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revisions/_rels/revisionHeaders.xml.rels" ContentType="application/vnd.openxmlformats-package.relationships+xml"/>
  <Override PartName="/xl/revisions/revisionLog25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userNames.xml" ContentType="application/vnd.openxmlformats-officedocument.spreadsheetml.userNames+xml"/>
  <Override PartName="/xl/revisions/revisionLog27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Headers.xml" ContentType="application/vnd.openxmlformats-officedocument.spreadsheetml.revisionHeaders+xml"/>
  <Override PartName="/xl/revisions/revisionLog17.xml" ContentType="application/vnd.openxmlformats-officedocument.spreadsheetml.revisionLo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7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DatosMinisterio" sheetId="1" state="visible" r:id="rId2"/>
    <sheet name="ModeloDatosMinisterio" sheetId="2" state="visible" r:id="rId3"/>
    <sheet name="ModeloDatosModificados" sheetId="3" state="visible" r:id="rId4"/>
    <sheet name="Diferencia" sheetId="4" state="visible" r:id="rId5"/>
    <sheet name="Diferencia cumulada" sheetId="5" state="visible" r:id="rId6"/>
  </sheets>
  <definedNames>
    <definedName function="false" hidden="false" localSheetId="0" name="Print_Titles" vbProcedure="false">DatosMinisterio!$1:$9</definedName>
    <definedName function="false" hidden="false" localSheetId="0" name="Print_Titles_0" vbProcedure="false">DatosMinisterio!$1:$9</definedName>
    <definedName function="false" hidden="false" localSheetId="0" name="Print_Titles_0_0" vbProcedure="false">DatosMinisterio!$1:$9</definedName>
    <definedName function="false" hidden="false" localSheetId="0" name="Print_Titles_0_0_0" vbProcedure="false">DatosMinisterio!$1:$9</definedName>
    <definedName function="false" hidden="false" localSheetId="0" name="Print_Titles_0_0_0_0" vbProcedure="false">DatosMinisterio!$1:$9</definedName>
    <definedName function="false" hidden="false" localSheetId="0" name="Print_Titles_0_0_0_0_0" vbProcedure="false">DatosMinisterio!$1:$9</definedName>
    <definedName function="false" hidden="false" localSheetId="0" name="_xlnm.Print_Area" vbProcedure="false">#REF!</definedName>
    <definedName function="false" hidden="false" localSheetId="0" name="_xlnm.Sheet_Title" vbProcedure="false">"DatosMinisterio"</definedName>
    <definedName function="false" hidden="false" localSheetId="1" name="_xlnm.Print_Area" vbProcedure="false">#REF!</definedName>
    <definedName function="false" hidden="false" localSheetId="1" name="_xlnm.Sheet_Title" vbProcedure="false">"ModeloDatosMinisterio"</definedName>
    <definedName function="false" hidden="false" localSheetId="2" name="_xlnm.Print_Area" vbProcedure="false">#REF!</definedName>
    <definedName function="false" hidden="false" localSheetId="2" name="_xlnm.Sheet_Title" vbProcedure="false">"ModeloDatosModificados"</definedName>
    <definedName function="false" hidden="false" localSheetId="3" name="_xlnm.Print_Area" vbProcedure="false">#REF!</definedName>
    <definedName function="false" hidden="false" localSheetId="3" name="_xlnm.Sheet_Title" vbProcedure="false">"Diferencia"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<sst xmlns="http://schemas.openxmlformats.org/spreadsheetml/2006/main" count="4827" uniqueCount="231">
  <si>
    <t xml:space="preserve">APORTE FISCAL DIRECTO (AFD)</t>
  </si>
  <si>
    <t xml:space="preserve">Periodo 2006-2019</t>
  </si>
  <si>
    <t xml:space="preserve">Miles de pesos nominales</t>
  </si>
  <si>
    <t xml:space="preserve">Decreto 128, año 1991 (última modificación DTO-116, Educación 21.06.2002)</t>
  </si>
  <si>
    <t xml:space="preserve">Santiago, julio de 2019</t>
  </si>
  <si>
    <t xml:space="preserve">Fuente: Unidad de Finanzas-Unidad de Análisis, Departamento de Fortalecimiento Institucional, MINEDUC</t>
  </si>
  <si>
    <t xml:space="preserve">Tabla 1.</t>
  </si>
  <si>
    <t xml:space="preserve">APORTE FISCAL DIRECTO AÑO 2020</t>
  </si>
  <si>
    <t xml:space="preserve">INSTITUCIÓN</t>
  </si>
  <si>
    <t xml:space="preserve">VARIABLES DE LA ASIGNACIÓN DEL  5% </t>
  </si>
  <si>
    <t xml:space="preserve">% Asignación 5%</t>
  </si>
  <si>
    <t xml:space="preserve">M$ Asignado 5%</t>
  </si>
  <si>
    <t xml:space="preserve">M$ Asignado 95%</t>
  </si>
  <si>
    <t xml:space="preserve">M$ Total Asignado</t>
  </si>
  <si>
    <t xml:space="preserve">Alumnos Pregrado
(2018)</t>
  </si>
  <si>
    <t xml:space="preserve">N° Carreras Pregrado
(2018)</t>
  </si>
  <si>
    <t xml:space="preserve">JCE Totales
(2019)</t>
  </si>
  <si>
    <t xml:space="preserve">JCE              (Phd + Msc)
(2019)</t>
  </si>
  <si>
    <t xml:space="preserve">Total Proyectos 
(2019)</t>
  </si>
  <si>
    <t xml:space="preserve">Publicaciones ISI
(2019)</t>
  </si>
  <si>
    <t xml:space="preserve">Publicaciones Scielo
(2019)</t>
  </si>
  <si>
    <t xml:space="preserve">Total Publicaciones
(ISI + 1/3 Scielo)</t>
  </si>
  <si>
    <t xml:space="preserve">U.de Chile</t>
  </si>
  <si>
    <t xml:space="preserve">P.U.Católica de Chile</t>
  </si>
  <si>
    <t xml:space="preserve">U. de Concepción</t>
  </si>
  <si>
    <t xml:space="preserve">U. Católica de Valparaíso</t>
  </si>
  <si>
    <t xml:space="preserve">U. Téc. Federico Sta.Maria</t>
  </si>
  <si>
    <t xml:space="preserve">U. de Santiago</t>
  </si>
  <si>
    <t xml:space="preserve">U. Austral</t>
  </si>
  <si>
    <t xml:space="preserve">U. Católica del Norte</t>
  </si>
  <si>
    <t xml:space="preserve">U. de Valparaíso</t>
  </si>
  <si>
    <t xml:space="preserve">U. de Antofagasta</t>
  </si>
  <si>
    <t xml:space="preserve">U. de la Serena</t>
  </si>
  <si>
    <t xml:space="preserve">U. de Bio Bio</t>
  </si>
  <si>
    <t xml:space="preserve">U. de la Frontera</t>
  </si>
  <si>
    <t xml:space="preserve">U. de Magallanes</t>
  </si>
  <si>
    <t xml:space="preserve">U. de Talca</t>
  </si>
  <si>
    <t xml:space="preserve">U. de Atacama</t>
  </si>
  <si>
    <t xml:space="preserve">U. de Tarapacá</t>
  </si>
  <si>
    <t xml:space="preserve">U. Arturo Prat</t>
  </si>
  <si>
    <t xml:space="preserve">U. Metropolitana</t>
  </si>
  <si>
    <t xml:space="preserve">U. de Playa Ancha</t>
  </si>
  <si>
    <t xml:space="preserve">U.Tecnológica Metropolitana</t>
  </si>
  <si>
    <t xml:space="preserve">U. de Los Lagos</t>
  </si>
  <si>
    <t xml:space="preserve">U. Católica de Maule</t>
  </si>
  <si>
    <t xml:space="preserve">U. Católica de Temuco</t>
  </si>
  <si>
    <t xml:space="preserve">U. C.de la Sant.Concepción</t>
  </si>
  <si>
    <t xml:space="preserve">U. de O'Higgins</t>
  </si>
  <si>
    <t xml:space="preserve">U. de Aysén</t>
  </si>
  <si>
    <t xml:space="preserve">TOTAL</t>
  </si>
  <si>
    <t xml:space="preserve">Nota 1: JCE corresponde a Jornadas Completas Equivalentes. Phd corresponde a Académicos con doctorado. Msc corresponde a Académicos con Magister.</t>
  </si>
  <si>
    <t xml:space="preserve">Nota 2: Los proyectos utilizados en el calculo son: FONDECYT Regular, Post Doctorado, Iniciación a la Investigación, FONDAP, FONDEF, Milenio, Proyectos de Astronomia, FONIS, PIA y Proyectos de Investigación conjunta</t>
  </si>
  <si>
    <t xml:space="preserve">Tabla 2.</t>
  </si>
  <si>
    <t xml:space="preserve">APORTE FISCAL DIRECTO AÑO 2019</t>
  </si>
  <si>
    <t xml:space="preserve">Alumnos Pregrado
(2017)</t>
  </si>
  <si>
    <t xml:space="preserve">N° Carreras Pregrado
(2017)</t>
  </si>
  <si>
    <t xml:space="preserve">JCE Totales
(2018)</t>
  </si>
  <si>
    <t xml:space="preserve">JCE              (Phd + Msc)
(2018)</t>
  </si>
  <si>
    <t xml:space="preserve">Total Proyectos 
(2018)</t>
  </si>
  <si>
    <t xml:space="preserve">Publicaciones ISI
(2018)</t>
  </si>
  <si>
    <t xml:space="preserve">Publicaciones Scielo
(2018)</t>
  </si>
  <si>
    <t xml:space="preserve">Tabla 3.</t>
  </si>
  <si>
    <t xml:space="preserve">APORTE FISCAL DIRECTO AÑO 2018</t>
  </si>
  <si>
    <t xml:space="preserve">Alumnos Pregrado
(2016)</t>
  </si>
  <si>
    <t xml:space="preserve">N° Carreras Pregrado
(2016)</t>
  </si>
  <si>
    <t xml:space="preserve">JCE Totales
(2017)</t>
  </si>
  <si>
    <t xml:space="preserve">JCE              (Phd + Msc)
(2017)</t>
  </si>
  <si>
    <t xml:space="preserve">Total Proyectos 
(2017)</t>
  </si>
  <si>
    <t xml:space="preserve">Publicaciones ISI
(2017)</t>
  </si>
  <si>
    <t xml:space="preserve">Publicaciones Scielo
(2017)</t>
  </si>
  <si>
    <t xml:space="preserve">Tabla 4.</t>
  </si>
  <si>
    <t xml:space="preserve">APORTE FISCAL DIRECTO AÑO 2017</t>
  </si>
  <si>
    <t xml:space="preserve">Alumnos Pregrado
(2015)</t>
  </si>
  <si>
    <t xml:space="preserve">N° Carreras Pregrado
(2015)</t>
  </si>
  <si>
    <t xml:space="preserve">JCE Totales
(2016)</t>
  </si>
  <si>
    <t xml:space="preserve">JCE              (Phd + Msc)
(2016)</t>
  </si>
  <si>
    <t xml:space="preserve">Total Proyectos 
(2016)</t>
  </si>
  <si>
    <t xml:space="preserve">Publicaciones ISI
(2016)</t>
  </si>
  <si>
    <t xml:space="preserve">Publicaciones Scielo
(2016)</t>
  </si>
  <si>
    <t xml:space="preserve">U. DE CHILE</t>
  </si>
  <si>
    <t xml:space="preserve">P. U. C. DE CHILE</t>
  </si>
  <si>
    <t xml:space="preserve">U. DE CONCEPCIÓN</t>
  </si>
  <si>
    <t xml:space="preserve">P. U. C. DE VALPARAISO</t>
  </si>
  <si>
    <t xml:space="preserve">U. TÉCNICA FEDERICO STA. MARÍA</t>
  </si>
  <si>
    <t xml:space="preserve">U. DE SANTIAGO</t>
  </si>
  <si>
    <t xml:space="preserve">U. AUSTRAL DE CHILE</t>
  </si>
  <si>
    <t xml:space="preserve">U. C. DEL NORTE</t>
  </si>
  <si>
    <t xml:space="preserve">U. DE VALPARAÍSO</t>
  </si>
  <si>
    <t xml:space="preserve">U. DE ANTOFAGASTA</t>
  </si>
  <si>
    <t xml:space="preserve">U. DE LA SERENA</t>
  </si>
  <si>
    <t xml:space="preserve">U. DEL BÍO-BÍO</t>
  </si>
  <si>
    <t xml:space="preserve">U. DE LA FRONTERA</t>
  </si>
  <si>
    <t xml:space="preserve">U. DE MAGALLANES</t>
  </si>
  <si>
    <t xml:space="preserve">U. DE TALCA</t>
  </si>
  <si>
    <t xml:space="preserve">U. DE ATACAMA</t>
  </si>
  <si>
    <t xml:space="preserve">U. DE TARAPACÁ</t>
  </si>
  <si>
    <t xml:space="preserve">U. ARTURO PRAT</t>
  </si>
  <si>
    <t xml:space="preserve">U. METROPOLITANA DE CS. DE LA ED.</t>
  </si>
  <si>
    <t xml:space="preserve">U. DE PLAYA ANCHA</t>
  </si>
  <si>
    <t xml:space="preserve">U. TECNOLÓGICA METROPOLITANA</t>
  </si>
  <si>
    <t xml:space="preserve">U. DE LOS LAGOS</t>
  </si>
  <si>
    <t xml:space="preserve">U. C. DEL MAULE</t>
  </si>
  <si>
    <t xml:space="preserve">U. C. DE TEMUCO</t>
  </si>
  <si>
    <t xml:space="preserve">U. C. DE LA STMA. CONCEPCIÓN</t>
  </si>
  <si>
    <t xml:space="preserve">Tabla 5.</t>
  </si>
  <si>
    <t xml:space="preserve">APORTE FISCAL DIRECTO AÑO 2016</t>
  </si>
  <si>
    <t xml:space="preserve">Alumnos Pregrado
(2014)</t>
  </si>
  <si>
    <t xml:space="preserve">N° Carreras Pregrado
(2014)</t>
  </si>
  <si>
    <t xml:space="preserve">JCE Totales
(2015)</t>
  </si>
  <si>
    <t xml:space="preserve">JCE              (Phd + Msc)
(2015)</t>
  </si>
  <si>
    <t xml:space="preserve">Total Proyectos 
(2015)</t>
  </si>
  <si>
    <t xml:space="preserve">Publicaciones ISI
(2015)</t>
  </si>
  <si>
    <t xml:space="preserve">Publicaciones Scielo
(2015)</t>
  </si>
  <si>
    <t xml:space="preserve">Tabla 6.</t>
  </si>
  <si>
    <t xml:space="preserve">APORTE FISCAL DIRECTO AÑO 2015</t>
  </si>
  <si>
    <t xml:space="preserve">Alumnos Pregrado
(2013)</t>
  </si>
  <si>
    <t xml:space="preserve">N° Carreras Pregrado
(2013)</t>
  </si>
  <si>
    <t xml:space="preserve">JCE Totales
(2014)</t>
  </si>
  <si>
    <t xml:space="preserve">JCE              (Phd + Msc)
(2014)</t>
  </si>
  <si>
    <t xml:space="preserve">Total Proyectos 
(2014)</t>
  </si>
  <si>
    <t xml:space="preserve">Publicaciones ISI
(2014)</t>
  </si>
  <si>
    <t xml:space="preserve">Publicaciones Scielo
(2014)</t>
  </si>
  <si>
    <t xml:space="preserve">Tabla 7.</t>
  </si>
  <si>
    <t xml:space="preserve">APORTE FISCAL DIRECTO AÑO 2014</t>
  </si>
  <si>
    <t xml:space="preserve">Alumnos Pregrado
(2012)</t>
  </si>
  <si>
    <t xml:space="preserve">N° Carreras Pregrado
(2012)</t>
  </si>
  <si>
    <t xml:space="preserve">JCE Totales
(2013)</t>
  </si>
  <si>
    <t xml:space="preserve">JCE              (Phd + Msc)
(2013)</t>
  </si>
  <si>
    <t xml:space="preserve">Total Proyectos 
(2013)</t>
  </si>
  <si>
    <t xml:space="preserve">Publicaciones ISI
(2013)</t>
  </si>
  <si>
    <t xml:space="preserve">Publicaciones Scielo
(2013)</t>
  </si>
  <si>
    <t xml:space="preserve">Tabla 8.</t>
  </si>
  <si>
    <t xml:space="preserve">APORTE FISCAL DIRECTO AÑO 2013</t>
  </si>
  <si>
    <t xml:space="preserve">Alumnos Pregrado
(2011)</t>
  </si>
  <si>
    <t xml:space="preserve">N° Carreras Pregrado
(2011)</t>
  </si>
  <si>
    <t xml:space="preserve">JCE Totales
(2012)</t>
  </si>
  <si>
    <t xml:space="preserve">JCE              (Phd + Msc)
(2012)</t>
  </si>
  <si>
    <t xml:space="preserve">Total Proyectos 
(2012)</t>
  </si>
  <si>
    <t xml:space="preserve">Publicaciones ISI
(2012)</t>
  </si>
  <si>
    <t xml:space="preserve">Publicaciones Scielo
(2012)</t>
  </si>
  <si>
    <t xml:space="preserve">Tabla 9.</t>
  </si>
  <si>
    <t xml:space="preserve">APORTE FISCAL DIRECTO AÑO 2012</t>
  </si>
  <si>
    <t xml:space="preserve">Alumnos Pregrado
(2010)</t>
  </si>
  <si>
    <t xml:space="preserve">N° Carreras Pregrado
(2010)</t>
  </si>
  <si>
    <t xml:space="preserve">JCE Totales
(2011)</t>
  </si>
  <si>
    <t xml:space="preserve">JCE              (Phd + Msc)
(2011)</t>
  </si>
  <si>
    <t xml:space="preserve">Total Proyectos 
(2011)</t>
  </si>
  <si>
    <t xml:space="preserve">Publicaciones ISI
(2011)</t>
  </si>
  <si>
    <t xml:space="preserve">Publicaciones Scielo
(2011)</t>
  </si>
  <si>
    <t xml:space="preserve">Tabla 10.</t>
  </si>
  <si>
    <t xml:space="preserve">APORTE FISCAL DIRECTO AÑO 2011</t>
  </si>
  <si>
    <t xml:space="preserve">Alumnos Pregrado
(2009)</t>
  </si>
  <si>
    <t xml:space="preserve">N° Carreras Pregrado
(2009)</t>
  </si>
  <si>
    <t xml:space="preserve">JCE Totales
(2010)</t>
  </si>
  <si>
    <t xml:space="preserve">JCE              (Phd + Msc)
(2010)</t>
  </si>
  <si>
    <t xml:space="preserve">Total Proyectos 
(2010)</t>
  </si>
  <si>
    <t xml:space="preserve">Publicaciones ISI
(2010)</t>
  </si>
  <si>
    <t xml:space="preserve">Publicaciones Scielo
(2010)</t>
  </si>
  <si>
    <t xml:space="preserve">Tabla 11.</t>
  </si>
  <si>
    <t xml:space="preserve">APORTE FISCAL DIRECTO AÑO 2010</t>
  </si>
  <si>
    <t xml:space="preserve">Alumnos Pregrado
(2008)</t>
  </si>
  <si>
    <t xml:space="preserve">N° Carreras Pregrado
(2008)</t>
  </si>
  <si>
    <t xml:space="preserve">JCE Totales
(2009)</t>
  </si>
  <si>
    <t xml:space="preserve">JCE              (Phd + Msc)
(2009)</t>
  </si>
  <si>
    <t xml:space="preserve">Total Proyectos 
(2009)</t>
  </si>
  <si>
    <t xml:space="preserve">Publicaciones ISI
(2009)</t>
  </si>
  <si>
    <t xml:space="preserve">Publicaciones Scielo
(2009)</t>
  </si>
  <si>
    <t xml:space="preserve">Nota 2: Los proyectos utilizados en el calculo son: FONDECYT Regular, Post Doctorado, Iniciación a la Investigación, FONDAP, FONDEF, Milenio.</t>
  </si>
  <si>
    <t xml:space="preserve">Tabla 12.</t>
  </si>
  <si>
    <t xml:space="preserve">APORTE FISCAL DIRECTO AÑO 2009</t>
  </si>
  <si>
    <t xml:space="preserve">Alumnos Pregrado
(2007)</t>
  </si>
  <si>
    <t xml:space="preserve">N° Carreras Pregrado
(2007)</t>
  </si>
  <si>
    <t xml:space="preserve">JCE Totales
(2008)</t>
  </si>
  <si>
    <t xml:space="preserve">JCE              (Phd + Msc)
(2008)</t>
  </si>
  <si>
    <t xml:space="preserve">Total Proyectos 
(2008)</t>
  </si>
  <si>
    <t xml:space="preserve">Publicaciones ISI
(2008)</t>
  </si>
  <si>
    <t xml:space="preserve">Publicaciones Scielo
(2008)</t>
  </si>
  <si>
    <t xml:space="preserve">Tabla 13.</t>
  </si>
  <si>
    <t xml:space="preserve">APORTE FISCAL DIRECTO AÑO 2008</t>
  </si>
  <si>
    <t xml:space="preserve">Alumnos Pregrado
(2006)</t>
  </si>
  <si>
    <t xml:space="preserve">N° Carreras Pregrado
(2006)</t>
  </si>
  <si>
    <t xml:space="preserve">JCE Totales
(2007)</t>
  </si>
  <si>
    <t xml:space="preserve">JCE              (Phd + Msc)
(2007)</t>
  </si>
  <si>
    <t xml:space="preserve">Total Proyectos 
(2007)</t>
  </si>
  <si>
    <t xml:space="preserve">Publicaciones ISI
(2007)</t>
  </si>
  <si>
    <t xml:space="preserve">Publicaciones Scielo
(2007)</t>
  </si>
  <si>
    <t xml:space="preserve">Tabla 14.</t>
  </si>
  <si>
    <t xml:space="preserve">APORTE FISCAL DIRECTO AÑO 2007</t>
  </si>
  <si>
    <t xml:space="preserve">Alumnos Pregrado
(2005)</t>
  </si>
  <si>
    <t xml:space="preserve">N° Carreras Pregrado
(2005)</t>
  </si>
  <si>
    <t xml:space="preserve">JCE Totales
(2006)</t>
  </si>
  <si>
    <t xml:space="preserve">JCE              (Phd + Msc)
(2006)</t>
  </si>
  <si>
    <t xml:space="preserve">Total Proyectos 
(2006)</t>
  </si>
  <si>
    <t xml:space="preserve">Publicaciones ISI
(2006)</t>
  </si>
  <si>
    <t xml:space="preserve">Publicaciones Scielo
(2006)</t>
  </si>
  <si>
    <t xml:space="preserve">Tabla 15.</t>
  </si>
  <si>
    <t xml:space="preserve">APORTE FISCAL DIRECTO AÑO 2006</t>
  </si>
  <si>
    <t xml:space="preserve">Alumnos Pregrado
(2004)</t>
  </si>
  <si>
    <t xml:space="preserve">N° Carreras Pregrado
(2004)</t>
  </si>
  <si>
    <t xml:space="preserve">JCE Totales
(2005)</t>
  </si>
  <si>
    <t xml:space="preserve">JCE              (Phd + Msc)
(2005)</t>
  </si>
  <si>
    <t xml:space="preserve">Total Proyectos 
(2005)</t>
  </si>
  <si>
    <t xml:space="preserve">Publicaciones ISI
(2005)</t>
  </si>
  <si>
    <t xml:space="preserve">Publicaciones Scielo
(2005)</t>
  </si>
  <si>
    <t xml:space="preserve">P. U. Católica de Valparaíso</t>
  </si>
  <si>
    <t xml:space="preserve">SIMULACIÓN DEL APORTE FISCAL DIRECTO (AFD)</t>
  </si>
  <si>
    <t xml:space="preserve">CAMBIOS SIMULADOS EN LAS VARIABLES DE LA ASIGNACIÓN DEL  5% </t>
  </si>
  <si>
    <t xml:space="preserve">Variación % Asignación 5%</t>
  </si>
  <si>
    <t xml:space="preserve">Variación M$ Asignado 5%</t>
  </si>
  <si>
    <t xml:space="preserve">% Asignación 95%</t>
  </si>
  <si>
    <t xml:space="preserve">Variación M$ Asignado 95%</t>
  </si>
  <si>
    <t xml:space="preserve">Asignación total M$</t>
  </si>
  <si>
    <t xml:space="preserve">Variación asignación total M$</t>
  </si>
  <si>
    <t xml:space="preserve">VARIABLES SIMULADAS DE LA ASIGNACIÓN DEL  5% </t>
  </si>
  <si>
    <t xml:space="preserve">Alumnos pregrado / carreras</t>
  </si>
  <si>
    <t xml:space="preserve">Alumnos pregrado / JCE</t>
  </si>
  <si>
    <t xml:space="preserve">JCE (master + PhD) / JCE</t>
  </si>
  <si>
    <t xml:space="preserve">Proyectos / JCE</t>
  </si>
  <si>
    <t xml:space="preserve">Total publicaciones / JCE</t>
  </si>
  <si>
    <t xml:space="preserve">total</t>
  </si>
  <si>
    <t xml:space="preserve">coeficiente</t>
  </si>
  <si>
    <t xml:space="preserve">coeficiente corregido</t>
  </si>
  <si>
    <t xml:space="preserve">suma ponderada</t>
  </si>
  <si>
    <t xml:space="preserve">% AFD 5%</t>
  </si>
  <si>
    <t xml:space="preserve">M$ AFD 5%</t>
  </si>
  <si>
    <t xml:space="preserve">promedio:</t>
  </si>
  <si>
    <t xml:space="preserve">deviación est:</t>
  </si>
  <si>
    <t xml:space="preserve">elections</t>
  </si>
  <si>
    <t xml:space="preserve">corrección ad-hoc (redondeo)</t>
  </si>
  <si>
    <t xml:space="preserve">Periodo 2006-2018</t>
  </si>
  <si>
    <t xml:space="preserve">Total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</si>
</sst>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_-* #,##0.00_-;\-* #,##0.00_-;_-* \-??_-;_-@_-"/>
    <numFmt numFmtId="166" formatCode="_-* #,##0_-;\-* #,##0_-;_-* \-??_-;_-@_-"/>
    <numFmt numFmtId="167" formatCode="0%"/>
    <numFmt numFmtId="168" formatCode="0.00%"/>
    <numFmt numFmtId="169" formatCode="_-* #,##0.000_-;\-* #,##0.000_-;_-* \-??_-;_-@_-"/>
    <numFmt numFmtId="170" formatCode="_-* #,##0.000000000_-;\-* #,##0.000000000_-;_-* \-??_-;_-@_-"/>
    <numFmt numFmtId="171" formatCode="#,##0"/>
    <numFmt numFmtId="172" formatCode="#,##0.0000"/>
    <numFmt numFmtId="173" formatCode="0&quot; (no se modifican los datos del ministerio)&quot;"/>
    <numFmt numFmtId="174" formatCode="#,##0.0"/>
    <numFmt numFmtId="175" formatCode="#,##0.00"/>
    <numFmt numFmtId="176" formatCode="0.0000000%"/>
  </numFmts>
  <fonts count="2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Calibri"/>
      <family val="0"/>
      <charset val="1"/>
    </font>
    <font>
      <b val="true"/>
      <sz val="14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sz val="9"/>
      <name val="Calibri"/>
      <family val="2"/>
      <charset val="1"/>
    </font>
    <font>
      <b val="true"/>
      <sz val="10"/>
      <name val="Calibri"/>
      <family val="2"/>
      <charset val="1"/>
    </font>
    <font>
      <b val="true"/>
      <sz val="9"/>
      <name val="Calibri"/>
      <family val="2"/>
      <charset val="1"/>
    </font>
    <font>
      <b val="true"/>
      <sz val="9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8"/>
      <name val="Calibri"/>
      <family val="2"/>
      <charset val="1"/>
    </font>
    <font>
      <sz val="8"/>
      <color rgb="FF000000"/>
      <name val="Calibri"/>
      <family val="2"/>
      <charset val="1"/>
    </font>
    <font>
      <sz val="8"/>
      <color rgb="FF000000"/>
      <name val="Calibri"/>
      <family val="0"/>
      <charset val="1"/>
    </font>
    <font>
      <b val="true"/>
      <sz val="8"/>
      <color rgb="FF000000"/>
      <name val="Calibri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Calibri"/>
      <family val="0"/>
      <charset val="1"/>
    </font>
    <font>
      <b val="true"/>
      <sz val="10"/>
      <color rgb="FF000000"/>
      <name val="Calibri"/>
      <family val="0"/>
      <charset val="1"/>
    </font>
    <font>
      <b val="true"/>
      <sz val="9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1"/>
      <color rgb="FF000000"/>
      <name val="Sans"/>
      <family val="0"/>
      <charset val="1"/>
    </font>
    <font>
      <b val="true"/>
      <sz val="10"/>
      <name val="Arial"/>
      <family val="2"/>
      <charset val="1"/>
    </font>
    <font>
      <sz val="11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medium"/>
      <right style="medium"/>
      <top style="thin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13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13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0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2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9" fillId="2" borderId="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2" borderId="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9" fillId="2" borderId="6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9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2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1" fillId="2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1" fillId="2" borderId="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1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1" fillId="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1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1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21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1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2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3" fontId="4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4" fillId="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4" fillId="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4" fillId="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4" fillId="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4" fillId="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4" fillId="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1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4" fillId="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4" fillId="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1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4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4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4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4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1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1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4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21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4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21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1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1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2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6" fontId="1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1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1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21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17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7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2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21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21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21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21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1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1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21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4" fillId="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4" fillId="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4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21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Relationship Id="rId8" Type="http://schemas.openxmlformats.org/officeDocument/2006/relationships/usernames" Target="revisions/userNames.xml"/><Relationship Id="rId9" Type="http://schemas.openxmlformats.org/officeDocument/2006/relationships/revisionHeaders" Target="revisions/revisionHeader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0</xdr:col>
      <xdr:colOff>1091880</xdr:colOff>
      <xdr:row>4</xdr:row>
      <xdr:rowOff>44640</xdr:rowOff>
    </xdr:to>
    <xdr:pic>
      <xdr:nvPicPr>
        <xdr:cNvPr id="0" name="Picture 0" descr=""/>
        <xdr:cNvPicPr/>
      </xdr:nvPicPr>
      <xdr:blipFill>
        <a:blip r:embed="rId1"/>
        <a:stretch/>
      </xdr:blipFill>
      <xdr:spPr>
        <a:xfrm>
          <a:off x="0" y="0"/>
          <a:ext cx="1091880" cy="925920"/>
        </a:xfrm>
        <a:prstGeom prst="rect">
          <a:avLst/>
        </a:prstGeom>
        <a:ln>
          <a:noFill/>
        </a:ln>
      </xdr:spPr>
    </xdr:pic>
    <xdr:clientData/>
  </xdr:twoCellAnchor>
</xdr:wsDr>
</file>

<file path=xl/revisions/_rels/revisionHeaders.xml.rels><?xml version="1.0" encoding="UTF-8"?>
<Relationships xmlns="http://schemas.openxmlformats.org/package/2006/relationships"><Relationship Id="rId1" Type="http://schemas.openxmlformats.org/officeDocument/2006/relationships/revisionLog" Target="revisionLog1.xml"/><Relationship Id="rId2" Type="http://schemas.openxmlformats.org/officeDocument/2006/relationships/revisionLog" Target="revisionLog2.xml"/><Relationship Id="rId3" Type="http://schemas.openxmlformats.org/officeDocument/2006/relationships/revisionLog" Target="revisionLog3.xml"/><Relationship Id="rId4" Type="http://schemas.openxmlformats.org/officeDocument/2006/relationships/revisionLog" Target="revisionLog4.xml"/><Relationship Id="rId5" Type="http://schemas.openxmlformats.org/officeDocument/2006/relationships/revisionLog" Target="revisionLog5.xml"/><Relationship Id="rId6" Type="http://schemas.openxmlformats.org/officeDocument/2006/relationships/revisionLog" Target="revisionLog6.xml"/><Relationship Id="rId7" Type="http://schemas.openxmlformats.org/officeDocument/2006/relationships/revisionLog" Target="revisionLog7.xml"/><Relationship Id="rId8" Type="http://schemas.openxmlformats.org/officeDocument/2006/relationships/revisionLog" Target="revisionLog8.xml"/><Relationship Id="rId9" Type="http://schemas.openxmlformats.org/officeDocument/2006/relationships/revisionLog" Target="revisionLog9.xml"/><Relationship Id="rId10" Type="http://schemas.openxmlformats.org/officeDocument/2006/relationships/revisionLog" Target="revisionLog10.xml"/><Relationship Id="rId11" Type="http://schemas.openxmlformats.org/officeDocument/2006/relationships/revisionLog" Target="revisionLog11.xml"/><Relationship Id="rId12" Type="http://schemas.openxmlformats.org/officeDocument/2006/relationships/revisionLog" Target="revisionLog12.xml"/><Relationship Id="rId13" Type="http://schemas.openxmlformats.org/officeDocument/2006/relationships/revisionLog" Target="revisionLog13.xml"/><Relationship Id="rId14" Type="http://schemas.openxmlformats.org/officeDocument/2006/relationships/revisionLog" Target="revisionLog14.xml"/><Relationship Id="rId15" Type="http://schemas.openxmlformats.org/officeDocument/2006/relationships/revisionLog" Target="revisionLog15.xml"/><Relationship Id="rId16" Type="http://schemas.openxmlformats.org/officeDocument/2006/relationships/revisionLog" Target="revisionLog16.xml"/><Relationship Id="rId17" Type="http://schemas.openxmlformats.org/officeDocument/2006/relationships/revisionLog" Target="revisionLog17.xml"/><Relationship Id="rId18" Type="http://schemas.openxmlformats.org/officeDocument/2006/relationships/revisionLog" Target="revisionLog18.xml"/><Relationship Id="rId19" Type="http://schemas.openxmlformats.org/officeDocument/2006/relationships/revisionLog" Target="revisionLog19.xml"/><Relationship Id="rId20" Type="http://schemas.openxmlformats.org/officeDocument/2006/relationships/revisionLog" Target="revisionLog20.xml"/><Relationship Id="rId21" Type="http://schemas.openxmlformats.org/officeDocument/2006/relationships/revisionLog" Target="revisionLog21.xml"/><Relationship Id="rId22" Type="http://schemas.openxmlformats.org/officeDocument/2006/relationships/revisionLog" Target="revisionLog22.xml"/><Relationship Id="rId23" Type="http://schemas.openxmlformats.org/officeDocument/2006/relationships/revisionLog" Target="revisionLog23.xml"/><Relationship Id="rId24" Type="http://schemas.openxmlformats.org/officeDocument/2006/relationships/revisionLog" Target="revisionLog24.xml"/><Relationship Id="rId25" Type="http://schemas.openxmlformats.org/officeDocument/2006/relationships/revisionLog" Target="revisionLog25.xml"/><Relationship Id="rId26" Type="http://schemas.openxmlformats.org/officeDocument/2006/relationships/revisionLog" Target="revisionLog26.xml"/><Relationship Id="rId27" Type="http://schemas.openxmlformats.org/officeDocument/2006/relationships/revisionLog" Target="revisionLog27.xml"/><Relationship Id="rId28" Type="http://schemas.openxmlformats.org/officeDocument/2006/relationships/revisionLog" Target="revisionLog28.xml"/><Relationship Id="rId29" Type="http://schemas.openxmlformats.org/officeDocument/2006/relationships/revisionLog" Target="revisionLog29.xml"/><Relationship Id="rId30" Type="http://schemas.openxmlformats.org/officeDocument/2006/relationships/revisionLog" Target="revisionLog30.xml"/><Relationship Id="rId31" Type="http://schemas.openxmlformats.org/officeDocument/2006/relationships/revisionLog" Target="revisionLog31.xml"/><Relationship Id="rId32" Type="http://schemas.openxmlformats.org/officeDocument/2006/relationships/revisionLog" Target="revisionLog32.xml"/><Relationship Id="rId33" Type="http://schemas.openxmlformats.org/officeDocument/2006/relationships/revisionLog" Target="revisionLog33.xml"/><Relationship Id="rId34" Type="http://schemas.openxmlformats.org/officeDocument/2006/relationships/revisionLog" Target="revisionLog34.xml"/><Relationship Id="rId35" Type="http://schemas.openxmlformats.org/officeDocument/2006/relationships/revisionLog" Target="revisionLog35.xml"/><Relationship Id="rId36" Type="http://schemas.openxmlformats.org/officeDocument/2006/relationships/revisionLog" Target="revisionLog36.xml"/><Relationship Id="rId37" Type="http://schemas.openxmlformats.org/officeDocument/2006/relationships/revisionLog" Target="revisionLog37.xml"/><Relationship Id="rId38" Type="http://schemas.openxmlformats.org/officeDocument/2006/relationships/revisionLog" Target="revisionLog38.xml"/><Relationship Id="rId39" Type="http://schemas.openxmlformats.org/officeDocument/2006/relationships/revisionLog" Target="revisionLog39.xml"/><Relationship Id="rId40" Type="http://schemas.openxmlformats.org/officeDocument/2006/relationships/revisionLog" Target="revisionLog40.xml"/><Relationship Id="rId41" Type="http://schemas.openxmlformats.org/officeDocument/2006/relationships/revisionLog" Target="revisionLog41.xml"/>
</Relationships>
</file>

<file path=xl/revisions/revisionHeaders.xml><?xml version="1.0" encoding="utf-8"?>
<headers xmlns="http://schemas.openxmlformats.org/spreadsheetml/2006/main" xmlns:r="http://schemas.openxmlformats.org/officeDocument/2006/relationships" guid="{162E3A97-355F-42FE-AA3D-10996DAFB686}">
  <header guid="{15991FD7-5A37-4FC1-876D-4E208BA6444E}" dateTime="2020-08-31T13:21:00.000000000Z" userName=" " r:id="rId1" minRId="1" maxRId="250" maxSheetId="5">
    <sheetIdMap count="4">
      <sheetId val="1"/>
      <sheetId val="2"/>
      <sheetId val="3"/>
      <sheetId val="4"/>
    </sheetIdMap>
  </header>
  <header guid="{EE139647-A243-4CB1-9011-C0250FC7C08B}" dateTime="2020-08-31T13:38:00.000000000Z" userName=" " r:id="rId2" minRId="251" maxRId="260" maxSheetId="5">
    <sheetIdMap count="4">
      <sheetId val="1"/>
      <sheetId val="2"/>
      <sheetId val="3"/>
      <sheetId val="4"/>
    </sheetIdMap>
  </header>
  <header guid="{A07225FC-0D3B-44B6-8BDC-287FC4003E9B}" dateTime="2020-08-31T13:42:00.000000000Z" userName=" " r:id="rId3" minRId="261" maxRId="261" maxSheetId="5">
    <sheetIdMap count="4">
      <sheetId val="1"/>
      <sheetId val="2"/>
      <sheetId val="3"/>
      <sheetId val="4"/>
    </sheetIdMap>
  </header>
  <header guid="{9E516F25-C948-472A-8E6F-4757A39B454C}" dateTime="2020-08-31T13:44:00.000000000Z" userName=" " r:id="rId4" minRId="262" maxRId="269" maxSheetId="5">
    <sheetIdMap count="4">
      <sheetId val="1"/>
      <sheetId val="2"/>
      <sheetId val="3"/>
      <sheetId val="4"/>
    </sheetIdMap>
  </header>
  <header guid="{D4DB1D65-33F9-46FB-A5AD-DB07A75009A1}" dateTime="2020-08-31T13:45:00.000000000Z" userName=" " r:id="rId5" minRId="270" maxRId="1419" maxSheetId="5">
    <sheetIdMap count="4">
      <sheetId val="1"/>
      <sheetId val="2"/>
      <sheetId val="3"/>
      <sheetId val="4"/>
    </sheetIdMap>
  </header>
  <header guid="{F46A24F5-5B3C-463B-97CF-2CAB320BC9FD}" dateTime="2020-08-31T13:22:00.000000000Z" userName=" " r:id="rId6" minRId="1420" maxRId="1421" maxSheetId="5">
    <sheetIdMap count="4">
      <sheetId val="1"/>
      <sheetId val="2"/>
      <sheetId val="3"/>
      <sheetId val="4"/>
    </sheetIdMap>
  </header>
  <header guid="{AC469BDE-30C4-49F3-A7F8-9B246EB9BB61}" dateTime="2020-08-31T13:23:00.000000000Z" userName=" " r:id="rId7" minRId="1422" maxRId="1445" maxSheetId="5">
    <sheetIdMap count="4">
      <sheetId val="1"/>
      <sheetId val="2"/>
      <sheetId val="3"/>
      <sheetId val="4"/>
    </sheetIdMap>
  </header>
  <header guid="{F906D003-594A-4AEC-8992-879E1F9D38B9}" dateTime="2020-08-31T13:24:00.000000000Z" userName=" " r:id="rId8" minRId="1446" maxRId="1472" maxSheetId="5">
    <sheetIdMap count="4">
      <sheetId val="1"/>
      <sheetId val="2"/>
      <sheetId val="3"/>
      <sheetId val="4"/>
    </sheetIdMap>
  </header>
  <header guid="{5ED5E93F-C78D-42A5-AEFD-C316A7C5231D}" dateTime="2020-08-31T13:29:00.000000000Z" userName=" " r:id="rId9" minRId="1473" maxRId="1497" maxSheetId="5">
    <sheetIdMap count="4">
      <sheetId val="1"/>
      <sheetId val="2"/>
      <sheetId val="3"/>
      <sheetId val="4"/>
    </sheetIdMap>
  </header>
  <header guid="{A091E2FD-2A01-42D9-90FE-326AB8BFDE45}" dateTime="2020-08-31T13:32:00.000000000Z" userName=" " r:id="rId10" minRId="1498" maxRId="1526" maxSheetId="5">
    <sheetIdMap count="4">
      <sheetId val="1"/>
      <sheetId val="2"/>
      <sheetId val="3"/>
      <sheetId val="4"/>
    </sheetIdMap>
  </header>
  <header guid="{AD0AC9C7-1C54-4349-84CA-BA3303A7354D}" dateTime="2020-08-31T13:33:00.000000000Z" userName=" " r:id="rId11" minRId="1527" maxRId="1528" maxSheetId="5">
    <sheetIdMap count="4">
      <sheetId val="1"/>
      <sheetId val="2"/>
      <sheetId val="3"/>
      <sheetId val="4"/>
    </sheetIdMap>
  </header>
  <header guid="{DB8F8578-7BCC-4BFE-9DF1-626EBE7605CE}" dateTime="2020-08-31T13:36:00.000000000Z" userName=" " r:id="rId12" minRId="1529" maxRId="1534" maxSheetId="5">
    <sheetIdMap count="4">
      <sheetId val="1"/>
      <sheetId val="2"/>
      <sheetId val="3"/>
      <sheetId val="4"/>
    </sheetIdMap>
  </header>
  <header guid="{CF6C14C5-C6D8-4285-88F6-C08285A30EF2}" dateTime="2020-08-31T13:37:00.000000000Z" userName=" " r:id="rId13" minRId="1535" maxRId="1802" maxSheetId="5">
    <sheetIdMap count="4">
      <sheetId val="1"/>
      <sheetId val="2"/>
      <sheetId val="3"/>
      <sheetId val="4"/>
    </sheetIdMap>
  </header>
  <header guid="{2FAD0457-BD19-4093-9976-974544B519EA}" dateTime="2020-08-31T13:46:00.000000000Z" userName=" " r:id="rId14" minRId="1803" maxRId="1803" maxSheetId="5">
    <sheetIdMap count="4">
      <sheetId val="1"/>
      <sheetId val="2"/>
      <sheetId val="3"/>
      <sheetId val="4"/>
    </sheetIdMap>
  </header>
  <header guid="{1B94B443-7D80-442D-9B13-84C3BC65A6F1}" dateTime="2020-08-31T13:48:00.000000000Z" userName=" " r:id="rId15" minRId="1804" maxRId="1805" maxSheetId="5">
    <sheetIdMap count="4">
      <sheetId val="1"/>
      <sheetId val="2"/>
      <sheetId val="3"/>
      <sheetId val="4"/>
    </sheetIdMap>
  </header>
  <header guid="{9E26610B-62E6-4FA0-AC57-FC7D9DA22C2A}" dateTime="2020-08-31T13:49:00.000000000Z" userName=" " r:id="rId16" minRId="1806" maxRId="4479" maxSheetId="5">
    <sheetIdMap count="4">
      <sheetId val="1"/>
      <sheetId val="2"/>
      <sheetId val="3"/>
      <sheetId val="4"/>
    </sheetIdMap>
  </header>
  <header guid="{4BC53516-3B47-48DA-9850-65C14CD005F0}" dateTime="2020-08-31T13:50:00.000000000Z" userName=" " r:id="rId17" minRId="4480" maxRId="4713" maxSheetId="5">
    <sheetIdMap count="4">
      <sheetId val="1"/>
      <sheetId val="2"/>
      <sheetId val="3"/>
      <sheetId val="4"/>
    </sheetIdMap>
  </header>
  <header guid="{48282439-DCF1-494D-A623-72B769457A32}" dateTime="2020-08-31T13:51:00.000000000Z" userName=" " r:id="rId18" minRId="4714" maxRId="4921" maxSheetId="5">
    <sheetIdMap count="4">
      <sheetId val="1"/>
      <sheetId val="2"/>
      <sheetId val="3"/>
      <sheetId val="4"/>
    </sheetIdMap>
  </header>
  <header guid="{E9E3838E-9586-46A2-B415-849300CB4111}" dateTime="2020-08-31T13:52:00.000000000Z" userName=" " r:id="rId19" minRId="4922" maxRId="5562" maxSheetId="5">
    <sheetIdMap count="4">
      <sheetId val="1"/>
      <sheetId val="2"/>
      <sheetId val="3"/>
      <sheetId val="4"/>
    </sheetIdMap>
  </header>
  <header guid="{558D5082-3DE2-49A6-AB22-EC3BC2CB753E}" dateTime="2020-08-31T13:54:00.000000000Z" userName=" " r:id="rId20" minRId="5563" maxRId="7862" maxSheetId="5">
    <sheetIdMap count="4">
      <sheetId val="1"/>
      <sheetId val="2"/>
      <sheetId val="3"/>
      <sheetId val="4"/>
    </sheetIdMap>
  </header>
  <header guid="{F09A6EC1-E9AE-45A1-9D40-EF04DCDC54ED}" dateTime="2020-08-31T13:55:00.000000000Z" userName=" " r:id="rId21" minRId="7863" maxRId="8311" maxSheetId="5">
    <sheetIdMap count="4">
      <sheetId val="1"/>
      <sheetId val="2"/>
      <sheetId val="3"/>
      <sheetId val="4"/>
    </sheetIdMap>
  </header>
  <header guid="{60DC4ECB-ABEA-4BEF-A588-AC141746DF5E}" dateTime="2020-08-31T13:56:00.000000000Z" userName=" " r:id="rId22" minRId="8312" maxRId="9123" maxSheetId="5">
    <sheetIdMap count="4">
      <sheetId val="1"/>
      <sheetId val="2"/>
      <sheetId val="3"/>
      <sheetId val="4"/>
    </sheetIdMap>
  </header>
  <header guid="{DDB93D3D-D12A-4EC0-AF7E-21F7E37A4AC8}" dateTime="2020-08-31T13:57:00.000000000Z" userName=" " r:id="rId23" minRId="9124" maxRId="9124" maxSheetId="5">
    <sheetIdMap count="4">
      <sheetId val="1"/>
      <sheetId val="2"/>
      <sheetId val="3"/>
      <sheetId val="4"/>
    </sheetIdMap>
  </header>
  <header guid="{4FA89A10-08EE-43FA-91A3-D1FB165932F2}" dateTime="2020-08-31T14:02:00.000000000Z" userName=" " r:id="rId24" minRId="9125" maxRId="10384" maxSheetId="5">
    <sheetIdMap count="4">
      <sheetId val="1"/>
      <sheetId val="2"/>
      <sheetId val="3"/>
      <sheetId val="4"/>
    </sheetIdMap>
  </header>
  <header guid="{DD3C182B-6884-4E5F-A3F7-FB7609CFA158}" dateTime="2020-08-31T14:03:00.000000000Z" userName=" " r:id="rId25" minRId="10385" maxRId="11554" maxSheetId="5">
    <sheetIdMap count="4">
      <sheetId val="1"/>
      <sheetId val="2"/>
      <sheetId val="3"/>
      <sheetId val="4"/>
    </sheetIdMap>
  </header>
  <header guid="{54CB5D58-E450-4A4E-A747-03DCD739B91D}" dateTime="2020-08-31T14:05:00.000000000Z" userName=" " r:id="rId26" minRId="11555" maxRId="12815" maxSheetId="5">
    <sheetIdMap count="4">
      <sheetId val="1"/>
      <sheetId val="2"/>
      <sheetId val="3"/>
      <sheetId val="4"/>
    </sheetIdMap>
  </header>
  <header guid="{9526890A-FDB4-4368-9B42-F77C2C75959E}" dateTime="2020-08-31T14:06:00.000000000Z" userName=" " r:id="rId27" minRId="12816" maxRId="13985" maxSheetId="5">
    <sheetIdMap count="4">
      <sheetId val="1"/>
      <sheetId val="2"/>
      <sheetId val="3"/>
      <sheetId val="4"/>
    </sheetIdMap>
  </header>
  <header guid="{3F554946-D6C1-419E-86CC-5DF4F2260231}" dateTime="2020-08-31T14:08:00.000000000Z" userName=" " r:id="rId28" minRId="13986" maxRId="17770" maxSheetId="5">
    <sheetIdMap count="4">
      <sheetId val="1"/>
      <sheetId val="2"/>
      <sheetId val="3"/>
      <sheetId val="4"/>
    </sheetIdMap>
  </header>
  <header guid="{90696517-E14F-4007-979C-E6E67A07566A}" dateTime="2020-08-31T14:09:00.000000000Z" userName=" " r:id="rId29" minRId="17771" maxRId="31155" maxSheetId="5">
    <sheetIdMap count="4">
      <sheetId val="1"/>
      <sheetId val="2"/>
      <sheetId val="3"/>
      <sheetId val="4"/>
    </sheetIdMap>
  </header>
  <header guid="{3E31D26F-9E24-41E3-B193-F2C515FA8E76}" dateTime="2020-08-31T14:10:00.000000000Z" userName=" " r:id="rId30" minRId="31156" maxRId="31156" maxSheetId="5">
    <sheetIdMap count="4">
      <sheetId val="1"/>
      <sheetId val="2"/>
      <sheetId val="3"/>
      <sheetId val="4"/>
    </sheetIdMap>
  </header>
  <header guid="{FFE2E6BB-7302-4153-AF5D-108722BCDBC2}" dateTime="2020-08-31T14:11:00.000000000Z" userName=" " r:id="rId31" minRId="31157" maxRId="31199" maxSheetId="6">
    <sheetIdMap count="5">
      <sheetId val="1"/>
      <sheetId val="2"/>
      <sheetId val="3"/>
      <sheetId val="4"/>
      <sheetId val="5"/>
    </sheetIdMap>
  </header>
  <header guid="{859F484E-10AF-4B7B-9897-D28562F50D3B}" dateTime="2020-08-31T14:12:00.000000000Z" userName=" " r:id="rId32" minRId="31200" maxRId="31202" maxSheetId="6">
    <sheetIdMap count="5">
      <sheetId val="1"/>
      <sheetId val="2"/>
      <sheetId val="3"/>
      <sheetId val="4"/>
      <sheetId val="5"/>
    </sheetIdMap>
  </header>
  <header guid="{F180DBE0-74E5-420E-923F-A6470F7E6391}" dateTime="2020-08-31T14:13:00.000000000Z" userName=" " r:id="rId33" minRId="31203" maxRId="31204" maxSheetId="6">
    <sheetIdMap count="5">
      <sheetId val="1"/>
      <sheetId val="2"/>
      <sheetId val="3"/>
      <sheetId val="4"/>
      <sheetId val="5"/>
    </sheetIdMap>
  </header>
  <header guid="{DDBC5F78-9D4F-4CF3-A685-0A96622C0C89}" dateTime="2020-08-31T14:15:00.000000000Z" userName=" " r:id="rId34" minRId="31205" maxRId="31207" maxSheetId="6">
    <sheetIdMap count="5">
      <sheetId val="1"/>
      <sheetId val="2"/>
      <sheetId val="3"/>
      <sheetId val="4"/>
      <sheetId val="5"/>
    </sheetIdMap>
  </header>
  <header guid="{935E5468-53A8-404B-BCF0-7FEADD8C7971}" dateTime="2020-08-31T14:16:00.000000000Z" userName=" " r:id="rId35" minRId="31208" maxRId="31211" maxSheetId="6">
    <sheetIdMap count="5">
      <sheetId val="1"/>
      <sheetId val="2"/>
      <sheetId val="3"/>
      <sheetId val="4"/>
      <sheetId val="5"/>
    </sheetIdMap>
  </header>
  <header guid="{2A3E6499-069D-4D9F-B36F-2C0320DE9E35}" dateTime="2020-08-31T14:17:00.000000000Z" userName=" " r:id="rId36" minRId="31212" maxRId="31215" maxSheetId="6">
    <sheetIdMap count="5">
      <sheetId val="1"/>
      <sheetId val="2"/>
      <sheetId val="3"/>
      <sheetId val="4"/>
      <sheetId val="5"/>
    </sheetIdMap>
  </header>
  <header guid="{5E421093-5167-4B8C-B7EE-A59D67FF953A}" dateTime="2020-08-31T14:18:00.000000000Z" userName=" " r:id="rId37" minRId="31216" maxRId="31220" maxSheetId="6">
    <sheetIdMap count="5">
      <sheetId val="1"/>
      <sheetId val="2"/>
      <sheetId val="3"/>
      <sheetId val="4"/>
      <sheetId val="5"/>
    </sheetIdMap>
  </header>
  <header guid="{06DF837F-5DA1-4234-A055-A65ACD18BF40}" dateTime="2020-08-31T14:19:00.000000000Z" userName=" " r:id="rId38" minRId="31221" maxRId="31254" maxSheetId="6">
    <sheetIdMap count="5">
      <sheetId val="1"/>
      <sheetId val="2"/>
      <sheetId val="3"/>
      <sheetId val="4"/>
      <sheetId val="5"/>
    </sheetIdMap>
  </header>
  <header guid="{4ED211A0-5719-4B5A-BFF5-030A9B03E0A0}" dateTime="2020-08-31T14:20:00.000000000Z" userName=" " r:id="rId39" minRId="31255" maxRId="31314" maxSheetId="6">
    <sheetIdMap count="5">
      <sheetId val="1"/>
      <sheetId val="2"/>
      <sheetId val="3"/>
      <sheetId val="4"/>
      <sheetId val="5"/>
    </sheetIdMap>
  </header>
  <header guid="{5B2D57CC-85A7-493B-BA42-B6BD57091284}" dateTime="2020-08-31T14:22:00.000000000Z" userName=" " r:id="rId40" minRId="31315" maxRId="31689" maxSheetId="6">
    <sheetIdMap count="5">
      <sheetId val="1"/>
      <sheetId val="2"/>
      <sheetId val="3"/>
      <sheetId val="4"/>
      <sheetId val="5"/>
    </sheetIdMap>
  </header>
  <header guid="{162E3A97-355F-42FE-AA3D-10996DAFB686}" dateTime="2020-08-31T14:23:00.000000000Z" userName=" " r:id="rId41" minRId="31690" maxRId="31693" maxSheetId="6">
    <sheetIdMap count="5">
      <sheetId val="1"/>
      <sheetId val="2"/>
      <sheetId val="3"/>
      <sheetId val="4"/>
      <sheetId val="5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cc rId="1" ua="false" sId="2">
    <oc r="AO483" t="e">
      <f>0.01*AD483/$AM$508*#REF!</f>
    </oc>
    <nc r="AO483" t="e">
      <f>0.01*AD483/$AM$475</f>
    </nc>
  </rcc>
  <rcc rId="2" ua="false" sId="2">
    <oc r="AO484" t="e">
      <f>0.01*AD484/$AM$508*#REF!</f>
    </oc>
    <nc r="AO484" t="e">
      <f>0.01*AD484/$AM$475</f>
    </nc>
  </rcc>
  <rcc rId="3" ua="false" sId="2">
    <oc r="AO485" t="e">
      <f>0.01*AD485/$AM$508*#REF!</f>
    </oc>
    <nc r="AO485" t="e">
      <f>0.01*AD485/$AM$475</f>
    </nc>
  </rcc>
  <rcc rId="4" ua="false" sId="2">
    <oc r="AO486" t="e">
      <f>0.01*AD486/$AM$508*#REF!</f>
    </oc>
    <nc r="AO486" t="e">
      <f>0.01*AD486/$AM$475</f>
    </nc>
  </rcc>
  <rcc rId="5" ua="false" sId="2">
    <oc r="AO487" t="e">
      <f>0.01*AD487/$AM$508*#REF!</f>
    </oc>
    <nc r="AO487" t="e">
      <f>0.01*AD487/$AM$475</f>
    </nc>
  </rcc>
  <rcc rId="6" ua="false" sId="2">
    <oc r="AO488" t="e">
      <f>0.01*AD488/$AM$508*#REF!</f>
    </oc>
    <nc r="AO488" t="e">
      <f>0.01*AD488/$AM$475</f>
    </nc>
  </rcc>
  <rcc rId="7" ua="false" sId="2">
    <oc r="AO489" t="e">
      <f>0.01*AD489/$AM$508*#REF!</f>
    </oc>
    <nc r="AO489" t="e">
      <f>0.01*AD489/$AM$475</f>
    </nc>
  </rcc>
  <rcc rId="8" ua="false" sId="2">
    <oc r="AO490" t="e">
      <f>0.01*AD490/$AM$508*#REF!</f>
    </oc>
    <nc r="AO490" t="e">
      <f>0.01*AD490/$AM$475</f>
    </nc>
  </rcc>
  <rcc rId="9" ua="false" sId="2">
    <oc r="AO491" t="e">
      <f>0.01*AD491/$AM$508*#REF!</f>
    </oc>
    <nc r="AO491" t="e">
      <f>0.01*AD491/$AM$475</f>
    </nc>
  </rcc>
  <rcc rId="10" ua="false" sId="2">
    <oc r="AO492" t="e">
      <f>0.01*AD492/$AM$508*#REF!</f>
    </oc>
    <nc r="AO492" t="e">
      <f>0.01*AD492/$AM$475</f>
    </nc>
  </rcc>
  <rcc rId="11" ua="false" sId="2">
    <oc r="AO493" t="e">
      <f>0.01*AD493/$AM$508*#REF!</f>
    </oc>
    <nc r="AO493" t="e">
      <f>0.01*AD493/$AM$475</f>
    </nc>
  </rcc>
  <rcc rId="12" ua="false" sId="2">
    <oc r="AO494" t="e">
      <f>0.01*AD494/$AM$508*#REF!</f>
    </oc>
    <nc r="AO494" t="e">
      <f>0.01*AD494/$AM$475</f>
    </nc>
  </rcc>
  <rcc rId="13" ua="false" sId="2">
    <oc r="AO495" t="e">
      <f>0.01*AD495/$AM$508*#REF!</f>
    </oc>
    <nc r="AO495" t="e">
      <f>0.01*AD495/$AM$475</f>
    </nc>
  </rcc>
  <rcc rId="14" ua="false" sId="2">
    <oc r="AO496" t="e">
      <f>0.01*AD496/$AM$508*#REF!</f>
    </oc>
    <nc r="AO496" t="e">
      <f>0.01*AD496/$AM$475</f>
    </nc>
  </rcc>
  <rcc rId="15" ua="false" sId="2">
    <oc r="AO497" t="e">
      <f>0.01*AD497/$AM$508*#REF!</f>
    </oc>
    <nc r="AO497" t="e">
      <f>0.01*AD497/$AM$475</f>
    </nc>
  </rcc>
  <rcc rId="16" ua="false" sId="2">
    <oc r="AO498" t="e">
      <f>0.01*AD498/$AM$508*#REF!</f>
    </oc>
    <nc r="AO498" t="e">
      <f>0.01*AD498/$AM$475</f>
    </nc>
  </rcc>
  <rcc rId="17" ua="false" sId="2">
    <oc r="AO499" t="e">
      <f>0.01*AD499/$AM$508*#REF!</f>
    </oc>
    <nc r="AO499" t="e">
      <f>0.01*AD499/$AM$475</f>
    </nc>
  </rcc>
  <rcc rId="18" ua="false" sId="2">
    <oc r="AO500" t="e">
      <f>0.01*AD500/$AM$508*#REF!</f>
    </oc>
    <nc r="AO500" t="e">
      <f>0.01*AD500/$AM$475</f>
    </nc>
  </rcc>
  <rcc rId="19" ua="false" sId="2">
    <oc r="AO501" t="e">
      <f>0.01*AD501/$AM$508*#REF!</f>
    </oc>
    <nc r="AO501" t="e">
      <f>0.01*AD501/$AM$475</f>
    </nc>
  </rcc>
  <rcc rId="20" ua="false" sId="2">
    <oc r="AO502" t="e">
      <f>0.01*AD502/$AM$508*#REF!</f>
    </oc>
    <nc r="AO502" t="e">
      <f>0.01*AD502/$AM$475</f>
    </nc>
  </rcc>
  <rcc rId="21" ua="false" sId="2">
    <oc r="AO503" t="e">
      <f>0.01*AD503/$AM$508*#REF!</f>
    </oc>
    <nc r="AO503" t="e">
      <f>0.01*AD503/$AM$475</f>
    </nc>
  </rcc>
  <rcc rId="22" ua="false" sId="2">
    <oc r="AO504" t="e">
      <f>0.01*AD504/$AM$508*#REF!</f>
    </oc>
    <nc r="AO504" t="e">
      <f>0.01*AD504/$AM$475</f>
    </nc>
  </rcc>
  <rcc rId="23" ua="false" sId="2">
    <oc r="AO505" t="e">
      <f>0.01*AD505/$AM$508*#REF!</f>
    </oc>
    <nc r="AO505" t="e">
      <f>0.01*AD505/$AM$475</f>
    </nc>
  </rcc>
  <rcc rId="24" ua="false" sId="2">
    <oc r="AO506" t="e">
      <f>0.01*AD506/$AM$508*#REF!</f>
    </oc>
    <nc r="AO506" t="e">
      <f>0.01*AD506/$AM$475</f>
    </nc>
  </rcc>
  <rcc rId="25" ua="false" sId="2">
    <oc r="AO507" t="e">
      <f>0.01*AD507/$AM$508*#REF!</f>
    </oc>
    <nc r="AO507" t="e">
      <f>0.01*AD507/$AM$475</f>
    </nc>
  </rcc>
  <rcc rId="26" ua="false" sId="2">
    <oc r="AP483" t="n">
      <f>AO483*$J$508</f>
    </oc>
    <nc r="AP483" t="n">
      <f>AO483*$J$475</f>
    </nc>
  </rcc>
  <rcc rId="27" ua="false" sId="2">
    <oc r="AP484" t="n">
      <f>AO484*$J$508</f>
    </oc>
    <nc r="AP484" t="n">
      <f>AO484*$J$475</f>
    </nc>
  </rcc>
  <rcc rId="28" ua="false" sId="2">
    <oc r="AP485" t="n">
      <f>AO485*$J$508</f>
    </oc>
    <nc r="AP485" t="n">
      <f>AO485*$J$475</f>
    </nc>
  </rcc>
  <rcc rId="29" ua="false" sId="2">
    <oc r="AP486" t="n">
      <f>AO486*$J$508</f>
    </oc>
    <nc r="AP486" t="n">
      <f>AO486*$J$475</f>
    </nc>
  </rcc>
  <rcc rId="30" ua="false" sId="2">
    <oc r="AP487" t="n">
      <f>AO487*$J$508</f>
    </oc>
    <nc r="AP487" t="n">
      <f>AO487*$J$475</f>
    </nc>
  </rcc>
  <rcc rId="31" ua="false" sId="2">
    <oc r="AP488" t="n">
      <f>AO488*$J$508</f>
    </oc>
    <nc r="AP488" t="n">
      <f>AO488*$J$475</f>
    </nc>
  </rcc>
  <rcc rId="32" ua="false" sId="2">
    <oc r="AP489" t="n">
      <f>AO489*$J$508</f>
    </oc>
    <nc r="AP489" t="n">
      <f>AO489*$J$475</f>
    </nc>
  </rcc>
  <rcc rId="33" ua="false" sId="2">
    <oc r="AP490" t="n">
      <f>AO490*$J$508</f>
    </oc>
    <nc r="AP490" t="n">
      <f>AO490*$J$475</f>
    </nc>
  </rcc>
  <rcc rId="34" ua="false" sId="2">
    <oc r="AP491" t="n">
      <f>AO491*$J$508</f>
    </oc>
    <nc r="AP491" t="n">
      <f>AO491*$J$475</f>
    </nc>
  </rcc>
  <rcc rId="35" ua="false" sId="2">
    <oc r="AP492" t="n">
      <f>AO492*$J$508</f>
    </oc>
    <nc r="AP492" t="n">
      <f>AO492*$J$475</f>
    </nc>
  </rcc>
  <rcc rId="36" ua="false" sId="2">
    <oc r="AP493" t="n">
      <f>AO493*$J$508</f>
    </oc>
    <nc r="AP493" t="n">
      <f>AO493*$J$475</f>
    </nc>
  </rcc>
  <rcc rId="37" ua="false" sId="2">
    <oc r="AP494" t="n">
      <f>AO494*$J$508</f>
    </oc>
    <nc r="AP494" t="n">
      <f>AO494*$J$475</f>
    </nc>
  </rcc>
  <rcc rId="38" ua="false" sId="2">
    <oc r="AP495" t="n">
      <f>AO495*$J$508</f>
    </oc>
    <nc r="AP495" t="n">
      <f>AO495*$J$475</f>
    </nc>
  </rcc>
  <rcc rId="39" ua="false" sId="2">
    <oc r="AP496" t="n">
      <f>AO496*$J$508</f>
    </oc>
    <nc r="AP496" t="n">
      <f>AO496*$J$475</f>
    </nc>
  </rcc>
  <rcc rId="40" ua="false" sId="2">
    <oc r="AP497" t="n">
      <f>AO497*$J$508</f>
    </oc>
    <nc r="AP497" t="n">
      <f>AO497*$J$475</f>
    </nc>
  </rcc>
  <rcc rId="41" ua="false" sId="2">
    <oc r="AP498" t="n">
      <f>AO498*$J$508</f>
    </oc>
    <nc r="AP498" t="n">
      <f>AO498*$J$475</f>
    </nc>
  </rcc>
  <rcc rId="42" ua="false" sId="2">
    <oc r="AP499" t="n">
      <f>AO499*$J$508</f>
    </oc>
    <nc r="AP499" t="n">
      <f>AO499*$J$475</f>
    </nc>
  </rcc>
  <rcc rId="43" ua="false" sId="2">
    <oc r="AP500" t="n">
      <f>AO500*$J$508</f>
    </oc>
    <nc r="AP500" t="n">
      <f>AO500*$J$475</f>
    </nc>
  </rcc>
  <rcc rId="44" ua="false" sId="2">
    <oc r="AP501" t="n">
      <f>AO501*$J$508</f>
    </oc>
    <nc r="AP501" t="n">
      <f>AO501*$J$475</f>
    </nc>
  </rcc>
  <rcc rId="45" ua="false" sId="2">
    <oc r="AP502" t="n">
      <f>AO502*$J$508</f>
    </oc>
    <nc r="AP502" t="n">
      <f>AO502*$J$475</f>
    </nc>
  </rcc>
  <rcc rId="46" ua="false" sId="2">
    <oc r="AP503" t="n">
      <f>AO503*$J$508</f>
    </oc>
    <nc r="AP503" t="n">
      <f>AO503*$J$475</f>
    </nc>
  </rcc>
  <rcc rId="47" ua="false" sId="2">
    <oc r="AP504" t="n">
      <f>AO504*$J$508</f>
    </oc>
    <nc r="AP504" t="n">
      <f>AO504*$J$475</f>
    </nc>
  </rcc>
  <rcc rId="48" ua="false" sId="2">
    <oc r="AP505" t="n">
      <f>AO505*$J$508</f>
    </oc>
    <nc r="AP505" t="n">
      <f>AO505*$J$475</f>
    </nc>
  </rcc>
  <rcc rId="49" ua="false" sId="2">
    <oc r="AP506" t="n">
      <f>AO506*$J$508</f>
    </oc>
    <nc r="AP506" t="n">
      <f>AO506*$J$475</f>
    </nc>
  </rcc>
  <rcc rId="50" ua="false" sId="2">
    <oc r="AP507" t="n">
      <f>AO507*$J$508</f>
    </oc>
    <nc r="AP507" t="n">
      <f>AO507*$J$475</f>
    </nc>
  </rcc>
  <rcc rId="51" ua="false" sId="2">
    <oc r="AQ483" t="e">
      <f>0.15*AF483/$AM$508*#REF!</f>
    </oc>
    <nc r="AQ483" t="e">
      <f>0.15*AF483/$AM$475</f>
    </nc>
  </rcc>
  <rcc rId="52" ua="false" sId="2">
    <oc r="AQ484" t="e">
      <f>0.15*AF484/$AM$508*#REF!</f>
    </oc>
    <nc r="AQ484" t="e">
      <f>0.15*AF484/$AM$475</f>
    </nc>
  </rcc>
  <rcc rId="53" ua="false" sId="2">
    <oc r="AQ485" t="e">
      <f>0.15*AF485/$AM$508*#REF!</f>
    </oc>
    <nc r="AQ485" t="e">
      <f>0.15*AF485/$AM$475</f>
    </nc>
  </rcc>
  <rcc rId="54" ua="false" sId="2">
    <oc r="AQ486" t="e">
      <f>0.15*AF486/$AM$508*#REF!</f>
    </oc>
    <nc r="AQ486" t="e">
      <f>0.15*AF486/$AM$475</f>
    </nc>
  </rcc>
  <rcc rId="55" ua="false" sId="2">
    <oc r="AQ487" t="e">
      <f>0.15*AF487/$AM$508*#REF!</f>
    </oc>
    <nc r="AQ487" t="e">
      <f>0.15*AF487/$AM$475</f>
    </nc>
  </rcc>
  <rcc rId="56" ua="false" sId="2">
    <oc r="AQ488" t="e">
      <f>0.15*AF488/$AM$508*#REF!</f>
    </oc>
    <nc r="AQ488" t="e">
      <f>0.15*AF488/$AM$475</f>
    </nc>
  </rcc>
  <rcc rId="57" ua="false" sId="2">
    <oc r="AQ489" t="e">
      <f>0.15*AF489/$AM$508*#REF!</f>
    </oc>
    <nc r="AQ489" t="e">
      <f>0.15*AF489/$AM$475</f>
    </nc>
  </rcc>
  <rcc rId="58" ua="false" sId="2">
    <oc r="AQ490" t="e">
      <f>0.15*AF490/$AM$508*#REF!</f>
    </oc>
    <nc r="AQ490" t="e">
      <f>0.15*AF490/$AM$475</f>
    </nc>
  </rcc>
  <rcc rId="59" ua="false" sId="2">
    <oc r="AQ491" t="e">
      <f>0.15*AF491/$AM$508*#REF!</f>
    </oc>
    <nc r="AQ491" t="e">
      <f>0.15*AF491/$AM$475</f>
    </nc>
  </rcc>
  <rcc rId="60" ua="false" sId="2">
    <oc r="AQ492" t="e">
      <f>0.15*AF492/$AM$508*#REF!</f>
    </oc>
    <nc r="AQ492" t="e">
      <f>0.15*AF492/$AM$475</f>
    </nc>
  </rcc>
  <rcc rId="61" ua="false" sId="2">
    <oc r="AQ493" t="e">
      <f>0.15*AF493/$AM$508*#REF!</f>
    </oc>
    <nc r="AQ493" t="e">
      <f>0.15*AF493/$AM$475</f>
    </nc>
  </rcc>
  <rcc rId="62" ua="false" sId="2">
    <oc r="AQ494" t="e">
      <f>0.15*AF494/$AM$508*#REF!</f>
    </oc>
    <nc r="AQ494" t="e">
      <f>0.15*AF494/$AM$475</f>
    </nc>
  </rcc>
  <rcc rId="63" ua="false" sId="2">
    <oc r="AQ495" t="e">
      <f>0.15*AF495/$AM$508*#REF!</f>
    </oc>
    <nc r="AQ495" t="e">
      <f>0.15*AF495/$AM$475</f>
    </nc>
  </rcc>
  <rcc rId="64" ua="false" sId="2">
    <oc r="AQ496" t="e">
      <f>0.15*AF496/$AM$508*#REF!</f>
    </oc>
    <nc r="AQ496" t="e">
      <f>0.15*AF496/$AM$475</f>
    </nc>
  </rcc>
  <rcc rId="65" ua="false" sId="2">
    <oc r="AQ497" t="e">
      <f>0.15*AF497/$AM$508*#REF!</f>
    </oc>
    <nc r="AQ497" t="e">
      <f>0.15*AF497/$AM$475</f>
    </nc>
  </rcc>
  <rcc rId="66" ua="false" sId="2">
    <oc r="AQ498" t="e">
      <f>0.15*AF498/$AM$508*#REF!</f>
    </oc>
    <nc r="AQ498" t="e">
      <f>0.15*AF498/$AM$475</f>
    </nc>
  </rcc>
  <rcc rId="67" ua="false" sId="2">
    <oc r="AQ499" t="e">
      <f>0.15*AF499/$AM$508*#REF!</f>
    </oc>
    <nc r="AQ499" t="e">
      <f>0.15*AF499/$AM$475</f>
    </nc>
  </rcc>
  <rcc rId="68" ua="false" sId="2">
    <oc r="AQ500" t="e">
      <f>0.15*AF500/$AM$508*#REF!</f>
    </oc>
    <nc r="AQ500" t="e">
      <f>0.15*AF500/$AM$475</f>
    </nc>
  </rcc>
  <rcc rId="69" ua="false" sId="2">
    <oc r="AQ501" t="e">
      <f>0.15*AF501/$AM$508*#REF!</f>
    </oc>
    <nc r="AQ501" t="e">
      <f>0.15*AF501/$AM$475</f>
    </nc>
  </rcc>
  <rcc rId="70" ua="false" sId="2">
    <oc r="AQ502" t="e">
      <f>0.15*AF502/$AM$508*#REF!</f>
    </oc>
    <nc r="AQ502" t="e">
      <f>0.15*AF502/$AM$475</f>
    </nc>
  </rcc>
  <rcc rId="71" ua="false" sId="2">
    <oc r="AQ503" t="e">
      <f>0.15*AF503/$AM$508*#REF!</f>
    </oc>
    <nc r="AQ503" t="e">
      <f>0.15*AF503/$AM$475</f>
    </nc>
  </rcc>
  <rcc rId="72" ua="false" sId="2">
    <oc r="AQ504" t="e">
      <f>0.15*AF504/$AM$508*#REF!</f>
    </oc>
    <nc r="AQ504" t="e">
      <f>0.15*AF504/$AM$475</f>
    </nc>
  </rcc>
  <rcc rId="73" ua="false" sId="2">
    <oc r="AQ505" t="e">
      <f>0.15*AF505/$AM$508*#REF!</f>
    </oc>
    <nc r="AQ505" t="e">
      <f>0.15*AF505/$AM$475</f>
    </nc>
  </rcc>
  <rcc rId="74" ua="false" sId="2">
    <oc r="AQ506" t="e">
      <f>0.15*AF506/$AM$508*#REF!</f>
    </oc>
    <nc r="AQ506" t="e">
      <f>0.15*AF506/$AM$475</f>
    </nc>
  </rcc>
  <rcc rId="75" ua="false" sId="2">
    <oc r="AQ507" t="e">
      <f>0.15*AF507/$AM$508*#REF!</f>
    </oc>
    <nc r="AQ507" t="e">
      <f>0.15*AF507/$AM$475</f>
    </nc>
  </rcc>
  <rcc rId="76" ua="false" sId="2">
    <oc r="AR483" t="n">
      <f>AQ483*$J$508</f>
    </oc>
    <nc r="AR483" t="n">
      <f>AQ483*$J$475</f>
    </nc>
  </rcc>
  <rcc rId="77" ua="false" sId="2">
    <oc r="AR484" t="n">
      <f>AQ484*$J$508</f>
    </oc>
    <nc r="AR484" t="n">
      <f>AQ484*$J$475</f>
    </nc>
  </rcc>
  <rcc rId="78" ua="false" sId="2">
    <oc r="AR485" t="n">
      <f>AQ485*$J$508</f>
    </oc>
    <nc r="AR485" t="n">
      <f>AQ485*$J$475</f>
    </nc>
  </rcc>
  <rcc rId="79" ua="false" sId="2">
    <oc r="AR486" t="n">
      <f>AQ486*$J$508</f>
    </oc>
    <nc r="AR486" t="n">
      <f>AQ486*$J$475</f>
    </nc>
  </rcc>
  <rcc rId="80" ua="false" sId="2">
    <oc r="AR487" t="n">
      <f>AQ487*$J$508</f>
    </oc>
    <nc r="AR487" t="n">
      <f>AQ487*$J$475</f>
    </nc>
  </rcc>
  <rcc rId="81" ua="false" sId="2">
    <oc r="AR488" t="n">
      <f>AQ488*$J$508</f>
    </oc>
    <nc r="AR488" t="n">
      <f>AQ488*$J$475</f>
    </nc>
  </rcc>
  <rcc rId="82" ua="false" sId="2">
    <oc r="AR489" t="n">
      <f>AQ489*$J$508</f>
    </oc>
    <nc r="AR489" t="n">
      <f>AQ489*$J$475</f>
    </nc>
  </rcc>
  <rcc rId="83" ua="false" sId="2">
    <oc r="AR490" t="n">
      <f>AQ490*$J$508</f>
    </oc>
    <nc r="AR490" t="n">
      <f>AQ490*$J$475</f>
    </nc>
  </rcc>
  <rcc rId="84" ua="false" sId="2">
    <oc r="AR491" t="n">
      <f>AQ491*$J$508</f>
    </oc>
    <nc r="AR491" t="n">
      <f>AQ491*$J$475</f>
    </nc>
  </rcc>
  <rcc rId="85" ua="false" sId="2">
    <oc r="AR492" t="n">
      <f>AQ492*$J$508</f>
    </oc>
    <nc r="AR492" t="n">
      <f>AQ492*$J$475</f>
    </nc>
  </rcc>
  <rcc rId="86" ua="false" sId="2">
    <oc r="AR493" t="n">
      <f>AQ493*$J$508</f>
    </oc>
    <nc r="AR493" t="n">
      <f>AQ493*$J$475</f>
    </nc>
  </rcc>
  <rcc rId="87" ua="false" sId="2">
    <oc r="AR494" t="n">
      <f>AQ494*$J$508</f>
    </oc>
    <nc r="AR494" t="n">
      <f>AQ494*$J$475</f>
    </nc>
  </rcc>
  <rcc rId="88" ua="false" sId="2">
    <oc r="AR495" t="n">
      <f>AQ495*$J$508</f>
    </oc>
    <nc r="AR495" t="n">
      <f>AQ495*$J$475</f>
    </nc>
  </rcc>
  <rcc rId="89" ua="false" sId="2">
    <oc r="AR496" t="n">
      <f>AQ496*$J$508</f>
    </oc>
    <nc r="AR496" t="n">
      <f>AQ496*$J$475</f>
    </nc>
  </rcc>
  <rcc rId="90" ua="false" sId="2">
    <oc r="AR497" t="n">
      <f>AQ497*$J$508</f>
    </oc>
    <nc r="AR497" t="n">
      <f>AQ497*$J$475</f>
    </nc>
  </rcc>
  <rcc rId="91" ua="false" sId="2">
    <oc r="AR498" t="n">
      <f>AQ498*$J$508</f>
    </oc>
    <nc r="AR498" t="n">
      <f>AQ498*$J$475</f>
    </nc>
  </rcc>
  <rcc rId="92" ua="false" sId="2">
    <oc r="AR499" t="n">
      <f>AQ499*$J$508</f>
    </oc>
    <nc r="AR499" t="n">
      <f>AQ499*$J$475</f>
    </nc>
  </rcc>
  <rcc rId="93" ua="false" sId="2">
    <oc r="AR500" t="n">
      <f>AQ500*$J$508</f>
    </oc>
    <nc r="AR500" t="n">
      <f>AQ500*$J$475</f>
    </nc>
  </rcc>
  <rcc rId="94" ua="false" sId="2">
    <oc r="AR501" t="n">
      <f>AQ501*$J$508</f>
    </oc>
    <nc r="AR501" t="n">
      <f>AQ501*$J$475</f>
    </nc>
  </rcc>
  <rcc rId="95" ua="false" sId="2">
    <oc r="AR502" t="n">
      <f>AQ502*$J$508</f>
    </oc>
    <nc r="AR502" t="n">
      <f>AQ502*$J$475</f>
    </nc>
  </rcc>
  <rcc rId="96" ua="false" sId="2">
    <oc r="AR503" t="n">
      <f>AQ503*$J$508</f>
    </oc>
    <nc r="AR503" t="n">
      <f>AQ503*$J$475</f>
    </nc>
  </rcc>
  <rcc rId="97" ua="false" sId="2">
    <oc r="AR504" t="n">
      <f>AQ504*$J$508</f>
    </oc>
    <nc r="AR504" t="n">
      <f>AQ504*$J$475</f>
    </nc>
  </rcc>
  <rcc rId="98" ua="false" sId="2">
    <oc r="AR505" t="n">
      <f>AQ505*$J$508</f>
    </oc>
    <nc r="AR505" t="n">
      <f>AQ505*$J$475</f>
    </nc>
  </rcc>
  <rcc rId="99" ua="false" sId="2">
    <oc r="AR506" t="n">
      <f>AQ506*$J$508</f>
    </oc>
    <nc r="AR506" t="n">
      <f>AQ506*$J$475</f>
    </nc>
  </rcc>
  <rcc rId="100" ua="false" sId="2">
    <oc r="AR507" t="n">
      <f>AQ507*$J$508</f>
    </oc>
    <nc r="AR507" t="n">
      <f>AQ507*$J$475</f>
    </nc>
  </rcc>
  <rcc rId="101" ua="false" sId="2">
    <oc r="AS483" t="e">
      <f>0.24*AH483/$AM$508*#REF!</f>
    </oc>
    <nc r="AS483" t="e">
      <f>0.24*AH483/$AM$475</f>
    </nc>
  </rcc>
  <rcc rId="102" ua="false" sId="2">
    <oc r="AS484" t="e">
      <f>0.24*AH484/$AM$508*#REF!</f>
    </oc>
    <nc r="AS484" t="e">
      <f>0.24*AH484/$AM$475</f>
    </nc>
  </rcc>
  <rcc rId="103" ua="false" sId="2">
    <oc r="AS485" t="e">
      <f>0.24*AH485/$AM$508*#REF!</f>
    </oc>
    <nc r="AS485" t="e">
      <f>0.24*AH485/$AM$475</f>
    </nc>
  </rcc>
  <rcc rId="104" ua="false" sId="2">
    <oc r="AS486" t="e">
      <f>0.24*AH486/$AM$508*#REF!</f>
    </oc>
    <nc r="AS486" t="e">
      <f>0.24*AH486/$AM$475</f>
    </nc>
  </rcc>
  <rcc rId="105" ua="false" sId="2">
    <oc r="AS487" t="e">
      <f>0.24*AH487/$AM$508*#REF!</f>
    </oc>
    <nc r="AS487" t="e">
      <f>0.24*AH487/$AM$475</f>
    </nc>
  </rcc>
  <rcc rId="106" ua="false" sId="2">
    <oc r="AS488" t="e">
      <f>0.24*AH488/$AM$508*#REF!</f>
    </oc>
    <nc r="AS488" t="e">
      <f>0.24*AH488/$AM$475</f>
    </nc>
  </rcc>
  <rcc rId="107" ua="false" sId="2">
    <oc r="AS489" t="e">
      <f>0.24*AH489/$AM$508*#REF!</f>
    </oc>
    <nc r="AS489" t="e">
      <f>0.24*AH489/$AM$475</f>
    </nc>
  </rcc>
  <rcc rId="108" ua="false" sId="2">
    <oc r="AS490" t="e">
      <f>0.24*AH490/$AM$508*#REF!</f>
    </oc>
    <nc r="AS490" t="e">
      <f>0.24*AH490/$AM$475</f>
    </nc>
  </rcc>
  <rcc rId="109" ua="false" sId="2">
    <oc r="AS491" t="e">
      <f>0.24*AH491/$AM$508*#REF!</f>
    </oc>
    <nc r="AS491" t="e">
      <f>0.24*AH491/$AM$475</f>
    </nc>
  </rcc>
  <rcc rId="110" ua="false" sId="2">
    <oc r="AS492" t="e">
      <f>0.24*AH492/$AM$508*#REF!</f>
    </oc>
    <nc r="AS492" t="e">
      <f>0.24*AH492/$AM$475</f>
    </nc>
  </rcc>
  <rcc rId="111" ua="false" sId="2">
    <oc r="AS493" t="e">
      <f>0.24*AH493/$AM$508*#REF!</f>
    </oc>
    <nc r="AS493" t="e">
      <f>0.24*AH493/$AM$475</f>
    </nc>
  </rcc>
  <rcc rId="112" ua="false" sId="2">
    <oc r="AS494" t="e">
      <f>0.24*AH494/$AM$508*#REF!</f>
    </oc>
    <nc r="AS494" t="e">
      <f>0.24*AH494/$AM$475</f>
    </nc>
  </rcc>
  <rcc rId="113" ua="false" sId="2">
    <oc r="AS495" t="e">
      <f>0.24*AH495/$AM$508*#REF!</f>
    </oc>
    <nc r="AS495" t="e">
      <f>0.24*AH495/$AM$475</f>
    </nc>
  </rcc>
  <rcc rId="114" ua="false" sId="2">
    <oc r="AS496" t="e">
      <f>0.24*AH496/$AM$508*#REF!</f>
    </oc>
    <nc r="AS496" t="e">
      <f>0.24*AH496/$AM$475</f>
    </nc>
  </rcc>
  <rcc rId="115" ua="false" sId="2">
    <oc r="AS497" t="e">
      <f>0.24*AH497/$AM$508*#REF!</f>
    </oc>
    <nc r="AS497" t="e">
      <f>0.24*AH497/$AM$475</f>
    </nc>
  </rcc>
  <rcc rId="116" ua="false" sId="2">
    <oc r="AS498" t="e">
      <f>0.24*AH498/$AM$508*#REF!</f>
    </oc>
    <nc r="AS498" t="e">
      <f>0.24*AH498/$AM$475</f>
    </nc>
  </rcc>
  <rcc rId="117" ua="false" sId="2">
    <oc r="AS499" t="e">
      <f>0.24*AH499/$AM$508*#REF!</f>
    </oc>
    <nc r="AS499" t="e">
      <f>0.24*AH499/$AM$475</f>
    </nc>
  </rcc>
  <rcc rId="118" ua="false" sId="2">
    <oc r="AS500" t="e">
      <f>0.24*AH500/$AM$508*#REF!</f>
    </oc>
    <nc r="AS500" t="e">
      <f>0.24*AH500/$AM$475</f>
    </nc>
  </rcc>
  <rcc rId="119" ua="false" sId="2">
    <oc r="AS501" t="e">
      <f>0.24*AH501/$AM$508*#REF!</f>
    </oc>
    <nc r="AS501" t="e">
      <f>0.24*AH501/$AM$475</f>
    </nc>
  </rcc>
  <rcc rId="120" ua="false" sId="2">
    <oc r="AS502" t="e">
      <f>0.24*AH502/$AM$508*#REF!</f>
    </oc>
    <nc r="AS502" t="e">
      <f>0.24*AH502/$AM$475</f>
    </nc>
  </rcc>
  <rcc rId="121" ua="false" sId="2">
    <oc r="AS503" t="e">
      <f>0.24*AH503/$AM$508*#REF!</f>
    </oc>
    <nc r="AS503" t="e">
      <f>0.24*AH503/$AM$475</f>
    </nc>
  </rcc>
  <rcc rId="122" ua="false" sId="2">
    <oc r="AS504" t="e">
      <f>0.24*AH504/$AM$508*#REF!</f>
    </oc>
    <nc r="AS504" t="e">
      <f>0.24*AH504/$AM$475</f>
    </nc>
  </rcc>
  <rcc rId="123" ua="false" sId="2">
    <oc r="AS505" t="e">
      <f>0.24*AH505/$AM$508*#REF!</f>
    </oc>
    <nc r="AS505" t="e">
      <f>0.24*AH505/$AM$475</f>
    </nc>
  </rcc>
  <rcc rId="124" ua="false" sId="2">
    <oc r="AS506" t="e">
      <f>0.24*AH506/$AM$508*#REF!</f>
    </oc>
    <nc r="AS506" t="e">
      <f>0.24*AH506/$AM$475</f>
    </nc>
  </rcc>
  <rcc rId="125" ua="false" sId="2">
    <oc r="AS507" t="e">
      <f>0.24*AH507/$AM$508*#REF!</f>
    </oc>
    <nc r="AS507" t="e">
      <f>0.24*AH507/$AM$475</f>
    </nc>
  </rcc>
  <rcc rId="126" ua="false" sId="2">
    <oc r="AT483" t="n">
      <f>AS483*$J$508</f>
    </oc>
    <nc r="AT483" t="n">
      <f>AS483*$J$475</f>
    </nc>
  </rcc>
  <rcc rId="127" ua="false" sId="2">
    <oc r="AT484" t="n">
      <f>AS484*$J$508</f>
    </oc>
    <nc r="AT484" t="n">
      <f>AS484*$J$475</f>
    </nc>
  </rcc>
  <rcc rId="128" ua="false" sId="2">
    <oc r="AT485" t="n">
      <f>AS485*$J$508</f>
    </oc>
    <nc r="AT485" t="n">
      <f>AS485*$J$475</f>
    </nc>
  </rcc>
  <rcc rId="129" ua="false" sId="2">
    <oc r="AT486" t="n">
      <f>AS486*$J$508</f>
    </oc>
    <nc r="AT486" t="n">
      <f>AS486*$J$475</f>
    </nc>
  </rcc>
  <rcc rId="130" ua="false" sId="2">
    <oc r="AT487" t="n">
      <f>AS487*$J$508</f>
    </oc>
    <nc r="AT487" t="n">
      <f>AS487*$J$475</f>
    </nc>
  </rcc>
  <rcc rId="131" ua="false" sId="2">
    <oc r="AT488" t="n">
      <f>AS488*$J$508</f>
    </oc>
    <nc r="AT488" t="n">
      <f>AS488*$J$475</f>
    </nc>
  </rcc>
  <rcc rId="132" ua="false" sId="2">
    <oc r="AT489" t="n">
      <f>AS489*$J$508</f>
    </oc>
    <nc r="AT489" t="n">
      <f>AS489*$J$475</f>
    </nc>
  </rcc>
  <rcc rId="133" ua="false" sId="2">
    <oc r="AT490" t="n">
      <f>AS490*$J$508</f>
    </oc>
    <nc r="AT490" t="n">
      <f>AS490*$J$475</f>
    </nc>
  </rcc>
  <rcc rId="134" ua="false" sId="2">
    <oc r="AT491" t="n">
      <f>AS491*$J$508</f>
    </oc>
    <nc r="AT491" t="n">
      <f>AS491*$J$475</f>
    </nc>
  </rcc>
  <rcc rId="135" ua="false" sId="2">
    <oc r="AT492" t="n">
      <f>AS492*$J$508</f>
    </oc>
    <nc r="AT492" t="n">
      <f>AS492*$J$475</f>
    </nc>
  </rcc>
  <rcc rId="136" ua="false" sId="2">
    <oc r="AT493" t="n">
      <f>AS493*$J$508</f>
    </oc>
    <nc r="AT493" t="n">
      <f>AS493*$J$475</f>
    </nc>
  </rcc>
  <rcc rId="137" ua="false" sId="2">
    <oc r="AT494" t="n">
      <f>AS494*$J$508</f>
    </oc>
    <nc r="AT494" t="n">
      <f>AS494*$J$475</f>
    </nc>
  </rcc>
  <rcc rId="138" ua="false" sId="2">
    <oc r="AT495" t="n">
      <f>AS495*$J$508</f>
    </oc>
    <nc r="AT495" t="n">
      <f>AS495*$J$475</f>
    </nc>
  </rcc>
  <rcc rId="139" ua="false" sId="2">
    <oc r="AT496" t="n">
      <f>AS496*$J$508</f>
    </oc>
    <nc r="AT496" t="n">
      <f>AS496*$J$475</f>
    </nc>
  </rcc>
  <rcc rId="140" ua="false" sId="2">
    <oc r="AT497" t="n">
      <f>AS497*$J$508</f>
    </oc>
    <nc r="AT497" t="n">
      <f>AS497*$J$475</f>
    </nc>
  </rcc>
  <rcc rId="141" ua="false" sId="2">
    <oc r="AT498" t="n">
      <f>AS498*$J$508</f>
    </oc>
    <nc r="AT498" t="n">
      <f>AS498*$J$475</f>
    </nc>
  </rcc>
  <rcc rId="142" ua="false" sId="2">
    <oc r="AT499" t="n">
      <f>AS499*$J$508</f>
    </oc>
    <nc r="AT499" t="n">
      <f>AS499*$J$475</f>
    </nc>
  </rcc>
  <rcc rId="143" ua="false" sId="2">
    <oc r="AT500" t="n">
      <f>AS500*$J$508</f>
    </oc>
    <nc r="AT500" t="n">
      <f>AS500*$J$475</f>
    </nc>
  </rcc>
  <rcc rId="144" ua="false" sId="2">
    <oc r="AT501" t="n">
      <f>AS501*$J$508</f>
    </oc>
    <nc r="AT501" t="n">
      <f>AS501*$J$475</f>
    </nc>
  </rcc>
  <rcc rId="145" ua="false" sId="2">
    <oc r="AT502" t="n">
      <f>AS502*$J$508</f>
    </oc>
    <nc r="AT502" t="n">
      <f>AS502*$J$475</f>
    </nc>
  </rcc>
  <rcc rId="146" ua="false" sId="2">
    <oc r="AT503" t="n">
      <f>AS503*$J$508</f>
    </oc>
    <nc r="AT503" t="n">
      <f>AS503*$J$475</f>
    </nc>
  </rcc>
  <rcc rId="147" ua="false" sId="2">
    <oc r="AT504" t="n">
      <f>AS504*$J$508</f>
    </oc>
    <nc r="AT504" t="n">
      <f>AS504*$J$475</f>
    </nc>
  </rcc>
  <rcc rId="148" ua="false" sId="2">
    <oc r="AT505" t="n">
      <f>AS505*$J$508</f>
    </oc>
    <nc r="AT505" t="n">
      <f>AS505*$J$475</f>
    </nc>
  </rcc>
  <rcc rId="149" ua="false" sId="2">
    <oc r="AT506" t="n">
      <f>AS506*$J$508</f>
    </oc>
    <nc r="AT506" t="n">
      <f>AS506*$J$475</f>
    </nc>
  </rcc>
  <rcc rId="150" ua="false" sId="2">
    <oc r="AT507" t="n">
      <f>AS507*$J$508</f>
    </oc>
    <nc r="AT507" t="n">
      <f>AS507*$J$475</f>
    </nc>
  </rcc>
  <rcc rId="151" ua="false" sId="2">
    <oc r="AU483" t="e">
      <f>0.25*AJ483/$AM$508*#REF!</f>
    </oc>
    <nc r="AU483" t="e">
      <f>0.25*AJ483/$AM$475</f>
    </nc>
  </rcc>
  <rcc rId="152" ua="false" sId="2">
    <oc r="AU484" t="e">
      <f>0.25*AJ484/$AM$508*#REF!</f>
    </oc>
    <nc r="AU484" t="e">
      <f>0.25*AJ484/$AM$475</f>
    </nc>
  </rcc>
  <rcc rId="153" ua="false" sId="2">
    <oc r="AU485" t="e">
      <f>0.25*AJ485/$AM$508*#REF!</f>
    </oc>
    <nc r="AU485" t="e">
      <f>0.25*AJ485/$AM$475</f>
    </nc>
  </rcc>
  <rcc rId="154" ua="false" sId="2">
    <oc r="AU486" t="e">
      <f>0.25*AJ486/$AM$508*#REF!</f>
    </oc>
    <nc r="AU486" t="e">
      <f>0.25*AJ486/$AM$475</f>
    </nc>
  </rcc>
  <rcc rId="155" ua="false" sId="2">
    <oc r="AU487" t="e">
      <f>0.25*AJ487/$AM$508*#REF!</f>
    </oc>
    <nc r="AU487" t="e">
      <f>0.25*AJ487/$AM$475</f>
    </nc>
  </rcc>
  <rcc rId="156" ua="false" sId="2">
    <oc r="AU488" t="e">
      <f>0.25*AJ488/$AM$508*#REF!</f>
    </oc>
    <nc r="AU488" t="e">
      <f>0.25*AJ488/$AM$475</f>
    </nc>
  </rcc>
  <rcc rId="157" ua="false" sId="2">
    <oc r="AU489" t="e">
      <f>0.25*AJ489/$AM$508*#REF!</f>
    </oc>
    <nc r="AU489" t="e">
      <f>0.25*AJ489/$AM$475</f>
    </nc>
  </rcc>
  <rcc rId="158" ua="false" sId="2">
    <oc r="AU490" t="e">
      <f>0.25*AJ490/$AM$508*#REF!</f>
    </oc>
    <nc r="AU490" t="e">
      <f>0.25*AJ490/$AM$475</f>
    </nc>
  </rcc>
  <rcc rId="159" ua="false" sId="2">
    <oc r="AU491" t="e">
      <f>0.25*AJ491/$AM$508*#REF!</f>
    </oc>
    <nc r="AU491" t="e">
      <f>0.25*AJ491/$AM$475</f>
    </nc>
  </rcc>
  <rcc rId="160" ua="false" sId="2">
    <oc r="AU492" t="e">
      <f>0.25*AJ492/$AM$508*#REF!</f>
    </oc>
    <nc r="AU492" t="e">
      <f>0.25*AJ492/$AM$475</f>
    </nc>
  </rcc>
  <rcc rId="161" ua="false" sId="2">
    <oc r="AU493" t="e">
      <f>0.25*AJ493/$AM$508*#REF!</f>
    </oc>
    <nc r="AU493" t="e">
      <f>0.25*AJ493/$AM$475</f>
    </nc>
  </rcc>
  <rcc rId="162" ua="false" sId="2">
    <oc r="AU494" t="e">
      <f>0.25*AJ494/$AM$508*#REF!</f>
    </oc>
    <nc r="AU494" t="e">
      <f>0.25*AJ494/$AM$475</f>
    </nc>
  </rcc>
  <rcc rId="163" ua="false" sId="2">
    <oc r="AU495" t="e">
      <f>0.25*AJ495/$AM$508*#REF!</f>
    </oc>
    <nc r="AU495" t="e">
      <f>0.25*AJ495/$AM$475</f>
    </nc>
  </rcc>
  <rcc rId="164" ua="false" sId="2">
    <oc r="AU496" t="e">
      <f>0.25*AJ496/$AM$508*#REF!</f>
    </oc>
    <nc r="AU496" t="e">
      <f>0.25*AJ496/$AM$475</f>
    </nc>
  </rcc>
  <rcc rId="165" ua="false" sId="2">
    <oc r="AU497" t="e">
      <f>0.25*AJ497/$AM$508*#REF!</f>
    </oc>
    <nc r="AU497" t="e">
      <f>0.25*AJ497/$AM$475</f>
    </nc>
  </rcc>
  <rcc rId="166" ua="false" sId="2">
    <oc r="AU498" t="e">
      <f>0.25*AJ498/$AM$508*#REF!</f>
    </oc>
    <nc r="AU498" t="e">
      <f>0.25*AJ498/$AM$475</f>
    </nc>
  </rcc>
  <rcc rId="167" ua="false" sId="2">
    <oc r="AU499" t="e">
      <f>0.25*AJ499/$AM$508*#REF!</f>
    </oc>
    <nc r="AU499" t="e">
      <f>0.25*AJ499/$AM$475</f>
    </nc>
  </rcc>
  <rcc rId="168" ua="false" sId="2">
    <oc r="AU500" t="e">
      <f>0.25*AJ500/$AM$508*#REF!</f>
    </oc>
    <nc r="AU500" t="e">
      <f>0.25*AJ500/$AM$475</f>
    </nc>
  </rcc>
  <rcc rId="169" ua="false" sId="2">
    <oc r="AU501" t="e">
      <f>0.25*AJ501/$AM$508*#REF!</f>
    </oc>
    <nc r="AU501" t="e">
      <f>0.25*AJ501/$AM$475</f>
    </nc>
  </rcc>
  <rcc rId="170" ua="false" sId="2">
    <oc r="AU502" t="e">
      <f>0.25*AJ502/$AM$508*#REF!</f>
    </oc>
    <nc r="AU502" t="e">
      <f>0.25*AJ502/$AM$475</f>
    </nc>
  </rcc>
  <rcc rId="171" ua="false" sId="2">
    <oc r="AU503" t="e">
      <f>0.25*AJ503/$AM$508*#REF!</f>
    </oc>
    <nc r="AU503" t="e">
      <f>0.25*AJ503/$AM$475</f>
    </nc>
  </rcc>
  <rcc rId="172" ua="false" sId="2">
    <oc r="AU504" t="e">
      <f>0.25*AJ504/$AM$508*#REF!</f>
    </oc>
    <nc r="AU504" t="e">
      <f>0.25*AJ504/$AM$475</f>
    </nc>
  </rcc>
  <rcc rId="173" ua="false" sId="2">
    <oc r="AU505" t="e">
      <f>0.25*AJ505/$AM$508*#REF!</f>
    </oc>
    <nc r="AU505" t="e">
      <f>0.25*AJ505/$AM$475</f>
    </nc>
  </rcc>
  <rcc rId="174" ua="false" sId="2">
    <oc r="AU506" t="e">
      <f>0.25*AJ506/$AM$508*#REF!</f>
    </oc>
    <nc r="AU506" t="e">
      <f>0.25*AJ506/$AM$475</f>
    </nc>
  </rcc>
  <rcc rId="175" ua="false" sId="2">
    <oc r="AU507" t="e">
      <f>0.25*AJ507/$AM$508*#REF!</f>
    </oc>
    <nc r="AU507" t="e">
      <f>0.25*AJ507/$AM$475</f>
    </nc>
  </rcc>
  <rcc rId="176" ua="false" sId="2">
    <oc r="AV483" t="n">
      <f>AU483*$J$508</f>
    </oc>
    <nc r="AV483" t="n">
      <f>AU483*$J$475</f>
    </nc>
  </rcc>
  <rcc rId="177" ua="false" sId="2">
    <oc r="AV484" t="n">
      <f>AU484*$J$508</f>
    </oc>
    <nc r="AV484" t="n">
      <f>AU484*$J$475</f>
    </nc>
  </rcc>
  <rcc rId="178" ua="false" sId="2">
    <oc r="AV485" t="n">
      <f>AU485*$J$508</f>
    </oc>
    <nc r="AV485" t="n">
      <f>AU485*$J$475</f>
    </nc>
  </rcc>
  <rcc rId="179" ua="false" sId="2">
    <oc r="AV486" t="n">
      <f>AU486*$J$508</f>
    </oc>
    <nc r="AV486" t="n">
      <f>AU486*$J$475</f>
    </nc>
  </rcc>
  <rcc rId="180" ua="false" sId="2">
    <oc r="AV487" t="n">
      <f>AU487*$J$508</f>
    </oc>
    <nc r="AV487" t="n">
      <f>AU487*$J$475</f>
    </nc>
  </rcc>
  <rcc rId="181" ua="false" sId="2">
    <oc r="AV488" t="n">
      <f>AU488*$J$508</f>
    </oc>
    <nc r="AV488" t="n">
      <f>AU488*$J$475</f>
    </nc>
  </rcc>
  <rcc rId="182" ua="false" sId="2">
    <oc r="AV489" t="n">
      <f>AU489*$J$508</f>
    </oc>
    <nc r="AV489" t="n">
      <f>AU489*$J$475</f>
    </nc>
  </rcc>
  <rcc rId="183" ua="false" sId="2">
    <oc r="AV490" t="n">
      <f>AU490*$J$508</f>
    </oc>
    <nc r="AV490" t="n">
      <f>AU490*$J$475</f>
    </nc>
  </rcc>
  <rcc rId="184" ua="false" sId="2">
    <oc r="AV491" t="n">
      <f>AU491*$J$508</f>
    </oc>
    <nc r="AV491" t="n">
      <f>AU491*$J$475</f>
    </nc>
  </rcc>
  <rcc rId="185" ua="false" sId="2">
    <oc r="AV492" t="n">
      <f>AU492*$J$508</f>
    </oc>
    <nc r="AV492" t="n">
      <f>AU492*$J$475</f>
    </nc>
  </rcc>
  <rcc rId="186" ua="false" sId="2">
    <oc r="AV493" t="n">
      <f>AU493*$J$508</f>
    </oc>
    <nc r="AV493" t="n">
      <f>AU493*$J$475</f>
    </nc>
  </rcc>
  <rcc rId="187" ua="false" sId="2">
    <oc r="AV494" t="n">
      <f>AU494*$J$508</f>
    </oc>
    <nc r="AV494" t="n">
      <f>AU494*$J$475</f>
    </nc>
  </rcc>
  <rcc rId="188" ua="false" sId="2">
    <oc r="AV495" t="n">
      <f>AU495*$J$508</f>
    </oc>
    <nc r="AV495" t="n">
      <f>AU495*$J$475</f>
    </nc>
  </rcc>
  <rcc rId="189" ua="false" sId="2">
    <oc r="AV496" t="n">
      <f>AU496*$J$508</f>
    </oc>
    <nc r="AV496" t="n">
      <f>AU496*$J$475</f>
    </nc>
  </rcc>
  <rcc rId="190" ua="false" sId="2">
    <oc r="AV497" t="n">
      <f>AU497*$J$508</f>
    </oc>
    <nc r="AV497" t="n">
      <f>AU497*$J$475</f>
    </nc>
  </rcc>
  <rcc rId="191" ua="false" sId="2">
    <oc r="AV498" t="n">
      <f>AU498*$J$508</f>
    </oc>
    <nc r="AV498" t="n">
      <f>AU498*$J$475</f>
    </nc>
  </rcc>
  <rcc rId="192" ua="false" sId="2">
    <oc r="AV499" t="n">
      <f>AU499*$J$508</f>
    </oc>
    <nc r="AV499" t="n">
      <f>AU499*$J$475</f>
    </nc>
  </rcc>
  <rcc rId="193" ua="false" sId="2">
    <oc r="AV500" t="n">
      <f>AU500*$J$508</f>
    </oc>
    <nc r="AV500" t="n">
      <f>AU500*$J$475</f>
    </nc>
  </rcc>
  <rcc rId="194" ua="false" sId="2">
    <oc r="AV501" t="n">
      <f>AU501*$J$508</f>
    </oc>
    <nc r="AV501" t="n">
      <f>AU501*$J$475</f>
    </nc>
  </rcc>
  <rcc rId="195" ua="false" sId="2">
    <oc r="AV502" t="n">
      <f>AU502*$J$508</f>
    </oc>
    <nc r="AV502" t="n">
      <f>AU502*$J$475</f>
    </nc>
  </rcc>
  <rcc rId="196" ua="false" sId="2">
    <oc r="AV503" t="n">
      <f>AU503*$J$508</f>
    </oc>
    <nc r="AV503" t="n">
      <f>AU503*$J$475</f>
    </nc>
  </rcc>
  <rcc rId="197" ua="false" sId="2">
    <oc r="AV504" t="n">
      <f>AU504*$J$508</f>
    </oc>
    <nc r="AV504" t="n">
      <f>AU504*$J$475</f>
    </nc>
  </rcc>
  <rcc rId="198" ua="false" sId="2">
    <oc r="AV505" t="n">
      <f>AU505*$J$508</f>
    </oc>
    <nc r="AV505" t="n">
      <f>AU505*$J$475</f>
    </nc>
  </rcc>
  <rcc rId="199" ua="false" sId="2">
    <oc r="AV506" t="n">
      <f>AU506*$J$508</f>
    </oc>
    <nc r="AV506" t="n">
      <f>AU506*$J$475</f>
    </nc>
  </rcc>
  <rcc rId="200" ua="false" sId="2">
    <oc r="AV507" t="n">
      <f>AU507*$J$508</f>
    </oc>
    <nc r="AV507" t="n">
      <f>AU507*$J$475</f>
    </nc>
  </rcc>
  <rcc rId="201" ua="false" sId="2">
    <oc r="AW483" t="e">
      <f>0.35*AL483/$AM$508*#REF!</f>
    </oc>
    <nc r="AW483" t="e">
      <f>0.35*AL483/$AM$475</f>
    </nc>
  </rcc>
  <rcc rId="202" ua="false" sId="2">
    <oc r="AW484" t="e">
      <f>0.35*AL484/$AM$508*#REF!</f>
    </oc>
    <nc r="AW484" t="e">
      <f>0.35*AL484/$AM$475</f>
    </nc>
  </rcc>
  <rcc rId="203" ua="false" sId="2">
    <oc r="AW485" t="e">
      <f>0.35*AL485/$AM$508*#REF!</f>
    </oc>
    <nc r="AW485" t="e">
      <f>0.35*AL485/$AM$475</f>
    </nc>
  </rcc>
  <rcc rId="204" ua="false" sId="2">
    <oc r="AW486" t="e">
      <f>0.35*AL486/$AM$508*#REF!</f>
    </oc>
    <nc r="AW486" t="e">
      <f>0.35*AL486/$AM$475</f>
    </nc>
  </rcc>
  <rcc rId="205" ua="false" sId="2">
    <oc r="AW487" t="e">
      <f>0.35*AL487/$AM$508*#REF!</f>
    </oc>
    <nc r="AW487" t="e">
      <f>0.35*AL487/$AM$475</f>
    </nc>
  </rcc>
  <rcc rId="206" ua="false" sId="2">
    <oc r="AW488" t="e">
      <f>0.35*AL488/$AM$508*#REF!</f>
    </oc>
    <nc r="AW488" t="e">
      <f>0.35*AL488/$AM$475</f>
    </nc>
  </rcc>
  <rcc rId="207" ua="false" sId="2">
    <oc r="AW489" t="e">
      <f>0.35*AL489/$AM$508*#REF!</f>
    </oc>
    <nc r="AW489" t="e">
      <f>0.35*AL489/$AM$475</f>
    </nc>
  </rcc>
  <rcc rId="208" ua="false" sId="2">
    <oc r="AW490" t="e">
      <f>0.35*AL490/$AM$508*#REF!</f>
    </oc>
    <nc r="AW490" t="e">
      <f>0.35*AL490/$AM$475</f>
    </nc>
  </rcc>
  <rcc rId="209" ua="false" sId="2">
    <oc r="AW491" t="e">
      <f>0.35*AL491/$AM$508*#REF!</f>
    </oc>
    <nc r="AW491" t="e">
      <f>0.35*AL491/$AM$475</f>
    </nc>
  </rcc>
  <rcc rId="210" ua="false" sId="2">
    <oc r="AW492" t="e">
      <f>0.35*AL492/$AM$508*#REF!</f>
    </oc>
    <nc r="AW492" t="e">
      <f>0.35*AL492/$AM$475</f>
    </nc>
  </rcc>
  <rcc rId="211" ua="false" sId="2">
    <oc r="AW493" t="e">
      <f>0.35*AL493/$AM$508*#REF!</f>
    </oc>
    <nc r="AW493" t="e">
      <f>0.35*AL493/$AM$475</f>
    </nc>
  </rcc>
  <rcc rId="212" ua="false" sId="2">
    <oc r="AW494" t="e">
      <f>0.35*AL494/$AM$508*#REF!</f>
    </oc>
    <nc r="AW494" t="e">
      <f>0.35*AL494/$AM$475</f>
    </nc>
  </rcc>
  <rcc rId="213" ua="false" sId="2">
    <oc r="AW495" t="e">
      <f>0.35*AL495/$AM$508*#REF!</f>
    </oc>
    <nc r="AW495" t="e">
      <f>0.35*AL495/$AM$475</f>
    </nc>
  </rcc>
  <rcc rId="214" ua="false" sId="2">
    <oc r="AW496" t="e">
      <f>0.35*AL496/$AM$508*#REF!</f>
    </oc>
    <nc r="AW496" t="e">
      <f>0.35*AL496/$AM$475</f>
    </nc>
  </rcc>
  <rcc rId="215" ua="false" sId="2">
    <oc r="AW497" t="e">
      <f>0.35*AL497/$AM$508*#REF!</f>
    </oc>
    <nc r="AW497" t="e">
      <f>0.35*AL497/$AM$475</f>
    </nc>
  </rcc>
  <rcc rId="216" ua="false" sId="2">
    <oc r="AW498" t="e">
      <f>0.35*AL498/$AM$508*#REF!</f>
    </oc>
    <nc r="AW498" t="e">
      <f>0.35*AL498/$AM$475</f>
    </nc>
  </rcc>
  <rcc rId="217" ua="false" sId="2">
    <oc r="AW499" t="e">
      <f>0.35*AL499/$AM$508*#REF!</f>
    </oc>
    <nc r="AW499" t="e">
      <f>0.35*AL499/$AM$475</f>
    </nc>
  </rcc>
  <rcc rId="218" ua="false" sId="2">
    <oc r="AW500" t="e">
      <f>0.35*AL500/$AM$508*#REF!</f>
    </oc>
    <nc r="AW500" t="e">
      <f>0.35*AL500/$AM$475</f>
    </nc>
  </rcc>
  <rcc rId="219" ua="false" sId="2">
    <oc r="AW501" t="e">
      <f>0.35*AL501/$AM$508*#REF!</f>
    </oc>
    <nc r="AW501" t="e">
      <f>0.35*AL501/$AM$475</f>
    </nc>
  </rcc>
  <rcc rId="220" ua="false" sId="2">
    <oc r="AW502" t="e">
      <f>0.35*AL502/$AM$508*#REF!</f>
    </oc>
    <nc r="AW502" t="e">
      <f>0.35*AL502/$AM$475</f>
    </nc>
  </rcc>
  <rcc rId="221" ua="false" sId="2">
    <oc r="AW503" t="e">
      <f>0.35*AL503/$AM$508*#REF!</f>
    </oc>
    <nc r="AW503" t="e">
      <f>0.35*AL503/$AM$475</f>
    </nc>
  </rcc>
  <rcc rId="222" ua="false" sId="2">
    <oc r="AW504" t="e">
      <f>0.35*AL504/$AM$508*#REF!</f>
    </oc>
    <nc r="AW504" t="e">
      <f>0.35*AL504/$AM$475</f>
    </nc>
  </rcc>
  <rcc rId="223" ua="false" sId="2">
    <oc r="AW505" t="e">
      <f>0.35*AL505/$AM$508*#REF!</f>
    </oc>
    <nc r="AW505" t="e">
      <f>0.35*AL505/$AM$475</f>
    </nc>
  </rcc>
  <rcc rId="224" ua="false" sId="2">
    <oc r="AW506" t="e">
      <f>0.35*AL506/$AM$508*#REF!</f>
    </oc>
    <nc r="AW506" t="e">
      <f>0.35*AL506/$AM$475</f>
    </nc>
  </rcc>
  <rcc rId="225" ua="false" sId="2">
    <oc r="AW507" t="e">
      <f>0.35*AL507/$AM$508*#REF!</f>
    </oc>
    <nc r="AW507" t="e">
      <f>0.35*AL507/$AM$475</f>
    </nc>
  </rcc>
  <rcc rId="226" ua="false" sId="2">
    <oc r="AX483" t="n">
      <f>AW483*$J$508</f>
    </oc>
    <nc r="AX483" t="n">
      <f>AW483*$J$475</f>
    </nc>
  </rcc>
  <rcc rId="227" ua="false" sId="2">
    <oc r="AX484" t="n">
      <f>AW484*$J$508</f>
    </oc>
    <nc r="AX484" t="n">
      <f>AW484*$J$475</f>
    </nc>
  </rcc>
  <rcc rId="228" ua="false" sId="2">
    <oc r="AX485" t="n">
      <f>AW485*$J$508</f>
    </oc>
    <nc r="AX485" t="n">
      <f>AW485*$J$475</f>
    </nc>
  </rcc>
  <rcc rId="229" ua="false" sId="2">
    <oc r="AX486" t="n">
      <f>AW486*$J$508</f>
    </oc>
    <nc r="AX486" t="n">
      <f>AW486*$J$475</f>
    </nc>
  </rcc>
  <rcc rId="230" ua="false" sId="2">
    <oc r="AX487" t="n">
      <f>AW487*$J$508</f>
    </oc>
    <nc r="AX487" t="n">
      <f>AW487*$J$475</f>
    </nc>
  </rcc>
  <rcc rId="231" ua="false" sId="2">
    <oc r="AX488" t="n">
      <f>AW488*$J$508</f>
    </oc>
    <nc r="AX488" t="n">
      <f>AW488*$J$475</f>
    </nc>
  </rcc>
  <rcc rId="232" ua="false" sId="2">
    <oc r="AX489" t="n">
      <f>AW489*$J$508</f>
    </oc>
    <nc r="AX489" t="n">
      <f>AW489*$J$475</f>
    </nc>
  </rcc>
  <rcc rId="233" ua="false" sId="2">
    <oc r="AX490" t="n">
      <f>AW490*$J$508</f>
    </oc>
    <nc r="AX490" t="n">
      <f>AW490*$J$475</f>
    </nc>
  </rcc>
  <rcc rId="234" ua="false" sId="2">
    <oc r="AX491" t="n">
      <f>AW491*$J$508</f>
    </oc>
    <nc r="AX491" t="n">
      <f>AW491*$J$475</f>
    </nc>
  </rcc>
  <rcc rId="235" ua="false" sId="2">
    <oc r="AX492" t="n">
      <f>AW492*$J$508</f>
    </oc>
    <nc r="AX492" t="n">
      <f>AW492*$J$475</f>
    </nc>
  </rcc>
  <rcc rId="236" ua="false" sId="2">
    <oc r="AX493" t="n">
      <f>AW493*$J$508</f>
    </oc>
    <nc r="AX493" t="n">
      <f>AW493*$J$475</f>
    </nc>
  </rcc>
  <rcc rId="237" ua="false" sId="2">
    <oc r="AX494" t="n">
      <f>AW494*$J$508</f>
    </oc>
    <nc r="AX494" t="n">
      <f>AW494*$J$475</f>
    </nc>
  </rcc>
  <rcc rId="238" ua="false" sId="2">
    <oc r="AX495" t="n">
      <f>AW495*$J$508</f>
    </oc>
    <nc r="AX495" t="n">
      <f>AW495*$J$475</f>
    </nc>
  </rcc>
  <rcc rId="239" ua="false" sId="2">
    <oc r="AX496" t="n">
      <f>AW496*$J$508</f>
    </oc>
    <nc r="AX496" t="n">
      <f>AW496*$J$475</f>
    </nc>
  </rcc>
  <rcc rId="240" ua="false" sId="2">
    <oc r="AX497" t="n">
      <f>AW497*$J$508</f>
    </oc>
    <nc r="AX497" t="n">
      <f>AW497*$J$475</f>
    </nc>
  </rcc>
  <rcc rId="241" ua="false" sId="2">
    <oc r="AX498" t="n">
      <f>AW498*$J$508</f>
    </oc>
    <nc r="AX498" t="n">
      <f>AW498*$J$475</f>
    </nc>
  </rcc>
  <rcc rId="242" ua="false" sId="2">
    <oc r="AX499" t="n">
      <f>AW499*$J$508</f>
    </oc>
    <nc r="AX499" t="n">
      <f>AW499*$J$475</f>
    </nc>
  </rcc>
  <rcc rId="243" ua="false" sId="2">
    <oc r="AX500" t="n">
      <f>AW500*$J$508</f>
    </oc>
    <nc r="AX500" t="n">
      <f>AW500*$J$475</f>
    </nc>
  </rcc>
  <rcc rId="244" ua="false" sId="2">
    <oc r="AX501" t="n">
      <f>AW501*$J$508</f>
    </oc>
    <nc r="AX501" t="n">
      <f>AW501*$J$475</f>
    </nc>
  </rcc>
  <rcc rId="245" ua="false" sId="2">
    <oc r="AX502" t="n">
      <f>AW502*$J$508</f>
    </oc>
    <nc r="AX502" t="n">
      <f>AW502*$J$475</f>
    </nc>
  </rcc>
  <rcc rId="246" ua="false" sId="2">
    <oc r="AX503" t="n">
      <f>AW503*$J$508</f>
    </oc>
    <nc r="AX503" t="n">
      <f>AW503*$J$475</f>
    </nc>
  </rcc>
  <rcc rId="247" ua="false" sId="2">
    <oc r="AX504" t="n">
      <f>AW504*$J$508</f>
    </oc>
    <nc r="AX504" t="n">
      <f>AW504*$J$475</f>
    </nc>
  </rcc>
  <rcc rId="248" ua="false" sId="2">
    <oc r="AX505" t="n">
      <f>AW505*$J$508</f>
    </oc>
    <nc r="AX505" t="n">
      <f>AW505*$J$475</f>
    </nc>
  </rcc>
  <rcc rId="249" ua="false" sId="2">
    <oc r="AX506" t="n">
      <f>AW506*$J$508</f>
    </oc>
    <nc r="AX506" t="n">
      <f>AW506*$J$475</f>
    </nc>
  </rcc>
  <rcc rId="250" ua="false" sId="2">
    <oc r="AX507" t="n">
      <f>AW507*$J$508</f>
    </oc>
    <nc r="AX507" t="n">
      <f>AW507*$J$475</f>
    </nc>
  </rcc>
</revisions>
</file>

<file path=xl/revisions/revisionLog2.xml><?xml version="1.0" encoding="utf-8"?>
<revisions xmlns="http://schemas.openxmlformats.org/spreadsheetml/2006/main" xmlns:r="http://schemas.openxmlformats.org/officeDocument/2006/relationships">
  <rcc rId="251" ua="false" sId="2">
    <oc r="A182" t="inlineStr">
      <is>
        <r>
          <rPr>
            <sz val="11"/>
            <rFont val="Calibri"/>
            <family val="0"/>
            <charset val="1"/>
          </rPr>
          <t xml:space="preserve">Tabla 4.</t>
        </r>
      </is>
    </oc>
    <nc r="A182" t="inlineStr">
      <is>
        <r>
          <rPr>
            <sz val="11"/>
            <rFont val="Calibri"/>
            <family val="0"/>
            <charset val="1"/>
          </rPr>
          <t xml:space="preserve">Tabla 6.</t>
        </r>
      </is>
    </nc>
  </rcc>
  <rcc rId="252" ua="false" sId="2">
    <oc r="A215" t="inlineStr">
      <is>
        <r>
          <rPr>
            <sz val="11"/>
            <rFont val="Calibri"/>
            <family val="0"/>
            <charset val="1"/>
          </rPr>
          <t xml:space="preserve">Tabla 5.</t>
        </r>
      </is>
    </oc>
    <nc r="A215" t="inlineStr">
      <is>
        <r>
          <rPr>
            <sz val="11"/>
            <rFont val="Calibri"/>
            <family val="0"/>
            <charset val="1"/>
          </rPr>
          <t xml:space="preserve">Tabla 7.</t>
        </r>
      </is>
    </nc>
  </rcc>
  <rcc rId="253" ua="false" sId="2">
    <oc r="A248" t="inlineStr">
      <is>
        <r>
          <rPr>
            <sz val="11"/>
            <rFont val="Calibri"/>
            <family val="0"/>
            <charset val="1"/>
          </rPr>
          <t xml:space="preserve">Tabla 6.</t>
        </r>
      </is>
    </oc>
    <nc r="A248" t="inlineStr">
      <is>
        <r>
          <rPr>
            <sz val="11"/>
            <rFont val="Calibri"/>
            <family val="0"/>
            <charset val="1"/>
          </rPr>
          <t xml:space="preserve">Tabla 8.</t>
        </r>
      </is>
    </nc>
  </rcc>
  <rcc rId="254" ua="false" sId="2">
    <oc r="A281" t="inlineStr">
      <is>
        <r>
          <rPr>
            <sz val="11"/>
            <rFont val="Calibri"/>
            <family val="0"/>
            <charset val="1"/>
          </rPr>
          <t xml:space="preserve">Tabla 7.</t>
        </r>
      </is>
    </oc>
    <nc r="A281" t="inlineStr">
      <is>
        <r>
          <rPr>
            <sz val="11"/>
            <rFont val="Calibri"/>
            <family val="0"/>
            <charset val="1"/>
          </rPr>
          <t xml:space="preserve">Tabla 9.</t>
        </r>
      </is>
    </nc>
  </rcc>
  <rcc rId="255" ua="false" sId="2">
    <oc r="A314" t="inlineStr">
      <is>
        <r>
          <rPr>
            <sz val="11"/>
            <rFont val="Calibri"/>
            <family val="0"/>
            <charset val="1"/>
          </rPr>
          <t xml:space="preserve">Tabla 8.</t>
        </r>
      </is>
    </oc>
    <nc r="A314" t="inlineStr">
      <is>
        <r>
          <rPr>
            <sz val="11"/>
            <rFont val="Calibri"/>
            <family val="0"/>
            <charset val="1"/>
          </rPr>
          <t xml:space="preserve">Tabla 10.</t>
        </r>
      </is>
    </nc>
  </rcc>
  <rcc rId="256" ua="false" sId="2">
    <oc r="A347" t="inlineStr">
      <is>
        <r>
          <rPr>
            <sz val="11"/>
            <rFont val="Calibri"/>
            <family val="0"/>
            <charset val="1"/>
          </rPr>
          <t xml:space="preserve">Tabla 9.</t>
        </r>
      </is>
    </oc>
    <nc r="A347" t="inlineStr">
      <is>
        <r>
          <rPr>
            <sz val="11"/>
            <rFont val="Calibri"/>
            <family val="0"/>
            <charset val="1"/>
          </rPr>
          <t xml:space="preserve">Tabla 11.</t>
        </r>
      </is>
    </nc>
  </rcc>
  <rcc rId="257" ua="false" sId="2">
    <oc r="A380" t="inlineStr">
      <is>
        <r>
          <rPr>
            <sz val="11"/>
            <rFont val="Calibri"/>
            <family val="0"/>
            <charset val="1"/>
          </rPr>
          <t xml:space="preserve">Tabla 10.</t>
        </r>
      </is>
    </oc>
    <nc r="A380" t="inlineStr">
      <is>
        <r>
          <rPr>
            <sz val="11"/>
            <rFont val="Calibri"/>
            <family val="0"/>
            <charset val="1"/>
          </rPr>
          <t xml:space="preserve">Tabla 12.</t>
        </r>
      </is>
    </nc>
  </rcc>
  <rcc rId="258" ua="false" sId="2">
    <oc r="A413" t="inlineStr">
      <is>
        <r>
          <rPr>
            <sz val="11"/>
            <rFont val="Calibri"/>
            <family val="0"/>
            <charset val="1"/>
          </rPr>
          <t xml:space="preserve">Tabla 11.</t>
        </r>
      </is>
    </oc>
    <nc r="A413" t="inlineStr">
      <is>
        <r>
          <rPr>
            <sz val="11"/>
            <rFont val="Calibri"/>
            <family val="0"/>
            <charset val="1"/>
          </rPr>
          <t xml:space="preserve">Tabla 13.</t>
        </r>
      </is>
    </nc>
  </rcc>
  <rcc rId="259" ua="false" sId="2">
    <oc r="A446" t="inlineStr">
      <is>
        <r>
          <rPr>
            <sz val="11"/>
            <rFont val="Calibri"/>
            <family val="0"/>
            <charset val="1"/>
          </rPr>
          <t xml:space="preserve">Tabla 12.</t>
        </r>
      </is>
    </oc>
    <nc r="A446" t="inlineStr">
      <is>
        <r>
          <rPr>
            <sz val="11"/>
            <rFont val="Calibri"/>
            <family val="0"/>
            <charset val="1"/>
          </rPr>
          <t xml:space="preserve">Tabla 14.</t>
        </r>
      </is>
    </nc>
  </rcc>
  <rcc rId="260" ua="false" sId="2">
    <oc r="A479" t="inlineStr">
      <is>
        <r>
          <rPr>
            <sz val="11"/>
            <rFont val="Calibri"/>
            <family val="0"/>
            <charset val="1"/>
          </rPr>
          <t xml:space="preserve">Tabla 13.</t>
        </r>
      </is>
    </oc>
    <nc r="A479" t="inlineStr">
      <is>
        <r>
          <rPr>
            <sz val="11"/>
            <rFont val="Calibri"/>
            <family val="0"/>
            <charset val="1"/>
          </rPr>
          <t xml:space="preserve">Tabla 15.</t>
        </r>
      </is>
    </nc>
  </rcc>
</revisions>
</file>

<file path=xl/revisions/revisionLog3.xml><?xml version="1.0" encoding="utf-8"?>
<revisions xmlns="http://schemas.openxmlformats.org/spreadsheetml/2006/main" xmlns:r="http://schemas.openxmlformats.org/officeDocument/2006/relationships">
  <rcc rId="261" ua="false" sId="2">
    <nc r="Z1" t="inlineStr">
      <is>
        <r>
          <rPr>
            <sz val="11"/>
            <rFont val="Calibri"/>
            <family val="0"/>
            <charset val="1"/>
          </rPr>
          <t xml:space="preserve">v</t>
        </r>
      </is>
    </nc>
  </rcc>
</revisions>
</file>

<file path=xl/revisions/revisionLog4.xml><?xml version="1.0" encoding="utf-8"?>
<revisions xmlns="http://schemas.openxmlformats.org/spreadsheetml/2006/main" xmlns:r="http://schemas.openxmlformats.org/officeDocument/2006/relationships">
  <rcc rId="262" ua="false" sId="3">
    <nc r="AK116" t="e">
      <f>(MAX(AK85:AK111)-AK112)/AK113</f>
    </nc>
  </rcc>
  <rcc rId="263" ua="false" sId="3">
    <nc r="AI116" t="e">
      <f>(MAX(AI85:AI111)-AI112)/AI113</f>
    </nc>
  </rcc>
  <rcc rId="264" ua="false" sId="3">
    <nc r="AG116" t="e">
      <f>(MAX(AG85:AG111)-AG112)/AG113</f>
    </nc>
  </rcc>
  <rcc rId="265" ua="false" sId="3">
    <nc r="AE116" t="e">
      <f>(MAX(AE85:AE111)-AE112)/AE113</f>
    </nc>
  </rcc>
  <rcc rId="266" ua="false" sId="3">
    <nc r="AC116" t="e">
      <f>(MAX(AC85:AC111)-AC112)/AC113</f>
    </nc>
  </rcc>
  <rcc rId="267" ua="false" sId="3">
    <nc r="AB116" t="n">
      <f>MAX(AC116:AM116)</f>
    </nc>
  </rcc>
  <rcc rId="268" ua="false" sId="3">
    <nc r="AB116" t="n">
      <f>MAX(AC116:AM116)</f>
    </nc>
  </rcc>
  <rrc rId="269" ua="false" sId="3" eol="0" ref="10:44" action="insertRow"/>
</revisions>
</file>

<file path=xl/revisions/revisionLog5.xml><?xml version="1.0" encoding="utf-8"?>
<revisions xmlns="http://schemas.openxmlformats.org/spreadsheetml/2006/main" xmlns:r="http://schemas.openxmlformats.org/officeDocument/2006/relationships">
  <rcc rId="270" ua="false" sId="3">
    <nc r="A11" t="inlineStr">
      <is>
        <r>
          <rPr>
            <sz val="11"/>
            <rFont val="Calibri"/>
            <family val="0"/>
            <charset val="1"/>
          </rPr>
          <t xml:space="preserve">Tabla 1.</t>
        </r>
      </is>
    </nc>
  </rcc>
  <rcc rId="271" ua="false" sId="3">
    <nc r="A12" t="inlineStr">
      <is>
        <r>
          <rPr>
            <sz val="11"/>
            <rFont val="Calibri"/>
            <family val="0"/>
            <charset val="1"/>
          </rPr>
          <t xml:space="preserve">APORTE FISCAL DIRECTO AÑO 2020</t>
        </r>
      </is>
    </nc>
  </rcc>
  <rcc rId="272" ua="false" sId="3">
    <nc r="A13" t="inlineStr">
      <is>
        <r>
          <rPr>
            <sz val="11"/>
            <rFont val="Calibri"/>
            <family val="0"/>
            <charset val="1"/>
          </rPr>
          <t xml:space="preserve">INSTITUCIÓN</t>
        </r>
      </is>
    </nc>
  </rcc>
  <rcc rId="273" ua="false" sId="3">
    <nc r="A15" t="inlineStr">
      <is>
        <r>
          <rPr>
            <sz val="11"/>
            <rFont val="Calibri"/>
            <family val="0"/>
            <charset val="1"/>
          </rPr>
          <t xml:space="preserve">U.de Chile</t>
        </r>
      </is>
    </nc>
  </rcc>
  <rcc rId="274" ua="false" sId="3">
    <nc r="A16" t="inlineStr">
      <is>
        <r>
          <rPr>
            <sz val="11"/>
            <rFont val="Calibri"/>
            <family val="0"/>
            <charset val="1"/>
          </rPr>
          <t xml:space="preserve">P.U.Católica de Chile</t>
        </r>
      </is>
    </nc>
  </rcc>
  <rcc rId="275" ua="false" sId="3">
    <nc r="A17" t="inlineStr">
      <is>
        <r>
          <rPr>
            <sz val="11"/>
            <rFont val="Calibri"/>
            <family val="0"/>
            <charset val="1"/>
          </rPr>
          <t xml:space="preserve">U. de Concepción</t>
        </r>
      </is>
    </nc>
  </rcc>
  <rcc rId="276" ua="false" sId="3">
    <nc r="A18" t="inlineStr">
      <is>
        <r>
          <rPr>
            <sz val="11"/>
            <rFont val="Calibri"/>
            <family val="0"/>
            <charset val="1"/>
          </rPr>
          <t xml:space="preserve">U. Católica de Valparaíso</t>
        </r>
      </is>
    </nc>
  </rcc>
  <rcc rId="277" ua="false" sId="3">
    <nc r="A19" t="inlineStr">
      <is>
        <r>
          <rPr>
            <sz val="11"/>
            <rFont val="Calibri"/>
            <family val="0"/>
            <charset val="1"/>
          </rPr>
          <t xml:space="preserve">U. Téc. Federico Sta.Maria</t>
        </r>
      </is>
    </nc>
  </rcc>
  <rcc rId="278" ua="false" sId="3">
    <nc r="A20" t="inlineStr">
      <is>
        <r>
          <rPr>
            <sz val="11"/>
            <rFont val="Calibri"/>
            <family val="0"/>
            <charset val="1"/>
          </rPr>
          <t xml:space="preserve">U. de Santiago</t>
        </r>
      </is>
    </nc>
  </rcc>
  <rcc rId="279" ua="false" sId="3">
    <nc r="A21" t="inlineStr">
      <is>
        <r>
          <rPr>
            <sz val="11"/>
            <rFont val="Calibri"/>
            <family val="0"/>
            <charset val="1"/>
          </rPr>
          <t xml:space="preserve">U. Austral</t>
        </r>
      </is>
    </nc>
  </rcc>
  <rcc rId="280" ua="false" sId="3">
    <nc r="A22" t="inlineStr">
      <is>
        <r>
          <rPr>
            <sz val="11"/>
            <rFont val="Calibri"/>
            <family val="0"/>
            <charset val="1"/>
          </rPr>
          <t xml:space="preserve">U. Católica del Norte</t>
        </r>
      </is>
    </nc>
  </rcc>
  <rcc rId="281" ua="false" sId="3">
    <nc r="A23" t="inlineStr">
      <is>
        <r>
          <rPr>
            <sz val="11"/>
            <rFont val="Calibri"/>
            <family val="0"/>
            <charset val="1"/>
          </rPr>
          <t xml:space="preserve">U. de Valparaíso</t>
        </r>
      </is>
    </nc>
  </rcc>
  <rcc rId="282" ua="false" sId="3">
    <nc r="A24" t="inlineStr">
      <is>
        <r>
          <rPr>
            <sz val="11"/>
            <rFont val="Calibri"/>
            <family val="0"/>
            <charset val="1"/>
          </rPr>
          <t xml:space="preserve">U. de Antofagasta</t>
        </r>
      </is>
    </nc>
  </rcc>
  <rcc rId="283" ua="false" sId="3">
    <nc r="A25" t="inlineStr">
      <is>
        <r>
          <rPr>
            <sz val="11"/>
            <rFont val="Calibri"/>
            <family val="0"/>
            <charset val="1"/>
          </rPr>
          <t xml:space="preserve">U. de la Serena</t>
        </r>
      </is>
    </nc>
  </rcc>
  <rcc rId="284" ua="false" sId="3">
    <nc r="A26" t="inlineStr">
      <is>
        <r>
          <rPr>
            <sz val="11"/>
            <rFont val="Calibri"/>
            <family val="0"/>
            <charset val="1"/>
          </rPr>
          <t xml:space="preserve">U. de Bio Bio</t>
        </r>
      </is>
    </nc>
  </rcc>
  <rcc rId="285" ua="false" sId="3">
    <nc r="A27" t="inlineStr">
      <is>
        <r>
          <rPr>
            <sz val="11"/>
            <rFont val="Calibri"/>
            <family val="0"/>
            <charset val="1"/>
          </rPr>
          <t xml:space="preserve">U. de la Frontera</t>
        </r>
      </is>
    </nc>
  </rcc>
  <rcc rId="286" ua="false" sId="3">
    <nc r="A28" t="inlineStr">
      <is>
        <r>
          <rPr>
            <sz val="11"/>
            <rFont val="Calibri"/>
            <family val="0"/>
            <charset val="1"/>
          </rPr>
          <t xml:space="preserve">U. de Magallanes</t>
        </r>
      </is>
    </nc>
  </rcc>
  <rcc rId="287" ua="false" sId="3">
    <nc r="A29" t="inlineStr">
      <is>
        <r>
          <rPr>
            <sz val="11"/>
            <rFont val="Calibri"/>
            <family val="0"/>
            <charset val="1"/>
          </rPr>
          <t xml:space="preserve">U. de Talca</t>
        </r>
      </is>
    </nc>
  </rcc>
  <rcc rId="288" ua="false" sId="3">
    <nc r="A30" t="inlineStr">
      <is>
        <r>
          <rPr>
            <sz val="11"/>
            <rFont val="Calibri"/>
            <family val="0"/>
            <charset val="1"/>
          </rPr>
          <t xml:space="preserve">U. de Atacama</t>
        </r>
      </is>
    </nc>
  </rcc>
  <rcc rId="289" ua="false" sId="3">
    <nc r="A31" t="inlineStr">
      <is>
        <r>
          <rPr>
            <sz val="11"/>
            <rFont val="Calibri"/>
            <family val="0"/>
            <charset val="1"/>
          </rPr>
          <t xml:space="preserve">U. de Tarapacá</t>
        </r>
      </is>
    </nc>
  </rcc>
  <rcc rId="290" ua="false" sId="3">
    <nc r="A32" t="inlineStr">
      <is>
        <r>
          <rPr>
            <sz val="11"/>
            <rFont val="Calibri"/>
            <family val="0"/>
            <charset val="1"/>
          </rPr>
          <t xml:space="preserve">U. Arturo Prat</t>
        </r>
      </is>
    </nc>
  </rcc>
  <rcc rId="291" ua="false" sId="3">
    <nc r="A33" t="inlineStr">
      <is>
        <r>
          <rPr>
            <sz val="11"/>
            <rFont val="Calibri"/>
            <family val="0"/>
            <charset val="1"/>
          </rPr>
          <t xml:space="preserve">U. Metropolitana</t>
        </r>
      </is>
    </nc>
  </rcc>
  <rcc rId="292" ua="false" sId="3">
    <nc r="A34" t="inlineStr">
      <is>
        <r>
          <rPr>
            <sz val="11"/>
            <rFont val="Calibri"/>
            <family val="0"/>
            <charset val="1"/>
          </rPr>
          <t xml:space="preserve">U. de Playa Ancha</t>
        </r>
      </is>
    </nc>
  </rcc>
  <rcc rId="293" ua="false" sId="3">
    <nc r="A35" t="inlineStr">
      <is>
        <r>
          <rPr>
            <sz val="11"/>
            <rFont val="Calibri"/>
            <family val="0"/>
            <charset val="1"/>
          </rPr>
          <t xml:space="preserve">U.Tecnológica Metropolitana</t>
        </r>
      </is>
    </nc>
  </rcc>
  <rcc rId="294" ua="false" sId="3">
    <nc r="A36" t="inlineStr">
      <is>
        <r>
          <rPr>
            <sz val="11"/>
            <rFont val="Calibri"/>
            <family val="0"/>
            <charset val="1"/>
          </rPr>
          <t xml:space="preserve">U. de Los Lagos</t>
        </r>
      </is>
    </nc>
  </rcc>
  <rcc rId="295" ua="false" sId="3">
    <nc r="A37" t="inlineStr">
      <is>
        <r>
          <rPr>
            <sz val="11"/>
            <rFont val="Calibri"/>
            <family val="0"/>
            <charset val="1"/>
          </rPr>
          <t xml:space="preserve">U. Católica de Maule</t>
        </r>
      </is>
    </nc>
  </rcc>
  <rcc rId="296" ua="false" sId="3">
    <nc r="A38" t="inlineStr">
      <is>
        <r>
          <rPr>
            <sz val="11"/>
            <rFont val="Calibri"/>
            <family val="0"/>
            <charset val="1"/>
          </rPr>
          <t xml:space="preserve">U. Católica de Temuco</t>
        </r>
      </is>
    </nc>
  </rcc>
  <rcc rId="297" ua="false" sId="3">
    <nc r="A39" t="inlineStr">
      <is>
        <r>
          <rPr>
            <sz val="11"/>
            <rFont val="Calibri"/>
            <family val="0"/>
            <charset val="1"/>
          </rPr>
          <t xml:space="preserve">U. C.de la Sant.Concepción</t>
        </r>
      </is>
    </nc>
  </rcc>
  <rcc rId="298" ua="false" sId="3">
    <nc r="A40" t="inlineStr">
      <is>
        <r>
          <rPr>
            <sz val="11"/>
            <rFont val="Calibri"/>
            <family val="0"/>
            <charset val="1"/>
          </rPr>
          <t xml:space="preserve">U. de O'Higgins</t>
        </r>
      </is>
    </nc>
  </rcc>
  <rcc rId="299" ua="false" sId="3">
    <nc r="A41" t="inlineStr">
      <is>
        <r>
          <rPr>
            <sz val="11"/>
            <rFont val="Calibri"/>
            <family val="0"/>
            <charset val="1"/>
          </rPr>
          <t xml:space="preserve">U. de Aysén</t>
        </r>
      </is>
    </nc>
  </rcc>
  <rcc rId="300" ua="false" sId="3">
    <nc r="A42" t="inlineStr">
      <is>
        <r>
          <rPr>
            <sz val="11"/>
            <rFont val="Calibri"/>
            <family val="0"/>
            <charset val="1"/>
          </rPr>
          <t xml:space="preserve">TOTAL</t>
        </r>
      </is>
    </nc>
  </rcc>
  <rcc rId="301" ua="false" sId="3">
    <nc r="A43" t="inlineStr">
      <is>
        <r>
          <rPr>
            <sz val="11"/>
            <rFont val="Calibri"/>
            <family val="0"/>
            <charset val="1"/>
          </rPr>
          <t xml:space="preserve">Nota 1: JCE corresponde a Jornadas Completas Equivalentes. Phd corresponde a Académicos con doctorado. Msc corresponde a Académicos con Magister.</t>
        </r>
      </is>
    </nc>
  </rcc>
  <rcc rId="302" ua="false" sId="3">
    <nc r="A44" t="inlineStr">
      <is>
        <r>
          <rPr>
            <sz val="11"/>
            <rFont val="Calibri"/>
            <family val="0"/>
            <charset val="1"/>
          </rPr>
          <t xml:space="preserve">Nota 2: Los proyectos utilizados en el calculo son: FONDECYT Regular, Post Doctorado, Iniciación a la Investigación, FONDAP, FONDEF, Milenio, Proyectos de Astronomia, FONIS, PIA y Proyectos de Investigación conjunta</t>
        </r>
      </is>
    </nc>
  </rcc>
  <rcc rId="303" ua="false" sId="3">
    <nc r="B13" t="inlineStr">
      <is>
        <r>
          <rPr>
            <sz val="11"/>
            <rFont val="Calibri"/>
            <family val="0"/>
            <charset val="1"/>
          </rPr>
          <t xml:space="preserve">CAMBIOS SIMULADOS EN LAS VARIABLES DE LA ASIGNACIÓN DEL  5% </t>
        </r>
      </is>
    </nc>
  </rcc>
  <rcc rId="304" ua="false" sId="3">
    <nc r="B14" t="inlineStr">
      <is>
        <r>
          <rPr>
            <sz val="11"/>
            <rFont val="Calibri"/>
            <family val="0"/>
            <charset val="1"/>
          </rPr>
          <t xml:space="preserve">Alumnos Pregrado
(2016)</t>
        </r>
      </is>
    </nc>
  </rcc>
  <rcc rId="305" ua="false" sId="3">
    <nc r="B15" t="n">
      <v>0</v>
    </nc>
  </rcc>
  <rcc rId="306" ua="false" sId="3">
    <nc r="C14" t="inlineStr">
      <is>
        <r>
          <rPr>
            <sz val="11"/>
            <rFont val="Calibri"/>
            <family val="0"/>
            <charset val="1"/>
          </rPr>
          <t xml:space="preserve">N° Carreras Pregrado
(2016)</t>
        </r>
      </is>
    </nc>
  </rcc>
  <rcc rId="307" ua="false" sId="3">
    <nc r="D14" t="inlineStr">
      <is>
        <r>
          <rPr>
            <sz val="11"/>
            <rFont val="Calibri"/>
            <family val="0"/>
            <charset val="1"/>
          </rPr>
          <t xml:space="preserve">JCE Totales
(2017)</t>
        </r>
      </is>
    </nc>
  </rcc>
  <rcc rId="308" ua="false" sId="3">
    <nc r="E14" t="inlineStr">
      <is>
        <r>
          <rPr>
            <sz val="11"/>
            <rFont val="Calibri"/>
            <family val="0"/>
            <charset val="1"/>
          </rPr>
          <t xml:space="preserve">JCE              (Phd + Msc)
(2017)</t>
        </r>
      </is>
    </nc>
  </rcc>
  <rcc rId="309" ua="false" sId="3">
    <nc r="F14" t="inlineStr">
      <is>
        <r>
          <rPr>
            <sz val="11"/>
            <rFont val="Calibri"/>
            <family val="0"/>
            <charset val="1"/>
          </rPr>
          <t xml:space="preserve">Total Proyectos 
(2017)</t>
        </r>
      </is>
    </nc>
  </rcc>
  <rcc rId="310" ua="false" sId="3">
    <nc r="G14" t="inlineStr">
      <is>
        <r>
          <rPr>
            <sz val="11"/>
            <rFont val="Calibri"/>
            <family val="0"/>
            <charset val="1"/>
          </rPr>
          <t xml:space="preserve">Publicaciones ISI
(2017)</t>
        </r>
      </is>
    </nc>
  </rcc>
  <rcc rId="311" ua="false" sId="3">
    <nc r="H14" t="inlineStr">
      <is>
        <r>
          <rPr>
            <sz val="11"/>
            <rFont val="Calibri"/>
            <family val="0"/>
            <charset val="1"/>
          </rPr>
          <t xml:space="preserve">Publicaciones Scielo
(2017)</t>
        </r>
      </is>
    </nc>
  </rcc>
  <rcc rId="312" ua="false" sId="3">
    <nc r="I13" t="inlineStr">
      <is>
        <r>
          <rPr>
            <sz val="11"/>
            <rFont val="Calibri"/>
            <family val="0"/>
            <charset val="1"/>
          </rPr>
          <t xml:space="preserve">% Asignación 5%</t>
        </r>
      </is>
    </nc>
  </rcc>
  <rcc rId="313" ua="false" sId="3">
    <nc r="I15" t="n">
      <f>AO15+AQ15+AS15+AU15+AW15</f>
    </nc>
  </rcc>
  <rcc rId="314" ua="false" sId="3">
    <nc r="I16" t="n">
      <f>AO16+AQ16+AS16+AU16+AW16</f>
    </nc>
  </rcc>
  <rcc rId="315" ua="false" sId="3">
    <nc r="I17" t="n">
      <f>AO17+AQ17+AS17+AU17+AW17</f>
    </nc>
  </rcc>
  <rcc rId="316" ua="false" sId="3">
    <nc r="I18" t="n">
      <f>AO18+AQ18+AS18+AU18+AW18</f>
    </nc>
  </rcc>
  <rcc rId="317" ua="false" sId="3">
    <nc r="I19" t="n">
      <f>AO19+AQ19+AS19+AU19+AW19</f>
    </nc>
  </rcc>
  <rcc rId="318" ua="false" sId="3">
    <nc r="I20" t="n">
      <f>AO20+AQ20+AS20+AU20+AW20</f>
    </nc>
  </rcc>
  <rcc rId="319" ua="false" sId="3">
    <nc r="I21" t="n">
      <f>AO21+AQ21+AS21+AU21+AW21</f>
    </nc>
  </rcc>
  <rcc rId="320" ua="false" sId="3">
    <nc r="I22" t="n">
      <f>AO22+AQ22+AS22+AU22+AW22</f>
    </nc>
  </rcc>
  <rcc rId="321" ua="false" sId="3">
    <nc r="I23" t="n">
      <f>AO23+AQ23+AS23+AU23+AW23</f>
    </nc>
  </rcc>
  <rcc rId="322" ua="false" sId="3">
    <nc r="I24" t="n">
      <f>AO24+AQ24+AS24+AU24+AW24</f>
    </nc>
  </rcc>
  <rcc rId="323" ua="false" sId="3">
    <nc r="I25" t="n">
      <f>AO25+AQ25+AS25+AU25+AW25</f>
    </nc>
  </rcc>
  <rcc rId="324" ua="false" sId="3">
    <nc r="I26" t="n">
      <f>AO26+AQ26+AS26+AU26+AW26</f>
    </nc>
  </rcc>
  <rcc rId="325" ua="false" sId="3">
    <nc r="I27" t="n">
      <f>AO27+AQ27+AS27+AU27+AW27</f>
    </nc>
  </rcc>
  <rcc rId="326" ua="false" sId="3">
    <nc r="I28" t="n">
      <f>AO28+AQ28+AS28+AU28+AW28</f>
    </nc>
  </rcc>
  <rcc rId="327" ua="false" sId="3">
    <nc r="I29" t="n">
      <f>AO29+AQ29+AS29+AU29+AW29</f>
    </nc>
  </rcc>
  <rcc rId="328" ua="false" sId="3">
    <nc r="I30" t="n">
      <f>AO30+AQ30+AS30+AU30+AW30</f>
    </nc>
  </rcc>
  <rcc rId="329" ua="false" sId="3">
    <nc r="I31" t="n">
      <f>AO31+AQ31+AS31+AU31+AW31</f>
    </nc>
  </rcc>
  <rcc rId="330" ua="false" sId="3">
    <nc r="I32" t="n">
      <f>AO32+AQ32+AS32+AU32+AW32</f>
    </nc>
  </rcc>
  <rcc rId="331" ua="false" sId="3">
    <nc r="I33" t="n">
      <f>AO33+AQ33+AS33+AU33+AW33</f>
    </nc>
  </rcc>
  <rcc rId="332" ua="false" sId="3">
    <nc r="I34" t="n">
      <f>AO34+AQ34+AS34+AU34+AW34</f>
    </nc>
  </rcc>
  <rcc rId="333" ua="false" sId="3">
    <nc r="I35" t="n">
      <f>AO35+AQ35+AS35+AU35+AW35</f>
    </nc>
  </rcc>
  <rcc rId="334" ua="false" sId="3">
    <nc r="I36" t="n">
      <f>AO36+AQ36+AS36+AU36+AW36</f>
    </nc>
  </rcc>
  <rcc rId="335" ua="false" sId="3">
    <nc r="I37" t="n">
      <f>AO37+AQ37+AS37+AU37+AW37</f>
    </nc>
  </rcc>
  <rcc rId="336" ua="false" sId="3">
    <nc r="I38" t="n">
      <f>AO38+AQ38+AS38+AU38+AW38</f>
    </nc>
  </rcc>
  <rcc rId="337" ua="false" sId="3">
    <nc r="I39" t="n">
      <f>AO39+AQ39+AS39+AU39+AW39</f>
    </nc>
  </rcc>
  <rcc rId="338" ua="false" sId="3">
    <nc r="I40" t="n">
      <f>AO40+AQ40+AS40+AU40+AW40</f>
    </nc>
  </rcc>
  <rcc rId="339" ua="false" sId="3">
    <nc r="I41" t="n">
      <f>AO41+AQ41+AS41+AU41+AW41</f>
    </nc>
  </rcc>
  <rcc rId="340" ua="false" sId="3">
    <nc r="J13" t="inlineStr">
      <is>
        <r>
          <rPr>
            <sz val="11"/>
            <rFont val="Calibri"/>
            <family val="0"/>
            <charset val="1"/>
          </rPr>
          <t xml:space="preserve">M$ Asignado 5%</t>
        </r>
      </is>
    </nc>
  </rcc>
  <rcc rId="341" ua="false" sId="3">
    <nc r="J15" t="n">
      <f>ROUND(AP15+AR15+AT15+AV15+AX15,0)</f>
    </nc>
  </rcc>
  <rcc rId="342" ua="false" sId="3">
    <nc r="J16" t="n">
      <f>ROUND(AP16+AR16+AT16+AV16+AX16,0)</f>
    </nc>
  </rcc>
  <rcc rId="343" ua="false" sId="3">
    <nc r="J17" t="n">
      <f>ROUND(AP17+AR17+AT17+AV17+AX17,0)</f>
    </nc>
  </rcc>
  <rcc rId="344" ua="false" sId="3">
    <nc r="J18" t="n">
      <f>ROUND(AP18+AR18+AT18+AV18+AX18,0)</f>
    </nc>
  </rcc>
  <rcc rId="345" ua="false" sId="3">
    <nc r="J19" t="n">
      <f>ROUND(AP19+AR19+AT19+AV19+AX19,0)</f>
    </nc>
  </rcc>
  <rcc rId="346" ua="false" sId="3">
    <nc r="J20" t="n">
      <f>ROUND(AP20+AR20+AT20+AV20+AX20,0)</f>
    </nc>
  </rcc>
  <rcc rId="347" ua="false" sId="3">
    <nc r="J21" t="n">
      <f>ROUND(AP21+AR21+AT21+AV21+AX21,0)</f>
    </nc>
  </rcc>
  <rcc rId="348" ua="false" sId="3">
    <nc r="J22" t="n">
      <f>ROUND(AP22+AR22+AT22+AV22+AX22,0)</f>
    </nc>
  </rcc>
  <rcc rId="349" ua="false" sId="3">
    <nc r="J23" t="n">
      <f>ROUND(AP23+AR23+AT23+AV23+AX23,0)</f>
    </nc>
  </rcc>
  <rcc rId="350" ua="false" sId="3">
    <nc r="J24" t="n">
      <f>ROUND(AP24+AR24+AT24+AV24+AX24,0)</f>
    </nc>
  </rcc>
  <rcc rId="351" ua="false" sId="3">
    <nc r="J25" t="n">
      <f>ROUND(AP25+AR25+AT25+AV25+AX25,0)</f>
    </nc>
  </rcc>
  <rcc rId="352" ua="false" sId="3">
    <nc r="J26" t="n">
      <f>ROUND(AP26+AR26+AT26+AV26+AX26,0)</f>
    </nc>
  </rcc>
  <rcc rId="353" ua="false" sId="3">
    <nc r="J27" t="n">
      <f>ROUND(AP27+AR27+AT27+AV27+AX27,0)</f>
    </nc>
  </rcc>
  <rcc rId="354" ua="false" sId="3">
    <nc r="J28" t="n">
      <f>ROUND(AP28+AR28+AT28+AV28+AX28,0)</f>
    </nc>
  </rcc>
  <rcc rId="355" ua="false" sId="3">
    <nc r="J29" t="n">
      <f>ROUND(AP29+AR29+AT29+AV29+AX29,0)</f>
    </nc>
  </rcc>
  <rcc rId="356" ua="false" sId="3">
    <nc r="J30" t="n">
      <f>ROUND(AP30+AR30+AT30+AV30+AX30,0)</f>
    </nc>
  </rcc>
  <rcc rId="357" ua="false" sId="3">
    <nc r="J31" t="n">
      <f>ROUND(AP31+AR31+AT31+AV31+AX31,0)</f>
    </nc>
  </rcc>
  <rcc rId="358" ua="false" sId="3">
    <nc r="J32" t="n">
      <f>ROUND(AP32+AR32+AT32+AV32+AX32,0)</f>
    </nc>
  </rcc>
  <rcc rId="359" ua="false" sId="3">
    <nc r="J33" t="n">
      <f>ROUND(AP33+AR33+AT33+AV33+AX33,0)</f>
    </nc>
  </rcc>
  <rcc rId="360" ua="false" sId="3">
    <nc r="J34" t="n">
      <f>ROUND(AP34+AR34+AT34+AV34+AX34,0)</f>
    </nc>
  </rcc>
  <rcc rId="361" ua="false" sId="3">
    <nc r="J35" t="n">
      <f>ROUND(AP35+AR35+AT35+AV35+AX35,0)</f>
    </nc>
  </rcc>
  <rcc rId="362" ua="false" sId="3">
    <nc r="J36" t="n">
      <f>ROUND(AP36+AR36+AT36+AV36+AX36,0)</f>
    </nc>
  </rcc>
  <rcc rId="363" ua="false" sId="3">
    <nc r="J37" t="n">
      <f>ROUND(AP37+AR37+AT37+AV37+AX37,0)</f>
    </nc>
  </rcc>
  <rcc rId="364" ua="false" sId="3">
    <nc r="J38" t="n">
      <f>ROUND(AP38+AR38+AT38+AV38+AX38,0)</f>
    </nc>
  </rcc>
  <rcc rId="365" ua="false" sId="3">
    <nc r="J39" t="n">
      <f>ROUND(AP39+AR39+AT39+AV39+AX39,0)</f>
    </nc>
  </rcc>
  <rcc rId="366" ua="false" sId="3">
    <nc r="J40" t="n">
      <f>ROUND(AP40+AR40+AT40+AV40+AX40,0)</f>
    </nc>
  </rcc>
  <rcc rId="367" ua="false" sId="3">
    <nc r="J41" t="n">
      <f>ROUND(AP41+AR41+AT41+AV41+AX41,0)</f>
    </nc>
  </rcc>
  <rcc rId="368" ua="false" sId="3"/>
  <rcc rId="369" ua="false" sId="3">
    <nc r="K13" t="inlineStr">
      <is>
        <r>
          <rPr>
            <sz val="11"/>
            <rFont val="Calibri"/>
            <family val="0"/>
            <charset val="1"/>
          </rPr>
          <t xml:space="preserve">Variación % Asignación 5%</t>
        </r>
      </is>
    </nc>
  </rcc>
  <rcc rId="370" ua="false" sId="3">
    <nc r="K15" t="e">
      <f>I15-</f>
    </nc>
  </rcc>
  <rcc rId="371" ua="false" sId="3">
    <nc r="K16" t="e">
      <f>I16-</f>
    </nc>
  </rcc>
  <rcc rId="372" ua="false" sId="3">
    <nc r="K17" t="e">
      <f>I17-</f>
    </nc>
  </rcc>
  <rcc rId="373" ua="false" sId="3">
    <nc r="K18" t="e">
      <f>I18-</f>
    </nc>
  </rcc>
  <rcc rId="374" ua="false" sId="3">
    <nc r="K19" t="e">
      <f>I19-</f>
    </nc>
  </rcc>
  <rcc rId="375" ua="false" sId="3">
    <nc r="K20" t="e">
      <f>I20-</f>
    </nc>
  </rcc>
  <rcc rId="376" ua="false" sId="3">
    <nc r="K21" t="e">
      <f>I21-</f>
    </nc>
  </rcc>
  <rcc rId="377" ua="false" sId="3">
    <nc r="K22" t="e">
      <f>I22-</f>
    </nc>
  </rcc>
  <rcc rId="378" ua="false" sId="3">
    <nc r="K23" t="e">
      <f>I23-</f>
    </nc>
  </rcc>
  <rcc rId="379" ua="false" sId="3">
    <nc r="K24" t="e">
      <f>I24-</f>
    </nc>
  </rcc>
  <rcc rId="380" ua="false" sId="3">
    <nc r="K25" t="e">
      <f>I25-</f>
    </nc>
  </rcc>
  <rcc rId="381" ua="false" sId="3">
    <nc r="K26" t="e">
      <f>I26-</f>
    </nc>
  </rcc>
  <rcc rId="382" ua="false" sId="3">
    <nc r="K27" t="e">
      <f>I27-</f>
    </nc>
  </rcc>
  <rcc rId="383" ua="false" sId="3">
    <nc r="K28" t="e">
      <f>I28-</f>
    </nc>
  </rcc>
  <rcc rId="384" ua="false" sId="3">
    <nc r="K29" t="e">
      <f>I29-</f>
    </nc>
  </rcc>
  <rcc rId="385" ua="false" sId="3">
    <nc r="K30" t="e">
      <f>I30-</f>
    </nc>
  </rcc>
  <rcc rId="386" ua="false" sId="3">
    <nc r="K31" t="e">
      <f>I31-</f>
    </nc>
  </rcc>
  <rcc rId="387" ua="false" sId="3">
    <nc r="K32" t="e">
      <f>I32-</f>
    </nc>
  </rcc>
  <rcc rId="388" ua="false" sId="3">
    <nc r="K33" t="e">
      <f>I33-</f>
    </nc>
  </rcc>
  <rcc rId="389" ua="false" sId="3">
    <nc r="K34" t="e">
      <f>I34-</f>
    </nc>
  </rcc>
  <rcc rId="390" ua="false" sId="3">
    <nc r="K35" t="e">
      <f>I35-</f>
    </nc>
  </rcc>
  <rcc rId="391" ua="false" sId="3">
    <nc r="K36" t="e">
      <f>I36-</f>
    </nc>
  </rcc>
  <rcc rId="392" ua="false" sId="3">
    <nc r="K37" t="e">
      <f>I37-</f>
    </nc>
  </rcc>
  <rcc rId="393" ua="false" sId="3">
    <nc r="K38" t="e">
      <f>I38-</f>
    </nc>
  </rcc>
  <rcc rId="394" ua="false" sId="3">
    <nc r="K39" t="e">
      <f>I39-</f>
    </nc>
  </rcc>
  <rcc rId="395" ua="false" sId="3">
    <nc r="K40" t="e">
      <f>I40-</f>
    </nc>
  </rcc>
  <rcc rId="396" ua="false" sId="3">
    <nc r="K41" t="e">
      <f>I41-</f>
    </nc>
  </rcc>
  <rcc rId="397" ua="false" sId="3">
    <nc r="L13" t="inlineStr">
      <is>
        <r>
          <rPr>
            <sz val="11"/>
            <rFont val="Calibri"/>
            <family val="0"/>
            <charset val="1"/>
          </rPr>
          <t xml:space="preserve">Variación M$ Asignado 5%</t>
        </r>
      </is>
    </nc>
  </rcc>
  <rcc rId="398" ua="false" sId="3">
    <nc r="L15" t="e">
      <f>J15-</f>
    </nc>
  </rcc>
  <rcc rId="399" ua="false" sId="3">
    <nc r="L16" t="e">
      <f>J16-</f>
    </nc>
  </rcc>
  <rcc rId="400" ua="false" sId="3">
    <nc r="L17" t="e">
      <f>J17-</f>
    </nc>
  </rcc>
  <rcc rId="401" ua="false" sId="3">
    <nc r="L18" t="e">
      <f>J18-</f>
    </nc>
  </rcc>
  <rcc rId="402" ua="false" sId="3">
    <nc r="L19" t="e">
      <f>J19-</f>
    </nc>
  </rcc>
  <rcc rId="403" ua="false" sId="3">
    <nc r="L20" t="e">
      <f>J20-</f>
    </nc>
  </rcc>
  <rcc rId="404" ua="false" sId="3">
    <nc r="L21" t="e">
      <f>J21-</f>
    </nc>
  </rcc>
  <rcc rId="405" ua="false" sId="3">
    <nc r="L22" t="e">
      <f>J22-</f>
    </nc>
  </rcc>
  <rcc rId="406" ua="false" sId="3">
    <nc r="L23" t="e">
      <f>J23-</f>
    </nc>
  </rcc>
  <rcc rId="407" ua="false" sId="3">
    <nc r="L24" t="e">
      <f>J24-</f>
    </nc>
  </rcc>
  <rcc rId="408" ua="false" sId="3">
    <nc r="L25" t="e">
      <f>J25-</f>
    </nc>
  </rcc>
  <rcc rId="409" ua="false" sId="3">
    <nc r="L26" t="e">
      <f>J26-</f>
    </nc>
  </rcc>
  <rcc rId="410" ua="false" sId="3">
    <nc r="L27" t="e">
      <f>J27-</f>
    </nc>
  </rcc>
  <rcc rId="411" ua="false" sId="3">
    <nc r="L28" t="e">
      <f>J28-</f>
    </nc>
  </rcc>
  <rcc rId="412" ua="false" sId="3">
    <nc r="L29" t="e">
      <f>J29-</f>
    </nc>
  </rcc>
  <rcc rId="413" ua="false" sId="3">
    <nc r="L30" t="e">
      <f>J30-</f>
    </nc>
  </rcc>
  <rcc rId="414" ua="false" sId="3">
    <nc r="L31" t="e">
      <f>J31-</f>
    </nc>
  </rcc>
  <rcc rId="415" ua="false" sId="3">
    <nc r="L32" t="e">
      <f>J32-</f>
    </nc>
  </rcc>
  <rcc rId="416" ua="false" sId="3">
    <nc r="L33" t="e">
      <f>J33-</f>
    </nc>
  </rcc>
  <rcc rId="417" ua="false" sId="3">
    <nc r="L34" t="e">
      <f>J34-</f>
    </nc>
  </rcc>
  <rcc rId="418" ua="false" sId="3">
    <nc r="L35" t="e">
      <f>J35-</f>
    </nc>
  </rcc>
  <rcc rId="419" ua="false" sId="3">
    <nc r="L36" t="e">
      <f>J36-</f>
    </nc>
  </rcc>
  <rcc rId="420" ua="false" sId="3">
    <nc r="L37" t="e">
      <f>J37-</f>
    </nc>
  </rcc>
  <rcc rId="421" ua="false" sId="3">
    <nc r="L38" t="e">
      <f>J38-</f>
    </nc>
  </rcc>
  <rcc rId="422" ua="false" sId="3">
    <nc r="L39" t="e">
      <f>J39-</f>
    </nc>
  </rcc>
  <rcc rId="423" ua="false" sId="3">
    <nc r="L40" t="e">
      <f>J40-</f>
    </nc>
  </rcc>
  <rcc rId="424" ua="false" sId="3">
    <nc r="L41" t="e">
      <f>J41-</f>
    </nc>
  </rcc>
  <rcc rId="425" ua="false" sId="3">
    <nc r="M13" t="inlineStr">
      <is>
        <r>
          <rPr>
            <sz val="11"/>
            <rFont val="Calibri"/>
            <family val="0"/>
            <charset val="1"/>
          </rPr>
          <t xml:space="preserve">% Asignación 95%</t>
        </r>
      </is>
    </nc>
  </rcc>
  <rcc rId="426" ua="false" sId="3">
    <nc r="M15" t="e">
      <f>P50/P$77</f>
    </nc>
  </rcc>
  <rcc rId="427" ua="false" sId="3">
    <nc r="M16" t="e">
      <f>P51/P$77</f>
    </nc>
  </rcc>
  <rcc rId="428" ua="false" sId="3">
    <nc r="M17" t="e">
      <f>P52/P$77</f>
    </nc>
  </rcc>
  <rcc rId="429" ua="false" sId="3">
    <nc r="M18" t="e">
      <f>P53/P$77</f>
    </nc>
  </rcc>
  <rcc rId="430" ua="false" sId="3">
    <nc r="M19" t="e">
      <f>P54/P$77</f>
    </nc>
  </rcc>
  <rcc rId="431" ua="false" sId="3">
    <nc r="M20" t="e">
      <f>P55/P$77</f>
    </nc>
  </rcc>
  <rcc rId="432" ua="false" sId="3">
    <nc r="M21" t="e">
      <f>P56/P$77</f>
    </nc>
  </rcc>
  <rcc rId="433" ua="false" sId="3">
    <nc r="M22" t="e">
      <f>P57/P$77</f>
    </nc>
  </rcc>
  <rcc rId="434" ua="false" sId="3">
    <nc r="M23" t="e">
      <f>P58/P$77</f>
    </nc>
  </rcc>
  <rcc rId="435" ua="false" sId="3">
    <nc r="M24" t="e">
      <f>P59/P$77</f>
    </nc>
  </rcc>
  <rcc rId="436" ua="false" sId="3">
    <nc r="M25" t="e">
      <f>P60/P$77</f>
    </nc>
  </rcc>
  <rcc rId="437" ua="false" sId="3">
    <nc r="M26" t="e">
      <f>P61/P$77</f>
    </nc>
  </rcc>
  <rcc rId="438" ua="false" sId="3">
    <nc r="M27" t="e">
      <f>P62/P$77</f>
    </nc>
  </rcc>
  <rcc rId="439" ua="false" sId="3">
    <nc r="M28" t="e">
      <f>P63/P$77</f>
    </nc>
  </rcc>
  <rcc rId="440" ua="false" sId="3">
    <nc r="M29" t="e">
      <f>P64/P$77</f>
    </nc>
  </rcc>
  <rcc rId="441" ua="false" sId="3">
    <nc r="M30" t="e">
      <f>P65/P$77</f>
    </nc>
  </rcc>
  <rcc rId="442" ua="false" sId="3">
    <nc r="M31" t="e">
      <f>P66/P$77</f>
    </nc>
  </rcc>
  <rcc rId="443" ua="false" sId="3">
    <nc r="M32" t="e">
      <f>P67/P$77</f>
    </nc>
  </rcc>
  <rcc rId="444" ua="false" sId="3">
    <nc r="M33" t="e">
      <f>P68/P$77</f>
    </nc>
  </rcc>
  <rcc rId="445" ua="false" sId="3">
    <nc r="M34" t="e">
      <f>P69/P$77</f>
    </nc>
  </rcc>
  <rcc rId="446" ua="false" sId="3">
    <nc r="M35" t="e">
      <f>P70/P$77</f>
    </nc>
  </rcc>
  <rcc rId="447" ua="false" sId="3">
    <nc r="M36" t="e">
      <f>P71/P$77</f>
    </nc>
  </rcc>
  <rcc rId="448" ua="false" sId="3">
    <nc r="M37" t="e">
      <f>P72/P$77</f>
    </nc>
  </rcc>
  <rcc rId="449" ua="false" sId="3">
    <nc r="M38" t="e">
      <f>P73/P$77</f>
    </nc>
  </rcc>
  <rcc rId="450" ua="false" sId="3">
    <nc r="M39" t="e">
      <f>P74/P$77</f>
    </nc>
  </rcc>
  <rcc rId="451" ua="false" sId="3">
    <nc r="M40" t="e">
      <f>P75/P$77</f>
    </nc>
  </rcc>
  <rcc rId="452" ua="false" sId="3">
    <nc r="M41" t="e">
      <f>P76/P$77</f>
    </nc>
  </rcc>
  <rcc rId="453" ua="false" sId="3">
    <nc r="N13" t="inlineStr">
      <is>
        <r>
          <rPr>
            <sz val="11"/>
            <rFont val="Calibri"/>
            <family val="0"/>
            <charset val="1"/>
          </rPr>
          <t xml:space="preserve">M$ Asignado 95%</t>
        </r>
      </is>
    </nc>
  </rcc>
  <rcc rId="454" ua="false" sId="3">
    <nc r="N15" t="n">
      <f>ROUND(N$42*M15,0)</f>
    </nc>
  </rcc>
  <rcc rId="455" ua="false" sId="3">
    <nc r="N16" t="n">
      <f>ROUND(N$42*M16,0)</f>
    </nc>
  </rcc>
  <rcc rId="456" ua="false" sId="3">
    <nc r="N17" t="n">
      <f>ROUND(N$42*M17,0)</f>
    </nc>
  </rcc>
  <rcc rId="457" ua="false" sId="3">
    <nc r="N18" t="n">
      <f>ROUND(N$42*M18,0)</f>
    </nc>
  </rcc>
  <rcc rId="458" ua="false" sId="3">
    <nc r="N19" t="n">
      <f>ROUND(N$42*M19,0)</f>
    </nc>
  </rcc>
  <rcc rId="459" ua="false" sId="3">
    <nc r="N20" t="n">
      <f>ROUND(N$42*M20,0)</f>
    </nc>
  </rcc>
  <rcc rId="460" ua="false" sId="3">
    <nc r="N21" t="n">
      <f>ROUND(N$42*M21,0)</f>
    </nc>
  </rcc>
  <rcc rId="461" ua="false" sId="3">
    <nc r="N22" t="n">
      <f>ROUND(N$42*M22,0)</f>
    </nc>
  </rcc>
  <rcc rId="462" ua="false" sId="3">
    <nc r="N23" t="n">
      <f>ROUND(N$42*M23,0)</f>
    </nc>
  </rcc>
  <rcc rId="463" ua="false" sId="3">
    <nc r="N24" t="n">
      <f>ROUND(N$42*M24,0)</f>
    </nc>
  </rcc>
  <rcc rId="464" ua="false" sId="3">
    <nc r="N25" t="n">
      <f>ROUND(N$42*M25,0)</f>
    </nc>
  </rcc>
  <rcc rId="465" ua="false" sId="3">
    <nc r="N26" t="n">
      <f>ROUND(N$42*M26,0)</f>
    </nc>
  </rcc>
  <rcc rId="466" ua="false" sId="3">
    <nc r="N27" t="n">
      <f>ROUND(N$42*M27,0)</f>
    </nc>
  </rcc>
  <rcc rId="467" ua="false" sId="3">
    <nc r="N28" t="n">
      <f>ROUND(N$42*M28,0)</f>
    </nc>
  </rcc>
  <rcc rId="468" ua="false" sId="3">
    <nc r="N29" t="n">
      <f>ROUND(N$42*M29,0)</f>
    </nc>
  </rcc>
  <rcc rId="469" ua="false" sId="3">
    <nc r="N30" t="n">
      <f>ROUND(N$42*M30,0)</f>
    </nc>
  </rcc>
  <rcc rId="470" ua="false" sId="3">
    <nc r="N31" t="n">
      <f>ROUND(N$42*M31,0)</f>
    </nc>
  </rcc>
  <rcc rId="471" ua="false" sId="3">
    <nc r="N32" t="n">
      <f>ROUND(N$42*M32,0)</f>
    </nc>
  </rcc>
  <rcc rId="472" ua="false" sId="3">
    <nc r="N33" t="n">
      <f>ROUND(N$42*M33,0)</f>
    </nc>
  </rcc>
  <rcc rId="473" ua="false" sId="3">
    <nc r="N34" t="n">
      <f>ROUND(N$42*M34,0)</f>
    </nc>
  </rcc>
  <rcc rId="474" ua="false" sId="3">
    <nc r="N35" t="n">
      <f>ROUND(N$42*M35,0)</f>
    </nc>
  </rcc>
  <rcc rId="475" ua="false" sId="3">
    <nc r="N36" t="n">
      <f>ROUND(N$42*M36,0)</f>
    </nc>
  </rcc>
  <rcc rId="476" ua="false" sId="3">
    <nc r="N37" t="n">
      <f>ROUND(N$42*M37,0)</f>
    </nc>
  </rcc>
  <rcc rId="477" ua="false" sId="3">
    <nc r="N38" t="n">
      <f>ROUND(N$42*M38,0)</f>
    </nc>
  </rcc>
  <rcc rId="478" ua="false" sId="3">
    <nc r="N39" t="n">
      <f>ROUND(N$42*M39,0)</f>
    </nc>
  </rcc>
  <rcc rId="479" ua="false" sId="3">
    <nc r="N40" t="n">
      <f>ROUND(N$42*M40,0)</f>
    </nc>
  </rcc>
  <rcc rId="480" ua="false" sId="3">
    <nc r="N41" t="n">
      <f>ROUND(N$42*M41,0)</f>
    </nc>
  </rcc>
  <rcc rId="481" ua="false" sId="3"/>
  <rcc rId="482" ua="false" sId="3">
    <nc r="O13" t="inlineStr">
      <is>
        <r>
          <rPr>
            <sz val="11"/>
            <rFont val="Calibri"/>
            <family val="0"/>
            <charset val="1"/>
          </rPr>
          <t xml:space="preserve">Variación M$ Asignado 95%</t>
        </r>
      </is>
    </nc>
  </rcc>
  <rcc rId="483" ua="false" sId="3">
    <nc r="O15" t="e">
      <f>N15-</f>
    </nc>
  </rcc>
  <rcc rId="484" ua="false" sId="3">
    <nc r="O16" t="e">
      <f>N16-</f>
    </nc>
  </rcc>
  <rcc rId="485" ua="false" sId="3">
    <nc r="O17" t="e">
      <f>N17-</f>
    </nc>
  </rcc>
  <rcc rId="486" ua="false" sId="3">
    <nc r="O18" t="e">
      <f>N18-</f>
    </nc>
  </rcc>
  <rcc rId="487" ua="false" sId="3">
    <nc r="O19" t="e">
      <f>N19-</f>
    </nc>
  </rcc>
  <rcc rId="488" ua="false" sId="3">
    <nc r="O20" t="e">
      <f>N20-</f>
    </nc>
  </rcc>
  <rcc rId="489" ua="false" sId="3">
    <nc r="O21" t="e">
      <f>N21-</f>
    </nc>
  </rcc>
  <rcc rId="490" ua="false" sId="3">
    <nc r="O22" t="e">
      <f>N22-</f>
    </nc>
  </rcc>
  <rcc rId="491" ua="false" sId="3">
    <nc r="O23" t="e">
      <f>N23-</f>
    </nc>
  </rcc>
  <rcc rId="492" ua="false" sId="3">
    <nc r="O24" t="e">
      <f>N24-</f>
    </nc>
  </rcc>
  <rcc rId="493" ua="false" sId="3">
    <nc r="O25" t="e">
      <f>N25-</f>
    </nc>
  </rcc>
  <rcc rId="494" ua="false" sId="3">
    <nc r="O26" t="e">
      <f>N26-</f>
    </nc>
  </rcc>
  <rcc rId="495" ua="false" sId="3">
    <nc r="O27" t="e">
      <f>N27-</f>
    </nc>
  </rcc>
  <rcc rId="496" ua="false" sId="3">
    <nc r="O28" t="e">
      <f>N28-</f>
    </nc>
  </rcc>
  <rcc rId="497" ua="false" sId="3">
    <nc r="O29" t="e">
      <f>N29-</f>
    </nc>
  </rcc>
  <rcc rId="498" ua="false" sId="3">
    <nc r="O30" t="e">
      <f>N30-</f>
    </nc>
  </rcc>
  <rcc rId="499" ua="false" sId="3">
    <nc r="O31" t="e">
      <f>N31-</f>
    </nc>
  </rcc>
  <rcc rId="500" ua="false" sId="3">
    <nc r="O32" t="e">
      <f>N32-</f>
    </nc>
  </rcc>
  <rcc rId="501" ua="false" sId="3">
    <nc r="O33" t="e">
      <f>N33-</f>
    </nc>
  </rcc>
  <rcc rId="502" ua="false" sId="3">
    <nc r="O34" t="e">
      <f>N34-</f>
    </nc>
  </rcc>
  <rcc rId="503" ua="false" sId="3">
    <nc r="O35" t="e">
      <f>N35-</f>
    </nc>
  </rcc>
  <rcc rId="504" ua="false" sId="3">
    <nc r="O36" t="e">
      <f>N36-</f>
    </nc>
  </rcc>
  <rcc rId="505" ua="false" sId="3">
    <nc r="O37" t="e">
      <f>N37-</f>
    </nc>
  </rcc>
  <rcc rId="506" ua="false" sId="3">
    <nc r="O38" t="e">
      <f>N38-</f>
    </nc>
  </rcc>
  <rcc rId="507" ua="false" sId="3">
    <nc r="O39" t="e">
      <f>N39-</f>
    </nc>
  </rcc>
  <rcc rId="508" ua="false" sId="3">
    <nc r="O40" t="e">
      <f>N40-</f>
    </nc>
  </rcc>
  <rcc rId="509" ua="false" sId="3">
    <nc r="O41" t="e">
      <f>N41-</f>
    </nc>
  </rcc>
  <rcc rId="510" ua="false" sId="3">
    <nc r="P13" t="inlineStr">
      <is>
        <r>
          <rPr>
            <sz val="11"/>
            <rFont val="Calibri"/>
            <family val="0"/>
            <charset val="1"/>
          </rPr>
          <t xml:space="preserve">Asignación total M$</t>
        </r>
      </is>
    </nc>
  </rcc>
  <rcc rId="511" ua="false" sId="3">
    <nc r="P15" t="n">
      <f>N15+J15</f>
    </nc>
  </rcc>
  <rcc rId="512" ua="false" sId="3">
    <nc r="P16" t="n">
      <f>N16+J16</f>
    </nc>
  </rcc>
  <rcc rId="513" ua="false" sId="3">
    <nc r="P17" t="n">
      <f>N17+J17</f>
    </nc>
  </rcc>
  <rcc rId="514" ua="false" sId="3">
    <nc r="P18" t="n">
      <f>N18+J18</f>
    </nc>
  </rcc>
  <rcc rId="515" ua="false" sId="3">
    <nc r="P19" t="n">
      <f>N19+J19</f>
    </nc>
  </rcc>
  <rcc rId="516" ua="false" sId="3">
    <nc r="P20" t="n">
      <f>N20+J20</f>
    </nc>
  </rcc>
  <rcc rId="517" ua="false" sId="3">
    <nc r="P21" t="n">
      <f>N21+J21</f>
    </nc>
  </rcc>
  <rcc rId="518" ua="false" sId="3">
    <nc r="P22" t="n">
      <f>N22+J22</f>
    </nc>
  </rcc>
  <rcc rId="519" ua="false" sId="3">
    <nc r="P23" t="n">
      <f>N23+J23</f>
    </nc>
  </rcc>
  <rcc rId="520" ua="false" sId="3">
    <nc r="P24" t="n">
      <f>N24+J24</f>
    </nc>
  </rcc>
  <rcc rId="521" ua="false" sId="3">
    <nc r="P25" t="n">
      <f>N25+J25</f>
    </nc>
  </rcc>
  <rcc rId="522" ua="false" sId="3">
    <nc r="P26" t="n">
      <f>N26+J26</f>
    </nc>
  </rcc>
  <rcc rId="523" ua="false" sId="3">
    <nc r="P27" t="n">
      <f>N27+J27</f>
    </nc>
  </rcc>
  <rcc rId="524" ua="false" sId="3">
    <nc r="P28" t="n">
      <f>N28+J28</f>
    </nc>
  </rcc>
  <rcc rId="525" ua="false" sId="3">
    <nc r="P29" t="n">
      <f>N29+J29</f>
    </nc>
  </rcc>
  <rcc rId="526" ua="false" sId="3">
    <nc r="P30" t="n">
      <f>N30+J30</f>
    </nc>
  </rcc>
  <rcc rId="527" ua="false" sId="3">
    <nc r="P31" t="n">
      <f>N31+J31</f>
    </nc>
  </rcc>
  <rcc rId="528" ua="false" sId="3">
    <nc r="P32" t="n">
      <f>N32+J32</f>
    </nc>
  </rcc>
  <rcc rId="529" ua="false" sId="3">
    <nc r="P33" t="n">
      <f>N33+J33</f>
    </nc>
  </rcc>
  <rcc rId="530" ua="false" sId="3">
    <nc r="P34" t="n">
      <f>N34+J34</f>
    </nc>
  </rcc>
  <rcc rId="531" ua="false" sId="3">
    <nc r="P35" t="n">
      <f>N35+J35</f>
    </nc>
  </rcc>
  <rcc rId="532" ua="false" sId="3">
    <nc r="P36" t="n">
      <f>N36+J36</f>
    </nc>
  </rcc>
  <rcc rId="533" ua="false" sId="3">
    <nc r="P37" t="n">
      <f>N37+J37</f>
    </nc>
  </rcc>
  <rcc rId="534" ua="false" sId="3">
    <nc r="P38" t="n">
      <f>N38+J38</f>
    </nc>
  </rcc>
  <rcc rId="535" ua="false" sId="3">
    <nc r="P39" t="n">
      <f>N39+J39</f>
    </nc>
  </rcc>
  <rcc rId="536" ua="false" sId="3">
    <nc r="P40" t="n">
      <f>N40+J40</f>
    </nc>
  </rcc>
  <rcc rId="537" ua="false" sId="3">
    <nc r="P41" t="n">
      <f>N41+J41</f>
    </nc>
  </rcc>
  <rcc rId="538" ua="false" sId="3"/>
  <rcc rId="539" ua="false" sId="3">
    <nc r="Q13" t="inlineStr">
      <is>
        <r>
          <rPr>
            <sz val="11"/>
            <rFont val="Calibri"/>
            <family val="0"/>
            <charset val="1"/>
          </rPr>
          <t xml:space="preserve">Variación asignación total M$</t>
        </r>
      </is>
    </nc>
  </rcc>
  <rcc rId="540" ua="false" sId="3">
    <nc r="Q15" t="e">
      <f>P15-</f>
    </nc>
  </rcc>
  <rcc rId="541" ua="false" sId="3">
    <nc r="Q16" t="e">
      <f>P16-</f>
    </nc>
  </rcc>
  <rcc rId="542" ua="false" sId="3">
    <nc r="Q17" t="e">
      <f>P17-</f>
    </nc>
  </rcc>
  <rcc rId="543" ua="false" sId="3">
    <nc r="Q18" t="e">
      <f>P18-</f>
    </nc>
  </rcc>
  <rcc rId="544" ua="false" sId="3">
    <nc r="Q19" t="e">
      <f>P19-</f>
    </nc>
  </rcc>
  <rcc rId="545" ua="false" sId="3">
    <nc r="Q20" t="e">
      <f>P20-</f>
    </nc>
  </rcc>
  <rcc rId="546" ua="false" sId="3">
    <nc r="Q21" t="e">
      <f>P21-</f>
    </nc>
  </rcc>
  <rcc rId="547" ua="false" sId="3">
    <nc r="Q22" t="e">
      <f>P22-</f>
    </nc>
  </rcc>
  <rcc rId="548" ua="false" sId="3">
    <nc r="Q23" t="e">
      <f>P23-</f>
    </nc>
  </rcc>
  <rcc rId="549" ua="false" sId="3">
    <nc r="Q24" t="e">
      <f>P24-</f>
    </nc>
  </rcc>
  <rcc rId="550" ua="false" sId="3">
    <nc r="Q25" t="e">
      <f>P25-</f>
    </nc>
  </rcc>
  <rcc rId="551" ua="false" sId="3">
    <nc r="Q26" t="e">
      <f>P26-</f>
    </nc>
  </rcc>
  <rcc rId="552" ua="false" sId="3">
    <nc r="Q27" t="e">
      <f>P27-</f>
    </nc>
  </rcc>
  <rcc rId="553" ua="false" sId="3">
    <nc r="Q28" t="e">
      <f>P28-</f>
    </nc>
  </rcc>
  <rcc rId="554" ua="false" sId="3">
    <nc r="Q29" t="e">
      <f>P29-</f>
    </nc>
  </rcc>
  <rcc rId="555" ua="false" sId="3">
    <nc r="Q30" t="e">
      <f>P30-</f>
    </nc>
  </rcc>
  <rcc rId="556" ua="false" sId="3">
    <nc r="Q31" t="e">
      <f>P31-</f>
    </nc>
  </rcc>
  <rcc rId="557" ua="false" sId="3">
    <nc r="Q32" t="e">
      <f>P32-</f>
    </nc>
  </rcc>
  <rcc rId="558" ua="false" sId="3">
    <nc r="Q33" t="e">
      <f>P33-</f>
    </nc>
  </rcc>
  <rcc rId="559" ua="false" sId="3">
    <nc r="Q34" t="e">
      <f>P34-</f>
    </nc>
  </rcc>
  <rcc rId="560" ua="false" sId="3">
    <nc r="Q35" t="e">
      <f>P35-</f>
    </nc>
  </rcc>
  <rcc rId="561" ua="false" sId="3">
    <nc r="Q36" t="e">
      <f>P36-</f>
    </nc>
  </rcc>
  <rcc rId="562" ua="false" sId="3">
    <nc r="Q37" t="e">
      <f>P37-</f>
    </nc>
  </rcc>
  <rcc rId="563" ua="false" sId="3">
    <nc r="Q38" t="e">
      <f>P38-</f>
    </nc>
  </rcc>
  <rcc rId="564" ua="false" sId="3">
    <nc r="Q39" t="e">
      <f>P39-</f>
    </nc>
  </rcc>
  <rcc rId="565" ua="false" sId="3">
    <nc r="Q40" t="e">
      <f>P40-</f>
    </nc>
  </rcc>
  <rcc rId="566" ua="false" sId="3">
    <nc r="Q41" t="e">
      <f>P41-</f>
    </nc>
  </rcc>
  <rcc rId="567" ua="false" sId="3">
    <nc r="S13" t="inlineStr">
      <is>
        <r>
          <rPr>
            <sz val="11"/>
            <rFont val="Calibri"/>
            <family val="0"/>
            <charset val="1"/>
          </rPr>
          <t xml:space="preserve">VARIABLES SIMULADAS DE LA ASIGNACIÓN DEL  5% </t>
        </r>
      </is>
    </nc>
  </rcc>
  <rcc rId="568" ua="false" sId="3">
    <nc r="S14" t="inlineStr">
      <is>
        <r>
          <rPr>
            <sz val="11"/>
            <rFont val="Calibri"/>
            <family val="0"/>
            <charset val="1"/>
          </rPr>
          <t xml:space="preserve">Alumnos Pregrado
(2016)</t>
        </r>
      </is>
    </nc>
  </rcc>
  <rcc rId="569" ua="false" sId="3">
    <nc r="S15" t="e">
      <f>B15+</f>
    </nc>
  </rcc>
  <rcc rId="570" ua="false" sId="3">
    <nc r="S16" t="e">
      <f>B16+</f>
    </nc>
  </rcc>
  <rcc rId="571" ua="false" sId="3">
    <nc r="S17" t="e">
      <f>B17+</f>
    </nc>
  </rcc>
  <rcc rId="572" ua="false" sId="3">
    <nc r="S18" t="e">
      <f>B18+</f>
    </nc>
  </rcc>
  <rcc rId="573" ua="false" sId="3">
    <nc r="S19" t="e">
      <f>B19+</f>
    </nc>
  </rcc>
  <rcc rId="574" ua="false" sId="3">
    <nc r="S20" t="e">
      <f>B20+</f>
    </nc>
  </rcc>
  <rcc rId="575" ua="false" sId="3">
    <nc r="S21" t="e">
      <f>B21+</f>
    </nc>
  </rcc>
  <rcc rId="576" ua="false" sId="3">
    <nc r="S22" t="e">
      <f>B22+</f>
    </nc>
  </rcc>
  <rcc rId="577" ua="false" sId="3">
    <nc r="S23" t="e">
      <f>B23+</f>
    </nc>
  </rcc>
  <rcc rId="578" ua="false" sId="3">
    <nc r="S24" t="e">
      <f>B24+</f>
    </nc>
  </rcc>
  <rcc rId="579" ua="false" sId="3">
    <nc r="S25" t="e">
      <f>B25+</f>
    </nc>
  </rcc>
  <rcc rId="580" ua="false" sId="3">
    <nc r="S26" t="e">
      <f>B26+</f>
    </nc>
  </rcc>
  <rcc rId="581" ua="false" sId="3">
    <nc r="S27" t="e">
      <f>B27+</f>
    </nc>
  </rcc>
  <rcc rId="582" ua="false" sId="3">
    <nc r="S28" t="e">
      <f>B28+</f>
    </nc>
  </rcc>
  <rcc rId="583" ua="false" sId="3">
    <nc r="S29" t="e">
      <f>B29+</f>
    </nc>
  </rcc>
  <rcc rId="584" ua="false" sId="3">
    <nc r="S30" t="e">
      <f>B30+</f>
    </nc>
  </rcc>
  <rcc rId="585" ua="false" sId="3">
    <nc r="S31" t="e">
      <f>B31+</f>
    </nc>
  </rcc>
  <rcc rId="586" ua="false" sId="3">
    <nc r="S32" t="e">
      <f>B32+</f>
    </nc>
  </rcc>
  <rcc rId="587" ua="false" sId="3">
    <nc r="S33" t="e">
      <f>B33+</f>
    </nc>
  </rcc>
  <rcc rId="588" ua="false" sId="3">
    <nc r="S34" t="e">
      <f>B34+</f>
    </nc>
  </rcc>
  <rcc rId="589" ua="false" sId="3">
    <nc r="S35" t="e">
      <f>B35+</f>
    </nc>
  </rcc>
  <rcc rId="590" ua="false" sId="3">
    <nc r="S36" t="e">
      <f>B36+</f>
    </nc>
  </rcc>
  <rcc rId="591" ua="false" sId="3">
    <nc r="S37" t="e">
      <f>B37+</f>
    </nc>
  </rcc>
  <rcc rId="592" ua="false" sId="3">
    <nc r="S38" t="e">
      <f>B38+</f>
    </nc>
  </rcc>
  <rcc rId="593" ua="false" sId="3">
    <nc r="S39" t="e">
      <f>B39+</f>
    </nc>
  </rcc>
  <rcc rId="594" ua="false" sId="3">
    <nc r="S40" t="e">
      <f>B40+</f>
    </nc>
  </rcc>
  <rcc rId="595" ua="false" sId="3">
    <nc r="S41" t="e">
      <f>B41+</f>
    </nc>
  </rcc>
  <rcc rId="596" ua="false" sId="3">
    <nc r="T14" t="inlineStr">
      <is>
        <r>
          <rPr>
            <sz val="11"/>
            <rFont val="Calibri"/>
            <family val="0"/>
            <charset val="1"/>
          </rPr>
          <t xml:space="preserve">N° Carreras Pregrado
(2016)</t>
        </r>
      </is>
    </nc>
  </rcc>
  <rcc rId="597" ua="false" sId="3">
    <nc r="T15" t="e">
      <f>C15+</f>
    </nc>
  </rcc>
  <rcc rId="598" ua="false" sId="3">
    <nc r="T16" t="e">
      <f>C16+</f>
    </nc>
  </rcc>
  <rcc rId="599" ua="false" sId="3">
    <nc r="T17" t="e">
      <f>C17+</f>
    </nc>
  </rcc>
  <rcc rId="600" ua="false" sId="3">
    <nc r="T18" t="e">
      <f>C18+</f>
    </nc>
  </rcc>
  <rcc rId="601" ua="false" sId="3">
    <nc r="T19" t="e">
      <f>C19+</f>
    </nc>
  </rcc>
  <rcc rId="602" ua="false" sId="3">
    <nc r="T20" t="e">
      <f>C20+</f>
    </nc>
  </rcc>
  <rcc rId="603" ua="false" sId="3">
    <nc r="T21" t="e">
      <f>C21+</f>
    </nc>
  </rcc>
  <rcc rId="604" ua="false" sId="3">
    <nc r="T22" t="e">
      <f>C22+</f>
    </nc>
  </rcc>
  <rcc rId="605" ua="false" sId="3">
    <nc r="T23" t="e">
      <f>C23+</f>
    </nc>
  </rcc>
  <rcc rId="606" ua="false" sId="3">
    <nc r="T24" t="e">
      <f>C24+</f>
    </nc>
  </rcc>
  <rcc rId="607" ua="false" sId="3">
    <nc r="T25" t="e">
      <f>C25+</f>
    </nc>
  </rcc>
  <rcc rId="608" ua="false" sId="3">
    <nc r="T26" t="e">
      <f>C26+</f>
    </nc>
  </rcc>
  <rcc rId="609" ua="false" sId="3">
    <nc r="T27" t="e">
      <f>C27+</f>
    </nc>
  </rcc>
  <rcc rId="610" ua="false" sId="3">
    <nc r="T28" t="e">
      <f>C28+</f>
    </nc>
  </rcc>
  <rcc rId="611" ua="false" sId="3">
    <nc r="T29" t="e">
      <f>C29+</f>
    </nc>
  </rcc>
  <rcc rId="612" ua="false" sId="3">
    <nc r="T30" t="e">
      <f>C30+</f>
    </nc>
  </rcc>
  <rcc rId="613" ua="false" sId="3">
    <nc r="T31" t="e">
      <f>C31+</f>
    </nc>
  </rcc>
  <rcc rId="614" ua="false" sId="3">
    <nc r="T32" t="e">
      <f>C32+</f>
    </nc>
  </rcc>
  <rcc rId="615" ua="false" sId="3">
    <nc r="T33" t="e">
      <f>C33+</f>
    </nc>
  </rcc>
  <rcc rId="616" ua="false" sId="3">
    <nc r="T34" t="e">
      <f>C34+</f>
    </nc>
  </rcc>
  <rcc rId="617" ua="false" sId="3">
    <nc r="T35" t="e">
      <f>C35+</f>
    </nc>
  </rcc>
  <rcc rId="618" ua="false" sId="3">
    <nc r="T36" t="e">
      <f>C36+</f>
    </nc>
  </rcc>
  <rcc rId="619" ua="false" sId="3">
    <nc r="T37" t="e">
      <f>C37+</f>
    </nc>
  </rcc>
  <rcc rId="620" ua="false" sId="3">
    <nc r="T38" t="e">
      <f>C38+</f>
    </nc>
  </rcc>
  <rcc rId="621" ua="false" sId="3">
    <nc r="T39" t="e">
      <f>C39+</f>
    </nc>
  </rcc>
  <rcc rId="622" ua="false" sId="3">
    <nc r="T40" t="e">
      <f>C40+</f>
    </nc>
  </rcc>
  <rcc rId="623" ua="false" sId="3">
    <nc r="T41" t="e">
      <f>C41+</f>
    </nc>
  </rcc>
  <rcc rId="624" ua="false" sId="3">
    <nc r="U14" t="inlineStr">
      <is>
        <r>
          <rPr>
            <sz val="11"/>
            <rFont val="Calibri"/>
            <family val="0"/>
            <charset val="1"/>
          </rPr>
          <t xml:space="preserve">JCE Totales
(2017)</t>
        </r>
      </is>
    </nc>
  </rcc>
  <rcc rId="625" ua="false" sId="3">
    <nc r="U15" t="e">
      <f>D15+</f>
    </nc>
  </rcc>
  <rcc rId="626" ua="false" sId="3">
    <nc r="U16" t="e">
      <f>D16+</f>
    </nc>
  </rcc>
  <rcc rId="627" ua="false" sId="3">
    <nc r="U17" t="e">
      <f>D17+</f>
    </nc>
  </rcc>
  <rcc rId="628" ua="false" sId="3">
    <nc r="U18" t="e">
      <f>D18+</f>
    </nc>
  </rcc>
  <rcc rId="629" ua="false" sId="3">
    <nc r="U19" t="e">
      <f>D19+</f>
    </nc>
  </rcc>
  <rcc rId="630" ua="false" sId="3">
    <nc r="U20" t="e">
      <f>D20+</f>
    </nc>
  </rcc>
  <rcc rId="631" ua="false" sId="3">
    <nc r="U21" t="e">
      <f>D21+</f>
    </nc>
  </rcc>
  <rcc rId="632" ua="false" sId="3">
    <nc r="U22" t="e">
      <f>D22+</f>
    </nc>
  </rcc>
  <rcc rId="633" ua="false" sId="3">
    <nc r="U23" t="e">
      <f>D23+</f>
    </nc>
  </rcc>
  <rcc rId="634" ua="false" sId="3">
    <nc r="U24" t="e">
      <f>D24+</f>
    </nc>
  </rcc>
  <rcc rId="635" ua="false" sId="3">
    <nc r="U25" t="e">
      <f>D25+</f>
    </nc>
  </rcc>
  <rcc rId="636" ua="false" sId="3">
    <nc r="U26" t="e">
      <f>D26+</f>
    </nc>
  </rcc>
  <rcc rId="637" ua="false" sId="3">
    <nc r="U27" t="e">
      <f>D27+</f>
    </nc>
  </rcc>
  <rcc rId="638" ua="false" sId="3">
    <nc r="U28" t="e">
      <f>D28+</f>
    </nc>
  </rcc>
  <rcc rId="639" ua="false" sId="3">
    <nc r="U29" t="e">
      <f>D29+</f>
    </nc>
  </rcc>
  <rcc rId="640" ua="false" sId="3">
    <nc r="U30" t="e">
      <f>D30+</f>
    </nc>
  </rcc>
  <rcc rId="641" ua="false" sId="3">
    <nc r="U31" t="e">
      <f>D31+</f>
    </nc>
  </rcc>
  <rcc rId="642" ua="false" sId="3">
    <nc r="U32" t="e">
      <f>D32+</f>
    </nc>
  </rcc>
  <rcc rId="643" ua="false" sId="3">
    <nc r="U33" t="e">
      <f>D33+</f>
    </nc>
  </rcc>
  <rcc rId="644" ua="false" sId="3">
    <nc r="U34" t="e">
      <f>D34+</f>
    </nc>
  </rcc>
  <rcc rId="645" ua="false" sId="3">
    <nc r="U35" t="e">
      <f>D35+</f>
    </nc>
  </rcc>
  <rcc rId="646" ua="false" sId="3">
    <nc r="U36" t="e">
      <f>D36+</f>
    </nc>
  </rcc>
  <rcc rId="647" ua="false" sId="3">
    <nc r="U37" t="e">
      <f>D37+</f>
    </nc>
  </rcc>
  <rcc rId="648" ua="false" sId="3">
    <nc r="U38" t="e">
      <f>D38+</f>
    </nc>
  </rcc>
  <rcc rId="649" ua="false" sId="3">
    <nc r="U39" t="e">
      <f>D39+</f>
    </nc>
  </rcc>
  <rcc rId="650" ua="false" sId="3">
    <nc r="U40" t="e">
      <f>D40+</f>
    </nc>
  </rcc>
  <rcc rId="651" ua="false" sId="3">
    <nc r="U41" t="e">
      <f>D41+</f>
    </nc>
  </rcc>
  <rcc rId="652" ua="false" sId="3">
    <nc r="V14" t="inlineStr">
      <is>
        <r>
          <rPr>
            <sz val="11"/>
            <rFont val="Calibri"/>
            <family val="0"/>
            <charset val="1"/>
          </rPr>
          <t xml:space="preserve">JCE              (Phd + Msc)
(2017)</t>
        </r>
      </is>
    </nc>
  </rcc>
  <rcc rId="653" ua="false" sId="3">
    <nc r="V15" t="e">
      <f>E15+</f>
    </nc>
  </rcc>
  <rcc rId="654" ua="false" sId="3">
    <nc r="V16" t="e">
      <f>E16+</f>
    </nc>
  </rcc>
  <rcc rId="655" ua="false" sId="3">
    <nc r="V17" t="e">
      <f>E17+</f>
    </nc>
  </rcc>
  <rcc rId="656" ua="false" sId="3">
    <nc r="V18" t="e">
      <f>E18+</f>
    </nc>
  </rcc>
  <rcc rId="657" ua="false" sId="3">
    <nc r="V19" t="e">
      <f>E19+</f>
    </nc>
  </rcc>
  <rcc rId="658" ua="false" sId="3">
    <nc r="V20" t="e">
      <f>E20+</f>
    </nc>
  </rcc>
  <rcc rId="659" ua="false" sId="3">
    <nc r="V21" t="e">
      <f>E21+</f>
    </nc>
  </rcc>
  <rcc rId="660" ua="false" sId="3">
    <nc r="V22" t="e">
      <f>E22+</f>
    </nc>
  </rcc>
  <rcc rId="661" ua="false" sId="3">
    <nc r="V23" t="e">
      <f>E23+</f>
    </nc>
  </rcc>
  <rcc rId="662" ua="false" sId="3">
    <nc r="V24" t="e">
      <f>E24+</f>
    </nc>
  </rcc>
  <rcc rId="663" ua="false" sId="3">
    <nc r="V25" t="e">
      <f>E25+</f>
    </nc>
  </rcc>
  <rcc rId="664" ua="false" sId="3">
    <nc r="V26" t="e">
      <f>E26+</f>
    </nc>
  </rcc>
  <rcc rId="665" ua="false" sId="3">
    <nc r="V27" t="e">
      <f>E27+</f>
    </nc>
  </rcc>
  <rcc rId="666" ua="false" sId="3">
    <nc r="V28" t="e">
      <f>E28+</f>
    </nc>
  </rcc>
  <rcc rId="667" ua="false" sId="3">
    <nc r="V29" t="e">
      <f>E29+</f>
    </nc>
  </rcc>
  <rcc rId="668" ua="false" sId="3">
    <nc r="V30" t="e">
      <f>E30+</f>
    </nc>
  </rcc>
  <rcc rId="669" ua="false" sId="3">
    <nc r="V31" t="e">
      <f>E31+</f>
    </nc>
  </rcc>
  <rcc rId="670" ua="false" sId="3">
    <nc r="V32" t="e">
      <f>E32+</f>
    </nc>
  </rcc>
  <rcc rId="671" ua="false" sId="3">
    <nc r="V33" t="e">
      <f>E33+</f>
    </nc>
  </rcc>
  <rcc rId="672" ua="false" sId="3">
    <nc r="V34" t="e">
      <f>E34+</f>
    </nc>
  </rcc>
  <rcc rId="673" ua="false" sId="3">
    <nc r="V35" t="e">
      <f>E35+</f>
    </nc>
  </rcc>
  <rcc rId="674" ua="false" sId="3">
    <nc r="V36" t="e">
      <f>E36+</f>
    </nc>
  </rcc>
  <rcc rId="675" ua="false" sId="3">
    <nc r="V37" t="e">
      <f>E37+</f>
    </nc>
  </rcc>
  <rcc rId="676" ua="false" sId="3">
    <nc r="V38" t="e">
      <f>E38+</f>
    </nc>
  </rcc>
  <rcc rId="677" ua="false" sId="3">
    <nc r="V39" t="e">
      <f>E39+</f>
    </nc>
  </rcc>
  <rcc rId="678" ua="false" sId="3">
    <nc r="V40" t="e">
      <f>E40+</f>
    </nc>
  </rcc>
  <rcc rId="679" ua="false" sId="3">
    <nc r="V41" t="e">
      <f>E41+</f>
    </nc>
  </rcc>
  <rcc rId="680" ua="false" sId="3">
    <nc r="W14" t="inlineStr">
      <is>
        <r>
          <rPr>
            <sz val="11"/>
            <rFont val="Calibri"/>
            <family val="0"/>
            <charset val="1"/>
          </rPr>
          <t xml:space="preserve">Total Proyectos 
(2017)</t>
        </r>
      </is>
    </nc>
  </rcc>
  <rcc rId="681" ua="false" sId="3">
    <nc r="W15" t="e">
      <f>F15+</f>
    </nc>
  </rcc>
  <rcc rId="682" ua="false" sId="3">
    <nc r="W16" t="e">
      <f>F16+</f>
    </nc>
  </rcc>
  <rcc rId="683" ua="false" sId="3">
    <nc r="W17" t="e">
      <f>F17+</f>
    </nc>
  </rcc>
  <rcc rId="684" ua="false" sId="3">
    <nc r="W18" t="e">
      <f>F18+</f>
    </nc>
  </rcc>
  <rcc rId="685" ua="false" sId="3">
    <nc r="W19" t="e">
      <f>F19+</f>
    </nc>
  </rcc>
  <rcc rId="686" ua="false" sId="3">
    <nc r="W20" t="e">
      <f>F20+</f>
    </nc>
  </rcc>
  <rcc rId="687" ua="false" sId="3">
    <nc r="W21" t="e">
      <f>F21+</f>
    </nc>
  </rcc>
  <rcc rId="688" ua="false" sId="3">
    <nc r="W22" t="e">
      <f>F22+</f>
    </nc>
  </rcc>
  <rcc rId="689" ua="false" sId="3">
    <nc r="W23" t="e">
      <f>F23+</f>
    </nc>
  </rcc>
  <rcc rId="690" ua="false" sId="3">
    <nc r="W24" t="e">
      <f>F24+</f>
    </nc>
  </rcc>
  <rcc rId="691" ua="false" sId="3">
    <nc r="W25" t="e">
      <f>F25+</f>
    </nc>
  </rcc>
  <rcc rId="692" ua="false" sId="3">
    <nc r="W26" t="e">
      <f>F26+</f>
    </nc>
  </rcc>
  <rcc rId="693" ua="false" sId="3">
    <nc r="W27" t="e">
      <f>F27+</f>
    </nc>
  </rcc>
  <rcc rId="694" ua="false" sId="3">
    <nc r="W28" t="e">
      <f>F28+</f>
    </nc>
  </rcc>
  <rcc rId="695" ua="false" sId="3">
    <nc r="W29" t="e">
      <f>F29+</f>
    </nc>
  </rcc>
  <rcc rId="696" ua="false" sId="3">
    <nc r="W30" t="e">
      <f>F30+</f>
    </nc>
  </rcc>
  <rcc rId="697" ua="false" sId="3">
    <nc r="W31" t="e">
      <f>F31+</f>
    </nc>
  </rcc>
  <rcc rId="698" ua="false" sId="3">
    <nc r="W32" t="e">
      <f>F32+</f>
    </nc>
  </rcc>
  <rcc rId="699" ua="false" sId="3">
    <nc r="W33" t="e">
      <f>F33+</f>
    </nc>
  </rcc>
  <rcc rId="700" ua="false" sId="3">
    <nc r="W34" t="e">
      <f>F34+</f>
    </nc>
  </rcc>
  <rcc rId="701" ua="false" sId="3">
    <nc r="W35" t="e">
      <f>F35+</f>
    </nc>
  </rcc>
  <rcc rId="702" ua="false" sId="3">
    <nc r="W36" t="e">
      <f>F36+</f>
    </nc>
  </rcc>
  <rcc rId="703" ua="false" sId="3">
    <nc r="W37" t="e">
      <f>F37+</f>
    </nc>
  </rcc>
  <rcc rId="704" ua="false" sId="3">
    <nc r="W38" t="e">
      <f>F38+</f>
    </nc>
  </rcc>
  <rcc rId="705" ua="false" sId="3">
    <nc r="W39" t="e">
      <f>F39+</f>
    </nc>
  </rcc>
  <rcc rId="706" ua="false" sId="3">
    <nc r="W40" t="e">
      <f>F40+</f>
    </nc>
  </rcc>
  <rcc rId="707" ua="false" sId="3">
    <nc r="W41" t="e">
      <f>F41+</f>
    </nc>
  </rcc>
  <rcc rId="708" ua="false" sId="3">
    <nc r="X14" t="inlineStr">
      <is>
        <r>
          <rPr>
            <sz val="11"/>
            <rFont val="Calibri"/>
            <family val="0"/>
            <charset val="1"/>
          </rPr>
          <t xml:space="preserve">Publicaciones ISI
(2017)</t>
        </r>
      </is>
    </nc>
  </rcc>
  <rcc rId="709" ua="false" sId="3">
    <nc r="X15" t="e">
      <f>G15+</f>
    </nc>
  </rcc>
  <rcc rId="710" ua="false" sId="3">
    <nc r="X16" t="e">
      <f>G16+</f>
    </nc>
  </rcc>
  <rcc rId="711" ua="false" sId="3">
    <nc r="X17" t="e">
      <f>G17+</f>
    </nc>
  </rcc>
  <rcc rId="712" ua="false" sId="3">
    <nc r="X18" t="e">
      <f>G18+</f>
    </nc>
  </rcc>
  <rcc rId="713" ua="false" sId="3">
    <nc r="X19" t="e">
      <f>G19+</f>
    </nc>
  </rcc>
  <rcc rId="714" ua="false" sId="3">
    <nc r="X20" t="e">
      <f>G20+</f>
    </nc>
  </rcc>
  <rcc rId="715" ua="false" sId="3">
    <nc r="X21" t="e">
      <f>G21+</f>
    </nc>
  </rcc>
  <rcc rId="716" ua="false" sId="3">
    <nc r="X22" t="e">
      <f>G22+</f>
    </nc>
  </rcc>
  <rcc rId="717" ua="false" sId="3">
    <nc r="X23" t="e">
      <f>G23+</f>
    </nc>
  </rcc>
  <rcc rId="718" ua="false" sId="3">
    <nc r="X24" t="e">
      <f>G24+</f>
    </nc>
  </rcc>
  <rcc rId="719" ua="false" sId="3">
    <nc r="X25" t="e">
      <f>G25+</f>
    </nc>
  </rcc>
  <rcc rId="720" ua="false" sId="3">
    <nc r="X26" t="e">
      <f>G26+</f>
    </nc>
  </rcc>
  <rcc rId="721" ua="false" sId="3">
    <nc r="X27" t="e">
      <f>G27+</f>
    </nc>
  </rcc>
  <rcc rId="722" ua="false" sId="3">
    <nc r="X28" t="e">
      <f>G28+</f>
    </nc>
  </rcc>
  <rcc rId="723" ua="false" sId="3">
    <nc r="X29" t="e">
      <f>G29+</f>
    </nc>
  </rcc>
  <rcc rId="724" ua="false" sId="3">
    <nc r="X30" t="e">
      <f>G30+</f>
    </nc>
  </rcc>
  <rcc rId="725" ua="false" sId="3">
    <nc r="X31" t="e">
      <f>G31+</f>
    </nc>
  </rcc>
  <rcc rId="726" ua="false" sId="3">
    <nc r="X32" t="e">
      <f>G32+</f>
    </nc>
  </rcc>
  <rcc rId="727" ua="false" sId="3">
    <nc r="X33" t="e">
      <f>G33+</f>
    </nc>
  </rcc>
  <rcc rId="728" ua="false" sId="3">
    <nc r="X34" t="e">
      <f>G34+</f>
    </nc>
  </rcc>
  <rcc rId="729" ua="false" sId="3">
    <nc r="X35" t="e">
      <f>G35+</f>
    </nc>
  </rcc>
  <rcc rId="730" ua="false" sId="3">
    <nc r="X36" t="e">
      <f>G36+</f>
    </nc>
  </rcc>
  <rcc rId="731" ua="false" sId="3">
    <nc r="X37" t="e">
      <f>G37+</f>
    </nc>
  </rcc>
  <rcc rId="732" ua="false" sId="3">
    <nc r="X38" t="e">
      <f>G38+</f>
    </nc>
  </rcc>
  <rcc rId="733" ua="false" sId="3">
    <nc r="X39" t="e">
      <f>G39+</f>
    </nc>
  </rcc>
  <rcc rId="734" ua="false" sId="3">
    <nc r="X40" t="e">
      <f>G40+</f>
    </nc>
  </rcc>
  <rcc rId="735" ua="false" sId="3">
    <nc r="X41" t="e">
      <f>G41+</f>
    </nc>
  </rcc>
  <rcc rId="736" ua="false" sId="3">
    <nc r="Y14" t="inlineStr">
      <is>
        <r>
          <rPr>
            <sz val="11"/>
            <rFont val="Calibri"/>
            <family val="0"/>
            <charset val="1"/>
          </rPr>
          <t xml:space="preserve">Publicaciones Scielo
(2017)</t>
        </r>
      </is>
    </nc>
  </rcc>
  <rcc rId="737" ua="false" sId="3">
    <nc r="Y15" t="e">
      <f>H15+</f>
    </nc>
  </rcc>
  <rcc rId="738" ua="false" sId="3">
    <nc r="Y16" t="e">
      <f>H16+</f>
    </nc>
  </rcc>
  <rcc rId="739" ua="false" sId="3">
    <nc r="Y17" t="e">
      <f>H17+</f>
    </nc>
  </rcc>
  <rcc rId="740" ua="false" sId="3">
    <nc r="Y18" t="e">
      <f>H18+</f>
    </nc>
  </rcc>
  <rcc rId="741" ua="false" sId="3">
    <nc r="Y19" t="e">
      <f>H19+</f>
    </nc>
  </rcc>
  <rcc rId="742" ua="false" sId="3">
    <nc r="Y20" t="e">
      <f>H20+</f>
    </nc>
  </rcc>
  <rcc rId="743" ua="false" sId="3">
    <nc r="Y21" t="e">
      <f>H21+</f>
    </nc>
  </rcc>
  <rcc rId="744" ua="false" sId="3">
    <nc r="Y22" t="e">
      <f>H22+</f>
    </nc>
  </rcc>
  <rcc rId="745" ua="false" sId="3">
    <nc r="Y23" t="e">
      <f>H23+</f>
    </nc>
  </rcc>
  <rcc rId="746" ua="false" sId="3">
    <nc r="Y24" t="e">
      <f>H24+</f>
    </nc>
  </rcc>
  <rcc rId="747" ua="false" sId="3">
    <nc r="Y25" t="e">
      <f>H25+</f>
    </nc>
  </rcc>
  <rcc rId="748" ua="false" sId="3">
    <nc r="Y26" t="e">
      <f>H26+</f>
    </nc>
  </rcc>
  <rcc rId="749" ua="false" sId="3">
    <nc r="Y27" t="e">
      <f>H27+</f>
    </nc>
  </rcc>
  <rcc rId="750" ua="false" sId="3">
    <nc r="Y28" t="e">
      <f>H28+</f>
    </nc>
  </rcc>
  <rcc rId="751" ua="false" sId="3">
    <nc r="Y29" t="e">
      <f>H29+</f>
    </nc>
  </rcc>
  <rcc rId="752" ua="false" sId="3">
    <nc r="Y30" t="e">
      <f>H30+</f>
    </nc>
  </rcc>
  <rcc rId="753" ua="false" sId="3">
    <nc r="Y31" t="e">
      <f>H31+</f>
    </nc>
  </rcc>
  <rcc rId="754" ua="false" sId="3">
    <nc r="Y32" t="e">
      <f>H32+</f>
    </nc>
  </rcc>
  <rcc rId="755" ua="false" sId="3">
    <nc r="Y33" t="e">
      <f>H33+</f>
    </nc>
  </rcc>
  <rcc rId="756" ua="false" sId="3">
    <nc r="Y34" t="e">
      <f>H34+</f>
    </nc>
  </rcc>
  <rcc rId="757" ua="false" sId="3">
    <nc r="Y35" t="e">
      <f>H35+</f>
    </nc>
  </rcc>
  <rcc rId="758" ua="false" sId="3">
    <nc r="Y36" t="e">
      <f>H36+</f>
    </nc>
  </rcc>
  <rcc rId="759" ua="false" sId="3">
    <nc r="Y37" t="e">
      <f>H37+</f>
    </nc>
  </rcc>
  <rcc rId="760" ua="false" sId="3">
    <nc r="Y38" t="e">
      <f>H38+</f>
    </nc>
  </rcc>
  <rcc rId="761" ua="false" sId="3">
    <nc r="Y39" t="e">
      <f>H39+</f>
    </nc>
  </rcc>
  <rcc rId="762" ua="false" sId="3">
    <nc r="Y40" t="e">
      <f>H40+</f>
    </nc>
  </rcc>
  <rcc rId="763" ua="false" sId="3">
    <nc r="Y41" t="e">
      <f>H41+</f>
    </nc>
  </rcc>
  <rcc rId="764" ua="false" sId="3">
    <nc r="Z14" t="inlineStr">
      <is>
        <r>
          <rPr>
            <sz val="11"/>
            <rFont val="Calibri"/>
            <family val="0"/>
            <charset val="1"/>
          </rPr>
          <t xml:space="preserve">Total Publicaciones
(ISI + 1/3 Scielo)</t>
        </r>
      </is>
    </nc>
  </rcc>
  <rcc rId="765" ua="false" sId="3">
    <nc r="Z15" t="n">
      <f>X15+0.33*Y15</f>
    </nc>
  </rcc>
  <rcc rId="766" ua="false" sId="3">
    <nc r="Z16" t="n">
      <f>X16+0.33*Y16</f>
    </nc>
  </rcc>
  <rcc rId="767" ua="false" sId="3">
    <nc r="Z17" t="n">
      <f>X17+0.33*Y17</f>
    </nc>
  </rcc>
  <rcc rId="768" ua="false" sId="3">
    <nc r="Z18" t="n">
      <f>X18+0.33*Y18</f>
    </nc>
  </rcc>
  <rcc rId="769" ua="false" sId="3">
    <nc r="Z19" t="n">
      <f>X19+0.33*Y19</f>
    </nc>
  </rcc>
  <rcc rId="770" ua="false" sId="3">
    <nc r="Z20" t="n">
      <f>X20+0.33*Y20</f>
    </nc>
  </rcc>
  <rcc rId="771" ua="false" sId="3">
    <nc r="Z21" t="n">
      <f>X21+0.33*Y21</f>
    </nc>
  </rcc>
  <rcc rId="772" ua="false" sId="3">
    <nc r="Z22" t="n">
      <f>X22+0.33*Y22</f>
    </nc>
  </rcc>
  <rcc rId="773" ua="false" sId="3">
    <nc r="Z23" t="n">
      <f>X23+0.33*Y23</f>
    </nc>
  </rcc>
  <rcc rId="774" ua="false" sId="3">
    <nc r="Z24" t="n">
      <f>X24+0.33*Y24</f>
    </nc>
  </rcc>
  <rcc rId="775" ua="false" sId="3">
    <nc r="Z25" t="n">
      <f>X25+0.33*Y25</f>
    </nc>
  </rcc>
  <rcc rId="776" ua="false" sId="3">
    <nc r="Z26" t="n">
      <f>X26+0.33*Y26</f>
    </nc>
  </rcc>
  <rcc rId="777" ua="false" sId="3">
    <nc r="Z27" t="n">
      <f>X27+0.33*Y27</f>
    </nc>
  </rcc>
  <rcc rId="778" ua="false" sId="3">
    <nc r="Z28" t="n">
      <f>X28+0.33*Y28</f>
    </nc>
  </rcc>
  <rcc rId="779" ua="false" sId="3">
    <nc r="Z29" t="n">
      <f>X29+0.33*Y29</f>
    </nc>
  </rcc>
  <rcc rId="780" ua="false" sId="3">
    <nc r="Z30" t="n">
      <f>X30+0.33*Y30</f>
    </nc>
  </rcc>
  <rcc rId="781" ua="false" sId="3">
    <nc r="Z31" t="n">
      <f>X31+0.33*Y31</f>
    </nc>
  </rcc>
  <rcc rId="782" ua="false" sId="3">
    <nc r="Z32" t="n">
      <f>X32+0.33*Y32</f>
    </nc>
  </rcc>
  <rcc rId="783" ua="false" sId="3">
    <nc r="Z33" t="n">
      <f>X33+0.33*Y33</f>
    </nc>
  </rcc>
  <rcc rId="784" ua="false" sId="3">
    <nc r="Z34" t="n">
      <f>X34+0.33*Y34</f>
    </nc>
  </rcc>
  <rcc rId="785" ua="false" sId="3">
    <nc r="Z35" t="n">
      <f>X35+0.33*Y35</f>
    </nc>
  </rcc>
  <rcc rId="786" ua="false" sId="3">
    <nc r="Z36" t="n">
      <f>X36+0.33*Y36</f>
    </nc>
  </rcc>
  <rcc rId="787" ua="false" sId="3">
    <nc r="Z37" t="n">
      <f>X37+0.33*Y37</f>
    </nc>
  </rcc>
  <rcc rId="788" ua="false" sId="3">
    <nc r="Z38" t="n">
      <f>X38+0.33*Y38</f>
    </nc>
  </rcc>
  <rcc rId="789" ua="false" sId="3">
    <nc r="Z39" t="n">
      <f>X39+0.33*Y39</f>
    </nc>
  </rcc>
  <rcc rId="790" ua="false" sId="3">
    <nc r="Z40" t="n">
      <f>X40+0.33*Y40</f>
    </nc>
  </rcc>
  <rcc rId="791" ua="false" sId="3">
    <nc r="Z41" t="n">
      <f>X41+0.33*Y41</f>
    </nc>
  </rcc>
  <rcc rId="792" ua="false" sId="3">
    <nc r="AB42" t="inlineStr">
      <is>
        <r>
          <rPr>
            <sz val="11"/>
            <rFont val="Calibri"/>
            <family val="0"/>
            <charset val="1"/>
          </rPr>
          <t xml:space="preserve">promedio:</t>
        </r>
      </is>
    </nc>
  </rcc>
  <rcc rId="793" ua="false" sId="3">
    <nc r="AB43" t="inlineStr">
      <is>
        <r>
          <rPr>
            <sz val="11"/>
            <rFont val="Calibri"/>
            <family val="0"/>
            <charset val="1"/>
          </rPr>
          <t xml:space="preserve">deviación est:</t>
        </r>
      </is>
    </nc>
  </rcc>
  <rcc rId="794" ua="false" sId="3">
    <nc r="AB44" t="n">
      <f>MIN(AC44:AL44)</f>
    </nc>
  </rcc>
  <rcc rId="795" ua="false" sId="3">
    <nc r="AC13" t="inlineStr">
      <is>
        <r>
          <rPr>
            <sz val="11"/>
            <rFont val="Calibri"/>
            <family val="0"/>
            <charset val="1"/>
          </rPr>
          <t xml:space="preserve">Alumnos pregrado / carreras</t>
        </r>
      </is>
    </nc>
  </rcc>
  <rcc rId="796" ua="false" sId="3">
    <nc r="AC14" t="inlineStr">
      <is>
        <r>
          <rPr>
            <sz val="11"/>
            <rFont val="Calibri"/>
            <family val="0"/>
            <charset val="1"/>
          </rPr>
          <t xml:space="preserve">coeficiente</t>
        </r>
      </is>
    </nc>
  </rcc>
  <rcc rId="797" ua="false" sId="3">
    <nc r="AC15" t="n">
      <f>IF(T15&gt;0,S15/T15,0)</f>
    </nc>
  </rcc>
  <rcc rId="798" ua="false" sId="3">
    <nc r="AC16" t="n">
      <f>IF(T16&gt;0,S16/T16,0)</f>
    </nc>
  </rcc>
  <rcc rId="799" ua="false" sId="3">
    <nc r="AC17" t="n">
      <f>IF(T17&gt;0,S17/T17,0)</f>
    </nc>
  </rcc>
  <rcc rId="800" ua="false" sId="3">
    <nc r="AC18" t="n">
      <f>IF(T18&gt;0,S18/T18,0)</f>
    </nc>
  </rcc>
  <rcc rId="801" ua="false" sId="3">
    <nc r="AC19" t="n">
      <f>IF(T19&gt;0,S19/T19,0)</f>
    </nc>
  </rcc>
  <rcc rId="802" ua="false" sId="3">
    <nc r="AC20" t="n">
      <f>IF(T20&gt;0,S20/T20,0)</f>
    </nc>
  </rcc>
  <rcc rId="803" ua="false" sId="3">
    <nc r="AC21" t="n">
      <f>IF(T21&gt;0,S21/T21,0)</f>
    </nc>
  </rcc>
  <rcc rId="804" ua="false" sId="3">
    <nc r="AC22" t="n">
      <f>IF(T22&gt;0,S22/T22,0)</f>
    </nc>
  </rcc>
  <rcc rId="805" ua="false" sId="3">
    <nc r="AC23" t="n">
      <f>IF(T23&gt;0,S23/T23,0)</f>
    </nc>
  </rcc>
  <rcc rId="806" ua="false" sId="3">
    <nc r="AC24" t="n">
      <f>IF(T24&gt;0,S24/T24,0)</f>
    </nc>
  </rcc>
  <rcc rId="807" ua="false" sId="3">
    <nc r="AC25" t="n">
      <f>IF(T25&gt;0,S25/T25,0)</f>
    </nc>
  </rcc>
  <rcc rId="808" ua="false" sId="3">
    <nc r="AC26" t="n">
      <f>IF(T26&gt;0,S26/T26,0)</f>
    </nc>
  </rcc>
  <rcc rId="809" ua="false" sId="3">
    <nc r="AC27" t="n">
      <f>IF(T27&gt;0,S27/T27,0)</f>
    </nc>
  </rcc>
  <rcc rId="810" ua="false" sId="3">
    <nc r="AC28" t="n">
      <f>IF(T28&gt;0,S28/T28,0)</f>
    </nc>
  </rcc>
  <rcc rId="811" ua="false" sId="3">
    <nc r="AC29" t="n">
      <f>IF(T29&gt;0,S29/T29,0)</f>
    </nc>
  </rcc>
  <rcc rId="812" ua="false" sId="3">
    <nc r="AC30" t="n">
      <f>IF(T30&gt;0,S30/T30,0)</f>
    </nc>
  </rcc>
  <rcc rId="813" ua="false" sId="3">
    <nc r="AC31" t="n">
      <f>IF(T31&gt;0,S31/T31,0)</f>
    </nc>
  </rcc>
  <rcc rId="814" ua="false" sId="3">
    <nc r="AC32" t="n">
      <f>IF(T32&gt;0,S32/T32,0)</f>
    </nc>
  </rcc>
  <rcc rId="815" ua="false" sId="3">
    <nc r="AC33" t="n">
      <f>IF(T33&gt;0,S33/T33,0)</f>
    </nc>
  </rcc>
  <rcc rId="816" ua="false" sId="3">
    <nc r="AC34" t="n">
      <f>IF(T34&gt;0,S34/T34,0)</f>
    </nc>
  </rcc>
  <rcc rId="817" ua="false" sId="3">
    <nc r="AC35" t="n">
      <f>IF(T35&gt;0,S35/T35,0)</f>
    </nc>
  </rcc>
  <rcc rId="818" ua="false" sId="3">
    <nc r="AC36" t="n">
      <f>IF(T36&gt;0,S36/T36,0)</f>
    </nc>
  </rcc>
  <rcc rId="819" ua="false" sId="3">
    <nc r="AC37" t="n">
      <f>IF(T37&gt;0,S37/T37,0)</f>
    </nc>
  </rcc>
  <rcc rId="820" ua="false" sId="3">
    <nc r="AC38" t="n">
      <f>IF(T38&gt;0,S38/T38,0)</f>
    </nc>
  </rcc>
  <rcc rId="821" ua="false" sId="3">
    <nc r="AC39" t="n">
      <f>IF(T39&gt;0,S39/T39,0)</f>
    </nc>
  </rcc>
  <rcc rId="822" ua="false" sId="3">
    <nc r="AC40" t="n">
      <f>IF(T40&gt;0,S40/T40,0)</f>
    </nc>
  </rcc>
  <rcc rId="823" ua="false" sId="3">
    <nc r="AC41" t="n">
      <f>IF(T41&gt;0,S41/T41,0)</f>
    </nc>
  </rcc>
  <rcc rId="824" ua="false" sId="3">
    <nc r="AC42" t="e">
      <f>AVERAGE(AC15:AC41)</f>
    </nc>
  </rcc>
  <rcc rId="825" ua="false" sId="3">
    <nc r="AC43" t="e">
      <f>_xlfn.STDEV.P(AC15:AC41)</f>
    </nc>
  </rcc>
  <rcc rId="826" ua="false" sId="3">
    <nc r="AC44" t="e">
      <f>(MIN(AC15:AC41)-AC42)/AC43</f>
    </nc>
  </rcc>
  <rcc rId="827" ua="false" sId="3">
    <nc r="AD14" t="inlineStr">
      <is>
        <r>
          <rPr>
            <sz val="11"/>
            <rFont val="Calibri"/>
            <family val="0"/>
            <charset val="1"/>
          </rPr>
          <t xml:space="preserve">coeficiente corregido</t>
        </r>
      </is>
    </nc>
  </rcc>
  <rcc rId="828" ua="false" sId="3">
    <nc r="AD15" t="e">
      <f>EXP((((AC15-AC42)/AC43+2)/4-1.9)^3)</f>
    </nc>
  </rcc>
  <rcc rId="829" ua="false" sId="3">
    <nc r="AD16" t="e">
      <f>EXP((((AC16-AC42)/AC43+2)/4-1.9)^3)</f>
    </nc>
  </rcc>
  <rcc rId="830" ua="false" sId="3">
    <nc r="AD17" t="e">
      <f>EXP((((AC17-AC42)/AC43+2)/4-1.9)^3)</f>
    </nc>
  </rcc>
  <rcc rId="831" ua="false" sId="3">
    <nc r="AD18" t="e">
      <f>EXP((((AC18-AC42)/AC43+2)/4-1.9)^3)</f>
    </nc>
  </rcc>
  <rcc rId="832" ua="false" sId="3">
    <nc r="AD19" t="e">
      <f>EXP((((AC19-AC42)/AC43+2)/4-1.9)^3)</f>
    </nc>
  </rcc>
  <rcc rId="833" ua="false" sId="3">
    <nc r="AD20" t="e">
      <f>EXP((((AC20-AC42)/AC43+2)/4-1.9)^3)</f>
    </nc>
  </rcc>
  <rcc rId="834" ua="false" sId="3">
    <nc r="AD21" t="e">
      <f>EXP((((AC21-AC42)/AC43+2)/4-1.9)^3)</f>
    </nc>
  </rcc>
  <rcc rId="835" ua="false" sId="3">
    <nc r="AD22" t="e">
      <f>EXP((((AC22-AC42)/AC43+2)/4-1.9)^3)</f>
    </nc>
  </rcc>
  <rcc rId="836" ua="false" sId="3">
    <nc r="AD23" t="e">
      <f>EXP((((AC23-AC42)/AC43+2)/4-1.9)^3)</f>
    </nc>
  </rcc>
  <rcc rId="837" ua="false" sId="3">
    <nc r="AD24" t="e">
      <f>EXP((((AC24-AC42)/AC43+2)/4-1.9)^3)</f>
    </nc>
  </rcc>
  <rcc rId="838" ua="false" sId="3">
    <nc r="AD25" t="e">
      <f>EXP((((AC25-AC42)/AC43+2)/4-1.9)^3)</f>
    </nc>
  </rcc>
  <rcc rId="839" ua="false" sId="3">
    <nc r="AD26" t="e">
      <f>EXP((((AC26-AC42)/AC43+2)/4-1.9)^3)</f>
    </nc>
  </rcc>
  <rcc rId="840" ua="false" sId="3">
    <nc r="AD27" t="e">
      <f>EXP((((AC27-AC42)/AC43+2)/4-1.9)^3)</f>
    </nc>
  </rcc>
  <rcc rId="841" ua="false" sId="3">
    <nc r="AD28" t="e">
      <f>EXP((((AC28-AC42)/AC43+2)/4-1.9)^3)</f>
    </nc>
  </rcc>
  <rcc rId="842" ua="false" sId="3">
    <nc r="AD29" t="e">
      <f>EXP((((AC29-AC42)/AC43+2)/4-1.9)^3)</f>
    </nc>
  </rcc>
  <rcc rId="843" ua="false" sId="3">
    <nc r="AD30" t="e">
      <f>EXP((((AC30-AC42)/AC43+2)/4-1.9)^3)</f>
    </nc>
  </rcc>
  <rcc rId="844" ua="false" sId="3">
    <nc r="AD31" t="e">
      <f>EXP((((AC31-AC42)/AC43+2)/4-1.9)^3)</f>
    </nc>
  </rcc>
  <rcc rId="845" ua="false" sId="3">
    <nc r="AD32" t="e">
      <f>EXP((((AC32-AC42)/AC43+2)/4-1.9)^3)</f>
    </nc>
  </rcc>
  <rcc rId="846" ua="false" sId="3">
    <nc r="AD33" t="e">
      <f>EXP((((AC33-AC42)/AC43+2)/4-1.9)^3)</f>
    </nc>
  </rcc>
  <rcc rId="847" ua="false" sId="3">
    <nc r="AD34" t="e">
      <f>EXP((((AC34-AC42)/AC43+2)/4-1.9)^3)</f>
    </nc>
  </rcc>
  <rcc rId="848" ua="false" sId="3">
    <nc r="AD35" t="e">
      <f>EXP((((AC35-AC42)/AC43+2)/4-1.9)^3)</f>
    </nc>
  </rcc>
  <rcc rId="849" ua="false" sId="3">
    <nc r="AD36" t="e">
      <f>EXP((((AC36-AC42)/AC43+2)/4-1.9)^3)</f>
    </nc>
  </rcc>
  <rcc rId="850" ua="false" sId="3">
    <nc r="AD37" t="e">
      <f>EXP((((AC37-AC42)/AC43+2)/4-1.9)^3)</f>
    </nc>
  </rcc>
  <rcc rId="851" ua="false" sId="3">
    <nc r="AD38" t="e">
      <f>EXP((((AC38-AC42)/AC43+2)/4-1.9)^3)</f>
    </nc>
  </rcc>
  <rcc rId="852" ua="false" sId="3">
    <nc r="AD39" t="e">
      <f>EXP((((AC39-AC42)/AC43+2)/4-1.9)^3)</f>
    </nc>
  </rcc>
  <rcc rId="853" ua="false" sId="3">
    <nc r="AD40" t="e">
      <f>EXP((((AC40-AC42)/AC43+2)/4-1.9)^3)</f>
    </nc>
  </rcc>
  <rcc rId="854" ua="false" sId="3">
    <nc r="AD41" t="e">
      <f>EXP((((AC41-AC42)/AC43+2)/4-1.9)^3)</f>
    </nc>
  </rcc>
  <rcc rId="855" ua="false" sId="3">
    <nc r="AE13" t="inlineStr">
      <is>
        <r>
          <rPr>
            <sz val="11"/>
            <rFont val="Calibri"/>
            <family val="0"/>
            <charset val="1"/>
          </rPr>
          <t xml:space="preserve">Alumnos pregrado / JCE</t>
        </r>
      </is>
    </nc>
  </rcc>
  <rcc rId="856" ua="false" sId="3">
    <nc r="AE14" t="inlineStr">
      <is>
        <r>
          <rPr>
            <sz val="11"/>
            <rFont val="Calibri"/>
            <family val="0"/>
            <charset val="1"/>
          </rPr>
          <t xml:space="preserve">coeficiente</t>
        </r>
      </is>
    </nc>
  </rcc>
  <rcc rId="857" ua="false" sId="3">
    <nc r="AE15" t="e">
      <f>S15/U15</f>
    </nc>
  </rcc>
  <rcc rId="858" ua="false" sId="3">
    <nc r="AE16" t="e">
      <f>S16/U16</f>
    </nc>
  </rcc>
  <rcc rId="859" ua="false" sId="3">
    <nc r="AE17" t="e">
      <f>S17/U17</f>
    </nc>
  </rcc>
  <rcc rId="860" ua="false" sId="3">
    <nc r="AE18" t="e">
      <f>S18/U18</f>
    </nc>
  </rcc>
  <rcc rId="861" ua="false" sId="3">
    <nc r="AE19" t="e">
      <f>S19/U19</f>
    </nc>
  </rcc>
  <rcc rId="862" ua="false" sId="3">
    <nc r="AE20" t="e">
      <f>S20/U20</f>
    </nc>
  </rcc>
  <rcc rId="863" ua="false" sId="3">
    <nc r="AE21" t="e">
      <f>S21/U21</f>
    </nc>
  </rcc>
  <rcc rId="864" ua="false" sId="3">
    <nc r="AE22" t="e">
      <f>S22/U22</f>
    </nc>
  </rcc>
  <rcc rId="865" ua="false" sId="3">
    <nc r="AE23" t="e">
      <f>S23/U23</f>
    </nc>
  </rcc>
  <rcc rId="866" ua="false" sId="3">
    <nc r="AE24" t="e">
      <f>S24/U24</f>
    </nc>
  </rcc>
  <rcc rId="867" ua="false" sId="3">
    <nc r="AE25" t="e">
      <f>S25/U25</f>
    </nc>
  </rcc>
  <rcc rId="868" ua="false" sId="3">
    <nc r="AE26" t="e">
      <f>S26/U26</f>
    </nc>
  </rcc>
  <rcc rId="869" ua="false" sId="3">
    <nc r="AE27" t="e">
      <f>S27/U27</f>
    </nc>
  </rcc>
  <rcc rId="870" ua="false" sId="3">
    <nc r="AE28" t="e">
      <f>S28/U28</f>
    </nc>
  </rcc>
  <rcc rId="871" ua="false" sId="3">
    <nc r="AE29" t="e">
      <f>S29/U29</f>
    </nc>
  </rcc>
  <rcc rId="872" ua="false" sId="3">
    <nc r="AE30" t="e">
      <f>S30/U30</f>
    </nc>
  </rcc>
  <rcc rId="873" ua="false" sId="3">
    <nc r="AE31" t="e">
      <f>S31/U31</f>
    </nc>
  </rcc>
  <rcc rId="874" ua="false" sId="3">
    <nc r="AE32" t="e">
      <f>S32/U32</f>
    </nc>
  </rcc>
  <rcc rId="875" ua="false" sId="3">
    <nc r="AE33" t="e">
      <f>S33/U33</f>
    </nc>
  </rcc>
  <rcc rId="876" ua="false" sId="3">
    <nc r="AE34" t="e">
      <f>S34/U34</f>
    </nc>
  </rcc>
  <rcc rId="877" ua="false" sId="3">
    <nc r="AE35" t="e">
      <f>S35/U35</f>
    </nc>
  </rcc>
  <rcc rId="878" ua="false" sId="3">
    <nc r="AE36" t="e">
      <f>S36/U36</f>
    </nc>
  </rcc>
  <rcc rId="879" ua="false" sId="3">
    <nc r="AE37" t="e">
      <f>S37/U37</f>
    </nc>
  </rcc>
  <rcc rId="880" ua="false" sId="3">
    <nc r="AE38" t="e">
      <f>S38/U38</f>
    </nc>
  </rcc>
  <rcc rId="881" ua="false" sId="3">
    <nc r="AE39" t="e">
      <f>S39/U39</f>
    </nc>
  </rcc>
  <rcc rId="882" ua="false" sId="3">
    <nc r="AE40" t="e">
      <f>S40/U40</f>
    </nc>
  </rcc>
  <rcc rId="883" ua="false" sId="3">
    <nc r="AE41" t="e">
      <f>S41/U41</f>
    </nc>
  </rcc>
  <rcc rId="884" ua="false" sId="3">
    <nc r="AE42" t="e">
      <f>AVERAGE(AE15:AE41)</f>
    </nc>
  </rcc>
  <rcc rId="885" ua="false" sId="3">
    <nc r="AE43" t="e">
      <f>_xlfn.STDEV.P(AE15:AE41)</f>
    </nc>
  </rcc>
  <rcc rId="886" ua="false" sId="3">
    <nc r="AE44" t="e">
      <f>(MIN(AE15:AE41)-AE42)/AE43</f>
    </nc>
  </rcc>
  <rcc rId="887" ua="false" sId="3">
    <nc r="AF14" t="inlineStr">
      <is>
        <r>
          <rPr>
            <sz val="11"/>
            <rFont val="Calibri"/>
            <family val="0"/>
            <charset val="1"/>
          </rPr>
          <t xml:space="preserve">coeficiente corregido</t>
        </r>
      </is>
    </nc>
  </rcc>
  <rcc rId="888" ua="false" sId="3">
    <nc r="AF15" t="e">
      <f>EXP((((AE15-AE42)/AE43+2)/4-1.9)^3)</f>
    </nc>
  </rcc>
  <rcc rId="889" ua="false" sId="3">
    <nc r="AF16" t="e">
      <f>EXP((((AE16-AE42)/AE43+2)/4-1.9)^3)</f>
    </nc>
  </rcc>
  <rcc rId="890" ua="false" sId="3">
    <nc r="AF17" t="e">
      <f>EXP((((AE17-AE42)/AE43+2)/4-1.9)^3)</f>
    </nc>
  </rcc>
  <rcc rId="891" ua="false" sId="3">
    <nc r="AF18" t="e">
      <f>EXP((((AE18-AE42)/AE43+2)/4-1.9)^3)</f>
    </nc>
  </rcc>
  <rcc rId="892" ua="false" sId="3">
    <nc r="AF19" t="e">
      <f>EXP((((AE19-AE42)/AE43+2)/4-1.9)^3)</f>
    </nc>
  </rcc>
  <rcc rId="893" ua="false" sId="3">
    <nc r="AF20" t="e">
      <f>EXP((((AE20-AE42)/AE43+2)/4-1.9)^3)</f>
    </nc>
  </rcc>
  <rcc rId="894" ua="false" sId="3">
    <nc r="AF21" t="e">
      <f>EXP((((AE21-AE42)/AE43+2)/4-1.9)^3)</f>
    </nc>
  </rcc>
  <rcc rId="895" ua="false" sId="3">
    <nc r="AF22" t="e">
      <f>EXP((((AE22-AE42)/AE43+2)/4-1.9)^3)</f>
    </nc>
  </rcc>
  <rcc rId="896" ua="false" sId="3">
    <nc r="AF23" t="e">
      <f>EXP((((AE23-AE42)/AE43+2)/4-1.9)^3)</f>
    </nc>
  </rcc>
  <rcc rId="897" ua="false" sId="3">
    <nc r="AF24" t="e">
      <f>EXP((((AE24-AE42)/AE43+2)/4-1.9)^3)</f>
    </nc>
  </rcc>
  <rcc rId="898" ua="false" sId="3">
    <nc r="AF25" t="e">
      <f>EXP((((AE25-AE42)/AE43+2)/4-1.9)^3)</f>
    </nc>
  </rcc>
  <rcc rId="899" ua="false" sId="3">
    <nc r="AF26" t="e">
      <f>EXP((((AE26-AE42)/AE43+2)/4-1.9)^3)</f>
    </nc>
  </rcc>
  <rcc rId="900" ua="false" sId="3">
    <nc r="AF27" t="e">
      <f>EXP((((AE27-AE42)/AE43+2)/4-1.9)^3)</f>
    </nc>
  </rcc>
  <rcc rId="901" ua="false" sId="3">
    <nc r="AF28" t="e">
      <f>EXP((((AE28-AE42)/AE43+2)/4-1.9)^3)</f>
    </nc>
  </rcc>
  <rcc rId="902" ua="false" sId="3">
    <nc r="AF29" t="e">
      <f>EXP((((AE29-AE42)/AE43+2)/4-1.9)^3)</f>
    </nc>
  </rcc>
  <rcc rId="903" ua="false" sId="3">
    <nc r="AF30" t="e">
      <f>EXP((((AE30-AE42)/AE43+2)/4-1.9)^3)</f>
    </nc>
  </rcc>
  <rcc rId="904" ua="false" sId="3">
    <nc r="AF31" t="e">
      <f>EXP((((AE31-AE42)/AE43+2)/4-1.9)^3)</f>
    </nc>
  </rcc>
  <rcc rId="905" ua="false" sId="3">
    <nc r="AF32" t="e">
      <f>EXP((((AE32-AE42)/AE43+2)/4-1.9)^3)</f>
    </nc>
  </rcc>
  <rcc rId="906" ua="false" sId="3">
    <nc r="AF33" t="e">
      <f>EXP((((AE33-AE42)/AE43+2)/4-1.9)^3)</f>
    </nc>
  </rcc>
  <rcc rId="907" ua="false" sId="3">
    <nc r="AF34" t="e">
      <f>EXP((((AE34-AE42)/AE43+2)/4-1.9)^3)</f>
    </nc>
  </rcc>
  <rcc rId="908" ua="false" sId="3">
    <nc r="AF35" t="e">
      <f>EXP((((AE35-AE42)/AE43+2)/4-1.9)^3)</f>
    </nc>
  </rcc>
  <rcc rId="909" ua="false" sId="3">
    <nc r="AF36" t="e">
      <f>EXP((((AE36-AE42)/AE43+2)/4-1.9)^3)</f>
    </nc>
  </rcc>
  <rcc rId="910" ua="false" sId="3">
    <nc r="AF37" t="e">
      <f>EXP((((AE37-AE42)/AE43+2)/4-1.9)^3)</f>
    </nc>
  </rcc>
  <rcc rId="911" ua="false" sId="3">
    <nc r="AF38" t="e">
      <f>EXP((((AE38-AE42)/AE43+2)/4-1.9)^3)</f>
    </nc>
  </rcc>
  <rcc rId="912" ua="false" sId="3">
    <nc r="AF39" t="e">
      <f>EXP((((AE39-AE42)/AE43+2)/4-1.9)^3)</f>
    </nc>
  </rcc>
  <rcc rId="913" ua="false" sId="3">
    <nc r="AF40" t="e">
      <f>EXP((((AE40-AE42)/AE43+2)/4-1.9)^3)</f>
    </nc>
  </rcc>
  <rcc rId="914" ua="false" sId="3">
    <nc r="AF41" t="e">
      <f>EXP((((AE41-AE42)/AE43+2)/4-1.9)^3)</f>
    </nc>
  </rcc>
  <rcc rId="915" ua="false" sId="3">
    <nc r="AG13" t="inlineStr">
      <is>
        <r>
          <rPr>
            <sz val="11"/>
            <rFont val="Calibri"/>
            <family val="0"/>
            <charset val="1"/>
          </rPr>
          <t xml:space="preserve">JCE (master + PhD) / JCE</t>
        </r>
      </is>
    </nc>
  </rcc>
  <rcc rId="916" ua="false" sId="3">
    <nc r="AG14" t="inlineStr">
      <is>
        <r>
          <rPr>
            <sz val="11"/>
            <rFont val="Calibri"/>
            <family val="0"/>
            <charset val="1"/>
          </rPr>
          <t xml:space="preserve">coeficiente</t>
        </r>
      </is>
    </nc>
  </rcc>
  <rcc rId="917" ua="false" sId="3">
    <nc r="AG15" t="e">
      <f>V15/U15</f>
    </nc>
  </rcc>
  <rcc rId="918" ua="false" sId="3">
    <nc r="AG16" t="e">
      <f>V16/U16</f>
    </nc>
  </rcc>
  <rcc rId="919" ua="false" sId="3">
    <nc r="AG17" t="e">
      <f>V17/U17</f>
    </nc>
  </rcc>
  <rcc rId="920" ua="false" sId="3">
    <nc r="AG18" t="e">
      <f>V18/U18</f>
    </nc>
  </rcc>
  <rcc rId="921" ua="false" sId="3">
    <nc r="AG19" t="e">
      <f>V19/U19</f>
    </nc>
  </rcc>
  <rcc rId="922" ua="false" sId="3">
    <nc r="AG20" t="e">
      <f>V20/U20</f>
    </nc>
  </rcc>
  <rcc rId="923" ua="false" sId="3">
    <nc r="AG21" t="e">
      <f>V21/U21</f>
    </nc>
  </rcc>
  <rcc rId="924" ua="false" sId="3">
    <nc r="AG22" t="e">
      <f>V22/U22</f>
    </nc>
  </rcc>
  <rcc rId="925" ua="false" sId="3">
    <nc r="AG23" t="e">
      <f>V23/U23</f>
    </nc>
  </rcc>
  <rcc rId="926" ua="false" sId="3">
    <nc r="AG24" t="e">
      <f>V24/U24</f>
    </nc>
  </rcc>
  <rcc rId="927" ua="false" sId="3">
    <nc r="AG25" t="e">
      <f>V25/U25</f>
    </nc>
  </rcc>
  <rcc rId="928" ua="false" sId="3">
    <nc r="AG26" t="e">
      <f>V26/U26</f>
    </nc>
  </rcc>
  <rcc rId="929" ua="false" sId="3">
    <nc r="AG27" t="e">
      <f>V27/U27</f>
    </nc>
  </rcc>
  <rcc rId="930" ua="false" sId="3">
    <nc r="AG28" t="e">
      <f>V28/U28</f>
    </nc>
  </rcc>
  <rcc rId="931" ua="false" sId="3">
    <nc r="AG29" t="e">
      <f>V29/U29</f>
    </nc>
  </rcc>
  <rcc rId="932" ua="false" sId="3">
    <nc r="AG30" t="e">
      <f>V30/U30</f>
    </nc>
  </rcc>
  <rcc rId="933" ua="false" sId="3">
    <nc r="AG31" t="e">
      <f>V31/U31</f>
    </nc>
  </rcc>
  <rcc rId="934" ua="false" sId="3">
    <nc r="AG32" t="e">
      <f>V32/U32</f>
    </nc>
  </rcc>
  <rcc rId="935" ua="false" sId="3">
    <nc r="AG33" t="e">
      <f>V33/U33</f>
    </nc>
  </rcc>
  <rcc rId="936" ua="false" sId="3">
    <nc r="AG34" t="e">
      <f>V34/U34</f>
    </nc>
  </rcc>
  <rcc rId="937" ua="false" sId="3">
    <nc r="AG35" t="e">
      <f>V35/U35</f>
    </nc>
  </rcc>
  <rcc rId="938" ua="false" sId="3">
    <nc r="AG36" t="e">
      <f>V36/U36</f>
    </nc>
  </rcc>
  <rcc rId="939" ua="false" sId="3">
    <nc r="AG37" t="e">
      <f>V37/U37</f>
    </nc>
  </rcc>
  <rcc rId="940" ua="false" sId="3">
    <nc r="AG38" t="e">
      <f>V38/U38</f>
    </nc>
  </rcc>
  <rcc rId="941" ua="false" sId="3">
    <nc r="AG39" t="e">
      <f>V39/U39</f>
    </nc>
  </rcc>
  <rcc rId="942" ua="false" sId="3">
    <nc r="AG40" t="e">
      <f>V40/U40</f>
    </nc>
  </rcc>
  <rcc rId="943" ua="false" sId="3">
    <nc r="AG41" t="e">
      <f>V41/U41</f>
    </nc>
  </rcc>
  <rcc rId="944" ua="false" sId="3">
    <nc r="AG42" t="e">
      <f>AVERAGE(AG15:AG41)</f>
    </nc>
  </rcc>
  <rcc rId="945" ua="false" sId="3">
    <nc r="AG43" t="e">
      <f>_xlfn.STDEV.P(AG15:AG41)</f>
    </nc>
  </rcc>
  <rcc rId="946" ua="false" sId="3">
    <nc r="AG44" t="e">
      <f>(MIN(AG15:AG41)-AG42)/AG43</f>
    </nc>
  </rcc>
  <rcc rId="947" ua="false" sId="3">
    <nc r="AH14" t="inlineStr">
      <is>
        <r>
          <rPr>
            <sz val="11"/>
            <rFont val="Calibri"/>
            <family val="0"/>
            <charset val="1"/>
          </rPr>
          <t xml:space="preserve">coeficiente corregido</t>
        </r>
      </is>
    </nc>
  </rcc>
  <rcc rId="948" ua="false" sId="3">
    <nc r="AH15" t="e">
      <f>EXP((((AG15-AG42)/AG43+2)/4-1.9)^3)</f>
    </nc>
  </rcc>
  <rcc rId="949" ua="false" sId="3">
    <nc r="AH16" t="e">
      <f>EXP((((AG16-AG42)/AG43+2)/4-1.9)^3)</f>
    </nc>
  </rcc>
  <rcc rId="950" ua="false" sId="3">
    <nc r="AH17" t="e">
      <f>EXP((((AG17-AG42)/AG43+2)/4-1.9)^3)</f>
    </nc>
  </rcc>
  <rcc rId="951" ua="false" sId="3">
    <nc r="AH18" t="e">
      <f>EXP((((AG18-AG42)/AG43+2)/4-1.9)^3)</f>
    </nc>
  </rcc>
  <rcc rId="952" ua="false" sId="3">
    <nc r="AH19" t="e">
      <f>EXP((((AG19-AG42)/AG43+2)/4-1.9)^3)</f>
    </nc>
  </rcc>
  <rcc rId="953" ua="false" sId="3">
    <nc r="AH20" t="e">
      <f>EXP((((AG20-AG42)/AG43+2)/4-1.9)^3)</f>
    </nc>
  </rcc>
  <rcc rId="954" ua="false" sId="3">
    <nc r="AH21" t="e">
      <f>EXP((((AG21-AG42)/AG43+2)/4-1.9)^3)</f>
    </nc>
  </rcc>
  <rcc rId="955" ua="false" sId="3">
    <nc r="AH22" t="e">
      <f>EXP((((AG22-AG42)/AG43+2)/4-1.9)^3)</f>
    </nc>
  </rcc>
  <rcc rId="956" ua="false" sId="3">
    <nc r="AH23" t="e">
      <f>EXP((((AG23-AG42)/AG43+2)/4-1.9)^3)</f>
    </nc>
  </rcc>
  <rcc rId="957" ua="false" sId="3">
    <nc r="AH24" t="e">
      <f>EXP((((AG24-AG42)/AG43+2)/4-1.9)^3)</f>
    </nc>
  </rcc>
  <rcc rId="958" ua="false" sId="3">
    <nc r="AH25" t="e">
      <f>EXP((((AG25-AG42)/AG43+2)/4-1.9)^3)</f>
    </nc>
  </rcc>
  <rcc rId="959" ua="false" sId="3">
    <nc r="AH26" t="e">
      <f>EXP((((AG26-AG42)/AG43+2)/4-1.9)^3)</f>
    </nc>
  </rcc>
  <rcc rId="960" ua="false" sId="3">
    <nc r="AH27" t="e">
      <f>EXP((((AG27-AG42)/AG43+2)/4-1.9)^3)</f>
    </nc>
  </rcc>
  <rcc rId="961" ua="false" sId="3">
    <nc r="AH28" t="e">
      <f>EXP((((AG28-AG42)/AG43+2)/4-1.9)^3)</f>
    </nc>
  </rcc>
  <rcc rId="962" ua="false" sId="3">
    <nc r="AH29" t="e">
      <f>EXP((((AG29-AG42)/AG43+2)/4-1.9)^3)</f>
    </nc>
  </rcc>
  <rcc rId="963" ua="false" sId="3">
    <nc r="AH30" t="e">
      <f>EXP((((AG30-AG42)/AG43+2)/4-1.9)^3)</f>
    </nc>
  </rcc>
  <rcc rId="964" ua="false" sId="3">
    <nc r="AH31" t="e">
      <f>EXP((((AG31-AG42)/AG43+2)/4-1.9)^3)</f>
    </nc>
  </rcc>
  <rcc rId="965" ua="false" sId="3">
    <nc r="AH32" t="e">
      <f>EXP((((AG32-AG42)/AG43+2)/4-1.9)^3)</f>
    </nc>
  </rcc>
  <rcc rId="966" ua="false" sId="3">
    <nc r="AH33" t="e">
      <f>EXP((((AG33-AG42)/AG43+2)/4-1.9)^3)</f>
    </nc>
  </rcc>
  <rcc rId="967" ua="false" sId="3">
    <nc r="AH34" t="e">
      <f>EXP((((AG34-AG42)/AG43+2)/4-1.9)^3)</f>
    </nc>
  </rcc>
  <rcc rId="968" ua="false" sId="3">
    <nc r="AH35" t="e">
      <f>EXP((((AG35-AG42)/AG43+2)/4-1.9)^3)</f>
    </nc>
  </rcc>
  <rcc rId="969" ua="false" sId="3">
    <nc r="AH36" t="e">
      <f>EXP((((AG36-AG42)/AG43+2)/4-1.9)^3)</f>
    </nc>
  </rcc>
  <rcc rId="970" ua="false" sId="3">
    <nc r="AH37" t="e">
      <f>EXP((((AG37-AG42)/AG43+2)/4-1.9)^3)</f>
    </nc>
  </rcc>
  <rcc rId="971" ua="false" sId="3">
    <nc r="AH38" t="e">
      <f>EXP((((AG38-AG42)/AG43+2)/4-1.9)^3)</f>
    </nc>
  </rcc>
  <rcc rId="972" ua="false" sId="3">
    <nc r="AH39" t="e">
      <f>EXP((((AG39-AG42)/AG43+2)/4-1.9)^3)</f>
    </nc>
  </rcc>
  <rcc rId="973" ua="false" sId="3">
    <nc r="AH40" t="e">
      <f>EXP((((AG40-AG42)/AG43+2)/4-1.9)^3)</f>
    </nc>
  </rcc>
  <rcc rId="974" ua="false" sId="3">
    <nc r="AH41" t="e">
      <f>EXP((((AG41-AG42)/AG43+2)/4-1.9)^3)</f>
    </nc>
  </rcc>
  <rcc rId="975" ua="false" sId="3">
    <nc r="AI13" t="inlineStr">
      <is>
        <r>
          <rPr>
            <sz val="11"/>
            <rFont val="Calibri"/>
            <family val="0"/>
            <charset val="1"/>
          </rPr>
          <t xml:space="preserve">Proyectos / JCE</t>
        </r>
      </is>
    </nc>
  </rcc>
  <rcc rId="976" ua="false" sId="3">
    <nc r="AI14" t="inlineStr">
      <is>
        <r>
          <rPr>
            <sz val="11"/>
            <rFont val="Calibri"/>
            <family val="0"/>
            <charset val="1"/>
          </rPr>
          <t xml:space="preserve">coeficiente</t>
        </r>
      </is>
    </nc>
  </rcc>
  <rcc rId="977" ua="false" sId="3">
    <nc r="AI15" t="e">
      <f>W15/U15</f>
    </nc>
  </rcc>
  <rcc rId="978" ua="false" sId="3">
    <nc r="AI16" t="e">
      <f>W16/U16</f>
    </nc>
  </rcc>
  <rcc rId="979" ua="false" sId="3">
    <nc r="AI17" t="e">
      <f>W17/U17</f>
    </nc>
  </rcc>
  <rcc rId="980" ua="false" sId="3">
    <nc r="AI18" t="e">
      <f>W18/U18</f>
    </nc>
  </rcc>
  <rcc rId="981" ua="false" sId="3">
    <nc r="AI19" t="e">
      <f>W19/U19</f>
    </nc>
  </rcc>
  <rcc rId="982" ua="false" sId="3">
    <nc r="AI20" t="e">
      <f>W20/U20</f>
    </nc>
  </rcc>
  <rcc rId="983" ua="false" sId="3">
    <nc r="AI21" t="e">
      <f>W21/U21</f>
    </nc>
  </rcc>
  <rcc rId="984" ua="false" sId="3">
    <nc r="AI22" t="e">
      <f>W22/U22</f>
    </nc>
  </rcc>
  <rcc rId="985" ua="false" sId="3">
    <nc r="AI23" t="e">
      <f>W23/U23</f>
    </nc>
  </rcc>
  <rcc rId="986" ua="false" sId="3">
    <nc r="AI24" t="e">
      <f>W24/U24</f>
    </nc>
  </rcc>
  <rcc rId="987" ua="false" sId="3">
    <nc r="AI25" t="e">
      <f>W25/U25</f>
    </nc>
  </rcc>
  <rcc rId="988" ua="false" sId="3">
    <nc r="AI26" t="e">
      <f>W26/U26</f>
    </nc>
  </rcc>
  <rcc rId="989" ua="false" sId="3">
    <nc r="AI27" t="e">
      <f>W27/U27</f>
    </nc>
  </rcc>
  <rcc rId="990" ua="false" sId="3">
    <nc r="AI28" t="e">
      <f>W28/U28</f>
    </nc>
  </rcc>
  <rcc rId="991" ua="false" sId="3">
    <nc r="AI29" t="e">
      <f>W29/U29</f>
    </nc>
  </rcc>
  <rcc rId="992" ua="false" sId="3">
    <nc r="AI30" t="e">
      <f>W30/U30</f>
    </nc>
  </rcc>
  <rcc rId="993" ua="false" sId="3">
    <nc r="AI31" t="e">
      <f>W31/U31</f>
    </nc>
  </rcc>
  <rcc rId="994" ua="false" sId="3">
    <nc r="AI32" t="e">
      <f>W32/U32</f>
    </nc>
  </rcc>
  <rcc rId="995" ua="false" sId="3">
    <nc r="AI33" t="e">
      <f>W33/U33</f>
    </nc>
  </rcc>
  <rcc rId="996" ua="false" sId="3">
    <nc r="AI34" t="e">
      <f>W34/U34</f>
    </nc>
  </rcc>
  <rcc rId="997" ua="false" sId="3">
    <nc r="AI35" t="e">
      <f>W35/U35</f>
    </nc>
  </rcc>
  <rcc rId="998" ua="false" sId="3">
    <nc r="AI36" t="e">
      <f>W36/U36</f>
    </nc>
  </rcc>
  <rcc rId="999" ua="false" sId="3">
    <nc r="AI37" t="e">
      <f>W37/U37</f>
    </nc>
  </rcc>
  <rcc rId="1000" ua="false" sId="3">
    <nc r="AI38" t="e">
      <f>W38/U38</f>
    </nc>
  </rcc>
  <rcc rId="1001" ua="false" sId="3">
    <nc r="AI39" t="e">
      <f>W39/U39</f>
    </nc>
  </rcc>
  <rcc rId="1002" ua="false" sId="3">
    <nc r="AI40" t="e">
      <f>W40/U40</f>
    </nc>
  </rcc>
  <rcc rId="1003" ua="false" sId="3">
    <nc r="AI41" t="e">
      <f>W41/U41</f>
    </nc>
  </rcc>
  <rcc rId="1004" ua="false" sId="3">
    <nc r="AI42" t="e">
      <f>AVERAGE(AI15:AI41)</f>
    </nc>
  </rcc>
  <rcc rId="1005" ua="false" sId="3">
    <nc r="AI43" t="e">
      <f>_xlfn.STDEV.P(AI15:AI41)</f>
    </nc>
  </rcc>
  <rcc rId="1006" ua="false" sId="3">
    <nc r="AI44" t="e">
      <f>(MIN(AI15:AI41)-AI42)/AI43</f>
    </nc>
  </rcc>
  <rcc rId="1007" ua="false" sId="3">
    <nc r="AJ14" t="inlineStr">
      <is>
        <r>
          <rPr>
            <sz val="11"/>
            <rFont val="Calibri"/>
            <family val="0"/>
            <charset val="1"/>
          </rPr>
          <t xml:space="preserve">coeficiente corregido</t>
        </r>
      </is>
    </nc>
  </rcc>
  <rcc rId="1008" ua="false" sId="3">
    <nc r="AJ15" t="e">
      <f>EXP((((AI15-AI42)/AI43+2)/4-1.9)^3)</f>
    </nc>
  </rcc>
  <rcc rId="1009" ua="false" sId="3">
    <nc r="AJ16" t="e">
      <f>EXP((((AI16-AI42)/AI43+2)/4-1.9)^3)</f>
    </nc>
  </rcc>
  <rcc rId="1010" ua="false" sId="3">
    <nc r="AJ17" t="e">
      <f>EXP((((AI17-AI42)/AI43+2)/4-1.9)^3)</f>
    </nc>
  </rcc>
  <rcc rId="1011" ua="false" sId="3">
    <nc r="AJ18" t="e">
      <f>EXP((((AI18-AI42)/AI43+2)/4-1.9)^3)</f>
    </nc>
  </rcc>
  <rcc rId="1012" ua="false" sId="3">
    <nc r="AJ19" t="e">
      <f>EXP((((AI19-AI42)/AI43+2)/4-1.9)^3)</f>
    </nc>
  </rcc>
  <rcc rId="1013" ua="false" sId="3">
    <nc r="AJ20" t="e">
      <f>EXP((((AI20-AI42)/AI43+2)/4-1.9)^3)</f>
    </nc>
  </rcc>
  <rcc rId="1014" ua="false" sId="3">
    <nc r="AJ21" t="e">
      <f>EXP((((AI21-AI42)/AI43+2)/4-1.9)^3)</f>
    </nc>
  </rcc>
  <rcc rId="1015" ua="false" sId="3">
    <nc r="AJ22" t="e">
      <f>EXP((((AI22-AI42)/AI43+2)/4-1.9)^3)</f>
    </nc>
  </rcc>
  <rcc rId="1016" ua="false" sId="3">
    <nc r="AJ23" t="e">
      <f>EXP((((AI23-AI42)/AI43+2)/4-1.9)^3)</f>
    </nc>
  </rcc>
  <rcc rId="1017" ua="false" sId="3">
    <nc r="AJ24" t="e">
      <f>EXP((((AI24-AI42)/AI43+2)/4-1.9)^3)</f>
    </nc>
  </rcc>
  <rcc rId="1018" ua="false" sId="3">
    <nc r="AJ25" t="e">
      <f>EXP((((AI25-AI42)/AI43+2)/4-1.9)^3)</f>
    </nc>
  </rcc>
  <rcc rId="1019" ua="false" sId="3">
    <nc r="AJ26" t="e">
      <f>EXP((((AI26-AI42)/AI43+2)/4-1.9)^3)</f>
    </nc>
  </rcc>
  <rcc rId="1020" ua="false" sId="3">
    <nc r="AJ27" t="e">
      <f>EXP((((AI27-AI42)/AI43+2)/4-1.9)^3)</f>
    </nc>
  </rcc>
  <rcc rId="1021" ua="false" sId="3">
    <nc r="AJ28" t="e">
      <f>EXP((((AI28-AI42)/AI43+2)/4-1.9)^3)</f>
    </nc>
  </rcc>
  <rcc rId="1022" ua="false" sId="3">
    <nc r="AJ29" t="e">
      <f>EXP((((AI29-AI42)/AI43+2)/4-1.9)^3)</f>
    </nc>
  </rcc>
  <rcc rId="1023" ua="false" sId="3">
    <nc r="AJ30" t="e">
      <f>EXP((((AI30-AI42)/AI43+2)/4-1.9)^3)</f>
    </nc>
  </rcc>
  <rcc rId="1024" ua="false" sId="3">
    <nc r="AJ31" t="e">
      <f>EXP((((AI31-AI42)/AI43+2)/4-1.9)^3)</f>
    </nc>
  </rcc>
  <rcc rId="1025" ua="false" sId="3">
    <nc r="AJ32" t="e">
      <f>EXP((((AI32-AI42)/AI43+2)/4-1.9)^3)</f>
    </nc>
  </rcc>
  <rcc rId="1026" ua="false" sId="3">
    <nc r="AJ33" t="e">
      <f>EXP((((AI33-AI42)/AI43+2)/4-1.9)^3)</f>
    </nc>
  </rcc>
  <rcc rId="1027" ua="false" sId="3">
    <nc r="AJ34" t="e">
      <f>EXP((((AI34-AI42)/AI43+2)/4-1.9)^3)</f>
    </nc>
  </rcc>
  <rcc rId="1028" ua="false" sId="3">
    <nc r="AJ35" t="e">
      <f>EXP((((AI35-AI42)/AI43+2)/4-1.9)^3)</f>
    </nc>
  </rcc>
  <rcc rId="1029" ua="false" sId="3">
    <nc r="AJ36" t="e">
      <f>EXP((((AI36-AI42)/AI43+2)/4-1.9)^3)</f>
    </nc>
  </rcc>
  <rcc rId="1030" ua="false" sId="3">
    <nc r="AJ37" t="e">
      <f>EXP((((AI37-AI42)/AI43+2)/4-1.9)^3)</f>
    </nc>
  </rcc>
  <rcc rId="1031" ua="false" sId="3">
    <nc r="AJ38" t="e">
      <f>EXP((((AI38-AI42)/AI43+2)/4-1.9)^3)</f>
    </nc>
  </rcc>
  <rcc rId="1032" ua="false" sId="3">
    <nc r="AJ39" t="e">
      <f>EXP((((AI39-AI42)/AI43+2)/4-1.9)^3)</f>
    </nc>
  </rcc>
  <rcc rId="1033" ua="false" sId="3">
    <nc r="AJ40" t="e">
      <f>EXP((((AI40-AI42)/AI43+2)/4-1.9)^3)</f>
    </nc>
  </rcc>
  <rcc rId="1034" ua="false" sId="3">
    <nc r="AJ41" t="e">
      <f>EXP((((AI41-AI42)/AI43+2)/4-1.9)^3)</f>
    </nc>
  </rcc>
  <rcc rId="1035" ua="false" sId="3">
    <nc r="AK13" t="inlineStr">
      <is>
        <r>
          <rPr>
            <sz val="11"/>
            <rFont val="Calibri"/>
            <family val="0"/>
            <charset val="1"/>
          </rPr>
          <t xml:space="preserve">Total publicaciones / JCE</t>
        </r>
      </is>
    </nc>
  </rcc>
  <rcc rId="1036" ua="false" sId="3">
    <nc r="AK14" t="inlineStr">
      <is>
        <r>
          <rPr>
            <sz val="11"/>
            <rFont val="Calibri"/>
            <family val="0"/>
            <charset val="1"/>
          </rPr>
          <t xml:space="preserve">coeficiente</t>
        </r>
      </is>
    </nc>
  </rcc>
  <rcc rId="1037" ua="false" sId="3">
    <nc r="AK15" t="e">
      <f>Z15/U15</f>
    </nc>
  </rcc>
  <rcc rId="1038" ua="false" sId="3">
    <nc r="AK16" t="e">
      <f>Z16/U16</f>
    </nc>
  </rcc>
  <rcc rId="1039" ua="false" sId="3">
    <nc r="AK17" t="e">
      <f>Z17/U17</f>
    </nc>
  </rcc>
  <rcc rId="1040" ua="false" sId="3">
    <nc r="AK18" t="e">
      <f>Z18/U18</f>
    </nc>
  </rcc>
  <rcc rId="1041" ua="false" sId="3">
    <nc r="AK19" t="e">
      <f>Z19/U19</f>
    </nc>
  </rcc>
  <rcc rId="1042" ua="false" sId="3">
    <nc r="AK20" t="e">
      <f>Z20/U20</f>
    </nc>
  </rcc>
  <rcc rId="1043" ua="false" sId="3">
    <nc r="AK21" t="e">
      <f>Z21/U21</f>
    </nc>
  </rcc>
  <rcc rId="1044" ua="false" sId="3">
    <nc r="AK22" t="e">
      <f>Z22/U22</f>
    </nc>
  </rcc>
  <rcc rId="1045" ua="false" sId="3">
    <nc r="AK23" t="e">
      <f>Z23/U23</f>
    </nc>
  </rcc>
  <rcc rId="1046" ua="false" sId="3">
    <nc r="AK24" t="e">
      <f>Z24/U24</f>
    </nc>
  </rcc>
  <rcc rId="1047" ua="false" sId="3">
    <nc r="AK25" t="e">
      <f>Z25/U25</f>
    </nc>
  </rcc>
  <rcc rId="1048" ua="false" sId="3">
    <nc r="AK26" t="e">
      <f>Z26/U26</f>
    </nc>
  </rcc>
  <rcc rId="1049" ua="false" sId="3">
    <nc r="AK27" t="e">
      <f>Z27/U27</f>
    </nc>
  </rcc>
  <rcc rId="1050" ua="false" sId="3">
    <nc r="AK28" t="e">
      <f>Z28/U28</f>
    </nc>
  </rcc>
  <rcc rId="1051" ua="false" sId="3">
    <nc r="AK29" t="e">
      <f>Z29/U29</f>
    </nc>
  </rcc>
  <rcc rId="1052" ua="false" sId="3">
    <nc r="AK30" t="e">
      <f>Z30/U30</f>
    </nc>
  </rcc>
  <rcc rId="1053" ua="false" sId="3">
    <nc r="AK31" t="e">
      <f>Z31/U31</f>
    </nc>
  </rcc>
  <rcc rId="1054" ua="false" sId="3">
    <nc r="AK32" t="e">
      <f>Z32/U32</f>
    </nc>
  </rcc>
  <rcc rId="1055" ua="false" sId="3">
    <nc r="AK33" t="e">
      <f>Z33/U33</f>
    </nc>
  </rcc>
  <rcc rId="1056" ua="false" sId="3">
    <nc r="AK34" t="e">
      <f>Z34/U34</f>
    </nc>
  </rcc>
  <rcc rId="1057" ua="false" sId="3">
    <nc r="AK35" t="e">
      <f>Z35/U35</f>
    </nc>
  </rcc>
  <rcc rId="1058" ua="false" sId="3">
    <nc r="AK36" t="e">
      <f>Z36/U36</f>
    </nc>
  </rcc>
  <rcc rId="1059" ua="false" sId="3">
    <nc r="AK37" t="e">
      <f>Z37/U37</f>
    </nc>
  </rcc>
  <rcc rId="1060" ua="false" sId="3">
    <nc r="AK38" t="e">
      <f>Z38/U38</f>
    </nc>
  </rcc>
  <rcc rId="1061" ua="false" sId="3">
    <nc r="AK39" t="e">
      <f>Z39/U39</f>
    </nc>
  </rcc>
  <rcc rId="1062" ua="false" sId="3">
    <nc r="AK40" t="e">
      <f>Z40/U40</f>
    </nc>
  </rcc>
  <rcc rId="1063" ua="false" sId="3">
    <nc r="AK41" t="e">
      <f>Z41/U41</f>
    </nc>
  </rcc>
  <rcc rId="1064" ua="false" sId="3">
    <nc r="AK42" t="e">
      <f>AVERAGE(AK15:AK41)</f>
    </nc>
  </rcc>
  <rcc rId="1065" ua="false" sId="3">
    <nc r="AK43" t="e">
      <f>_xlfn.STDEV.P(AK15:AK41)</f>
    </nc>
  </rcc>
  <rcc rId="1066" ua="false" sId="3">
    <nc r="AK44" t="e">
      <f>(MIN(AK15:AK41)-AK42)/AK43</f>
    </nc>
  </rcc>
  <rcc rId="1067" ua="false" sId="3">
    <nc r="AL14" t="inlineStr">
      <is>
        <r>
          <rPr>
            <sz val="11"/>
            <rFont val="Calibri"/>
            <family val="0"/>
            <charset val="1"/>
          </rPr>
          <t xml:space="preserve">coeficiente corregido</t>
        </r>
      </is>
    </nc>
  </rcc>
  <rcc rId="1068" ua="false" sId="3">
    <nc r="AL15" t="e">
      <f>EXP((((AK15-AK42)/AK43+2)/4-1.9)^3)</f>
    </nc>
  </rcc>
  <rcc rId="1069" ua="false" sId="3">
    <nc r="AL16" t="e">
      <f>EXP((((AK16-AK42)/AK43+2)/4-1.9)^3)</f>
    </nc>
  </rcc>
  <rcc rId="1070" ua="false" sId="3">
    <nc r="AL17" t="e">
      <f>EXP((((AK17-AK42)/AK43+2)/4-1.9)^3)</f>
    </nc>
  </rcc>
  <rcc rId="1071" ua="false" sId="3">
    <nc r="AL18" t="e">
      <f>EXP((((AK18-AK42)/AK43+2)/4-1.9)^3)</f>
    </nc>
  </rcc>
  <rcc rId="1072" ua="false" sId="3">
    <nc r="AL19" t="e">
      <f>EXP((((AK19-AK42)/AK43+2)/4-1.9)^3)</f>
    </nc>
  </rcc>
  <rcc rId="1073" ua="false" sId="3">
    <nc r="AL20" t="e">
      <f>EXP((((AK20-AK42)/AK43+2)/4-1.9)^3)</f>
    </nc>
  </rcc>
  <rcc rId="1074" ua="false" sId="3">
    <nc r="AL21" t="e">
      <f>EXP((((AK21-AK42)/AK43+2)/4-1.9)^3)</f>
    </nc>
  </rcc>
  <rcc rId="1075" ua="false" sId="3">
    <nc r="AL22" t="e">
      <f>EXP((((AK22-AK42)/AK43+2)/4-1.9)^3)</f>
    </nc>
  </rcc>
  <rcc rId="1076" ua="false" sId="3">
    <nc r="AL23" t="e">
      <f>EXP((((AK23-AK42)/AK43+2)/4-1.9)^3)</f>
    </nc>
  </rcc>
  <rcc rId="1077" ua="false" sId="3">
    <nc r="AL24" t="e">
      <f>EXP((((AK24-AK42)/AK43+2)/4-1.9)^3)</f>
    </nc>
  </rcc>
  <rcc rId="1078" ua="false" sId="3">
    <nc r="AL25" t="e">
      <f>EXP((((AK25-AK42)/AK43+2)/4-1.9)^3)</f>
    </nc>
  </rcc>
  <rcc rId="1079" ua="false" sId="3">
    <nc r="AL26" t="e">
      <f>EXP((((AK26-AK42)/AK43+2)/4-1.9)^3)</f>
    </nc>
  </rcc>
  <rcc rId="1080" ua="false" sId="3">
    <nc r="AL27" t="e">
      <f>EXP((((AK27-AK42)/AK43+2)/4-1.9)^3)</f>
    </nc>
  </rcc>
  <rcc rId="1081" ua="false" sId="3">
    <nc r="AL28" t="e">
      <f>EXP((((AK28-AK42)/AK43+2)/4-1.9)^3)</f>
    </nc>
  </rcc>
  <rcc rId="1082" ua="false" sId="3">
    <nc r="AL29" t="e">
      <f>EXP((((AK29-AK42)/AK43+2)/4-1.9)^3)</f>
    </nc>
  </rcc>
  <rcc rId="1083" ua="false" sId="3">
    <nc r="AL30" t="e">
      <f>EXP((((AK30-AK42)/AK43+2)/4-1.9)^3)</f>
    </nc>
  </rcc>
  <rcc rId="1084" ua="false" sId="3">
    <nc r="AL31" t="e">
      <f>EXP((((AK31-AK42)/AK43+2)/4-1.9)^3)</f>
    </nc>
  </rcc>
  <rcc rId="1085" ua="false" sId="3">
    <nc r="AL32" t="e">
      <f>EXP((((AK32-AK42)/AK43+2)/4-1.9)^3)</f>
    </nc>
  </rcc>
  <rcc rId="1086" ua="false" sId="3">
    <nc r="AL33" t="e">
      <f>EXP((((AK33-AK42)/AK43+2)/4-1.9)^3)</f>
    </nc>
  </rcc>
  <rcc rId="1087" ua="false" sId="3">
    <nc r="AL34" t="e">
      <f>EXP((((AK34-AK42)/AK43+2)/4-1.9)^3)</f>
    </nc>
  </rcc>
  <rcc rId="1088" ua="false" sId="3">
    <nc r="AL35" t="e">
      <f>EXP((((AK35-AK42)/AK43+2)/4-1.9)^3)</f>
    </nc>
  </rcc>
  <rcc rId="1089" ua="false" sId="3">
    <nc r="AL36" t="e">
      <f>EXP((((AK36-AK42)/AK43+2)/4-1.9)^3)</f>
    </nc>
  </rcc>
  <rcc rId="1090" ua="false" sId="3">
    <nc r="AL37" t="e">
      <f>EXP((((AK37-AK42)/AK43+2)/4-1.9)^3)</f>
    </nc>
  </rcc>
  <rcc rId="1091" ua="false" sId="3">
    <nc r="AL38" t="e">
      <f>EXP((((AK38-AK42)/AK43+2)/4-1.9)^3)</f>
    </nc>
  </rcc>
  <rcc rId="1092" ua="false" sId="3">
    <nc r="AL39" t="e">
      <f>EXP((((AK39-AK42)/AK43+2)/4-1.9)^3)</f>
    </nc>
  </rcc>
  <rcc rId="1093" ua="false" sId="3">
    <nc r="AL40" t="e">
      <f>EXP((((AK40-AK42)/AK43+2)/4-1.9)^3)</f>
    </nc>
  </rcc>
  <rcc rId="1094" ua="false" sId="3">
    <nc r="AL41" t="e">
      <f>EXP((((AK41-AK42)/AK43+2)/4-1.9)^3)</f>
    </nc>
  </rcc>
  <rcc rId="1095" ua="false" sId="3">
    <nc r="AM13" t="inlineStr">
      <is>
        <r>
          <rPr>
            <sz val="11"/>
            <rFont val="Calibri"/>
            <family val="0"/>
            <charset val="1"/>
          </rPr>
          <t xml:space="preserve">total</t>
        </r>
      </is>
    </nc>
  </rcc>
  <rcc rId="1096" ua="false" sId="3">
    <nc r="AM14" t="inlineStr">
      <is>
        <r>
          <rPr>
            <sz val="11"/>
            <rFont val="Calibri"/>
            <family val="0"/>
            <charset val="1"/>
          </rPr>
          <t xml:space="preserve">suma ponderada</t>
        </r>
      </is>
    </nc>
  </rcc>
  <rcc rId="1097" ua="false" sId="3">
    <nc r="AM15" t="n">
      <f>0.01*AD15+0.15*AF15+0.24*AH15+0.25*AJ15+0.35*AL15</f>
    </nc>
  </rcc>
  <rcc rId="1098" ua="false" sId="3">
    <nc r="AM16" t="n">
      <f>0.01*AD16+0.15*AF16+0.24*AH16+0.25*AJ16+0.35*AL16</f>
    </nc>
  </rcc>
  <rcc rId="1099" ua="false" sId="3">
    <nc r="AM17" t="n">
      <f>0.01*AD17+0.15*AF17+0.24*AH17+0.25*AJ17+0.35*AL17</f>
    </nc>
  </rcc>
  <rcc rId="1100" ua="false" sId="3">
    <nc r="AM18" t="n">
      <f>0.01*AD18+0.15*AF18+0.24*AH18+0.25*AJ18+0.35*AL18</f>
    </nc>
  </rcc>
  <rcc rId="1101" ua="false" sId="3">
    <nc r="AM19" t="n">
      <f>0.01*AD19+0.15*AF19+0.24*AH19+0.25*AJ19+0.35*AL19</f>
    </nc>
  </rcc>
  <rcc rId="1102" ua="false" sId="3">
    <nc r="AM20" t="n">
      <f>0.01*AD20+0.15*AF20+0.24*AH20+0.25*AJ20+0.35*AL20</f>
    </nc>
  </rcc>
  <rcc rId="1103" ua="false" sId="3">
    <nc r="AM21" t="n">
      <f>0.01*AD21+0.15*AF21+0.24*AH21+0.25*AJ21+0.35*AL21</f>
    </nc>
  </rcc>
  <rcc rId="1104" ua="false" sId="3">
    <nc r="AM22" t="n">
      <f>0.01*AD22+0.15*AF22+0.24*AH22+0.25*AJ22+0.35*AL22</f>
    </nc>
  </rcc>
  <rcc rId="1105" ua="false" sId="3">
    <nc r="AM23" t="n">
      <f>0.01*AD23+0.15*AF23+0.24*AH23+0.25*AJ23+0.35*AL23</f>
    </nc>
  </rcc>
  <rcc rId="1106" ua="false" sId="3">
    <nc r="AM24" t="n">
      <f>0.01*AD24+0.15*AF24+0.24*AH24+0.25*AJ24+0.35*AL24</f>
    </nc>
  </rcc>
  <rcc rId="1107" ua="false" sId="3">
    <nc r="AM25" t="n">
      <f>0.01*AD25+0.15*AF25+0.24*AH25+0.25*AJ25+0.35*AL25</f>
    </nc>
  </rcc>
  <rcc rId="1108" ua="false" sId="3">
    <nc r="AM26" t="n">
      <f>0.01*AD26+0.15*AF26+0.24*AH26+0.25*AJ26+0.35*AL26</f>
    </nc>
  </rcc>
  <rcc rId="1109" ua="false" sId="3">
    <nc r="AM27" t="n">
      <f>0.01*AD27+0.15*AF27+0.24*AH27+0.25*AJ27+0.35*AL27</f>
    </nc>
  </rcc>
  <rcc rId="1110" ua="false" sId="3">
    <nc r="AM28" t="n">
      <f>0.01*AD28+0.15*AF28+0.24*AH28+0.25*AJ28+0.35*AL28</f>
    </nc>
  </rcc>
  <rcc rId="1111" ua="false" sId="3">
    <nc r="AM29" t="n">
      <f>0.01*AD29+0.15*AF29+0.24*AH29+0.25*AJ29+0.35*AL29</f>
    </nc>
  </rcc>
  <rcc rId="1112" ua="false" sId="3">
    <nc r="AM30" t="n">
      <f>0.01*AD30+0.15*AF30+0.24*AH30+0.25*AJ30+0.35*AL30</f>
    </nc>
  </rcc>
  <rcc rId="1113" ua="false" sId="3">
    <nc r="AM31" t="n">
      <f>0.01*AD31+0.15*AF31+0.24*AH31+0.25*AJ31+0.35*AL31</f>
    </nc>
  </rcc>
  <rcc rId="1114" ua="false" sId="3">
    <nc r="AM32" t="n">
      <f>0.01*AD32+0.15*AF32+0.24*AH32+0.25*AJ32+0.35*AL32</f>
    </nc>
  </rcc>
  <rcc rId="1115" ua="false" sId="3">
    <nc r="AM33" t="n">
      <f>0.01*AD33+0.15*AF33+0.24*AH33+0.25*AJ33+0.35*AL33</f>
    </nc>
  </rcc>
  <rcc rId="1116" ua="false" sId="3">
    <nc r="AM34" t="n">
      <f>0.01*AD34+0.15*AF34+0.24*AH34+0.25*AJ34+0.35*AL34</f>
    </nc>
  </rcc>
  <rcc rId="1117" ua="false" sId="3">
    <nc r="AM35" t="n">
      <f>0.01*AD35+0.15*AF35+0.24*AH35+0.25*AJ35+0.35*AL35</f>
    </nc>
  </rcc>
  <rcc rId="1118" ua="false" sId="3">
    <nc r="AM36" t="n">
      <f>0.01*AD36+0.15*AF36+0.24*AH36+0.25*AJ36+0.35*AL36</f>
    </nc>
  </rcc>
  <rcc rId="1119" ua="false" sId="3">
    <nc r="AM37" t="n">
      <f>0.01*AD37+0.15*AF37+0.24*AH37+0.25*AJ37+0.35*AL37</f>
    </nc>
  </rcc>
  <rcc rId="1120" ua="false" sId="3">
    <nc r="AM38" t="n">
      <f>0.01*AD38+0.15*AF38+0.24*AH38+0.25*AJ38+0.35*AL38</f>
    </nc>
  </rcc>
  <rcc rId="1121" ua="false" sId="3">
    <nc r="AM39" t="n">
      <f>0.01*AD39+0.15*AF39+0.24*AH39+0.25*AJ39+0.35*AL39</f>
    </nc>
  </rcc>
  <rcc rId="1122" ua="false" sId="3">
    <nc r="AM40" t="n">
      <f>0.01*AD40+0.15*AF40+0.24*AH40+0.25*AJ40+0.35*AL40</f>
    </nc>
  </rcc>
  <rcc rId="1123" ua="false" sId="3">
    <nc r="AM41" t="n">
      <f>0.01*AD41+0.15*AF41+0.24*AH41+0.25*AJ41+0.35*AL41</f>
    </nc>
  </rcc>
  <rcc rId="1124" ua="false" sId="3">
    <nc r="AM42" t="n">
      <f>SUM(AM15:AM41)</f>
    </nc>
  </rcc>
  <rcc rId="1125" ua="false" sId="3">
    <nc r="AO13" t="inlineStr">
      <is>
        <r>
          <rPr>
            <sz val="11"/>
            <rFont val="Calibri"/>
            <family val="0"/>
            <charset val="1"/>
          </rPr>
          <t xml:space="preserve">Alumnos pregrado / carreras</t>
        </r>
      </is>
    </nc>
  </rcc>
  <rcc rId="1126" ua="false" sId="3">
    <nc r="AO14" t="inlineStr">
      <is>
        <r>
          <rPr>
            <sz val="11"/>
            <rFont val="Calibri"/>
            <family val="0"/>
            <charset val="1"/>
          </rPr>
          <t xml:space="preserve">% AFD 5%</t>
        </r>
      </is>
    </nc>
  </rcc>
  <rcc rId="1127" ua="false" sId="3">
    <nc r="AO15" t="e">
      <f>0.01*AD15/$AM$42</f>
    </nc>
  </rcc>
  <rcc rId="1128" ua="false" sId="3">
    <nc r="AO16" t="e">
      <f>0.01*AD16/$AM$42</f>
    </nc>
  </rcc>
  <rcc rId="1129" ua="false" sId="3">
    <nc r="AO17" t="e">
      <f>0.01*AD17/$AM$42</f>
    </nc>
  </rcc>
  <rcc rId="1130" ua="false" sId="3">
    <nc r="AO18" t="e">
      <f>0.01*AD18/$AM$42</f>
    </nc>
  </rcc>
  <rcc rId="1131" ua="false" sId="3">
    <nc r="AO19" t="e">
      <f>0.01*AD19/$AM$42</f>
    </nc>
  </rcc>
  <rcc rId="1132" ua="false" sId="3">
    <nc r="AO20" t="e">
      <f>0.01*AD20/$AM$42</f>
    </nc>
  </rcc>
  <rcc rId="1133" ua="false" sId="3">
    <nc r="AO21" t="e">
      <f>0.01*AD21/$AM$42</f>
    </nc>
  </rcc>
  <rcc rId="1134" ua="false" sId="3">
    <nc r="AO22" t="e">
      <f>0.01*AD22/$AM$42</f>
    </nc>
  </rcc>
  <rcc rId="1135" ua="false" sId="3">
    <nc r="AO23" t="e">
      <f>0.01*AD23/$AM$42</f>
    </nc>
  </rcc>
  <rcc rId="1136" ua="false" sId="3">
    <nc r="AO24" t="e">
      <f>0.01*AD24/$AM$42</f>
    </nc>
  </rcc>
  <rcc rId="1137" ua="false" sId="3">
    <nc r="AO25" t="e">
      <f>0.01*AD25/$AM$42</f>
    </nc>
  </rcc>
  <rcc rId="1138" ua="false" sId="3">
    <nc r="AO26" t="e">
      <f>0.01*AD26/$AM$42</f>
    </nc>
  </rcc>
  <rcc rId="1139" ua="false" sId="3">
    <nc r="AO27" t="e">
      <f>0.01*AD27/$AM$42</f>
    </nc>
  </rcc>
  <rcc rId="1140" ua="false" sId="3">
    <nc r="AO28" t="e">
      <f>0.01*AD28/$AM$42</f>
    </nc>
  </rcc>
  <rcc rId="1141" ua="false" sId="3">
    <nc r="AO29" t="e">
      <f>0.01*AD29/$AM$42</f>
    </nc>
  </rcc>
  <rcc rId="1142" ua="false" sId="3">
    <nc r="AO30" t="e">
      <f>0.01*AD30/$AM$42</f>
    </nc>
  </rcc>
  <rcc rId="1143" ua="false" sId="3">
    <nc r="AO31" t="e">
      <f>0.01*AD31/$AM$42</f>
    </nc>
  </rcc>
  <rcc rId="1144" ua="false" sId="3">
    <nc r="AO32" t="e">
      <f>0.01*AD32/$AM$42</f>
    </nc>
  </rcc>
  <rcc rId="1145" ua="false" sId="3">
    <nc r="AO33" t="e">
      <f>0.01*AD33/$AM$42</f>
    </nc>
  </rcc>
  <rcc rId="1146" ua="false" sId="3">
    <nc r="AO34" t="e">
      <f>0.01*AD34/$AM$42</f>
    </nc>
  </rcc>
  <rcc rId="1147" ua="false" sId="3">
    <nc r="AO35" t="e">
      <f>0.01*AD35/$AM$42</f>
    </nc>
  </rcc>
  <rcc rId="1148" ua="false" sId="3">
    <nc r="AO36" t="e">
      <f>0.01*AD36/$AM$42</f>
    </nc>
  </rcc>
  <rcc rId="1149" ua="false" sId="3">
    <nc r="AO37" t="e">
      <f>0.01*AD37/$AM$42</f>
    </nc>
  </rcc>
  <rcc rId="1150" ua="false" sId="3">
    <nc r="AO38" t="e">
      <f>0.01*AD38/$AM$42</f>
    </nc>
  </rcc>
  <rcc rId="1151" ua="false" sId="3">
    <nc r="AO39" t="e">
      <f>0.01*AD39/$AM$42</f>
    </nc>
  </rcc>
  <rcc rId="1152" ua="false" sId="3">
    <nc r="AO40" t="e">
      <f>0.01*AD40/$AM$42</f>
    </nc>
  </rcc>
  <rcc rId="1153" ua="false" sId="3">
    <nc r="AO41" t="e">
      <f>0.01*AD41/$AM$42</f>
    </nc>
  </rcc>
  <rcc rId="1154" ua="false" sId="3">
    <nc r="AO42" t="n">
      <f>SUM(AO15:AO41)</f>
    </nc>
  </rcc>
  <rcc rId="1155" ua="false" sId="3">
    <nc r="AP14" t="inlineStr">
      <is>
        <r>
          <rPr>
            <sz val="11"/>
            <rFont val="Calibri"/>
            <family val="0"/>
            <charset val="1"/>
          </rPr>
          <t xml:space="preserve">M$ AFD 5%</t>
        </r>
      </is>
    </nc>
  </rcc>
  <rcc rId="1156" ua="false" sId="3">
    <nc r="AP15" t="n">
      <f>AO15*$J$42</f>
    </nc>
  </rcc>
  <rcc rId="1157" ua="false" sId="3">
    <nc r="AP16" t="n">
      <f>AO16*$J$42</f>
    </nc>
  </rcc>
  <rcc rId="1158" ua="false" sId="3">
    <nc r="AP17" t="n">
      <f>AO17*$J$42</f>
    </nc>
  </rcc>
  <rcc rId="1159" ua="false" sId="3">
    <nc r="AP18" t="n">
      <f>AO18*$J$42</f>
    </nc>
  </rcc>
  <rcc rId="1160" ua="false" sId="3">
    <nc r="AP19" t="n">
      <f>AO19*$J$42</f>
    </nc>
  </rcc>
  <rcc rId="1161" ua="false" sId="3">
    <nc r="AP20" t="n">
      <f>AO20*$J$42</f>
    </nc>
  </rcc>
  <rcc rId="1162" ua="false" sId="3">
    <nc r="AP21" t="n">
      <f>AO21*$J$42</f>
    </nc>
  </rcc>
  <rcc rId="1163" ua="false" sId="3">
    <nc r="AP22" t="n">
      <f>AO22*$J$42</f>
    </nc>
  </rcc>
  <rcc rId="1164" ua="false" sId="3">
    <nc r="AP23" t="n">
      <f>AO23*$J$42</f>
    </nc>
  </rcc>
  <rcc rId="1165" ua="false" sId="3">
    <nc r="AP24" t="n">
      <f>AO24*$J$42</f>
    </nc>
  </rcc>
  <rcc rId="1166" ua="false" sId="3">
    <nc r="AP25" t="n">
      <f>AO25*$J$42</f>
    </nc>
  </rcc>
  <rcc rId="1167" ua="false" sId="3">
    <nc r="AP26" t="n">
      <f>AO26*$J$42</f>
    </nc>
  </rcc>
  <rcc rId="1168" ua="false" sId="3">
    <nc r="AP27" t="n">
      <f>AO27*$J$42</f>
    </nc>
  </rcc>
  <rcc rId="1169" ua="false" sId="3">
    <nc r="AP28" t="n">
      <f>AO28*$J$42</f>
    </nc>
  </rcc>
  <rcc rId="1170" ua="false" sId="3">
    <nc r="AP29" t="n">
      <f>AO29*$J$42</f>
    </nc>
  </rcc>
  <rcc rId="1171" ua="false" sId="3">
    <nc r="AP30" t="n">
      <f>AO30*$J$42</f>
    </nc>
  </rcc>
  <rcc rId="1172" ua="false" sId="3">
    <nc r="AP31" t="n">
      <f>AO31*$J$42</f>
    </nc>
  </rcc>
  <rcc rId="1173" ua="false" sId="3">
    <nc r="AP32" t="n">
      <f>AO32*$J$42</f>
    </nc>
  </rcc>
  <rcc rId="1174" ua="false" sId="3">
    <nc r="AP33" t="n">
      <f>AO33*$J$42</f>
    </nc>
  </rcc>
  <rcc rId="1175" ua="false" sId="3">
    <nc r="AP34" t="n">
      <f>AO34*$J$42</f>
    </nc>
  </rcc>
  <rcc rId="1176" ua="false" sId="3">
    <nc r="AP35" t="n">
      <f>AO35*$J$42</f>
    </nc>
  </rcc>
  <rcc rId="1177" ua="false" sId="3">
    <nc r="AP36" t="n">
      <f>AO36*$J$42</f>
    </nc>
  </rcc>
  <rcc rId="1178" ua="false" sId="3">
    <nc r="AP37" t="n">
      <f>AO37*$J$42</f>
    </nc>
  </rcc>
  <rcc rId="1179" ua="false" sId="3">
    <nc r="AP38" t="n">
      <f>AO38*$J$42</f>
    </nc>
  </rcc>
  <rcc rId="1180" ua="false" sId="3">
    <nc r="AP39" t="n">
      <f>AO39*$J$42</f>
    </nc>
  </rcc>
  <rcc rId="1181" ua="false" sId="3">
    <nc r="AP40" t="n">
      <f>AO40*$J$42</f>
    </nc>
  </rcc>
  <rcc rId="1182" ua="false" sId="3">
    <nc r="AP41" t="n">
      <f>AO41*$J$42</f>
    </nc>
  </rcc>
  <rcc rId="1183" ua="false" sId="3">
    <nc r="AP42" t="n">
      <f>SUM(AP15:AP41)</f>
    </nc>
  </rcc>
  <rcc rId="1184" ua="false" sId="3">
    <nc r="AQ13" t="inlineStr">
      <is>
        <r>
          <rPr>
            <sz val="11"/>
            <rFont val="Calibri"/>
            <family val="0"/>
            <charset val="1"/>
          </rPr>
          <t xml:space="preserve">Alumnos pregrado / JCE</t>
        </r>
      </is>
    </nc>
  </rcc>
  <rcc rId="1185" ua="false" sId="3">
    <nc r="AQ14" t="inlineStr">
      <is>
        <r>
          <rPr>
            <sz val="11"/>
            <rFont val="Calibri"/>
            <family val="0"/>
            <charset val="1"/>
          </rPr>
          <t xml:space="preserve">% AFD 5%</t>
        </r>
      </is>
    </nc>
  </rcc>
  <rcc rId="1186" ua="false" sId="3">
    <nc r="AQ15" t="e">
      <f>0.15*AF15/$AM$42</f>
    </nc>
  </rcc>
  <rcc rId="1187" ua="false" sId="3">
    <nc r="AQ16" t="e">
      <f>0.15*AF16/$AM$42</f>
    </nc>
  </rcc>
  <rcc rId="1188" ua="false" sId="3">
    <nc r="AQ17" t="e">
      <f>0.15*AF17/$AM$42</f>
    </nc>
  </rcc>
  <rcc rId="1189" ua="false" sId="3">
    <nc r="AQ18" t="e">
      <f>0.15*AF18/$AM$42</f>
    </nc>
  </rcc>
  <rcc rId="1190" ua="false" sId="3">
    <nc r="AQ19" t="e">
      <f>0.15*AF19/$AM$42</f>
    </nc>
  </rcc>
  <rcc rId="1191" ua="false" sId="3">
    <nc r="AQ20" t="e">
      <f>0.15*AF20/$AM$42</f>
    </nc>
  </rcc>
  <rcc rId="1192" ua="false" sId="3">
    <nc r="AQ21" t="e">
      <f>0.15*AF21/$AM$42</f>
    </nc>
  </rcc>
  <rcc rId="1193" ua="false" sId="3">
    <nc r="AQ22" t="e">
      <f>0.15*AF22/$AM$42</f>
    </nc>
  </rcc>
  <rcc rId="1194" ua="false" sId="3">
    <nc r="AQ23" t="e">
      <f>0.15*AF23/$AM$42</f>
    </nc>
  </rcc>
  <rcc rId="1195" ua="false" sId="3">
    <nc r="AQ24" t="e">
      <f>0.15*AF24/$AM$42</f>
    </nc>
  </rcc>
  <rcc rId="1196" ua="false" sId="3">
    <nc r="AQ25" t="e">
      <f>0.15*AF25/$AM$42</f>
    </nc>
  </rcc>
  <rcc rId="1197" ua="false" sId="3">
    <nc r="AQ26" t="e">
      <f>0.15*AF26/$AM$42</f>
    </nc>
  </rcc>
  <rcc rId="1198" ua="false" sId="3">
    <nc r="AQ27" t="e">
      <f>0.15*AF27/$AM$42</f>
    </nc>
  </rcc>
  <rcc rId="1199" ua="false" sId="3">
    <nc r="AQ28" t="e">
      <f>0.15*AF28/$AM$42</f>
    </nc>
  </rcc>
  <rcc rId="1200" ua="false" sId="3">
    <nc r="AQ29" t="e">
      <f>0.15*AF29/$AM$42</f>
    </nc>
  </rcc>
  <rcc rId="1201" ua="false" sId="3">
    <nc r="AQ30" t="e">
      <f>0.15*AF30/$AM$42</f>
    </nc>
  </rcc>
  <rcc rId="1202" ua="false" sId="3">
    <nc r="AQ31" t="e">
      <f>0.15*AF31/$AM$42</f>
    </nc>
  </rcc>
  <rcc rId="1203" ua="false" sId="3">
    <nc r="AQ32" t="e">
      <f>0.15*AF32/$AM$42</f>
    </nc>
  </rcc>
  <rcc rId="1204" ua="false" sId="3">
    <nc r="AQ33" t="e">
      <f>0.15*AF33/$AM$42</f>
    </nc>
  </rcc>
  <rcc rId="1205" ua="false" sId="3">
    <nc r="AQ34" t="e">
      <f>0.15*AF34/$AM$42</f>
    </nc>
  </rcc>
  <rcc rId="1206" ua="false" sId="3">
    <nc r="AQ35" t="e">
      <f>0.15*AF35/$AM$42</f>
    </nc>
  </rcc>
  <rcc rId="1207" ua="false" sId="3">
    <nc r="AQ36" t="e">
      <f>0.15*AF36/$AM$42</f>
    </nc>
  </rcc>
  <rcc rId="1208" ua="false" sId="3">
    <nc r="AQ37" t="e">
      <f>0.15*AF37/$AM$42</f>
    </nc>
  </rcc>
  <rcc rId="1209" ua="false" sId="3">
    <nc r="AQ38" t="e">
      <f>0.15*AF38/$AM$42</f>
    </nc>
  </rcc>
  <rcc rId="1210" ua="false" sId="3">
    <nc r="AQ39" t="e">
      <f>0.15*AF39/$AM$42</f>
    </nc>
  </rcc>
  <rcc rId="1211" ua="false" sId="3">
    <nc r="AQ40" t="e">
      <f>0.15*AF40/$AM$42</f>
    </nc>
  </rcc>
  <rcc rId="1212" ua="false" sId="3">
    <nc r="AQ41" t="e">
      <f>0.15*AF41/$AM$42</f>
    </nc>
  </rcc>
  <rcc rId="1213" ua="false" sId="3">
    <nc r="AQ42" t="n">
      <f>SUM(AQ15:AQ41)</f>
    </nc>
  </rcc>
  <rcc rId="1214" ua="false" sId="3">
    <nc r="AR14" t="inlineStr">
      <is>
        <r>
          <rPr>
            <sz val="11"/>
            <rFont val="Calibri"/>
            <family val="0"/>
            <charset val="1"/>
          </rPr>
          <t xml:space="preserve">M$ AFD 5%</t>
        </r>
      </is>
    </nc>
  </rcc>
  <rcc rId="1215" ua="false" sId="3">
    <nc r="AR15" t="n">
      <f>AQ15*$J$42</f>
    </nc>
  </rcc>
  <rcc rId="1216" ua="false" sId="3">
    <nc r="AR16" t="n">
      <f>AQ16*$J$42</f>
    </nc>
  </rcc>
  <rcc rId="1217" ua="false" sId="3">
    <nc r="AR17" t="n">
      <f>AQ17*$J$42</f>
    </nc>
  </rcc>
  <rcc rId="1218" ua="false" sId="3">
    <nc r="AR18" t="n">
      <f>AQ18*$J$42</f>
    </nc>
  </rcc>
  <rcc rId="1219" ua="false" sId="3">
    <nc r="AR19" t="n">
      <f>AQ19*$J$42</f>
    </nc>
  </rcc>
  <rcc rId="1220" ua="false" sId="3">
    <nc r="AR20" t="n">
      <f>AQ20*$J$42</f>
    </nc>
  </rcc>
  <rcc rId="1221" ua="false" sId="3">
    <nc r="AR21" t="n">
      <f>AQ21*$J$42</f>
    </nc>
  </rcc>
  <rcc rId="1222" ua="false" sId="3">
    <nc r="AR22" t="n">
      <f>AQ22*$J$42</f>
    </nc>
  </rcc>
  <rcc rId="1223" ua="false" sId="3">
    <nc r="AR23" t="n">
      <f>AQ23*$J$42</f>
    </nc>
  </rcc>
  <rcc rId="1224" ua="false" sId="3">
    <nc r="AR24" t="n">
      <f>AQ24*$J$42</f>
    </nc>
  </rcc>
  <rcc rId="1225" ua="false" sId="3">
    <nc r="AR25" t="n">
      <f>AQ25*$J$42</f>
    </nc>
  </rcc>
  <rcc rId="1226" ua="false" sId="3">
    <nc r="AR26" t="n">
      <f>AQ26*$J$42</f>
    </nc>
  </rcc>
  <rcc rId="1227" ua="false" sId="3">
    <nc r="AR27" t="n">
      <f>AQ27*$J$42</f>
    </nc>
  </rcc>
  <rcc rId="1228" ua="false" sId="3">
    <nc r="AR28" t="n">
      <f>AQ28*$J$42</f>
    </nc>
  </rcc>
  <rcc rId="1229" ua="false" sId="3">
    <nc r="AR29" t="n">
      <f>AQ29*$J$42</f>
    </nc>
  </rcc>
  <rcc rId="1230" ua="false" sId="3">
    <nc r="AR30" t="n">
      <f>AQ30*$J$42</f>
    </nc>
  </rcc>
  <rcc rId="1231" ua="false" sId="3">
    <nc r="AR31" t="n">
      <f>AQ31*$J$42</f>
    </nc>
  </rcc>
  <rcc rId="1232" ua="false" sId="3">
    <nc r="AR32" t="n">
      <f>AQ32*$J$42</f>
    </nc>
  </rcc>
  <rcc rId="1233" ua="false" sId="3">
    <nc r="AR33" t="n">
      <f>AQ33*$J$42</f>
    </nc>
  </rcc>
  <rcc rId="1234" ua="false" sId="3">
    <nc r="AR34" t="n">
      <f>AQ34*$J$42</f>
    </nc>
  </rcc>
  <rcc rId="1235" ua="false" sId="3">
    <nc r="AR35" t="n">
      <f>AQ35*$J$42</f>
    </nc>
  </rcc>
  <rcc rId="1236" ua="false" sId="3">
    <nc r="AR36" t="n">
      <f>AQ36*$J$42</f>
    </nc>
  </rcc>
  <rcc rId="1237" ua="false" sId="3">
    <nc r="AR37" t="n">
      <f>AQ37*$J$42</f>
    </nc>
  </rcc>
  <rcc rId="1238" ua="false" sId="3">
    <nc r="AR38" t="n">
      <f>AQ38*$J$42</f>
    </nc>
  </rcc>
  <rcc rId="1239" ua="false" sId="3">
    <nc r="AR39" t="n">
      <f>AQ39*$J$42</f>
    </nc>
  </rcc>
  <rcc rId="1240" ua="false" sId="3">
    <nc r="AR40" t="n">
      <f>AQ40*$J$42</f>
    </nc>
  </rcc>
  <rcc rId="1241" ua="false" sId="3">
    <nc r="AR41" t="n">
      <f>AQ41*$J$42</f>
    </nc>
  </rcc>
  <rcc rId="1242" ua="false" sId="3">
    <nc r="AR42" t="n">
      <f>SUM(AR15:AR41)</f>
    </nc>
  </rcc>
  <rcc rId="1243" ua="false" sId="3">
    <nc r="AS13" t="inlineStr">
      <is>
        <r>
          <rPr>
            <sz val="11"/>
            <rFont val="Calibri"/>
            <family val="0"/>
            <charset val="1"/>
          </rPr>
          <t xml:space="preserve">JCE (master + PhD) / JCE</t>
        </r>
      </is>
    </nc>
  </rcc>
  <rcc rId="1244" ua="false" sId="3">
    <nc r="AS14" t="inlineStr">
      <is>
        <r>
          <rPr>
            <sz val="11"/>
            <rFont val="Calibri"/>
            <family val="0"/>
            <charset val="1"/>
          </rPr>
          <t xml:space="preserve">% AFD 5%</t>
        </r>
      </is>
    </nc>
  </rcc>
  <rcc rId="1245" ua="false" sId="3">
    <nc r="AS15" t="e">
      <f>0.24*AH15/$AM$42</f>
    </nc>
  </rcc>
  <rcc rId="1246" ua="false" sId="3">
    <nc r="AS16" t="e">
      <f>0.24*AH16/$AM$42</f>
    </nc>
  </rcc>
  <rcc rId="1247" ua="false" sId="3">
    <nc r="AS17" t="e">
      <f>0.24*AH17/$AM$42</f>
    </nc>
  </rcc>
  <rcc rId="1248" ua="false" sId="3">
    <nc r="AS18" t="e">
      <f>0.24*AH18/$AM$42</f>
    </nc>
  </rcc>
  <rcc rId="1249" ua="false" sId="3">
    <nc r="AS19" t="e">
      <f>0.24*AH19/$AM$42</f>
    </nc>
  </rcc>
  <rcc rId="1250" ua="false" sId="3">
    <nc r="AS20" t="e">
      <f>0.24*AH20/$AM$42</f>
    </nc>
  </rcc>
  <rcc rId="1251" ua="false" sId="3">
    <nc r="AS21" t="e">
      <f>0.24*AH21/$AM$42</f>
    </nc>
  </rcc>
  <rcc rId="1252" ua="false" sId="3">
    <nc r="AS22" t="e">
      <f>0.24*AH22/$AM$42</f>
    </nc>
  </rcc>
  <rcc rId="1253" ua="false" sId="3">
    <nc r="AS23" t="e">
      <f>0.24*AH23/$AM$42</f>
    </nc>
  </rcc>
  <rcc rId="1254" ua="false" sId="3">
    <nc r="AS24" t="e">
      <f>0.24*AH24/$AM$42</f>
    </nc>
  </rcc>
  <rcc rId="1255" ua="false" sId="3">
    <nc r="AS25" t="e">
      <f>0.24*AH25/$AM$42</f>
    </nc>
  </rcc>
  <rcc rId="1256" ua="false" sId="3">
    <nc r="AS26" t="e">
      <f>0.24*AH26/$AM$42</f>
    </nc>
  </rcc>
  <rcc rId="1257" ua="false" sId="3">
    <nc r="AS27" t="e">
      <f>0.24*AH27/$AM$42</f>
    </nc>
  </rcc>
  <rcc rId="1258" ua="false" sId="3">
    <nc r="AS28" t="e">
      <f>0.24*AH28/$AM$42</f>
    </nc>
  </rcc>
  <rcc rId="1259" ua="false" sId="3">
    <nc r="AS29" t="e">
      <f>0.24*AH29/$AM$42</f>
    </nc>
  </rcc>
  <rcc rId="1260" ua="false" sId="3">
    <nc r="AS30" t="e">
      <f>0.24*AH30/$AM$42</f>
    </nc>
  </rcc>
  <rcc rId="1261" ua="false" sId="3">
    <nc r="AS31" t="e">
      <f>0.24*AH31/$AM$42</f>
    </nc>
  </rcc>
  <rcc rId="1262" ua="false" sId="3">
    <nc r="AS32" t="e">
      <f>0.24*AH32/$AM$42</f>
    </nc>
  </rcc>
  <rcc rId="1263" ua="false" sId="3">
    <nc r="AS33" t="e">
      <f>0.24*AH33/$AM$42</f>
    </nc>
  </rcc>
  <rcc rId="1264" ua="false" sId="3">
    <nc r="AS34" t="e">
      <f>0.24*AH34/$AM$42</f>
    </nc>
  </rcc>
  <rcc rId="1265" ua="false" sId="3">
    <nc r="AS35" t="e">
      <f>0.24*AH35/$AM$42</f>
    </nc>
  </rcc>
  <rcc rId="1266" ua="false" sId="3">
    <nc r="AS36" t="e">
      <f>0.24*AH36/$AM$42</f>
    </nc>
  </rcc>
  <rcc rId="1267" ua="false" sId="3">
    <nc r="AS37" t="e">
      <f>0.24*AH37/$AM$42</f>
    </nc>
  </rcc>
  <rcc rId="1268" ua="false" sId="3">
    <nc r="AS38" t="e">
      <f>0.24*AH38/$AM$42</f>
    </nc>
  </rcc>
  <rcc rId="1269" ua="false" sId="3">
    <nc r="AS39" t="e">
      <f>0.24*AH39/$AM$42</f>
    </nc>
  </rcc>
  <rcc rId="1270" ua="false" sId="3">
    <nc r="AS40" t="e">
      <f>0.24*AH40/$AM$42</f>
    </nc>
  </rcc>
  <rcc rId="1271" ua="false" sId="3">
    <nc r="AS41" t="e">
      <f>0.24*AH41/$AM$42</f>
    </nc>
  </rcc>
  <rcc rId="1272" ua="false" sId="3">
    <nc r="AS42" t="n">
      <f>SUM(AS15:AS41)</f>
    </nc>
  </rcc>
  <rcc rId="1273" ua="false" sId="3">
    <nc r="AT14" t="inlineStr">
      <is>
        <r>
          <rPr>
            <sz val="11"/>
            <rFont val="Calibri"/>
            <family val="0"/>
            <charset val="1"/>
          </rPr>
          <t xml:space="preserve">M$ AFD 5%</t>
        </r>
      </is>
    </nc>
  </rcc>
  <rcc rId="1274" ua="false" sId="3">
    <nc r="AT15" t="n">
      <f>AS15*$J$42</f>
    </nc>
  </rcc>
  <rcc rId="1275" ua="false" sId="3">
    <nc r="AT16" t="n">
      <f>AS16*$J$42</f>
    </nc>
  </rcc>
  <rcc rId="1276" ua="false" sId="3">
    <nc r="AT17" t="n">
      <f>AS17*$J$42</f>
    </nc>
  </rcc>
  <rcc rId="1277" ua="false" sId="3">
    <nc r="AT18" t="n">
      <f>AS18*$J$42</f>
    </nc>
  </rcc>
  <rcc rId="1278" ua="false" sId="3">
    <nc r="AT19" t="n">
      <f>AS19*$J$42</f>
    </nc>
  </rcc>
  <rcc rId="1279" ua="false" sId="3">
    <nc r="AT20" t="n">
      <f>AS20*$J$42</f>
    </nc>
  </rcc>
  <rcc rId="1280" ua="false" sId="3">
    <nc r="AT21" t="n">
      <f>AS21*$J$42</f>
    </nc>
  </rcc>
  <rcc rId="1281" ua="false" sId="3">
    <nc r="AT22" t="n">
      <f>AS22*$J$42</f>
    </nc>
  </rcc>
  <rcc rId="1282" ua="false" sId="3">
    <nc r="AT23" t="n">
      <f>AS23*$J$42</f>
    </nc>
  </rcc>
  <rcc rId="1283" ua="false" sId="3">
    <nc r="AT24" t="n">
      <f>AS24*$J$42</f>
    </nc>
  </rcc>
  <rcc rId="1284" ua="false" sId="3">
    <nc r="AT25" t="n">
      <f>AS25*$J$42</f>
    </nc>
  </rcc>
  <rcc rId="1285" ua="false" sId="3">
    <nc r="AT26" t="n">
      <f>AS26*$J$42</f>
    </nc>
  </rcc>
  <rcc rId="1286" ua="false" sId="3">
    <nc r="AT27" t="n">
      <f>AS27*$J$42</f>
    </nc>
  </rcc>
  <rcc rId="1287" ua="false" sId="3">
    <nc r="AT28" t="n">
      <f>AS28*$J$42</f>
    </nc>
  </rcc>
  <rcc rId="1288" ua="false" sId="3">
    <nc r="AT29" t="n">
      <f>AS29*$J$42</f>
    </nc>
  </rcc>
  <rcc rId="1289" ua="false" sId="3">
    <nc r="AT30" t="n">
      <f>AS30*$J$42</f>
    </nc>
  </rcc>
  <rcc rId="1290" ua="false" sId="3">
    <nc r="AT31" t="n">
      <f>AS31*$J$42</f>
    </nc>
  </rcc>
  <rcc rId="1291" ua="false" sId="3">
    <nc r="AT32" t="n">
      <f>AS32*$J$42</f>
    </nc>
  </rcc>
  <rcc rId="1292" ua="false" sId="3">
    <nc r="AT33" t="n">
      <f>AS33*$J$42</f>
    </nc>
  </rcc>
  <rcc rId="1293" ua="false" sId="3">
    <nc r="AT34" t="n">
      <f>AS34*$J$42</f>
    </nc>
  </rcc>
  <rcc rId="1294" ua="false" sId="3">
    <nc r="AT35" t="n">
      <f>AS35*$J$42</f>
    </nc>
  </rcc>
  <rcc rId="1295" ua="false" sId="3">
    <nc r="AT36" t="n">
      <f>AS36*$J$42</f>
    </nc>
  </rcc>
  <rcc rId="1296" ua="false" sId="3">
    <nc r="AT37" t="n">
      <f>AS37*$J$42</f>
    </nc>
  </rcc>
  <rcc rId="1297" ua="false" sId="3">
    <nc r="AT38" t="n">
      <f>AS38*$J$42</f>
    </nc>
  </rcc>
  <rcc rId="1298" ua="false" sId="3">
    <nc r="AT39" t="n">
      <f>AS39*$J$42</f>
    </nc>
  </rcc>
  <rcc rId="1299" ua="false" sId="3">
    <nc r="AT40" t="n">
      <f>AS40*$J$42</f>
    </nc>
  </rcc>
  <rcc rId="1300" ua="false" sId="3">
    <nc r="AT41" t="n">
      <f>AS41*$J$42</f>
    </nc>
  </rcc>
  <rcc rId="1301" ua="false" sId="3">
    <nc r="AT42" t="n">
      <f>SUM(AT15:AT41)</f>
    </nc>
  </rcc>
  <rcc rId="1302" ua="false" sId="3">
    <nc r="AU13" t="inlineStr">
      <is>
        <r>
          <rPr>
            <sz val="11"/>
            <rFont val="Calibri"/>
            <family val="0"/>
            <charset val="1"/>
          </rPr>
          <t xml:space="preserve">Proyectos / JCE</t>
        </r>
      </is>
    </nc>
  </rcc>
  <rcc rId="1303" ua="false" sId="3">
    <nc r="AU14" t="inlineStr">
      <is>
        <r>
          <rPr>
            <sz val="11"/>
            <rFont val="Calibri"/>
            <family val="0"/>
            <charset val="1"/>
          </rPr>
          <t xml:space="preserve">% AFD 5%</t>
        </r>
      </is>
    </nc>
  </rcc>
  <rcc rId="1304" ua="false" sId="3">
    <nc r="AU15" t="e">
      <f>0.25*AJ15/$AM$42</f>
    </nc>
  </rcc>
  <rcc rId="1305" ua="false" sId="3">
    <nc r="AU16" t="e">
      <f>0.25*AJ16/$AM$42</f>
    </nc>
  </rcc>
  <rcc rId="1306" ua="false" sId="3">
    <nc r="AU17" t="e">
      <f>0.25*AJ17/$AM$42</f>
    </nc>
  </rcc>
  <rcc rId="1307" ua="false" sId="3">
    <nc r="AU18" t="e">
      <f>0.25*AJ18/$AM$42</f>
    </nc>
  </rcc>
  <rcc rId="1308" ua="false" sId="3">
    <nc r="AU19" t="e">
      <f>0.25*AJ19/$AM$42</f>
    </nc>
  </rcc>
  <rcc rId="1309" ua="false" sId="3">
    <nc r="AU20" t="e">
      <f>0.25*AJ20/$AM$42</f>
    </nc>
  </rcc>
  <rcc rId="1310" ua="false" sId="3">
    <nc r="AU21" t="e">
      <f>0.25*AJ21/$AM$42</f>
    </nc>
  </rcc>
  <rcc rId="1311" ua="false" sId="3">
    <nc r="AU22" t="e">
      <f>0.25*AJ22/$AM$42</f>
    </nc>
  </rcc>
  <rcc rId="1312" ua="false" sId="3">
    <nc r="AU23" t="e">
      <f>0.25*AJ23/$AM$42</f>
    </nc>
  </rcc>
  <rcc rId="1313" ua="false" sId="3">
    <nc r="AU24" t="e">
      <f>0.25*AJ24/$AM$42</f>
    </nc>
  </rcc>
  <rcc rId="1314" ua="false" sId="3">
    <nc r="AU25" t="e">
      <f>0.25*AJ25/$AM$42</f>
    </nc>
  </rcc>
  <rcc rId="1315" ua="false" sId="3">
    <nc r="AU26" t="e">
      <f>0.25*AJ26/$AM$42</f>
    </nc>
  </rcc>
  <rcc rId="1316" ua="false" sId="3">
    <nc r="AU27" t="e">
      <f>0.25*AJ27/$AM$42</f>
    </nc>
  </rcc>
  <rcc rId="1317" ua="false" sId="3">
    <nc r="AU28" t="e">
      <f>0.25*AJ28/$AM$42</f>
    </nc>
  </rcc>
  <rcc rId="1318" ua="false" sId="3">
    <nc r="AU29" t="e">
      <f>0.25*AJ29/$AM$42</f>
    </nc>
  </rcc>
  <rcc rId="1319" ua="false" sId="3">
    <nc r="AU30" t="e">
      <f>0.25*AJ30/$AM$42</f>
    </nc>
  </rcc>
  <rcc rId="1320" ua="false" sId="3">
    <nc r="AU31" t="e">
      <f>0.25*AJ31/$AM$42</f>
    </nc>
  </rcc>
  <rcc rId="1321" ua="false" sId="3">
    <nc r="AU32" t="e">
      <f>0.25*AJ32/$AM$42</f>
    </nc>
  </rcc>
  <rcc rId="1322" ua="false" sId="3">
    <nc r="AU33" t="e">
      <f>0.25*AJ33/$AM$42</f>
    </nc>
  </rcc>
  <rcc rId="1323" ua="false" sId="3">
    <nc r="AU34" t="e">
      <f>0.25*AJ34/$AM$42</f>
    </nc>
  </rcc>
  <rcc rId="1324" ua="false" sId="3">
    <nc r="AU35" t="e">
      <f>0.25*AJ35/$AM$42</f>
    </nc>
  </rcc>
  <rcc rId="1325" ua="false" sId="3">
    <nc r="AU36" t="e">
      <f>0.25*AJ36/$AM$42</f>
    </nc>
  </rcc>
  <rcc rId="1326" ua="false" sId="3">
    <nc r="AU37" t="e">
      <f>0.25*AJ37/$AM$42</f>
    </nc>
  </rcc>
  <rcc rId="1327" ua="false" sId="3">
    <nc r="AU38" t="e">
      <f>0.25*AJ38/$AM$42</f>
    </nc>
  </rcc>
  <rcc rId="1328" ua="false" sId="3">
    <nc r="AU39" t="e">
      <f>0.25*AJ39/$AM$42</f>
    </nc>
  </rcc>
  <rcc rId="1329" ua="false" sId="3">
    <nc r="AU40" t="e">
      <f>0.25*AJ40/$AM$42</f>
    </nc>
  </rcc>
  <rcc rId="1330" ua="false" sId="3">
    <nc r="AU41" t="e">
      <f>0.25*AJ41/$AM$42</f>
    </nc>
  </rcc>
  <rcc rId="1331" ua="false" sId="3">
    <nc r="AU42" t="n">
      <f>SUM(AU15:AU41)</f>
    </nc>
  </rcc>
  <rcc rId="1332" ua="false" sId="3">
    <nc r="AV14" t="inlineStr">
      <is>
        <r>
          <rPr>
            <sz val="11"/>
            <rFont val="Calibri"/>
            <family val="0"/>
            <charset val="1"/>
          </rPr>
          <t xml:space="preserve">M$ AFD 5%</t>
        </r>
      </is>
    </nc>
  </rcc>
  <rcc rId="1333" ua="false" sId="3">
    <nc r="AV15" t="n">
      <f>AU15*$J$42</f>
    </nc>
  </rcc>
  <rcc rId="1334" ua="false" sId="3">
    <nc r="AV16" t="n">
      <f>AU16*$J$42</f>
    </nc>
  </rcc>
  <rcc rId="1335" ua="false" sId="3">
    <nc r="AV17" t="n">
      <f>AU17*$J$42</f>
    </nc>
  </rcc>
  <rcc rId="1336" ua="false" sId="3">
    <nc r="AV18" t="n">
      <f>AU18*$J$42</f>
    </nc>
  </rcc>
  <rcc rId="1337" ua="false" sId="3">
    <nc r="AV19" t="n">
      <f>AU19*$J$42</f>
    </nc>
  </rcc>
  <rcc rId="1338" ua="false" sId="3">
    <nc r="AV20" t="n">
      <f>AU20*$J$42</f>
    </nc>
  </rcc>
  <rcc rId="1339" ua="false" sId="3">
    <nc r="AV21" t="n">
      <f>AU21*$J$42</f>
    </nc>
  </rcc>
  <rcc rId="1340" ua="false" sId="3">
    <nc r="AV22" t="n">
      <f>AU22*$J$42</f>
    </nc>
  </rcc>
  <rcc rId="1341" ua="false" sId="3">
    <nc r="AV23" t="n">
      <f>AU23*$J$42</f>
    </nc>
  </rcc>
  <rcc rId="1342" ua="false" sId="3">
    <nc r="AV24" t="n">
      <f>AU24*$J$42</f>
    </nc>
  </rcc>
  <rcc rId="1343" ua="false" sId="3">
    <nc r="AV25" t="n">
      <f>AU25*$J$42</f>
    </nc>
  </rcc>
  <rcc rId="1344" ua="false" sId="3">
    <nc r="AV26" t="n">
      <f>AU26*$J$42</f>
    </nc>
  </rcc>
  <rcc rId="1345" ua="false" sId="3">
    <nc r="AV27" t="n">
      <f>AU27*$J$42</f>
    </nc>
  </rcc>
  <rcc rId="1346" ua="false" sId="3">
    <nc r="AV28" t="n">
      <f>AU28*$J$42</f>
    </nc>
  </rcc>
  <rcc rId="1347" ua="false" sId="3">
    <nc r="AV29" t="n">
      <f>AU29*$J$42</f>
    </nc>
  </rcc>
  <rcc rId="1348" ua="false" sId="3">
    <nc r="AV30" t="n">
      <f>AU30*$J$42</f>
    </nc>
  </rcc>
  <rcc rId="1349" ua="false" sId="3">
    <nc r="AV31" t="n">
      <f>AU31*$J$42</f>
    </nc>
  </rcc>
  <rcc rId="1350" ua="false" sId="3">
    <nc r="AV32" t="n">
      <f>AU32*$J$42</f>
    </nc>
  </rcc>
  <rcc rId="1351" ua="false" sId="3">
    <nc r="AV33" t="n">
      <f>AU33*$J$42</f>
    </nc>
  </rcc>
  <rcc rId="1352" ua="false" sId="3">
    <nc r="AV34" t="n">
      <f>AU34*$J$42</f>
    </nc>
  </rcc>
  <rcc rId="1353" ua="false" sId="3">
    <nc r="AV35" t="n">
      <f>AU35*$J$42</f>
    </nc>
  </rcc>
  <rcc rId="1354" ua="false" sId="3">
    <nc r="AV36" t="n">
      <f>AU36*$J$42</f>
    </nc>
  </rcc>
  <rcc rId="1355" ua="false" sId="3">
    <nc r="AV37" t="n">
      <f>AU37*$J$42</f>
    </nc>
  </rcc>
  <rcc rId="1356" ua="false" sId="3">
    <nc r="AV38" t="n">
      <f>AU38*$J$42</f>
    </nc>
  </rcc>
  <rcc rId="1357" ua="false" sId="3">
    <nc r="AV39" t="n">
      <f>AU39*$J$42</f>
    </nc>
  </rcc>
  <rcc rId="1358" ua="false" sId="3">
    <nc r="AV40" t="n">
      <f>AU40*$J$42</f>
    </nc>
  </rcc>
  <rcc rId="1359" ua="false" sId="3">
    <nc r="AV41" t="n">
      <f>AU41*$J$42</f>
    </nc>
  </rcc>
  <rcc rId="1360" ua="false" sId="3">
    <nc r="AV42" t="n">
      <f>SUM(AV15:AV41)</f>
    </nc>
  </rcc>
  <rcc rId="1361" ua="false" sId="3">
    <nc r="AW13" t="inlineStr">
      <is>
        <r>
          <rPr>
            <sz val="11"/>
            <rFont val="Calibri"/>
            <family val="0"/>
            <charset val="1"/>
          </rPr>
          <t xml:space="preserve">Total publicaciones / JCE</t>
        </r>
      </is>
    </nc>
  </rcc>
  <rcc rId="1362" ua="false" sId="3">
    <nc r="AW14" t="inlineStr">
      <is>
        <r>
          <rPr>
            <sz val="11"/>
            <rFont val="Calibri"/>
            <family val="0"/>
            <charset val="1"/>
          </rPr>
          <t xml:space="preserve">% AFD 5%</t>
        </r>
      </is>
    </nc>
  </rcc>
  <rcc rId="1363" ua="false" sId="3">
    <nc r="AW15" t="e">
      <f>0.35*AL15/$AM$42</f>
    </nc>
  </rcc>
  <rcc rId="1364" ua="false" sId="3">
    <nc r="AW16" t="e">
      <f>0.35*AL16/$AM$42</f>
    </nc>
  </rcc>
  <rcc rId="1365" ua="false" sId="3">
    <nc r="AW17" t="e">
      <f>0.35*AL17/$AM$42</f>
    </nc>
  </rcc>
  <rcc rId="1366" ua="false" sId="3">
    <nc r="AW18" t="e">
      <f>0.35*AL18/$AM$42</f>
    </nc>
  </rcc>
  <rcc rId="1367" ua="false" sId="3">
    <nc r="AW19" t="e">
      <f>0.35*AL19/$AM$42</f>
    </nc>
  </rcc>
  <rcc rId="1368" ua="false" sId="3">
    <nc r="AW20" t="e">
      <f>0.35*AL20/$AM$42</f>
    </nc>
  </rcc>
  <rcc rId="1369" ua="false" sId="3">
    <nc r="AW21" t="e">
      <f>0.35*AL21/$AM$42</f>
    </nc>
  </rcc>
  <rcc rId="1370" ua="false" sId="3">
    <nc r="AW22" t="e">
      <f>0.35*AL22/$AM$42</f>
    </nc>
  </rcc>
  <rcc rId="1371" ua="false" sId="3">
    <nc r="AW23" t="e">
      <f>0.35*AL23/$AM$42</f>
    </nc>
  </rcc>
  <rcc rId="1372" ua="false" sId="3">
    <nc r="AW24" t="e">
      <f>0.35*AL24/$AM$42</f>
    </nc>
  </rcc>
  <rcc rId="1373" ua="false" sId="3">
    <nc r="AW25" t="e">
      <f>0.35*AL25/$AM$42</f>
    </nc>
  </rcc>
  <rcc rId="1374" ua="false" sId="3">
    <nc r="AW26" t="e">
      <f>0.35*AL26/$AM$42</f>
    </nc>
  </rcc>
  <rcc rId="1375" ua="false" sId="3">
    <nc r="AW27" t="e">
      <f>0.35*AL27/$AM$42</f>
    </nc>
  </rcc>
  <rcc rId="1376" ua="false" sId="3">
    <nc r="AW28" t="e">
      <f>0.35*AL28/$AM$42</f>
    </nc>
  </rcc>
  <rcc rId="1377" ua="false" sId="3">
    <nc r="AW29" t="e">
      <f>0.35*AL29/$AM$42</f>
    </nc>
  </rcc>
  <rcc rId="1378" ua="false" sId="3">
    <nc r="AW30" t="e">
      <f>0.35*AL30/$AM$42</f>
    </nc>
  </rcc>
  <rcc rId="1379" ua="false" sId="3">
    <nc r="AW31" t="e">
      <f>0.35*AL31/$AM$42</f>
    </nc>
  </rcc>
  <rcc rId="1380" ua="false" sId="3">
    <nc r="AW32" t="e">
      <f>0.35*AL32/$AM$42</f>
    </nc>
  </rcc>
  <rcc rId="1381" ua="false" sId="3">
    <nc r="AW33" t="e">
      <f>0.35*AL33/$AM$42</f>
    </nc>
  </rcc>
  <rcc rId="1382" ua="false" sId="3">
    <nc r="AW34" t="e">
      <f>0.35*AL34/$AM$42</f>
    </nc>
  </rcc>
  <rcc rId="1383" ua="false" sId="3">
    <nc r="AW35" t="e">
      <f>0.35*AL35/$AM$42</f>
    </nc>
  </rcc>
  <rcc rId="1384" ua="false" sId="3">
    <nc r="AW36" t="e">
      <f>0.35*AL36/$AM$42</f>
    </nc>
  </rcc>
  <rcc rId="1385" ua="false" sId="3">
    <nc r="AW37" t="e">
      <f>0.35*AL37/$AM$42</f>
    </nc>
  </rcc>
  <rcc rId="1386" ua="false" sId="3">
    <nc r="AW38" t="e">
      <f>0.35*AL38/$AM$42</f>
    </nc>
  </rcc>
  <rcc rId="1387" ua="false" sId="3">
    <nc r="AW39" t="e">
      <f>0.35*AL39/$AM$42</f>
    </nc>
  </rcc>
  <rcc rId="1388" ua="false" sId="3">
    <nc r="AW40" t="e">
      <f>0.35*AL40/$AM$42</f>
    </nc>
  </rcc>
  <rcc rId="1389" ua="false" sId="3">
    <nc r="AW41" t="e">
      <f>0.35*AL41/$AM$42</f>
    </nc>
  </rcc>
  <rcc rId="1390" ua="false" sId="3">
    <nc r="AW42" t="n">
      <f>SUM(AW15:AW41)</f>
    </nc>
  </rcc>
  <rcc rId="1391" ua="false" sId="3">
    <nc r="AX14" t="inlineStr">
      <is>
        <r>
          <rPr>
            <sz val="11"/>
            <rFont val="Calibri"/>
            <family val="0"/>
            <charset val="1"/>
          </rPr>
          <t xml:space="preserve">M$ AFD 5%</t>
        </r>
      </is>
    </nc>
  </rcc>
  <rcc rId="1392" ua="false" sId="3">
    <nc r="AX15" t="n">
      <f>AW15*$J$42</f>
    </nc>
  </rcc>
  <rcc rId="1393" ua="false" sId="3">
    <nc r="AX16" t="n">
      <f>AW16*$J$42</f>
    </nc>
  </rcc>
  <rcc rId="1394" ua="false" sId="3">
    <nc r="AX17" t="n">
      <f>AW17*$J$42</f>
    </nc>
  </rcc>
  <rcc rId="1395" ua="false" sId="3">
    <nc r="AX18" t="n">
      <f>AW18*$J$42</f>
    </nc>
  </rcc>
  <rcc rId="1396" ua="false" sId="3">
    <nc r="AX19" t="n">
      <f>AW19*$J$42</f>
    </nc>
  </rcc>
  <rcc rId="1397" ua="false" sId="3">
    <nc r="AX20" t="n">
      <f>AW20*$J$42</f>
    </nc>
  </rcc>
  <rcc rId="1398" ua="false" sId="3">
    <nc r="AX21" t="n">
      <f>AW21*$J$42</f>
    </nc>
  </rcc>
  <rcc rId="1399" ua="false" sId="3">
    <nc r="AX22" t="n">
      <f>AW22*$J$42</f>
    </nc>
  </rcc>
  <rcc rId="1400" ua="false" sId="3">
    <nc r="AX23" t="n">
      <f>AW23*$J$42</f>
    </nc>
  </rcc>
  <rcc rId="1401" ua="false" sId="3">
    <nc r="AX24" t="n">
      <f>AW24*$J$42</f>
    </nc>
  </rcc>
  <rcc rId="1402" ua="false" sId="3">
    <nc r="AX25" t="n">
      <f>AW25*$J$42</f>
    </nc>
  </rcc>
  <rcc rId="1403" ua="false" sId="3">
    <nc r="AX26" t="n">
      <f>AW26*$J$42</f>
    </nc>
  </rcc>
  <rcc rId="1404" ua="false" sId="3">
    <nc r="AX27" t="n">
      <f>AW27*$J$42</f>
    </nc>
  </rcc>
  <rcc rId="1405" ua="false" sId="3">
    <nc r="AX28" t="n">
      <f>AW28*$J$42</f>
    </nc>
  </rcc>
  <rcc rId="1406" ua="false" sId="3">
    <nc r="AX29" t="n">
      <f>AW29*$J$42</f>
    </nc>
  </rcc>
  <rcc rId="1407" ua="false" sId="3">
    <nc r="AX30" t="n">
      <f>AW30*$J$42</f>
    </nc>
  </rcc>
  <rcc rId="1408" ua="false" sId="3">
    <nc r="AX31" t="n">
      <f>AW31*$J$42</f>
    </nc>
  </rcc>
  <rcc rId="1409" ua="false" sId="3">
    <nc r="AX32" t="n">
      <f>AW32*$J$42</f>
    </nc>
  </rcc>
  <rcc rId="1410" ua="false" sId="3">
    <nc r="AX33" t="n">
      <f>AW33*$J$42</f>
    </nc>
  </rcc>
  <rcc rId="1411" ua="false" sId="3">
    <nc r="AX34" t="n">
      <f>AW34*$J$42</f>
    </nc>
  </rcc>
  <rcc rId="1412" ua="false" sId="3">
    <nc r="AX35" t="n">
      <f>AW35*$J$42</f>
    </nc>
  </rcc>
  <rcc rId="1413" ua="false" sId="3">
    <nc r="AX36" t="n">
      <f>AW36*$J$42</f>
    </nc>
  </rcc>
  <rcc rId="1414" ua="false" sId="3">
    <nc r="AX37" t="n">
      <f>AW37*$J$42</f>
    </nc>
  </rcc>
  <rcc rId="1415" ua="false" sId="3">
    <nc r="AX38" t="n">
      <f>AW38*$J$42</f>
    </nc>
  </rcc>
  <rcc rId="1416" ua="false" sId="3">
    <nc r="AX39" t="n">
      <f>AW39*$J$42</f>
    </nc>
  </rcc>
  <rcc rId="1417" ua="false" sId="3">
    <nc r="AX40" t="n">
      <f>AW40*$J$42</f>
    </nc>
  </rcc>
  <rcc rId="1418" ua="false" sId="3">
    <nc r="AX41" t="n">
      <f>AW41*$J$42</f>
    </nc>
  </rcc>
  <rcc rId="1419" ua="false" sId="3">
    <nc r="AX42" t="n">
      <f>SUM(AX15:AX41)</f>
    </nc>
  </rcc>
</revisions>
</file>

<file path=xl/revisions/revisionLog6.xml><?xml version="1.0" encoding="utf-8"?>
<revisions xmlns="http://schemas.openxmlformats.org/spreadsheetml/2006/main" xmlns:r="http://schemas.openxmlformats.org/officeDocument/2006/relationships">
  <rcc rId="1420" ua="false" sId="2">
    <oc r="I483" t="n">
      <f>(AO483+AQ483+AS483+AU483+AW483)</f>
    </oc>
    <nc r="I483" t="inlineStr">
      <is>
        <r>
          <rPr>
            <sz val="11"/>
            <rFont val="Calibri"/>
            <family val="0"/>
            <charset val="1"/>
          </rPr>
          <t xml:space="preserve">$DatosMinisterio.J483</t>
        </r>
      </is>
    </nc>
  </rcc>
  <rcc rId="1421" ua="false" sId="2">
    <oc r="I483" t="inlineStr">
      <is>
        <r>
          <rPr>
            <sz val="11"/>
            <rFont val="Calibri"/>
            <family val="0"/>
            <charset val="1"/>
          </rPr>
          <t xml:space="preserve">$DatosMinisterio.J483</t>
        </r>
      </is>
    </oc>
    <nc r="I483"/>
  </rcc>
</revisions>
</file>

<file path=xl/revisions/revisionLog7.xml><?xml version="1.0" encoding="utf-8"?>
<revisions xmlns="http://schemas.openxmlformats.org/spreadsheetml/2006/main" xmlns:r="http://schemas.openxmlformats.org/officeDocument/2006/relationships">
  <rcc rId="1422" ua="false" sId="2">
    <oc r="I484" t="n">
      <f>(AO484+AQ484+AS484+AU484+AW484)</f>
    </oc>
    <nc r="I484"/>
  </rcc>
  <rcc rId="1423" ua="false" sId="2">
    <oc r="I485" t="n">
      <f>(AO485+AQ485+AS485+AU485+AW485)</f>
    </oc>
    <nc r="I485"/>
  </rcc>
  <rcc rId="1424" ua="false" sId="2">
    <oc r="I486" t="n">
      <f>(AO486+AQ486+AS486+AU486+AW486)</f>
    </oc>
    <nc r="I486"/>
  </rcc>
  <rcc rId="1425" ua="false" sId="2">
    <oc r="I487" t="n">
      <f>(AO487+AQ487+AS487+AU487+AW487)</f>
    </oc>
    <nc r="I487"/>
  </rcc>
  <rcc rId="1426" ua="false" sId="2">
    <oc r="I488" t="n">
      <f>(AO488+AQ488+AS488+AU488+AW488)</f>
    </oc>
    <nc r="I488"/>
  </rcc>
  <rcc rId="1427" ua="false" sId="2">
    <oc r="I489" t="n">
      <f>(AO489+AQ489+AS489+AU489+AW489)</f>
    </oc>
    <nc r="I489"/>
  </rcc>
  <rcc rId="1428" ua="false" sId="2">
    <oc r="I490" t="n">
      <f>(AO490+AQ490+AS490+AU490+AW490)</f>
    </oc>
    <nc r="I490"/>
  </rcc>
  <rcc rId="1429" ua="false" sId="2">
    <oc r="I491" t="n">
      <f>(AO491+AQ491+AS491+AU491+AW491)</f>
    </oc>
    <nc r="I491"/>
  </rcc>
  <rcc rId="1430" ua="false" sId="2">
    <oc r="I492" t="n">
      <f>(AO492+AQ492+AS492+AU492+AW492)</f>
    </oc>
    <nc r="I492"/>
  </rcc>
  <rcc rId="1431" ua="false" sId="2">
    <oc r="I493" t="n">
      <f>(AO493+AQ493+AS493+AU493+AW493)</f>
    </oc>
    <nc r="I493"/>
  </rcc>
  <rcc rId="1432" ua="false" sId="2">
    <oc r="I494" t="n">
      <f>(AO494+AQ494+AS494+AU494+AW494)</f>
    </oc>
    <nc r="I494"/>
  </rcc>
  <rcc rId="1433" ua="false" sId="2">
    <oc r="I495" t="n">
      <f>(AO495+AQ495+AS495+AU495+AW495)</f>
    </oc>
    <nc r="I495"/>
  </rcc>
  <rcc rId="1434" ua="false" sId="2">
    <oc r="I496" t="n">
      <f>(AO496+AQ496+AS496+AU496+AW496)</f>
    </oc>
    <nc r="I496"/>
  </rcc>
  <rcc rId="1435" ua="false" sId="2">
    <oc r="I497" t="n">
      <f>(AO497+AQ497+AS497+AU497+AW497)</f>
    </oc>
    <nc r="I497"/>
  </rcc>
  <rcc rId="1436" ua="false" sId="2">
    <oc r="I498" t="n">
      <f>(AO498+AQ498+AS498+AU498+AW498)</f>
    </oc>
    <nc r="I498"/>
  </rcc>
  <rcc rId="1437" ua="false" sId="2">
    <oc r="I499" t="n">
      <f>(AO499+AQ499+AS499+AU499+AW499)</f>
    </oc>
    <nc r="I499"/>
  </rcc>
  <rcc rId="1438" ua="false" sId="2">
    <oc r="I500" t="n">
      <f>(AO500+AQ500+AS500+AU500+AW500)</f>
    </oc>
    <nc r="I500"/>
  </rcc>
  <rcc rId="1439" ua="false" sId="2">
    <oc r="I501" t="n">
      <f>(AO501+AQ501+AS501+AU501+AW501)</f>
    </oc>
    <nc r="I501"/>
  </rcc>
  <rcc rId="1440" ua="false" sId="2">
    <oc r="I502" t="n">
      <f>(AO502+AQ502+AS502+AU502+AW502)</f>
    </oc>
    <nc r="I502"/>
  </rcc>
  <rcc rId="1441" ua="false" sId="2">
    <oc r="I503" t="n">
      <f>(AO503+AQ503+AS503+AU503+AW503)</f>
    </oc>
    <nc r="I503"/>
  </rcc>
  <rcc rId="1442" ua="false" sId="2">
    <oc r="I504" t="n">
      <f>(AO504+AQ504+AS504+AU504+AW504)</f>
    </oc>
    <nc r="I504"/>
  </rcc>
  <rcc rId="1443" ua="false" sId="2">
    <oc r="I505" t="n">
      <f>(AO505+AQ505+AS505+AU505+AW505)</f>
    </oc>
    <nc r="I505"/>
  </rcc>
  <rcc rId="1444" ua="false" sId="2">
    <oc r="I506" t="n">
      <f>(AO506+AQ506+AS506+AU506+AW506)</f>
    </oc>
    <nc r="I506"/>
  </rcc>
  <rcc rId="1445" ua="false" sId="2">
    <oc r="I507" t="n">
      <f>(AO507+AQ507+AS507+AU507+AW507)</f>
    </oc>
    <nc r="I507"/>
  </rcc>
</revisions>
</file>

<file path=xl/revisions/revisionLog8.xml><?xml version="1.0" encoding="utf-8"?>
<revisions xmlns="http://schemas.openxmlformats.org/spreadsheetml/2006/main" xmlns:r="http://schemas.openxmlformats.org/officeDocument/2006/relationships">
  <rcc rId="1446" ua="false" sId="2">
    <oc r="M15" t="n">
      <f>P50/P$112</f>
    </oc>
    <nc r="M15" t="e">
      <f>P50/P$77</f>
    </nc>
  </rcc>
  <rcc rId="1447" ua="false" sId="2">
    <oc r="M16" t="n">
      <f>P51/P$112</f>
    </oc>
    <nc r="M16" t="e">
      <f>P51/P$77</f>
    </nc>
  </rcc>
  <rcc rId="1448" ua="false" sId="2">
    <oc r="M17" t="n">
      <f>P52/P$112</f>
    </oc>
    <nc r="M17" t="e">
      <f>P52/P$77</f>
    </nc>
  </rcc>
  <rcc rId="1449" ua="false" sId="2">
    <oc r="M18" t="n">
      <f>P53/P$112</f>
    </oc>
    <nc r="M18" t="e">
      <f>P53/P$77</f>
    </nc>
  </rcc>
  <rcc rId="1450" ua="false" sId="2">
    <oc r="M19" t="n">
      <f>P54/P$112</f>
    </oc>
    <nc r="M19" t="e">
      <f>P54/P$77</f>
    </nc>
  </rcc>
  <rcc rId="1451" ua="false" sId="2">
    <oc r="M20" t="n">
      <f>P55/P$112</f>
    </oc>
    <nc r="M20" t="e">
      <f>P55/P$77</f>
    </nc>
  </rcc>
  <rcc rId="1452" ua="false" sId="2">
    <oc r="M21" t="n">
      <f>P56/P$112</f>
    </oc>
    <nc r="M21" t="e">
      <f>P56/P$77</f>
    </nc>
  </rcc>
  <rcc rId="1453" ua="false" sId="2">
    <oc r="M22" t="n">
      <f>P57/P$112</f>
    </oc>
    <nc r="M22" t="e">
      <f>P57/P$77</f>
    </nc>
  </rcc>
  <rcc rId="1454" ua="false" sId="2">
    <oc r="M23" t="n">
      <f>P58/P$112</f>
    </oc>
    <nc r="M23" t="e">
      <f>P58/P$77</f>
    </nc>
  </rcc>
  <rcc rId="1455" ua="false" sId="2">
    <oc r="M24" t="n">
      <f>P59/P$112</f>
    </oc>
    <nc r="M24" t="e">
      <f>P59/P$77</f>
    </nc>
  </rcc>
  <rcc rId="1456" ua="false" sId="2">
    <oc r="M25" t="n">
      <f>P60/P$112</f>
    </oc>
    <nc r="M25" t="e">
      <f>P60/P$77</f>
    </nc>
  </rcc>
  <rcc rId="1457" ua="false" sId="2">
    <oc r="M26" t="n">
      <f>P61/P$112</f>
    </oc>
    <nc r="M26" t="e">
      <f>P61/P$77</f>
    </nc>
  </rcc>
  <rcc rId="1458" ua="false" sId="2">
    <oc r="M27" t="n">
      <f>P62/P$112</f>
    </oc>
    <nc r="M27" t="e">
      <f>P62/P$77</f>
    </nc>
  </rcc>
  <rcc rId="1459" ua="false" sId="2">
    <oc r="M28" t="n">
      <f>P63/P$112</f>
    </oc>
    <nc r="M28" t="e">
      <f>P63/P$77</f>
    </nc>
  </rcc>
  <rcc rId="1460" ua="false" sId="2">
    <oc r="M29" t="n">
      <f>P64/P$112</f>
    </oc>
    <nc r="M29" t="e">
      <f>P64/P$77</f>
    </nc>
  </rcc>
  <rcc rId="1461" ua="false" sId="2">
    <oc r="M30" t="n">
      <f>P65/P$112</f>
    </oc>
    <nc r="M30" t="e">
      <f>P65/P$77</f>
    </nc>
  </rcc>
  <rcc rId="1462" ua="false" sId="2">
    <oc r="M31" t="n">
      <f>P66/P$112</f>
    </oc>
    <nc r="M31" t="e">
      <f>P66/P$77</f>
    </nc>
  </rcc>
  <rcc rId="1463" ua="false" sId="2">
    <oc r="M32" t="n">
      <f>P67/P$112</f>
    </oc>
    <nc r="M32" t="e">
      <f>P67/P$77</f>
    </nc>
  </rcc>
  <rcc rId="1464" ua="false" sId="2">
    <oc r="M33" t="n">
      <f>P68/P$112</f>
    </oc>
    <nc r="M33" t="e">
      <f>P68/P$77</f>
    </nc>
  </rcc>
  <rcc rId="1465" ua="false" sId="2">
    <oc r="M34" t="n">
      <f>P69/P$112</f>
    </oc>
    <nc r="M34" t="e">
      <f>P69/P$77</f>
    </nc>
  </rcc>
  <rcc rId="1466" ua="false" sId="2">
    <oc r="M35" t="n">
      <f>P70/P$112</f>
    </oc>
    <nc r="M35" t="e">
      <f>P70/P$77</f>
    </nc>
  </rcc>
  <rcc rId="1467" ua="false" sId="2">
    <oc r="M36" t="n">
      <f>P71/P$112</f>
    </oc>
    <nc r="M36" t="e">
      <f>P71/P$77</f>
    </nc>
  </rcc>
  <rcc rId="1468" ua="false" sId="2">
    <oc r="M37" t="n">
      <f>P72/P$112</f>
    </oc>
    <nc r="M37" t="e">
      <f>P72/P$77</f>
    </nc>
  </rcc>
  <rcc rId="1469" ua="false" sId="2">
    <oc r="M38" t="n">
      <f>P73/P$112</f>
    </oc>
    <nc r="M38" t="e">
      <f>P73/P$77</f>
    </nc>
  </rcc>
  <rcc rId="1470" ua="false" sId="2">
    <oc r="M39" t="n">
      <f>P74/P$112</f>
    </oc>
    <nc r="M39" t="e">
      <f>P74/P$77</f>
    </nc>
  </rcc>
  <rcc rId="1471" ua="false" sId="2">
    <oc r="M40" t="n">
      <f>P75/P$112</f>
    </oc>
    <nc r="M40" t="e">
      <f>P75/P$77</f>
    </nc>
  </rcc>
  <rcc rId="1472" ua="false" sId="2">
    <oc r="M41" t="n">
      <f>P76/P$112</f>
    </oc>
    <nc r="M41" t="e">
      <f>P76/P$77</f>
    </nc>
  </rcc>
</revisions>
</file>

<file path=xl/revisions/revisionLog9.xml><?xml version="1.0" encoding="utf-8"?>
<revisions xmlns="http://schemas.openxmlformats.org/spreadsheetml/2006/main" xmlns:r="http://schemas.openxmlformats.org/officeDocument/2006/relationships">
  <rcc rId="1473" ua="false" sId="2">
    <oc r="J483" t="n">
      <f>ROUND(AP483+AR483+AT483+AV483+AX483,0)</f>
    </oc>
    <nc r="J483"/>
  </rcc>
  <rcc rId="1474" ua="false" sId="2">
    <oc r="J484" t="n">
      <f>ROUND(AP484+AR484+AT484+AV484+AX484,0)</f>
    </oc>
    <nc r="J484"/>
  </rcc>
  <rcc rId="1475" ua="false" sId="2">
    <oc r="J485" t="n">
      <f>ROUND(AP485+AR485+AT485+AV485+AX485,0)</f>
    </oc>
    <nc r="J485"/>
  </rcc>
  <rcc rId="1476" ua="false" sId="2">
    <oc r="J486" t="n">
      <f>ROUND(AP486+AR486+AT486+AV486+AX486,0)</f>
    </oc>
    <nc r="J486"/>
  </rcc>
  <rcc rId="1477" ua="false" sId="2">
    <oc r="J487" t="n">
      <f>ROUND(AP487+AR487+AT487+AV487+AX487,0)</f>
    </oc>
    <nc r="J487"/>
  </rcc>
  <rcc rId="1478" ua="false" sId="2">
    <oc r="J488" t="n">
      <f>ROUND(AP488+AR488+AT488+AV488+AX488,0)</f>
    </oc>
    <nc r="J488"/>
  </rcc>
  <rcc rId="1479" ua="false" sId="2">
    <oc r="J489" t="n">
      <f>ROUND(AP489+AR489+AT489+AV489+AX489,0)</f>
    </oc>
    <nc r="J489"/>
  </rcc>
  <rcc rId="1480" ua="false" sId="2">
    <oc r="J490" t="n">
      <f>ROUND(AP490+AR490+AT490+AV490+AX490,0)</f>
    </oc>
    <nc r="J490"/>
  </rcc>
  <rcc rId="1481" ua="false" sId="2">
    <oc r="J491" t="n">
      <f>ROUND(AP491+AR491+AT491+AV491+AX491,0)</f>
    </oc>
    <nc r="J491"/>
  </rcc>
  <rcc rId="1482" ua="false" sId="2">
    <oc r="J492" t="n">
      <f>ROUND(AP492+AR492+AT492+AV492+AX492,0)</f>
    </oc>
    <nc r="J492"/>
  </rcc>
  <rcc rId="1483" ua="false" sId="2">
    <oc r="J493" t="n">
      <f>ROUND(AP493+AR493+AT493+AV493+AX493,0)</f>
    </oc>
    <nc r="J493"/>
  </rcc>
  <rcc rId="1484" ua="false" sId="2">
    <oc r="J494" t="n">
      <f>ROUND(AP494+AR494+AT494+AV494+AX494,0)</f>
    </oc>
    <nc r="J494"/>
  </rcc>
  <rcc rId="1485" ua="false" sId="2">
    <oc r="J495" t="n">
      <f>ROUND(AP495+AR495+AT495+AV495+AX495,0)</f>
    </oc>
    <nc r="J495"/>
  </rcc>
  <rcc rId="1486" ua="false" sId="2">
    <oc r="J496" t="n">
      <f>ROUND(AP496+AR496+AT496+AV496+AX496,0)</f>
    </oc>
    <nc r="J496"/>
  </rcc>
  <rcc rId="1487" ua="false" sId="2">
    <oc r="J497" t="n">
      <f>ROUND(AP497+AR497+AT497+AV497+AX497,0)</f>
    </oc>
    <nc r="J497"/>
  </rcc>
  <rcc rId="1488" ua="false" sId="2">
    <oc r="J498" t="n">
      <f>ROUND(AP498+AR498+AT498+AV498+AX498,0)</f>
    </oc>
    <nc r="J498"/>
  </rcc>
  <rcc rId="1489" ua="false" sId="2">
    <oc r="J499" t="n">
      <f>ROUND(AP499+AR499+AT499+AV499+AX499,0)</f>
    </oc>
    <nc r="J499"/>
  </rcc>
  <rcc rId="1490" ua="false" sId="2">
    <oc r="J500" t="n">
      <f>ROUND(AP500+AR500+AT500+AV500+AX500,0)</f>
    </oc>
    <nc r="J500"/>
  </rcc>
  <rcc rId="1491" ua="false" sId="2">
    <oc r="J501" t="n">
      <f>ROUND(AP501+AR501+AT501+AV501+AX501,0)</f>
    </oc>
    <nc r="J501"/>
  </rcc>
  <rcc rId="1492" ua="false" sId="2">
    <oc r="J502" t="n">
      <f>ROUND(AP502+AR502+AT502+AV502+AX502,0)</f>
    </oc>
    <nc r="J502"/>
  </rcc>
  <rcc rId="1493" ua="false" sId="2">
    <oc r="J503" t="n">
      <f>ROUND(AP503+AR503+AT503+AV503+AX503,0)</f>
    </oc>
    <nc r="J503"/>
  </rcc>
  <rcc rId="1494" ua="false" sId="2">
    <oc r="J504" t="n">
      <f>ROUND(AP504+AR504+AT504+AV504+AX504,0)</f>
    </oc>
    <nc r="J504"/>
  </rcc>
  <rcc rId="1495" ua="false" sId="2">
    <oc r="J505" t="n">
      <f>ROUND(AP505+AR505+AT505+AV505+AX505,0)</f>
    </oc>
    <nc r="J505"/>
  </rcc>
  <rcc rId="1496" ua="false" sId="2">
    <oc r="J506" t="n">
      <f>ROUND(AP506+AR506+AT506+AV506+AX506,0)</f>
    </oc>
    <nc r="J506"/>
  </rcc>
  <rcc rId="1497" ua="false" sId="2">
    <oc r="J507" t="n">
      <f>ROUND(AP507+AR507+AT507+AV507+AX507,0)</f>
    </oc>
    <nc r="J507"/>
  </rcc>
</revisions>
</file>

<file path=xl/revisions/revisionLog10.xml><?xml version="1.0" encoding="utf-8"?>
<revisions xmlns="http://schemas.openxmlformats.org/spreadsheetml/2006/main" xmlns:r="http://schemas.openxmlformats.org/officeDocument/2006/relationships">
  <rcc rId="1498" ua="false" sId="2">
    <oc r="N15" t="n">
      <f>ROUND(N$77*M15,0)</f>
    </oc>
    <nc r="N15" t="n">
      <f>ROUND(N$42*M15,0)</f>
    </nc>
  </rcc>
  <rcc rId="1499" ua="false" sId="2">
    <oc r="N16" t="n">
      <f>ROUND(N$77*M16,0)</f>
    </oc>
    <nc r="N16" t="n">
      <f>ROUND(N$42*M16,0)</f>
    </nc>
  </rcc>
  <rcc rId="1500" ua="false" sId="2">
    <oc r="N17" t="n">
      <f>ROUND(N$77*M17,0)</f>
    </oc>
    <nc r="N17" t="n">
      <f>ROUND(N$42*M17,0)</f>
    </nc>
  </rcc>
  <rcc rId="1501" ua="false" sId="2">
    <oc r="N18" t="n">
      <f>ROUND(N$77*M18,0)</f>
    </oc>
    <nc r="N18" t="n">
      <f>ROUND(N$42*M18,0)</f>
    </nc>
  </rcc>
  <rcc rId="1502" ua="false" sId="2">
    <oc r="N19" t="n">
      <f>ROUND(N$77*M19,0)</f>
    </oc>
    <nc r="N19" t="n">
      <f>ROUND(N$42*M19,0)</f>
    </nc>
  </rcc>
  <rcc rId="1503" ua="false" sId="2">
    <oc r="N20" t="n">
      <f>ROUND(N$77*M20,0)</f>
    </oc>
    <nc r="N20" t="n">
      <f>ROUND(N$42*M20,0)</f>
    </nc>
  </rcc>
  <rcc rId="1504" ua="false" sId="2">
    <oc r="N21" t="n">
      <f>ROUND(N$77*M21,0)</f>
    </oc>
    <nc r="N21" t="n">
      <f>ROUND(N$42*M21,0)</f>
    </nc>
  </rcc>
  <rcc rId="1505" ua="false" sId="2">
    <oc r="N22" t="n">
      <f>ROUND(N$77*M22,0)</f>
    </oc>
    <nc r="N22" t="n">
      <f>ROUND(N$42*M22,0)</f>
    </nc>
  </rcc>
  <rcc rId="1506" ua="false" sId="2">
    <oc r="N23" t="n">
      <f>ROUND(N$77*M23,0)</f>
    </oc>
    <nc r="N23" t="n">
      <f>ROUND(N$42*M23,0)</f>
    </nc>
  </rcc>
  <rcc rId="1507" ua="false" sId="2">
    <oc r="N24" t="n">
      <f>ROUND(N$77*M24,0)</f>
    </oc>
    <nc r="N24" t="n">
      <f>ROUND(N$42*M24,0)</f>
    </nc>
  </rcc>
  <rcc rId="1508" ua="false" sId="2">
    <oc r="N25" t="n">
      <f>ROUND(N$77*M25,0)</f>
    </oc>
    <nc r="N25" t="n">
      <f>ROUND(N$42*M25,0)</f>
    </nc>
  </rcc>
  <rcc rId="1509" ua="false" sId="2">
    <oc r="N26" t="n">
      <f>ROUND(N$77*M26,0)</f>
    </oc>
    <nc r="N26" t="n">
      <f>ROUND(N$42*M26,0)</f>
    </nc>
  </rcc>
  <rcc rId="1510" ua="false" sId="2">
    <oc r="N27" t="n">
      <f>ROUND(N$77*M27,0)</f>
    </oc>
    <nc r="N27" t="n">
      <f>ROUND(N$42*M27,0)</f>
    </nc>
  </rcc>
  <rcc rId="1511" ua="false" sId="2">
    <oc r="N28" t="n">
      <f>ROUND(N$77*M28,0)</f>
    </oc>
    <nc r="N28" t="n">
      <f>ROUND(N$42*M28,0)</f>
    </nc>
  </rcc>
  <rcc rId="1512" ua="false" sId="2">
    <oc r="N29" t="n">
      <f>ROUND(N$77*M29,0)</f>
    </oc>
    <nc r="N29" t="n">
      <f>ROUND(N$42*M29,0)</f>
    </nc>
  </rcc>
  <rcc rId="1513" ua="false" sId="2">
    <oc r="N30" t="n">
      <f>ROUND(N$77*M30,0)</f>
    </oc>
    <nc r="N30" t="n">
      <f>ROUND(N$42*M30,0)</f>
    </nc>
  </rcc>
  <rcc rId="1514" ua="false" sId="2">
    <oc r="N31" t="n">
      <f>ROUND(N$77*M31,0)</f>
    </oc>
    <nc r="N31" t="n">
      <f>ROUND(N$42*M31,0)</f>
    </nc>
  </rcc>
  <rcc rId="1515" ua="false" sId="2">
    <oc r="N32" t="n">
      <f>ROUND(N$77*M32,0)</f>
    </oc>
    <nc r="N32" t="n">
      <f>ROUND(N$42*M32,0)</f>
    </nc>
  </rcc>
  <rcc rId="1516" ua="false" sId="2">
    <oc r="N33" t="n">
      <f>ROUND(N$77*M33,0)</f>
    </oc>
    <nc r="N33" t="n">
      <f>ROUND(N$42*M33,0)</f>
    </nc>
  </rcc>
  <rcc rId="1517" ua="false" sId="2">
    <oc r="N34" t="n">
      <f>ROUND(N$77*M34,0)</f>
    </oc>
    <nc r="N34" t="n">
      <f>ROUND(N$42*M34,0)</f>
    </nc>
  </rcc>
  <rcc rId="1518" ua="false" sId="2">
    <oc r="N35" t="n">
      <f>ROUND(N$77*M35,0)</f>
    </oc>
    <nc r="N35" t="n">
      <f>ROUND(N$42*M35,0)</f>
    </nc>
  </rcc>
  <rcc rId="1519" ua="false" sId="2">
    <oc r="N36" t="n">
      <f>ROUND(N$77*M36,0)</f>
    </oc>
    <nc r="N36" t="n">
      <f>ROUND(N$42*M36,0)</f>
    </nc>
  </rcc>
  <rcc rId="1520" ua="false" sId="2">
    <oc r="N37" t="n">
      <f>ROUND(N$77*M37,0)</f>
    </oc>
    <nc r="N37" t="n">
      <f>ROUND(N$42*M37,0)</f>
    </nc>
  </rcc>
  <rcc rId="1521" ua="false" sId="2">
    <oc r="N38" t="n">
      <f>ROUND(N$77*M38,0)</f>
    </oc>
    <nc r="N38" t="n">
      <f>ROUND(N$42*M38,0)</f>
    </nc>
  </rcc>
  <rcc rId="1522" ua="false" sId="2">
    <oc r="N39" t="n">
      <f>ROUND(N$77*M39,0)</f>
    </oc>
    <nc r="N39" t="n">
      <f>ROUND(N$42*M39,0)</f>
    </nc>
  </rcc>
  <rcc rId="1523" ua="false" sId="2">
    <oc r="N40" t="n">
      <f>ROUND(N$77*M40,0)</f>
    </oc>
    <nc r="N40" t="n">
      <f>ROUND(N$42*M40,0)</f>
    </nc>
  </rcc>
  <rcc rId="1524" ua="false" sId="2">
    <oc r="N41" t="n">
      <f>ROUND(N$77*M41,0)</f>
    </oc>
    <nc r="N41" t="n">
      <f>ROUND(N$42*M41,0)</f>
    </nc>
  </rcc>
  <rcc rId="1525" ua="false" sId="2">
    <oc r="O40" t="n">
      <v>0</v>
    </oc>
    <nc r="O40" t="e">
      <f>N40-</f>
    </nc>
  </rcc>
  <rcc rId="1526" ua="false" sId="2">
    <oc r="O41" t="n">
      <v>0</v>
    </oc>
    <nc r="O41" t="e">
      <f>N41-</f>
    </nc>
  </rcc>
</revisions>
</file>

<file path=xl/revisions/revisionLog11.xml><?xml version="1.0" encoding="utf-8"?>
<revisions xmlns="http://schemas.openxmlformats.org/spreadsheetml/2006/main" xmlns:r="http://schemas.openxmlformats.org/officeDocument/2006/relationships">
  <rcc rId="1527" ua="false" sId="2">
    <oc r="O75" t="n">
      <v>0</v>
    </oc>
    <nc r="O75" t="e">
      <f>N75-</f>
    </nc>
  </rcc>
  <rcc rId="1528" ua="false" sId="2">
    <oc r="O76" t="n">
      <v>0</v>
    </oc>
    <nc r="O76" t="e">
      <f>N76-</f>
    </nc>
  </rcc>
</revisions>
</file>

<file path=xl/revisions/revisionLog12.xml><?xml version="1.0" encoding="utf-8"?>
<revisions xmlns="http://schemas.openxmlformats.org/spreadsheetml/2006/main" xmlns:r="http://schemas.openxmlformats.org/officeDocument/2006/relationships">
  <rcc rId="1529" ua="false" sId="2">
    <oc r="AO15" t="n">
      <f>0.01*AD15/$AM$77</f>
    </oc>
    <nc r="AO15" t="e">
      <f>0.01*AD15/$AM$42</f>
    </nc>
  </rcc>
  <rcc rId="1530" ua="false" sId="2">
    <oc r="AP15" t="n">
      <f>AO15*$J$77</f>
    </oc>
    <nc r="AP15" t="n">
      <f>AO15*$J$42</f>
    </nc>
  </rcc>
  <rcc rId="1531" ua="false" sId="2">
    <oc r="AQ15" t="n">
      <f>0.15*AF15/$AM$77</f>
    </oc>
    <nc r="AQ15" t="e">
      <f>0.15*AF15/$AM$42</f>
    </nc>
  </rcc>
  <rcc rId="1532" ua="false" sId="2">
    <oc r="AR15" t="n">
      <f>AQ15*$J$77</f>
    </oc>
    <nc r="AR15" t="n">
      <f>AQ15*$J$42</f>
    </nc>
  </rcc>
  <rcc rId="1533" ua="false" sId="2">
    <oc r="AS15" t="n">
      <f>0.24*AH15/$AM$77</f>
    </oc>
    <nc r="AS15" t="e">
      <f>0.24*AH15/$AM$42</f>
    </nc>
  </rcc>
  <rcc rId="1534" ua="false" sId="2">
    <oc r="AT15" t="n">
      <f>AS15*$J$77</f>
    </oc>
    <nc r="AT15" t="n">
      <f>AS15*$J$42</f>
    </nc>
  </rcc>
</revisions>
</file>

<file path=xl/revisions/revisionLog13.xml><?xml version="1.0" encoding="utf-8"?>
<revisions xmlns="http://schemas.openxmlformats.org/spreadsheetml/2006/main" xmlns:r="http://schemas.openxmlformats.org/officeDocument/2006/relationships">
  <rcc rId="1535" ua="false" sId="2">
    <oc r="AU15" t="n">
      <f>0.25*AJ15/$AM$77</f>
    </oc>
    <nc r="AU15" t="e">
      <f>0.25*AJ15/$AM$42</f>
    </nc>
  </rcc>
  <rcc rId="1536" ua="false" sId="2">
    <oc r="AV15" t="n">
      <f>AU15*$J$77</f>
    </oc>
    <nc r="AV15" t="n">
      <f>AU15*$J$42</f>
    </nc>
  </rcc>
  <rcc rId="1537" ua="false" sId="2">
    <oc r="AW15" t="n">
      <f>0.35*AL15/$AM$77</f>
    </oc>
    <nc r="AW15" t="e">
      <f>0.35*AL15/$AM$42</f>
    </nc>
  </rcc>
  <rcc rId="1538" ua="false" sId="2">
    <oc r="AX15" t="n">
      <f>AW15*$J$77</f>
    </oc>
    <nc r="AX15" t="n">
      <f>AW15*$J$42</f>
    </nc>
  </rcc>
  <rcc rId="1539" ua="false" sId="2">
    <oc r="AO16" t="n">
      <f>0.01*AD16/$AM$77</f>
    </oc>
    <nc r="AO16" t="e">
      <f>0.01*AD16/$AM$42</f>
    </nc>
  </rcc>
  <rcc rId="1540" ua="false" sId="2">
    <oc r="AO17" t="n">
      <f>0.01*AD17/$AM$77</f>
    </oc>
    <nc r="AO17" t="e">
      <f>0.01*AD17/$AM$42</f>
    </nc>
  </rcc>
  <rcc rId="1541" ua="false" sId="2">
    <oc r="AO18" t="n">
      <f>0.01*AD18/$AM$77</f>
    </oc>
    <nc r="AO18" t="e">
      <f>0.01*AD18/$AM$42</f>
    </nc>
  </rcc>
  <rcc rId="1542" ua="false" sId="2">
    <oc r="AO19" t="n">
      <f>0.01*AD19/$AM$77</f>
    </oc>
    <nc r="AO19" t="e">
      <f>0.01*AD19/$AM$42</f>
    </nc>
  </rcc>
  <rcc rId="1543" ua="false" sId="2">
    <oc r="AO20" t="n">
      <f>0.01*AD20/$AM$77</f>
    </oc>
    <nc r="AO20" t="e">
      <f>0.01*AD20/$AM$42</f>
    </nc>
  </rcc>
  <rcc rId="1544" ua="false" sId="2">
    <oc r="AO21" t="n">
      <f>0.01*AD21/$AM$77</f>
    </oc>
    <nc r="AO21" t="e">
      <f>0.01*AD21/$AM$42</f>
    </nc>
  </rcc>
  <rcc rId="1545" ua="false" sId="2">
    <oc r="AO22" t="n">
      <f>0.01*AD22/$AM$77</f>
    </oc>
    <nc r="AO22" t="e">
      <f>0.01*AD22/$AM$42</f>
    </nc>
  </rcc>
  <rcc rId="1546" ua="false" sId="2">
    <oc r="AO23" t="n">
      <f>0.01*AD23/$AM$77</f>
    </oc>
    <nc r="AO23" t="e">
      <f>0.01*AD23/$AM$42</f>
    </nc>
  </rcc>
  <rcc rId="1547" ua="false" sId="2">
    <oc r="AO24" t="n">
      <f>0.01*AD24/$AM$77</f>
    </oc>
    <nc r="AO24" t="e">
      <f>0.01*AD24/$AM$42</f>
    </nc>
  </rcc>
  <rcc rId="1548" ua="false" sId="2">
    <oc r="AO25" t="n">
      <f>0.01*AD25/$AM$77</f>
    </oc>
    <nc r="AO25" t="e">
      <f>0.01*AD25/$AM$42</f>
    </nc>
  </rcc>
  <rcc rId="1549" ua="false" sId="2">
    <oc r="AO26" t="n">
      <f>0.01*AD26/$AM$77</f>
    </oc>
    <nc r="AO26" t="e">
      <f>0.01*AD26/$AM$42</f>
    </nc>
  </rcc>
  <rcc rId="1550" ua="false" sId="2">
    <oc r="AO27" t="n">
      <f>0.01*AD27/$AM$77</f>
    </oc>
    <nc r="AO27" t="e">
      <f>0.01*AD27/$AM$42</f>
    </nc>
  </rcc>
  <rcc rId="1551" ua="false" sId="2">
    <oc r="AO28" t="n">
      <f>0.01*AD28/$AM$77</f>
    </oc>
    <nc r="AO28" t="e">
      <f>0.01*AD28/$AM$42</f>
    </nc>
  </rcc>
  <rcc rId="1552" ua="false" sId="2">
    <oc r="AO29" t="n">
      <f>0.01*AD29/$AM$77</f>
    </oc>
    <nc r="AO29" t="e">
      <f>0.01*AD29/$AM$42</f>
    </nc>
  </rcc>
  <rcc rId="1553" ua="false" sId="2">
    <oc r="AO30" t="n">
      <f>0.01*AD30/$AM$77</f>
    </oc>
    <nc r="AO30" t="e">
      <f>0.01*AD30/$AM$42</f>
    </nc>
  </rcc>
  <rcc rId="1554" ua="false" sId="2">
    <oc r="AO31" t="n">
      <f>0.01*AD31/$AM$77</f>
    </oc>
    <nc r="AO31" t="e">
      <f>0.01*AD31/$AM$42</f>
    </nc>
  </rcc>
  <rcc rId="1555" ua="false" sId="2">
    <oc r="AO32" t="n">
      <f>0.01*AD32/$AM$77</f>
    </oc>
    <nc r="AO32" t="e">
      <f>0.01*AD32/$AM$42</f>
    </nc>
  </rcc>
  <rcc rId="1556" ua="false" sId="2">
    <oc r="AO33" t="n">
      <f>0.01*AD33/$AM$77</f>
    </oc>
    <nc r="AO33" t="e">
      <f>0.01*AD33/$AM$42</f>
    </nc>
  </rcc>
  <rcc rId="1557" ua="false" sId="2">
    <oc r="AO34" t="n">
      <f>0.01*AD34/$AM$77</f>
    </oc>
    <nc r="AO34" t="e">
      <f>0.01*AD34/$AM$42</f>
    </nc>
  </rcc>
  <rcc rId="1558" ua="false" sId="2">
    <oc r="AO35" t="n">
      <f>0.01*AD35/$AM$77</f>
    </oc>
    <nc r="AO35" t="e">
      <f>0.01*AD35/$AM$42</f>
    </nc>
  </rcc>
  <rcc rId="1559" ua="false" sId="2">
    <oc r="AO36" t="n">
      <f>0.01*AD36/$AM$77</f>
    </oc>
    <nc r="AO36" t="e">
      <f>0.01*AD36/$AM$42</f>
    </nc>
  </rcc>
  <rcc rId="1560" ua="false" sId="2">
    <oc r="AO37" t="n">
      <f>0.01*AD37/$AM$77</f>
    </oc>
    <nc r="AO37" t="e">
      <f>0.01*AD37/$AM$42</f>
    </nc>
  </rcc>
  <rcc rId="1561" ua="false" sId="2">
    <oc r="AO38" t="n">
      <f>0.01*AD38/$AM$77</f>
    </oc>
    <nc r="AO38" t="e">
      <f>0.01*AD38/$AM$42</f>
    </nc>
  </rcc>
  <rcc rId="1562" ua="false" sId="2">
    <oc r="AO39" t="n">
      <f>0.01*AD39/$AM$77</f>
    </oc>
    <nc r="AO39" t="e">
      <f>0.01*AD39/$AM$42</f>
    </nc>
  </rcc>
  <rcc rId="1563" ua="false" sId="2">
    <oc r="AO40" t="n">
      <f>0.01*AD40/$AM$77</f>
    </oc>
    <nc r="AO40" t="e">
      <f>0.01*AD40/$AM$42</f>
    </nc>
  </rcc>
  <rcc rId="1564" ua="false" sId="2">
    <oc r="AO41" t="n">
      <f>0.01*AD41/$AM$77</f>
    </oc>
    <nc r="AO41" t="e">
      <f>0.01*AD41/$AM$42</f>
    </nc>
  </rcc>
  <rcc rId="1565" ua="false" sId="2">
    <oc r="AP16" t="n">
      <f>AO16*$J$77</f>
    </oc>
    <nc r="AP16" t="n">
      <f>AO16*$J$42</f>
    </nc>
  </rcc>
  <rcc rId="1566" ua="false" sId="2">
    <oc r="AP17" t="n">
      <f>AO17*$J$77</f>
    </oc>
    <nc r="AP17" t="n">
      <f>AO17*$J$42</f>
    </nc>
  </rcc>
  <rcc rId="1567" ua="false" sId="2">
    <oc r="AP18" t="n">
      <f>AO18*$J$77</f>
    </oc>
    <nc r="AP18" t="n">
      <f>AO18*$J$42</f>
    </nc>
  </rcc>
  <rcc rId="1568" ua="false" sId="2">
    <oc r="AP19" t="n">
      <f>AO19*$J$77</f>
    </oc>
    <nc r="AP19" t="n">
      <f>AO19*$J$42</f>
    </nc>
  </rcc>
  <rcc rId="1569" ua="false" sId="2">
    <oc r="AP20" t="n">
      <f>AO20*$J$77</f>
    </oc>
    <nc r="AP20" t="n">
      <f>AO20*$J$42</f>
    </nc>
  </rcc>
  <rcc rId="1570" ua="false" sId="2">
    <oc r="AP21" t="n">
      <f>AO21*$J$77</f>
    </oc>
    <nc r="AP21" t="n">
      <f>AO21*$J$42</f>
    </nc>
  </rcc>
  <rcc rId="1571" ua="false" sId="2">
    <oc r="AP22" t="n">
      <f>AO22*$J$77</f>
    </oc>
    <nc r="AP22" t="n">
      <f>AO22*$J$42</f>
    </nc>
  </rcc>
  <rcc rId="1572" ua="false" sId="2">
    <oc r="AP23" t="n">
      <f>AO23*$J$77</f>
    </oc>
    <nc r="AP23" t="n">
      <f>AO23*$J$42</f>
    </nc>
  </rcc>
  <rcc rId="1573" ua="false" sId="2">
    <oc r="AP24" t="n">
      <f>AO24*$J$77</f>
    </oc>
    <nc r="AP24" t="n">
      <f>AO24*$J$42</f>
    </nc>
  </rcc>
  <rcc rId="1574" ua="false" sId="2">
    <oc r="AP25" t="n">
      <f>AO25*$J$77</f>
    </oc>
    <nc r="AP25" t="n">
      <f>AO25*$J$42</f>
    </nc>
  </rcc>
  <rcc rId="1575" ua="false" sId="2">
    <oc r="AP26" t="n">
      <f>AO26*$J$77</f>
    </oc>
    <nc r="AP26" t="n">
      <f>AO26*$J$42</f>
    </nc>
  </rcc>
  <rcc rId="1576" ua="false" sId="2">
    <oc r="AP27" t="n">
      <f>AO27*$J$77</f>
    </oc>
    <nc r="AP27" t="n">
      <f>AO27*$J$42</f>
    </nc>
  </rcc>
  <rcc rId="1577" ua="false" sId="2">
    <oc r="AP28" t="n">
      <f>AO28*$J$77</f>
    </oc>
    <nc r="AP28" t="n">
      <f>AO28*$J$42</f>
    </nc>
  </rcc>
  <rcc rId="1578" ua="false" sId="2">
    <oc r="AP29" t="n">
      <f>AO29*$J$77</f>
    </oc>
    <nc r="AP29" t="n">
      <f>AO29*$J$42</f>
    </nc>
  </rcc>
  <rcc rId="1579" ua="false" sId="2">
    <oc r="AP30" t="n">
      <f>AO30*$J$77</f>
    </oc>
    <nc r="AP30" t="n">
      <f>AO30*$J$42</f>
    </nc>
  </rcc>
  <rcc rId="1580" ua="false" sId="2">
    <oc r="AP31" t="n">
      <f>AO31*$J$77</f>
    </oc>
    <nc r="AP31" t="n">
      <f>AO31*$J$42</f>
    </nc>
  </rcc>
  <rcc rId="1581" ua="false" sId="2">
    <oc r="AP32" t="n">
      <f>AO32*$J$77</f>
    </oc>
    <nc r="AP32" t="n">
      <f>AO32*$J$42</f>
    </nc>
  </rcc>
  <rcc rId="1582" ua="false" sId="2">
    <oc r="AP33" t="n">
      <f>AO33*$J$77</f>
    </oc>
    <nc r="AP33" t="n">
      <f>AO33*$J$42</f>
    </nc>
  </rcc>
  <rcc rId="1583" ua="false" sId="2">
    <oc r="AP34" t="n">
      <f>AO34*$J$77</f>
    </oc>
    <nc r="AP34" t="n">
      <f>AO34*$J$42</f>
    </nc>
  </rcc>
  <rcc rId="1584" ua="false" sId="2">
    <oc r="AP35" t="n">
      <f>AO35*$J$77</f>
    </oc>
    <nc r="AP35" t="n">
      <f>AO35*$J$42</f>
    </nc>
  </rcc>
  <rcc rId="1585" ua="false" sId="2">
    <oc r="AP36" t="n">
      <f>AO36*$J$77</f>
    </oc>
    <nc r="AP36" t="n">
      <f>AO36*$J$42</f>
    </nc>
  </rcc>
  <rcc rId="1586" ua="false" sId="2">
    <oc r="AP37" t="n">
      <f>AO37*$J$77</f>
    </oc>
    <nc r="AP37" t="n">
      <f>AO37*$J$42</f>
    </nc>
  </rcc>
  <rcc rId="1587" ua="false" sId="2">
    <oc r="AP38" t="n">
      <f>AO38*$J$77</f>
    </oc>
    <nc r="AP38" t="n">
      <f>AO38*$J$42</f>
    </nc>
  </rcc>
  <rcc rId="1588" ua="false" sId="2">
    <oc r="AP39" t="n">
      <f>AO39*$J$77</f>
    </oc>
    <nc r="AP39" t="n">
      <f>AO39*$J$42</f>
    </nc>
  </rcc>
  <rcc rId="1589" ua="false" sId="2">
    <oc r="AP40" t="n">
      <f>AO40*$J$77</f>
    </oc>
    <nc r="AP40" t="n">
      <f>AO40*$J$42</f>
    </nc>
  </rcc>
  <rcc rId="1590" ua="false" sId="2">
    <oc r="AP41" t="n">
      <f>AO41*$J$77</f>
    </oc>
    <nc r="AP41" t="n">
      <f>AO41*$J$42</f>
    </nc>
  </rcc>
  <rcc rId="1591" ua="false" sId="2">
    <oc r="AQ16" t="n">
      <f>0.15*AF16/$AM$77</f>
    </oc>
    <nc r="AQ16" t="e">
      <f>0.15*AF16/$AM$42</f>
    </nc>
  </rcc>
  <rcc rId="1592" ua="false" sId="2">
    <oc r="AQ17" t="n">
      <f>0.15*AF17/$AM$77</f>
    </oc>
    <nc r="AQ17" t="e">
      <f>0.15*AF17/$AM$42</f>
    </nc>
  </rcc>
  <rcc rId="1593" ua="false" sId="2">
    <oc r="AQ18" t="n">
      <f>0.15*AF18/$AM$77</f>
    </oc>
    <nc r="AQ18" t="e">
      <f>0.15*AF18/$AM$42</f>
    </nc>
  </rcc>
  <rcc rId="1594" ua="false" sId="2">
    <oc r="AQ19" t="n">
      <f>0.15*AF19/$AM$77</f>
    </oc>
    <nc r="AQ19" t="e">
      <f>0.15*AF19/$AM$42</f>
    </nc>
  </rcc>
  <rcc rId="1595" ua="false" sId="2">
    <oc r="AQ20" t="n">
      <f>0.15*AF20/$AM$77</f>
    </oc>
    <nc r="AQ20" t="e">
      <f>0.15*AF20/$AM$42</f>
    </nc>
  </rcc>
  <rcc rId="1596" ua="false" sId="2">
    <oc r="AQ21" t="n">
      <f>0.15*AF21/$AM$77</f>
    </oc>
    <nc r="AQ21" t="e">
      <f>0.15*AF21/$AM$42</f>
    </nc>
  </rcc>
  <rcc rId="1597" ua="false" sId="2">
    <oc r="AQ22" t="n">
      <f>0.15*AF22/$AM$77</f>
    </oc>
    <nc r="AQ22" t="e">
      <f>0.15*AF22/$AM$42</f>
    </nc>
  </rcc>
  <rcc rId="1598" ua="false" sId="2">
    <oc r="AQ23" t="n">
      <f>0.15*AF23/$AM$77</f>
    </oc>
    <nc r="AQ23" t="e">
      <f>0.15*AF23/$AM$42</f>
    </nc>
  </rcc>
  <rcc rId="1599" ua="false" sId="2">
    <oc r="AQ24" t="n">
      <f>0.15*AF24/$AM$77</f>
    </oc>
    <nc r="AQ24" t="e">
      <f>0.15*AF24/$AM$42</f>
    </nc>
  </rcc>
  <rcc rId="1600" ua="false" sId="2">
    <oc r="AQ25" t="n">
      <f>0.15*AF25/$AM$77</f>
    </oc>
    <nc r="AQ25" t="e">
      <f>0.15*AF25/$AM$42</f>
    </nc>
  </rcc>
  <rcc rId="1601" ua="false" sId="2">
    <oc r="AQ26" t="n">
      <f>0.15*AF26/$AM$77</f>
    </oc>
    <nc r="AQ26" t="e">
      <f>0.15*AF26/$AM$42</f>
    </nc>
  </rcc>
  <rcc rId="1602" ua="false" sId="2">
    <oc r="AQ27" t="n">
      <f>0.15*AF27/$AM$77</f>
    </oc>
    <nc r="AQ27" t="e">
      <f>0.15*AF27/$AM$42</f>
    </nc>
  </rcc>
  <rcc rId="1603" ua="false" sId="2">
    <oc r="AQ28" t="n">
      <f>0.15*AF28/$AM$77</f>
    </oc>
    <nc r="AQ28" t="e">
      <f>0.15*AF28/$AM$42</f>
    </nc>
  </rcc>
  <rcc rId="1604" ua="false" sId="2">
    <oc r="AQ29" t="n">
      <f>0.15*AF29/$AM$77</f>
    </oc>
    <nc r="AQ29" t="e">
      <f>0.15*AF29/$AM$42</f>
    </nc>
  </rcc>
  <rcc rId="1605" ua="false" sId="2">
    <oc r="AQ30" t="n">
      <f>0.15*AF30/$AM$77</f>
    </oc>
    <nc r="AQ30" t="e">
      <f>0.15*AF30/$AM$42</f>
    </nc>
  </rcc>
  <rcc rId="1606" ua="false" sId="2">
    <oc r="AQ31" t="n">
      <f>0.15*AF31/$AM$77</f>
    </oc>
    <nc r="AQ31" t="e">
      <f>0.15*AF31/$AM$42</f>
    </nc>
  </rcc>
  <rcc rId="1607" ua="false" sId="2">
    <oc r="AQ32" t="n">
      <f>0.15*AF32/$AM$77</f>
    </oc>
    <nc r="AQ32" t="e">
      <f>0.15*AF32/$AM$42</f>
    </nc>
  </rcc>
  <rcc rId="1608" ua="false" sId="2">
    <oc r="AQ33" t="n">
      <f>0.15*AF33/$AM$77</f>
    </oc>
    <nc r="AQ33" t="e">
      <f>0.15*AF33/$AM$42</f>
    </nc>
  </rcc>
  <rcc rId="1609" ua="false" sId="2">
    <oc r="AQ34" t="n">
      <f>0.15*AF34/$AM$77</f>
    </oc>
    <nc r="AQ34" t="e">
      <f>0.15*AF34/$AM$42</f>
    </nc>
  </rcc>
  <rcc rId="1610" ua="false" sId="2">
    <oc r="AQ35" t="n">
      <f>0.15*AF35/$AM$77</f>
    </oc>
    <nc r="AQ35" t="e">
      <f>0.15*AF35/$AM$42</f>
    </nc>
  </rcc>
  <rcc rId="1611" ua="false" sId="2">
    <oc r="AQ36" t="n">
      <f>0.15*AF36/$AM$77</f>
    </oc>
    <nc r="AQ36" t="e">
      <f>0.15*AF36/$AM$42</f>
    </nc>
  </rcc>
  <rcc rId="1612" ua="false" sId="2">
    <oc r="AQ37" t="n">
      <f>0.15*AF37/$AM$77</f>
    </oc>
    <nc r="AQ37" t="e">
      <f>0.15*AF37/$AM$42</f>
    </nc>
  </rcc>
  <rcc rId="1613" ua="false" sId="2">
    <oc r="AQ38" t="n">
      <f>0.15*AF38/$AM$77</f>
    </oc>
    <nc r="AQ38" t="e">
      <f>0.15*AF38/$AM$42</f>
    </nc>
  </rcc>
  <rcc rId="1614" ua="false" sId="2">
    <oc r="AQ39" t="n">
      <f>0.15*AF39/$AM$77</f>
    </oc>
    <nc r="AQ39" t="e">
      <f>0.15*AF39/$AM$42</f>
    </nc>
  </rcc>
  <rcc rId="1615" ua="false" sId="2">
    <oc r="AQ40" t="n">
      <f>0.15*AF40/$AM$77</f>
    </oc>
    <nc r="AQ40" t="e">
      <f>0.15*AF40/$AM$42</f>
    </nc>
  </rcc>
  <rcc rId="1616" ua="false" sId="2">
    <oc r="AQ41" t="n">
      <f>0.15*AF41/$AM$77</f>
    </oc>
    <nc r="AQ41" t="e">
      <f>0.15*AF41/$AM$42</f>
    </nc>
  </rcc>
  <rcc rId="1617" ua="false" sId="2">
    <oc r="AR16" t="n">
      <f>AQ16*$J$77</f>
    </oc>
    <nc r="AR16" t="n">
      <f>AQ16*$J$42</f>
    </nc>
  </rcc>
  <rcc rId="1618" ua="false" sId="2">
    <oc r="AR17" t="n">
      <f>AQ17*$J$77</f>
    </oc>
    <nc r="AR17" t="n">
      <f>AQ17*$J$42</f>
    </nc>
  </rcc>
  <rcc rId="1619" ua="false" sId="2">
    <oc r="AR18" t="n">
      <f>AQ18*$J$77</f>
    </oc>
    <nc r="AR18" t="n">
      <f>AQ18*$J$42</f>
    </nc>
  </rcc>
  <rcc rId="1620" ua="false" sId="2">
    <oc r="AR19" t="n">
      <f>AQ19*$J$77</f>
    </oc>
    <nc r="AR19" t="n">
      <f>AQ19*$J$42</f>
    </nc>
  </rcc>
  <rcc rId="1621" ua="false" sId="2">
    <oc r="AR20" t="n">
      <f>AQ20*$J$77</f>
    </oc>
    <nc r="AR20" t="n">
      <f>AQ20*$J$42</f>
    </nc>
  </rcc>
  <rcc rId="1622" ua="false" sId="2">
    <oc r="AR21" t="n">
      <f>AQ21*$J$77</f>
    </oc>
    <nc r="AR21" t="n">
      <f>AQ21*$J$42</f>
    </nc>
  </rcc>
  <rcc rId="1623" ua="false" sId="2">
    <oc r="AR22" t="n">
      <f>AQ22*$J$77</f>
    </oc>
    <nc r="AR22" t="n">
      <f>AQ22*$J$42</f>
    </nc>
  </rcc>
  <rcc rId="1624" ua="false" sId="2">
    <oc r="AR23" t="n">
      <f>AQ23*$J$77</f>
    </oc>
    <nc r="AR23" t="n">
      <f>AQ23*$J$42</f>
    </nc>
  </rcc>
  <rcc rId="1625" ua="false" sId="2">
    <oc r="AR24" t="n">
      <f>AQ24*$J$77</f>
    </oc>
    <nc r="AR24" t="n">
      <f>AQ24*$J$42</f>
    </nc>
  </rcc>
  <rcc rId="1626" ua="false" sId="2">
    <oc r="AR25" t="n">
      <f>AQ25*$J$77</f>
    </oc>
    <nc r="AR25" t="n">
      <f>AQ25*$J$42</f>
    </nc>
  </rcc>
  <rcc rId="1627" ua="false" sId="2">
    <oc r="AR26" t="n">
      <f>AQ26*$J$77</f>
    </oc>
    <nc r="AR26" t="n">
      <f>AQ26*$J$42</f>
    </nc>
  </rcc>
  <rcc rId="1628" ua="false" sId="2">
    <oc r="AR27" t="n">
      <f>AQ27*$J$77</f>
    </oc>
    <nc r="AR27" t="n">
      <f>AQ27*$J$42</f>
    </nc>
  </rcc>
  <rcc rId="1629" ua="false" sId="2">
    <oc r="AR28" t="n">
      <f>AQ28*$J$77</f>
    </oc>
    <nc r="AR28" t="n">
      <f>AQ28*$J$42</f>
    </nc>
  </rcc>
  <rcc rId="1630" ua="false" sId="2">
    <oc r="AR29" t="n">
      <f>AQ29*$J$77</f>
    </oc>
    <nc r="AR29" t="n">
      <f>AQ29*$J$42</f>
    </nc>
  </rcc>
  <rcc rId="1631" ua="false" sId="2">
    <oc r="AR30" t="n">
      <f>AQ30*$J$77</f>
    </oc>
    <nc r="AR30" t="n">
      <f>AQ30*$J$42</f>
    </nc>
  </rcc>
  <rcc rId="1632" ua="false" sId="2">
    <oc r="AR31" t="n">
      <f>AQ31*$J$77</f>
    </oc>
    <nc r="AR31" t="n">
      <f>AQ31*$J$42</f>
    </nc>
  </rcc>
  <rcc rId="1633" ua="false" sId="2">
    <oc r="AR32" t="n">
      <f>AQ32*$J$77</f>
    </oc>
    <nc r="AR32" t="n">
      <f>AQ32*$J$42</f>
    </nc>
  </rcc>
  <rcc rId="1634" ua="false" sId="2">
    <oc r="AR33" t="n">
      <f>AQ33*$J$77</f>
    </oc>
    <nc r="AR33" t="n">
      <f>AQ33*$J$42</f>
    </nc>
  </rcc>
  <rcc rId="1635" ua="false" sId="2">
    <oc r="AR34" t="n">
      <f>AQ34*$J$77</f>
    </oc>
    <nc r="AR34" t="n">
      <f>AQ34*$J$42</f>
    </nc>
  </rcc>
  <rcc rId="1636" ua="false" sId="2">
    <oc r="AR35" t="n">
      <f>AQ35*$J$77</f>
    </oc>
    <nc r="AR35" t="n">
      <f>AQ35*$J$42</f>
    </nc>
  </rcc>
  <rcc rId="1637" ua="false" sId="2">
    <oc r="AR36" t="n">
      <f>AQ36*$J$77</f>
    </oc>
    <nc r="AR36" t="n">
      <f>AQ36*$J$42</f>
    </nc>
  </rcc>
  <rcc rId="1638" ua="false" sId="2">
    <oc r="AR37" t="n">
      <f>AQ37*$J$77</f>
    </oc>
    <nc r="AR37" t="n">
      <f>AQ37*$J$42</f>
    </nc>
  </rcc>
  <rcc rId="1639" ua="false" sId="2">
    <oc r="AR38" t="n">
      <f>AQ38*$J$77</f>
    </oc>
    <nc r="AR38" t="n">
      <f>AQ38*$J$42</f>
    </nc>
  </rcc>
  <rcc rId="1640" ua="false" sId="2">
    <oc r="AR39" t="n">
      <f>AQ39*$J$77</f>
    </oc>
    <nc r="AR39" t="n">
      <f>AQ39*$J$42</f>
    </nc>
  </rcc>
  <rcc rId="1641" ua="false" sId="2">
    <oc r="AR40" t="n">
      <f>AQ40*$J$77</f>
    </oc>
    <nc r="AR40" t="n">
      <f>AQ40*$J$42</f>
    </nc>
  </rcc>
  <rcc rId="1642" ua="false" sId="2">
    <oc r="AR41" t="n">
      <f>AQ41*$J$77</f>
    </oc>
    <nc r="AR41" t="n">
      <f>AQ41*$J$42</f>
    </nc>
  </rcc>
  <rcc rId="1643" ua="false" sId="2">
    <oc r="AS16" t="n">
      <f>0.24*AH16/$AM$77</f>
    </oc>
    <nc r="AS16" t="e">
      <f>0.24*AH16/$AM$42</f>
    </nc>
  </rcc>
  <rcc rId="1644" ua="false" sId="2">
    <oc r="AS17" t="n">
      <f>0.24*AH17/$AM$77</f>
    </oc>
    <nc r="AS17" t="e">
      <f>0.24*AH17/$AM$42</f>
    </nc>
  </rcc>
  <rcc rId="1645" ua="false" sId="2">
    <oc r="AS18" t="n">
      <f>0.24*AH18/$AM$77</f>
    </oc>
    <nc r="AS18" t="e">
      <f>0.24*AH18/$AM$42</f>
    </nc>
  </rcc>
  <rcc rId="1646" ua="false" sId="2">
    <oc r="AS19" t="n">
      <f>0.24*AH19/$AM$77</f>
    </oc>
    <nc r="AS19" t="e">
      <f>0.24*AH19/$AM$42</f>
    </nc>
  </rcc>
  <rcc rId="1647" ua="false" sId="2">
    <oc r="AS20" t="n">
      <f>0.24*AH20/$AM$77</f>
    </oc>
    <nc r="AS20" t="e">
      <f>0.24*AH20/$AM$42</f>
    </nc>
  </rcc>
  <rcc rId="1648" ua="false" sId="2">
    <oc r="AS21" t="n">
      <f>0.24*AH21/$AM$77</f>
    </oc>
    <nc r="AS21" t="e">
      <f>0.24*AH21/$AM$42</f>
    </nc>
  </rcc>
  <rcc rId="1649" ua="false" sId="2">
    <oc r="AS22" t="n">
      <f>0.24*AH22/$AM$77</f>
    </oc>
    <nc r="AS22" t="e">
      <f>0.24*AH22/$AM$42</f>
    </nc>
  </rcc>
  <rcc rId="1650" ua="false" sId="2">
    <oc r="AS23" t="n">
      <f>0.24*AH23/$AM$77</f>
    </oc>
    <nc r="AS23" t="e">
      <f>0.24*AH23/$AM$42</f>
    </nc>
  </rcc>
  <rcc rId="1651" ua="false" sId="2">
    <oc r="AS24" t="n">
      <f>0.24*AH24/$AM$77</f>
    </oc>
    <nc r="AS24" t="e">
      <f>0.24*AH24/$AM$42</f>
    </nc>
  </rcc>
  <rcc rId="1652" ua="false" sId="2">
    <oc r="AS25" t="n">
      <f>0.24*AH25/$AM$77</f>
    </oc>
    <nc r="AS25" t="e">
      <f>0.24*AH25/$AM$42</f>
    </nc>
  </rcc>
  <rcc rId="1653" ua="false" sId="2">
    <oc r="AS26" t="n">
      <f>0.24*AH26/$AM$77</f>
    </oc>
    <nc r="AS26" t="e">
      <f>0.24*AH26/$AM$42</f>
    </nc>
  </rcc>
  <rcc rId="1654" ua="false" sId="2">
    <oc r="AS27" t="n">
      <f>0.24*AH27/$AM$77</f>
    </oc>
    <nc r="AS27" t="e">
      <f>0.24*AH27/$AM$42</f>
    </nc>
  </rcc>
  <rcc rId="1655" ua="false" sId="2">
    <oc r="AS28" t="n">
      <f>0.24*AH28/$AM$77</f>
    </oc>
    <nc r="AS28" t="e">
      <f>0.24*AH28/$AM$42</f>
    </nc>
  </rcc>
  <rcc rId="1656" ua="false" sId="2">
    <oc r="AS29" t="n">
      <f>0.24*AH29/$AM$77</f>
    </oc>
    <nc r="AS29" t="e">
      <f>0.24*AH29/$AM$42</f>
    </nc>
  </rcc>
  <rcc rId="1657" ua="false" sId="2">
    <oc r="AS30" t="n">
      <f>0.24*AH30/$AM$77</f>
    </oc>
    <nc r="AS30" t="e">
      <f>0.24*AH30/$AM$42</f>
    </nc>
  </rcc>
  <rcc rId="1658" ua="false" sId="2">
    <oc r="AS31" t="n">
      <f>0.24*AH31/$AM$77</f>
    </oc>
    <nc r="AS31" t="e">
      <f>0.24*AH31/$AM$42</f>
    </nc>
  </rcc>
  <rcc rId="1659" ua="false" sId="2">
    <oc r="AS32" t="n">
      <f>0.24*AH32/$AM$77</f>
    </oc>
    <nc r="AS32" t="e">
      <f>0.24*AH32/$AM$42</f>
    </nc>
  </rcc>
  <rcc rId="1660" ua="false" sId="2">
    <oc r="AS33" t="n">
      <f>0.24*AH33/$AM$77</f>
    </oc>
    <nc r="AS33" t="e">
      <f>0.24*AH33/$AM$42</f>
    </nc>
  </rcc>
  <rcc rId="1661" ua="false" sId="2">
    <oc r="AS34" t="n">
      <f>0.24*AH34/$AM$77</f>
    </oc>
    <nc r="AS34" t="e">
      <f>0.24*AH34/$AM$42</f>
    </nc>
  </rcc>
  <rcc rId="1662" ua="false" sId="2">
    <oc r="AS35" t="n">
      <f>0.24*AH35/$AM$77</f>
    </oc>
    <nc r="AS35" t="e">
      <f>0.24*AH35/$AM$42</f>
    </nc>
  </rcc>
  <rcc rId="1663" ua="false" sId="2">
    <oc r="AS36" t="n">
      <f>0.24*AH36/$AM$77</f>
    </oc>
    <nc r="AS36" t="e">
      <f>0.24*AH36/$AM$42</f>
    </nc>
  </rcc>
  <rcc rId="1664" ua="false" sId="2">
    <oc r="AS37" t="n">
      <f>0.24*AH37/$AM$77</f>
    </oc>
    <nc r="AS37" t="e">
      <f>0.24*AH37/$AM$42</f>
    </nc>
  </rcc>
  <rcc rId="1665" ua="false" sId="2">
    <oc r="AS38" t="n">
      <f>0.24*AH38/$AM$77</f>
    </oc>
    <nc r="AS38" t="e">
      <f>0.24*AH38/$AM$42</f>
    </nc>
  </rcc>
  <rcc rId="1666" ua="false" sId="2">
    <oc r="AS39" t="n">
      <f>0.24*AH39/$AM$77</f>
    </oc>
    <nc r="AS39" t="e">
      <f>0.24*AH39/$AM$42</f>
    </nc>
  </rcc>
  <rcc rId="1667" ua="false" sId="2">
    <oc r="AS40" t="n">
      <f>0.24*AH40/$AM$77</f>
    </oc>
    <nc r="AS40" t="e">
      <f>0.24*AH40/$AM$42</f>
    </nc>
  </rcc>
  <rcc rId="1668" ua="false" sId="2">
    <oc r="AS41" t="n">
      <f>0.24*AH41/$AM$77</f>
    </oc>
    <nc r="AS41" t="e">
      <f>0.24*AH41/$AM$42</f>
    </nc>
  </rcc>
  <rcc rId="1669" ua="false" sId="2">
    <oc r="AT16" t="n">
      <f>AS16*$J$77</f>
    </oc>
    <nc r="AT16" t="n">
      <f>AS16*$J$42</f>
    </nc>
  </rcc>
  <rcc rId="1670" ua="false" sId="2">
    <oc r="AT17" t="n">
      <f>AS17*$J$77</f>
    </oc>
    <nc r="AT17" t="n">
      <f>AS17*$J$42</f>
    </nc>
  </rcc>
  <rcc rId="1671" ua="false" sId="2">
    <oc r="AT18" t="n">
      <f>AS18*$J$77</f>
    </oc>
    <nc r="AT18" t="n">
      <f>AS18*$J$42</f>
    </nc>
  </rcc>
  <rcc rId="1672" ua="false" sId="2">
    <oc r="AT19" t="n">
      <f>AS19*$J$77</f>
    </oc>
    <nc r="AT19" t="n">
      <f>AS19*$J$42</f>
    </nc>
  </rcc>
  <rcc rId="1673" ua="false" sId="2">
    <oc r="AT20" t="n">
      <f>AS20*$J$77</f>
    </oc>
    <nc r="AT20" t="n">
      <f>AS20*$J$42</f>
    </nc>
  </rcc>
  <rcc rId="1674" ua="false" sId="2">
    <oc r="AT21" t="n">
      <f>AS21*$J$77</f>
    </oc>
    <nc r="AT21" t="n">
      <f>AS21*$J$42</f>
    </nc>
  </rcc>
  <rcc rId="1675" ua="false" sId="2">
    <oc r="AT22" t="n">
      <f>AS22*$J$77</f>
    </oc>
    <nc r="AT22" t="n">
      <f>AS22*$J$42</f>
    </nc>
  </rcc>
  <rcc rId="1676" ua="false" sId="2">
    <oc r="AT23" t="n">
      <f>AS23*$J$77</f>
    </oc>
    <nc r="AT23" t="n">
      <f>AS23*$J$42</f>
    </nc>
  </rcc>
  <rcc rId="1677" ua="false" sId="2">
    <oc r="AT24" t="n">
      <f>AS24*$J$77</f>
    </oc>
    <nc r="AT24" t="n">
      <f>AS24*$J$42</f>
    </nc>
  </rcc>
  <rcc rId="1678" ua="false" sId="2">
    <oc r="AT25" t="n">
      <f>AS25*$J$77</f>
    </oc>
    <nc r="AT25" t="n">
      <f>AS25*$J$42</f>
    </nc>
  </rcc>
  <rcc rId="1679" ua="false" sId="2">
    <oc r="AT26" t="n">
      <f>AS26*$J$77</f>
    </oc>
    <nc r="AT26" t="n">
      <f>AS26*$J$42</f>
    </nc>
  </rcc>
  <rcc rId="1680" ua="false" sId="2">
    <oc r="AT27" t="n">
      <f>AS27*$J$77</f>
    </oc>
    <nc r="AT27" t="n">
      <f>AS27*$J$42</f>
    </nc>
  </rcc>
  <rcc rId="1681" ua="false" sId="2">
    <oc r="AT28" t="n">
      <f>AS28*$J$77</f>
    </oc>
    <nc r="AT28" t="n">
      <f>AS28*$J$42</f>
    </nc>
  </rcc>
  <rcc rId="1682" ua="false" sId="2">
    <oc r="AT29" t="n">
      <f>AS29*$J$77</f>
    </oc>
    <nc r="AT29" t="n">
      <f>AS29*$J$42</f>
    </nc>
  </rcc>
  <rcc rId="1683" ua="false" sId="2">
    <oc r="AT30" t="n">
      <f>AS30*$J$77</f>
    </oc>
    <nc r="AT30" t="n">
      <f>AS30*$J$42</f>
    </nc>
  </rcc>
  <rcc rId="1684" ua="false" sId="2">
    <oc r="AT31" t="n">
      <f>AS31*$J$77</f>
    </oc>
    <nc r="AT31" t="n">
      <f>AS31*$J$42</f>
    </nc>
  </rcc>
  <rcc rId="1685" ua="false" sId="2">
    <oc r="AT32" t="n">
      <f>AS32*$J$77</f>
    </oc>
    <nc r="AT32" t="n">
      <f>AS32*$J$42</f>
    </nc>
  </rcc>
  <rcc rId="1686" ua="false" sId="2">
    <oc r="AT33" t="n">
      <f>AS33*$J$77</f>
    </oc>
    <nc r="AT33" t="n">
      <f>AS33*$J$42</f>
    </nc>
  </rcc>
  <rcc rId="1687" ua="false" sId="2">
    <oc r="AT34" t="n">
      <f>AS34*$J$77</f>
    </oc>
    <nc r="AT34" t="n">
      <f>AS34*$J$42</f>
    </nc>
  </rcc>
  <rcc rId="1688" ua="false" sId="2">
    <oc r="AT35" t="n">
      <f>AS35*$J$77</f>
    </oc>
    <nc r="AT35" t="n">
      <f>AS35*$J$42</f>
    </nc>
  </rcc>
  <rcc rId="1689" ua="false" sId="2">
    <oc r="AT36" t="n">
      <f>AS36*$J$77</f>
    </oc>
    <nc r="AT36" t="n">
      <f>AS36*$J$42</f>
    </nc>
  </rcc>
  <rcc rId="1690" ua="false" sId="2">
    <oc r="AT37" t="n">
      <f>AS37*$J$77</f>
    </oc>
    <nc r="AT37" t="n">
      <f>AS37*$J$42</f>
    </nc>
  </rcc>
  <rcc rId="1691" ua="false" sId="2">
    <oc r="AT38" t="n">
      <f>AS38*$J$77</f>
    </oc>
    <nc r="AT38" t="n">
      <f>AS38*$J$42</f>
    </nc>
  </rcc>
  <rcc rId="1692" ua="false" sId="2">
    <oc r="AT39" t="n">
      <f>AS39*$J$77</f>
    </oc>
    <nc r="AT39" t="n">
      <f>AS39*$J$42</f>
    </nc>
  </rcc>
  <rcc rId="1693" ua="false" sId="2">
    <oc r="AT40" t="n">
      <f>AS40*$J$77</f>
    </oc>
    <nc r="AT40" t="n">
      <f>AS40*$J$42</f>
    </nc>
  </rcc>
  <rcc rId="1694" ua="false" sId="2">
    <oc r="AT41" t="n">
      <f>AS41*$J$77</f>
    </oc>
    <nc r="AT41" t="n">
      <f>AS41*$J$42</f>
    </nc>
  </rcc>
  <rcc rId="1695" ua="false" sId="2">
    <oc r="AU16" t="n">
      <f>0.25*AJ16/$AM$77</f>
    </oc>
    <nc r="AU16" t="e">
      <f>0.25*AJ16/$AM$42</f>
    </nc>
  </rcc>
  <rcc rId="1696" ua="false" sId="2">
    <oc r="AU17" t="n">
      <f>0.25*AJ17/$AM$77</f>
    </oc>
    <nc r="AU17" t="e">
      <f>0.25*AJ17/$AM$42</f>
    </nc>
  </rcc>
  <rcc rId="1697" ua="false" sId="2">
    <oc r="AU18" t="n">
      <f>0.25*AJ18/$AM$77</f>
    </oc>
    <nc r="AU18" t="e">
      <f>0.25*AJ18/$AM$42</f>
    </nc>
  </rcc>
  <rcc rId="1698" ua="false" sId="2">
    <oc r="AU19" t="n">
      <f>0.25*AJ19/$AM$77</f>
    </oc>
    <nc r="AU19" t="e">
      <f>0.25*AJ19/$AM$42</f>
    </nc>
  </rcc>
  <rcc rId="1699" ua="false" sId="2">
    <oc r="AU20" t="n">
      <f>0.25*AJ20/$AM$77</f>
    </oc>
    <nc r="AU20" t="e">
      <f>0.25*AJ20/$AM$42</f>
    </nc>
  </rcc>
  <rcc rId="1700" ua="false" sId="2">
    <oc r="AU21" t="n">
      <f>0.25*AJ21/$AM$77</f>
    </oc>
    <nc r="AU21" t="e">
      <f>0.25*AJ21/$AM$42</f>
    </nc>
  </rcc>
  <rcc rId="1701" ua="false" sId="2">
    <oc r="AU22" t="n">
      <f>0.25*AJ22/$AM$77</f>
    </oc>
    <nc r="AU22" t="e">
      <f>0.25*AJ22/$AM$42</f>
    </nc>
  </rcc>
  <rcc rId="1702" ua="false" sId="2">
    <oc r="AU23" t="n">
      <f>0.25*AJ23/$AM$77</f>
    </oc>
    <nc r="AU23" t="e">
      <f>0.25*AJ23/$AM$42</f>
    </nc>
  </rcc>
  <rcc rId="1703" ua="false" sId="2">
    <oc r="AU24" t="n">
      <f>0.25*AJ24/$AM$77</f>
    </oc>
    <nc r="AU24" t="e">
      <f>0.25*AJ24/$AM$42</f>
    </nc>
  </rcc>
  <rcc rId="1704" ua="false" sId="2">
    <oc r="AU25" t="n">
      <f>0.25*AJ25/$AM$77</f>
    </oc>
    <nc r="AU25" t="e">
      <f>0.25*AJ25/$AM$42</f>
    </nc>
  </rcc>
  <rcc rId="1705" ua="false" sId="2">
    <oc r="AU26" t="n">
      <f>0.25*AJ26/$AM$77</f>
    </oc>
    <nc r="AU26" t="e">
      <f>0.25*AJ26/$AM$42</f>
    </nc>
  </rcc>
  <rcc rId="1706" ua="false" sId="2">
    <oc r="AU27" t="n">
      <f>0.25*AJ27/$AM$77</f>
    </oc>
    <nc r="AU27" t="e">
      <f>0.25*AJ27/$AM$42</f>
    </nc>
  </rcc>
  <rcc rId="1707" ua="false" sId="2">
    <oc r="AU28" t="n">
      <f>0.25*AJ28/$AM$77</f>
    </oc>
    <nc r="AU28" t="e">
      <f>0.25*AJ28/$AM$42</f>
    </nc>
  </rcc>
  <rcc rId="1708" ua="false" sId="2">
    <oc r="AU29" t="n">
      <f>0.25*AJ29/$AM$77</f>
    </oc>
    <nc r="AU29" t="e">
      <f>0.25*AJ29/$AM$42</f>
    </nc>
  </rcc>
  <rcc rId="1709" ua="false" sId="2">
    <oc r="AU30" t="n">
      <f>0.25*AJ30/$AM$77</f>
    </oc>
    <nc r="AU30" t="e">
      <f>0.25*AJ30/$AM$42</f>
    </nc>
  </rcc>
  <rcc rId="1710" ua="false" sId="2">
    <oc r="AU31" t="n">
      <f>0.25*AJ31/$AM$77</f>
    </oc>
    <nc r="AU31" t="e">
      <f>0.25*AJ31/$AM$42</f>
    </nc>
  </rcc>
  <rcc rId="1711" ua="false" sId="2">
    <oc r="AU32" t="n">
      <f>0.25*AJ32/$AM$77</f>
    </oc>
    <nc r="AU32" t="e">
      <f>0.25*AJ32/$AM$42</f>
    </nc>
  </rcc>
  <rcc rId="1712" ua="false" sId="2">
    <oc r="AU33" t="n">
      <f>0.25*AJ33/$AM$77</f>
    </oc>
    <nc r="AU33" t="e">
      <f>0.25*AJ33/$AM$42</f>
    </nc>
  </rcc>
  <rcc rId="1713" ua="false" sId="2">
    <oc r="AU34" t="n">
      <f>0.25*AJ34/$AM$77</f>
    </oc>
    <nc r="AU34" t="e">
      <f>0.25*AJ34/$AM$42</f>
    </nc>
  </rcc>
  <rcc rId="1714" ua="false" sId="2">
    <oc r="AU35" t="n">
      <f>0.25*AJ35/$AM$77</f>
    </oc>
    <nc r="AU35" t="e">
      <f>0.25*AJ35/$AM$42</f>
    </nc>
  </rcc>
  <rcc rId="1715" ua="false" sId="2">
    <oc r="AU36" t="n">
      <f>0.25*AJ36/$AM$77</f>
    </oc>
    <nc r="AU36" t="e">
      <f>0.25*AJ36/$AM$42</f>
    </nc>
  </rcc>
  <rcc rId="1716" ua="false" sId="2">
    <oc r="AU37" t="n">
      <f>0.25*AJ37/$AM$77</f>
    </oc>
    <nc r="AU37" t="e">
      <f>0.25*AJ37/$AM$42</f>
    </nc>
  </rcc>
  <rcc rId="1717" ua="false" sId="2">
    <oc r="AU38" t="n">
      <f>0.25*AJ38/$AM$77</f>
    </oc>
    <nc r="AU38" t="e">
      <f>0.25*AJ38/$AM$42</f>
    </nc>
  </rcc>
  <rcc rId="1718" ua="false" sId="2">
    <oc r="AU39" t="n">
      <f>0.25*AJ39/$AM$77</f>
    </oc>
    <nc r="AU39" t="e">
      <f>0.25*AJ39/$AM$42</f>
    </nc>
  </rcc>
  <rcc rId="1719" ua="false" sId="2">
    <oc r="AU40" t="n">
      <f>0.25*AJ40/$AM$77</f>
    </oc>
    <nc r="AU40" t="e">
      <f>0.25*AJ40/$AM$42</f>
    </nc>
  </rcc>
  <rcc rId="1720" ua="false" sId="2">
    <oc r="AU41" t="n">
      <f>0.25*AJ41/$AM$77</f>
    </oc>
    <nc r="AU41" t="e">
      <f>0.25*AJ41/$AM$42</f>
    </nc>
  </rcc>
  <rcc rId="1721" ua="false" sId="2">
    <oc r="AV16" t="n">
      <f>AU16*$J$77</f>
    </oc>
    <nc r="AV16" t="n">
      <f>AU16*$J$42</f>
    </nc>
  </rcc>
  <rcc rId="1722" ua="false" sId="2">
    <oc r="AV17" t="n">
      <f>AU17*$J$77</f>
    </oc>
    <nc r="AV17" t="n">
      <f>AU17*$J$42</f>
    </nc>
  </rcc>
  <rcc rId="1723" ua="false" sId="2">
    <oc r="AV18" t="n">
      <f>AU18*$J$77</f>
    </oc>
    <nc r="AV18" t="n">
      <f>AU18*$J$42</f>
    </nc>
  </rcc>
  <rcc rId="1724" ua="false" sId="2">
    <oc r="AV19" t="n">
      <f>AU19*$J$77</f>
    </oc>
    <nc r="AV19" t="n">
      <f>AU19*$J$42</f>
    </nc>
  </rcc>
  <rcc rId="1725" ua="false" sId="2">
    <oc r="AV20" t="n">
      <f>AU20*$J$77</f>
    </oc>
    <nc r="AV20" t="n">
      <f>AU20*$J$42</f>
    </nc>
  </rcc>
  <rcc rId="1726" ua="false" sId="2">
    <oc r="AV21" t="n">
      <f>AU21*$J$77</f>
    </oc>
    <nc r="AV21" t="n">
      <f>AU21*$J$42</f>
    </nc>
  </rcc>
  <rcc rId="1727" ua="false" sId="2">
    <oc r="AV22" t="n">
      <f>AU22*$J$77</f>
    </oc>
    <nc r="AV22" t="n">
      <f>AU22*$J$42</f>
    </nc>
  </rcc>
  <rcc rId="1728" ua="false" sId="2">
    <oc r="AV23" t="n">
      <f>AU23*$J$77</f>
    </oc>
    <nc r="AV23" t="n">
      <f>AU23*$J$42</f>
    </nc>
  </rcc>
  <rcc rId="1729" ua="false" sId="2">
    <oc r="AV24" t="n">
      <f>AU24*$J$77</f>
    </oc>
    <nc r="AV24" t="n">
      <f>AU24*$J$42</f>
    </nc>
  </rcc>
  <rcc rId="1730" ua="false" sId="2">
    <oc r="AV25" t="n">
      <f>AU25*$J$77</f>
    </oc>
    <nc r="AV25" t="n">
      <f>AU25*$J$42</f>
    </nc>
  </rcc>
  <rcc rId="1731" ua="false" sId="2">
    <oc r="AV26" t="n">
      <f>AU26*$J$77</f>
    </oc>
    <nc r="AV26" t="n">
      <f>AU26*$J$42</f>
    </nc>
  </rcc>
  <rcc rId="1732" ua="false" sId="2">
    <oc r="AV27" t="n">
      <f>AU27*$J$77</f>
    </oc>
    <nc r="AV27" t="n">
      <f>AU27*$J$42</f>
    </nc>
  </rcc>
  <rcc rId="1733" ua="false" sId="2">
    <oc r="AV28" t="n">
      <f>AU28*$J$77</f>
    </oc>
    <nc r="AV28" t="n">
      <f>AU28*$J$42</f>
    </nc>
  </rcc>
  <rcc rId="1734" ua="false" sId="2">
    <oc r="AV29" t="n">
      <f>AU29*$J$77</f>
    </oc>
    <nc r="AV29" t="n">
      <f>AU29*$J$42</f>
    </nc>
  </rcc>
  <rcc rId="1735" ua="false" sId="2">
    <oc r="AV30" t="n">
      <f>AU30*$J$77</f>
    </oc>
    <nc r="AV30" t="n">
      <f>AU30*$J$42</f>
    </nc>
  </rcc>
  <rcc rId="1736" ua="false" sId="2">
    <oc r="AV31" t="n">
      <f>AU31*$J$77</f>
    </oc>
    <nc r="AV31" t="n">
      <f>AU31*$J$42</f>
    </nc>
  </rcc>
  <rcc rId="1737" ua="false" sId="2">
    <oc r="AV32" t="n">
      <f>AU32*$J$77</f>
    </oc>
    <nc r="AV32" t="n">
      <f>AU32*$J$42</f>
    </nc>
  </rcc>
  <rcc rId="1738" ua="false" sId="2">
    <oc r="AV33" t="n">
      <f>AU33*$J$77</f>
    </oc>
    <nc r="AV33" t="n">
      <f>AU33*$J$42</f>
    </nc>
  </rcc>
  <rcc rId="1739" ua="false" sId="2">
    <oc r="AV34" t="n">
      <f>AU34*$J$77</f>
    </oc>
    <nc r="AV34" t="n">
      <f>AU34*$J$42</f>
    </nc>
  </rcc>
  <rcc rId="1740" ua="false" sId="2">
    <oc r="AV35" t="n">
      <f>AU35*$J$77</f>
    </oc>
    <nc r="AV35" t="n">
      <f>AU35*$J$42</f>
    </nc>
  </rcc>
  <rcc rId="1741" ua="false" sId="2">
    <oc r="AV36" t="n">
      <f>AU36*$J$77</f>
    </oc>
    <nc r="AV36" t="n">
      <f>AU36*$J$42</f>
    </nc>
  </rcc>
  <rcc rId="1742" ua="false" sId="2">
    <oc r="AV37" t="n">
      <f>AU37*$J$77</f>
    </oc>
    <nc r="AV37" t="n">
      <f>AU37*$J$42</f>
    </nc>
  </rcc>
  <rcc rId="1743" ua="false" sId="2">
    <oc r="AV38" t="n">
      <f>AU38*$J$77</f>
    </oc>
    <nc r="AV38" t="n">
      <f>AU38*$J$42</f>
    </nc>
  </rcc>
  <rcc rId="1744" ua="false" sId="2">
    <oc r="AV39" t="n">
      <f>AU39*$J$77</f>
    </oc>
    <nc r="AV39" t="n">
      <f>AU39*$J$42</f>
    </nc>
  </rcc>
  <rcc rId="1745" ua="false" sId="2">
    <oc r="AV40" t="n">
      <f>AU40*$J$77</f>
    </oc>
    <nc r="AV40" t="n">
      <f>AU40*$J$42</f>
    </nc>
  </rcc>
  <rcc rId="1746" ua="false" sId="2">
    <oc r="AV41" t="n">
      <f>AU41*$J$77</f>
    </oc>
    <nc r="AV41" t="n">
      <f>AU41*$J$42</f>
    </nc>
  </rcc>
  <rcc rId="1747" ua="false" sId="2">
    <oc r="AW16" t="n">
      <f>0.35*AL16/$AM$77</f>
    </oc>
    <nc r="AW16" t="e">
      <f>0.35*AL16/$AM$42</f>
    </nc>
  </rcc>
  <rcc rId="1748" ua="false" sId="2">
    <oc r="AW17" t="n">
      <f>0.35*AL17/$AM$77</f>
    </oc>
    <nc r="AW17" t="e">
      <f>0.35*AL17/$AM$42</f>
    </nc>
  </rcc>
  <rcc rId="1749" ua="false" sId="2">
    <oc r="AW18" t="n">
      <f>0.35*AL18/$AM$77</f>
    </oc>
    <nc r="AW18" t="e">
      <f>0.35*AL18/$AM$42</f>
    </nc>
  </rcc>
  <rcc rId="1750" ua="false" sId="2">
    <oc r="AW19" t="n">
      <f>0.35*AL19/$AM$77</f>
    </oc>
    <nc r="AW19" t="e">
      <f>0.35*AL19/$AM$42</f>
    </nc>
  </rcc>
  <rcc rId="1751" ua="false" sId="2">
    <oc r="AW20" t="n">
      <f>0.35*AL20/$AM$77</f>
    </oc>
    <nc r="AW20" t="e">
      <f>0.35*AL20/$AM$42</f>
    </nc>
  </rcc>
  <rcc rId="1752" ua="false" sId="2">
    <oc r="AW21" t="n">
      <f>0.35*AL21/$AM$77</f>
    </oc>
    <nc r="AW21" t="e">
      <f>0.35*AL21/$AM$42</f>
    </nc>
  </rcc>
  <rcc rId="1753" ua="false" sId="2">
    <oc r="AW22" t="n">
      <f>0.35*AL22/$AM$77</f>
    </oc>
    <nc r="AW22" t="e">
      <f>0.35*AL22/$AM$42</f>
    </nc>
  </rcc>
  <rcc rId="1754" ua="false" sId="2">
    <oc r="AW23" t="n">
      <f>0.35*AL23/$AM$77</f>
    </oc>
    <nc r="AW23" t="e">
      <f>0.35*AL23/$AM$42</f>
    </nc>
  </rcc>
  <rcc rId="1755" ua="false" sId="2">
    <oc r="AW24" t="n">
      <f>0.35*AL24/$AM$77</f>
    </oc>
    <nc r="AW24" t="e">
      <f>0.35*AL24/$AM$42</f>
    </nc>
  </rcc>
  <rcc rId="1756" ua="false" sId="2">
    <oc r="AW25" t="n">
      <f>0.35*AL25/$AM$77</f>
    </oc>
    <nc r="AW25" t="e">
      <f>0.35*AL25/$AM$42</f>
    </nc>
  </rcc>
  <rcc rId="1757" ua="false" sId="2">
    <oc r="AW26" t="n">
      <f>0.35*AL26/$AM$77</f>
    </oc>
    <nc r="AW26" t="e">
      <f>0.35*AL26/$AM$42</f>
    </nc>
  </rcc>
  <rcc rId="1758" ua="false" sId="2">
    <oc r="AW27" t="n">
      <f>0.35*AL27/$AM$77</f>
    </oc>
    <nc r="AW27" t="e">
      <f>0.35*AL27/$AM$42</f>
    </nc>
  </rcc>
  <rcc rId="1759" ua="false" sId="2">
    <oc r="AW28" t="n">
      <f>0.35*AL28/$AM$77</f>
    </oc>
    <nc r="AW28" t="e">
      <f>0.35*AL28/$AM$42</f>
    </nc>
  </rcc>
  <rcc rId="1760" ua="false" sId="2">
    <oc r="AW29" t="n">
      <f>0.35*AL29/$AM$77</f>
    </oc>
    <nc r="AW29" t="e">
      <f>0.35*AL29/$AM$42</f>
    </nc>
  </rcc>
  <rcc rId="1761" ua="false" sId="2">
    <oc r="AW30" t="n">
      <f>0.35*AL30/$AM$77</f>
    </oc>
    <nc r="AW30" t="e">
      <f>0.35*AL30/$AM$42</f>
    </nc>
  </rcc>
  <rcc rId="1762" ua="false" sId="2">
    <oc r="AW31" t="n">
      <f>0.35*AL31/$AM$77</f>
    </oc>
    <nc r="AW31" t="e">
      <f>0.35*AL31/$AM$42</f>
    </nc>
  </rcc>
  <rcc rId="1763" ua="false" sId="2">
    <oc r="AW32" t="n">
      <f>0.35*AL32/$AM$77</f>
    </oc>
    <nc r="AW32" t="e">
      <f>0.35*AL32/$AM$42</f>
    </nc>
  </rcc>
  <rcc rId="1764" ua="false" sId="2">
    <oc r="AW33" t="n">
      <f>0.35*AL33/$AM$77</f>
    </oc>
    <nc r="AW33" t="e">
      <f>0.35*AL33/$AM$42</f>
    </nc>
  </rcc>
  <rcc rId="1765" ua="false" sId="2">
    <oc r="AW34" t="n">
      <f>0.35*AL34/$AM$77</f>
    </oc>
    <nc r="AW34" t="e">
      <f>0.35*AL34/$AM$42</f>
    </nc>
  </rcc>
  <rcc rId="1766" ua="false" sId="2">
    <oc r="AW35" t="n">
      <f>0.35*AL35/$AM$77</f>
    </oc>
    <nc r="AW35" t="e">
      <f>0.35*AL35/$AM$42</f>
    </nc>
  </rcc>
  <rcc rId="1767" ua="false" sId="2">
    <oc r="AW36" t="n">
      <f>0.35*AL36/$AM$77</f>
    </oc>
    <nc r="AW36" t="e">
      <f>0.35*AL36/$AM$42</f>
    </nc>
  </rcc>
  <rcc rId="1768" ua="false" sId="2">
    <oc r="AW37" t="n">
      <f>0.35*AL37/$AM$77</f>
    </oc>
    <nc r="AW37" t="e">
      <f>0.35*AL37/$AM$42</f>
    </nc>
  </rcc>
  <rcc rId="1769" ua="false" sId="2">
    <oc r="AW38" t="n">
      <f>0.35*AL38/$AM$77</f>
    </oc>
    <nc r="AW38" t="e">
      <f>0.35*AL38/$AM$42</f>
    </nc>
  </rcc>
  <rcc rId="1770" ua="false" sId="2">
    <oc r="AW39" t="n">
      <f>0.35*AL39/$AM$77</f>
    </oc>
    <nc r="AW39" t="e">
      <f>0.35*AL39/$AM$42</f>
    </nc>
  </rcc>
  <rcc rId="1771" ua="false" sId="2">
    <oc r="AW40" t="n">
      <f>0.35*AL40/$AM$77</f>
    </oc>
    <nc r="AW40" t="e">
      <f>0.35*AL40/$AM$42</f>
    </nc>
  </rcc>
  <rcc rId="1772" ua="false" sId="2">
    <oc r="AW41" t="n">
      <f>0.35*AL41/$AM$77</f>
    </oc>
    <nc r="AW41" t="e">
      <f>0.35*AL41/$AM$42</f>
    </nc>
  </rcc>
  <rcc rId="1773" ua="false" sId="2">
    <oc r="AX16" t="n">
      <f>AW16*$J$77</f>
    </oc>
    <nc r="AX16" t="n">
      <f>AW16*$J$42</f>
    </nc>
  </rcc>
  <rcc rId="1774" ua="false" sId="2">
    <oc r="AX17" t="n">
      <f>AW17*$J$77</f>
    </oc>
    <nc r="AX17" t="n">
      <f>AW17*$J$42</f>
    </nc>
  </rcc>
  <rcc rId="1775" ua="false" sId="2">
    <oc r="AX18" t="n">
      <f>AW18*$J$77</f>
    </oc>
    <nc r="AX18" t="n">
      <f>AW18*$J$42</f>
    </nc>
  </rcc>
  <rcc rId="1776" ua="false" sId="2">
    <oc r="AX19" t="n">
      <f>AW19*$J$77</f>
    </oc>
    <nc r="AX19" t="n">
      <f>AW19*$J$42</f>
    </nc>
  </rcc>
  <rcc rId="1777" ua="false" sId="2">
    <oc r="AX20" t="n">
      <f>AW20*$J$77</f>
    </oc>
    <nc r="AX20" t="n">
      <f>AW20*$J$42</f>
    </nc>
  </rcc>
  <rcc rId="1778" ua="false" sId="2">
    <oc r="AX21" t="n">
      <f>AW21*$J$77</f>
    </oc>
    <nc r="AX21" t="n">
      <f>AW21*$J$42</f>
    </nc>
  </rcc>
  <rcc rId="1779" ua="false" sId="2">
    <oc r="AX22" t="n">
      <f>AW22*$J$77</f>
    </oc>
    <nc r="AX22" t="n">
      <f>AW22*$J$42</f>
    </nc>
  </rcc>
  <rcc rId="1780" ua="false" sId="2">
    <oc r="AX23" t="n">
      <f>AW23*$J$77</f>
    </oc>
    <nc r="AX23" t="n">
      <f>AW23*$J$42</f>
    </nc>
  </rcc>
  <rcc rId="1781" ua="false" sId="2">
    <oc r="AX24" t="n">
      <f>AW24*$J$77</f>
    </oc>
    <nc r="AX24" t="n">
      <f>AW24*$J$42</f>
    </nc>
  </rcc>
  <rcc rId="1782" ua="false" sId="2">
    <oc r="AX25" t="n">
      <f>AW25*$J$77</f>
    </oc>
    <nc r="AX25" t="n">
      <f>AW25*$J$42</f>
    </nc>
  </rcc>
  <rcc rId="1783" ua="false" sId="2">
    <oc r="AX26" t="n">
      <f>AW26*$J$77</f>
    </oc>
    <nc r="AX26" t="n">
      <f>AW26*$J$42</f>
    </nc>
  </rcc>
  <rcc rId="1784" ua="false" sId="2">
    <oc r="AX27" t="n">
      <f>AW27*$J$77</f>
    </oc>
    <nc r="AX27" t="n">
      <f>AW27*$J$42</f>
    </nc>
  </rcc>
  <rcc rId="1785" ua="false" sId="2">
    <oc r="AX28" t="n">
      <f>AW28*$J$77</f>
    </oc>
    <nc r="AX28" t="n">
      <f>AW28*$J$42</f>
    </nc>
  </rcc>
  <rcc rId="1786" ua="false" sId="2">
    <oc r="AX29" t="n">
      <f>AW29*$J$77</f>
    </oc>
    <nc r="AX29" t="n">
      <f>AW29*$J$42</f>
    </nc>
  </rcc>
  <rcc rId="1787" ua="false" sId="2">
    <oc r="AX30" t="n">
      <f>AW30*$J$77</f>
    </oc>
    <nc r="AX30" t="n">
      <f>AW30*$J$42</f>
    </nc>
  </rcc>
  <rcc rId="1788" ua="false" sId="2">
    <oc r="AX31" t="n">
      <f>AW31*$J$77</f>
    </oc>
    <nc r="AX31" t="n">
      <f>AW31*$J$42</f>
    </nc>
  </rcc>
  <rcc rId="1789" ua="false" sId="2">
    <oc r="AX32" t="n">
      <f>AW32*$J$77</f>
    </oc>
    <nc r="AX32" t="n">
      <f>AW32*$J$42</f>
    </nc>
  </rcc>
  <rcc rId="1790" ua="false" sId="2">
    <oc r="AX33" t="n">
      <f>AW33*$J$77</f>
    </oc>
    <nc r="AX33" t="n">
      <f>AW33*$J$42</f>
    </nc>
  </rcc>
  <rcc rId="1791" ua="false" sId="2">
    <oc r="AX34" t="n">
      <f>AW34*$J$77</f>
    </oc>
    <nc r="AX34" t="n">
      <f>AW34*$J$42</f>
    </nc>
  </rcc>
  <rcc rId="1792" ua="false" sId="2">
    <oc r="AX35" t="n">
      <f>AW35*$J$77</f>
    </oc>
    <nc r="AX35" t="n">
      <f>AW35*$J$42</f>
    </nc>
  </rcc>
  <rcc rId="1793" ua="false" sId="2">
    <oc r="AX36" t="n">
      <f>AW36*$J$77</f>
    </oc>
    <nc r="AX36" t="n">
      <f>AW36*$J$42</f>
    </nc>
  </rcc>
  <rcc rId="1794" ua="false" sId="2">
    <oc r="AX37" t="n">
      <f>AW37*$J$77</f>
    </oc>
    <nc r="AX37" t="n">
      <f>AW37*$J$42</f>
    </nc>
  </rcc>
  <rcc rId="1795" ua="false" sId="2">
    <oc r="AX38" t="n">
      <f>AW38*$J$77</f>
    </oc>
    <nc r="AX38" t="n">
      <f>AW38*$J$42</f>
    </nc>
  </rcc>
  <rcc rId="1796" ua="false" sId="2">
    <oc r="AX39" t="n">
      <f>AW39*$J$77</f>
    </oc>
    <nc r="AX39" t="n">
      <f>AW39*$J$42</f>
    </nc>
  </rcc>
  <rcc rId="1797" ua="false" sId="2">
    <oc r="AX40" t="n">
      <f>AW40*$J$77</f>
    </oc>
    <nc r="AX40" t="n">
      <f>AW40*$J$42</f>
    </nc>
  </rcc>
  <rcc rId="1798" ua="false" sId="2">
    <oc r="AX41" t="n">
      <f>AW41*$J$77</f>
    </oc>
    <nc r="AX41" t="n">
      <f>AW41*$J$42</f>
    </nc>
  </rcc>
  <rcc rId="1799" ua="false" sId="2">
    <oc r="A46" t="inlineStr">
      <is>
        <r>
          <rPr>
            <sz val="11"/>
            <rFont val="Calibri"/>
            <family val="0"/>
            <charset val="1"/>
          </rPr>
          <t xml:space="preserve">Tabla 1.</t>
        </r>
      </is>
    </oc>
    <nc r="A46" t="inlineStr">
      <is>
        <r>
          <rPr>
            <sz val="11"/>
            <rFont val="Calibri"/>
            <family val="0"/>
            <charset val="1"/>
          </rPr>
          <t xml:space="preserve">Tabla 2.</t>
        </r>
      </is>
    </nc>
  </rcc>
  <rcc rId="1800" ua="false" sId="2">
    <oc r="A81" t="inlineStr">
      <is>
        <r>
          <rPr>
            <sz val="11"/>
            <rFont val="Calibri"/>
            <family val="0"/>
            <charset val="1"/>
          </rPr>
          <t xml:space="preserve">Tabla 1.</t>
        </r>
      </is>
    </oc>
    <nc r="A81" t="inlineStr">
      <is>
        <r>
          <rPr>
            <sz val="11"/>
            <rFont val="Calibri"/>
            <family val="0"/>
            <charset val="1"/>
          </rPr>
          <t xml:space="preserve">Tabla 3.</t>
        </r>
      </is>
    </nc>
  </rcc>
  <rcc rId="1801" ua="false" sId="2">
    <oc r="A116" t="inlineStr">
      <is>
        <r>
          <rPr>
            <sz val="11"/>
            <rFont val="Calibri"/>
            <family val="0"/>
            <charset val="1"/>
          </rPr>
          <t xml:space="preserve">Tabla 2.</t>
        </r>
      </is>
    </oc>
    <nc r="A116" t="inlineStr">
      <is>
        <r>
          <rPr>
            <sz val="11"/>
            <rFont val="Calibri"/>
            <family val="0"/>
            <charset val="1"/>
          </rPr>
          <t xml:space="preserve">Tabla 4.</t>
        </r>
      </is>
    </nc>
  </rcc>
  <rcc rId="1802" ua="false" sId="2">
    <oc r="A149" t="inlineStr">
      <is>
        <r>
          <rPr>
            <sz val="11"/>
            <rFont val="Calibri"/>
            <family val="0"/>
            <charset val="1"/>
          </rPr>
          <t xml:space="preserve">Tabla 3.</t>
        </r>
      </is>
    </oc>
    <nc r="A149" t="inlineStr">
      <is>
        <r>
          <rPr>
            <sz val="11"/>
            <rFont val="Calibri"/>
            <family val="0"/>
            <charset val="1"/>
          </rPr>
          <t xml:space="preserve">Tabla 5.</t>
        </r>
      </is>
    </nc>
  </rcc>
</revisions>
</file>

<file path=xl/revisions/revisionLog14.xml><?xml version="1.0" encoding="utf-8"?>
<revisions xmlns="http://schemas.openxmlformats.org/spreadsheetml/2006/main" xmlns:r="http://schemas.openxmlformats.org/officeDocument/2006/relationships">
  <rcc rId="1803" ua="false" sId="3">
    <oc r="B15" t="n">
      <v>0</v>
    </oc>
    <nc r="B15"/>
  </rcc>
</revisions>
</file>

<file path=xl/revisions/revisionLog15.xml><?xml version="1.0" encoding="utf-8"?>
<revisions xmlns="http://schemas.openxmlformats.org/spreadsheetml/2006/main" xmlns:r="http://schemas.openxmlformats.org/officeDocument/2006/relationships">
  <rrc rId="1804" ua="false" sId="3" eol="0" ref="118:118" action="deleteRow">
    <rfmt sheetId="3" sqref="118:118"/>
  </rrc>
  <rcc rId="1805" ua="false" sId="2">
    <oc r="Z1" t="inlineStr">
      <is>
        <r>
          <rPr>
            <sz val="10"/>
            <rFont val="Arial"/>
            <family val="2"/>
            <charset val="1"/>
          </rPr>
          <t xml:space="preserve">v</t>
        </r>
      </is>
    </oc>
    <nc r="Z1"/>
  </rcc>
</revisions>
</file>

<file path=xl/revisions/revisionLog16.xml><?xml version="1.0" encoding="utf-8"?>
<revisions xmlns="http://schemas.openxmlformats.org/spreadsheetml/2006/main" xmlns:r="http://schemas.openxmlformats.org/officeDocument/2006/relationships">
  <rcc rId="1806" ua="false" sId="3">
    <oc r="S15" t="n">
      <f>B15+</f>
    </oc>
    <nc r="S15" t="n">
      <f>B15+</f>
    </nc>
  </rcc>
  <rcc rId="1807" ua="false" sId="3">
    <oc r="S16" t="n">
      <f>B16+</f>
    </oc>
    <nc r="S16" t="n">
      <f>B16+</f>
    </nc>
  </rcc>
  <rcc rId="1808" ua="false" sId="3">
    <oc r="S17" t="n">
      <f>B17+</f>
    </oc>
    <nc r="S17" t="n">
      <f>B17+</f>
    </nc>
  </rcc>
  <rcc rId="1809" ua="false" sId="3">
    <oc r="S18" t="n">
      <f>B18+</f>
    </oc>
    <nc r="S18" t="n">
      <f>B18+</f>
    </nc>
  </rcc>
  <rcc rId="1810" ua="false" sId="3">
    <oc r="S19" t="n">
      <f>B19+</f>
    </oc>
    <nc r="S19" t="n">
      <f>B19+</f>
    </nc>
  </rcc>
  <rcc rId="1811" ua="false" sId="3">
    <oc r="S20" t="n">
      <f>B20+</f>
    </oc>
    <nc r="S20" t="n">
      <f>B20+</f>
    </nc>
  </rcc>
  <rcc rId="1812" ua="false" sId="3">
    <oc r="S21" t="n">
      <f>B21+</f>
    </oc>
    <nc r="S21" t="n">
      <f>B21+</f>
    </nc>
  </rcc>
  <rcc rId="1813" ua="false" sId="3">
    <oc r="S22" t="n">
      <f>B22+</f>
    </oc>
    <nc r="S22" t="n">
      <f>B22+</f>
    </nc>
  </rcc>
  <rcc rId="1814" ua="false" sId="3">
    <oc r="S23" t="n">
      <f>B23+</f>
    </oc>
    <nc r="S23" t="n">
      <f>B23+</f>
    </nc>
  </rcc>
  <rcc rId="1815" ua="false" sId="3">
    <oc r="S24" t="n">
      <f>B24+</f>
    </oc>
    <nc r="S24" t="n">
      <f>B24+</f>
    </nc>
  </rcc>
  <rcc rId="1816" ua="false" sId="3">
    <oc r="S25" t="n">
      <f>B25+</f>
    </oc>
    <nc r="S25" t="n">
      <f>B25+</f>
    </nc>
  </rcc>
  <rcc rId="1817" ua="false" sId="3">
    <oc r="S26" t="n">
      <f>B26+</f>
    </oc>
    <nc r="S26" t="n">
      <f>B26+</f>
    </nc>
  </rcc>
  <rcc rId="1818" ua="false" sId="3">
    <oc r="S27" t="n">
      <f>B27+</f>
    </oc>
    <nc r="S27" t="n">
      <f>B27+</f>
    </nc>
  </rcc>
  <rcc rId="1819" ua="false" sId="3">
    <oc r="S28" t="n">
      <f>B28+</f>
    </oc>
    <nc r="S28" t="n">
      <f>B28+</f>
    </nc>
  </rcc>
  <rcc rId="1820" ua="false" sId="3">
    <oc r="S29" t="n">
      <f>B29+</f>
    </oc>
    <nc r="S29" t="n">
      <f>B29+</f>
    </nc>
  </rcc>
  <rcc rId="1821" ua="false" sId="3">
    <oc r="S30" t="n">
      <f>B30+</f>
    </oc>
    <nc r="S30" t="n">
      <f>B30+</f>
    </nc>
  </rcc>
  <rcc rId="1822" ua="false" sId="3">
    <oc r="S31" t="n">
      <f>B31+</f>
    </oc>
    <nc r="S31" t="n">
      <f>B31+</f>
    </nc>
  </rcc>
  <rcc rId="1823" ua="false" sId="3">
    <oc r="S32" t="n">
      <f>B32+</f>
    </oc>
    <nc r="S32" t="n">
      <f>B32+</f>
    </nc>
  </rcc>
  <rcc rId="1824" ua="false" sId="3">
    <oc r="S33" t="n">
      <f>B33+</f>
    </oc>
    <nc r="S33" t="n">
      <f>B33+</f>
    </nc>
  </rcc>
  <rcc rId="1825" ua="false" sId="3">
    <oc r="S34" t="n">
      <f>B34+</f>
    </oc>
    <nc r="S34" t="n">
      <f>B34+</f>
    </nc>
  </rcc>
  <rcc rId="1826" ua="false" sId="3">
    <oc r="S35" t="n">
      <f>B35+</f>
    </oc>
    <nc r="S35" t="n">
      <f>B35+</f>
    </nc>
  </rcc>
  <rcc rId="1827" ua="false" sId="3">
    <oc r="S36" t="n">
      <f>B36+</f>
    </oc>
    <nc r="S36" t="n">
      <f>B36+</f>
    </nc>
  </rcc>
  <rcc rId="1828" ua="false" sId="3">
    <oc r="S37" t="n">
      <f>B37+</f>
    </oc>
    <nc r="S37" t="n">
      <f>B37+</f>
    </nc>
  </rcc>
  <rcc rId="1829" ua="false" sId="3">
    <oc r="S38" t="n">
      <f>B38+</f>
    </oc>
    <nc r="S38" t="n">
      <f>B38+</f>
    </nc>
  </rcc>
  <rcc rId="1830" ua="false" sId="3">
    <oc r="S39" t="n">
      <f>B39+</f>
    </oc>
    <nc r="S39" t="n">
      <f>B39+</f>
    </nc>
  </rcc>
  <rcc rId="1831" ua="false" sId="3">
    <oc r="S40" t="n">
      <f>B40+</f>
    </oc>
    <nc r="S40" t="n">
      <f>B40+</f>
    </nc>
  </rcc>
  <rcc rId="1832" ua="false" sId="3">
    <oc r="S41" t="n">
      <f>B41+</f>
    </oc>
    <nc r="S41" t="n">
      <f>B41+</f>
    </nc>
  </rcc>
  <rcc rId="1833" ua="false" sId="3">
    <oc r="S50" t="n">
      <f>B50+</f>
    </oc>
    <nc r="S50" t="n">
      <f>B50+</f>
    </nc>
  </rcc>
  <rcc rId="1834" ua="false" sId="3">
    <oc r="S51" t="n">
      <f>B51+</f>
    </oc>
    <nc r="S51" t="n">
      <f>B51+</f>
    </nc>
  </rcc>
  <rcc rId="1835" ua="false" sId="3">
    <oc r="S52" t="n">
      <f>B52+</f>
    </oc>
    <nc r="S52" t="n">
      <f>B52+</f>
    </nc>
  </rcc>
  <rcc rId="1836" ua="false" sId="3">
    <oc r="S53" t="n">
      <f>B53+</f>
    </oc>
    <nc r="S53" t="n">
      <f>B53+</f>
    </nc>
  </rcc>
  <rcc rId="1837" ua="false" sId="3">
    <oc r="S54" t="n">
      <f>B54+</f>
    </oc>
    <nc r="S54" t="n">
      <f>B54+</f>
    </nc>
  </rcc>
  <rcc rId="1838" ua="false" sId="3">
    <oc r="S55" t="n">
      <f>B55+</f>
    </oc>
    <nc r="S55" t="n">
      <f>B55+</f>
    </nc>
  </rcc>
  <rcc rId="1839" ua="false" sId="3">
    <oc r="S56" t="n">
      <f>B56+</f>
    </oc>
    <nc r="S56" t="n">
      <f>B56+</f>
    </nc>
  </rcc>
  <rcc rId="1840" ua="false" sId="3">
    <oc r="S57" t="n">
      <f>B57+</f>
    </oc>
    <nc r="S57" t="n">
      <f>B57+</f>
    </nc>
  </rcc>
  <rcc rId="1841" ua="false" sId="3">
    <oc r="S58" t="n">
      <f>B58+</f>
    </oc>
    <nc r="S58" t="n">
      <f>B58+</f>
    </nc>
  </rcc>
  <rcc rId="1842" ua="false" sId="3">
    <oc r="S59" t="n">
      <f>B59+</f>
    </oc>
    <nc r="S59" t="n">
      <f>B59+</f>
    </nc>
  </rcc>
  <rcc rId="1843" ua="false" sId="3">
    <oc r="S60" t="n">
      <f>B60+</f>
    </oc>
    <nc r="S60" t="n">
      <f>B60+</f>
    </nc>
  </rcc>
  <rcc rId="1844" ua="false" sId="3">
    <oc r="S61" t="n">
      <f>B61+</f>
    </oc>
    <nc r="S61" t="n">
      <f>B61+</f>
    </nc>
  </rcc>
  <rcc rId="1845" ua="false" sId="3">
    <oc r="S62" t="n">
      <f>B62+</f>
    </oc>
    <nc r="S62" t="n">
      <f>B62+</f>
    </nc>
  </rcc>
  <rcc rId="1846" ua="false" sId="3">
    <oc r="S63" t="n">
      <f>B63+</f>
    </oc>
    <nc r="S63" t="n">
      <f>B63+</f>
    </nc>
  </rcc>
  <rcc rId="1847" ua="false" sId="3">
    <oc r="S64" t="n">
      <f>B64+</f>
    </oc>
    <nc r="S64" t="n">
      <f>B64+</f>
    </nc>
  </rcc>
  <rcc rId="1848" ua="false" sId="3">
    <oc r="S65" t="n">
      <f>B65+</f>
    </oc>
    <nc r="S65" t="n">
      <f>B65+</f>
    </nc>
  </rcc>
  <rcc rId="1849" ua="false" sId="3">
    <oc r="S66" t="n">
      <f>B66+</f>
    </oc>
    <nc r="S66" t="n">
      <f>B66+</f>
    </nc>
  </rcc>
  <rcc rId="1850" ua="false" sId="3">
    <oc r="S67" t="n">
      <f>B67+</f>
    </oc>
    <nc r="S67" t="n">
      <f>B67+</f>
    </nc>
  </rcc>
  <rcc rId="1851" ua="false" sId="3">
    <oc r="S68" t="n">
      <f>B68+</f>
    </oc>
    <nc r="S68" t="n">
      <f>B68+</f>
    </nc>
  </rcc>
  <rcc rId="1852" ua="false" sId="3">
    <oc r="S69" t="n">
      <f>B69+</f>
    </oc>
    <nc r="S69" t="n">
      <f>B69+</f>
    </nc>
  </rcc>
  <rcc rId="1853" ua="false" sId="3">
    <oc r="S70" t="n">
      <f>B70+</f>
    </oc>
    <nc r="S70" t="n">
      <f>B70+</f>
    </nc>
  </rcc>
  <rcc rId="1854" ua="false" sId="3">
    <oc r="S71" t="n">
      <f>B71+</f>
    </oc>
    <nc r="S71" t="n">
      <f>B71+</f>
    </nc>
  </rcc>
  <rcc rId="1855" ua="false" sId="3">
    <oc r="S72" t="n">
      <f>B72+</f>
    </oc>
    <nc r="S72" t="n">
      <f>B72+</f>
    </nc>
  </rcc>
  <rcc rId="1856" ua="false" sId="3">
    <oc r="S73" t="n">
      <f>B73+</f>
    </oc>
    <nc r="S73" t="n">
      <f>B73+</f>
    </nc>
  </rcc>
  <rcc rId="1857" ua="false" sId="3">
    <oc r="S74" t="n">
      <f>B74+</f>
    </oc>
    <nc r="S74" t="n">
      <f>B74+</f>
    </nc>
  </rcc>
  <rcc rId="1858" ua="false" sId="3">
    <oc r="S75" t="n">
      <f>B75+</f>
    </oc>
    <nc r="S75" t="n">
      <f>B75+</f>
    </nc>
  </rcc>
  <rcc rId="1859" ua="false" sId="3">
    <oc r="S76" t="n">
      <f>B76+</f>
    </oc>
    <nc r="S76" t="n">
      <f>B76+</f>
    </nc>
  </rcc>
  <rcc rId="1860" ua="false" sId="3">
    <oc r="S85" t="n">
      <f>B85+</f>
    </oc>
    <nc r="S85" t="n">
      <f>B85+</f>
    </nc>
  </rcc>
  <rcc rId="1861" ua="false" sId="3">
    <oc r="S86" t="n">
      <f>B86+</f>
    </oc>
    <nc r="S86" t="n">
      <f>B86+</f>
    </nc>
  </rcc>
  <rcc rId="1862" ua="false" sId="3">
    <oc r="S87" t="n">
      <f>B87+</f>
    </oc>
    <nc r="S87" t="n">
      <f>B87+</f>
    </nc>
  </rcc>
  <rcc rId="1863" ua="false" sId="3">
    <oc r="S88" t="n">
      <f>B88+</f>
    </oc>
    <nc r="S88" t="n">
      <f>B88+</f>
    </nc>
  </rcc>
  <rcc rId="1864" ua="false" sId="3">
    <oc r="S89" t="n">
      <f>B89+</f>
    </oc>
    <nc r="S89" t="n">
      <f>B89+</f>
    </nc>
  </rcc>
  <rcc rId="1865" ua="false" sId="3">
    <oc r="S90" t="n">
      <f>B90+</f>
    </oc>
    <nc r="S90" t="n">
      <f>B90+</f>
    </nc>
  </rcc>
  <rcc rId="1866" ua="false" sId="3">
    <oc r="S91" t="n">
      <f>B91+</f>
    </oc>
    <nc r="S91" t="n">
      <f>B91+</f>
    </nc>
  </rcc>
  <rcc rId="1867" ua="false" sId="3">
    <oc r="S92" t="n">
      <f>B92+</f>
    </oc>
    <nc r="S92" t="n">
      <f>B92+</f>
    </nc>
  </rcc>
  <rcc rId="1868" ua="false" sId="3">
    <oc r="S93" t="n">
      <f>B93+</f>
    </oc>
    <nc r="S93" t="n">
      <f>B93+</f>
    </nc>
  </rcc>
  <rcc rId="1869" ua="false" sId="3">
    <oc r="S94" t="n">
      <f>B94+</f>
    </oc>
    <nc r="S94" t="n">
      <f>B94+</f>
    </nc>
  </rcc>
  <rcc rId="1870" ua="false" sId="3">
    <oc r="S95" t="n">
      <f>B95+</f>
    </oc>
    <nc r="S95" t="n">
      <f>B95+</f>
    </nc>
  </rcc>
  <rcc rId="1871" ua="false" sId="3">
    <oc r="S96" t="n">
      <f>B96+</f>
    </oc>
    <nc r="S96" t="n">
      <f>B96+</f>
    </nc>
  </rcc>
  <rcc rId="1872" ua="false" sId="3">
    <oc r="S97" t="n">
      <f>B97+</f>
    </oc>
    <nc r="S97" t="n">
      <f>B97+</f>
    </nc>
  </rcc>
  <rcc rId="1873" ua="false" sId="3">
    <oc r="S98" t="n">
      <f>B98+</f>
    </oc>
    <nc r="S98" t="n">
      <f>B98+</f>
    </nc>
  </rcc>
  <rcc rId="1874" ua="false" sId="3">
    <oc r="S99" t="n">
      <f>B99+</f>
    </oc>
    <nc r="S99" t="n">
      <f>B99+</f>
    </nc>
  </rcc>
  <rcc rId="1875" ua="false" sId="3">
    <oc r="S100" t="n">
      <f>B100+</f>
    </oc>
    <nc r="S100" t="n">
      <f>B100+</f>
    </nc>
  </rcc>
  <rcc rId="1876" ua="false" sId="3">
    <oc r="S101" t="n">
      <f>B101+</f>
    </oc>
    <nc r="S101" t="n">
      <f>B101+</f>
    </nc>
  </rcc>
  <rcc rId="1877" ua="false" sId="3">
    <oc r="S102" t="n">
      <f>B102+</f>
    </oc>
    <nc r="S102" t="n">
      <f>B102+</f>
    </nc>
  </rcc>
  <rcc rId="1878" ua="false" sId="3">
    <oc r="S103" t="n">
      <f>B103+</f>
    </oc>
    <nc r="S103" t="n">
      <f>B103+</f>
    </nc>
  </rcc>
  <rcc rId="1879" ua="false" sId="3">
    <oc r="S104" t="n">
      <f>B104+</f>
    </oc>
    <nc r="S104" t="n">
      <f>B104+</f>
    </nc>
  </rcc>
  <rcc rId="1880" ua="false" sId="3">
    <oc r="S105" t="n">
      <f>B105+</f>
    </oc>
    <nc r="S105" t="n">
      <f>B105+</f>
    </nc>
  </rcc>
  <rcc rId="1881" ua="false" sId="3">
    <oc r="S106" t="n">
      <f>B106+</f>
    </oc>
    <nc r="S106" t="n">
      <f>B106+</f>
    </nc>
  </rcc>
  <rcc rId="1882" ua="false" sId="3">
    <oc r="S107" t="n">
      <f>B107+</f>
    </oc>
    <nc r="S107" t="n">
      <f>B107+</f>
    </nc>
  </rcc>
  <rcc rId="1883" ua="false" sId="3">
    <oc r="S108" t="n">
      <f>B108+</f>
    </oc>
    <nc r="S108" t="n">
      <f>B108+</f>
    </nc>
  </rcc>
  <rcc rId="1884" ua="false" sId="3">
    <oc r="S109" t="n">
      <f>B109+</f>
    </oc>
    <nc r="S109" t="n">
      <f>B109+</f>
    </nc>
  </rcc>
  <rcc rId="1885" ua="false" sId="3">
    <oc r="S110" t="n">
      <f>B110+</f>
    </oc>
    <nc r="S110" t="n">
      <f>B110+</f>
    </nc>
  </rcc>
  <rcc rId="1886" ua="false" sId="3">
    <oc r="S111" t="n">
      <f>B111+</f>
    </oc>
    <nc r="S111" t="n">
      <f>B111+</f>
    </nc>
  </rcc>
  <rcc rId="1887" ua="false" sId="3">
    <oc r="S120" t="n">
      <f>B120+</f>
    </oc>
    <nc r="S120" t="n">
      <f>B120+</f>
    </nc>
  </rcc>
  <rcc rId="1888" ua="false" sId="3">
    <oc r="S121" t="n">
      <f>B121+</f>
    </oc>
    <nc r="S121" t="n">
      <f>B121+</f>
    </nc>
  </rcc>
  <rcc rId="1889" ua="false" sId="3">
    <oc r="S122" t="n">
      <f>B122+</f>
    </oc>
    <nc r="S122" t="n">
      <f>B122+</f>
    </nc>
  </rcc>
  <rcc rId="1890" ua="false" sId="3">
    <oc r="S123" t="n">
      <f>B123+</f>
    </oc>
    <nc r="S123" t="n">
      <f>B123+</f>
    </nc>
  </rcc>
  <rcc rId="1891" ua="false" sId="3">
    <oc r="S124" t="n">
      <f>B124+</f>
    </oc>
    <nc r="S124" t="n">
      <f>B124+</f>
    </nc>
  </rcc>
  <rcc rId="1892" ua="false" sId="3">
    <oc r="S125" t="n">
      <f>B125+</f>
    </oc>
    <nc r="S125" t="n">
      <f>B125+</f>
    </nc>
  </rcc>
  <rcc rId="1893" ua="false" sId="3">
    <oc r="S126" t="n">
      <f>B126+</f>
    </oc>
    <nc r="S126" t="n">
      <f>B126+</f>
    </nc>
  </rcc>
  <rcc rId="1894" ua="false" sId="3">
    <oc r="S127" t="n">
      <f>B127+</f>
    </oc>
    <nc r="S127" t="n">
      <f>B127+</f>
    </nc>
  </rcc>
  <rcc rId="1895" ua="false" sId="3">
    <oc r="S128" t="n">
      <f>B128+</f>
    </oc>
    <nc r="S128" t="n">
      <f>B128+</f>
    </nc>
  </rcc>
  <rcc rId="1896" ua="false" sId="3">
    <oc r="S129" t="n">
      <f>B129+</f>
    </oc>
    <nc r="S129" t="n">
      <f>B129+</f>
    </nc>
  </rcc>
  <rcc rId="1897" ua="false" sId="3">
    <oc r="S130" t="n">
      <f>B130+</f>
    </oc>
    <nc r="S130" t="n">
      <f>B130+</f>
    </nc>
  </rcc>
  <rcc rId="1898" ua="false" sId="3">
    <oc r="S131" t="n">
      <f>B131+</f>
    </oc>
    <nc r="S131" t="n">
      <f>B131+</f>
    </nc>
  </rcc>
  <rcc rId="1899" ua="false" sId="3">
    <oc r="S132" t="n">
      <f>B132+</f>
    </oc>
    <nc r="S132" t="n">
      <f>B132+</f>
    </nc>
  </rcc>
  <rcc rId="1900" ua="false" sId="3">
    <oc r="S133" t="n">
      <f>B133+</f>
    </oc>
    <nc r="S133" t="n">
      <f>B133+</f>
    </nc>
  </rcc>
  <rcc rId="1901" ua="false" sId="3">
    <oc r="S134" t="n">
      <f>B134+</f>
    </oc>
    <nc r="S134" t="n">
      <f>B134+</f>
    </nc>
  </rcc>
  <rcc rId="1902" ua="false" sId="3">
    <oc r="S135" t="n">
      <f>B135+</f>
    </oc>
    <nc r="S135" t="n">
      <f>B135+</f>
    </nc>
  </rcc>
  <rcc rId="1903" ua="false" sId="3">
    <oc r="S136" t="n">
      <f>B136+</f>
    </oc>
    <nc r="S136" t="n">
      <f>B136+</f>
    </nc>
  </rcc>
  <rcc rId="1904" ua="false" sId="3">
    <oc r="S137" t="n">
      <f>B137+</f>
    </oc>
    <nc r="S137" t="n">
      <f>B137+</f>
    </nc>
  </rcc>
  <rcc rId="1905" ua="false" sId="3">
    <oc r="S138" t="n">
      <f>B138+</f>
    </oc>
    <nc r="S138" t="n">
      <f>B138+</f>
    </nc>
  </rcc>
  <rcc rId="1906" ua="false" sId="3">
    <oc r="S139" t="n">
      <f>B139+</f>
    </oc>
    <nc r="S139" t="n">
      <f>B139+</f>
    </nc>
  </rcc>
  <rcc rId="1907" ua="false" sId="3">
    <oc r="S140" t="n">
      <f>B140+</f>
    </oc>
    <nc r="S140" t="n">
      <f>B140+</f>
    </nc>
  </rcc>
  <rcc rId="1908" ua="false" sId="3">
    <oc r="S141" t="n">
      <f>B141+</f>
    </oc>
    <nc r="S141" t="n">
      <f>B141+</f>
    </nc>
  </rcc>
  <rcc rId="1909" ua="false" sId="3">
    <oc r="S142" t="n">
      <f>B142+</f>
    </oc>
    <nc r="S142" t="n">
      <f>B142+</f>
    </nc>
  </rcc>
  <rcc rId="1910" ua="false" sId="3">
    <oc r="S143" t="n">
      <f>B143+</f>
    </oc>
    <nc r="S143" t="n">
      <f>B143+</f>
    </nc>
  </rcc>
  <rcc rId="1911" ua="false" sId="3">
    <oc r="S144" t="n">
      <f>B144+</f>
    </oc>
    <nc r="S144" t="n">
      <f>B144+</f>
    </nc>
  </rcc>
  <rcc rId="1912" ua="false" sId="3">
    <oc r="S153" t="n">
      <f>B153+</f>
    </oc>
    <nc r="S153" t="n">
      <f>B153+</f>
    </nc>
  </rcc>
  <rcc rId="1913" ua="false" sId="3">
    <oc r="S154" t="n">
      <f>B154+</f>
    </oc>
    <nc r="S154" t="n">
      <f>B154+</f>
    </nc>
  </rcc>
  <rcc rId="1914" ua="false" sId="3">
    <oc r="S155" t="n">
      <f>B155+</f>
    </oc>
    <nc r="S155" t="n">
      <f>B155+</f>
    </nc>
  </rcc>
  <rcc rId="1915" ua="false" sId="3">
    <oc r="S156" t="n">
      <f>B156+</f>
    </oc>
    <nc r="S156" t="n">
      <f>B156+</f>
    </nc>
  </rcc>
  <rcc rId="1916" ua="false" sId="3">
    <oc r="S157" t="n">
      <f>B157+</f>
    </oc>
    <nc r="S157" t="n">
      <f>B157+</f>
    </nc>
  </rcc>
  <rcc rId="1917" ua="false" sId="3">
    <oc r="S158" t="n">
      <f>B158+</f>
    </oc>
    <nc r="S158" t="n">
      <f>B158+</f>
    </nc>
  </rcc>
  <rcc rId="1918" ua="false" sId="3">
    <oc r="S159" t="n">
      <f>B159+</f>
    </oc>
    <nc r="S159" t="n">
      <f>B159+</f>
    </nc>
  </rcc>
  <rcc rId="1919" ua="false" sId="3">
    <oc r="S160" t="n">
      <f>B160+</f>
    </oc>
    <nc r="S160" t="n">
      <f>B160+</f>
    </nc>
  </rcc>
  <rcc rId="1920" ua="false" sId="3">
    <oc r="S161" t="n">
      <f>B161+</f>
    </oc>
    <nc r="S161" t="n">
      <f>B161+</f>
    </nc>
  </rcc>
  <rcc rId="1921" ua="false" sId="3">
    <oc r="S162" t="n">
      <f>B162+</f>
    </oc>
    <nc r="S162" t="n">
      <f>B162+</f>
    </nc>
  </rcc>
  <rcc rId="1922" ua="false" sId="3">
    <oc r="S163" t="n">
      <f>B163+</f>
    </oc>
    <nc r="S163" t="n">
      <f>B163+</f>
    </nc>
  </rcc>
  <rcc rId="1923" ua="false" sId="3">
    <oc r="S164" t="n">
      <f>B164+</f>
    </oc>
    <nc r="S164" t="n">
      <f>B164+</f>
    </nc>
  </rcc>
  <rcc rId="1924" ua="false" sId="3">
    <oc r="S165" t="n">
      <f>B165+</f>
    </oc>
    <nc r="S165" t="n">
      <f>B165+</f>
    </nc>
  </rcc>
  <rcc rId="1925" ua="false" sId="3">
    <oc r="S166" t="n">
      <f>B166+</f>
    </oc>
    <nc r="S166" t="n">
      <f>B166+</f>
    </nc>
  </rcc>
  <rcc rId="1926" ua="false" sId="3">
    <oc r="S167" t="n">
      <f>B167+</f>
    </oc>
    <nc r="S167" t="n">
      <f>B167+</f>
    </nc>
  </rcc>
  <rcc rId="1927" ua="false" sId="3">
    <oc r="S168" t="n">
      <f>B168+</f>
    </oc>
    <nc r="S168" t="n">
      <f>B168+</f>
    </nc>
  </rcc>
  <rcc rId="1928" ua="false" sId="3">
    <oc r="S169" t="n">
      <f>B169+</f>
    </oc>
    <nc r="S169" t="n">
      <f>B169+</f>
    </nc>
  </rcc>
  <rcc rId="1929" ua="false" sId="3">
    <oc r="S170" t="n">
      <f>B170+</f>
    </oc>
    <nc r="S170" t="n">
      <f>B170+</f>
    </nc>
  </rcc>
  <rcc rId="1930" ua="false" sId="3">
    <oc r="S171" t="n">
      <f>B171+</f>
    </oc>
    <nc r="S171" t="n">
      <f>B171+</f>
    </nc>
  </rcc>
  <rcc rId="1931" ua="false" sId="3">
    <oc r="S172" t="n">
      <f>B172+</f>
    </oc>
    <nc r="S172" t="n">
      <f>B172+</f>
    </nc>
  </rcc>
  <rcc rId="1932" ua="false" sId="3">
    <oc r="S173" t="n">
      <f>B173+</f>
    </oc>
    <nc r="S173" t="n">
      <f>B173+</f>
    </nc>
  </rcc>
  <rcc rId="1933" ua="false" sId="3">
    <oc r="S174" t="n">
      <f>B174+</f>
    </oc>
    <nc r="S174" t="n">
      <f>B174+</f>
    </nc>
  </rcc>
  <rcc rId="1934" ua="false" sId="3">
    <oc r="S175" t="n">
      <f>B175+</f>
    </oc>
    <nc r="S175" t="n">
      <f>B175+</f>
    </nc>
  </rcc>
  <rcc rId="1935" ua="false" sId="3">
    <oc r="S176" t="n">
      <f>B176+</f>
    </oc>
    <nc r="S176" t="n">
      <f>B176+</f>
    </nc>
  </rcc>
  <rcc rId="1936" ua="false" sId="3">
    <oc r="S177" t="n">
      <f>B177+</f>
    </oc>
    <nc r="S177" t="n">
      <f>B177+</f>
    </nc>
  </rcc>
  <rcc rId="1937" ua="false" sId="3">
    <oc r="S186" t="n">
      <f>B186+</f>
    </oc>
    <nc r="S186" t="n">
      <f>B186+</f>
    </nc>
  </rcc>
  <rcc rId="1938" ua="false" sId="3">
    <oc r="S187" t="n">
      <f>B187+</f>
    </oc>
    <nc r="S187" t="n">
      <f>B187+</f>
    </nc>
  </rcc>
  <rcc rId="1939" ua="false" sId="3">
    <oc r="S188" t="n">
      <f>B188+</f>
    </oc>
    <nc r="S188" t="n">
      <f>B188+</f>
    </nc>
  </rcc>
  <rcc rId="1940" ua="false" sId="3">
    <oc r="S189" t="n">
      <f>B189+</f>
    </oc>
    <nc r="S189" t="n">
      <f>B189+</f>
    </nc>
  </rcc>
  <rcc rId="1941" ua="false" sId="3">
    <oc r="S190" t="n">
      <f>B190+</f>
    </oc>
    <nc r="S190" t="n">
      <f>B190+</f>
    </nc>
  </rcc>
  <rcc rId="1942" ua="false" sId="3">
    <oc r="S191" t="n">
      <f>B191+</f>
    </oc>
    <nc r="S191" t="n">
      <f>B191+</f>
    </nc>
  </rcc>
  <rcc rId="1943" ua="false" sId="3">
    <oc r="S192" t="n">
      <f>B192+</f>
    </oc>
    <nc r="S192" t="n">
      <f>B192+</f>
    </nc>
  </rcc>
  <rcc rId="1944" ua="false" sId="3">
    <oc r="S193" t="n">
      <f>B193+</f>
    </oc>
    <nc r="S193" t="n">
      <f>B193+</f>
    </nc>
  </rcc>
  <rcc rId="1945" ua="false" sId="3">
    <oc r="S194" t="n">
      <f>B194+</f>
    </oc>
    <nc r="S194" t="n">
      <f>B194+</f>
    </nc>
  </rcc>
  <rcc rId="1946" ua="false" sId="3">
    <oc r="S195" t="n">
      <f>B195+</f>
    </oc>
    <nc r="S195" t="n">
      <f>B195+</f>
    </nc>
  </rcc>
  <rcc rId="1947" ua="false" sId="3">
    <oc r="S196" t="n">
      <f>B196+</f>
    </oc>
    <nc r="S196" t="n">
      <f>B196+</f>
    </nc>
  </rcc>
  <rcc rId="1948" ua="false" sId="3">
    <oc r="S197" t="n">
      <f>B197+</f>
    </oc>
    <nc r="S197" t="n">
      <f>B197+</f>
    </nc>
  </rcc>
  <rcc rId="1949" ua="false" sId="3">
    <oc r="S198" t="n">
      <f>B198+</f>
    </oc>
    <nc r="S198" t="n">
      <f>B198+</f>
    </nc>
  </rcc>
  <rcc rId="1950" ua="false" sId="3">
    <oc r="S199" t="n">
      <f>B199+</f>
    </oc>
    <nc r="S199" t="n">
      <f>B199+</f>
    </nc>
  </rcc>
  <rcc rId="1951" ua="false" sId="3">
    <oc r="S200" t="n">
      <f>B200+</f>
    </oc>
    <nc r="S200" t="n">
      <f>B200+</f>
    </nc>
  </rcc>
  <rcc rId="1952" ua="false" sId="3">
    <oc r="S201" t="n">
      <f>B201+</f>
    </oc>
    <nc r="S201" t="n">
      <f>B201+</f>
    </nc>
  </rcc>
  <rcc rId="1953" ua="false" sId="3">
    <oc r="S202" t="n">
      <f>B202+</f>
    </oc>
    <nc r="S202" t="n">
      <f>B202+</f>
    </nc>
  </rcc>
  <rcc rId="1954" ua="false" sId="3">
    <oc r="S203" t="n">
      <f>B203+</f>
    </oc>
    <nc r="S203" t="n">
      <f>B203+</f>
    </nc>
  </rcc>
  <rcc rId="1955" ua="false" sId="3">
    <oc r="S204" t="n">
      <f>B204+</f>
    </oc>
    <nc r="S204" t="n">
      <f>B204+</f>
    </nc>
  </rcc>
  <rcc rId="1956" ua="false" sId="3">
    <oc r="S205" t="n">
      <f>B205+</f>
    </oc>
    <nc r="S205" t="n">
      <f>B205+</f>
    </nc>
  </rcc>
  <rcc rId="1957" ua="false" sId="3">
    <oc r="S206" t="n">
      <f>B206+</f>
    </oc>
    <nc r="S206" t="n">
      <f>B206+</f>
    </nc>
  </rcc>
  <rcc rId="1958" ua="false" sId="3">
    <oc r="S207" t="n">
      <f>B207+</f>
    </oc>
    <nc r="S207" t="n">
      <f>B207+</f>
    </nc>
  </rcc>
  <rcc rId="1959" ua="false" sId="3">
    <oc r="S208" t="n">
      <f>B208+</f>
    </oc>
    <nc r="S208" t="n">
      <f>B208+</f>
    </nc>
  </rcc>
  <rcc rId="1960" ua="false" sId="3">
    <oc r="S209" t="n">
      <f>B209+</f>
    </oc>
    <nc r="S209" t="n">
      <f>B209+</f>
    </nc>
  </rcc>
  <rcc rId="1961" ua="false" sId="3">
    <oc r="S210" t="n">
      <f>B210+</f>
    </oc>
    <nc r="S210" t="n">
      <f>B210+</f>
    </nc>
  </rcc>
  <rcc rId="1962" ua="false" sId="3">
    <oc r="S219" t="n">
      <f>B219+</f>
    </oc>
    <nc r="S219" t="n">
      <f>B219+</f>
    </nc>
  </rcc>
  <rcc rId="1963" ua="false" sId="3">
    <oc r="S220" t="n">
      <f>B220+</f>
    </oc>
    <nc r="S220" t="n">
      <f>B220+</f>
    </nc>
  </rcc>
  <rcc rId="1964" ua="false" sId="3">
    <oc r="S221" t="n">
      <f>B221+</f>
    </oc>
    <nc r="S221" t="n">
      <f>B221+</f>
    </nc>
  </rcc>
  <rcc rId="1965" ua="false" sId="3">
    <oc r="S222" t="n">
      <f>B222+</f>
    </oc>
    <nc r="S222" t="n">
      <f>B222+</f>
    </nc>
  </rcc>
  <rcc rId="1966" ua="false" sId="3">
    <oc r="S223" t="n">
      <f>B223+</f>
    </oc>
    <nc r="S223" t="n">
      <f>B223+</f>
    </nc>
  </rcc>
  <rcc rId="1967" ua="false" sId="3">
    <oc r="S224" t="n">
      <f>B224+</f>
    </oc>
    <nc r="S224" t="n">
      <f>B224+</f>
    </nc>
  </rcc>
  <rcc rId="1968" ua="false" sId="3">
    <oc r="S225" t="n">
      <f>B225+</f>
    </oc>
    <nc r="S225" t="n">
      <f>B225+</f>
    </nc>
  </rcc>
  <rcc rId="1969" ua="false" sId="3">
    <oc r="S226" t="n">
      <f>B226+</f>
    </oc>
    <nc r="S226" t="n">
      <f>B226+</f>
    </nc>
  </rcc>
  <rcc rId="1970" ua="false" sId="3">
    <oc r="S227" t="n">
      <f>B227+</f>
    </oc>
    <nc r="S227" t="n">
      <f>B227+</f>
    </nc>
  </rcc>
  <rcc rId="1971" ua="false" sId="3">
    <oc r="S228" t="n">
      <f>B228+</f>
    </oc>
    <nc r="S228" t="n">
      <f>B228+</f>
    </nc>
  </rcc>
  <rcc rId="1972" ua="false" sId="3">
    <oc r="S229" t="n">
      <f>B229+</f>
    </oc>
    <nc r="S229" t="n">
      <f>B229+</f>
    </nc>
  </rcc>
  <rcc rId="1973" ua="false" sId="3">
    <oc r="S230" t="n">
      <f>B230+</f>
    </oc>
    <nc r="S230" t="n">
      <f>B230+</f>
    </nc>
  </rcc>
  <rcc rId="1974" ua="false" sId="3">
    <oc r="S231" t="n">
      <f>B231+</f>
    </oc>
    <nc r="S231" t="n">
      <f>B231+</f>
    </nc>
  </rcc>
  <rcc rId="1975" ua="false" sId="3">
    <oc r="S232" t="n">
      <f>B232+</f>
    </oc>
    <nc r="S232" t="n">
      <f>B232+</f>
    </nc>
  </rcc>
  <rcc rId="1976" ua="false" sId="3">
    <oc r="S233" t="n">
      <f>B233+</f>
    </oc>
    <nc r="S233" t="n">
      <f>B233+</f>
    </nc>
  </rcc>
  <rcc rId="1977" ua="false" sId="3">
    <oc r="S234" t="n">
      <f>B234+</f>
    </oc>
    <nc r="S234" t="n">
      <f>B234+</f>
    </nc>
  </rcc>
  <rcc rId="1978" ua="false" sId="3">
    <oc r="S235" t="n">
      <f>B235+</f>
    </oc>
    <nc r="S235" t="n">
      <f>B235+</f>
    </nc>
  </rcc>
  <rcc rId="1979" ua="false" sId="3">
    <oc r="S236" t="n">
      <f>B236+</f>
    </oc>
    <nc r="S236" t="n">
      <f>B236+</f>
    </nc>
  </rcc>
  <rcc rId="1980" ua="false" sId="3">
    <oc r="S237" t="n">
      <f>B237+</f>
    </oc>
    <nc r="S237" t="n">
      <f>B237+</f>
    </nc>
  </rcc>
  <rcc rId="1981" ua="false" sId="3">
    <oc r="S238" t="n">
      <f>B238+</f>
    </oc>
    <nc r="S238" t="n">
      <f>B238+</f>
    </nc>
  </rcc>
  <rcc rId="1982" ua="false" sId="3">
    <oc r="S239" t="n">
      <f>B239+</f>
    </oc>
    <nc r="S239" t="n">
      <f>B239+</f>
    </nc>
  </rcc>
  <rcc rId="1983" ua="false" sId="3">
    <oc r="S240" t="n">
      <f>B240+</f>
    </oc>
    <nc r="S240" t="n">
      <f>B240+</f>
    </nc>
  </rcc>
  <rcc rId="1984" ua="false" sId="3">
    <oc r="S241" t="n">
      <f>B241+</f>
    </oc>
    <nc r="S241" t="n">
      <f>B241+</f>
    </nc>
  </rcc>
  <rcc rId="1985" ua="false" sId="3">
    <oc r="S242" t="n">
      <f>B242+</f>
    </oc>
    <nc r="S242" t="n">
      <f>B242+</f>
    </nc>
  </rcc>
  <rcc rId="1986" ua="false" sId="3">
    <oc r="S243" t="n">
      <f>B243+</f>
    </oc>
    <nc r="S243" t="n">
      <f>B243+</f>
    </nc>
  </rcc>
  <rcc rId="1987" ua="false" sId="3">
    <oc r="S252" t="n">
      <f>B252+</f>
    </oc>
    <nc r="S252" t="n">
      <f>B252+</f>
    </nc>
  </rcc>
  <rcc rId="1988" ua="false" sId="3">
    <oc r="S253" t="n">
      <f>B253+</f>
    </oc>
    <nc r="S253" t="n">
      <f>B253+</f>
    </nc>
  </rcc>
  <rcc rId="1989" ua="false" sId="3">
    <oc r="S254" t="n">
      <f>B254+</f>
    </oc>
    <nc r="S254" t="n">
      <f>B254+</f>
    </nc>
  </rcc>
  <rcc rId="1990" ua="false" sId="3">
    <oc r="S255" t="n">
      <f>B255+</f>
    </oc>
    <nc r="S255" t="n">
      <f>B255+</f>
    </nc>
  </rcc>
  <rcc rId="1991" ua="false" sId="3">
    <oc r="S256" t="n">
      <f>B256+</f>
    </oc>
    <nc r="S256" t="n">
      <f>B256+</f>
    </nc>
  </rcc>
  <rcc rId="1992" ua="false" sId="3">
    <oc r="S257" t="n">
      <f>B257+</f>
    </oc>
    <nc r="S257" t="n">
      <f>B257+</f>
    </nc>
  </rcc>
  <rcc rId="1993" ua="false" sId="3">
    <oc r="S258" t="n">
      <f>B258+</f>
    </oc>
    <nc r="S258" t="n">
      <f>B258+</f>
    </nc>
  </rcc>
  <rcc rId="1994" ua="false" sId="3">
    <oc r="S259" t="n">
      <f>B259+</f>
    </oc>
    <nc r="S259" t="n">
      <f>B259+</f>
    </nc>
  </rcc>
  <rcc rId="1995" ua="false" sId="3">
    <oc r="S260" t="n">
      <f>B260+</f>
    </oc>
    <nc r="S260" t="n">
      <f>B260+</f>
    </nc>
  </rcc>
  <rcc rId="1996" ua="false" sId="3">
    <oc r="S261" t="n">
      <f>B261+</f>
    </oc>
    <nc r="S261" t="n">
      <f>B261+</f>
    </nc>
  </rcc>
  <rcc rId="1997" ua="false" sId="3">
    <oc r="S262" t="n">
      <f>B262+</f>
    </oc>
    <nc r="S262" t="n">
      <f>B262+</f>
    </nc>
  </rcc>
  <rcc rId="1998" ua="false" sId="3">
    <oc r="S263" t="n">
      <f>B263+</f>
    </oc>
    <nc r="S263" t="n">
      <f>B263+</f>
    </nc>
  </rcc>
  <rcc rId="1999" ua="false" sId="3">
    <oc r="S264" t="n">
      <f>B264+</f>
    </oc>
    <nc r="S264" t="n">
      <f>B264+</f>
    </nc>
  </rcc>
  <rcc rId="2000" ua="false" sId="3">
    <oc r="S265" t="n">
      <f>B265+</f>
    </oc>
    <nc r="S265" t="n">
      <f>B265+</f>
    </nc>
  </rcc>
  <rcc rId="2001" ua="false" sId="3">
    <oc r="S266" t="n">
      <f>B266+</f>
    </oc>
    <nc r="S266" t="n">
      <f>B266+</f>
    </nc>
  </rcc>
  <rcc rId="2002" ua="false" sId="3">
    <oc r="S267" t="n">
      <f>B267+</f>
    </oc>
    <nc r="S267" t="n">
      <f>B267+</f>
    </nc>
  </rcc>
  <rcc rId="2003" ua="false" sId="3">
    <oc r="S268" t="n">
      <f>B268+</f>
    </oc>
    <nc r="S268" t="n">
      <f>B268+</f>
    </nc>
  </rcc>
  <rcc rId="2004" ua="false" sId="3">
    <oc r="S269" t="n">
      <f>B269+</f>
    </oc>
    <nc r="S269" t="n">
      <f>B269+</f>
    </nc>
  </rcc>
  <rcc rId="2005" ua="false" sId="3">
    <oc r="S270" t="n">
      <f>B270+</f>
    </oc>
    <nc r="S270" t="n">
      <f>B270+</f>
    </nc>
  </rcc>
  <rcc rId="2006" ua="false" sId="3">
    <oc r="S271" t="n">
      <f>B271+</f>
    </oc>
    <nc r="S271" t="n">
      <f>B271+</f>
    </nc>
  </rcc>
  <rcc rId="2007" ua="false" sId="3">
    <oc r="S272" t="n">
      <f>B272+</f>
    </oc>
    <nc r="S272" t="n">
      <f>B272+</f>
    </nc>
  </rcc>
  <rcc rId="2008" ua="false" sId="3">
    <oc r="S273" t="n">
      <f>B273+</f>
    </oc>
    <nc r="S273" t="n">
      <f>B273+</f>
    </nc>
  </rcc>
  <rcc rId="2009" ua="false" sId="3">
    <oc r="S274" t="n">
      <f>B274+</f>
    </oc>
    <nc r="S274" t="n">
      <f>B274+</f>
    </nc>
  </rcc>
  <rcc rId="2010" ua="false" sId="3">
    <oc r="S275" t="n">
      <f>B275+</f>
    </oc>
    <nc r="S275" t="n">
      <f>B275+</f>
    </nc>
  </rcc>
  <rcc rId="2011" ua="false" sId="3">
    <oc r="S276" t="n">
      <f>B276+</f>
    </oc>
    <nc r="S276" t="n">
      <f>B276+</f>
    </nc>
  </rcc>
  <rcc rId="2012" ua="false" sId="3">
    <oc r="S285" t="n">
      <f>B285+</f>
    </oc>
    <nc r="S285" t="n">
      <f>B285+</f>
    </nc>
  </rcc>
  <rcc rId="2013" ua="false" sId="3">
    <oc r="S286" t="n">
      <f>B286+</f>
    </oc>
    <nc r="S286" t="n">
      <f>B286+</f>
    </nc>
  </rcc>
  <rcc rId="2014" ua="false" sId="3">
    <oc r="S287" t="n">
      <f>B287+</f>
    </oc>
    <nc r="S287" t="n">
      <f>B287+</f>
    </nc>
  </rcc>
  <rcc rId="2015" ua="false" sId="3">
    <oc r="S288" t="n">
      <f>B288+</f>
    </oc>
    <nc r="S288" t="n">
      <f>B288+</f>
    </nc>
  </rcc>
  <rcc rId="2016" ua="false" sId="3">
    <oc r="S289" t="n">
      <f>B289+</f>
    </oc>
    <nc r="S289" t="n">
      <f>B289+</f>
    </nc>
  </rcc>
  <rcc rId="2017" ua="false" sId="3">
    <oc r="S290" t="n">
      <f>B290+</f>
    </oc>
    <nc r="S290" t="n">
      <f>B290+</f>
    </nc>
  </rcc>
  <rcc rId="2018" ua="false" sId="3">
    <oc r="S291" t="n">
      <f>B291+</f>
    </oc>
    <nc r="S291" t="n">
      <f>B291+</f>
    </nc>
  </rcc>
  <rcc rId="2019" ua="false" sId="3">
    <oc r="S292" t="n">
      <f>B292+</f>
    </oc>
    <nc r="S292" t="n">
      <f>B292+</f>
    </nc>
  </rcc>
  <rcc rId="2020" ua="false" sId="3">
    <oc r="S293" t="n">
      <f>B293+</f>
    </oc>
    <nc r="S293" t="n">
      <f>B293+</f>
    </nc>
  </rcc>
  <rcc rId="2021" ua="false" sId="3">
    <oc r="S294" t="n">
      <f>B294+</f>
    </oc>
    <nc r="S294" t="n">
      <f>B294+</f>
    </nc>
  </rcc>
  <rcc rId="2022" ua="false" sId="3">
    <oc r="S295" t="n">
      <f>B295+</f>
    </oc>
    <nc r="S295" t="n">
      <f>B295+</f>
    </nc>
  </rcc>
  <rcc rId="2023" ua="false" sId="3">
    <oc r="S296" t="n">
      <f>B296+</f>
    </oc>
    <nc r="S296" t="n">
      <f>B296+</f>
    </nc>
  </rcc>
  <rcc rId="2024" ua="false" sId="3">
    <oc r="S297" t="n">
      <f>B297+</f>
    </oc>
    <nc r="S297" t="n">
      <f>B297+</f>
    </nc>
  </rcc>
  <rcc rId="2025" ua="false" sId="3">
    <oc r="S298" t="n">
      <f>B298+</f>
    </oc>
    <nc r="S298" t="n">
      <f>B298+</f>
    </nc>
  </rcc>
  <rcc rId="2026" ua="false" sId="3">
    <oc r="S299" t="n">
      <f>B299+</f>
    </oc>
    <nc r="S299" t="n">
      <f>B299+</f>
    </nc>
  </rcc>
  <rcc rId="2027" ua="false" sId="3">
    <oc r="S300" t="n">
      <f>B300+</f>
    </oc>
    <nc r="S300" t="n">
      <f>B300+</f>
    </nc>
  </rcc>
  <rcc rId="2028" ua="false" sId="3">
    <oc r="S301" t="n">
      <f>B301+</f>
    </oc>
    <nc r="S301" t="n">
      <f>B301+</f>
    </nc>
  </rcc>
  <rcc rId="2029" ua="false" sId="3">
    <oc r="S302" t="n">
      <f>B302+</f>
    </oc>
    <nc r="S302" t="n">
      <f>B302+</f>
    </nc>
  </rcc>
  <rcc rId="2030" ua="false" sId="3">
    <oc r="S303" t="n">
      <f>B303+</f>
    </oc>
    <nc r="S303" t="n">
      <f>B303+</f>
    </nc>
  </rcc>
  <rcc rId="2031" ua="false" sId="3">
    <oc r="S304" t="n">
      <f>B304+</f>
    </oc>
    <nc r="S304" t="n">
      <f>B304+</f>
    </nc>
  </rcc>
  <rcc rId="2032" ua="false" sId="3">
    <oc r="S305" t="n">
      <f>B305+</f>
    </oc>
    <nc r="S305" t="n">
      <f>B305+</f>
    </nc>
  </rcc>
  <rcc rId="2033" ua="false" sId="3">
    <oc r="S306" t="n">
      <f>B306+</f>
    </oc>
    <nc r="S306" t="n">
      <f>B306+</f>
    </nc>
  </rcc>
  <rcc rId="2034" ua="false" sId="3">
    <oc r="S307" t="n">
      <f>B307+</f>
    </oc>
    <nc r="S307" t="n">
      <f>B307+</f>
    </nc>
  </rcc>
  <rcc rId="2035" ua="false" sId="3">
    <oc r="S308" t="n">
      <f>B308+</f>
    </oc>
    <nc r="S308" t="n">
      <f>B308+</f>
    </nc>
  </rcc>
  <rcc rId="2036" ua="false" sId="3">
    <oc r="S309" t="n">
      <f>B309+</f>
    </oc>
    <nc r="S309" t="n">
      <f>B309+</f>
    </nc>
  </rcc>
  <rcc rId="2037" ua="false" sId="3">
    <oc r="S318" t="n">
      <f>B318+</f>
    </oc>
    <nc r="S318" t="n">
      <f>B318+</f>
    </nc>
  </rcc>
  <rcc rId="2038" ua="false" sId="3">
    <oc r="S319" t="n">
      <f>B319+</f>
    </oc>
    <nc r="S319" t="n">
      <f>B319+</f>
    </nc>
  </rcc>
  <rcc rId="2039" ua="false" sId="3">
    <oc r="S320" t="n">
      <f>B320+</f>
    </oc>
    <nc r="S320" t="n">
      <f>B320+</f>
    </nc>
  </rcc>
  <rcc rId="2040" ua="false" sId="3">
    <oc r="S321" t="n">
      <f>B321+</f>
    </oc>
    <nc r="S321" t="n">
      <f>B321+</f>
    </nc>
  </rcc>
  <rcc rId="2041" ua="false" sId="3">
    <oc r="S322" t="n">
      <f>B322+</f>
    </oc>
    <nc r="S322" t="n">
      <f>B322+</f>
    </nc>
  </rcc>
  <rcc rId="2042" ua="false" sId="3">
    <oc r="S323" t="n">
      <f>B323+</f>
    </oc>
    <nc r="S323" t="n">
      <f>B323+</f>
    </nc>
  </rcc>
  <rcc rId="2043" ua="false" sId="3">
    <oc r="S324" t="n">
      <f>B324+</f>
    </oc>
    <nc r="S324" t="n">
      <f>B324+</f>
    </nc>
  </rcc>
  <rcc rId="2044" ua="false" sId="3">
    <oc r="S325" t="n">
      <f>B325+</f>
    </oc>
    <nc r="S325" t="n">
      <f>B325+</f>
    </nc>
  </rcc>
  <rcc rId="2045" ua="false" sId="3">
    <oc r="S326" t="n">
      <f>B326+</f>
    </oc>
    <nc r="S326" t="n">
      <f>B326+</f>
    </nc>
  </rcc>
  <rcc rId="2046" ua="false" sId="3">
    <oc r="S327" t="n">
      <f>B327+</f>
    </oc>
    <nc r="S327" t="n">
      <f>B327+</f>
    </nc>
  </rcc>
  <rcc rId="2047" ua="false" sId="3">
    <oc r="S328" t="n">
      <f>B328+</f>
    </oc>
    <nc r="S328" t="n">
      <f>B328+</f>
    </nc>
  </rcc>
  <rcc rId="2048" ua="false" sId="3">
    <oc r="S329" t="n">
      <f>B329+</f>
    </oc>
    <nc r="S329" t="n">
      <f>B329+</f>
    </nc>
  </rcc>
  <rcc rId="2049" ua="false" sId="3">
    <oc r="S330" t="n">
      <f>B330+</f>
    </oc>
    <nc r="S330" t="n">
      <f>B330+</f>
    </nc>
  </rcc>
  <rcc rId="2050" ua="false" sId="3">
    <oc r="S331" t="n">
      <f>B331+</f>
    </oc>
    <nc r="S331" t="n">
      <f>B331+</f>
    </nc>
  </rcc>
  <rcc rId="2051" ua="false" sId="3">
    <oc r="S332" t="n">
      <f>B332+</f>
    </oc>
    <nc r="S332" t="n">
      <f>B332+</f>
    </nc>
  </rcc>
  <rcc rId="2052" ua="false" sId="3">
    <oc r="S333" t="n">
      <f>B333+</f>
    </oc>
    <nc r="S333" t="n">
      <f>B333+</f>
    </nc>
  </rcc>
  <rcc rId="2053" ua="false" sId="3">
    <oc r="S334" t="n">
      <f>B334+</f>
    </oc>
    <nc r="S334" t="n">
      <f>B334+</f>
    </nc>
  </rcc>
  <rcc rId="2054" ua="false" sId="3">
    <oc r="S335" t="n">
      <f>B335+</f>
    </oc>
    <nc r="S335" t="n">
      <f>B335+</f>
    </nc>
  </rcc>
  <rcc rId="2055" ua="false" sId="3">
    <oc r="S336" t="n">
      <f>B336+</f>
    </oc>
    <nc r="S336" t="n">
      <f>B336+</f>
    </nc>
  </rcc>
  <rcc rId="2056" ua="false" sId="3">
    <oc r="S337" t="n">
      <f>B337+</f>
    </oc>
    <nc r="S337" t="n">
      <f>B337+</f>
    </nc>
  </rcc>
  <rcc rId="2057" ua="false" sId="3">
    <oc r="S338" t="n">
      <f>B338+</f>
    </oc>
    <nc r="S338" t="n">
      <f>B338+</f>
    </nc>
  </rcc>
  <rcc rId="2058" ua="false" sId="3">
    <oc r="S339" t="n">
      <f>B339+</f>
    </oc>
    <nc r="S339" t="n">
      <f>B339+</f>
    </nc>
  </rcc>
  <rcc rId="2059" ua="false" sId="3">
    <oc r="S340" t="n">
      <f>B340+</f>
    </oc>
    <nc r="S340" t="n">
      <f>B340+</f>
    </nc>
  </rcc>
  <rcc rId="2060" ua="false" sId="3">
    <oc r="S341" t="n">
      <f>B341+</f>
    </oc>
    <nc r="S341" t="n">
      <f>B341+</f>
    </nc>
  </rcc>
  <rcc rId="2061" ua="false" sId="3">
    <oc r="S342" t="n">
      <f>B342+</f>
    </oc>
    <nc r="S342" t="n">
      <f>B342+</f>
    </nc>
  </rcc>
  <rcc rId="2062" ua="false" sId="3">
    <oc r="S351" t="n">
      <f>B351+</f>
    </oc>
    <nc r="S351" t="n">
      <f>B351+</f>
    </nc>
  </rcc>
  <rcc rId="2063" ua="false" sId="3">
    <oc r="S352" t="n">
      <f>B352+</f>
    </oc>
    <nc r="S352" t="n">
      <f>B352+</f>
    </nc>
  </rcc>
  <rcc rId="2064" ua="false" sId="3">
    <oc r="S353" t="n">
      <f>B353+</f>
    </oc>
    <nc r="S353" t="n">
      <f>B353+</f>
    </nc>
  </rcc>
  <rcc rId="2065" ua="false" sId="3">
    <oc r="S354" t="n">
      <f>B354+</f>
    </oc>
    <nc r="S354" t="n">
      <f>B354+</f>
    </nc>
  </rcc>
  <rcc rId="2066" ua="false" sId="3">
    <oc r="S355" t="n">
      <f>B355+</f>
    </oc>
    <nc r="S355" t="n">
      <f>B355+</f>
    </nc>
  </rcc>
  <rcc rId="2067" ua="false" sId="3">
    <oc r="S356" t="n">
      <f>B356+</f>
    </oc>
    <nc r="S356" t="n">
      <f>B356+</f>
    </nc>
  </rcc>
  <rcc rId="2068" ua="false" sId="3">
    <oc r="S357" t="n">
      <f>B357+</f>
    </oc>
    <nc r="S357" t="n">
      <f>B357+</f>
    </nc>
  </rcc>
  <rcc rId="2069" ua="false" sId="3">
    <oc r="S358" t="n">
      <f>B358+</f>
    </oc>
    <nc r="S358" t="n">
      <f>B358+</f>
    </nc>
  </rcc>
  <rcc rId="2070" ua="false" sId="3">
    <oc r="S359" t="n">
      <f>B359+</f>
    </oc>
    <nc r="S359" t="n">
      <f>B359+</f>
    </nc>
  </rcc>
  <rcc rId="2071" ua="false" sId="3">
    <oc r="S360" t="n">
      <f>B360+</f>
    </oc>
    <nc r="S360" t="n">
      <f>B360+</f>
    </nc>
  </rcc>
  <rcc rId="2072" ua="false" sId="3">
    <oc r="S361" t="n">
      <f>B361+</f>
    </oc>
    <nc r="S361" t="n">
      <f>B361+</f>
    </nc>
  </rcc>
  <rcc rId="2073" ua="false" sId="3">
    <oc r="S362" t="n">
      <f>B362+</f>
    </oc>
    <nc r="S362" t="n">
      <f>B362+</f>
    </nc>
  </rcc>
  <rcc rId="2074" ua="false" sId="3">
    <oc r="S363" t="n">
      <f>B363+</f>
    </oc>
    <nc r="S363" t="n">
      <f>B363+</f>
    </nc>
  </rcc>
  <rcc rId="2075" ua="false" sId="3">
    <oc r="S364" t="n">
      <f>B364+</f>
    </oc>
    <nc r="S364" t="n">
      <f>B364+</f>
    </nc>
  </rcc>
  <rcc rId="2076" ua="false" sId="3">
    <oc r="S365" t="n">
      <f>B365+</f>
    </oc>
    <nc r="S365" t="n">
      <f>B365+</f>
    </nc>
  </rcc>
  <rcc rId="2077" ua="false" sId="3">
    <oc r="S366" t="n">
      <f>B366+</f>
    </oc>
    <nc r="S366" t="n">
      <f>B366+</f>
    </nc>
  </rcc>
  <rcc rId="2078" ua="false" sId="3">
    <oc r="S367" t="n">
      <f>B367+</f>
    </oc>
    <nc r="S367" t="n">
      <f>B367+</f>
    </nc>
  </rcc>
  <rcc rId="2079" ua="false" sId="3">
    <oc r="S368" t="n">
      <f>B368+</f>
    </oc>
    <nc r="S368" t="n">
      <f>B368+</f>
    </nc>
  </rcc>
  <rcc rId="2080" ua="false" sId="3">
    <oc r="S369" t="n">
      <f>B369+</f>
    </oc>
    <nc r="S369" t="n">
      <f>B369+</f>
    </nc>
  </rcc>
  <rcc rId="2081" ua="false" sId="3">
    <oc r="S370" t="n">
      <f>B370+</f>
    </oc>
    <nc r="S370" t="n">
      <f>B370+</f>
    </nc>
  </rcc>
  <rcc rId="2082" ua="false" sId="3">
    <oc r="S371" t="n">
      <f>B371+</f>
    </oc>
    <nc r="S371" t="n">
      <f>B371+</f>
    </nc>
  </rcc>
  <rcc rId="2083" ua="false" sId="3">
    <oc r="S372" t="n">
      <f>B372+</f>
    </oc>
    <nc r="S372" t="n">
      <f>B372+</f>
    </nc>
  </rcc>
  <rcc rId="2084" ua="false" sId="3">
    <oc r="S373" t="n">
      <f>B373+</f>
    </oc>
    <nc r="S373" t="n">
      <f>B373+</f>
    </nc>
  </rcc>
  <rcc rId="2085" ua="false" sId="3">
    <oc r="S374" t="n">
      <f>B374+</f>
    </oc>
    <nc r="S374" t="n">
      <f>B374+</f>
    </nc>
  </rcc>
  <rcc rId="2086" ua="false" sId="3">
    <oc r="S375" t="n">
      <f>B375+</f>
    </oc>
    <nc r="S375" t="n">
      <f>B375+</f>
    </nc>
  </rcc>
  <rcc rId="2087" ua="false" sId="3">
    <oc r="S384" t="n">
      <f>B384+</f>
    </oc>
    <nc r="S384" t="n">
      <f>B384+</f>
    </nc>
  </rcc>
  <rcc rId="2088" ua="false" sId="3">
    <oc r="S385" t="n">
      <f>B385+</f>
    </oc>
    <nc r="S385" t="n">
      <f>B385+</f>
    </nc>
  </rcc>
  <rcc rId="2089" ua="false" sId="3">
    <oc r="S386" t="n">
      <f>B386+</f>
    </oc>
    <nc r="S386" t="n">
      <f>B386+</f>
    </nc>
  </rcc>
  <rcc rId="2090" ua="false" sId="3">
    <oc r="S387" t="n">
      <f>B387+</f>
    </oc>
    <nc r="S387" t="n">
      <f>B387+</f>
    </nc>
  </rcc>
  <rcc rId="2091" ua="false" sId="3">
    <oc r="S388" t="n">
      <f>B388+</f>
    </oc>
    <nc r="S388" t="n">
      <f>B388+</f>
    </nc>
  </rcc>
  <rcc rId="2092" ua="false" sId="3">
    <oc r="S389" t="n">
      <f>B389+</f>
    </oc>
    <nc r="S389" t="n">
      <f>B389+</f>
    </nc>
  </rcc>
  <rcc rId="2093" ua="false" sId="3">
    <oc r="S390" t="n">
      <f>B390+</f>
    </oc>
    <nc r="S390" t="n">
      <f>B390+</f>
    </nc>
  </rcc>
  <rcc rId="2094" ua="false" sId="3">
    <oc r="S391" t="n">
      <f>B391+</f>
    </oc>
    <nc r="S391" t="n">
      <f>B391+</f>
    </nc>
  </rcc>
  <rcc rId="2095" ua="false" sId="3">
    <oc r="S392" t="n">
      <f>B392+</f>
    </oc>
    <nc r="S392" t="n">
      <f>B392+</f>
    </nc>
  </rcc>
  <rcc rId="2096" ua="false" sId="3">
    <oc r="S393" t="n">
      <f>B393+</f>
    </oc>
    <nc r="S393" t="n">
      <f>B393+</f>
    </nc>
  </rcc>
  <rcc rId="2097" ua="false" sId="3">
    <oc r="S394" t="n">
      <f>B394+</f>
    </oc>
    <nc r="S394" t="n">
      <f>B394+</f>
    </nc>
  </rcc>
  <rcc rId="2098" ua="false" sId="3">
    <oc r="S395" t="n">
      <f>B395+</f>
    </oc>
    <nc r="S395" t="n">
      <f>B395+</f>
    </nc>
  </rcc>
  <rcc rId="2099" ua="false" sId="3">
    <oc r="S396" t="n">
      <f>B396+</f>
    </oc>
    <nc r="S396" t="n">
      <f>B396+</f>
    </nc>
  </rcc>
  <rcc rId="2100" ua="false" sId="3">
    <oc r="S397" t="n">
      <f>B397+</f>
    </oc>
    <nc r="S397" t="n">
      <f>B397+</f>
    </nc>
  </rcc>
  <rcc rId="2101" ua="false" sId="3">
    <oc r="S398" t="n">
      <f>B398+</f>
    </oc>
    <nc r="S398" t="n">
      <f>B398+</f>
    </nc>
  </rcc>
  <rcc rId="2102" ua="false" sId="3">
    <oc r="S399" t="n">
      <f>B399+</f>
    </oc>
    <nc r="S399" t="n">
      <f>B399+</f>
    </nc>
  </rcc>
  <rcc rId="2103" ua="false" sId="3">
    <oc r="S400" t="n">
      <f>B400+</f>
    </oc>
    <nc r="S400" t="n">
      <f>B400+</f>
    </nc>
  </rcc>
  <rcc rId="2104" ua="false" sId="3">
    <oc r="S401" t="n">
      <f>B401+</f>
    </oc>
    <nc r="S401" t="n">
      <f>B401+</f>
    </nc>
  </rcc>
  <rcc rId="2105" ua="false" sId="3">
    <oc r="S402" t="n">
      <f>B402+</f>
    </oc>
    <nc r="S402" t="n">
      <f>B402+</f>
    </nc>
  </rcc>
  <rcc rId="2106" ua="false" sId="3">
    <oc r="S403" t="n">
      <f>B403+</f>
    </oc>
    <nc r="S403" t="n">
      <f>B403+</f>
    </nc>
  </rcc>
  <rcc rId="2107" ua="false" sId="3">
    <oc r="S404" t="n">
      <f>B404+</f>
    </oc>
    <nc r="S404" t="n">
      <f>B404+</f>
    </nc>
  </rcc>
  <rcc rId="2108" ua="false" sId="3">
    <oc r="S405" t="n">
      <f>B405+</f>
    </oc>
    <nc r="S405" t="n">
      <f>B405+</f>
    </nc>
  </rcc>
  <rcc rId="2109" ua="false" sId="3">
    <oc r="S406" t="n">
      <f>B406+</f>
    </oc>
    <nc r="S406" t="n">
      <f>B406+</f>
    </nc>
  </rcc>
  <rcc rId="2110" ua="false" sId="3">
    <oc r="S407" t="n">
      <f>B407+</f>
    </oc>
    <nc r="S407" t="n">
      <f>B407+</f>
    </nc>
  </rcc>
  <rcc rId="2111" ua="false" sId="3">
    <oc r="S408" t="n">
      <f>B408+</f>
    </oc>
    <nc r="S408" t="n">
      <f>B408+</f>
    </nc>
  </rcc>
  <rcc rId="2112" ua="false" sId="3">
    <oc r="S417" t="n">
      <f>B417+</f>
    </oc>
    <nc r="S417" t="n">
      <f>B417+</f>
    </nc>
  </rcc>
  <rcc rId="2113" ua="false" sId="3">
    <oc r="S418" t="n">
      <f>B418+</f>
    </oc>
    <nc r="S418" t="n">
      <f>B418+</f>
    </nc>
  </rcc>
  <rcc rId="2114" ua="false" sId="3">
    <oc r="S419" t="n">
      <f>B419+</f>
    </oc>
    <nc r="S419" t="n">
      <f>B419+</f>
    </nc>
  </rcc>
  <rcc rId="2115" ua="false" sId="3">
    <oc r="S420" t="n">
      <f>B420+</f>
    </oc>
    <nc r="S420" t="n">
      <f>B420+</f>
    </nc>
  </rcc>
  <rcc rId="2116" ua="false" sId="3">
    <oc r="S421" t="n">
      <f>B421+</f>
    </oc>
    <nc r="S421" t="n">
      <f>B421+</f>
    </nc>
  </rcc>
  <rcc rId="2117" ua="false" sId="3">
    <oc r="S422" t="n">
      <f>B422+</f>
    </oc>
    <nc r="S422" t="n">
      <f>B422+</f>
    </nc>
  </rcc>
  <rcc rId="2118" ua="false" sId="3">
    <oc r="S423" t="n">
      <f>B423+</f>
    </oc>
    <nc r="S423" t="n">
      <f>B423+</f>
    </nc>
  </rcc>
  <rcc rId="2119" ua="false" sId="3">
    <oc r="S424" t="n">
      <f>B424+</f>
    </oc>
    <nc r="S424" t="n">
      <f>B424+</f>
    </nc>
  </rcc>
  <rcc rId="2120" ua="false" sId="3">
    <oc r="S425" t="n">
      <f>B425+</f>
    </oc>
    <nc r="S425" t="n">
      <f>B425+</f>
    </nc>
  </rcc>
  <rcc rId="2121" ua="false" sId="3">
    <oc r="S426" t="n">
      <f>B426+</f>
    </oc>
    <nc r="S426" t="n">
      <f>B426+</f>
    </nc>
  </rcc>
  <rcc rId="2122" ua="false" sId="3">
    <oc r="S427" t="n">
      <f>B427+</f>
    </oc>
    <nc r="S427" t="n">
      <f>B427+</f>
    </nc>
  </rcc>
  <rcc rId="2123" ua="false" sId="3">
    <oc r="S428" t="n">
      <f>B428+</f>
    </oc>
    <nc r="S428" t="n">
      <f>B428+</f>
    </nc>
  </rcc>
  <rcc rId="2124" ua="false" sId="3">
    <oc r="S429" t="n">
      <f>B429+</f>
    </oc>
    <nc r="S429" t="n">
      <f>B429+</f>
    </nc>
  </rcc>
  <rcc rId="2125" ua="false" sId="3">
    <oc r="S430" t="n">
      <f>B430+</f>
    </oc>
    <nc r="S430" t="n">
      <f>B430+</f>
    </nc>
  </rcc>
  <rcc rId="2126" ua="false" sId="3">
    <oc r="S431" t="n">
      <f>B431+</f>
    </oc>
    <nc r="S431" t="n">
      <f>B431+</f>
    </nc>
  </rcc>
  <rcc rId="2127" ua="false" sId="3">
    <oc r="S432" t="n">
      <f>B432+</f>
    </oc>
    <nc r="S432" t="n">
      <f>B432+</f>
    </nc>
  </rcc>
  <rcc rId="2128" ua="false" sId="3">
    <oc r="S433" t="n">
      <f>B433+</f>
    </oc>
    <nc r="S433" t="n">
      <f>B433+</f>
    </nc>
  </rcc>
  <rcc rId="2129" ua="false" sId="3">
    <oc r="S434" t="n">
      <f>B434+</f>
    </oc>
    <nc r="S434" t="n">
      <f>B434+</f>
    </nc>
  </rcc>
  <rcc rId="2130" ua="false" sId="3">
    <oc r="S435" t="n">
      <f>B435+</f>
    </oc>
    <nc r="S435" t="n">
      <f>B435+</f>
    </nc>
  </rcc>
  <rcc rId="2131" ua="false" sId="3">
    <oc r="S436" t="n">
      <f>B436+</f>
    </oc>
    <nc r="S436" t="n">
      <f>B436+</f>
    </nc>
  </rcc>
  <rcc rId="2132" ua="false" sId="3">
    <oc r="S437" t="n">
      <f>B437+</f>
    </oc>
    <nc r="S437" t="n">
      <f>B437+</f>
    </nc>
  </rcc>
  <rcc rId="2133" ua="false" sId="3">
    <oc r="S438" t="n">
      <f>B438+</f>
    </oc>
    <nc r="S438" t="n">
      <f>B438+</f>
    </nc>
  </rcc>
  <rcc rId="2134" ua="false" sId="3">
    <oc r="S439" t="n">
      <f>B439+</f>
    </oc>
    <nc r="S439" t="n">
      <f>B439+</f>
    </nc>
  </rcc>
  <rcc rId="2135" ua="false" sId="3">
    <oc r="S440" t="n">
      <f>B440+</f>
    </oc>
    <nc r="S440" t="n">
      <f>B440+</f>
    </nc>
  </rcc>
  <rcc rId="2136" ua="false" sId="3">
    <oc r="S441" t="n">
      <f>B441+</f>
    </oc>
    <nc r="S441" t="n">
      <f>B441+</f>
    </nc>
  </rcc>
  <rcc rId="2137" ua="false" sId="3">
    <oc r="S450" t="n">
      <f>B450+</f>
    </oc>
    <nc r="S450" t="n">
      <f>B450+</f>
    </nc>
  </rcc>
  <rcc rId="2138" ua="false" sId="3">
    <oc r="S451" t="n">
      <f>B451+</f>
    </oc>
    <nc r="S451" t="n">
      <f>B451+</f>
    </nc>
  </rcc>
  <rcc rId="2139" ua="false" sId="3">
    <oc r="S452" t="n">
      <f>B452+</f>
    </oc>
    <nc r="S452" t="n">
      <f>B452+</f>
    </nc>
  </rcc>
  <rcc rId="2140" ua="false" sId="3">
    <oc r="S453" t="n">
      <f>B453+</f>
    </oc>
    <nc r="S453" t="n">
      <f>B453+</f>
    </nc>
  </rcc>
  <rcc rId="2141" ua="false" sId="3">
    <oc r="S454" t="n">
      <f>B454+</f>
    </oc>
    <nc r="S454" t="n">
      <f>B454+</f>
    </nc>
  </rcc>
  <rcc rId="2142" ua="false" sId="3">
    <oc r="S455" t="n">
      <f>B455+</f>
    </oc>
    <nc r="S455" t="n">
      <f>B455+</f>
    </nc>
  </rcc>
  <rcc rId="2143" ua="false" sId="3">
    <oc r="S456" t="n">
      <f>B456+</f>
    </oc>
    <nc r="S456" t="n">
      <f>B456+</f>
    </nc>
  </rcc>
  <rcc rId="2144" ua="false" sId="3">
    <oc r="S457" t="n">
      <f>B457+</f>
    </oc>
    <nc r="S457" t="n">
      <f>B457+</f>
    </nc>
  </rcc>
  <rcc rId="2145" ua="false" sId="3">
    <oc r="S458" t="n">
      <f>B458+</f>
    </oc>
    <nc r="S458" t="n">
      <f>B458+</f>
    </nc>
  </rcc>
  <rcc rId="2146" ua="false" sId="3">
    <oc r="S459" t="n">
      <f>B459+</f>
    </oc>
    <nc r="S459" t="n">
      <f>B459+</f>
    </nc>
  </rcc>
  <rcc rId="2147" ua="false" sId="3">
    <oc r="S460" t="n">
      <f>B460+</f>
    </oc>
    <nc r="S460" t="n">
      <f>B460+</f>
    </nc>
  </rcc>
  <rcc rId="2148" ua="false" sId="3">
    <oc r="S461" t="n">
      <f>B461+</f>
    </oc>
    <nc r="S461" t="n">
      <f>B461+</f>
    </nc>
  </rcc>
  <rcc rId="2149" ua="false" sId="3">
    <oc r="S462" t="n">
      <f>B462+</f>
    </oc>
    <nc r="S462" t="n">
      <f>B462+</f>
    </nc>
  </rcc>
  <rcc rId="2150" ua="false" sId="3">
    <oc r="S463" t="n">
      <f>B463+</f>
    </oc>
    <nc r="S463" t="n">
      <f>B463+</f>
    </nc>
  </rcc>
  <rcc rId="2151" ua="false" sId="3">
    <oc r="S464" t="n">
      <f>B464+</f>
    </oc>
    <nc r="S464" t="n">
      <f>B464+</f>
    </nc>
  </rcc>
  <rcc rId="2152" ua="false" sId="3">
    <oc r="S465" t="n">
      <f>B465+</f>
    </oc>
    <nc r="S465" t="n">
      <f>B465+</f>
    </nc>
  </rcc>
  <rcc rId="2153" ua="false" sId="3">
    <oc r="S466" t="n">
      <f>B466+</f>
    </oc>
    <nc r="S466" t="n">
      <f>B466+</f>
    </nc>
  </rcc>
  <rcc rId="2154" ua="false" sId="3">
    <oc r="S467" t="n">
      <f>B467+</f>
    </oc>
    <nc r="S467" t="n">
      <f>B467+</f>
    </nc>
  </rcc>
  <rcc rId="2155" ua="false" sId="3">
    <oc r="S468" t="n">
      <f>B468+</f>
    </oc>
    <nc r="S468" t="n">
      <f>B468+</f>
    </nc>
  </rcc>
  <rcc rId="2156" ua="false" sId="3">
    <oc r="S469" t="n">
      <f>B469+</f>
    </oc>
    <nc r="S469" t="n">
      <f>B469+</f>
    </nc>
  </rcc>
  <rcc rId="2157" ua="false" sId="3">
    <oc r="S470" t="n">
      <f>B470+</f>
    </oc>
    <nc r="S470" t="n">
      <f>B470+</f>
    </nc>
  </rcc>
  <rcc rId="2158" ua="false" sId="3">
    <oc r="S471" t="n">
      <f>B471+</f>
    </oc>
    <nc r="S471" t="n">
      <f>B471+</f>
    </nc>
  </rcc>
  <rcc rId="2159" ua="false" sId="3">
    <oc r="S472" t="n">
      <f>B472+</f>
    </oc>
    <nc r="S472" t="n">
      <f>B472+</f>
    </nc>
  </rcc>
  <rcc rId="2160" ua="false" sId="3">
    <oc r="S473" t="n">
      <f>B473+</f>
    </oc>
    <nc r="S473" t="n">
      <f>B473+</f>
    </nc>
  </rcc>
  <rcc rId="2161" ua="false" sId="3">
    <oc r="S474" t="n">
      <f>B474+</f>
    </oc>
    <nc r="S474" t="n">
      <f>B474+</f>
    </nc>
  </rcc>
  <rcc rId="2162" ua="false" sId="3">
    <oc r="S483" t="n">
      <f>B483+</f>
    </oc>
    <nc r="S483" t="n">
      <f>B483+</f>
    </nc>
  </rcc>
  <rcc rId="2163" ua="false" sId="3">
    <oc r="S484" t="n">
      <f>B484+</f>
    </oc>
    <nc r="S484" t="n">
      <f>B484+</f>
    </nc>
  </rcc>
  <rcc rId="2164" ua="false" sId="3">
    <oc r="S485" t="n">
      <f>B485+</f>
    </oc>
    <nc r="S485" t="n">
      <f>B485+</f>
    </nc>
  </rcc>
  <rcc rId="2165" ua="false" sId="3">
    <oc r="S486" t="n">
      <f>B486+</f>
    </oc>
    <nc r="S486" t="n">
      <f>B486+</f>
    </nc>
  </rcc>
  <rcc rId="2166" ua="false" sId="3">
    <oc r="S487" t="n">
      <f>B487+</f>
    </oc>
    <nc r="S487" t="n">
      <f>B487+</f>
    </nc>
  </rcc>
  <rcc rId="2167" ua="false" sId="3">
    <oc r="S488" t="n">
      <f>B488+</f>
    </oc>
    <nc r="S488" t="n">
      <f>B488+</f>
    </nc>
  </rcc>
  <rcc rId="2168" ua="false" sId="3">
    <oc r="S489" t="n">
      <f>B489+</f>
    </oc>
    <nc r="S489" t="n">
      <f>B489+</f>
    </nc>
  </rcc>
  <rcc rId="2169" ua="false" sId="3">
    <oc r="S490" t="n">
      <f>B490+</f>
    </oc>
    <nc r="S490" t="n">
      <f>B490+</f>
    </nc>
  </rcc>
  <rcc rId="2170" ua="false" sId="3">
    <oc r="S491" t="n">
      <f>B491+</f>
    </oc>
    <nc r="S491" t="n">
      <f>B491+</f>
    </nc>
  </rcc>
  <rcc rId="2171" ua="false" sId="3">
    <oc r="S492" t="n">
      <f>B492+</f>
    </oc>
    <nc r="S492" t="n">
      <f>B492+</f>
    </nc>
  </rcc>
  <rcc rId="2172" ua="false" sId="3">
    <oc r="S493" t="n">
      <f>B493+</f>
    </oc>
    <nc r="S493" t="n">
      <f>B493+</f>
    </nc>
  </rcc>
  <rcc rId="2173" ua="false" sId="3">
    <oc r="S494" t="n">
      <f>B494+</f>
    </oc>
    <nc r="S494" t="n">
      <f>B494+</f>
    </nc>
  </rcc>
  <rcc rId="2174" ua="false" sId="3">
    <oc r="S495" t="n">
      <f>B495+</f>
    </oc>
    <nc r="S495" t="n">
      <f>B495+</f>
    </nc>
  </rcc>
  <rcc rId="2175" ua="false" sId="3">
    <oc r="S496" t="n">
      <f>B496+</f>
    </oc>
    <nc r="S496" t="n">
      <f>B496+</f>
    </nc>
  </rcc>
  <rcc rId="2176" ua="false" sId="3">
    <oc r="S497" t="n">
      <f>B497+</f>
    </oc>
    <nc r="S497" t="n">
      <f>B497+</f>
    </nc>
  </rcc>
  <rcc rId="2177" ua="false" sId="3">
    <oc r="S498" t="n">
      <f>B498+</f>
    </oc>
    <nc r="S498" t="n">
      <f>B498+</f>
    </nc>
  </rcc>
  <rcc rId="2178" ua="false" sId="3">
    <oc r="S499" t="n">
      <f>B499+</f>
    </oc>
    <nc r="S499" t="n">
      <f>B499+</f>
    </nc>
  </rcc>
  <rcc rId="2179" ua="false" sId="3">
    <oc r="S500" t="n">
      <f>B500+</f>
    </oc>
    <nc r="S500" t="n">
      <f>B500+</f>
    </nc>
  </rcc>
  <rcc rId="2180" ua="false" sId="3">
    <oc r="S501" t="n">
      <f>B501+</f>
    </oc>
    <nc r="S501" t="n">
      <f>B501+</f>
    </nc>
  </rcc>
  <rcc rId="2181" ua="false" sId="3">
    <oc r="S502" t="n">
      <f>B502+</f>
    </oc>
    <nc r="S502" t="n">
      <f>B502+</f>
    </nc>
  </rcc>
  <rcc rId="2182" ua="false" sId="3">
    <oc r="S503" t="n">
      <f>B503+</f>
    </oc>
    <nc r="S503" t="n">
      <f>B503+</f>
    </nc>
  </rcc>
  <rcc rId="2183" ua="false" sId="3">
    <oc r="S504" t="n">
      <f>B504+</f>
    </oc>
    <nc r="S504" t="n">
      <f>B504+</f>
    </nc>
  </rcc>
  <rcc rId="2184" ua="false" sId="3">
    <oc r="S505" t="n">
      <f>B505+</f>
    </oc>
    <nc r="S505" t="n">
      <f>B505+</f>
    </nc>
  </rcc>
  <rcc rId="2185" ua="false" sId="3">
    <oc r="S506" t="n">
      <f>B506+</f>
    </oc>
    <nc r="S506" t="n">
      <f>B506+</f>
    </nc>
  </rcc>
  <rcc rId="2186" ua="false" sId="3">
    <oc r="S507" t="n">
      <f>B507+</f>
    </oc>
    <nc r="S507" t="n">
      <f>B507+</f>
    </nc>
  </rcc>
  <rcc rId="2187" ua="false" sId="3">
    <oc r="T15" t="n">
      <f>C15+</f>
    </oc>
    <nc r="T15" t="n">
      <f>C15+</f>
    </nc>
  </rcc>
  <rcc rId="2188" ua="false" sId="3">
    <oc r="T16" t="n">
      <f>C16+</f>
    </oc>
    <nc r="T16" t="n">
      <f>C16+</f>
    </nc>
  </rcc>
  <rcc rId="2189" ua="false" sId="3">
    <oc r="T17" t="n">
      <f>C17+</f>
    </oc>
    <nc r="T17" t="n">
      <f>C17+</f>
    </nc>
  </rcc>
  <rcc rId="2190" ua="false" sId="3">
    <oc r="T18" t="n">
      <f>C18+</f>
    </oc>
    <nc r="T18" t="n">
      <f>C18+</f>
    </nc>
  </rcc>
  <rcc rId="2191" ua="false" sId="3">
    <oc r="T19" t="n">
      <f>C19+</f>
    </oc>
    <nc r="T19" t="n">
      <f>C19+</f>
    </nc>
  </rcc>
  <rcc rId="2192" ua="false" sId="3">
    <oc r="T20" t="n">
      <f>C20+</f>
    </oc>
    <nc r="T20" t="n">
      <f>C20+</f>
    </nc>
  </rcc>
  <rcc rId="2193" ua="false" sId="3">
    <oc r="T21" t="n">
      <f>C21+</f>
    </oc>
    <nc r="T21" t="n">
      <f>C21+</f>
    </nc>
  </rcc>
  <rcc rId="2194" ua="false" sId="3">
    <oc r="T22" t="n">
      <f>C22+</f>
    </oc>
    <nc r="T22" t="n">
      <f>C22+</f>
    </nc>
  </rcc>
  <rcc rId="2195" ua="false" sId="3">
    <oc r="T23" t="n">
      <f>C23+</f>
    </oc>
    <nc r="T23" t="n">
      <f>C23+</f>
    </nc>
  </rcc>
  <rcc rId="2196" ua="false" sId="3">
    <oc r="T24" t="n">
      <f>C24+</f>
    </oc>
    <nc r="T24" t="n">
      <f>C24+</f>
    </nc>
  </rcc>
  <rcc rId="2197" ua="false" sId="3">
    <oc r="T25" t="n">
      <f>C25+</f>
    </oc>
    <nc r="T25" t="n">
      <f>C25+</f>
    </nc>
  </rcc>
  <rcc rId="2198" ua="false" sId="3">
    <oc r="T26" t="n">
      <f>C26+</f>
    </oc>
    <nc r="T26" t="n">
      <f>C26+</f>
    </nc>
  </rcc>
  <rcc rId="2199" ua="false" sId="3">
    <oc r="T27" t="n">
      <f>C27+</f>
    </oc>
    <nc r="T27" t="n">
      <f>C27+</f>
    </nc>
  </rcc>
  <rcc rId="2200" ua="false" sId="3">
    <oc r="T28" t="n">
      <f>C28+</f>
    </oc>
    <nc r="T28" t="n">
      <f>C28+</f>
    </nc>
  </rcc>
  <rcc rId="2201" ua="false" sId="3">
    <oc r="T29" t="n">
      <f>C29+</f>
    </oc>
    <nc r="T29" t="n">
      <f>C29+</f>
    </nc>
  </rcc>
  <rcc rId="2202" ua="false" sId="3">
    <oc r="T30" t="n">
      <f>C30+</f>
    </oc>
    <nc r="T30" t="n">
      <f>C30+</f>
    </nc>
  </rcc>
  <rcc rId="2203" ua="false" sId="3">
    <oc r="T31" t="n">
      <f>C31+</f>
    </oc>
    <nc r="T31" t="n">
      <f>C31+</f>
    </nc>
  </rcc>
  <rcc rId="2204" ua="false" sId="3">
    <oc r="T32" t="n">
      <f>C32+</f>
    </oc>
    <nc r="T32" t="n">
      <f>C32+</f>
    </nc>
  </rcc>
  <rcc rId="2205" ua="false" sId="3">
    <oc r="T33" t="n">
      <f>C33+</f>
    </oc>
    <nc r="T33" t="n">
      <f>C33+</f>
    </nc>
  </rcc>
  <rcc rId="2206" ua="false" sId="3">
    <oc r="T34" t="n">
      <f>C34+</f>
    </oc>
    <nc r="T34" t="n">
      <f>C34+</f>
    </nc>
  </rcc>
  <rcc rId="2207" ua="false" sId="3">
    <oc r="T35" t="n">
      <f>C35+</f>
    </oc>
    <nc r="T35" t="n">
      <f>C35+</f>
    </nc>
  </rcc>
  <rcc rId="2208" ua="false" sId="3">
    <oc r="T36" t="n">
      <f>C36+</f>
    </oc>
    <nc r="T36" t="n">
      <f>C36+</f>
    </nc>
  </rcc>
  <rcc rId="2209" ua="false" sId="3">
    <oc r="T37" t="n">
      <f>C37+</f>
    </oc>
    <nc r="T37" t="n">
      <f>C37+</f>
    </nc>
  </rcc>
  <rcc rId="2210" ua="false" sId="3">
    <oc r="T38" t="n">
      <f>C38+</f>
    </oc>
    <nc r="T38" t="n">
      <f>C38+</f>
    </nc>
  </rcc>
  <rcc rId="2211" ua="false" sId="3">
    <oc r="T39" t="n">
      <f>C39+</f>
    </oc>
    <nc r="T39" t="n">
      <f>C39+</f>
    </nc>
  </rcc>
  <rcc rId="2212" ua="false" sId="3">
    <oc r="T40" t="n">
      <f>C40+</f>
    </oc>
    <nc r="T40" t="n">
      <f>C40+</f>
    </nc>
  </rcc>
  <rcc rId="2213" ua="false" sId="3">
    <oc r="T41" t="n">
      <f>C41+</f>
    </oc>
    <nc r="T41" t="n">
      <f>C41+</f>
    </nc>
  </rcc>
  <rcc rId="2214" ua="false" sId="3">
    <oc r="T50" t="n">
      <f>C50+</f>
    </oc>
    <nc r="T50" t="n">
      <f>C50+</f>
    </nc>
  </rcc>
  <rcc rId="2215" ua="false" sId="3">
    <oc r="T51" t="n">
      <f>C51+</f>
    </oc>
    <nc r="T51" t="n">
      <f>C51+</f>
    </nc>
  </rcc>
  <rcc rId="2216" ua="false" sId="3">
    <oc r="T52" t="n">
      <f>C52+</f>
    </oc>
    <nc r="T52" t="n">
      <f>C52+</f>
    </nc>
  </rcc>
  <rcc rId="2217" ua="false" sId="3">
    <oc r="T53" t="n">
      <f>C53+</f>
    </oc>
    <nc r="T53" t="n">
      <f>C53+</f>
    </nc>
  </rcc>
  <rcc rId="2218" ua="false" sId="3">
    <oc r="T54" t="n">
      <f>C54+</f>
    </oc>
    <nc r="T54" t="n">
      <f>C54+</f>
    </nc>
  </rcc>
  <rcc rId="2219" ua="false" sId="3">
    <oc r="T55" t="n">
      <f>C55+</f>
    </oc>
    <nc r="T55" t="n">
      <f>C55+</f>
    </nc>
  </rcc>
  <rcc rId="2220" ua="false" sId="3">
    <oc r="T56" t="n">
      <f>C56+</f>
    </oc>
    <nc r="T56" t="n">
      <f>C56+</f>
    </nc>
  </rcc>
  <rcc rId="2221" ua="false" sId="3">
    <oc r="T57" t="n">
      <f>C57+</f>
    </oc>
    <nc r="T57" t="n">
      <f>C57+</f>
    </nc>
  </rcc>
  <rcc rId="2222" ua="false" sId="3">
    <oc r="T58" t="n">
      <f>C58+</f>
    </oc>
    <nc r="T58" t="n">
      <f>C58+</f>
    </nc>
  </rcc>
  <rcc rId="2223" ua="false" sId="3">
    <oc r="T59" t="n">
      <f>C59+</f>
    </oc>
    <nc r="T59" t="n">
      <f>C59+</f>
    </nc>
  </rcc>
  <rcc rId="2224" ua="false" sId="3">
    <oc r="T60" t="n">
      <f>C60+</f>
    </oc>
    <nc r="T60" t="n">
      <f>C60+</f>
    </nc>
  </rcc>
  <rcc rId="2225" ua="false" sId="3">
    <oc r="T61" t="n">
      <f>C61+</f>
    </oc>
    <nc r="T61" t="n">
      <f>C61+</f>
    </nc>
  </rcc>
  <rcc rId="2226" ua="false" sId="3">
    <oc r="T62" t="n">
      <f>C62+</f>
    </oc>
    <nc r="T62" t="n">
      <f>C62+</f>
    </nc>
  </rcc>
  <rcc rId="2227" ua="false" sId="3">
    <oc r="T63" t="n">
      <f>C63+</f>
    </oc>
    <nc r="T63" t="n">
      <f>C63+</f>
    </nc>
  </rcc>
  <rcc rId="2228" ua="false" sId="3">
    <oc r="T64" t="n">
      <f>C64+</f>
    </oc>
    <nc r="T64" t="n">
      <f>C64+</f>
    </nc>
  </rcc>
  <rcc rId="2229" ua="false" sId="3">
    <oc r="T65" t="n">
      <f>C65+</f>
    </oc>
    <nc r="T65" t="n">
      <f>C65+</f>
    </nc>
  </rcc>
  <rcc rId="2230" ua="false" sId="3">
    <oc r="T66" t="n">
      <f>C66+</f>
    </oc>
    <nc r="T66" t="n">
      <f>C66+</f>
    </nc>
  </rcc>
  <rcc rId="2231" ua="false" sId="3">
    <oc r="T67" t="n">
      <f>C67+</f>
    </oc>
    <nc r="T67" t="n">
      <f>C67+</f>
    </nc>
  </rcc>
  <rcc rId="2232" ua="false" sId="3">
    <oc r="T68" t="n">
      <f>C68+</f>
    </oc>
    <nc r="T68" t="n">
      <f>C68+</f>
    </nc>
  </rcc>
  <rcc rId="2233" ua="false" sId="3">
    <oc r="T69" t="n">
      <f>C69+</f>
    </oc>
    <nc r="T69" t="n">
      <f>C69+</f>
    </nc>
  </rcc>
  <rcc rId="2234" ua="false" sId="3">
    <oc r="T70" t="n">
      <f>C70+</f>
    </oc>
    <nc r="T70" t="n">
      <f>C70+</f>
    </nc>
  </rcc>
  <rcc rId="2235" ua="false" sId="3">
    <oc r="T71" t="n">
      <f>C71+</f>
    </oc>
    <nc r="T71" t="n">
      <f>C71+</f>
    </nc>
  </rcc>
  <rcc rId="2236" ua="false" sId="3">
    <oc r="T72" t="n">
      <f>C72+</f>
    </oc>
    <nc r="T72" t="n">
      <f>C72+</f>
    </nc>
  </rcc>
  <rcc rId="2237" ua="false" sId="3">
    <oc r="T73" t="n">
      <f>C73+</f>
    </oc>
    <nc r="T73" t="n">
      <f>C73+</f>
    </nc>
  </rcc>
  <rcc rId="2238" ua="false" sId="3">
    <oc r="T74" t="n">
      <f>C74+</f>
    </oc>
    <nc r="T74" t="n">
      <f>C74+</f>
    </nc>
  </rcc>
  <rcc rId="2239" ua="false" sId="3">
    <oc r="T75" t="n">
      <f>C75+</f>
    </oc>
    <nc r="T75" t="n">
      <f>C75+</f>
    </nc>
  </rcc>
  <rcc rId="2240" ua="false" sId="3">
    <oc r="T76" t="n">
      <f>C76+</f>
    </oc>
    <nc r="T76" t="n">
      <f>C76+</f>
    </nc>
  </rcc>
  <rcc rId="2241" ua="false" sId="3">
    <oc r="T85" t="n">
      <f>C85+</f>
    </oc>
    <nc r="T85" t="n">
      <f>C85+</f>
    </nc>
  </rcc>
  <rcc rId="2242" ua="false" sId="3">
    <oc r="T86" t="n">
      <f>C86+</f>
    </oc>
    <nc r="T86" t="n">
      <f>C86+</f>
    </nc>
  </rcc>
  <rcc rId="2243" ua="false" sId="3">
    <oc r="T87" t="n">
      <f>C87+</f>
    </oc>
    <nc r="T87" t="n">
      <f>C87+</f>
    </nc>
  </rcc>
  <rcc rId="2244" ua="false" sId="3">
    <oc r="T88" t="n">
      <f>C88+</f>
    </oc>
    <nc r="T88" t="n">
      <f>C88+</f>
    </nc>
  </rcc>
  <rcc rId="2245" ua="false" sId="3">
    <oc r="T89" t="n">
      <f>C89+</f>
    </oc>
    <nc r="T89" t="n">
      <f>C89+</f>
    </nc>
  </rcc>
  <rcc rId="2246" ua="false" sId="3">
    <oc r="T90" t="n">
      <f>C90+</f>
    </oc>
    <nc r="T90" t="n">
      <f>C90+</f>
    </nc>
  </rcc>
  <rcc rId="2247" ua="false" sId="3">
    <oc r="T91" t="n">
      <f>C91+</f>
    </oc>
    <nc r="T91" t="n">
      <f>C91+</f>
    </nc>
  </rcc>
  <rcc rId="2248" ua="false" sId="3">
    <oc r="T92" t="n">
      <f>C92+</f>
    </oc>
    <nc r="T92" t="n">
      <f>C92+</f>
    </nc>
  </rcc>
  <rcc rId="2249" ua="false" sId="3">
    <oc r="T93" t="n">
      <f>C93+</f>
    </oc>
    <nc r="T93" t="n">
      <f>C93+</f>
    </nc>
  </rcc>
  <rcc rId="2250" ua="false" sId="3">
    <oc r="T94" t="n">
      <f>C94+</f>
    </oc>
    <nc r="T94" t="n">
      <f>C94+</f>
    </nc>
  </rcc>
  <rcc rId="2251" ua="false" sId="3">
    <oc r="T95" t="n">
      <f>C95+</f>
    </oc>
    <nc r="T95" t="n">
      <f>C95+</f>
    </nc>
  </rcc>
  <rcc rId="2252" ua="false" sId="3">
    <oc r="T96" t="n">
      <f>C96+</f>
    </oc>
    <nc r="T96" t="n">
      <f>C96+</f>
    </nc>
  </rcc>
  <rcc rId="2253" ua="false" sId="3">
    <oc r="T97" t="n">
      <f>C97+</f>
    </oc>
    <nc r="T97" t="n">
      <f>C97+</f>
    </nc>
  </rcc>
  <rcc rId="2254" ua="false" sId="3">
    <oc r="T98" t="n">
      <f>C98+</f>
    </oc>
    <nc r="T98" t="n">
      <f>C98+</f>
    </nc>
  </rcc>
  <rcc rId="2255" ua="false" sId="3">
    <oc r="T99" t="n">
      <f>C99+</f>
    </oc>
    <nc r="T99" t="n">
      <f>C99+</f>
    </nc>
  </rcc>
  <rcc rId="2256" ua="false" sId="3">
    <oc r="T100" t="n">
      <f>C100+</f>
    </oc>
    <nc r="T100" t="n">
      <f>C100+</f>
    </nc>
  </rcc>
  <rcc rId="2257" ua="false" sId="3">
    <oc r="T101" t="n">
      <f>C101+</f>
    </oc>
    <nc r="T101" t="n">
      <f>C101+</f>
    </nc>
  </rcc>
  <rcc rId="2258" ua="false" sId="3">
    <oc r="T102" t="n">
      <f>C102+</f>
    </oc>
    <nc r="T102" t="n">
      <f>C102+</f>
    </nc>
  </rcc>
  <rcc rId="2259" ua="false" sId="3">
    <oc r="T103" t="n">
      <f>C103+</f>
    </oc>
    <nc r="T103" t="n">
      <f>C103+</f>
    </nc>
  </rcc>
  <rcc rId="2260" ua="false" sId="3">
    <oc r="T104" t="n">
      <f>C104+</f>
    </oc>
    <nc r="T104" t="n">
      <f>C104+</f>
    </nc>
  </rcc>
  <rcc rId="2261" ua="false" sId="3">
    <oc r="T105" t="n">
      <f>C105+</f>
    </oc>
    <nc r="T105" t="n">
      <f>C105+</f>
    </nc>
  </rcc>
  <rcc rId="2262" ua="false" sId="3">
    <oc r="T106" t="n">
      <f>C106+</f>
    </oc>
    <nc r="T106" t="n">
      <f>C106+</f>
    </nc>
  </rcc>
  <rcc rId="2263" ua="false" sId="3">
    <oc r="T107" t="n">
      <f>C107+</f>
    </oc>
    <nc r="T107" t="n">
      <f>C107+</f>
    </nc>
  </rcc>
  <rcc rId="2264" ua="false" sId="3">
    <oc r="T108" t="n">
      <f>C108+</f>
    </oc>
    <nc r="T108" t="n">
      <f>C108+</f>
    </nc>
  </rcc>
  <rcc rId="2265" ua="false" sId="3">
    <oc r="T109" t="n">
      <f>C109+</f>
    </oc>
    <nc r="T109" t="n">
      <f>C109+</f>
    </nc>
  </rcc>
  <rcc rId="2266" ua="false" sId="3">
    <oc r="T110" t="n">
      <f>C110+</f>
    </oc>
    <nc r="T110" t="n">
      <f>C110+</f>
    </nc>
  </rcc>
  <rcc rId="2267" ua="false" sId="3">
    <oc r="T111" t="n">
      <f>C111+</f>
    </oc>
    <nc r="T111" t="n">
      <f>C111+</f>
    </nc>
  </rcc>
  <rcc rId="2268" ua="false" sId="3">
    <oc r="T120" t="n">
      <f>C120+</f>
    </oc>
    <nc r="T120" t="n">
      <f>C120+</f>
    </nc>
  </rcc>
  <rcc rId="2269" ua="false" sId="3">
    <oc r="T121" t="n">
      <f>C121+</f>
    </oc>
    <nc r="T121" t="n">
      <f>C121+</f>
    </nc>
  </rcc>
  <rcc rId="2270" ua="false" sId="3">
    <oc r="T122" t="n">
      <f>C122+</f>
    </oc>
    <nc r="T122" t="n">
      <f>C122+</f>
    </nc>
  </rcc>
  <rcc rId="2271" ua="false" sId="3">
    <oc r="T123" t="n">
      <f>C123+</f>
    </oc>
    <nc r="T123" t="n">
      <f>C123+</f>
    </nc>
  </rcc>
  <rcc rId="2272" ua="false" sId="3">
    <oc r="T124" t="n">
      <f>C124+</f>
    </oc>
    <nc r="T124" t="n">
      <f>C124+</f>
    </nc>
  </rcc>
  <rcc rId="2273" ua="false" sId="3">
    <oc r="T125" t="n">
      <f>C125+</f>
    </oc>
    <nc r="T125" t="n">
      <f>C125+</f>
    </nc>
  </rcc>
  <rcc rId="2274" ua="false" sId="3">
    <oc r="T126" t="n">
      <f>C126+</f>
    </oc>
    <nc r="T126" t="n">
      <f>C126+</f>
    </nc>
  </rcc>
  <rcc rId="2275" ua="false" sId="3">
    <oc r="T127" t="n">
      <f>C127+</f>
    </oc>
    <nc r="T127" t="n">
      <f>C127+</f>
    </nc>
  </rcc>
  <rcc rId="2276" ua="false" sId="3">
    <oc r="T128" t="n">
      <f>C128+</f>
    </oc>
    <nc r="T128" t="n">
      <f>C128+</f>
    </nc>
  </rcc>
  <rcc rId="2277" ua="false" sId="3">
    <oc r="T129" t="n">
      <f>C129+</f>
    </oc>
    <nc r="T129" t="n">
      <f>C129+</f>
    </nc>
  </rcc>
  <rcc rId="2278" ua="false" sId="3">
    <oc r="T130" t="n">
      <f>C130+</f>
    </oc>
    <nc r="T130" t="n">
      <f>C130+</f>
    </nc>
  </rcc>
  <rcc rId="2279" ua="false" sId="3">
    <oc r="T131" t="n">
      <f>C131+</f>
    </oc>
    <nc r="T131" t="n">
      <f>C131+</f>
    </nc>
  </rcc>
  <rcc rId="2280" ua="false" sId="3">
    <oc r="T132" t="n">
      <f>C132+</f>
    </oc>
    <nc r="T132" t="n">
      <f>C132+</f>
    </nc>
  </rcc>
  <rcc rId="2281" ua="false" sId="3">
    <oc r="T133" t="n">
      <f>C133+</f>
    </oc>
    <nc r="T133" t="n">
      <f>C133+</f>
    </nc>
  </rcc>
  <rcc rId="2282" ua="false" sId="3">
    <oc r="T134" t="n">
      <f>C134+</f>
    </oc>
    <nc r="T134" t="n">
      <f>C134+</f>
    </nc>
  </rcc>
  <rcc rId="2283" ua="false" sId="3">
    <oc r="T135" t="n">
      <f>C135+</f>
    </oc>
    <nc r="T135" t="n">
      <f>C135+</f>
    </nc>
  </rcc>
  <rcc rId="2284" ua="false" sId="3">
    <oc r="T136" t="n">
      <f>C136+</f>
    </oc>
    <nc r="T136" t="n">
      <f>C136+</f>
    </nc>
  </rcc>
  <rcc rId="2285" ua="false" sId="3">
    <oc r="T137" t="n">
      <f>C137+</f>
    </oc>
    <nc r="T137" t="n">
      <f>C137+</f>
    </nc>
  </rcc>
  <rcc rId="2286" ua="false" sId="3">
    <oc r="T138" t="n">
      <f>C138+</f>
    </oc>
    <nc r="T138" t="n">
      <f>C138+</f>
    </nc>
  </rcc>
  <rcc rId="2287" ua="false" sId="3">
    <oc r="T139" t="n">
      <f>C139+</f>
    </oc>
    <nc r="T139" t="n">
      <f>C139+</f>
    </nc>
  </rcc>
  <rcc rId="2288" ua="false" sId="3">
    <oc r="T140" t="n">
      <f>C140+</f>
    </oc>
    <nc r="T140" t="n">
      <f>C140+</f>
    </nc>
  </rcc>
  <rcc rId="2289" ua="false" sId="3">
    <oc r="T141" t="n">
      <f>C141+</f>
    </oc>
    <nc r="T141" t="n">
      <f>C141+</f>
    </nc>
  </rcc>
  <rcc rId="2290" ua="false" sId="3">
    <oc r="T142" t="n">
      <f>C142+</f>
    </oc>
    <nc r="T142" t="n">
      <f>C142+</f>
    </nc>
  </rcc>
  <rcc rId="2291" ua="false" sId="3">
    <oc r="T143" t="n">
      <f>C143+</f>
    </oc>
    <nc r="T143" t="n">
      <f>C143+</f>
    </nc>
  </rcc>
  <rcc rId="2292" ua="false" sId="3">
    <oc r="T144" t="n">
      <f>C144+</f>
    </oc>
    <nc r="T144" t="n">
      <f>C144+</f>
    </nc>
  </rcc>
  <rcc rId="2293" ua="false" sId="3">
    <oc r="T153" t="n">
      <f>C153+</f>
    </oc>
    <nc r="T153" t="n">
      <f>C153+</f>
    </nc>
  </rcc>
  <rcc rId="2294" ua="false" sId="3">
    <oc r="T154" t="n">
      <f>C154+</f>
    </oc>
    <nc r="T154" t="n">
      <f>C154+</f>
    </nc>
  </rcc>
  <rcc rId="2295" ua="false" sId="3">
    <oc r="T155" t="n">
      <f>C155+</f>
    </oc>
    <nc r="T155" t="n">
      <f>C155+</f>
    </nc>
  </rcc>
  <rcc rId="2296" ua="false" sId="3">
    <oc r="T156" t="n">
      <f>C156+</f>
    </oc>
    <nc r="T156" t="n">
      <f>C156+</f>
    </nc>
  </rcc>
  <rcc rId="2297" ua="false" sId="3">
    <oc r="T157" t="n">
      <f>C157+</f>
    </oc>
    <nc r="T157" t="n">
      <f>C157+</f>
    </nc>
  </rcc>
  <rcc rId="2298" ua="false" sId="3">
    <oc r="T158" t="n">
      <f>C158+</f>
    </oc>
    <nc r="T158" t="n">
      <f>C158+</f>
    </nc>
  </rcc>
  <rcc rId="2299" ua="false" sId="3">
    <oc r="T159" t="n">
      <f>C159+</f>
    </oc>
    <nc r="T159" t="n">
      <f>C159+</f>
    </nc>
  </rcc>
  <rcc rId="2300" ua="false" sId="3">
    <oc r="T160" t="n">
      <f>C160+</f>
    </oc>
    <nc r="T160" t="n">
      <f>C160+</f>
    </nc>
  </rcc>
  <rcc rId="2301" ua="false" sId="3">
    <oc r="T161" t="n">
      <f>C161+</f>
    </oc>
    <nc r="T161" t="n">
      <f>C161+</f>
    </nc>
  </rcc>
  <rcc rId="2302" ua="false" sId="3">
    <oc r="T162" t="n">
      <f>C162+</f>
    </oc>
    <nc r="T162" t="n">
      <f>C162+</f>
    </nc>
  </rcc>
  <rcc rId="2303" ua="false" sId="3">
    <oc r="T163" t="n">
      <f>C163+</f>
    </oc>
    <nc r="T163" t="n">
      <f>C163+</f>
    </nc>
  </rcc>
  <rcc rId="2304" ua="false" sId="3">
    <oc r="T164" t="n">
      <f>C164+</f>
    </oc>
    <nc r="T164" t="n">
      <f>C164+</f>
    </nc>
  </rcc>
  <rcc rId="2305" ua="false" sId="3">
    <oc r="T165" t="n">
      <f>C165+</f>
    </oc>
    <nc r="T165" t="n">
      <f>C165+</f>
    </nc>
  </rcc>
  <rcc rId="2306" ua="false" sId="3">
    <oc r="T166" t="n">
      <f>C166+</f>
    </oc>
    <nc r="T166" t="n">
      <f>C166+</f>
    </nc>
  </rcc>
  <rcc rId="2307" ua="false" sId="3">
    <oc r="T167" t="n">
      <f>C167+</f>
    </oc>
    <nc r="T167" t="n">
      <f>C167+</f>
    </nc>
  </rcc>
  <rcc rId="2308" ua="false" sId="3">
    <oc r="T168" t="n">
      <f>C168+</f>
    </oc>
    <nc r="T168" t="n">
      <f>C168+</f>
    </nc>
  </rcc>
  <rcc rId="2309" ua="false" sId="3">
    <oc r="T169" t="n">
      <f>C169+</f>
    </oc>
    <nc r="T169" t="n">
      <f>C169+</f>
    </nc>
  </rcc>
  <rcc rId="2310" ua="false" sId="3">
    <oc r="T170" t="n">
      <f>C170+</f>
    </oc>
    <nc r="T170" t="n">
      <f>C170+</f>
    </nc>
  </rcc>
  <rcc rId="2311" ua="false" sId="3">
    <oc r="T171" t="n">
      <f>C171+</f>
    </oc>
    <nc r="T171" t="n">
      <f>C171+</f>
    </nc>
  </rcc>
  <rcc rId="2312" ua="false" sId="3">
    <oc r="T172" t="n">
      <f>C172+</f>
    </oc>
    <nc r="T172" t="n">
      <f>C172+</f>
    </nc>
  </rcc>
  <rcc rId="2313" ua="false" sId="3">
    <oc r="T173" t="n">
      <f>C173+</f>
    </oc>
    <nc r="T173" t="n">
      <f>C173+</f>
    </nc>
  </rcc>
  <rcc rId="2314" ua="false" sId="3">
    <oc r="T174" t="n">
      <f>C174+</f>
    </oc>
    <nc r="T174" t="n">
      <f>C174+</f>
    </nc>
  </rcc>
  <rcc rId="2315" ua="false" sId="3">
    <oc r="T175" t="n">
      <f>C175+</f>
    </oc>
    <nc r="T175" t="n">
      <f>C175+</f>
    </nc>
  </rcc>
  <rcc rId="2316" ua="false" sId="3">
    <oc r="T176" t="n">
      <f>C176+</f>
    </oc>
    <nc r="T176" t="n">
      <f>C176+</f>
    </nc>
  </rcc>
  <rcc rId="2317" ua="false" sId="3">
    <oc r="T177" t="n">
      <f>C177+</f>
    </oc>
    <nc r="T177" t="n">
      <f>C177+</f>
    </nc>
  </rcc>
  <rcc rId="2318" ua="false" sId="3">
    <oc r="T186" t="n">
      <f>C186+</f>
    </oc>
    <nc r="T186" t="n">
      <f>C186+</f>
    </nc>
  </rcc>
  <rcc rId="2319" ua="false" sId="3">
    <oc r="T187" t="n">
      <f>C187+</f>
    </oc>
    <nc r="T187" t="n">
      <f>C187+</f>
    </nc>
  </rcc>
  <rcc rId="2320" ua="false" sId="3">
    <oc r="T188" t="n">
      <f>C188+</f>
    </oc>
    <nc r="T188" t="n">
      <f>C188+</f>
    </nc>
  </rcc>
  <rcc rId="2321" ua="false" sId="3">
    <oc r="T189" t="n">
      <f>C189+</f>
    </oc>
    <nc r="T189" t="n">
      <f>C189+</f>
    </nc>
  </rcc>
  <rcc rId="2322" ua="false" sId="3">
    <oc r="T190" t="n">
      <f>C190+</f>
    </oc>
    <nc r="T190" t="n">
      <f>C190+</f>
    </nc>
  </rcc>
  <rcc rId="2323" ua="false" sId="3">
    <oc r="T191" t="n">
      <f>C191+</f>
    </oc>
    <nc r="T191" t="n">
      <f>C191+</f>
    </nc>
  </rcc>
  <rcc rId="2324" ua="false" sId="3">
    <oc r="T192" t="n">
      <f>C192+</f>
    </oc>
    <nc r="T192" t="n">
      <f>C192+</f>
    </nc>
  </rcc>
  <rcc rId="2325" ua="false" sId="3">
    <oc r="T193" t="n">
      <f>C193+</f>
    </oc>
    <nc r="T193" t="n">
      <f>C193+</f>
    </nc>
  </rcc>
  <rcc rId="2326" ua="false" sId="3">
    <oc r="T194" t="n">
      <f>C194+</f>
    </oc>
    <nc r="T194" t="n">
      <f>C194+</f>
    </nc>
  </rcc>
  <rcc rId="2327" ua="false" sId="3">
    <oc r="T195" t="n">
      <f>C195+</f>
    </oc>
    <nc r="T195" t="n">
      <f>C195+</f>
    </nc>
  </rcc>
  <rcc rId="2328" ua="false" sId="3">
    <oc r="T196" t="n">
      <f>C196+</f>
    </oc>
    <nc r="T196" t="n">
      <f>C196+</f>
    </nc>
  </rcc>
  <rcc rId="2329" ua="false" sId="3">
    <oc r="T197" t="n">
      <f>C197+</f>
    </oc>
    <nc r="T197" t="n">
      <f>C197+</f>
    </nc>
  </rcc>
  <rcc rId="2330" ua="false" sId="3">
    <oc r="T198" t="n">
      <f>C198+</f>
    </oc>
    <nc r="T198" t="n">
      <f>C198+</f>
    </nc>
  </rcc>
  <rcc rId="2331" ua="false" sId="3">
    <oc r="T199" t="n">
      <f>C199+</f>
    </oc>
    <nc r="T199" t="n">
      <f>C199+</f>
    </nc>
  </rcc>
  <rcc rId="2332" ua="false" sId="3">
    <oc r="T200" t="n">
      <f>C200+</f>
    </oc>
    <nc r="T200" t="n">
      <f>C200+</f>
    </nc>
  </rcc>
  <rcc rId="2333" ua="false" sId="3">
    <oc r="T201" t="n">
      <f>C201+</f>
    </oc>
    <nc r="T201" t="n">
      <f>C201+</f>
    </nc>
  </rcc>
  <rcc rId="2334" ua="false" sId="3">
    <oc r="T202" t="n">
      <f>C202+</f>
    </oc>
    <nc r="T202" t="n">
      <f>C202+</f>
    </nc>
  </rcc>
  <rcc rId="2335" ua="false" sId="3">
    <oc r="T203" t="n">
      <f>C203+</f>
    </oc>
    <nc r="T203" t="n">
      <f>C203+</f>
    </nc>
  </rcc>
  <rcc rId="2336" ua="false" sId="3">
    <oc r="T204" t="n">
      <f>C204+</f>
    </oc>
    <nc r="T204" t="n">
      <f>C204+</f>
    </nc>
  </rcc>
  <rcc rId="2337" ua="false" sId="3">
    <oc r="T205" t="n">
      <f>C205+</f>
    </oc>
    <nc r="T205" t="n">
      <f>C205+</f>
    </nc>
  </rcc>
  <rcc rId="2338" ua="false" sId="3">
    <oc r="T206" t="n">
      <f>C206+</f>
    </oc>
    <nc r="T206" t="n">
      <f>C206+</f>
    </nc>
  </rcc>
  <rcc rId="2339" ua="false" sId="3">
    <oc r="T207" t="n">
      <f>C207+</f>
    </oc>
    <nc r="T207" t="n">
      <f>C207+</f>
    </nc>
  </rcc>
  <rcc rId="2340" ua="false" sId="3">
    <oc r="T208" t="n">
      <f>C208+</f>
    </oc>
    <nc r="T208" t="n">
      <f>C208+</f>
    </nc>
  </rcc>
  <rcc rId="2341" ua="false" sId="3">
    <oc r="T209" t="n">
      <f>C209+</f>
    </oc>
    <nc r="T209" t="n">
      <f>C209+</f>
    </nc>
  </rcc>
  <rcc rId="2342" ua="false" sId="3">
    <oc r="T210" t="n">
      <f>C210+</f>
    </oc>
    <nc r="T210" t="n">
      <f>C210+</f>
    </nc>
  </rcc>
  <rcc rId="2343" ua="false" sId="3">
    <oc r="T219" t="n">
      <f>C219+</f>
    </oc>
    <nc r="T219" t="n">
      <f>C219+</f>
    </nc>
  </rcc>
  <rcc rId="2344" ua="false" sId="3">
    <oc r="T220" t="n">
      <f>C220+</f>
    </oc>
    <nc r="T220" t="n">
      <f>C220+</f>
    </nc>
  </rcc>
  <rcc rId="2345" ua="false" sId="3">
    <oc r="T221" t="n">
      <f>C221+</f>
    </oc>
    <nc r="T221" t="n">
      <f>C221+</f>
    </nc>
  </rcc>
  <rcc rId="2346" ua="false" sId="3">
    <oc r="T222" t="n">
      <f>C222+</f>
    </oc>
    <nc r="T222" t="n">
      <f>C222+</f>
    </nc>
  </rcc>
  <rcc rId="2347" ua="false" sId="3">
    <oc r="T223" t="n">
      <f>C223+</f>
    </oc>
    <nc r="T223" t="n">
      <f>C223+</f>
    </nc>
  </rcc>
  <rcc rId="2348" ua="false" sId="3">
    <oc r="T224" t="n">
      <f>C224+</f>
    </oc>
    <nc r="T224" t="n">
      <f>C224+</f>
    </nc>
  </rcc>
  <rcc rId="2349" ua="false" sId="3">
    <oc r="T225" t="n">
      <f>C225+</f>
    </oc>
    <nc r="T225" t="n">
      <f>C225+</f>
    </nc>
  </rcc>
  <rcc rId="2350" ua="false" sId="3">
    <oc r="T226" t="n">
      <f>C226+</f>
    </oc>
    <nc r="T226" t="n">
      <f>C226+</f>
    </nc>
  </rcc>
  <rcc rId="2351" ua="false" sId="3">
    <oc r="T227" t="n">
      <f>C227+</f>
    </oc>
    <nc r="T227" t="n">
      <f>C227+</f>
    </nc>
  </rcc>
  <rcc rId="2352" ua="false" sId="3">
    <oc r="T228" t="n">
      <f>C228+</f>
    </oc>
    <nc r="T228" t="n">
      <f>C228+</f>
    </nc>
  </rcc>
  <rcc rId="2353" ua="false" sId="3">
    <oc r="T229" t="n">
      <f>C229+</f>
    </oc>
    <nc r="T229" t="n">
      <f>C229+</f>
    </nc>
  </rcc>
  <rcc rId="2354" ua="false" sId="3">
    <oc r="T230" t="n">
      <f>C230+</f>
    </oc>
    <nc r="T230" t="n">
      <f>C230+</f>
    </nc>
  </rcc>
  <rcc rId="2355" ua="false" sId="3">
    <oc r="T231" t="n">
      <f>C231+</f>
    </oc>
    <nc r="T231" t="n">
      <f>C231+</f>
    </nc>
  </rcc>
  <rcc rId="2356" ua="false" sId="3">
    <oc r="T232" t="n">
      <f>C232+</f>
    </oc>
    <nc r="T232" t="n">
      <f>C232+</f>
    </nc>
  </rcc>
  <rcc rId="2357" ua="false" sId="3">
    <oc r="T233" t="n">
      <f>C233+</f>
    </oc>
    <nc r="T233" t="n">
      <f>C233+</f>
    </nc>
  </rcc>
  <rcc rId="2358" ua="false" sId="3">
    <oc r="T234" t="n">
      <f>C234+</f>
    </oc>
    <nc r="T234" t="n">
      <f>C234+</f>
    </nc>
  </rcc>
  <rcc rId="2359" ua="false" sId="3">
    <oc r="T235" t="n">
      <f>C235+</f>
    </oc>
    <nc r="T235" t="n">
      <f>C235+</f>
    </nc>
  </rcc>
  <rcc rId="2360" ua="false" sId="3">
    <oc r="T236" t="n">
      <f>C236+</f>
    </oc>
    <nc r="T236" t="n">
      <f>C236+</f>
    </nc>
  </rcc>
  <rcc rId="2361" ua="false" sId="3">
    <oc r="T237" t="n">
      <f>C237+</f>
    </oc>
    <nc r="T237" t="n">
      <f>C237+</f>
    </nc>
  </rcc>
  <rcc rId="2362" ua="false" sId="3">
    <oc r="T238" t="n">
      <f>C238+</f>
    </oc>
    <nc r="T238" t="n">
      <f>C238+</f>
    </nc>
  </rcc>
  <rcc rId="2363" ua="false" sId="3">
    <oc r="T239" t="n">
      <f>C239+</f>
    </oc>
    <nc r="T239" t="n">
      <f>C239+</f>
    </nc>
  </rcc>
  <rcc rId="2364" ua="false" sId="3">
    <oc r="T240" t="n">
      <f>C240+</f>
    </oc>
    <nc r="T240" t="n">
      <f>C240+</f>
    </nc>
  </rcc>
  <rcc rId="2365" ua="false" sId="3">
    <oc r="T241" t="n">
      <f>C241+</f>
    </oc>
    <nc r="T241" t="n">
      <f>C241+</f>
    </nc>
  </rcc>
  <rcc rId="2366" ua="false" sId="3">
    <oc r="T242" t="n">
      <f>C242+</f>
    </oc>
    <nc r="T242" t="n">
      <f>C242+</f>
    </nc>
  </rcc>
  <rcc rId="2367" ua="false" sId="3">
    <oc r="T243" t="n">
      <f>C243+</f>
    </oc>
    <nc r="T243" t="n">
      <f>C243+</f>
    </nc>
  </rcc>
  <rcc rId="2368" ua="false" sId="3">
    <oc r="T252" t="n">
      <f>C252+</f>
    </oc>
    <nc r="T252" t="n">
      <f>C252+</f>
    </nc>
  </rcc>
  <rcc rId="2369" ua="false" sId="3">
    <oc r="T253" t="n">
      <f>C253+</f>
    </oc>
    <nc r="T253" t="n">
      <f>C253+</f>
    </nc>
  </rcc>
  <rcc rId="2370" ua="false" sId="3">
    <oc r="T254" t="n">
      <f>C254+</f>
    </oc>
    <nc r="T254" t="n">
      <f>C254+</f>
    </nc>
  </rcc>
  <rcc rId="2371" ua="false" sId="3">
    <oc r="T255" t="n">
      <f>C255+</f>
    </oc>
    <nc r="T255" t="n">
      <f>C255+</f>
    </nc>
  </rcc>
  <rcc rId="2372" ua="false" sId="3">
    <oc r="T256" t="n">
      <f>C256+</f>
    </oc>
    <nc r="T256" t="n">
      <f>C256+</f>
    </nc>
  </rcc>
  <rcc rId="2373" ua="false" sId="3">
    <oc r="T257" t="n">
      <f>C257+</f>
    </oc>
    <nc r="T257" t="n">
      <f>C257+</f>
    </nc>
  </rcc>
  <rcc rId="2374" ua="false" sId="3">
    <oc r="T258" t="n">
      <f>C258+</f>
    </oc>
    <nc r="T258" t="n">
      <f>C258+</f>
    </nc>
  </rcc>
  <rcc rId="2375" ua="false" sId="3">
    <oc r="T259" t="n">
      <f>C259+</f>
    </oc>
    <nc r="T259" t="n">
      <f>C259+</f>
    </nc>
  </rcc>
  <rcc rId="2376" ua="false" sId="3">
    <oc r="T260" t="n">
      <f>C260+</f>
    </oc>
    <nc r="T260" t="n">
      <f>C260+</f>
    </nc>
  </rcc>
  <rcc rId="2377" ua="false" sId="3">
    <oc r="T261" t="n">
      <f>C261+</f>
    </oc>
    <nc r="T261" t="n">
      <f>C261+</f>
    </nc>
  </rcc>
  <rcc rId="2378" ua="false" sId="3">
    <oc r="T262" t="n">
      <f>C262+</f>
    </oc>
    <nc r="T262" t="n">
      <f>C262+</f>
    </nc>
  </rcc>
  <rcc rId="2379" ua="false" sId="3">
    <oc r="T263" t="n">
      <f>C263+</f>
    </oc>
    <nc r="T263" t="n">
      <f>C263+</f>
    </nc>
  </rcc>
  <rcc rId="2380" ua="false" sId="3">
    <oc r="T264" t="n">
      <f>C264+</f>
    </oc>
    <nc r="T264" t="n">
      <f>C264+</f>
    </nc>
  </rcc>
  <rcc rId="2381" ua="false" sId="3">
    <oc r="T265" t="n">
      <f>C265+</f>
    </oc>
    <nc r="T265" t="n">
      <f>C265+</f>
    </nc>
  </rcc>
  <rcc rId="2382" ua="false" sId="3">
    <oc r="T266" t="n">
      <f>C266+</f>
    </oc>
    <nc r="T266" t="n">
      <f>C266+</f>
    </nc>
  </rcc>
  <rcc rId="2383" ua="false" sId="3">
    <oc r="T267" t="n">
      <f>C267+</f>
    </oc>
    <nc r="T267" t="n">
      <f>C267+</f>
    </nc>
  </rcc>
  <rcc rId="2384" ua="false" sId="3">
    <oc r="T268" t="n">
      <f>C268+</f>
    </oc>
    <nc r="T268" t="n">
      <f>C268+</f>
    </nc>
  </rcc>
  <rcc rId="2385" ua="false" sId="3">
    <oc r="T269" t="n">
      <f>C269+</f>
    </oc>
    <nc r="T269" t="n">
      <f>C269+</f>
    </nc>
  </rcc>
  <rcc rId="2386" ua="false" sId="3">
    <oc r="T270" t="n">
      <f>C270+</f>
    </oc>
    <nc r="T270" t="n">
      <f>C270+</f>
    </nc>
  </rcc>
  <rcc rId="2387" ua="false" sId="3">
    <oc r="T271" t="n">
      <f>C271+</f>
    </oc>
    <nc r="T271" t="n">
      <f>C271+</f>
    </nc>
  </rcc>
  <rcc rId="2388" ua="false" sId="3">
    <oc r="T272" t="n">
      <f>C272+</f>
    </oc>
    <nc r="T272" t="n">
      <f>C272+</f>
    </nc>
  </rcc>
  <rcc rId="2389" ua="false" sId="3">
    <oc r="T273" t="n">
      <f>C273+</f>
    </oc>
    <nc r="T273" t="n">
      <f>C273+</f>
    </nc>
  </rcc>
  <rcc rId="2390" ua="false" sId="3">
    <oc r="T274" t="n">
      <f>C274+</f>
    </oc>
    <nc r="T274" t="n">
      <f>C274+</f>
    </nc>
  </rcc>
  <rcc rId="2391" ua="false" sId="3">
    <oc r="T275" t="n">
      <f>C275+</f>
    </oc>
    <nc r="T275" t="n">
      <f>C275+</f>
    </nc>
  </rcc>
  <rcc rId="2392" ua="false" sId="3">
    <oc r="T276" t="n">
      <f>C276+</f>
    </oc>
    <nc r="T276" t="n">
      <f>C276+</f>
    </nc>
  </rcc>
  <rcc rId="2393" ua="false" sId="3">
    <oc r="T285" t="n">
      <f>C285+</f>
    </oc>
    <nc r="T285" t="n">
      <f>C285+</f>
    </nc>
  </rcc>
  <rcc rId="2394" ua="false" sId="3">
    <oc r="T286" t="n">
      <f>C286+</f>
    </oc>
    <nc r="T286" t="n">
      <f>C286+</f>
    </nc>
  </rcc>
  <rcc rId="2395" ua="false" sId="3">
    <oc r="T287" t="n">
      <f>C287+</f>
    </oc>
    <nc r="T287" t="n">
      <f>C287+</f>
    </nc>
  </rcc>
  <rcc rId="2396" ua="false" sId="3">
    <oc r="T288" t="n">
      <f>C288+</f>
    </oc>
    <nc r="T288" t="n">
      <f>C288+</f>
    </nc>
  </rcc>
  <rcc rId="2397" ua="false" sId="3">
    <oc r="T289" t="n">
      <f>C289+</f>
    </oc>
    <nc r="T289" t="n">
      <f>C289+</f>
    </nc>
  </rcc>
  <rcc rId="2398" ua="false" sId="3">
    <oc r="T290" t="n">
      <f>C290+</f>
    </oc>
    <nc r="T290" t="n">
      <f>C290+</f>
    </nc>
  </rcc>
  <rcc rId="2399" ua="false" sId="3">
    <oc r="T291" t="n">
      <f>C291+</f>
    </oc>
    <nc r="T291" t="n">
      <f>C291+</f>
    </nc>
  </rcc>
  <rcc rId="2400" ua="false" sId="3">
    <oc r="T292" t="n">
      <f>C292+</f>
    </oc>
    <nc r="T292" t="n">
      <f>C292+</f>
    </nc>
  </rcc>
  <rcc rId="2401" ua="false" sId="3">
    <oc r="T293" t="n">
      <f>C293+</f>
    </oc>
    <nc r="T293" t="n">
      <f>C293+</f>
    </nc>
  </rcc>
  <rcc rId="2402" ua="false" sId="3">
    <oc r="T294" t="n">
      <f>C294+</f>
    </oc>
    <nc r="T294" t="n">
      <f>C294+</f>
    </nc>
  </rcc>
  <rcc rId="2403" ua="false" sId="3">
    <oc r="T295" t="n">
      <f>C295+</f>
    </oc>
    <nc r="T295" t="n">
      <f>C295+</f>
    </nc>
  </rcc>
  <rcc rId="2404" ua="false" sId="3">
    <oc r="T296" t="n">
      <f>C296+</f>
    </oc>
    <nc r="T296" t="n">
      <f>C296+</f>
    </nc>
  </rcc>
  <rcc rId="2405" ua="false" sId="3">
    <oc r="T297" t="n">
      <f>C297+</f>
    </oc>
    <nc r="T297" t="n">
      <f>C297+</f>
    </nc>
  </rcc>
  <rcc rId="2406" ua="false" sId="3">
    <oc r="T298" t="n">
      <f>C298+</f>
    </oc>
    <nc r="T298" t="n">
      <f>C298+</f>
    </nc>
  </rcc>
  <rcc rId="2407" ua="false" sId="3">
    <oc r="T299" t="n">
      <f>C299+</f>
    </oc>
    <nc r="T299" t="n">
      <f>C299+</f>
    </nc>
  </rcc>
  <rcc rId="2408" ua="false" sId="3">
    <oc r="T300" t="n">
      <f>C300+</f>
    </oc>
    <nc r="T300" t="n">
      <f>C300+</f>
    </nc>
  </rcc>
  <rcc rId="2409" ua="false" sId="3">
    <oc r="T301" t="n">
      <f>C301+</f>
    </oc>
    <nc r="T301" t="n">
      <f>C301+</f>
    </nc>
  </rcc>
  <rcc rId="2410" ua="false" sId="3">
    <oc r="T302" t="n">
      <f>C302+</f>
    </oc>
    <nc r="T302" t="n">
      <f>C302+</f>
    </nc>
  </rcc>
  <rcc rId="2411" ua="false" sId="3">
    <oc r="T303" t="n">
      <f>C303+</f>
    </oc>
    <nc r="T303" t="n">
      <f>C303+</f>
    </nc>
  </rcc>
  <rcc rId="2412" ua="false" sId="3">
    <oc r="T304" t="n">
      <f>C304+</f>
    </oc>
    <nc r="T304" t="n">
      <f>C304+</f>
    </nc>
  </rcc>
  <rcc rId="2413" ua="false" sId="3">
    <oc r="T305" t="n">
      <f>C305+</f>
    </oc>
    <nc r="T305" t="n">
      <f>C305+</f>
    </nc>
  </rcc>
  <rcc rId="2414" ua="false" sId="3">
    <oc r="T306" t="n">
      <f>C306+</f>
    </oc>
    <nc r="T306" t="n">
      <f>C306+</f>
    </nc>
  </rcc>
  <rcc rId="2415" ua="false" sId="3">
    <oc r="T307" t="n">
      <f>C307+</f>
    </oc>
    <nc r="T307" t="n">
      <f>C307+</f>
    </nc>
  </rcc>
  <rcc rId="2416" ua="false" sId="3">
    <oc r="T308" t="n">
      <f>C308+</f>
    </oc>
    <nc r="T308" t="n">
      <f>C308+</f>
    </nc>
  </rcc>
  <rcc rId="2417" ua="false" sId="3">
    <oc r="T309" t="n">
      <f>C309+</f>
    </oc>
    <nc r="T309" t="n">
      <f>C309+</f>
    </nc>
  </rcc>
  <rcc rId="2418" ua="false" sId="3">
    <oc r="T318" t="n">
      <f>C318+</f>
    </oc>
    <nc r="T318" t="n">
      <f>C318+</f>
    </nc>
  </rcc>
  <rcc rId="2419" ua="false" sId="3">
    <oc r="T319" t="n">
      <f>C319+</f>
    </oc>
    <nc r="T319" t="n">
      <f>C319+</f>
    </nc>
  </rcc>
  <rcc rId="2420" ua="false" sId="3">
    <oc r="T320" t="n">
      <f>C320+</f>
    </oc>
    <nc r="T320" t="n">
      <f>C320+</f>
    </nc>
  </rcc>
  <rcc rId="2421" ua="false" sId="3">
    <oc r="T321" t="n">
      <f>C321+</f>
    </oc>
    <nc r="T321" t="n">
      <f>C321+</f>
    </nc>
  </rcc>
  <rcc rId="2422" ua="false" sId="3">
    <oc r="T322" t="n">
      <f>C322+</f>
    </oc>
    <nc r="T322" t="n">
      <f>C322+</f>
    </nc>
  </rcc>
  <rcc rId="2423" ua="false" sId="3">
    <oc r="T323" t="n">
      <f>C323+</f>
    </oc>
    <nc r="T323" t="n">
      <f>C323+</f>
    </nc>
  </rcc>
  <rcc rId="2424" ua="false" sId="3">
    <oc r="T324" t="n">
      <f>C324+</f>
    </oc>
    <nc r="T324" t="n">
      <f>C324+</f>
    </nc>
  </rcc>
  <rcc rId="2425" ua="false" sId="3">
    <oc r="T325" t="n">
      <f>C325+</f>
    </oc>
    <nc r="T325" t="n">
      <f>C325+</f>
    </nc>
  </rcc>
  <rcc rId="2426" ua="false" sId="3">
    <oc r="T326" t="n">
      <f>C326+</f>
    </oc>
    <nc r="T326" t="n">
      <f>C326+</f>
    </nc>
  </rcc>
  <rcc rId="2427" ua="false" sId="3">
    <oc r="T327" t="n">
      <f>C327+</f>
    </oc>
    <nc r="T327" t="n">
      <f>C327+</f>
    </nc>
  </rcc>
  <rcc rId="2428" ua="false" sId="3">
    <oc r="T328" t="n">
      <f>C328+</f>
    </oc>
    <nc r="T328" t="n">
      <f>C328+</f>
    </nc>
  </rcc>
  <rcc rId="2429" ua="false" sId="3">
    <oc r="T329" t="n">
      <f>C329+</f>
    </oc>
    <nc r="T329" t="n">
      <f>C329+</f>
    </nc>
  </rcc>
  <rcc rId="2430" ua="false" sId="3">
    <oc r="T330" t="n">
      <f>C330+</f>
    </oc>
    <nc r="T330" t="n">
      <f>C330+</f>
    </nc>
  </rcc>
  <rcc rId="2431" ua="false" sId="3">
    <oc r="T331" t="n">
      <f>C331+</f>
    </oc>
    <nc r="T331" t="n">
      <f>C331+</f>
    </nc>
  </rcc>
  <rcc rId="2432" ua="false" sId="3">
    <oc r="T332" t="n">
      <f>C332+</f>
    </oc>
    <nc r="T332" t="n">
      <f>C332+</f>
    </nc>
  </rcc>
  <rcc rId="2433" ua="false" sId="3">
    <oc r="T333" t="n">
      <f>C333+</f>
    </oc>
    <nc r="T333" t="n">
      <f>C333+</f>
    </nc>
  </rcc>
  <rcc rId="2434" ua="false" sId="3">
    <oc r="T334" t="n">
      <f>C334+</f>
    </oc>
    <nc r="T334" t="n">
      <f>C334+</f>
    </nc>
  </rcc>
  <rcc rId="2435" ua="false" sId="3">
    <oc r="T335" t="n">
      <f>C335+</f>
    </oc>
    <nc r="T335" t="n">
      <f>C335+</f>
    </nc>
  </rcc>
  <rcc rId="2436" ua="false" sId="3">
    <oc r="T336" t="n">
      <f>C336+</f>
    </oc>
    <nc r="T336" t="n">
      <f>C336+</f>
    </nc>
  </rcc>
  <rcc rId="2437" ua="false" sId="3">
    <oc r="T337" t="n">
      <f>C337+</f>
    </oc>
    <nc r="T337" t="n">
      <f>C337+</f>
    </nc>
  </rcc>
  <rcc rId="2438" ua="false" sId="3">
    <oc r="T338" t="n">
      <f>C338+</f>
    </oc>
    <nc r="T338" t="n">
      <f>C338+</f>
    </nc>
  </rcc>
  <rcc rId="2439" ua="false" sId="3">
    <oc r="T339" t="n">
      <f>C339+</f>
    </oc>
    <nc r="T339" t="n">
      <f>C339+</f>
    </nc>
  </rcc>
  <rcc rId="2440" ua="false" sId="3">
    <oc r="T340" t="n">
      <f>C340+</f>
    </oc>
    <nc r="T340" t="n">
      <f>C340+</f>
    </nc>
  </rcc>
  <rcc rId="2441" ua="false" sId="3">
    <oc r="T341" t="n">
      <f>C341+</f>
    </oc>
    <nc r="T341" t="n">
      <f>C341+</f>
    </nc>
  </rcc>
  <rcc rId="2442" ua="false" sId="3">
    <oc r="T342" t="n">
      <f>C342+</f>
    </oc>
    <nc r="T342" t="n">
      <f>C342+</f>
    </nc>
  </rcc>
  <rcc rId="2443" ua="false" sId="3">
    <oc r="T351" t="n">
      <f>C351+</f>
    </oc>
    <nc r="T351" t="n">
      <f>C351+</f>
    </nc>
  </rcc>
  <rcc rId="2444" ua="false" sId="3">
    <oc r="T352" t="n">
      <f>C352+</f>
    </oc>
    <nc r="T352" t="n">
      <f>C352+</f>
    </nc>
  </rcc>
  <rcc rId="2445" ua="false" sId="3">
    <oc r="T353" t="n">
      <f>C353+</f>
    </oc>
    <nc r="T353" t="n">
      <f>C353+</f>
    </nc>
  </rcc>
  <rcc rId="2446" ua="false" sId="3">
    <oc r="T354" t="n">
      <f>C354+</f>
    </oc>
    <nc r="T354" t="n">
      <f>C354+</f>
    </nc>
  </rcc>
  <rcc rId="2447" ua="false" sId="3">
    <oc r="T355" t="n">
      <f>C355+</f>
    </oc>
    <nc r="T355" t="n">
      <f>C355+</f>
    </nc>
  </rcc>
  <rcc rId="2448" ua="false" sId="3">
    <oc r="T356" t="n">
      <f>C356+</f>
    </oc>
    <nc r="T356" t="n">
      <f>C356+</f>
    </nc>
  </rcc>
  <rcc rId="2449" ua="false" sId="3">
    <oc r="T357" t="n">
      <f>C357+</f>
    </oc>
    <nc r="T357" t="n">
      <f>C357+</f>
    </nc>
  </rcc>
  <rcc rId="2450" ua="false" sId="3">
    <oc r="T358" t="n">
      <f>C358+</f>
    </oc>
    <nc r="T358" t="n">
      <f>C358+</f>
    </nc>
  </rcc>
  <rcc rId="2451" ua="false" sId="3">
    <oc r="T359" t="n">
      <f>C359+</f>
    </oc>
    <nc r="T359" t="n">
      <f>C359+</f>
    </nc>
  </rcc>
  <rcc rId="2452" ua="false" sId="3">
    <oc r="T360" t="n">
      <f>C360+</f>
    </oc>
    <nc r="T360" t="n">
      <f>C360+</f>
    </nc>
  </rcc>
  <rcc rId="2453" ua="false" sId="3">
    <oc r="T361" t="n">
      <f>C361+</f>
    </oc>
    <nc r="T361" t="n">
      <f>C361+</f>
    </nc>
  </rcc>
  <rcc rId="2454" ua="false" sId="3">
    <oc r="T362" t="n">
      <f>C362+</f>
    </oc>
    <nc r="T362" t="n">
      <f>C362+</f>
    </nc>
  </rcc>
  <rcc rId="2455" ua="false" sId="3">
    <oc r="T363" t="n">
      <f>C363+</f>
    </oc>
    <nc r="T363" t="n">
      <f>C363+</f>
    </nc>
  </rcc>
  <rcc rId="2456" ua="false" sId="3">
    <oc r="T364" t="n">
      <f>C364+</f>
    </oc>
    <nc r="T364" t="n">
      <f>C364+</f>
    </nc>
  </rcc>
  <rcc rId="2457" ua="false" sId="3">
    <oc r="T365" t="n">
      <f>C365+</f>
    </oc>
    <nc r="T365" t="n">
      <f>C365+</f>
    </nc>
  </rcc>
  <rcc rId="2458" ua="false" sId="3">
    <oc r="T366" t="n">
      <f>C366+</f>
    </oc>
    <nc r="T366" t="n">
      <f>C366+</f>
    </nc>
  </rcc>
  <rcc rId="2459" ua="false" sId="3">
    <oc r="T367" t="n">
      <f>C367+</f>
    </oc>
    <nc r="T367" t="n">
      <f>C367+</f>
    </nc>
  </rcc>
  <rcc rId="2460" ua="false" sId="3">
    <oc r="T368" t="n">
      <f>C368+</f>
    </oc>
    <nc r="T368" t="n">
      <f>C368+</f>
    </nc>
  </rcc>
  <rcc rId="2461" ua="false" sId="3">
    <oc r="T369" t="n">
      <f>C369+</f>
    </oc>
    <nc r="T369" t="n">
      <f>C369+</f>
    </nc>
  </rcc>
  <rcc rId="2462" ua="false" sId="3">
    <oc r="T370" t="n">
      <f>C370+</f>
    </oc>
    <nc r="T370" t="n">
      <f>C370+</f>
    </nc>
  </rcc>
  <rcc rId="2463" ua="false" sId="3">
    <oc r="T371" t="n">
      <f>C371+</f>
    </oc>
    <nc r="T371" t="n">
      <f>C371+</f>
    </nc>
  </rcc>
  <rcc rId="2464" ua="false" sId="3">
    <oc r="T372" t="n">
      <f>C372+</f>
    </oc>
    <nc r="T372" t="n">
      <f>C372+</f>
    </nc>
  </rcc>
  <rcc rId="2465" ua="false" sId="3">
    <oc r="T373" t="n">
      <f>C373+</f>
    </oc>
    <nc r="T373" t="n">
      <f>C373+</f>
    </nc>
  </rcc>
  <rcc rId="2466" ua="false" sId="3">
    <oc r="T374" t="n">
      <f>C374+</f>
    </oc>
    <nc r="T374" t="n">
      <f>C374+</f>
    </nc>
  </rcc>
  <rcc rId="2467" ua="false" sId="3">
    <oc r="T375" t="n">
      <f>C375+</f>
    </oc>
    <nc r="T375" t="n">
      <f>C375+</f>
    </nc>
  </rcc>
  <rcc rId="2468" ua="false" sId="3">
    <oc r="T384" t="n">
      <f>C384+</f>
    </oc>
    <nc r="T384" t="n">
      <f>C384+</f>
    </nc>
  </rcc>
  <rcc rId="2469" ua="false" sId="3">
    <oc r="T385" t="n">
      <f>C385+</f>
    </oc>
    <nc r="T385" t="n">
      <f>C385+</f>
    </nc>
  </rcc>
  <rcc rId="2470" ua="false" sId="3">
    <oc r="T386" t="n">
      <f>C386+</f>
    </oc>
    <nc r="T386" t="n">
      <f>C386+</f>
    </nc>
  </rcc>
  <rcc rId="2471" ua="false" sId="3">
    <oc r="T387" t="n">
      <f>C387+</f>
    </oc>
    <nc r="T387" t="n">
      <f>C387+</f>
    </nc>
  </rcc>
  <rcc rId="2472" ua="false" sId="3">
    <oc r="T388" t="n">
      <f>C388+</f>
    </oc>
    <nc r="T388" t="n">
      <f>C388+</f>
    </nc>
  </rcc>
  <rcc rId="2473" ua="false" sId="3">
    <oc r="T389" t="n">
      <f>C389+</f>
    </oc>
    <nc r="T389" t="n">
      <f>C389+</f>
    </nc>
  </rcc>
  <rcc rId="2474" ua="false" sId="3">
    <oc r="T390" t="n">
      <f>C390+</f>
    </oc>
    <nc r="T390" t="n">
      <f>C390+</f>
    </nc>
  </rcc>
  <rcc rId="2475" ua="false" sId="3">
    <oc r="T391" t="n">
      <f>C391+</f>
    </oc>
    <nc r="T391" t="n">
      <f>C391+</f>
    </nc>
  </rcc>
  <rcc rId="2476" ua="false" sId="3">
    <oc r="T392" t="n">
      <f>C392+</f>
    </oc>
    <nc r="T392" t="n">
      <f>C392+</f>
    </nc>
  </rcc>
  <rcc rId="2477" ua="false" sId="3">
    <oc r="T393" t="n">
      <f>C393+</f>
    </oc>
    <nc r="T393" t="n">
      <f>C393+</f>
    </nc>
  </rcc>
  <rcc rId="2478" ua="false" sId="3">
    <oc r="T394" t="n">
      <f>C394+</f>
    </oc>
    <nc r="T394" t="n">
      <f>C394+</f>
    </nc>
  </rcc>
  <rcc rId="2479" ua="false" sId="3">
    <oc r="T395" t="n">
      <f>C395+</f>
    </oc>
    <nc r="T395" t="n">
      <f>C395+</f>
    </nc>
  </rcc>
  <rcc rId="2480" ua="false" sId="3">
    <oc r="T396" t="n">
      <f>C396+</f>
    </oc>
    <nc r="T396" t="n">
      <f>C396+</f>
    </nc>
  </rcc>
  <rcc rId="2481" ua="false" sId="3">
    <oc r="T397" t="n">
      <f>C397+</f>
    </oc>
    <nc r="T397" t="n">
      <f>C397+</f>
    </nc>
  </rcc>
  <rcc rId="2482" ua="false" sId="3">
    <oc r="T398" t="n">
      <f>C398+</f>
    </oc>
    <nc r="T398" t="n">
      <f>C398+</f>
    </nc>
  </rcc>
  <rcc rId="2483" ua="false" sId="3">
    <oc r="T399" t="n">
      <f>C399+</f>
    </oc>
    <nc r="T399" t="n">
      <f>C399+</f>
    </nc>
  </rcc>
  <rcc rId="2484" ua="false" sId="3">
    <oc r="T400" t="n">
      <f>C400+</f>
    </oc>
    <nc r="T400" t="n">
      <f>C400+</f>
    </nc>
  </rcc>
  <rcc rId="2485" ua="false" sId="3">
    <oc r="T401" t="n">
      <f>C401+</f>
    </oc>
    <nc r="T401" t="n">
      <f>C401+</f>
    </nc>
  </rcc>
  <rcc rId="2486" ua="false" sId="3">
    <oc r="T402" t="n">
      <f>C402+</f>
    </oc>
    <nc r="T402" t="n">
      <f>C402+</f>
    </nc>
  </rcc>
  <rcc rId="2487" ua="false" sId="3">
    <oc r="T403" t="n">
      <f>C403+</f>
    </oc>
    <nc r="T403" t="n">
      <f>C403+</f>
    </nc>
  </rcc>
  <rcc rId="2488" ua="false" sId="3">
    <oc r="T404" t="n">
      <f>C404+</f>
    </oc>
    <nc r="T404" t="n">
      <f>C404+</f>
    </nc>
  </rcc>
  <rcc rId="2489" ua="false" sId="3">
    <oc r="T405" t="n">
      <f>C405+</f>
    </oc>
    <nc r="T405" t="n">
      <f>C405+</f>
    </nc>
  </rcc>
  <rcc rId="2490" ua="false" sId="3">
    <oc r="T406" t="n">
      <f>C406+</f>
    </oc>
    <nc r="T406" t="n">
      <f>C406+</f>
    </nc>
  </rcc>
  <rcc rId="2491" ua="false" sId="3">
    <oc r="T407" t="n">
      <f>C407+</f>
    </oc>
    <nc r="T407" t="n">
      <f>C407+</f>
    </nc>
  </rcc>
  <rcc rId="2492" ua="false" sId="3">
    <oc r="T408" t="n">
      <f>C408+</f>
    </oc>
    <nc r="T408" t="n">
      <f>C408+</f>
    </nc>
  </rcc>
  <rcc rId="2493" ua="false" sId="3">
    <oc r="T417" t="n">
      <f>C417+</f>
    </oc>
    <nc r="T417" t="n">
      <f>C417+</f>
    </nc>
  </rcc>
  <rcc rId="2494" ua="false" sId="3">
    <oc r="T418" t="n">
      <f>C418+</f>
    </oc>
    <nc r="T418" t="n">
      <f>C418+</f>
    </nc>
  </rcc>
  <rcc rId="2495" ua="false" sId="3">
    <oc r="T419" t="n">
      <f>C419+</f>
    </oc>
    <nc r="T419" t="n">
      <f>C419+</f>
    </nc>
  </rcc>
  <rcc rId="2496" ua="false" sId="3">
    <oc r="T420" t="n">
      <f>C420+</f>
    </oc>
    <nc r="T420" t="n">
      <f>C420+</f>
    </nc>
  </rcc>
  <rcc rId="2497" ua="false" sId="3">
    <oc r="T421" t="n">
      <f>C421+</f>
    </oc>
    <nc r="T421" t="n">
      <f>C421+</f>
    </nc>
  </rcc>
  <rcc rId="2498" ua="false" sId="3">
    <oc r="T422" t="n">
      <f>C422+</f>
    </oc>
    <nc r="T422" t="n">
      <f>C422+</f>
    </nc>
  </rcc>
  <rcc rId="2499" ua="false" sId="3">
    <oc r="T423" t="n">
      <f>C423+</f>
    </oc>
    <nc r="T423" t="n">
      <f>C423+</f>
    </nc>
  </rcc>
  <rcc rId="2500" ua="false" sId="3">
    <oc r="T424" t="n">
      <f>C424+</f>
    </oc>
    <nc r="T424" t="n">
      <f>C424+</f>
    </nc>
  </rcc>
  <rcc rId="2501" ua="false" sId="3">
    <oc r="T425" t="n">
      <f>C425+</f>
    </oc>
    <nc r="T425" t="n">
      <f>C425+</f>
    </nc>
  </rcc>
  <rcc rId="2502" ua="false" sId="3">
    <oc r="T426" t="n">
      <f>C426+</f>
    </oc>
    <nc r="T426" t="n">
      <f>C426+</f>
    </nc>
  </rcc>
  <rcc rId="2503" ua="false" sId="3">
    <oc r="T427" t="n">
      <f>C427+</f>
    </oc>
    <nc r="T427" t="n">
      <f>C427+</f>
    </nc>
  </rcc>
  <rcc rId="2504" ua="false" sId="3">
    <oc r="T428" t="n">
      <f>C428+</f>
    </oc>
    <nc r="T428" t="n">
      <f>C428+</f>
    </nc>
  </rcc>
  <rcc rId="2505" ua="false" sId="3">
    <oc r="T429" t="n">
      <f>C429+</f>
    </oc>
    <nc r="T429" t="n">
      <f>C429+</f>
    </nc>
  </rcc>
  <rcc rId="2506" ua="false" sId="3">
    <oc r="T430" t="n">
      <f>C430+</f>
    </oc>
    <nc r="T430" t="n">
      <f>C430+</f>
    </nc>
  </rcc>
  <rcc rId="2507" ua="false" sId="3">
    <oc r="T431" t="n">
      <f>C431+</f>
    </oc>
    <nc r="T431" t="n">
      <f>C431+</f>
    </nc>
  </rcc>
  <rcc rId="2508" ua="false" sId="3">
    <oc r="T432" t="n">
      <f>C432+</f>
    </oc>
    <nc r="T432" t="n">
      <f>C432+</f>
    </nc>
  </rcc>
  <rcc rId="2509" ua="false" sId="3">
    <oc r="T433" t="n">
      <f>C433+</f>
    </oc>
    <nc r="T433" t="n">
      <f>C433+</f>
    </nc>
  </rcc>
  <rcc rId="2510" ua="false" sId="3">
    <oc r="T434" t="n">
      <f>C434+</f>
    </oc>
    <nc r="T434" t="n">
      <f>C434+</f>
    </nc>
  </rcc>
  <rcc rId="2511" ua="false" sId="3">
    <oc r="T435" t="n">
      <f>C435+</f>
    </oc>
    <nc r="T435" t="n">
      <f>C435+</f>
    </nc>
  </rcc>
  <rcc rId="2512" ua="false" sId="3">
    <oc r="T436" t="n">
      <f>C436+</f>
    </oc>
    <nc r="T436" t="n">
      <f>C436+</f>
    </nc>
  </rcc>
  <rcc rId="2513" ua="false" sId="3">
    <oc r="T437" t="n">
      <f>C437+</f>
    </oc>
    <nc r="T437" t="n">
      <f>C437+</f>
    </nc>
  </rcc>
  <rcc rId="2514" ua="false" sId="3">
    <oc r="T438" t="n">
      <f>C438+</f>
    </oc>
    <nc r="T438" t="n">
      <f>C438+</f>
    </nc>
  </rcc>
  <rcc rId="2515" ua="false" sId="3">
    <oc r="T439" t="n">
      <f>C439+</f>
    </oc>
    <nc r="T439" t="n">
      <f>C439+</f>
    </nc>
  </rcc>
  <rcc rId="2516" ua="false" sId="3">
    <oc r="T440" t="n">
      <f>C440+</f>
    </oc>
    <nc r="T440" t="n">
      <f>C440+</f>
    </nc>
  </rcc>
  <rcc rId="2517" ua="false" sId="3">
    <oc r="T441" t="n">
      <f>C441+</f>
    </oc>
    <nc r="T441" t="n">
      <f>C441+</f>
    </nc>
  </rcc>
  <rcc rId="2518" ua="false" sId="3">
    <oc r="T450" t="n">
      <f>C450+</f>
    </oc>
    <nc r="T450" t="n">
      <f>C450+</f>
    </nc>
  </rcc>
  <rcc rId="2519" ua="false" sId="3">
    <oc r="T451" t="n">
      <f>C451+</f>
    </oc>
    <nc r="T451" t="n">
      <f>C451+</f>
    </nc>
  </rcc>
  <rcc rId="2520" ua="false" sId="3">
    <oc r="T452" t="n">
      <f>C452+</f>
    </oc>
    <nc r="T452" t="n">
      <f>C452+</f>
    </nc>
  </rcc>
  <rcc rId="2521" ua="false" sId="3">
    <oc r="T453" t="n">
      <f>C453+</f>
    </oc>
    <nc r="T453" t="n">
      <f>C453+</f>
    </nc>
  </rcc>
  <rcc rId="2522" ua="false" sId="3">
    <oc r="T454" t="n">
      <f>C454+</f>
    </oc>
    <nc r="T454" t="n">
      <f>C454+</f>
    </nc>
  </rcc>
  <rcc rId="2523" ua="false" sId="3">
    <oc r="T455" t="n">
      <f>C455+</f>
    </oc>
    <nc r="T455" t="n">
      <f>C455+</f>
    </nc>
  </rcc>
  <rcc rId="2524" ua="false" sId="3">
    <oc r="T456" t="n">
      <f>C456+</f>
    </oc>
    <nc r="T456" t="n">
      <f>C456+</f>
    </nc>
  </rcc>
  <rcc rId="2525" ua="false" sId="3">
    <oc r="T457" t="n">
      <f>C457+</f>
    </oc>
    <nc r="T457" t="n">
      <f>C457+</f>
    </nc>
  </rcc>
  <rcc rId="2526" ua="false" sId="3">
    <oc r="T458" t="n">
      <f>C458+</f>
    </oc>
    <nc r="T458" t="n">
      <f>C458+</f>
    </nc>
  </rcc>
  <rcc rId="2527" ua="false" sId="3">
    <oc r="T459" t="n">
      <f>C459+</f>
    </oc>
    <nc r="T459" t="n">
      <f>C459+</f>
    </nc>
  </rcc>
  <rcc rId="2528" ua="false" sId="3">
    <oc r="T460" t="n">
      <f>C460+</f>
    </oc>
    <nc r="T460" t="n">
      <f>C460+</f>
    </nc>
  </rcc>
  <rcc rId="2529" ua="false" sId="3">
    <oc r="T461" t="n">
      <f>C461+</f>
    </oc>
    <nc r="T461" t="n">
      <f>C461+</f>
    </nc>
  </rcc>
  <rcc rId="2530" ua="false" sId="3">
    <oc r="T462" t="n">
      <f>C462+</f>
    </oc>
    <nc r="T462" t="n">
      <f>C462+</f>
    </nc>
  </rcc>
  <rcc rId="2531" ua="false" sId="3">
    <oc r="T463" t="n">
      <f>C463+</f>
    </oc>
    <nc r="T463" t="n">
      <f>C463+</f>
    </nc>
  </rcc>
  <rcc rId="2532" ua="false" sId="3">
    <oc r="T464" t="n">
      <f>C464+</f>
    </oc>
    <nc r="T464" t="n">
      <f>C464+</f>
    </nc>
  </rcc>
  <rcc rId="2533" ua="false" sId="3">
    <oc r="T465" t="n">
      <f>C465+</f>
    </oc>
    <nc r="T465" t="n">
      <f>C465+</f>
    </nc>
  </rcc>
  <rcc rId="2534" ua="false" sId="3">
    <oc r="T466" t="n">
      <f>C466+</f>
    </oc>
    <nc r="T466" t="n">
      <f>C466+</f>
    </nc>
  </rcc>
  <rcc rId="2535" ua="false" sId="3">
    <oc r="T467" t="n">
      <f>C467+</f>
    </oc>
    <nc r="T467" t="n">
      <f>C467+</f>
    </nc>
  </rcc>
  <rcc rId="2536" ua="false" sId="3">
    <oc r="T468" t="n">
      <f>C468+</f>
    </oc>
    <nc r="T468" t="n">
      <f>C468+</f>
    </nc>
  </rcc>
  <rcc rId="2537" ua="false" sId="3">
    <oc r="T469" t="n">
      <f>C469+</f>
    </oc>
    <nc r="T469" t="n">
      <f>C469+</f>
    </nc>
  </rcc>
  <rcc rId="2538" ua="false" sId="3">
    <oc r="T470" t="n">
      <f>C470+</f>
    </oc>
    <nc r="T470" t="n">
      <f>C470+</f>
    </nc>
  </rcc>
  <rcc rId="2539" ua="false" sId="3">
    <oc r="T471" t="n">
      <f>C471+</f>
    </oc>
    <nc r="T471" t="n">
      <f>C471+</f>
    </nc>
  </rcc>
  <rcc rId="2540" ua="false" sId="3">
    <oc r="T472" t="n">
      <f>C472+</f>
    </oc>
    <nc r="T472" t="n">
      <f>C472+</f>
    </nc>
  </rcc>
  <rcc rId="2541" ua="false" sId="3">
    <oc r="T473" t="n">
      <f>C473+</f>
    </oc>
    <nc r="T473" t="n">
      <f>C473+</f>
    </nc>
  </rcc>
  <rcc rId="2542" ua="false" sId="3">
    <oc r="T474" t="n">
      <f>C474+</f>
    </oc>
    <nc r="T474" t="n">
      <f>C474+</f>
    </nc>
  </rcc>
  <rcc rId="2543" ua="false" sId="3">
    <oc r="T483" t="n">
      <f>C483+</f>
    </oc>
    <nc r="T483" t="n">
      <f>C483+</f>
    </nc>
  </rcc>
  <rcc rId="2544" ua="false" sId="3">
    <oc r="T484" t="n">
      <f>C484+</f>
    </oc>
    <nc r="T484" t="n">
      <f>C484+</f>
    </nc>
  </rcc>
  <rcc rId="2545" ua="false" sId="3">
    <oc r="T485" t="n">
      <f>C485+</f>
    </oc>
    <nc r="T485" t="n">
      <f>C485+</f>
    </nc>
  </rcc>
  <rcc rId="2546" ua="false" sId="3">
    <oc r="T486" t="n">
      <f>C486+</f>
    </oc>
    <nc r="T486" t="n">
      <f>C486+</f>
    </nc>
  </rcc>
  <rcc rId="2547" ua="false" sId="3">
    <oc r="T487" t="n">
      <f>C487+</f>
    </oc>
    <nc r="T487" t="n">
      <f>C487+</f>
    </nc>
  </rcc>
  <rcc rId="2548" ua="false" sId="3">
    <oc r="T488" t="n">
      <f>C488+</f>
    </oc>
    <nc r="T488" t="n">
      <f>C488+</f>
    </nc>
  </rcc>
  <rcc rId="2549" ua="false" sId="3">
    <oc r="T489" t="n">
      <f>C489+</f>
    </oc>
    <nc r="T489" t="n">
      <f>C489+</f>
    </nc>
  </rcc>
  <rcc rId="2550" ua="false" sId="3">
    <oc r="T490" t="n">
      <f>C490+</f>
    </oc>
    <nc r="T490" t="n">
      <f>C490+</f>
    </nc>
  </rcc>
  <rcc rId="2551" ua="false" sId="3">
    <oc r="T491" t="n">
      <f>C491+</f>
    </oc>
    <nc r="T491" t="n">
      <f>C491+</f>
    </nc>
  </rcc>
  <rcc rId="2552" ua="false" sId="3">
    <oc r="T492" t="n">
      <f>C492+</f>
    </oc>
    <nc r="T492" t="n">
      <f>C492+</f>
    </nc>
  </rcc>
  <rcc rId="2553" ua="false" sId="3">
    <oc r="T493" t="n">
      <f>C493+</f>
    </oc>
    <nc r="T493" t="n">
      <f>C493+</f>
    </nc>
  </rcc>
  <rcc rId="2554" ua="false" sId="3">
    <oc r="T494" t="n">
      <f>C494+</f>
    </oc>
    <nc r="T494" t="n">
      <f>C494+</f>
    </nc>
  </rcc>
  <rcc rId="2555" ua="false" sId="3">
    <oc r="T495" t="n">
      <f>C495+</f>
    </oc>
    <nc r="T495" t="n">
      <f>C495+</f>
    </nc>
  </rcc>
  <rcc rId="2556" ua="false" sId="3">
    <oc r="T496" t="n">
      <f>C496+</f>
    </oc>
    <nc r="T496" t="n">
      <f>C496+</f>
    </nc>
  </rcc>
  <rcc rId="2557" ua="false" sId="3">
    <oc r="T497" t="n">
      <f>C497+</f>
    </oc>
    <nc r="T497" t="n">
      <f>C497+</f>
    </nc>
  </rcc>
  <rcc rId="2558" ua="false" sId="3">
    <oc r="T498" t="n">
      <f>C498+</f>
    </oc>
    <nc r="T498" t="n">
      <f>C498+</f>
    </nc>
  </rcc>
  <rcc rId="2559" ua="false" sId="3">
    <oc r="T499" t="n">
      <f>C499+</f>
    </oc>
    <nc r="T499" t="n">
      <f>C499+</f>
    </nc>
  </rcc>
  <rcc rId="2560" ua="false" sId="3">
    <oc r="T500" t="n">
      <f>C500+</f>
    </oc>
    <nc r="T500" t="n">
      <f>C500+</f>
    </nc>
  </rcc>
  <rcc rId="2561" ua="false" sId="3">
    <oc r="T501" t="n">
      <f>C501+</f>
    </oc>
    <nc r="T501" t="n">
      <f>C501+</f>
    </nc>
  </rcc>
  <rcc rId="2562" ua="false" sId="3">
    <oc r="T502" t="n">
      <f>C502+</f>
    </oc>
    <nc r="T502" t="n">
      <f>C502+</f>
    </nc>
  </rcc>
  <rcc rId="2563" ua="false" sId="3">
    <oc r="T503" t="n">
      <f>C503+</f>
    </oc>
    <nc r="T503" t="n">
      <f>C503+</f>
    </nc>
  </rcc>
  <rcc rId="2564" ua="false" sId="3">
    <oc r="T504" t="n">
      <f>C504+</f>
    </oc>
    <nc r="T504" t="n">
      <f>C504+</f>
    </nc>
  </rcc>
  <rcc rId="2565" ua="false" sId="3">
    <oc r="T505" t="n">
      <f>C505+</f>
    </oc>
    <nc r="T505" t="n">
      <f>C505+</f>
    </nc>
  </rcc>
  <rcc rId="2566" ua="false" sId="3">
    <oc r="T506" t="n">
      <f>C506+</f>
    </oc>
    <nc r="T506" t="n">
      <f>C506+</f>
    </nc>
  </rcc>
  <rcc rId="2567" ua="false" sId="3">
    <oc r="T507" t="n">
      <f>C507+</f>
    </oc>
    <nc r="T507" t="n">
      <f>C507+</f>
    </nc>
  </rcc>
  <rcc rId="2568" ua="false" sId="3">
    <oc r="U15" t="n">
      <f>D15+</f>
    </oc>
    <nc r="U15" t="n">
      <f>D15+</f>
    </nc>
  </rcc>
  <rcc rId="2569" ua="false" sId="3">
    <oc r="U16" t="n">
      <f>D16+</f>
    </oc>
    <nc r="U16" t="n">
      <f>D16+</f>
    </nc>
  </rcc>
  <rcc rId="2570" ua="false" sId="3">
    <oc r="U17" t="n">
      <f>D17+</f>
    </oc>
    <nc r="U17" t="n">
      <f>D17+</f>
    </nc>
  </rcc>
  <rcc rId="2571" ua="false" sId="3">
    <oc r="U18" t="n">
      <f>D18+</f>
    </oc>
    <nc r="U18" t="n">
      <f>D18+</f>
    </nc>
  </rcc>
  <rcc rId="2572" ua="false" sId="3">
    <oc r="U19" t="n">
      <f>D19+</f>
    </oc>
    <nc r="U19" t="n">
      <f>D19+</f>
    </nc>
  </rcc>
  <rcc rId="2573" ua="false" sId="3">
    <oc r="U20" t="n">
      <f>D20+</f>
    </oc>
    <nc r="U20" t="n">
      <f>D20+</f>
    </nc>
  </rcc>
  <rcc rId="2574" ua="false" sId="3">
    <oc r="U21" t="n">
      <f>D21+</f>
    </oc>
    <nc r="U21" t="n">
      <f>D21+</f>
    </nc>
  </rcc>
  <rcc rId="2575" ua="false" sId="3">
    <oc r="U22" t="n">
      <f>D22+</f>
    </oc>
    <nc r="U22" t="n">
      <f>D22+</f>
    </nc>
  </rcc>
  <rcc rId="2576" ua="false" sId="3">
    <oc r="U23" t="n">
      <f>D23+</f>
    </oc>
    <nc r="U23" t="n">
      <f>D23+</f>
    </nc>
  </rcc>
  <rcc rId="2577" ua="false" sId="3">
    <oc r="U24" t="n">
      <f>D24+</f>
    </oc>
    <nc r="U24" t="n">
      <f>D24+</f>
    </nc>
  </rcc>
  <rcc rId="2578" ua="false" sId="3">
    <oc r="U25" t="n">
      <f>D25+</f>
    </oc>
    <nc r="U25" t="n">
      <f>D25+</f>
    </nc>
  </rcc>
  <rcc rId="2579" ua="false" sId="3">
    <oc r="U26" t="n">
      <f>D26+</f>
    </oc>
    <nc r="U26" t="n">
      <f>D26+</f>
    </nc>
  </rcc>
  <rcc rId="2580" ua="false" sId="3">
    <oc r="U27" t="n">
      <f>D27+</f>
    </oc>
    <nc r="U27" t="n">
      <f>D27+</f>
    </nc>
  </rcc>
  <rcc rId="2581" ua="false" sId="3">
    <oc r="U28" t="n">
      <f>D28+</f>
    </oc>
    <nc r="U28" t="n">
      <f>D28+</f>
    </nc>
  </rcc>
  <rcc rId="2582" ua="false" sId="3">
    <oc r="U29" t="n">
      <f>D29+</f>
    </oc>
    <nc r="U29" t="n">
      <f>D29+</f>
    </nc>
  </rcc>
  <rcc rId="2583" ua="false" sId="3">
    <oc r="U30" t="n">
      <f>D30+</f>
    </oc>
    <nc r="U30" t="n">
      <f>D30+</f>
    </nc>
  </rcc>
  <rcc rId="2584" ua="false" sId="3">
    <oc r="U31" t="n">
      <f>D31+</f>
    </oc>
    <nc r="U31" t="n">
      <f>D31+</f>
    </nc>
  </rcc>
  <rcc rId="2585" ua="false" sId="3">
    <oc r="U32" t="n">
      <f>D32+</f>
    </oc>
    <nc r="U32" t="n">
      <f>D32+</f>
    </nc>
  </rcc>
  <rcc rId="2586" ua="false" sId="3">
    <oc r="U33" t="n">
      <f>D33+</f>
    </oc>
    <nc r="U33" t="n">
      <f>D33+</f>
    </nc>
  </rcc>
  <rcc rId="2587" ua="false" sId="3">
    <oc r="U34" t="n">
      <f>D34+</f>
    </oc>
    <nc r="U34" t="n">
      <f>D34+</f>
    </nc>
  </rcc>
  <rcc rId="2588" ua="false" sId="3">
    <oc r="U35" t="n">
      <f>D35+</f>
    </oc>
    <nc r="U35" t="n">
      <f>D35+</f>
    </nc>
  </rcc>
  <rcc rId="2589" ua="false" sId="3">
    <oc r="U36" t="n">
      <f>D36+</f>
    </oc>
    <nc r="U36" t="n">
      <f>D36+</f>
    </nc>
  </rcc>
  <rcc rId="2590" ua="false" sId="3">
    <oc r="U37" t="n">
      <f>D37+</f>
    </oc>
    <nc r="U37" t="n">
      <f>D37+</f>
    </nc>
  </rcc>
  <rcc rId="2591" ua="false" sId="3">
    <oc r="U38" t="n">
      <f>D38+</f>
    </oc>
    <nc r="U38" t="n">
      <f>D38+</f>
    </nc>
  </rcc>
  <rcc rId="2592" ua="false" sId="3">
    <oc r="U39" t="n">
      <f>D39+</f>
    </oc>
    <nc r="U39" t="n">
      <f>D39+</f>
    </nc>
  </rcc>
  <rcc rId="2593" ua="false" sId="3">
    <oc r="U40" t="n">
      <f>D40+</f>
    </oc>
    <nc r="U40" t="n">
      <f>D40+</f>
    </nc>
  </rcc>
  <rcc rId="2594" ua="false" sId="3">
    <oc r="U41" t="n">
      <f>D41+</f>
    </oc>
    <nc r="U41" t="n">
      <f>D41+</f>
    </nc>
  </rcc>
  <rcc rId="2595" ua="false" sId="3">
    <oc r="U50" t="n">
      <f>D50+</f>
    </oc>
    <nc r="U50" t="n">
      <f>D50+</f>
    </nc>
  </rcc>
  <rcc rId="2596" ua="false" sId="3">
    <oc r="U51" t="n">
      <f>D51+</f>
    </oc>
    <nc r="U51" t="n">
      <f>D51+</f>
    </nc>
  </rcc>
  <rcc rId="2597" ua="false" sId="3">
    <oc r="U52" t="n">
      <f>D52+</f>
    </oc>
    <nc r="U52" t="n">
      <f>D52+</f>
    </nc>
  </rcc>
  <rcc rId="2598" ua="false" sId="3">
    <oc r="U53" t="n">
      <f>D53+</f>
    </oc>
    <nc r="U53" t="n">
      <f>D53+</f>
    </nc>
  </rcc>
  <rcc rId="2599" ua="false" sId="3">
    <oc r="U54" t="n">
      <f>D54+</f>
    </oc>
    <nc r="U54" t="n">
      <f>D54+</f>
    </nc>
  </rcc>
  <rcc rId="2600" ua="false" sId="3">
    <oc r="U55" t="n">
      <f>D55+</f>
    </oc>
    <nc r="U55" t="n">
      <f>D55+</f>
    </nc>
  </rcc>
  <rcc rId="2601" ua="false" sId="3">
    <oc r="U56" t="n">
      <f>D56+</f>
    </oc>
    <nc r="U56" t="n">
      <f>D56+</f>
    </nc>
  </rcc>
  <rcc rId="2602" ua="false" sId="3">
    <oc r="U57" t="n">
      <f>D57+</f>
    </oc>
    <nc r="U57" t="n">
      <f>D57+</f>
    </nc>
  </rcc>
  <rcc rId="2603" ua="false" sId="3">
    <oc r="U58" t="n">
      <f>D58+</f>
    </oc>
    <nc r="U58" t="n">
      <f>D58+</f>
    </nc>
  </rcc>
  <rcc rId="2604" ua="false" sId="3">
    <oc r="U59" t="n">
      <f>D59+</f>
    </oc>
    <nc r="U59" t="n">
      <f>D59+</f>
    </nc>
  </rcc>
  <rcc rId="2605" ua="false" sId="3">
    <oc r="U60" t="n">
      <f>D60+</f>
    </oc>
    <nc r="U60" t="n">
      <f>D60+</f>
    </nc>
  </rcc>
  <rcc rId="2606" ua="false" sId="3">
    <oc r="U61" t="n">
      <f>D61+</f>
    </oc>
    <nc r="U61" t="n">
      <f>D61+</f>
    </nc>
  </rcc>
  <rcc rId="2607" ua="false" sId="3">
    <oc r="U62" t="n">
      <f>D62+</f>
    </oc>
    <nc r="U62" t="n">
      <f>D62+</f>
    </nc>
  </rcc>
  <rcc rId="2608" ua="false" sId="3">
    <oc r="U63" t="n">
      <f>D63+</f>
    </oc>
    <nc r="U63" t="n">
      <f>D63+</f>
    </nc>
  </rcc>
  <rcc rId="2609" ua="false" sId="3">
    <oc r="U64" t="n">
      <f>D64+</f>
    </oc>
    <nc r="U64" t="n">
      <f>D64+</f>
    </nc>
  </rcc>
  <rcc rId="2610" ua="false" sId="3">
    <oc r="U65" t="n">
      <f>D65+</f>
    </oc>
    <nc r="U65" t="n">
      <f>D65+</f>
    </nc>
  </rcc>
  <rcc rId="2611" ua="false" sId="3">
    <oc r="U66" t="n">
      <f>D66+</f>
    </oc>
    <nc r="U66" t="n">
      <f>D66+</f>
    </nc>
  </rcc>
  <rcc rId="2612" ua="false" sId="3">
    <oc r="U67" t="n">
      <f>D67+</f>
    </oc>
    <nc r="U67" t="n">
      <f>D67+</f>
    </nc>
  </rcc>
  <rcc rId="2613" ua="false" sId="3">
    <oc r="U68" t="n">
      <f>D68+</f>
    </oc>
    <nc r="U68" t="n">
      <f>D68+</f>
    </nc>
  </rcc>
  <rcc rId="2614" ua="false" sId="3">
    <oc r="U69" t="n">
      <f>D69+</f>
    </oc>
    <nc r="U69" t="n">
      <f>D69+</f>
    </nc>
  </rcc>
  <rcc rId="2615" ua="false" sId="3">
    <oc r="U70" t="n">
      <f>D70+</f>
    </oc>
    <nc r="U70" t="n">
      <f>D70+</f>
    </nc>
  </rcc>
  <rcc rId="2616" ua="false" sId="3">
    <oc r="U71" t="n">
      <f>D71+</f>
    </oc>
    <nc r="U71" t="n">
      <f>D71+</f>
    </nc>
  </rcc>
  <rcc rId="2617" ua="false" sId="3">
    <oc r="U72" t="n">
      <f>D72+</f>
    </oc>
    <nc r="U72" t="n">
      <f>D72+</f>
    </nc>
  </rcc>
  <rcc rId="2618" ua="false" sId="3">
    <oc r="U73" t="n">
      <f>D73+</f>
    </oc>
    <nc r="U73" t="n">
      <f>D73+</f>
    </nc>
  </rcc>
  <rcc rId="2619" ua="false" sId="3">
    <oc r="U74" t="n">
      <f>D74+</f>
    </oc>
    <nc r="U74" t="n">
      <f>D74+</f>
    </nc>
  </rcc>
  <rcc rId="2620" ua="false" sId="3">
    <oc r="U75" t="n">
      <f>D75+</f>
    </oc>
    <nc r="U75" t="n">
      <f>D75+</f>
    </nc>
  </rcc>
  <rcc rId="2621" ua="false" sId="3">
    <oc r="U76" t="n">
      <f>D76+</f>
    </oc>
    <nc r="U76" t="n">
      <f>D76+</f>
    </nc>
  </rcc>
  <rcc rId="2622" ua="false" sId="3">
    <oc r="U85" t="n">
      <f>D85+</f>
    </oc>
    <nc r="U85" t="n">
      <f>D85+</f>
    </nc>
  </rcc>
  <rcc rId="2623" ua="false" sId="3">
    <oc r="U86" t="n">
      <f>D86+</f>
    </oc>
    <nc r="U86" t="n">
      <f>D86+</f>
    </nc>
  </rcc>
  <rcc rId="2624" ua="false" sId="3">
    <oc r="U87" t="n">
      <f>D87+</f>
    </oc>
    <nc r="U87" t="n">
      <f>D87+</f>
    </nc>
  </rcc>
  <rcc rId="2625" ua="false" sId="3">
    <oc r="U88" t="n">
      <f>D88+</f>
    </oc>
    <nc r="U88" t="n">
      <f>D88+</f>
    </nc>
  </rcc>
  <rcc rId="2626" ua="false" sId="3">
    <oc r="U89" t="n">
      <f>D89+</f>
    </oc>
    <nc r="U89" t="n">
      <f>D89+</f>
    </nc>
  </rcc>
  <rcc rId="2627" ua="false" sId="3">
    <oc r="U90" t="n">
      <f>D90+</f>
    </oc>
    <nc r="U90" t="n">
      <f>D90+</f>
    </nc>
  </rcc>
  <rcc rId="2628" ua="false" sId="3">
    <oc r="U91" t="n">
      <f>D91+</f>
    </oc>
    <nc r="U91" t="n">
      <f>D91+</f>
    </nc>
  </rcc>
  <rcc rId="2629" ua="false" sId="3">
    <oc r="U92" t="n">
      <f>D92+</f>
    </oc>
    <nc r="U92" t="n">
      <f>D92+</f>
    </nc>
  </rcc>
  <rcc rId="2630" ua="false" sId="3">
    <oc r="U93" t="n">
      <f>D93+</f>
    </oc>
    <nc r="U93" t="n">
      <f>D93+</f>
    </nc>
  </rcc>
  <rcc rId="2631" ua="false" sId="3">
    <oc r="U94" t="n">
      <f>D94+</f>
    </oc>
    <nc r="U94" t="n">
      <f>D94+</f>
    </nc>
  </rcc>
  <rcc rId="2632" ua="false" sId="3">
    <oc r="U95" t="n">
      <f>D95+</f>
    </oc>
    <nc r="U95" t="n">
      <f>D95+</f>
    </nc>
  </rcc>
  <rcc rId="2633" ua="false" sId="3">
    <oc r="U96" t="n">
      <f>D96+</f>
    </oc>
    <nc r="U96" t="n">
      <f>D96+</f>
    </nc>
  </rcc>
  <rcc rId="2634" ua="false" sId="3">
    <oc r="U97" t="n">
      <f>D97+</f>
    </oc>
    <nc r="U97" t="n">
      <f>D97+</f>
    </nc>
  </rcc>
  <rcc rId="2635" ua="false" sId="3">
    <oc r="U98" t="n">
      <f>D98+</f>
    </oc>
    <nc r="U98" t="n">
      <f>D98+</f>
    </nc>
  </rcc>
  <rcc rId="2636" ua="false" sId="3">
    <oc r="U99" t="n">
      <f>D99+</f>
    </oc>
    <nc r="U99" t="n">
      <f>D99+</f>
    </nc>
  </rcc>
  <rcc rId="2637" ua="false" sId="3">
    <oc r="U100" t="n">
      <f>D100+</f>
    </oc>
    <nc r="U100" t="n">
      <f>D100+</f>
    </nc>
  </rcc>
  <rcc rId="2638" ua="false" sId="3">
    <oc r="U101" t="n">
      <f>D101+</f>
    </oc>
    <nc r="U101" t="n">
      <f>D101+</f>
    </nc>
  </rcc>
  <rcc rId="2639" ua="false" sId="3">
    <oc r="U102" t="n">
      <f>D102+</f>
    </oc>
    <nc r="U102" t="n">
      <f>D102+</f>
    </nc>
  </rcc>
  <rcc rId="2640" ua="false" sId="3">
    <oc r="U103" t="n">
      <f>D103+</f>
    </oc>
    <nc r="U103" t="n">
      <f>D103+</f>
    </nc>
  </rcc>
  <rcc rId="2641" ua="false" sId="3">
    <oc r="U104" t="n">
      <f>D104+</f>
    </oc>
    <nc r="U104" t="n">
      <f>D104+</f>
    </nc>
  </rcc>
  <rcc rId="2642" ua="false" sId="3">
    <oc r="U105" t="n">
      <f>D105+</f>
    </oc>
    <nc r="U105" t="n">
      <f>D105+</f>
    </nc>
  </rcc>
  <rcc rId="2643" ua="false" sId="3">
    <oc r="U106" t="n">
      <f>D106+</f>
    </oc>
    <nc r="U106" t="n">
      <f>D106+</f>
    </nc>
  </rcc>
  <rcc rId="2644" ua="false" sId="3">
    <oc r="U107" t="n">
      <f>D107+</f>
    </oc>
    <nc r="U107" t="n">
      <f>D107+</f>
    </nc>
  </rcc>
  <rcc rId="2645" ua="false" sId="3">
    <oc r="U108" t="n">
      <f>D108+</f>
    </oc>
    <nc r="U108" t="n">
      <f>D108+</f>
    </nc>
  </rcc>
  <rcc rId="2646" ua="false" sId="3">
    <oc r="U109" t="n">
      <f>D109+</f>
    </oc>
    <nc r="U109" t="n">
      <f>D109+</f>
    </nc>
  </rcc>
  <rcc rId="2647" ua="false" sId="3">
    <oc r="U110" t="n">
      <f>D110+</f>
    </oc>
    <nc r="U110" t="n">
      <f>D110+</f>
    </nc>
  </rcc>
  <rcc rId="2648" ua="false" sId="3">
    <oc r="U111" t="n">
      <f>D111+</f>
    </oc>
    <nc r="U111" t="n">
      <f>D111+</f>
    </nc>
  </rcc>
  <rcc rId="2649" ua="false" sId="3">
    <oc r="U120" t="n">
      <f>D120+</f>
    </oc>
    <nc r="U120" t="n">
      <f>D120+</f>
    </nc>
  </rcc>
  <rcc rId="2650" ua="false" sId="3">
    <oc r="U121" t="n">
      <f>D121+</f>
    </oc>
    <nc r="U121" t="n">
      <f>D121+</f>
    </nc>
  </rcc>
  <rcc rId="2651" ua="false" sId="3">
    <oc r="U122" t="n">
      <f>D122+</f>
    </oc>
    <nc r="U122" t="n">
      <f>D122+</f>
    </nc>
  </rcc>
  <rcc rId="2652" ua="false" sId="3">
    <oc r="U123" t="n">
      <f>D123+</f>
    </oc>
    <nc r="U123" t="n">
      <f>D123+</f>
    </nc>
  </rcc>
  <rcc rId="2653" ua="false" sId="3">
    <oc r="U124" t="n">
      <f>D124+</f>
    </oc>
    <nc r="U124" t="n">
      <f>D124+</f>
    </nc>
  </rcc>
  <rcc rId="2654" ua="false" sId="3">
    <oc r="U125" t="n">
      <f>D125+</f>
    </oc>
    <nc r="U125" t="n">
      <f>D125+</f>
    </nc>
  </rcc>
  <rcc rId="2655" ua="false" sId="3">
    <oc r="U126" t="n">
      <f>D126+</f>
    </oc>
    <nc r="U126" t="n">
      <f>D126+</f>
    </nc>
  </rcc>
  <rcc rId="2656" ua="false" sId="3">
    <oc r="U127" t="n">
      <f>D127+</f>
    </oc>
    <nc r="U127" t="n">
      <f>D127+</f>
    </nc>
  </rcc>
  <rcc rId="2657" ua="false" sId="3">
    <oc r="U128" t="n">
      <f>D128+</f>
    </oc>
    <nc r="U128" t="n">
      <f>D128+</f>
    </nc>
  </rcc>
  <rcc rId="2658" ua="false" sId="3">
    <oc r="U129" t="n">
      <f>D129+</f>
    </oc>
    <nc r="U129" t="n">
      <f>D129+</f>
    </nc>
  </rcc>
  <rcc rId="2659" ua="false" sId="3">
    <oc r="U130" t="n">
      <f>D130+</f>
    </oc>
    <nc r="U130" t="n">
      <f>D130+</f>
    </nc>
  </rcc>
  <rcc rId="2660" ua="false" sId="3">
    <oc r="U131" t="n">
      <f>D131+</f>
    </oc>
    <nc r="U131" t="n">
      <f>D131+</f>
    </nc>
  </rcc>
  <rcc rId="2661" ua="false" sId="3">
    <oc r="U132" t="n">
      <f>D132+</f>
    </oc>
    <nc r="U132" t="n">
      <f>D132+</f>
    </nc>
  </rcc>
  <rcc rId="2662" ua="false" sId="3">
    <oc r="U133" t="n">
      <f>D133+</f>
    </oc>
    <nc r="U133" t="n">
      <f>D133+</f>
    </nc>
  </rcc>
  <rcc rId="2663" ua="false" sId="3">
    <oc r="U134" t="n">
      <f>D134+</f>
    </oc>
    <nc r="U134" t="n">
      <f>D134+</f>
    </nc>
  </rcc>
  <rcc rId="2664" ua="false" sId="3">
    <oc r="U135" t="n">
      <f>D135+</f>
    </oc>
    <nc r="U135" t="n">
      <f>D135+</f>
    </nc>
  </rcc>
  <rcc rId="2665" ua="false" sId="3">
    <oc r="U136" t="n">
      <f>D136+</f>
    </oc>
    <nc r="U136" t="n">
      <f>D136+</f>
    </nc>
  </rcc>
  <rcc rId="2666" ua="false" sId="3">
    <oc r="U137" t="n">
      <f>D137+</f>
    </oc>
    <nc r="U137" t="n">
      <f>D137+</f>
    </nc>
  </rcc>
  <rcc rId="2667" ua="false" sId="3">
    <oc r="U138" t="n">
      <f>D138+</f>
    </oc>
    <nc r="U138" t="n">
      <f>D138+</f>
    </nc>
  </rcc>
  <rcc rId="2668" ua="false" sId="3">
    <oc r="U139" t="n">
      <f>D139+</f>
    </oc>
    <nc r="U139" t="n">
      <f>D139+</f>
    </nc>
  </rcc>
  <rcc rId="2669" ua="false" sId="3">
    <oc r="U140" t="n">
      <f>D140+</f>
    </oc>
    <nc r="U140" t="n">
      <f>D140+</f>
    </nc>
  </rcc>
  <rcc rId="2670" ua="false" sId="3">
    <oc r="U141" t="n">
      <f>D141+</f>
    </oc>
    <nc r="U141" t="n">
      <f>D141+</f>
    </nc>
  </rcc>
  <rcc rId="2671" ua="false" sId="3">
    <oc r="U142" t="n">
      <f>D142+</f>
    </oc>
    <nc r="U142" t="n">
      <f>D142+</f>
    </nc>
  </rcc>
  <rcc rId="2672" ua="false" sId="3">
    <oc r="U143" t="n">
      <f>D143+</f>
    </oc>
    <nc r="U143" t="n">
      <f>D143+</f>
    </nc>
  </rcc>
  <rcc rId="2673" ua="false" sId="3">
    <oc r="U144" t="n">
      <f>D144+</f>
    </oc>
    <nc r="U144" t="n">
      <f>D144+</f>
    </nc>
  </rcc>
  <rcc rId="2674" ua="false" sId="3">
    <oc r="U153" t="n">
      <f>D153+</f>
    </oc>
    <nc r="U153" t="n">
      <f>D153+</f>
    </nc>
  </rcc>
  <rcc rId="2675" ua="false" sId="3">
    <oc r="U154" t="n">
      <f>D154+</f>
    </oc>
    <nc r="U154" t="n">
      <f>D154+</f>
    </nc>
  </rcc>
  <rcc rId="2676" ua="false" sId="3">
    <oc r="U155" t="n">
      <f>D155+</f>
    </oc>
    <nc r="U155" t="n">
      <f>D155+</f>
    </nc>
  </rcc>
  <rcc rId="2677" ua="false" sId="3">
    <oc r="U156" t="n">
      <f>D156+</f>
    </oc>
    <nc r="U156" t="n">
      <f>D156+</f>
    </nc>
  </rcc>
  <rcc rId="2678" ua="false" sId="3">
    <oc r="U157" t="n">
      <f>D157+</f>
    </oc>
    <nc r="U157" t="n">
      <f>D157+</f>
    </nc>
  </rcc>
  <rcc rId="2679" ua="false" sId="3">
    <oc r="U158" t="n">
      <f>D158+</f>
    </oc>
    <nc r="U158" t="n">
      <f>D158+</f>
    </nc>
  </rcc>
  <rcc rId="2680" ua="false" sId="3">
    <oc r="U159" t="n">
      <f>D159+</f>
    </oc>
    <nc r="U159" t="n">
      <f>D159+</f>
    </nc>
  </rcc>
  <rcc rId="2681" ua="false" sId="3">
    <oc r="U160" t="n">
      <f>D160+</f>
    </oc>
    <nc r="U160" t="n">
      <f>D160+</f>
    </nc>
  </rcc>
  <rcc rId="2682" ua="false" sId="3">
    <oc r="U161" t="n">
      <f>D161+</f>
    </oc>
    <nc r="U161" t="n">
      <f>D161+</f>
    </nc>
  </rcc>
  <rcc rId="2683" ua="false" sId="3">
    <oc r="U162" t="n">
      <f>D162+</f>
    </oc>
    <nc r="U162" t="n">
      <f>D162+</f>
    </nc>
  </rcc>
  <rcc rId="2684" ua="false" sId="3">
    <oc r="U163" t="n">
      <f>D163+</f>
    </oc>
    <nc r="U163" t="n">
      <f>D163+</f>
    </nc>
  </rcc>
  <rcc rId="2685" ua="false" sId="3">
    <oc r="U164" t="n">
      <f>D164+</f>
    </oc>
    <nc r="U164" t="n">
      <f>D164+</f>
    </nc>
  </rcc>
  <rcc rId="2686" ua="false" sId="3">
    <oc r="U165" t="n">
      <f>D165+</f>
    </oc>
    <nc r="U165" t="n">
      <f>D165+</f>
    </nc>
  </rcc>
  <rcc rId="2687" ua="false" sId="3">
    <oc r="U166" t="n">
      <f>D166+</f>
    </oc>
    <nc r="U166" t="n">
      <f>D166+</f>
    </nc>
  </rcc>
  <rcc rId="2688" ua="false" sId="3">
    <oc r="U167" t="n">
      <f>D167+</f>
    </oc>
    <nc r="U167" t="n">
      <f>D167+</f>
    </nc>
  </rcc>
  <rcc rId="2689" ua="false" sId="3">
    <oc r="U168" t="n">
      <f>D168+</f>
    </oc>
    <nc r="U168" t="n">
      <f>D168+</f>
    </nc>
  </rcc>
  <rcc rId="2690" ua="false" sId="3">
    <oc r="U169" t="n">
      <f>D169+</f>
    </oc>
    <nc r="U169" t="n">
      <f>D169+</f>
    </nc>
  </rcc>
  <rcc rId="2691" ua="false" sId="3">
    <oc r="U170" t="n">
      <f>D170+</f>
    </oc>
    <nc r="U170" t="n">
      <f>D170+</f>
    </nc>
  </rcc>
  <rcc rId="2692" ua="false" sId="3">
    <oc r="U171" t="n">
      <f>D171+</f>
    </oc>
    <nc r="U171" t="n">
      <f>D171+</f>
    </nc>
  </rcc>
  <rcc rId="2693" ua="false" sId="3">
    <oc r="U172" t="n">
      <f>D172+</f>
    </oc>
    <nc r="U172" t="n">
      <f>D172+</f>
    </nc>
  </rcc>
  <rcc rId="2694" ua="false" sId="3">
    <oc r="U173" t="n">
      <f>D173+</f>
    </oc>
    <nc r="U173" t="n">
      <f>D173+</f>
    </nc>
  </rcc>
  <rcc rId="2695" ua="false" sId="3">
    <oc r="U174" t="n">
      <f>D174+</f>
    </oc>
    <nc r="U174" t="n">
      <f>D174+</f>
    </nc>
  </rcc>
  <rcc rId="2696" ua="false" sId="3">
    <oc r="U175" t="n">
      <f>D175+</f>
    </oc>
    <nc r="U175" t="n">
      <f>D175+</f>
    </nc>
  </rcc>
  <rcc rId="2697" ua="false" sId="3">
    <oc r="U176" t="n">
      <f>D176+</f>
    </oc>
    <nc r="U176" t="n">
      <f>D176+</f>
    </nc>
  </rcc>
  <rcc rId="2698" ua="false" sId="3">
    <oc r="U177" t="n">
      <f>D177+</f>
    </oc>
    <nc r="U177" t="n">
      <f>D177+</f>
    </nc>
  </rcc>
  <rcc rId="2699" ua="false" sId="3">
    <oc r="U186" t="n">
      <f>D186+</f>
    </oc>
    <nc r="U186" t="n">
      <f>D186+</f>
    </nc>
  </rcc>
  <rcc rId="2700" ua="false" sId="3">
    <oc r="U187" t="n">
      <f>D187+</f>
    </oc>
    <nc r="U187" t="n">
      <f>D187+</f>
    </nc>
  </rcc>
  <rcc rId="2701" ua="false" sId="3">
    <oc r="U188" t="n">
      <f>D188+</f>
    </oc>
    <nc r="U188" t="n">
      <f>D188+</f>
    </nc>
  </rcc>
  <rcc rId="2702" ua="false" sId="3">
    <oc r="U189" t="n">
      <f>D189+</f>
    </oc>
    <nc r="U189" t="n">
      <f>D189+</f>
    </nc>
  </rcc>
  <rcc rId="2703" ua="false" sId="3">
    <oc r="U190" t="n">
      <f>D190+</f>
    </oc>
    <nc r="U190" t="n">
      <f>D190+</f>
    </nc>
  </rcc>
  <rcc rId="2704" ua="false" sId="3">
    <oc r="U191" t="n">
      <f>D191+</f>
    </oc>
    <nc r="U191" t="n">
      <f>D191+</f>
    </nc>
  </rcc>
  <rcc rId="2705" ua="false" sId="3">
    <oc r="U192" t="n">
      <f>D192+</f>
    </oc>
    <nc r="U192" t="n">
      <f>D192+</f>
    </nc>
  </rcc>
  <rcc rId="2706" ua="false" sId="3">
    <oc r="U193" t="n">
      <f>D193+</f>
    </oc>
    <nc r="U193" t="n">
      <f>D193+</f>
    </nc>
  </rcc>
  <rcc rId="2707" ua="false" sId="3">
    <oc r="U194" t="n">
      <f>D194+</f>
    </oc>
    <nc r="U194" t="n">
      <f>D194+</f>
    </nc>
  </rcc>
  <rcc rId="2708" ua="false" sId="3">
    <oc r="U195" t="n">
      <f>D195+</f>
    </oc>
    <nc r="U195" t="n">
      <f>D195+</f>
    </nc>
  </rcc>
  <rcc rId="2709" ua="false" sId="3">
    <oc r="U196" t="n">
      <f>D196+</f>
    </oc>
    <nc r="U196" t="n">
      <f>D196+</f>
    </nc>
  </rcc>
  <rcc rId="2710" ua="false" sId="3">
    <oc r="U197" t="n">
      <f>D197+</f>
    </oc>
    <nc r="U197" t="n">
      <f>D197+</f>
    </nc>
  </rcc>
  <rcc rId="2711" ua="false" sId="3">
    <oc r="U198" t="n">
      <f>D198+</f>
    </oc>
    <nc r="U198" t="n">
      <f>D198+</f>
    </nc>
  </rcc>
  <rcc rId="2712" ua="false" sId="3">
    <oc r="U199" t="n">
      <f>D199+</f>
    </oc>
    <nc r="U199" t="n">
      <f>D199+</f>
    </nc>
  </rcc>
  <rcc rId="2713" ua="false" sId="3">
    <oc r="U200" t="n">
      <f>D200+</f>
    </oc>
    <nc r="U200" t="n">
      <f>D200+</f>
    </nc>
  </rcc>
  <rcc rId="2714" ua="false" sId="3">
    <oc r="U201" t="n">
      <f>D201+</f>
    </oc>
    <nc r="U201" t="n">
      <f>D201+</f>
    </nc>
  </rcc>
  <rcc rId="2715" ua="false" sId="3">
    <oc r="U202" t="n">
      <f>D202+</f>
    </oc>
    <nc r="U202" t="n">
      <f>D202+</f>
    </nc>
  </rcc>
  <rcc rId="2716" ua="false" sId="3">
    <oc r="U203" t="n">
      <f>D203+</f>
    </oc>
    <nc r="U203" t="n">
      <f>D203+</f>
    </nc>
  </rcc>
  <rcc rId="2717" ua="false" sId="3">
    <oc r="U204" t="n">
      <f>D204+</f>
    </oc>
    <nc r="U204" t="n">
      <f>D204+</f>
    </nc>
  </rcc>
  <rcc rId="2718" ua="false" sId="3">
    <oc r="U205" t="n">
      <f>D205+</f>
    </oc>
    <nc r="U205" t="n">
      <f>D205+</f>
    </nc>
  </rcc>
  <rcc rId="2719" ua="false" sId="3">
    <oc r="U206" t="n">
      <f>D206+</f>
    </oc>
    <nc r="U206" t="n">
      <f>D206+</f>
    </nc>
  </rcc>
  <rcc rId="2720" ua="false" sId="3">
    <oc r="U207" t="n">
      <f>D207+</f>
    </oc>
    <nc r="U207" t="n">
      <f>D207+</f>
    </nc>
  </rcc>
  <rcc rId="2721" ua="false" sId="3">
    <oc r="U208" t="n">
      <f>D208+</f>
    </oc>
    <nc r="U208" t="n">
      <f>D208+</f>
    </nc>
  </rcc>
  <rcc rId="2722" ua="false" sId="3">
    <oc r="U209" t="n">
      <f>D209+</f>
    </oc>
    <nc r="U209" t="n">
      <f>D209+</f>
    </nc>
  </rcc>
  <rcc rId="2723" ua="false" sId="3">
    <oc r="U210" t="n">
      <f>D210+</f>
    </oc>
    <nc r="U210" t="n">
      <f>D210+</f>
    </nc>
  </rcc>
  <rcc rId="2724" ua="false" sId="3">
    <oc r="U219" t="n">
      <f>D219+</f>
    </oc>
    <nc r="U219" t="n">
      <f>D219+</f>
    </nc>
  </rcc>
  <rcc rId="2725" ua="false" sId="3">
    <oc r="U220" t="n">
      <f>D220+</f>
    </oc>
    <nc r="U220" t="n">
      <f>D220+</f>
    </nc>
  </rcc>
  <rcc rId="2726" ua="false" sId="3">
    <oc r="U221" t="n">
      <f>D221+</f>
    </oc>
    <nc r="U221" t="n">
      <f>D221+</f>
    </nc>
  </rcc>
  <rcc rId="2727" ua="false" sId="3">
    <oc r="U222" t="n">
      <f>D222+</f>
    </oc>
    <nc r="U222" t="n">
      <f>D222+</f>
    </nc>
  </rcc>
  <rcc rId="2728" ua="false" sId="3">
    <oc r="U223" t="n">
      <f>D223+</f>
    </oc>
    <nc r="U223" t="n">
      <f>D223+</f>
    </nc>
  </rcc>
  <rcc rId="2729" ua="false" sId="3">
    <oc r="U224" t="n">
      <f>D224+</f>
    </oc>
    <nc r="U224" t="n">
      <f>D224+</f>
    </nc>
  </rcc>
  <rcc rId="2730" ua="false" sId="3">
    <oc r="U225" t="n">
      <f>D225+</f>
    </oc>
    <nc r="U225" t="n">
      <f>D225+</f>
    </nc>
  </rcc>
  <rcc rId="2731" ua="false" sId="3">
    <oc r="U226" t="n">
      <f>D226+</f>
    </oc>
    <nc r="U226" t="n">
      <f>D226+</f>
    </nc>
  </rcc>
  <rcc rId="2732" ua="false" sId="3">
    <oc r="U227" t="n">
      <f>D227+</f>
    </oc>
    <nc r="U227" t="n">
      <f>D227+</f>
    </nc>
  </rcc>
  <rcc rId="2733" ua="false" sId="3">
    <oc r="U228" t="n">
      <f>D228+</f>
    </oc>
    <nc r="U228" t="n">
      <f>D228+</f>
    </nc>
  </rcc>
  <rcc rId="2734" ua="false" sId="3">
    <oc r="U229" t="n">
      <f>D229+</f>
    </oc>
    <nc r="U229" t="n">
      <f>D229+</f>
    </nc>
  </rcc>
  <rcc rId="2735" ua="false" sId="3">
    <oc r="U230" t="n">
      <f>D230+</f>
    </oc>
    <nc r="U230" t="n">
      <f>D230+</f>
    </nc>
  </rcc>
  <rcc rId="2736" ua="false" sId="3">
    <oc r="U231" t="n">
      <f>D231+</f>
    </oc>
    <nc r="U231" t="n">
      <f>D231+</f>
    </nc>
  </rcc>
  <rcc rId="2737" ua="false" sId="3">
    <oc r="U232" t="n">
      <f>D232+</f>
    </oc>
    <nc r="U232" t="n">
      <f>D232+</f>
    </nc>
  </rcc>
  <rcc rId="2738" ua="false" sId="3">
    <oc r="U233" t="n">
      <f>D233+</f>
    </oc>
    <nc r="U233" t="n">
      <f>D233+</f>
    </nc>
  </rcc>
  <rcc rId="2739" ua="false" sId="3">
    <oc r="U234" t="n">
      <f>D234+</f>
    </oc>
    <nc r="U234" t="n">
      <f>D234+</f>
    </nc>
  </rcc>
  <rcc rId="2740" ua="false" sId="3">
    <oc r="U235" t="n">
      <f>D235+</f>
    </oc>
    <nc r="U235" t="n">
      <f>D235+</f>
    </nc>
  </rcc>
  <rcc rId="2741" ua="false" sId="3">
    <oc r="U236" t="n">
      <f>D236+</f>
    </oc>
    <nc r="U236" t="n">
      <f>D236+</f>
    </nc>
  </rcc>
  <rcc rId="2742" ua="false" sId="3">
    <oc r="U237" t="n">
      <f>D237+</f>
    </oc>
    <nc r="U237" t="n">
      <f>D237+</f>
    </nc>
  </rcc>
  <rcc rId="2743" ua="false" sId="3">
    <oc r="U238" t="n">
      <f>D238+</f>
    </oc>
    <nc r="U238" t="n">
      <f>D238+</f>
    </nc>
  </rcc>
  <rcc rId="2744" ua="false" sId="3">
    <oc r="U239" t="n">
      <f>D239+</f>
    </oc>
    <nc r="U239" t="n">
      <f>D239+</f>
    </nc>
  </rcc>
  <rcc rId="2745" ua="false" sId="3">
    <oc r="U240" t="n">
      <f>D240+</f>
    </oc>
    <nc r="U240" t="n">
      <f>D240+</f>
    </nc>
  </rcc>
  <rcc rId="2746" ua="false" sId="3">
    <oc r="U241" t="n">
      <f>D241+</f>
    </oc>
    <nc r="U241" t="n">
      <f>D241+</f>
    </nc>
  </rcc>
  <rcc rId="2747" ua="false" sId="3">
    <oc r="U242" t="n">
      <f>D242+</f>
    </oc>
    <nc r="U242" t="n">
      <f>D242+</f>
    </nc>
  </rcc>
  <rcc rId="2748" ua="false" sId="3">
    <oc r="U243" t="n">
      <f>D243+</f>
    </oc>
    <nc r="U243" t="n">
      <f>D243+</f>
    </nc>
  </rcc>
  <rcc rId="2749" ua="false" sId="3">
    <oc r="U252" t="n">
      <f>D252+</f>
    </oc>
    <nc r="U252" t="n">
      <f>D252+</f>
    </nc>
  </rcc>
  <rcc rId="2750" ua="false" sId="3">
    <oc r="U253" t="n">
      <f>D253+</f>
    </oc>
    <nc r="U253" t="n">
      <f>D253+</f>
    </nc>
  </rcc>
  <rcc rId="2751" ua="false" sId="3">
    <oc r="U254" t="n">
      <f>D254+</f>
    </oc>
    <nc r="U254" t="n">
      <f>D254+</f>
    </nc>
  </rcc>
  <rcc rId="2752" ua="false" sId="3">
    <oc r="U255" t="n">
      <f>D255+</f>
    </oc>
    <nc r="U255" t="n">
      <f>D255+</f>
    </nc>
  </rcc>
  <rcc rId="2753" ua="false" sId="3">
    <oc r="U256" t="n">
      <f>D256+</f>
    </oc>
    <nc r="U256" t="n">
      <f>D256+</f>
    </nc>
  </rcc>
  <rcc rId="2754" ua="false" sId="3">
    <oc r="U257" t="n">
      <f>D257+</f>
    </oc>
    <nc r="U257" t="n">
      <f>D257+</f>
    </nc>
  </rcc>
  <rcc rId="2755" ua="false" sId="3">
    <oc r="U258" t="n">
      <f>D258+</f>
    </oc>
    <nc r="U258" t="n">
      <f>D258+</f>
    </nc>
  </rcc>
  <rcc rId="2756" ua="false" sId="3">
    <oc r="U259" t="n">
      <f>D259+</f>
    </oc>
    <nc r="U259" t="n">
      <f>D259+</f>
    </nc>
  </rcc>
  <rcc rId="2757" ua="false" sId="3">
    <oc r="U260" t="n">
      <f>D260+</f>
    </oc>
    <nc r="U260" t="n">
      <f>D260+</f>
    </nc>
  </rcc>
  <rcc rId="2758" ua="false" sId="3">
    <oc r="U261" t="n">
      <f>D261+</f>
    </oc>
    <nc r="U261" t="n">
      <f>D261+</f>
    </nc>
  </rcc>
  <rcc rId="2759" ua="false" sId="3">
    <oc r="U262" t="n">
      <f>D262+</f>
    </oc>
    <nc r="U262" t="n">
      <f>D262+</f>
    </nc>
  </rcc>
  <rcc rId="2760" ua="false" sId="3">
    <oc r="U263" t="n">
      <f>D263+</f>
    </oc>
    <nc r="U263" t="n">
      <f>D263+</f>
    </nc>
  </rcc>
  <rcc rId="2761" ua="false" sId="3">
    <oc r="U264" t="n">
      <f>D264+</f>
    </oc>
    <nc r="U264" t="n">
      <f>D264+</f>
    </nc>
  </rcc>
  <rcc rId="2762" ua="false" sId="3">
    <oc r="U265" t="n">
      <f>D265+</f>
    </oc>
    <nc r="U265" t="n">
      <f>D265+</f>
    </nc>
  </rcc>
  <rcc rId="2763" ua="false" sId="3">
    <oc r="U266" t="n">
      <f>D266+</f>
    </oc>
    <nc r="U266" t="n">
      <f>D266+</f>
    </nc>
  </rcc>
  <rcc rId="2764" ua="false" sId="3">
    <oc r="U267" t="n">
      <f>D267+</f>
    </oc>
    <nc r="U267" t="n">
      <f>D267+</f>
    </nc>
  </rcc>
  <rcc rId="2765" ua="false" sId="3">
    <oc r="U268" t="n">
      <f>D268+</f>
    </oc>
    <nc r="U268" t="n">
      <f>D268+</f>
    </nc>
  </rcc>
  <rcc rId="2766" ua="false" sId="3">
    <oc r="U269" t="n">
      <f>D269+</f>
    </oc>
    <nc r="U269" t="n">
      <f>D269+</f>
    </nc>
  </rcc>
  <rcc rId="2767" ua="false" sId="3">
    <oc r="U270" t="n">
      <f>D270+</f>
    </oc>
    <nc r="U270" t="n">
      <f>D270+</f>
    </nc>
  </rcc>
  <rcc rId="2768" ua="false" sId="3">
    <oc r="U271" t="n">
      <f>D271+</f>
    </oc>
    <nc r="U271" t="n">
      <f>D271+</f>
    </nc>
  </rcc>
  <rcc rId="2769" ua="false" sId="3">
    <oc r="U272" t="n">
      <f>D272+</f>
    </oc>
    <nc r="U272" t="n">
      <f>D272+</f>
    </nc>
  </rcc>
  <rcc rId="2770" ua="false" sId="3">
    <oc r="U273" t="n">
      <f>D273+</f>
    </oc>
    <nc r="U273" t="n">
      <f>D273+</f>
    </nc>
  </rcc>
  <rcc rId="2771" ua="false" sId="3">
    <oc r="U274" t="n">
      <f>D274+</f>
    </oc>
    <nc r="U274" t="n">
      <f>D274+</f>
    </nc>
  </rcc>
  <rcc rId="2772" ua="false" sId="3">
    <oc r="U275" t="n">
      <f>D275+</f>
    </oc>
    <nc r="U275" t="n">
      <f>D275+</f>
    </nc>
  </rcc>
  <rcc rId="2773" ua="false" sId="3">
    <oc r="U276" t="n">
      <f>D276+</f>
    </oc>
    <nc r="U276" t="n">
      <f>D276+</f>
    </nc>
  </rcc>
  <rcc rId="2774" ua="false" sId="3">
    <oc r="U285" t="n">
      <f>D285+</f>
    </oc>
    <nc r="U285" t="n">
      <f>D285+</f>
    </nc>
  </rcc>
  <rcc rId="2775" ua="false" sId="3">
    <oc r="U286" t="n">
      <f>D286+</f>
    </oc>
    <nc r="U286" t="n">
      <f>D286+</f>
    </nc>
  </rcc>
  <rcc rId="2776" ua="false" sId="3">
    <oc r="U287" t="n">
      <f>D287+</f>
    </oc>
    <nc r="U287" t="n">
      <f>D287+</f>
    </nc>
  </rcc>
  <rcc rId="2777" ua="false" sId="3">
    <oc r="U288" t="n">
      <f>D288+</f>
    </oc>
    <nc r="U288" t="n">
      <f>D288+</f>
    </nc>
  </rcc>
  <rcc rId="2778" ua="false" sId="3">
    <oc r="U289" t="n">
      <f>D289+</f>
    </oc>
    <nc r="U289" t="n">
      <f>D289+</f>
    </nc>
  </rcc>
  <rcc rId="2779" ua="false" sId="3">
    <oc r="U290" t="n">
      <f>D290+</f>
    </oc>
    <nc r="U290" t="n">
      <f>D290+</f>
    </nc>
  </rcc>
  <rcc rId="2780" ua="false" sId="3">
    <oc r="U291" t="n">
      <f>D291+</f>
    </oc>
    <nc r="U291" t="n">
      <f>D291+</f>
    </nc>
  </rcc>
  <rcc rId="2781" ua="false" sId="3">
    <oc r="U292" t="n">
      <f>D292+</f>
    </oc>
    <nc r="U292" t="n">
      <f>D292+</f>
    </nc>
  </rcc>
  <rcc rId="2782" ua="false" sId="3">
    <oc r="U293" t="n">
      <f>D293+</f>
    </oc>
    <nc r="U293" t="n">
      <f>D293+</f>
    </nc>
  </rcc>
  <rcc rId="2783" ua="false" sId="3">
    <oc r="U294" t="n">
      <f>D294+</f>
    </oc>
    <nc r="U294" t="n">
      <f>D294+</f>
    </nc>
  </rcc>
  <rcc rId="2784" ua="false" sId="3">
    <oc r="U295" t="n">
      <f>D295+</f>
    </oc>
    <nc r="U295" t="n">
      <f>D295+</f>
    </nc>
  </rcc>
  <rcc rId="2785" ua="false" sId="3">
    <oc r="U296" t="n">
      <f>D296+</f>
    </oc>
    <nc r="U296" t="n">
      <f>D296+</f>
    </nc>
  </rcc>
  <rcc rId="2786" ua="false" sId="3">
    <oc r="U297" t="n">
      <f>D297+</f>
    </oc>
    <nc r="U297" t="n">
      <f>D297+</f>
    </nc>
  </rcc>
  <rcc rId="2787" ua="false" sId="3">
    <oc r="U298" t="n">
      <f>D298+</f>
    </oc>
    <nc r="U298" t="n">
      <f>D298+</f>
    </nc>
  </rcc>
  <rcc rId="2788" ua="false" sId="3">
    <oc r="U299" t="n">
      <f>D299+</f>
    </oc>
    <nc r="U299" t="n">
      <f>D299+</f>
    </nc>
  </rcc>
  <rcc rId="2789" ua="false" sId="3">
    <oc r="U300" t="n">
      <f>D300+</f>
    </oc>
    <nc r="U300" t="n">
      <f>D300+</f>
    </nc>
  </rcc>
  <rcc rId="2790" ua="false" sId="3">
    <oc r="U301" t="n">
      <f>D301+</f>
    </oc>
    <nc r="U301" t="n">
      <f>D301+</f>
    </nc>
  </rcc>
  <rcc rId="2791" ua="false" sId="3">
    <oc r="U302" t="n">
      <f>D302+</f>
    </oc>
    <nc r="U302" t="n">
      <f>D302+</f>
    </nc>
  </rcc>
  <rcc rId="2792" ua="false" sId="3">
    <oc r="U303" t="n">
      <f>D303+</f>
    </oc>
    <nc r="U303" t="n">
      <f>D303+</f>
    </nc>
  </rcc>
  <rcc rId="2793" ua="false" sId="3">
    <oc r="U304" t="n">
      <f>D304+</f>
    </oc>
    <nc r="U304" t="n">
      <f>D304+</f>
    </nc>
  </rcc>
  <rcc rId="2794" ua="false" sId="3">
    <oc r="U305" t="n">
      <f>D305+</f>
    </oc>
    <nc r="U305" t="n">
      <f>D305+</f>
    </nc>
  </rcc>
  <rcc rId="2795" ua="false" sId="3">
    <oc r="U306" t="n">
      <f>D306+</f>
    </oc>
    <nc r="U306" t="n">
      <f>D306+</f>
    </nc>
  </rcc>
  <rcc rId="2796" ua="false" sId="3">
    <oc r="U307" t="n">
      <f>D307+</f>
    </oc>
    <nc r="U307" t="n">
      <f>D307+</f>
    </nc>
  </rcc>
  <rcc rId="2797" ua="false" sId="3">
    <oc r="U308" t="n">
      <f>D308+</f>
    </oc>
    <nc r="U308" t="n">
      <f>D308+</f>
    </nc>
  </rcc>
  <rcc rId="2798" ua="false" sId="3">
    <oc r="U309" t="n">
      <f>D309+</f>
    </oc>
    <nc r="U309" t="n">
      <f>D309+</f>
    </nc>
  </rcc>
  <rcc rId="2799" ua="false" sId="3">
    <oc r="U318" t="n">
      <f>D318+</f>
    </oc>
    <nc r="U318" t="n">
      <f>D318+</f>
    </nc>
  </rcc>
  <rcc rId="2800" ua="false" sId="3">
    <oc r="U319" t="n">
      <f>D319+</f>
    </oc>
    <nc r="U319" t="n">
      <f>D319+</f>
    </nc>
  </rcc>
  <rcc rId="2801" ua="false" sId="3">
    <oc r="U320" t="n">
      <f>D320+</f>
    </oc>
    <nc r="U320" t="n">
      <f>D320+</f>
    </nc>
  </rcc>
  <rcc rId="2802" ua="false" sId="3">
    <oc r="U321" t="n">
      <f>D321+</f>
    </oc>
    <nc r="U321" t="n">
      <f>D321+</f>
    </nc>
  </rcc>
  <rcc rId="2803" ua="false" sId="3">
    <oc r="U322" t="n">
      <f>D322+</f>
    </oc>
    <nc r="U322" t="n">
      <f>D322+</f>
    </nc>
  </rcc>
  <rcc rId="2804" ua="false" sId="3">
    <oc r="U323" t="n">
      <f>D323+</f>
    </oc>
    <nc r="U323" t="n">
      <f>D323+</f>
    </nc>
  </rcc>
  <rcc rId="2805" ua="false" sId="3">
    <oc r="U324" t="n">
      <f>D324+</f>
    </oc>
    <nc r="U324" t="n">
      <f>D324+</f>
    </nc>
  </rcc>
  <rcc rId="2806" ua="false" sId="3">
    <oc r="U325" t="n">
      <f>D325+</f>
    </oc>
    <nc r="U325" t="n">
      <f>D325+</f>
    </nc>
  </rcc>
  <rcc rId="2807" ua="false" sId="3">
    <oc r="U326" t="n">
      <f>D326+</f>
    </oc>
    <nc r="U326" t="n">
      <f>D326+</f>
    </nc>
  </rcc>
  <rcc rId="2808" ua="false" sId="3">
    <oc r="U327" t="n">
      <f>D327+</f>
    </oc>
    <nc r="U327" t="n">
      <f>D327+</f>
    </nc>
  </rcc>
  <rcc rId="2809" ua="false" sId="3">
    <oc r="U328" t="n">
      <f>D328+</f>
    </oc>
    <nc r="U328" t="n">
      <f>D328+</f>
    </nc>
  </rcc>
  <rcc rId="2810" ua="false" sId="3">
    <oc r="U329" t="n">
      <f>D329+</f>
    </oc>
    <nc r="U329" t="n">
      <f>D329+</f>
    </nc>
  </rcc>
  <rcc rId="2811" ua="false" sId="3">
    <oc r="U330" t="n">
      <f>D330+</f>
    </oc>
    <nc r="U330" t="n">
      <f>D330+</f>
    </nc>
  </rcc>
  <rcc rId="2812" ua="false" sId="3">
    <oc r="U331" t="n">
      <f>D331+</f>
    </oc>
    <nc r="U331" t="n">
      <f>D331+</f>
    </nc>
  </rcc>
  <rcc rId="2813" ua="false" sId="3">
    <oc r="U332" t="n">
      <f>D332+</f>
    </oc>
    <nc r="U332" t="n">
      <f>D332+</f>
    </nc>
  </rcc>
  <rcc rId="2814" ua="false" sId="3">
    <oc r="U333" t="n">
      <f>D333+</f>
    </oc>
    <nc r="U333" t="n">
      <f>D333+</f>
    </nc>
  </rcc>
  <rcc rId="2815" ua="false" sId="3">
    <oc r="U334" t="n">
      <f>D334+</f>
    </oc>
    <nc r="U334" t="n">
      <f>D334+</f>
    </nc>
  </rcc>
  <rcc rId="2816" ua="false" sId="3">
    <oc r="U335" t="n">
      <f>D335+</f>
    </oc>
    <nc r="U335" t="n">
      <f>D335+</f>
    </nc>
  </rcc>
  <rcc rId="2817" ua="false" sId="3">
    <oc r="U336" t="n">
      <f>D336+</f>
    </oc>
    <nc r="U336" t="n">
      <f>D336+</f>
    </nc>
  </rcc>
  <rcc rId="2818" ua="false" sId="3">
    <oc r="U337" t="n">
      <f>D337+</f>
    </oc>
    <nc r="U337" t="n">
      <f>D337+</f>
    </nc>
  </rcc>
  <rcc rId="2819" ua="false" sId="3">
    <oc r="U338" t="n">
      <f>D338+</f>
    </oc>
    <nc r="U338" t="n">
      <f>D338+</f>
    </nc>
  </rcc>
  <rcc rId="2820" ua="false" sId="3">
    <oc r="U339" t="n">
      <f>D339+</f>
    </oc>
    <nc r="U339" t="n">
      <f>D339+</f>
    </nc>
  </rcc>
  <rcc rId="2821" ua="false" sId="3">
    <oc r="U340" t="n">
      <f>D340+</f>
    </oc>
    <nc r="U340" t="n">
      <f>D340+</f>
    </nc>
  </rcc>
  <rcc rId="2822" ua="false" sId="3">
    <oc r="U341" t="n">
      <f>D341+</f>
    </oc>
    <nc r="U341" t="n">
      <f>D341+</f>
    </nc>
  </rcc>
  <rcc rId="2823" ua="false" sId="3">
    <oc r="U342" t="n">
      <f>D342+</f>
    </oc>
    <nc r="U342" t="n">
      <f>D342+</f>
    </nc>
  </rcc>
  <rcc rId="2824" ua="false" sId="3">
    <oc r="U351" t="n">
      <f>D351+</f>
    </oc>
    <nc r="U351" t="n">
      <f>D351+</f>
    </nc>
  </rcc>
  <rcc rId="2825" ua="false" sId="3">
    <oc r="U352" t="n">
      <f>D352+</f>
    </oc>
    <nc r="U352" t="n">
      <f>D352+</f>
    </nc>
  </rcc>
  <rcc rId="2826" ua="false" sId="3">
    <oc r="U353" t="n">
      <f>D353+</f>
    </oc>
    <nc r="U353" t="n">
      <f>D353+</f>
    </nc>
  </rcc>
  <rcc rId="2827" ua="false" sId="3">
    <oc r="U354" t="n">
      <f>D354+</f>
    </oc>
    <nc r="U354" t="n">
      <f>D354+</f>
    </nc>
  </rcc>
  <rcc rId="2828" ua="false" sId="3">
    <oc r="U355" t="n">
      <f>D355+</f>
    </oc>
    <nc r="U355" t="n">
      <f>D355+</f>
    </nc>
  </rcc>
  <rcc rId="2829" ua="false" sId="3">
    <oc r="U356" t="n">
      <f>D356+</f>
    </oc>
    <nc r="U356" t="n">
      <f>D356+</f>
    </nc>
  </rcc>
  <rcc rId="2830" ua="false" sId="3">
    <oc r="U357" t="n">
      <f>D357+</f>
    </oc>
    <nc r="U357" t="n">
      <f>D357+</f>
    </nc>
  </rcc>
  <rcc rId="2831" ua="false" sId="3">
    <oc r="U358" t="n">
      <f>D358+</f>
    </oc>
    <nc r="U358" t="n">
      <f>D358+</f>
    </nc>
  </rcc>
  <rcc rId="2832" ua="false" sId="3">
    <oc r="U359" t="n">
      <f>D359+</f>
    </oc>
    <nc r="U359" t="n">
      <f>D359+</f>
    </nc>
  </rcc>
  <rcc rId="2833" ua="false" sId="3">
    <oc r="U360" t="n">
      <f>D360+</f>
    </oc>
    <nc r="U360" t="n">
      <f>D360+</f>
    </nc>
  </rcc>
  <rcc rId="2834" ua="false" sId="3">
    <oc r="U361" t="n">
      <f>D361+</f>
    </oc>
    <nc r="U361" t="n">
      <f>D361+</f>
    </nc>
  </rcc>
  <rcc rId="2835" ua="false" sId="3">
    <oc r="U362" t="n">
      <f>D362+</f>
    </oc>
    <nc r="U362" t="n">
      <f>D362+</f>
    </nc>
  </rcc>
  <rcc rId="2836" ua="false" sId="3">
    <oc r="U363" t="n">
      <f>D363+</f>
    </oc>
    <nc r="U363" t="n">
      <f>D363+</f>
    </nc>
  </rcc>
  <rcc rId="2837" ua="false" sId="3">
    <oc r="U364" t="n">
      <f>D364+</f>
    </oc>
    <nc r="U364" t="n">
      <f>D364+</f>
    </nc>
  </rcc>
  <rcc rId="2838" ua="false" sId="3">
    <oc r="U365" t="n">
      <f>D365+</f>
    </oc>
    <nc r="U365" t="n">
      <f>D365+</f>
    </nc>
  </rcc>
  <rcc rId="2839" ua="false" sId="3">
    <oc r="U366" t="n">
      <f>D366+</f>
    </oc>
    <nc r="U366" t="n">
      <f>D366+</f>
    </nc>
  </rcc>
  <rcc rId="2840" ua="false" sId="3">
    <oc r="U367" t="n">
      <f>D367+</f>
    </oc>
    <nc r="U367" t="n">
      <f>D367+</f>
    </nc>
  </rcc>
  <rcc rId="2841" ua="false" sId="3">
    <oc r="U368" t="n">
      <f>D368+</f>
    </oc>
    <nc r="U368" t="n">
      <f>D368+</f>
    </nc>
  </rcc>
  <rcc rId="2842" ua="false" sId="3">
    <oc r="U369" t="n">
      <f>D369+</f>
    </oc>
    <nc r="U369" t="n">
      <f>D369+</f>
    </nc>
  </rcc>
  <rcc rId="2843" ua="false" sId="3">
    <oc r="U370" t="n">
      <f>D370+</f>
    </oc>
    <nc r="U370" t="n">
      <f>D370+</f>
    </nc>
  </rcc>
  <rcc rId="2844" ua="false" sId="3">
    <oc r="U371" t="n">
      <f>D371+</f>
    </oc>
    <nc r="U371" t="n">
      <f>D371+</f>
    </nc>
  </rcc>
  <rcc rId="2845" ua="false" sId="3">
    <oc r="U372" t="n">
      <f>D372+</f>
    </oc>
    <nc r="U372" t="n">
      <f>D372+</f>
    </nc>
  </rcc>
  <rcc rId="2846" ua="false" sId="3">
    <oc r="U373" t="n">
      <f>D373+</f>
    </oc>
    <nc r="U373" t="n">
      <f>D373+</f>
    </nc>
  </rcc>
  <rcc rId="2847" ua="false" sId="3">
    <oc r="U374" t="n">
      <f>D374+</f>
    </oc>
    <nc r="U374" t="n">
      <f>D374+</f>
    </nc>
  </rcc>
  <rcc rId="2848" ua="false" sId="3">
    <oc r="U375" t="n">
      <f>D375+</f>
    </oc>
    <nc r="U375" t="n">
      <f>D375+</f>
    </nc>
  </rcc>
  <rcc rId="2849" ua="false" sId="3">
    <oc r="U384" t="n">
      <f>D384+</f>
    </oc>
    <nc r="U384" t="n">
      <f>D384+</f>
    </nc>
  </rcc>
  <rcc rId="2850" ua="false" sId="3">
    <oc r="U385" t="n">
      <f>D385+</f>
    </oc>
    <nc r="U385" t="n">
      <f>D385+</f>
    </nc>
  </rcc>
  <rcc rId="2851" ua="false" sId="3">
    <oc r="U386" t="n">
      <f>D386+</f>
    </oc>
    <nc r="U386" t="n">
      <f>D386+</f>
    </nc>
  </rcc>
  <rcc rId="2852" ua="false" sId="3">
    <oc r="U387" t="n">
      <f>D387+</f>
    </oc>
    <nc r="U387" t="n">
      <f>D387+</f>
    </nc>
  </rcc>
  <rcc rId="2853" ua="false" sId="3">
    <oc r="U388" t="n">
      <f>D388+</f>
    </oc>
    <nc r="U388" t="n">
      <f>D388+</f>
    </nc>
  </rcc>
  <rcc rId="2854" ua="false" sId="3">
    <oc r="U389" t="n">
      <f>D389+</f>
    </oc>
    <nc r="U389" t="n">
      <f>D389+</f>
    </nc>
  </rcc>
  <rcc rId="2855" ua="false" sId="3">
    <oc r="U390" t="n">
      <f>D390+</f>
    </oc>
    <nc r="U390" t="n">
      <f>D390+</f>
    </nc>
  </rcc>
  <rcc rId="2856" ua="false" sId="3">
    <oc r="U391" t="n">
      <f>D391+</f>
    </oc>
    <nc r="U391" t="n">
      <f>D391+</f>
    </nc>
  </rcc>
  <rcc rId="2857" ua="false" sId="3">
    <oc r="U392" t="n">
      <f>D392+</f>
    </oc>
    <nc r="U392" t="n">
      <f>D392+</f>
    </nc>
  </rcc>
  <rcc rId="2858" ua="false" sId="3">
    <oc r="U393" t="n">
      <f>D393+</f>
    </oc>
    <nc r="U393" t="n">
      <f>D393+</f>
    </nc>
  </rcc>
  <rcc rId="2859" ua="false" sId="3">
    <oc r="U394" t="n">
      <f>D394+</f>
    </oc>
    <nc r="U394" t="n">
      <f>D394+</f>
    </nc>
  </rcc>
  <rcc rId="2860" ua="false" sId="3">
    <oc r="U395" t="n">
      <f>D395+</f>
    </oc>
    <nc r="U395" t="n">
      <f>D395+</f>
    </nc>
  </rcc>
  <rcc rId="2861" ua="false" sId="3">
    <oc r="U396" t="n">
      <f>D396+</f>
    </oc>
    <nc r="U396" t="n">
      <f>D396+</f>
    </nc>
  </rcc>
  <rcc rId="2862" ua="false" sId="3">
    <oc r="U397" t="n">
      <f>D397+</f>
    </oc>
    <nc r="U397" t="n">
      <f>D397+</f>
    </nc>
  </rcc>
  <rcc rId="2863" ua="false" sId="3">
    <oc r="U398" t="n">
      <f>D398+</f>
    </oc>
    <nc r="U398" t="n">
      <f>D398+</f>
    </nc>
  </rcc>
  <rcc rId="2864" ua="false" sId="3">
    <oc r="U399" t="n">
      <f>D399+</f>
    </oc>
    <nc r="U399" t="n">
      <f>D399+</f>
    </nc>
  </rcc>
  <rcc rId="2865" ua="false" sId="3">
    <oc r="U400" t="n">
      <f>D400+</f>
    </oc>
    <nc r="U400" t="n">
      <f>D400+</f>
    </nc>
  </rcc>
  <rcc rId="2866" ua="false" sId="3">
    <oc r="U401" t="n">
      <f>D401+</f>
    </oc>
    <nc r="U401" t="n">
      <f>D401+</f>
    </nc>
  </rcc>
  <rcc rId="2867" ua="false" sId="3">
    <oc r="U402" t="n">
      <f>D402+</f>
    </oc>
    <nc r="U402" t="n">
      <f>D402+</f>
    </nc>
  </rcc>
  <rcc rId="2868" ua="false" sId="3">
    <oc r="U403" t="n">
      <f>D403+</f>
    </oc>
    <nc r="U403" t="n">
      <f>D403+</f>
    </nc>
  </rcc>
  <rcc rId="2869" ua="false" sId="3">
    <oc r="U404" t="n">
      <f>D404+</f>
    </oc>
    <nc r="U404" t="n">
      <f>D404+</f>
    </nc>
  </rcc>
  <rcc rId="2870" ua="false" sId="3">
    <oc r="U405" t="n">
      <f>D405+</f>
    </oc>
    <nc r="U405" t="n">
      <f>D405+</f>
    </nc>
  </rcc>
  <rcc rId="2871" ua="false" sId="3">
    <oc r="U406" t="n">
      <f>D406+</f>
    </oc>
    <nc r="U406" t="n">
      <f>D406+</f>
    </nc>
  </rcc>
  <rcc rId="2872" ua="false" sId="3">
    <oc r="U407" t="n">
      <f>D407+</f>
    </oc>
    <nc r="U407" t="n">
      <f>D407+</f>
    </nc>
  </rcc>
  <rcc rId="2873" ua="false" sId="3">
    <oc r="U408" t="n">
      <f>D408+</f>
    </oc>
    <nc r="U408" t="n">
      <f>D408+</f>
    </nc>
  </rcc>
  <rcc rId="2874" ua="false" sId="3">
    <oc r="U417" t="n">
      <f>D417+</f>
    </oc>
    <nc r="U417" t="n">
      <f>D417+</f>
    </nc>
  </rcc>
  <rcc rId="2875" ua="false" sId="3">
    <oc r="U418" t="n">
      <f>D418+</f>
    </oc>
    <nc r="U418" t="n">
      <f>D418+</f>
    </nc>
  </rcc>
  <rcc rId="2876" ua="false" sId="3">
    <oc r="U419" t="n">
      <f>D419+</f>
    </oc>
    <nc r="U419" t="n">
      <f>D419+</f>
    </nc>
  </rcc>
  <rcc rId="2877" ua="false" sId="3">
    <oc r="U420" t="n">
      <f>D420+</f>
    </oc>
    <nc r="U420" t="n">
      <f>D420+</f>
    </nc>
  </rcc>
  <rcc rId="2878" ua="false" sId="3">
    <oc r="U421" t="n">
      <f>D421+</f>
    </oc>
    <nc r="U421" t="n">
      <f>D421+</f>
    </nc>
  </rcc>
  <rcc rId="2879" ua="false" sId="3">
    <oc r="U422" t="n">
      <f>D422+</f>
    </oc>
    <nc r="U422" t="n">
      <f>D422+</f>
    </nc>
  </rcc>
  <rcc rId="2880" ua="false" sId="3">
    <oc r="U423" t="n">
      <f>D423+</f>
    </oc>
    <nc r="U423" t="n">
      <f>D423+</f>
    </nc>
  </rcc>
  <rcc rId="2881" ua="false" sId="3">
    <oc r="U424" t="n">
      <f>D424+</f>
    </oc>
    <nc r="U424" t="n">
      <f>D424+</f>
    </nc>
  </rcc>
  <rcc rId="2882" ua="false" sId="3">
    <oc r="U425" t="n">
      <f>D425+</f>
    </oc>
    <nc r="U425" t="n">
      <f>D425+</f>
    </nc>
  </rcc>
  <rcc rId="2883" ua="false" sId="3">
    <oc r="U426" t="n">
      <f>D426+</f>
    </oc>
    <nc r="U426" t="n">
      <f>D426+</f>
    </nc>
  </rcc>
  <rcc rId="2884" ua="false" sId="3">
    <oc r="U427" t="n">
      <f>D427+</f>
    </oc>
    <nc r="U427" t="n">
      <f>D427+</f>
    </nc>
  </rcc>
  <rcc rId="2885" ua="false" sId="3">
    <oc r="U428" t="n">
      <f>D428+</f>
    </oc>
    <nc r="U428" t="n">
      <f>D428+</f>
    </nc>
  </rcc>
  <rcc rId="2886" ua="false" sId="3">
    <oc r="U429" t="n">
      <f>D429+</f>
    </oc>
    <nc r="U429" t="n">
      <f>D429+</f>
    </nc>
  </rcc>
  <rcc rId="2887" ua="false" sId="3">
    <oc r="U430" t="n">
      <f>D430+</f>
    </oc>
    <nc r="U430" t="n">
      <f>D430+</f>
    </nc>
  </rcc>
  <rcc rId="2888" ua="false" sId="3">
    <oc r="U431" t="n">
      <f>D431+</f>
    </oc>
    <nc r="U431" t="n">
      <f>D431+</f>
    </nc>
  </rcc>
  <rcc rId="2889" ua="false" sId="3">
    <oc r="U432" t="n">
      <f>D432+</f>
    </oc>
    <nc r="U432" t="n">
      <f>D432+</f>
    </nc>
  </rcc>
  <rcc rId="2890" ua="false" sId="3">
    <oc r="U433" t="n">
      <f>D433+</f>
    </oc>
    <nc r="U433" t="n">
      <f>D433+</f>
    </nc>
  </rcc>
  <rcc rId="2891" ua="false" sId="3">
    <oc r="U434" t="n">
      <f>D434+</f>
    </oc>
    <nc r="U434" t="n">
      <f>D434+</f>
    </nc>
  </rcc>
  <rcc rId="2892" ua="false" sId="3">
    <oc r="U435" t="n">
      <f>D435+</f>
    </oc>
    <nc r="U435" t="n">
      <f>D435+</f>
    </nc>
  </rcc>
  <rcc rId="2893" ua="false" sId="3">
    <oc r="U436" t="n">
      <f>D436+</f>
    </oc>
    <nc r="U436" t="n">
      <f>D436+</f>
    </nc>
  </rcc>
  <rcc rId="2894" ua="false" sId="3">
    <oc r="U437" t="n">
      <f>D437+</f>
    </oc>
    <nc r="U437" t="n">
      <f>D437+</f>
    </nc>
  </rcc>
  <rcc rId="2895" ua="false" sId="3">
    <oc r="U438" t="n">
      <f>D438+</f>
    </oc>
    <nc r="U438" t="n">
      <f>D438+</f>
    </nc>
  </rcc>
  <rcc rId="2896" ua="false" sId="3">
    <oc r="U439" t="n">
      <f>D439+</f>
    </oc>
    <nc r="U439" t="n">
      <f>D439+</f>
    </nc>
  </rcc>
  <rcc rId="2897" ua="false" sId="3">
    <oc r="U440" t="n">
      <f>D440+</f>
    </oc>
    <nc r="U440" t="n">
      <f>D440+</f>
    </nc>
  </rcc>
  <rcc rId="2898" ua="false" sId="3">
    <oc r="U441" t="n">
      <f>D441+</f>
    </oc>
    <nc r="U441" t="n">
      <f>D441+</f>
    </nc>
  </rcc>
  <rcc rId="2899" ua="false" sId="3">
    <oc r="U450" t="n">
      <f>D450+</f>
    </oc>
    <nc r="U450" t="n">
      <f>D450+</f>
    </nc>
  </rcc>
  <rcc rId="2900" ua="false" sId="3">
    <oc r="U451" t="n">
      <f>D451+</f>
    </oc>
    <nc r="U451" t="n">
      <f>D451+</f>
    </nc>
  </rcc>
  <rcc rId="2901" ua="false" sId="3">
    <oc r="U452" t="n">
      <f>D452+</f>
    </oc>
    <nc r="U452" t="n">
      <f>D452+</f>
    </nc>
  </rcc>
  <rcc rId="2902" ua="false" sId="3">
    <oc r="U453" t="n">
      <f>D453+</f>
    </oc>
    <nc r="U453" t="n">
      <f>D453+</f>
    </nc>
  </rcc>
  <rcc rId="2903" ua="false" sId="3">
    <oc r="U454" t="n">
      <f>D454+</f>
    </oc>
    <nc r="U454" t="n">
      <f>D454+</f>
    </nc>
  </rcc>
  <rcc rId="2904" ua="false" sId="3">
    <oc r="U455" t="n">
      <f>D455+</f>
    </oc>
    <nc r="U455" t="n">
      <f>D455+</f>
    </nc>
  </rcc>
  <rcc rId="2905" ua="false" sId="3">
    <oc r="U456" t="n">
      <f>D456+</f>
    </oc>
    <nc r="U456" t="n">
      <f>D456+</f>
    </nc>
  </rcc>
  <rcc rId="2906" ua="false" sId="3">
    <oc r="U457" t="n">
      <f>D457+</f>
    </oc>
    <nc r="U457" t="n">
      <f>D457+</f>
    </nc>
  </rcc>
  <rcc rId="2907" ua="false" sId="3">
    <oc r="U458" t="n">
      <f>D458+</f>
    </oc>
    <nc r="U458" t="n">
      <f>D458+</f>
    </nc>
  </rcc>
  <rcc rId="2908" ua="false" sId="3">
    <oc r="U459" t="n">
      <f>D459+</f>
    </oc>
    <nc r="U459" t="n">
      <f>D459+</f>
    </nc>
  </rcc>
  <rcc rId="2909" ua="false" sId="3">
    <oc r="U460" t="n">
      <f>D460+</f>
    </oc>
    <nc r="U460" t="n">
      <f>D460+</f>
    </nc>
  </rcc>
  <rcc rId="2910" ua="false" sId="3">
    <oc r="U461" t="n">
      <f>D461+</f>
    </oc>
    <nc r="U461" t="n">
      <f>D461+</f>
    </nc>
  </rcc>
  <rcc rId="2911" ua="false" sId="3">
    <oc r="U462" t="n">
      <f>D462+</f>
    </oc>
    <nc r="U462" t="n">
      <f>D462+</f>
    </nc>
  </rcc>
  <rcc rId="2912" ua="false" sId="3">
    <oc r="U463" t="n">
      <f>D463+</f>
    </oc>
    <nc r="U463" t="n">
      <f>D463+</f>
    </nc>
  </rcc>
  <rcc rId="2913" ua="false" sId="3">
    <oc r="U464" t="n">
      <f>D464+</f>
    </oc>
    <nc r="U464" t="n">
      <f>D464+</f>
    </nc>
  </rcc>
  <rcc rId="2914" ua="false" sId="3">
    <oc r="U465" t="n">
      <f>D465+</f>
    </oc>
    <nc r="U465" t="n">
      <f>D465+</f>
    </nc>
  </rcc>
  <rcc rId="2915" ua="false" sId="3">
    <oc r="U466" t="n">
      <f>D466+</f>
    </oc>
    <nc r="U466" t="n">
      <f>D466+</f>
    </nc>
  </rcc>
  <rcc rId="2916" ua="false" sId="3">
    <oc r="U467" t="n">
      <f>D467+</f>
    </oc>
    <nc r="U467" t="n">
      <f>D467+</f>
    </nc>
  </rcc>
  <rcc rId="2917" ua="false" sId="3">
    <oc r="U468" t="n">
      <f>D468+</f>
    </oc>
    <nc r="U468" t="n">
      <f>D468+</f>
    </nc>
  </rcc>
  <rcc rId="2918" ua="false" sId="3">
    <oc r="U469" t="n">
      <f>D469+</f>
    </oc>
    <nc r="U469" t="n">
      <f>D469+</f>
    </nc>
  </rcc>
  <rcc rId="2919" ua="false" sId="3">
    <oc r="U470" t="n">
      <f>D470+</f>
    </oc>
    <nc r="U470" t="n">
      <f>D470+</f>
    </nc>
  </rcc>
  <rcc rId="2920" ua="false" sId="3">
    <oc r="U471" t="n">
      <f>D471+</f>
    </oc>
    <nc r="U471" t="n">
      <f>D471+</f>
    </nc>
  </rcc>
  <rcc rId="2921" ua="false" sId="3">
    <oc r="U472" t="n">
      <f>D472+</f>
    </oc>
    <nc r="U472" t="n">
      <f>D472+</f>
    </nc>
  </rcc>
  <rcc rId="2922" ua="false" sId="3">
    <oc r="U473" t="n">
      <f>D473+</f>
    </oc>
    <nc r="U473" t="n">
      <f>D473+</f>
    </nc>
  </rcc>
  <rcc rId="2923" ua="false" sId="3">
    <oc r="U474" t="n">
      <f>D474+</f>
    </oc>
    <nc r="U474" t="n">
      <f>D474+</f>
    </nc>
  </rcc>
  <rcc rId="2924" ua="false" sId="3">
    <oc r="U483" t="n">
      <f>D483+</f>
    </oc>
    <nc r="U483" t="n">
      <f>D483+</f>
    </nc>
  </rcc>
  <rcc rId="2925" ua="false" sId="3">
    <oc r="U484" t="n">
      <f>D484+</f>
    </oc>
    <nc r="U484" t="n">
      <f>D484+</f>
    </nc>
  </rcc>
  <rcc rId="2926" ua="false" sId="3">
    <oc r="U485" t="n">
      <f>D485+</f>
    </oc>
    <nc r="U485" t="n">
      <f>D485+</f>
    </nc>
  </rcc>
  <rcc rId="2927" ua="false" sId="3">
    <oc r="U486" t="n">
      <f>D486+</f>
    </oc>
    <nc r="U486" t="n">
      <f>D486+</f>
    </nc>
  </rcc>
  <rcc rId="2928" ua="false" sId="3">
    <oc r="U487" t="n">
      <f>D487+</f>
    </oc>
    <nc r="U487" t="n">
      <f>D487+</f>
    </nc>
  </rcc>
  <rcc rId="2929" ua="false" sId="3">
    <oc r="U488" t="n">
      <f>D488+</f>
    </oc>
    <nc r="U488" t="n">
      <f>D488+</f>
    </nc>
  </rcc>
  <rcc rId="2930" ua="false" sId="3">
    <oc r="U489" t="n">
      <f>D489+</f>
    </oc>
    <nc r="U489" t="n">
      <f>D489+</f>
    </nc>
  </rcc>
  <rcc rId="2931" ua="false" sId="3">
    <oc r="U490" t="n">
      <f>D490+</f>
    </oc>
    <nc r="U490" t="n">
      <f>D490+</f>
    </nc>
  </rcc>
  <rcc rId="2932" ua="false" sId="3">
    <oc r="U491" t="n">
      <f>D491+</f>
    </oc>
    <nc r="U491" t="n">
      <f>D491+</f>
    </nc>
  </rcc>
  <rcc rId="2933" ua="false" sId="3">
    <oc r="U492" t="n">
      <f>D492+</f>
    </oc>
    <nc r="U492" t="n">
      <f>D492+</f>
    </nc>
  </rcc>
  <rcc rId="2934" ua="false" sId="3">
    <oc r="U493" t="n">
      <f>D493+</f>
    </oc>
    <nc r="U493" t="n">
      <f>D493+</f>
    </nc>
  </rcc>
  <rcc rId="2935" ua="false" sId="3">
    <oc r="U494" t="n">
      <f>D494+</f>
    </oc>
    <nc r="U494" t="n">
      <f>D494+</f>
    </nc>
  </rcc>
  <rcc rId="2936" ua="false" sId="3">
    <oc r="U495" t="n">
      <f>D495+</f>
    </oc>
    <nc r="U495" t="n">
      <f>D495+</f>
    </nc>
  </rcc>
  <rcc rId="2937" ua="false" sId="3">
    <oc r="U496" t="n">
      <f>D496+</f>
    </oc>
    <nc r="U496" t="n">
      <f>D496+</f>
    </nc>
  </rcc>
  <rcc rId="2938" ua="false" sId="3">
    <oc r="U497" t="n">
      <f>D497+</f>
    </oc>
    <nc r="U497" t="n">
      <f>D497+</f>
    </nc>
  </rcc>
  <rcc rId="2939" ua="false" sId="3">
    <oc r="U498" t="n">
      <f>D498+</f>
    </oc>
    <nc r="U498" t="n">
      <f>D498+</f>
    </nc>
  </rcc>
  <rcc rId="2940" ua="false" sId="3">
    <oc r="U499" t="n">
      <f>D499+</f>
    </oc>
    <nc r="U499" t="n">
      <f>D499+</f>
    </nc>
  </rcc>
  <rcc rId="2941" ua="false" sId="3">
    <oc r="U500" t="n">
      <f>D500+</f>
    </oc>
    <nc r="U500" t="n">
      <f>D500+</f>
    </nc>
  </rcc>
  <rcc rId="2942" ua="false" sId="3">
    <oc r="U501" t="n">
      <f>D501+</f>
    </oc>
    <nc r="U501" t="n">
      <f>D501+</f>
    </nc>
  </rcc>
  <rcc rId="2943" ua="false" sId="3">
    <oc r="U502" t="n">
      <f>D502+</f>
    </oc>
    <nc r="U502" t="n">
      <f>D502+</f>
    </nc>
  </rcc>
  <rcc rId="2944" ua="false" sId="3">
    <oc r="U503" t="n">
      <f>D503+</f>
    </oc>
    <nc r="U503" t="n">
      <f>D503+</f>
    </nc>
  </rcc>
  <rcc rId="2945" ua="false" sId="3">
    <oc r="U504" t="n">
      <f>D504+</f>
    </oc>
    <nc r="U504" t="n">
      <f>D504+</f>
    </nc>
  </rcc>
  <rcc rId="2946" ua="false" sId="3">
    <oc r="U505" t="n">
      <f>D505+</f>
    </oc>
    <nc r="U505" t="n">
      <f>D505+</f>
    </nc>
  </rcc>
  <rcc rId="2947" ua="false" sId="3">
    <oc r="U506" t="n">
      <f>D506+</f>
    </oc>
    <nc r="U506" t="n">
      <f>D506+</f>
    </nc>
  </rcc>
  <rcc rId="2948" ua="false" sId="3">
    <oc r="U507" t="n">
      <f>D507+</f>
    </oc>
    <nc r="U507" t="n">
      <f>D507+</f>
    </nc>
  </rcc>
  <rcc rId="2949" ua="false" sId="3">
    <oc r="V15" t="n">
      <f>E15+</f>
    </oc>
    <nc r="V15" t="n">
      <f>E15+</f>
    </nc>
  </rcc>
  <rcc rId="2950" ua="false" sId="3">
    <oc r="V16" t="n">
      <f>E16+</f>
    </oc>
    <nc r="V16" t="n">
      <f>E16+</f>
    </nc>
  </rcc>
  <rcc rId="2951" ua="false" sId="3">
    <oc r="V17" t="n">
      <f>E17+</f>
    </oc>
    <nc r="V17" t="n">
      <f>E17+</f>
    </nc>
  </rcc>
  <rcc rId="2952" ua="false" sId="3">
    <oc r="V18" t="n">
      <f>E18+</f>
    </oc>
    <nc r="V18" t="n">
      <f>E18+</f>
    </nc>
  </rcc>
  <rcc rId="2953" ua="false" sId="3">
    <oc r="V19" t="n">
      <f>E19+</f>
    </oc>
    <nc r="V19" t="n">
      <f>E19+</f>
    </nc>
  </rcc>
  <rcc rId="2954" ua="false" sId="3">
    <oc r="V20" t="n">
      <f>E20+</f>
    </oc>
    <nc r="V20" t="n">
      <f>E20+</f>
    </nc>
  </rcc>
  <rcc rId="2955" ua="false" sId="3">
    <oc r="V21" t="n">
      <f>E21+</f>
    </oc>
    <nc r="V21" t="n">
      <f>E21+</f>
    </nc>
  </rcc>
  <rcc rId="2956" ua="false" sId="3">
    <oc r="V22" t="n">
      <f>E22+</f>
    </oc>
    <nc r="V22" t="n">
      <f>E22+</f>
    </nc>
  </rcc>
  <rcc rId="2957" ua="false" sId="3">
    <oc r="V23" t="n">
      <f>E23+</f>
    </oc>
    <nc r="V23" t="n">
      <f>E23+</f>
    </nc>
  </rcc>
  <rcc rId="2958" ua="false" sId="3">
    <oc r="V24" t="n">
      <f>E24+</f>
    </oc>
    <nc r="V24" t="n">
      <f>E24+</f>
    </nc>
  </rcc>
  <rcc rId="2959" ua="false" sId="3">
    <oc r="V25" t="n">
      <f>E25+</f>
    </oc>
    <nc r="V25" t="n">
      <f>E25+</f>
    </nc>
  </rcc>
  <rcc rId="2960" ua="false" sId="3">
    <oc r="V26" t="n">
      <f>E26+</f>
    </oc>
    <nc r="V26" t="n">
      <f>E26+</f>
    </nc>
  </rcc>
  <rcc rId="2961" ua="false" sId="3">
    <oc r="V27" t="n">
      <f>E27+</f>
    </oc>
    <nc r="V27" t="n">
      <f>E27+</f>
    </nc>
  </rcc>
  <rcc rId="2962" ua="false" sId="3">
    <oc r="V28" t="n">
      <f>E28+</f>
    </oc>
    <nc r="V28" t="n">
      <f>E28+</f>
    </nc>
  </rcc>
  <rcc rId="2963" ua="false" sId="3">
    <oc r="V29" t="n">
      <f>E29+</f>
    </oc>
    <nc r="V29" t="n">
      <f>E29+</f>
    </nc>
  </rcc>
  <rcc rId="2964" ua="false" sId="3">
    <oc r="V30" t="n">
      <f>E30+</f>
    </oc>
    <nc r="V30" t="n">
      <f>E30+</f>
    </nc>
  </rcc>
  <rcc rId="2965" ua="false" sId="3">
    <oc r="V31" t="n">
      <f>E31+</f>
    </oc>
    <nc r="V31" t="n">
      <f>E31+</f>
    </nc>
  </rcc>
  <rcc rId="2966" ua="false" sId="3">
    <oc r="V32" t="n">
      <f>E32+</f>
    </oc>
    <nc r="V32" t="n">
      <f>E32+</f>
    </nc>
  </rcc>
  <rcc rId="2967" ua="false" sId="3">
    <oc r="V33" t="n">
      <f>E33+</f>
    </oc>
    <nc r="V33" t="n">
      <f>E33+</f>
    </nc>
  </rcc>
  <rcc rId="2968" ua="false" sId="3">
    <oc r="V34" t="n">
      <f>E34+</f>
    </oc>
    <nc r="V34" t="n">
      <f>E34+</f>
    </nc>
  </rcc>
  <rcc rId="2969" ua="false" sId="3">
    <oc r="V35" t="n">
      <f>E35+</f>
    </oc>
    <nc r="V35" t="n">
      <f>E35+</f>
    </nc>
  </rcc>
  <rcc rId="2970" ua="false" sId="3">
    <oc r="V36" t="n">
      <f>E36+</f>
    </oc>
    <nc r="V36" t="n">
      <f>E36+</f>
    </nc>
  </rcc>
  <rcc rId="2971" ua="false" sId="3">
    <oc r="V37" t="n">
      <f>E37+</f>
    </oc>
    <nc r="V37" t="n">
      <f>E37+</f>
    </nc>
  </rcc>
  <rcc rId="2972" ua="false" sId="3">
    <oc r="V38" t="n">
      <f>E38+</f>
    </oc>
    <nc r="V38" t="n">
      <f>E38+</f>
    </nc>
  </rcc>
  <rcc rId="2973" ua="false" sId="3">
    <oc r="V39" t="n">
      <f>E39+</f>
    </oc>
    <nc r="V39" t="n">
      <f>E39+</f>
    </nc>
  </rcc>
  <rcc rId="2974" ua="false" sId="3">
    <oc r="V40" t="n">
      <f>E40+</f>
    </oc>
    <nc r="V40" t="n">
      <f>E40+</f>
    </nc>
  </rcc>
  <rcc rId="2975" ua="false" sId="3">
    <oc r="V41" t="n">
      <f>E41+</f>
    </oc>
    <nc r="V41" t="n">
      <f>E41+</f>
    </nc>
  </rcc>
  <rcc rId="2976" ua="false" sId="3">
    <oc r="V50" t="n">
      <f>E50+</f>
    </oc>
    <nc r="V50" t="n">
      <f>E50+</f>
    </nc>
  </rcc>
  <rcc rId="2977" ua="false" sId="3">
    <oc r="V51" t="n">
      <f>E51+</f>
    </oc>
    <nc r="V51" t="n">
      <f>E51+</f>
    </nc>
  </rcc>
  <rcc rId="2978" ua="false" sId="3">
    <oc r="V52" t="n">
      <f>E52+</f>
    </oc>
    <nc r="V52" t="n">
      <f>E52+</f>
    </nc>
  </rcc>
  <rcc rId="2979" ua="false" sId="3">
    <oc r="V53" t="n">
      <f>E53+</f>
    </oc>
    <nc r="V53" t="n">
      <f>E53+</f>
    </nc>
  </rcc>
  <rcc rId="2980" ua="false" sId="3">
    <oc r="V54" t="n">
      <f>E54+</f>
    </oc>
    <nc r="V54" t="n">
      <f>E54+</f>
    </nc>
  </rcc>
  <rcc rId="2981" ua="false" sId="3">
    <oc r="V55" t="n">
      <f>E55+</f>
    </oc>
    <nc r="V55" t="n">
      <f>E55+</f>
    </nc>
  </rcc>
  <rcc rId="2982" ua="false" sId="3">
    <oc r="V56" t="n">
      <f>E56+</f>
    </oc>
    <nc r="V56" t="n">
      <f>E56+</f>
    </nc>
  </rcc>
  <rcc rId="2983" ua="false" sId="3">
    <oc r="V57" t="n">
      <f>E57+</f>
    </oc>
    <nc r="V57" t="n">
      <f>E57+</f>
    </nc>
  </rcc>
  <rcc rId="2984" ua="false" sId="3">
    <oc r="V58" t="n">
      <f>E58+</f>
    </oc>
    <nc r="V58" t="n">
      <f>E58+</f>
    </nc>
  </rcc>
  <rcc rId="2985" ua="false" sId="3">
    <oc r="V59" t="n">
      <f>E59+</f>
    </oc>
    <nc r="V59" t="n">
      <f>E59+</f>
    </nc>
  </rcc>
  <rcc rId="2986" ua="false" sId="3">
    <oc r="V60" t="n">
      <f>E60+</f>
    </oc>
    <nc r="V60" t="n">
      <f>E60+</f>
    </nc>
  </rcc>
  <rcc rId="2987" ua="false" sId="3">
    <oc r="V61" t="n">
      <f>E61+</f>
    </oc>
    <nc r="V61" t="n">
      <f>E61+</f>
    </nc>
  </rcc>
  <rcc rId="2988" ua="false" sId="3">
    <oc r="V62" t="n">
      <f>E62+</f>
    </oc>
    <nc r="V62" t="n">
      <f>E62+</f>
    </nc>
  </rcc>
  <rcc rId="2989" ua="false" sId="3">
    <oc r="V63" t="n">
      <f>E63+</f>
    </oc>
    <nc r="V63" t="n">
      <f>E63+</f>
    </nc>
  </rcc>
  <rcc rId="2990" ua="false" sId="3">
    <oc r="V64" t="n">
      <f>E64+</f>
    </oc>
    <nc r="V64" t="n">
      <f>E64+</f>
    </nc>
  </rcc>
  <rcc rId="2991" ua="false" sId="3">
    <oc r="V65" t="n">
      <f>E65+</f>
    </oc>
    <nc r="V65" t="n">
      <f>E65+</f>
    </nc>
  </rcc>
  <rcc rId="2992" ua="false" sId="3">
    <oc r="V66" t="n">
      <f>E66+</f>
    </oc>
    <nc r="V66" t="n">
      <f>E66+</f>
    </nc>
  </rcc>
  <rcc rId="2993" ua="false" sId="3">
    <oc r="V67" t="n">
      <f>E67+</f>
    </oc>
    <nc r="V67" t="n">
      <f>E67+</f>
    </nc>
  </rcc>
  <rcc rId="2994" ua="false" sId="3">
    <oc r="V68" t="n">
      <f>E68+</f>
    </oc>
    <nc r="V68" t="n">
      <f>E68+</f>
    </nc>
  </rcc>
  <rcc rId="2995" ua="false" sId="3">
    <oc r="V69" t="n">
      <f>E69+</f>
    </oc>
    <nc r="V69" t="n">
      <f>E69+</f>
    </nc>
  </rcc>
  <rcc rId="2996" ua="false" sId="3">
    <oc r="V70" t="n">
      <f>E70+</f>
    </oc>
    <nc r="V70" t="n">
      <f>E70+</f>
    </nc>
  </rcc>
  <rcc rId="2997" ua="false" sId="3">
    <oc r="V71" t="n">
      <f>E71+</f>
    </oc>
    <nc r="V71" t="n">
      <f>E71+</f>
    </nc>
  </rcc>
  <rcc rId="2998" ua="false" sId="3">
    <oc r="V72" t="n">
      <f>E72+</f>
    </oc>
    <nc r="V72" t="n">
      <f>E72+</f>
    </nc>
  </rcc>
  <rcc rId="2999" ua="false" sId="3">
    <oc r="V73" t="n">
      <f>E73+</f>
    </oc>
    <nc r="V73" t="n">
      <f>E73+</f>
    </nc>
  </rcc>
  <rcc rId="3000" ua="false" sId="3">
    <oc r="V74" t="n">
      <f>E74+</f>
    </oc>
    <nc r="V74" t="n">
      <f>E74+</f>
    </nc>
  </rcc>
  <rcc rId="3001" ua="false" sId="3">
    <oc r="V75" t="n">
      <f>E75+</f>
    </oc>
    <nc r="V75" t="n">
      <f>E75+</f>
    </nc>
  </rcc>
  <rcc rId="3002" ua="false" sId="3">
    <oc r="V76" t="n">
      <f>E76+</f>
    </oc>
    <nc r="V76" t="n">
      <f>E76+</f>
    </nc>
  </rcc>
  <rcc rId="3003" ua="false" sId="3">
    <oc r="V85" t="n">
      <f>E85+</f>
    </oc>
    <nc r="V85" t="n">
      <f>E85+</f>
    </nc>
  </rcc>
  <rcc rId="3004" ua="false" sId="3">
    <oc r="V86" t="n">
      <f>E86+</f>
    </oc>
    <nc r="V86" t="n">
      <f>E86+</f>
    </nc>
  </rcc>
  <rcc rId="3005" ua="false" sId="3">
    <oc r="V87" t="n">
      <f>E87+</f>
    </oc>
    <nc r="V87" t="n">
      <f>E87+</f>
    </nc>
  </rcc>
  <rcc rId="3006" ua="false" sId="3">
    <oc r="V88" t="n">
      <f>E88+</f>
    </oc>
    <nc r="V88" t="n">
      <f>E88+</f>
    </nc>
  </rcc>
  <rcc rId="3007" ua="false" sId="3">
    <oc r="V89" t="n">
      <f>E89+</f>
    </oc>
    <nc r="V89" t="n">
      <f>E89+</f>
    </nc>
  </rcc>
  <rcc rId="3008" ua="false" sId="3">
    <oc r="V90" t="n">
      <f>E90+</f>
    </oc>
    <nc r="V90" t="n">
      <f>E90+</f>
    </nc>
  </rcc>
  <rcc rId="3009" ua="false" sId="3">
    <oc r="V91" t="n">
      <f>E91+</f>
    </oc>
    <nc r="V91" t="n">
      <f>E91+</f>
    </nc>
  </rcc>
  <rcc rId="3010" ua="false" sId="3">
    <oc r="V92" t="n">
      <f>E92+</f>
    </oc>
    <nc r="V92" t="n">
      <f>E92+</f>
    </nc>
  </rcc>
  <rcc rId="3011" ua="false" sId="3">
    <oc r="V93" t="n">
      <f>E93+</f>
    </oc>
    <nc r="V93" t="n">
      <f>E93+</f>
    </nc>
  </rcc>
  <rcc rId="3012" ua="false" sId="3">
    <oc r="V94" t="n">
      <f>E94+</f>
    </oc>
    <nc r="V94" t="n">
      <f>E94+</f>
    </nc>
  </rcc>
  <rcc rId="3013" ua="false" sId="3">
    <oc r="V95" t="n">
      <f>E95+</f>
    </oc>
    <nc r="V95" t="n">
      <f>E95+</f>
    </nc>
  </rcc>
  <rcc rId="3014" ua="false" sId="3">
    <oc r="V96" t="n">
      <f>E96+</f>
    </oc>
    <nc r="V96" t="n">
      <f>E96+</f>
    </nc>
  </rcc>
  <rcc rId="3015" ua="false" sId="3">
    <oc r="V97" t="n">
      <f>E97+</f>
    </oc>
    <nc r="V97" t="n">
      <f>E97+</f>
    </nc>
  </rcc>
  <rcc rId="3016" ua="false" sId="3">
    <oc r="V98" t="n">
      <f>E98+</f>
    </oc>
    <nc r="V98" t="n">
      <f>E98+</f>
    </nc>
  </rcc>
  <rcc rId="3017" ua="false" sId="3">
    <oc r="V99" t="n">
      <f>E99+</f>
    </oc>
    <nc r="V99" t="n">
      <f>E99+</f>
    </nc>
  </rcc>
  <rcc rId="3018" ua="false" sId="3">
    <oc r="V100" t="n">
      <f>E100+</f>
    </oc>
    <nc r="V100" t="n">
      <f>E100+</f>
    </nc>
  </rcc>
  <rcc rId="3019" ua="false" sId="3">
    <oc r="V101" t="n">
      <f>E101+</f>
    </oc>
    <nc r="V101" t="n">
      <f>E101+</f>
    </nc>
  </rcc>
  <rcc rId="3020" ua="false" sId="3">
    <oc r="V102" t="n">
      <f>E102+</f>
    </oc>
    <nc r="V102" t="n">
      <f>E102+</f>
    </nc>
  </rcc>
  <rcc rId="3021" ua="false" sId="3">
    <oc r="V103" t="n">
      <f>E103+</f>
    </oc>
    <nc r="V103" t="n">
      <f>E103+</f>
    </nc>
  </rcc>
  <rcc rId="3022" ua="false" sId="3">
    <oc r="V104" t="n">
      <f>E104+</f>
    </oc>
    <nc r="V104" t="n">
      <f>E104+</f>
    </nc>
  </rcc>
  <rcc rId="3023" ua="false" sId="3">
    <oc r="V105" t="n">
      <f>E105+</f>
    </oc>
    <nc r="V105" t="n">
      <f>E105+</f>
    </nc>
  </rcc>
  <rcc rId="3024" ua="false" sId="3">
    <oc r="V106" t="n">
      <f>E106+</f>
    </oc>
    <nc r="V106" t="n">
      <f>E106+</f>
    </nc>
  </rcc>
  <rcc rId="3025" ua="false" sId="3">
    <oc r="V107" t="n">
      <f>E107+</f>
    </oc>
    <nc r="V107" t="n">
      <f>E107+</f>
    </nc>
  </rcc>
  <rcc rId="3026" ua="false" sId="3">
    <oc r="V108" t="n">
      <f>E108+</f>
    </oc>
    <nc r="V108" t="n">
      <f>E108+</f>
    </nc>
  </rcc>
  <rcc rId="3027" ua="false" sId="3">
    <oc r="V109" t="n">
      <f>E109+</f>
    </oc>
    <nc r="V109" t="n">
      <f>E109+</f>
    </nc>
  </rcc>
  <rcc rId="3028" ua="false" sId="3">
    <oc r="V110" t="n">
      <f>E110+</f>
    </oc>
    <nc r="V110" t="n">
      <f>E110+</f>
    </nc>
  </rcc>
  <rcc rId="3029" ua="false" sId="3">
    <oc r="V111" t="n">
      <f>E111+</f>
    </oc>
    <nc r="V111" t="n">
      <f>E111+</f>
    </nc>
  </rcc>
  <rcc rId="3030" ua="false" sId="3">
    <oc r="V120" t="n">
      <f>E120+</f>
    </oc>
    <nc r="V120" t="n">
      <f>E120+</f>
    </nc>
  </rcc>
  <rcc rId="3031" ua="false" sId="3">
    <oc r="V121" t="n">
      <f>E121+</f>
    </oc>
    <nc r="V121" t="n">
      <f>E121+</f>
    </nc>
  </rcc>
  <rcc rId="3032" ua="false" sId="3">
    <oc r="V122" t="n">
      <f>E122+</f>
    </oc>
    <nc r="V122" t="n">
      <f>E122+</f>
    </nc>
  </rcc>
  <rcc rId="3033" ua="false" sId="3">
    <oc r="V123" t="n">
      <f>E123+</f>
    </oc>
    <nc r="V123" t="n">
      <f>E123+</f>
    </nc>
  </rcc>
  <rcc rId="3034" ua="false" sId="3">
    <oc r="V124" t="n">
      <f>E124+</f>
    </oc>
    <nc r="V124" t="n">
      <f>E124+</f>
    </nc>
  </rcc>
  <rcc rId="3035" ua="false" sId="3">
    <oc r="V125" t="n">
      <f>E125+</f>
    </oc>
    <nc r="V125" t="n">
      <f>E125+</f>
    </nc>
  </rcc>
  <rcc rId="3036" ua="false" sId="3">
    <oc r="V126" t="n">
      <f>E126+</f>
    </oc>
    <nc r="V126" t="n">
      <f>E126+</f>
    </nc>
  </rcc>
  <rcc rId="3037" ua="false" sId="3">
    <oc r="V127" t="n">
      <f>E127+</f>
    </oc>
    <nc r="V127" t="n">
      <f>E127+</f>
    </nc>
  </rcc>
  <rcc rId="3038" ua="false" sId="3">
    <oc r="V128" t="n">
      <f>E128+</f>
    </oc>
    <nc r="V128" t="n">
      <f>E128+</f>
    </nc>
  </rcc>
  <rcc rId="3039" ua="false" sId="3">
    <oc r="V129" t="n">
      <f>E129+</f>
    </oc>
    <nc r="V129" t="n">
      <f>E129+</f>
    </nc>
  </rcc>
  <rcc rId="3040" ua="false" sId="3">
    <oc r="V130" t="n">
      <f>E130+</f>
    </oc>
    <nc r="V130" t="n">
      <f>E130+</f>
    </nc>
  </rcc>
  <rcc rId="3041" ua="false" sId="3">
    <oc r="V131" t="n">
      <f>E131+</f>
    </oc>
    <nc r="V131" t="n">
      <f>E131+</f>
    </nc>
  </rcc>
  <rcc rId="3042" ua="false" sId="3">
    <oc r="V132" t="n">
      <f>E132+</f>
    </oc>
    <nc r="V132" t="n">
      <f>E132+</f>
    </nc>
  </rcc>
  <rcc rId="3043" ua="false" sId="3">
    <oc r="V133" t="n">
      <f>E133+</f>
    </oc>
    <nc r="V133" t="n">
      <f>E133+</f>
    </nc>
  </rcc>
  <rcc rId="3044" ua="false" sId="3">
    <oc r="V134" t="n">
      <f>E134+</f>
    </oc>
    <nc r="V134" t="n">
      <f>E134+</f>
    </nc>
  </rcc>
  <rcc rId="3045" ua="false" sId="3">
    <oc r="V135" t="n">
      <f>E135+</f>
    </oc>
    <nc r="V135" t="n">
      <f>E135+</f>
    </nc>
  </rcc>
  <rcc rId="3046" ua="false" sId="3">
    <oc r="V136" t="n">
      <f>E136+</f>
    </oc>
    <nc r="V136" t="n">
      <f>E136+</f>
    </nc>
  </rcc>
  <rcc rId="3047" ua="false" sId="3">
    <oc r="V137" t="n">
      <f>E137+</f>
    </oc>
    <nc r="V137" t="n">
      <f>E137+</f>
    </nc>
  </rcc>
  <rcc rId="3048" ua="false" sId="3">
    <oc r="V138" t="n">
      <f>E138+</f>
    </oc>
    <nc r="V138" t="n">
      <f>E138+</f>
    </nc>
  </rcc>
  <rcc rId="3049" ua="false" sId="3">
    <oc r="V139" t="n">
      <f>E139+</f>
    </oc>
    <nc r="V139" t="n">
      <f>E139+</f>
    </nc>
  </rcc>
  <rcc rId="3050" ua="false" sId="3">
    <oc r="V140" t="n">
      <f>E140+</f>
    </oc>
    <nc r="V140" t="n">
      <f>E140+</f>
    </nc>
  </rcc>
  <rcc rId="3051" ua="false" sId="3">
    <oc r="V141" t="n">
      <f>E141+</f>
    </oc>
    <nc r="V141" t="n">
      <f>E141+</f>
    </nc>
  </rcc>
  <rcc rId="3052" ua="false" sId="3">
    <oc r="V142" t="n">
      <f>E142+</f>
    </oc>
    <nc r="V142" t="n">
      <f>E142+</f>
    </nc>
  </rcc>
  <rcc rId="3053" ua="false" sId="3">
    <oc r="V143" t="n">
      <f>E143+</f>
    </oc>
    <nc r="V143" t="n">
      <f>E143+</f>
    </nc>
  </rcc>
  <rcc rId="3054" ua="false" sId="3">
    <oc r="V144" t="n">
      <f>E144+</f>
    </oc>
    <nc r="V144" t="n">
      <f>E144+</f>
    </nc>
  </rcc>
  <rcc rId="3055" ua="false" sId="3">
    <oc r="V153" t="n">
      <f>E153+</f>
    </oc>
    <nc r="V153" t="n">
      <f>E153+</f>
    </nc>
  </rcc>
  <rcc rId="3056" ua="false" sId="3">
    <oc r="V154" t="n">
      <f>E154+</f>
    </oc>
    <nc r="V154" t="n">
      <f>E154+</f>
    </nc>
  </rcc>
  <rcc rId="3057" ua="false" sId="3">
    <oc r="V155" t="n">
      <f>E155+</f>
    </oc>
    <nc r="V155" t="n">
      <f>E155+</f>
    </nc>
  </rcc>
  <rcc rId="3058" ua="false" sId="3">
    <oc r="V156" t="n">
      <f>E156+</f>
    </oc>
    <nc r="V156" t="n">
      <f>E156+</f>
    </nc>
  </rcc>
  <rcc rId="3059" ua="false" sId="3">
    <oc r="V157" t="n">
      <f>E157+</f>
    </oc>
    <nc r="V157" t="n">
      <f>E157+</f>
    </nc>
  </rcc>
  <rcc rId="3060" ua="false" sId="3">
    <oc r="V158" t="n">
      <f>E158+</f>
    </oc>
    <nc r="V158" t="n">
      <f>E158+</f>
    </nc>
  </rcc>
  <rcc rId="3061" ua="false" sId="3">
    <oc r="V159" t="n">
      <f>E159+</f>
    </oc>
    <nc r="V159" t="n">
      <f>E159+</f>
    </nc>
  </rcc>
  <rcc rId="3062" ua="false" sId="3">
    <oc r="V160" t="n">
      <f>E160+</f>
    </oc>
    <nc r="V160" t="n">
      <f>E160+</f>
    </nc>
  </rcc>
  <rcc rId="3063" ua="false" sId="3">
    <oc r="V161" t="n">
      <f>E161+</f>
    </oc>
    <nc r="V161" t="n">
      <f>E161+</f>
    </nc>
  </rcc>
  <rcc rId="3064" ua="false" sId="3">
    <oc r="V162" t="n">
      <f>E162+</f>
    </oc>
    <nc r="V162" t="n">
      <f>E162+</f>
    </nc>
  </rcc>
  <rcc rId="3065" ua="false" sId="3">
    <oc r="V163" t="n">
      <f>E163+</f>
    </oc>
    <nc r="V163" t="n">
      <f>E163+</f>
    </nc>
  </rcc>
  <rcc rId="3066" ua="false" sId="3">
    <oc r="V164" t="n">
      <f>E164+</f>
    </oc>
    <nc r="V164" t="n">
      <f>E164+</f>
    </nc>
  </rcc>
  <rcc rId="3067" ua="false" sId="3">
    <oc r="V165" t="n">
      <f>E165+</f>
    </oc>
    <nc r="V165" t="n">
      <f>E165+</f>
    </nc>
  </rcc>
  <rcc rId="3068" ua="false" sId="3">
    <oc r="V166" t="n">
      <f>E166+</f>
    </oc>
    <nc r="V166" t="n">
      <f>E166+</f>
    </nc>
  </rcc>
  <rcc rId="3069" ua="false" sId="3">
    <oc r="V167" t="n">
      <f>E167+</f>
    </oc>
    <nc r="V167" t="n">
      <f>E167+</f>
    </nc>
  </rcc>
  <rcc rId="3070" ua="false" sId="3">
    <oc r="V168" t="n">
      <f>E168+</f>
    </oc>
    <nc r="V168" t="n">
      <f>E168+</f>
    </nc>
  </rcc>
  <rcc rId="3071" ua="false" sId="3">
    <oc r="V169" t="n">
      <f>E169+</f>
    </oc>
    <nc r="V169" t="n">
      <f>E169+</f>
    </nc>
  </rcc>
  <rcc rId="3072" ua="false" sId="3">
    <oc r="V170" t="n">
      <f>E170+</f>
    </oc>
    <nc r="V170" t="n">
      <f>E170+</f>
    </nc>
  </rcc>
  <rcc rId="3073" ua="false" sId="3">
    <oc r="V171" t="n">
      <f>E171+</f>
    </oc>
    <nc r="V171" t="n">
      <f>E171+</f>
    </nc>
  </rcc>
  <rcc rId="3074" ua="false" sId="3">
    <oc r="V172" t="n">
      <f>E172+</f>
    </oc>
    <nc r="V172" t="n">
      <f>E172+</f>
    </nc>
  </rcc>
  <rcc rId="3075" ua="false" sId="3">
    <oc r="V173" t="n">
      <f>E173+</f>
    </oc>
    <nc r="V173" t="n">
      <f>E173+</f>
    </nc>
  </rcc>
  <rcc rId="3076" ua="false" sId="3">
    <oc r="V174" t="n">
      <f>E174+</f>
    </oc>
    <nc r="V174" t="n">
      <f>E174+</f>
    </nc>
  </rcc>
  <rcc rId="3077" ua="false" sId="3">
    <oc r="V175" t="n">
      <f>E175+</f>
    </oc>
    <nc r="V175" t="n">
      <f>E175+</f>
    </nc>
  </rcc>
  <rcc rId="3078" ua="false" sId="3">
    <oc r="V176" t="n">
      <f>E176+</f>
    </oc>
    <nc r="V176" t="n">
      <f>E176+</f>
    </nc>
  </rcc>
  <rcc rId="3079" ua="false" sId="3">
    <oc r="V177" t="n">
      <f>E177+</f>
    </oc>
    <nc r="V177" t="n">
      <f>E177+</f>
    </nc>
  </rcc>
  <rcc rId="3080" ua="false" sId="3">
    <oc r="V186" t="n">
      <f>E186+</f>
    </oc>
    <nc r="V186" t="n">
      <f>E186+</f>
    </nc>
  </rcc>
  <rcc rId="3081" ua="false" sId="3">
    <oc r="V187" t="n">
      <f>E187+</f>
    </oc>
    <nc r="V187" t="n">
      <f>E187+</f>
    </nc>
  </rcc>
  <rcc rId="3082" ua="false" sId="3">
    <oc r="V188" t="n">
      <f>E188+</f>
    </oc>
    <nc r="V188" t="n">
      <f>E188+</f>
    </nc>
  </rcc>
  <rcc rId="3083" ua="false" sId="3">
    <oc r="V189" t="n">
      <f>E189+</f>
    </oc>
    <nc r="V189" t="n">
      <f>E189+</f>
    </nc>
  </rcc>
  <rcc rId="3084" ua="false" sId="3">
    <oc r="V190" t="n">
      <f>E190+</f>
    </oc>
    <nc r="V190" t="n">
      <f>E190+</f>
    </nc>
  </rcc>
  <rcc rId="3085" ua="false" sId="3">
    <oc r="V191" t="n">
      <f>E191+</f>
    </oc>
    <nc r="V191" t="n">
      <f>E191+</f>
    </nc>
  </rcc>
  <rcc rId="3086" ua="false" sId="3">
    <oc r="V192" t="n">
      <f>E192+</f>
    </oc>
    <nc r="V192" t="n">
      <f>E192+</f>
    </nc>
  </rcc>
  <rcc rId="3087" ua="false" sId="3">
    <oc r="V193" t="n">
      <f>E193+</f>
    </oc>
    <nc r="V193" t="n">
      <f>E193+</f>
    </nc>
  </rcc>
  <rcc rId="3088" ua="false" sId="3">
    <oc r="V194" t="n">
      <f>E194+</f>
    </oc>
    <nc r="V194" t="n">
      <f>E194+</f>
    </nc>
  </rcc>
  <rcc rId="3089" ua="false" sId="3">
    <oc r="V195" t="n">
      <f>E195+</f>
    </oc>
    <nc r="V195" t="n">
      <f>E195+</f>
    </nc>
  </rcc>
  <rcc rId="3090" ua="false" sId="3">
    <oc r="V196" t="n">
      <f>E196+</f>
    </oc>
    <nc r="V196" t="n">
      <f>E196+</f>
    </nc>
  </rcc>
  <rcc rId="3091" ua="false" sId="3">
    <oc r="V197" t="n">
      <f>E197+</f>
    </oc>
    <nc r="V197" t="n">
      <f>E197+</f>
    </nc>
  </rcc>
  <rcc rId="3092" ua="false" sId="3">
    <oc r="V198" t="n">
      <f>E198+</f>
    </oc>
    <nc r="V198" t="n">
      <f>E198+</f>
    </nc>
  </rcc>
  <rcc rId="3093" ua="false" sId="3">
    <oc r="V199" t="n">
      <f>E199+</f>
    </oc>
    <nc r="V199" t="n">
      <f>E199+</f>
    </nc>
  </rcc>
  <rcc rId="3094" ua="false" sId="3">
    <oc r="V200" t="n">
      <f>E200+</f>
    </oc>
    <nc r="V200" t="n">
      <f>E200+</f>
    </nc>
  </rcc>
  <rcc rId="3095" ua="false" sId="3">
    <oc r="V201" t="n">
      <f>E201+</f>
    </oc>
    <nc r="V201" t="n">
      <f>E201+</f>
    </nc>
  </rcc>
  <rcc rId="3096" ua="false" sId="3">
    <oc r="V202" t="n">
      <f>E202+</f>
    </oc>
    <nc r="V202" t="n">
      <f>E202+</f>
    </nc>
  </rcc>
  <rcc rId="3097" ua="false" sId="3">
    <oc r="V203" t="n">
      <f>E203+</f>
    </oc>
    <nc r="V203" t="n">
      <f>E203+</f>
    </nc>
  </rcc>
  <rcc rId="3098" ua="false" sId="3">
    <oc r="V204" t="n">
      <f>E204+</f>
    </oc>
    <nc r="V204" t="n">
      <f>E204+</f>
    </nc>
  </rcc>
  <rcc rId="3099" ua="false" sId="3">
    <oc r="V205" t="n">
      <f>E205+</f>
    </oc>
    <nc r="V205" t="n">
      <f>E205+</f>
    </nc>
  </rcc>
  <rcc rId="3100" ua="false" sId="3">
    <oc r="V206" t="n">
      <f>E206+</f>
    </oc>
    <nc r="V206" t="n">
      <f>E206+</f>
    </nc>
  </rcc>
  <rcc rId="3101" ua="false" sId="3">
    <oc r="V207" t="n">
      <f>E207+</f>
    </oc>
    <nc r="V207" t="n">
      <f>E207+</f>
    </nc>
  </rcc>
  <rcc rId="3102" ua="false" sId="3">
    <oc r="V208" t="n">
      <f>E208+</f>
    </oc>
    <nc r="V208" t="n">
      <f>E208+</f>
    </nc>
  </rcc>
  <rcc rId="3103" ua="false" sId="3">
    <oc r="V209" t="n">
      <f>E209+</f>
    </oc>
    <nc r="V209" t="n">
      <f>E209+</f>
    </nc>
  </rcc>
  <rcc rId="3104" ua="false" sId="3">
    <oc r="V210" t="n">
      <f>E210+</f>
    </oc>
    <nc r="V210" t="n">
      <f>E210+</f>
    </nc>
  </rcc>
  <rcc rId="3105" ua="false" sId="3">
    <oc r="V219" t="n">
      <f>E219+</f>
    </oc>
    <nc r="V219" t="n">
      <f>E219+</f>
    </nc>
  </rcc>
  <rcc rId="3106" ua="false" sId="3">
    <oc r="V220" t="n">
      <f>E220+</f>
    </oc>
    <nc r="V220" t="n">
      <f>E220+</f>
    </nc>
  </rcc>
  <rcc rId="3107" ua="false" sId="3">
    <oc r="V221" t="n">
      <f>E221+</f>
    </oc>
    <nc r="V221" t="n">
      <f>E221+</f>
    </nc>
  </rcc>
  <rcc rId="3108" ua="false" sId="3">
    <oc r="V222" t="n">
      <f>E222+</f>
    </oc>
    <nc r="V222" t="n">
      <f>E222+</f>
    </nc>
  </rcc>
  <rcc rId="3109" ua="false" sId="3">
    <oc r="V223" t="n">
      <f>E223+</f>
    </oc>
    <nc r="V223" t="n">
      <f>E223+</f>
    </nc>
  </rcc>
  <rcc rId="3110" ua="false" sId="3">
    <oc r="V224" t="n">
      <f>E224+</f>
    </oc>
    <nc r="V224" t="n">
      <f>E224+</f>
    </nc>
  </rcc>
  <rcc rId="3111" ua="false" sId="3">
    <oc r="V225" t="n">
      <f>E225+</f>
    </oc>
    <nc r="V225" t="n">
      <f>E225+</f>
    </nc>
  </rcc>
  <rcc rId="3112" ua="false" sId="3">
    <oc r="V226" t="n">
      <f>E226+</f>
    </oc>
    <nc r="V226" t="n">
      <f>E226+</f>
    </nc>
  </rcc>
  <rcc rId="3113" ua="false" sId="3">
    <oc r="V227" t="n">
      <f>E227+</f>
    </oc>
    <nc r="V227" t="n">
      <f>E227+</f>
    </nc>
  </rcc>
  <rcc rId="3114" ua="false" sId="3">
    <oc r="V228" t="n">
      <f>E228+</f>
    </oc>
    <nc r="V228" t="n">
      <f>E228+</f>
    </nc>
  </rcc>
  <rcc rId="3115" ua="false" sId="3">
    <oc r="V229" t="n">
      <f>E229+</f>
    </oc>
    <nc r="V229" t="n">
      <f>E229+</f>
    </nc>
  </rcc>
  <rcc rId="3116" ua="false" sId="3">
    <oc r="V230" t="n">
      <f>E230+</f>
    </oc>
    <nc r="V230" t="n">
      <f>E230+</f>
    </nc>
  </rcc>
  <rcc rId="3117" ua="false" sId="3">
    <oc r="V231" t="n">
      <f>E231+</f>
    </oc>
    <nc r="V231" t="n">
      <f>E231+</f>
    </nc>
  </rcc>
  <rcc rId="3118" ua="false" sId="3">
    <oc r="V232" t="n">
      <f>E232+</f>
    </oc>
    <nc r="V232" t="n">
      <f>E232+</f>
    </nc>
  </rcc>
  <rcc rId="3119" ua="false" sId="3">
    <oc r="V233" t="n">
      <f>E233+</f>
    </oc>
    <nc r="V233" t="n">
      <f>E233+</f>
    </nc>
  </rcc>
  <rcc rId="3120" ua="false" sId="3">
    <oc r="V234" t="n">
      <f>E234+</f>
    </oc>
    <nc r="V234" t="n">
      <f>E234+</f>
    </nc>
  </rcc>
  <rcc rId="3121" ua="false" sId="3">
    <oc r="V235" t="n">
      <f>E235+</f>
    </oc>
    <nc r="V235" t="n">
      <f>E235+</f>
    </nc>
  </rcc>
  <rcc rId="3122" ua="false" sId="3">
    <oc r="V236" t="n">
      <f>E236+</f>
    </oc>
    <nc r="V236" t="n">
      <f>E236+</f>
    </nc>
  </rcc>
  <rcc rId="3123" ua="false" sId="3">
    <oc r="V237" t="n">
      <f>E237+</f>
    </oc>
    <nc r="V237" t="n">
      <f>E237+</f>
    </nc>
  </rcc>
  <rcc rId="3124" ua="false" sId="3">
    <oc r="V238" t="n">
      <f>E238+</f>
    </oc>
    <nc r="V238" t="n">
      <f>E238+</f>
    </nc>
  </rcc>
  <rcc rId="3125" ua="false" sId="3">
    <oc r="V239" t="n">
      <f>E239+</f>
    </oc>
    <nc r="V239" t="n">
      <f>E239+</f>
    </nc>
  </rcc>
  <rcc rId="3126" ua="false" sId="3">
    <oc r="V240" t="n">
      <f>E240+</f>
    </oc>
    <nc r="V240" t="n">
      <f>E240+</f>
    </nc>
  </rcc>
  <rcc rId="3127" ua="false" sId="3">
    <oc r="V241" t="n">
      <f>E241+</f>
    </oc>
    <nc r="V241" t="n">
      <f>E241+</f>
    </nc>
  </rcc>
  <rcc rId="3128" ua="false" sId="3">
    <oc r="V242" t="n">
      <f>E242+</f>
    </oc>
    <nc r="V242" t="n">
      <f>E242+</f>
    </nc>
  </rcc>
  <rcc rId="3129" ua="false" sId="3">
    <oc r="V243" t="n">
      <f>E243+</f>
    </oc>
    <nc r="V243" t="n">
      <f>E243+</f>
    </nc>
  </rcc>
  <rcc rId="3130" ua="false" sId="3">
    <oc r="V252" t="n">
      <f>E252+</f>
    </oc>
    <nc r="V252" t="n">
      <f>E252+</f>
    </nc>
  </rcc>
  <rcc rId="3131" ua="false" sId="3">
    <oc r="V253" t="n">
      <f>E253+</f>
    </oc>
    <nc r="V253" t="n">
      <f>E253+</f>
    </nc>
  </rcc>
  <rcc rId="3132" ua="false" sId="3">
    <oc r="V254" t="n">
      <f>E254+</f>
    </oc>
    <nc r="V254" t="n">
      <f>E254+</f>
    </nc>
  </rcc>
  <rcc rId="3133" ua="false" sId="3">
    <oc r="V255" t="n">
      <f>E255+</f>
    </oc>
    <nc r="V255" t="n">
      <f>E255+</f>
    </nc>
  </rcc>
  <rcc rId="3134" ua="false" sId="3">
    <oc r="V256" t="n">
      <f>E256+</f>
    </oc>
    <nc r="V256" t="n">
      <f>E256+</f>
    </nc>
  </rcc>
  <rcc rId="3135" ua="false" sId="3">
    <oc r="V257" t="n">
      <f>E257+</f>
    </oc>
    <nc r="V257" t="n">
      <f>E257+</f>
    </nc>
  </rcc>
  <rcc rId="3136" ua="false" sId="3">
    <oc r="V258" t="n">
      <f>E258+</f>
    </oc>
    <nc r="V258" t="n">
      <f>E258+</f>
    </nc>
  </rcc>
  <rcc rId="3137" ua="false" sId="3">
    <oc r="V259" t="n">
      <f>E259+</f>
    </oc>
    <nc r="V259" t="n">
      <f>E259+</f>
    </nc>
  </rcc>
  <rcc rId="3138" ua="false" sId="3">
    <oc r="V260" t="n">
      <f>E260+</f>
    </oc>
    <nc r="V260" t="n">
      <f>E260+</f>
    </nc>
  </rcc>
  <rcc rId="3139" ua="false" sId="3">
    <oc r="V261" t="n">
      <f>E261+</f>
    </oc>
    <nc r="V261" t="n">
      <f>E261+</f>
    </nc>
  </rcc>
  <rcc rId="3140" ua="false" sId="3">
    <oc r="V262" t="n">
      <f>E262+</f>
    </oc>
    <nc r="V262" t="n">
      <f>E262+</f>
    </nc>
  </rcc>
  <rcc rId="3141" ua="false" sId="3">
    <oc r="V263" t="n">
      <f>E263+</f>
    </oc>
    <nc r="V263" t="n">
      <f>E263+</f>
    </nc>
  </rcc>
  <rcc rId="3142" ua="false" sId="3">
    <oc r="V264" t="n">
      <f>E264+</f>
    </oc>
    <nc r="V264" t="n">
      <f>E264+</f>
    </nc>
  </rcc>
  <rcc rId="3143" ua="false" sId="3">
    <oc r="V265" t="n">
      <f>E265+</f>
    </oc>
    <nc r="V265" t="n">
      <f>E265+</f>
    </nc>
  </rcc>
  <rcc rId="3144" ua="false" sId="3">
    <oc r="V266" t="n">
      <f>E266+</f>
    </oc>
    <nc r="V266" t="n">
      <f>E266+</f>
    </nc>
  </rcc>
  <rcc rId="3145" ua="false" sId="3">
    <oc r="V267" t="n">
      <f>E267+</f>
    </oc>
    <nc r="V267" t="n">
      <f>E267+</f>
    </nc>
  </rcc>
  <rcc rId="3146" ua="false" sId="3">
    <oc r="V268" t="n">
      <f>E268+</f>
    </oc>
    <nc r="V268" t="n">
      <f>E268+</f>
    </nc>
  </rcc>
  <rcc rId="3147" ua="false" sId="3">
    <oc r="V269" t="n">
      <f>E269+</f>
    </oc>
    <nc r="V269" t="n">
      <f>E269+</f>
    </nc>
  </rcc>
  <rcc rId="3148" ua="false" sId="3">
    <oc r="V270" t="n">
      <f>E270+</f>
    </oc>
    <nc r="V270" t="n">
      <f>E270+</f>
    </nc>
  </rcc>
  <rcc rId="3149" ua="false" sId="3">
    <oc r="V271" t="n">
      <f>E271+</f>
    </oc>
    <nc r="V271" t="n">
      <f>E271+</f>
    </nc>
  </rcc>
  <rcc rId="3150" ua="false" sId="3">
    <oc r="V272" t="n">
      <f>E272+</f>
    </oc>
    <nc r="V272" t="n">
      <f>E272+</f>
    </nc>
  </rcc>
  <rcc rId="3151" ua="false" sId="3">
    <oc r="V273" t="n">
      <f>E273+</f>
    </oc>
    <nc r="V273" t="n">
      <f>E273+</f>
    </nc>
  </rcc>
  <rcc rId="3152" ua="false" sId="3">
    <oc r="V274" t="n">
      <f>E274+</f>
    </oc>
    <nc r="V274" t="n">
      <f>E274+</f>
    </nc>
  </rcc>
  <rcc rId="3153" ua="false" sId="3">
    <oc r="V275" t="n">
      <f>E275+</f>
    </oc>
    <nc r="V275" t="n">
      <f>E275+</f>
    </nc>
  </rcc>
  <rcc rId="3154" ua="false" sId="3">
    <oc r="V276" t="n">
      <f>E276+</f>
    </oc>
    <nc r="V276" t="n">
      <f>E276+</f>
    </nc>
  </rcc>
  <rcc rId="3155" ua="false" sId="3">
    <oc r="V285" t="n">
      <f>E285+</f>
    </oc>
    <nc r="V285" t="n">
      <f>E285+</f>
    </nc>
  </rcc>
  <rcc rId="3156" ua="false" sId="3">
    <oc r="V286" t="n">
      <f>E286+</f>
    </oc>
    <nc r="V286" t="n">
      <f>E286+</f>
    </nc>
  </rcc>
  <rcc rId="3157" ua="false" sId="3">
    <oc r="V287" t="n">
      <f>E287+</f>
    </oc>
    <nc r="V287" t="n">
      <f>E287+</f>
    </nc>
  </rcc>
  <rcc rId="3158" ua="false" sId="3">
    <oc r="V288" t="n">
      <f>E288+</f>
    </oc>
    <nc r="V288" t="n">
      <f>E288+</f>
    </nc>
  </rcc>
  <rcc rId="3159" ua="false" sId="3">
    <oc r="V289" t="n">
      <f>E289+</f>
    </oc>
    <nc r="V289" t="n">
      <f>E289+</f>
    </nc>
  </rcc>
  <rcc rId="3160" ua="false" sId="3">
    <oc r="V290" t="n">
      <f>E290+</f>
    </oc>
    <nc r="V290" t="n">
      <f>E290+</f>
    </nc>
  </rcc>
  <rcc rId="3161" ua="false" sId="3">
    <oc r="V291" t="n">
      <f>E291+</f>
    </oc>
    <nc r="V291" t="n">
      <f>E291+</f>
    </nc>
  </rcc>
  <rcc rId="3162" ua="false" sId="3">
    <oc r="V292" t="n">
      <f>E292+</f>
    </oc>
    <nc r="V292" t="n">
      <f>E292+</f>
    </nc>
  </rcc>
  <rcc rId="3163" ua="false" sId="3">
    <oc r="V293" t="n">
      <f>E293+</f>
    </oc>
    <nc r="V293" t="n">
      <f>E293+</f>
    </nc>
  </rcc>
  <rcc rId="3164" ua="false" sId="3">
    <oc r="V294" t="n">
      <f>E294+</f>
    </oc>
    <nc r="V294" t="n">
      <f>E294+</f>
    </nc>
  </rcc>
  <rcc rId="3165" ua="false" sId="3">
    <oc r="V295" t="n">
      <f>E295+</f>
    </oc>
    <nc r="V295" t="n">
      <f>E295+</f>
    </nc>
  </rcc>
  <rcc rId="3166" ua="false" sId="3">
    <oc r="V296" t="n">
      <f>E296+</f>
    </oc>
    <nc r="V296" t="n">
      <f>E296+</f>
    </nc>
  </rcc>
  <rcc rId="3167" ua="false" sId="3">
    <oc r="V297" t="n">
      <f>E297+</f>
    </oc>
    <nc r="V297" t="n">
      <f>E297+</f>
    </nc>
  </rcc>
  <rcc rId="3168" ua="false" sId="3">
    <oc r="V298" t="n">
      <f>E298+</f>
    </oc>
    <nc r="V298" t="n">
      <f>E298+</f>
    </nc>
  </rcc>
  <rcc rId="3169" ua="false" sId="3">
    <oc r="V299" t="n">
      <f>E299+</f>
    </oc>
    <nc r="V299" t="n">
      <f>E299+</f>
    </nc>
  </rcc>
  <rcc rId="3170" ua="false" sId="3">
    <oc r="V300" t="n">
      <f>E300+</f>
    </oc>
    <nc r="V300" t="n">
      <f>E300+</f>
    </nc>
  </rcc>
  <rcc rId="3171" ua="false" sId="3">
    <oc r="V301" t="n">
      <f>E301+</f>
    </oc>
    <nc r="V301" t="n">
      <f>E301+</f>
    </nc>
  </rcc>
  <rcc rId="3172" ua="false" sId="3">
    <oc r="V302" t="n">
      <f>E302+</f>
    </oc>
    <nc r="V302" t="n">
      <f>E302+</f>
    </nc>
  </rcc>
  <rcc rId="3173" ua="false" sId="3">
    <oc r="V303" t="n">
      <f>E303+</f>
    </oc>
    <nc r="V303" t="n">
      <f>E303+</f>
    </nc>
  </rcc>
  <rcc rId="3174" ua="false" sId="3">
    <oc r="V304" t="n">
      <f>E304+</f>
    </oc>
    <nc r="V304" t="n">
      <f>E304+</f>
    </nc>
  </rcc>
  <rcc rId="3175" ua="false" sId="3">
    <oc r="V305" t="n">
      <f>E305+</f>
    </oc>
    <nc r="V305" t="n">
      <f>E305+</f>
    </nc>
  </rcc>
  <rcc rId="3176" ua="false" sId="3">
    <oc r="V306" t="n">
      <f>E306+</f>
    </oc>
    <nc r="V306" t="n">
      <f>E306+</f>
    </nc>
  </rcc>
  <rcc rId="3177" ua="false" sId="3">
    <oc r="V307" t="n">
      <f>E307+</f>
    </oc>
    <nc r="V307" t="n">
      <f>E307+</f>
    </nc>
  </rcc>
  <rcc rId="3178" ua="false" sId="3">
    <oc r="V308" t="n">
      <f>E308+</f>
    </oc>
    <nc r="V308" t="n">
      <f>E308+</f>
    </nc>
  </rcc>
  <rcc rId="3179" ua="false" sId="3">
    <oc r="V309" t="n">
      <f>E309+</f>
    </oc>
    <nc r="V309" t="n">
      <f>E309+</f>
    </nc>
  </rcc>
  <rcc rId="3180" ua="false" sId="3">
    <oc r="V318" t="n">
      <f>E318+</f>
    </oc>
    <nc r="V318" t="n">
      <f>E318+</f>
    </nc>
  </rcc>
  <rcc rId="3181" ua="false" sId="3">
    <oc r="V319" t="n">
      <f>E319+</f>
    </oc>
    <nc r="V319" t="n">
      <f>E319+</f>
    </nc>
  </rcc>
  <rcc rId="3182" ua="false" sId="3">
    <oc r="V320" t="n">
      <f>E320+</f>
    </oc>
    <nc r="V320" t="n">
      <f>E320+</f>
    </nc>
  </rcc>
  <rcc rId="3183" ua="false" sId="3">
    <oc r="V321" t="n">
      <f>E321+</f>
    </oc>
    <nc r="V321" t="n">
      <f>E321+</f>
    </nc>
  </rcc>
  <rcc rId="3184" ua="false" sId="3">
    <oc r="V322" t="n">
      <f>E322+</f>
    </oc>
    <nc r="V322" t="n">
      <f>E322+</f>
    </nc>
  </rcc>
  <rcc rId="3185" ua="false" sId="3">
    <oc r="V323" t="n">
      <f>E323+</f>
    </oc>
    <nc r="V323" t="n">
      <f>E323+</f>
    </nc>
  </rcc>
  <rcc rId="3186" ua="false" sId="3">
    <oc r="V324" t="n">
      <f>E324+</f>
    </oc>
    <nc r="V324" t="n">
      <f>E324+</f>
    </nc>
  </rcc>
  <rcc rId="3187" ua="false" sId="3">
    <oc r="V325" t="n">
      <f>E325+</f>
    </oc>
    <nc r="V325" t="n">
      <f>E325+</f>
    </nc>
  </rcc>
  <rcc rId="3188" ua="false" sId="3">
    <oc r="V326" t="n">
      <f>E326+</f>
    </oc>
    <nc r="V326" t="n">
      <f>E326+</f>
    </nc>
  </rcc>
  <rcc rId="3189" ua="false" sId="3">
    <oc r="V327" t="n">
      <f>E327+</f>
    </oc>
    <nc r="V327" t="n">
      <f>E327+</f>
    </nc>
  </rcc>
  <rcc rId="3190" ua="false" sId="3">
    <oc r="V328" t="n">
      <f>E328+</f>
    </oc>
    <nc r="V328" t="n">
      <f>E328+</f>
    </nc>
  </rcc>
  <rcc rId="3191" ua="false" sId="3">
    <oc r="V329" t="n">
      <f>E329+</f>
    </oc>
    <nc r="V329" t="n">
      <f>E329+</f>
    </nc>
  </rcc>
  <rcc rId="3192" ua="false" sId="3">
    <oc r="V330" t="n">
      <f>E330+</f>
    </oc>
    <nc r="V330" t="n">
      <f>E330+</f>
    </nc>
  </rcc>
  <rcc rId="3193" ua="false" sId="3">
    <oc r="V331" t="n">
      <f>E331+</f>
    </oc>
    <nc r="V331" t="n">
      <f>E331+</f>
    </nc>
  </rcc>
  <rcc rId="3194" ua="false" sId="3">
    <oc r="V332" t="n">
      <f>E332+</f>
    </oc>
    <nc r="V332" t="n">
      <f>E332+</f>
    </nc>
  </rcc>
  <rcc rId="3195" ua="false" sId="3">
    <oc r="V333" t="n">
      <f>E333+</f>
    </oc>
    <nc r="V333" t="n">
      <f>E333+</f>
    </nc>
  </rcc>
  <rcc rId="3196" ua="false" sId="3">
    <oc r="V334" t="n">
      <f>E334+</f>
    </oc>
    <nc r="V334" t="n">
      <f>E334+</f>
    </nc>
  </rcc>
  <rcc rId="3197" ua="false" sId="3">
    <oc r="V335" t="n">
      <f>E335+</f>
    </oc>
    <nc r="V335" t="n">
      <f>E335+</f>
    </nc>
  </rcc>
  <rcc rId="3198" ua="false" sId="3">
    <oc r="V336" t="n">
      <f>E336+</f>
    </oc>
    <nc r="V336" t="n">
      <f>E336+</f>
    </nc>
  </rcc>
  <rcc rId="3199" ua="false" sId="3">
    <oc r="V337" t="n">
      <f>E337+</f>
    </oc>
    <nc r="V337" t="n">
      <f>E337+</f>
    </nc>
  </rcc>
  <rcc rId="3200" ua="false" sId="3">
    <oc r="V338" t="n">
      <f>E338+</f>
    </oc>
    <nc r="V338" t="n">
      <f>E338+</f>
    </nc>
  </rcc>
  <rcc rId="3201" ua="false" sId="3">
    <oc r="V339" t="n">
      <f>E339+</f>
    </oc>
    <nc r="V339" t="n">
      <f>E339+</f>
    </nc>
  </rcc>
  <rcc rId="3202" ua="false" sId="3">
    <oc r="V340" t="n">
      <f>E340+</f>
    </oc>
    <nc r="V340" t="n">
      <f>E340+</f>
    </nc>
  </rcc>
  <rcc rId="3203" ua="false" sId="3">
    <oc r="V341" t="n">
      <f>E341+</f>
    </oc>
    <nc r="V341" t="n">
      <f>E341+</f>
    </nc>
  </rcc>
  <rcc rId="3204" ua="false" sId="3">
    <oc r="V342" t="n">
      <f>E342+</f>
    </oc>
    <nc r="V342" t="n">
      <f>E342+</f>
    </nc>
  </rcc>
  <rcc rId="3205" ua="false" sId="3">
    <oc r="V351" t="n">
      <f>E351+</f>
    </oc>
    <nc r="V351" t="n">
      <f>E351+</f>
    </nc>
  </rcc>
  <rcc rId="3206" ua="false" sId="3">
    <oc r="V352" t="n">
      <f>E352+</f>
    </oc>
    <nc r="V352" t="n">
      <f>E352+</f>
    </nc>
  </rcc>
  <rcc rId="3207" ua="false" sId="3">
    <oc r="V353" t="n">
      <f>E353+</f>
    </oc>
    <nc r="V353" t="n">
      <f>E353+</f>
    </nc>
  </rcc>
  <rcc rId="3208" ua="false" sId="3">
    <oc r="V354" t="n">
      <f>E354+</f>
    </oc>
    <nc r="V354" t="n">
      <f>E354+</f>
    </nc>
  </rcc>
  <rcc rId="3209" ua="false" sId="3">
    <oc r="V355" t="n">
      <f>E355+</f>
    </oc>
    <nc r="V355" t="n">
      <f>E355+</f>
    </nc>
  </rcc>
  <rcc rId="3210" ua="false" sId="3">
    <oc r="V356" t="n">
      <f>E356+</f>
    </oc>
    <nc r="V356" t="n">
      <f>E356+</f>
    </nc>
  </rcc>
  <rcc rId="3211" ua="false" sId="3">
    <oc r="V357" t="n">
      <f>E357+</f>
    </oc>
    <nc r="V357" t="n">
      <f>E357+</f>
    </nc>
  </rcc>
  <rcc rId="3212" ua="false" sId="3">
    <oc r="V358" t="n">
      <f>E358+</f>
    </oc>
    <nc r="V358" t="n">
      <f>E358+</f>
    </nc>
  </rcc>
  <rcc rId="3213" ua="false" sId="3">
    <oc r="V359" t="n">
      <f>E359+</f>
    </oc>
    <nc r="V359" t="n">
      <f>E359+</f>
    </nc>
  </rcc>
  <rcc rId="3214" ua="false" sId="3">
    <oc r="V360" t="n">
      <f>E360+</f>
    </oc>
    <nc r="V360" t="n">
      <f>E360+</f>
    </nc>
  </rcc>
  <rcc rId="3215" ua="false" sId="3">
    <oc r="V361" t="n">
      <f>E361+</f>
    </oc>
    <nc r="V361" t="n">
      <f>E361+</f>
    </nc>
  </rcc>
  <rcc rId="3216" ua="false" sId="3">
    <oc r="V362" t="n">
      <f>E362+</f>
    </oc>
    <nc r="V362" t="n">
      <f>E362+</f>
    </nc>
  </rcc>
  <rcc rId="3217" ua="false" sId="3">
    <oc r="V363" t="n">
      <f>E363+</f>
    </oc>
    <nc r="V363" t="n">
      <f>E363+</f>
    </nc>
  </rcc>
  <rcc rId="3218" ua="false" sId="3">
    <oc r="V364" t="n">
      <f>E364+</f>
    </oc>
    <nc r="V364" t="n">
      <f>E364+</f>
    </nc>
  </rcc>
  <rcc rId="3219" ua="false" sId="3">
    <oc r="V365" t="n">
      <f>E365+</f>
    </oc>
    <nc r="V365" t="n">
      <f>E365+</f>
    </nc>
  </rcc>
  <rcc rId="3220" ua="false" sId="3">
    <oc r="V366" t="n">
      <f>E366+</f>
    </oc>
    <nc r="V366" t="n">
      <f>E366+</f>
    </nc>
  </rcc>
  <rcc rId="3221" ua="false" sId="3">
    <oc r="V367" t="n">
      <f>E367+</f>
    </oc>
    <nc r="V367" t="n">
      <f>E367+</f>
    </nc>
  </rcc>
  <rcc rId="3222" ua="false" sId="3">
    <oc r="V368" t="n">
      <f>E368+</f>
    </oc>
    <nc r="V368" t="n">
      <f>E368+</f>
    </nc>
  </rcc>
  <rcc rId="3223" ua="false" sId="3">
    <oc r="V369" t="n">
      <f>E369+</f>
    </oc>
    <nc r="V369" t="n">
      <f>E369+</f>
    </nc>
  </rcc>
  <rcc rId="3224" ua="false" sId="3">
    <oc r="V370" t="n">
      <f>E370+</f>
    </oc>
    <nc r="V370" t="n">
      <f>E370+</f>
    </nc>
  </rcc>
  <rcc rId="3225" ua="false" sId="3">
    <oc r="V371" t="n">
      <f>E371+</f>
    </oc>
    <nc r="V371" t="n">
      <f>E371+</f>
    </nc>
  </rcc>
  <rcc rId="3226" ua="false" sId="3">
    <oc r="V372" t="n">
      <f>E372+</f>
    </oc>
    <nc r="V372" t="n">
      <f>E372+</f>
    </nc>
  </rcc>
  <rcc rId="3227" ua="false" sId="3">
    <oc r="V373" t="n">
      <f>E373+</f>
    </oc>
    <nc r="V373" t="n">
      <f>E373+</f>
    </nc>
  </rcc>
  <rcc rId="3228" ua="false" sId="3">
    <oc r="V374" t="n">
      <f>E374+</f>
    </oc>
    <nc r="V374" t="n">
      <f>E374+</f>
    </nc>
  </rcc>
  <rcc rId="3229" ua="false" sId="3">
    <oc r="V375" t="n">
      <f>E375+</f>
    </oc>
    <nc r="V375" t="n">
      <f>E375+</f>
    </nc>
  </rcc>
  <rcc rId="3230" ua="false" sId="3">
    <oc r="V384" t="n">
      <f>E384+</f>
    </oc>
    <nc r="V384" t="n">
      <f>E384+</f>
    </nc>
  </rcc>
  <rcc rId="3231" ua="false" sId="3">
    <oc r="V385" t="n">
      <f>E385+</f>
    </oc>
    <nc r="V385" t="n">
      <f>E385+</f>
    </nc>
  </rcc>
  <rcc rId="3232" ua="false" sId="3">
    <oc r="V386" t="n">
      <f>E386+</f>
    </oc>
    <nc r="V386" t="n">
      <f>E386+</f>
    </nc>
  </rcc>
  <rcc rId="3233" ua="false" sId="3">
    <oc r="V387" t="n">
      <f>E387+</f>
    </oc>
    <nc r="V387" t="n">
      <f>E387+</f>
    </nc>
  </rcc>
  <rcc rId="3234" ua="false" sId="3">
    <oc r="V388" t="n">
      <f>E388+</f>
    </oc>
    <nc r="V388" t="n">
      <f>E388+</f>
    </nc>
  </rcc>
  <rcc rId="3235" ua="false" sId="3">
    <oc r="V389" t="n">
      <f>E389+</f>
    </oc>
    <nc r="V389" t="n">
      <f>E389+</f>
    </nc>
  </rcc>
  <rcc rId="3236" ua="false" sId="3">
    <oc r="V390" t="n">
      <f>E390+</f>
    </oc>
    <nc r="V390" t="n">
      <f>E390+</f>
    </nc>
  </rcc>
  <rcc rId="3237" ua="false" sId="3">
    <oc r="V391" t="n">
      <f>E391+</f>
    </oc>
    <nc r="V391" t="n">
      <f>E391+</f>
    </nc>
  </rcc>
  <rcc rId="3238" ua="false" sId="3">
    <oc r="V392" t="n">
      <f>E392+</f>
    </oc>
    <nc r="V392" t="n">
      <f>E392+</f>
    </nc>
  </rcc>
  <rcc rId="3239" ua="false" sId="3">
    <oc r="V393" t="n">
      <f>E393+</f>
    </oc>
    <nc r="V393" t="n">
      <f>E393+</f>
    </nc>
  </rcc>
  <rcc rId="3240" ua="false" sId="3">
    <oc r="V394" t="n">
      <f>E394+</f>
    </oc>
    <nc r="V394" t="n">
      <f>E394+</f>
    </nc>
  </rcc>
  <rcc rId="3241" ua="false" sId="3">
    <oc r="V395" t="n">
      <f>E395+</f>
    </oc>
    <nc r="V395" t="n">
      <f>E395+</f>
    </nc>
  </rcc>
  <rcc rId="3242" ua="false" sId="3">
    <oc r="V396" t="n">
      <f>E396+</f>
    </oc>
    <nc r="V396" t="n">
      <f>E396+</f>
    </nc>
  </rcc>
  <rcc rId="3243" ua="false" sId="3">
    <oc r="V397" t="n">
      <f>E397+</f>
    </oc>
    <nc r="V397" t="n">
      <f>E397+</f>
    </nc>
  </rcc>
  <rcc rId="3244" ua="false" sId="3">
    <oc r="V398" t="n">
      <f>E398+</f>
    </oc>
    <nc r="V398" t="n">
      <f>E398+</f>
    </nc>
  </rcc>
  <rcc rId="3245" ua="false" sId="3">
    <oc r="V399" t="n">
      <f>E399+</f>
    </oc>
    <nc r="V399" t="n">
      <f>E399+</f>
    </nc>
  </rcc>
  <rcc rId="3246" ua="false" sId="3">
    <oc r="V400" t="n">
      <f>E400+</f>
    </oc>
    <nc r="V400" t="n">
      <f>E400+</f>
    </nc>
  </rcc>
  <rcc rId="3247" ua="false" sId="3">
    <oc r="V401" t="n">
      <f>E401+</f>
    </oc>
    <nc r="V401" t="n">
      <f>E401+</f>
    </nc>
  </rcc>
  <rcc rId="3248" ua="false" sId="3">
    <oc r="V402" t="n">
      <f>E402+</f>
    </oc>
    <nc r="V402" t="n">
      <f>E402+</f>
    </nc>
  </rcc>
  <rcc rId="3249" ua="false" sId="3">
    <oc r="V403" t="n">
      <f>E403+</f>
    </oc>
    <nc r="V403" t="n">
      <f>E403+</f>
    </nc>
  </rcc>
  <rcc rId="3250" ua="false" sId="3">
    <oc r="V404" t="n">
      <f>E404+</f>
    </oc>
    <nc r="V404" t="n">
      <f>E404+</f>
    </nc>
  </rcc>
  <rcc rId="3251" ua="false" sId="3">
    <oc r="V405" t="n">
      <f>E405+</f>
    </oc>
    <nc r="V405" t="n">
      <f>E405+</f>
    </nc>
  </rcc>
  <rcc rId="3252" ua="false" sId="3">
    <oc r="V406" t="n">
      <f>E406+</f>
    </oc>
    <nc r="V406" t="n">
      <f>E406+</f>
    </nc>
  </rcc>
  <rcc rId="3253" ua="false" sId="3">
    <oc r="V407" t="n">
      <f>E407+</f>
    </oc>
    <nc r="V407" t="n">
      <f>E407+</f>
    </nc>
  </rcc>
  <rcc rId="3254" ua="false" sId="3">
    <oc r="V408" t="n">
      <f>E408+</f>
    </oc>
    <nc r="V408" t="n">
      <f>E408+</f>
    </nc>
  </rcc>
  <rcc rId="3255" ua="false" sId="3">
    <oc r="V417" t="n">
      <f>E417+</f>
    </oc>
    <nc r="V417" t="n">
      <f>E417+</f>
    </nc>
  </rcc>
  <rcc rId="3256" ua="false" sId="3">
    <oc r="V418" t="n">
      <f>E418+</f>
    </oc>
    <nc r="V418" t="n">
      <f>E418+</f>
    </nc>
  </rcc>
  <rcc rId="3257" ua="false" sId="3">
    <oc r="V419" t="n">
      <f>E419+</f>
    </oc>
    <nc r="V419" t="n">
      <f>E419+</f>
    </nc>
  </rcc>
  <rcc rId="3258" ua="false" sId="3">
    <oc r="V420" t="n">
      <f>E420+</f>
    </oc>
    <nc r="V420" t="n">
      <f>E420+</f>
    </nc>
  </rcc>
  <rcc rId="3259" ua="false" sId="3">
    <oc r="V421" t="n">
      <f>E421+</f>
    </oc>
    <nc r="V421" t="n">
      <f>E421+</f>
    </nc>
  </rcc>
  <rcc rId="3260" ua="false" sId="3">
    <oc r="V422" t="n">
      <f>E422+</f>
    </oc>
    <nc r="V422" t="n">
      <f>E422+</f>
    </nc>
  </rcc>
  <rcc rId="3261" ua="false" sId="3">
    <oc r="V423" t="n">
      <f>E423+</f>
    </oc>
    <nc r="V423" t="n">
      <f>E423+</f>
    </nc>
  </rcc>
  <rcc rId="3262" ua="false" sId="3">
    <oc r="V424" t="n">
      <f>E424+</f>
    </oc>
    <nc r="V424" t="n">
      <f>E424+</f>
    </nc>
  </rcc>
  <rcc rId="3263" ua="false" sId="3">
    <oc r="V425" t="n">
      <f>E425+</f>
    </oc>
    <nc r="V425" t="n">
      <f>E425+</f>
    </nc>
  </rcc>
  <rcc rId="3264" ua="false" sId="3">
    <oc r="V426" t="n">
      <f>E426+</f>
    </oc>
    <nc r="V426" t="n">
      <f>E426+</f>
    </nc>
  </rcc>
  <rcc rId="3265" ua="false" sId="3">
    <oc r="V427" t="n">
      <f>E427+</f>
    </oc>
    <nc r="V427" t="n">
      <f>E427+</f>
    </nc>
  </rcc>
  <rcc rId="3266" ua="false" sId="3">
    <oc r="V428" t="n">
      <f>E428+</f>
    </oc>
    <nc r="V428" t="n">
      <f>E428+</f>
    </nc>
  </rcc>
  <rcc rId="3267" ua="false" sId="3">
    <oc r="V429" t="n">
      <f>E429+</f>
    </oc>
    <nc r="V429" t="n">
      <f>E429+</f>
    </nc>
  </rcc>
  <rcc rId="3268" ua="false" sId="3">
    <oc r="V430" t="n">
      <f>E430+</f>
    </oc>
    <nc r="V430" t="n">
      <f>E430+</f>
    </nc>
  </rcc>
  <rcc rId="3269" ua="false" sId="3">
    <oc r="V431" t="n">
      <f>E431+</f>
    </oc>
    <nc r="V431" t="n">
      <f>E431+</f>
    </nc>
  </rcc>
  <rcc rId="3270" ua="false" sId="3">
    <oc r="V432" t="n">
      <f>E432+</f>
    </oc>
    <nc r="V432" t="n">
      <f>E432+</f>
    </nc>
  </rcc>
  <rcc rId="3271" ua="false" sId="3">
    <oc r="V433" t="n">
      <f>E433+</f>
    </oc>
    <nc r="V433" t="n">
      <f>E433+</f>
    </nc>
  </rcc>
  <rcc rId="3272" ua="false" sId="3">
    <oc r="V434" t="n">
      <f>E434+</f>
    </oc>
    <nc r="V434" t="n">
      <f>E434+</f>
    </nc>
  </rcc>
  <rcc rId="3273" ua="false" sId="3">
    <oc r="V435" t="n">
      <f>E435+</f>
    </oc>
    <nc r="V435" t="n">
      <f>E435+</f>
    </nc>
  </rcc>
  <rcc rId="3274" ua="false" sId="3">
    <oc r="V436" t="n">
      <f>E436+</f>
    </oc>
    <nc r="V436" t="n">
      <f>E436+</f>
    </nc>
  </rcc>
  <rcc rId="3275" ua="false" sId="3">
    <oc r="V437" t="n">
      <f>E437+</f>
    </oc>
    <nc r="V437" t="n">
      <f>E437+</f>
    </nc>
  </rcc>
  <rcc rId="3276" ua="false" sId="3">
    <oc r="V438" t="n">
      <f>E438+</f>
    </oc>
    <nc r="V438" t="n">
      <f>E438+</f>
    </nc>
  </rcc>
  <rcc rId="3277" ua="false" sId="3">
    <oc r="V439" t="n">
      <f>E439+</f>
    </oc>
    <nc r="V439" t="n">
      <f>E439+</f>
    </nc>
  </rcc>
  <rcc rId="3278" ua="false" sId="3">
    <oc r="V440" t="n">
      <f>E440+</f>
    </oc>
    <nc r="V440" t="n">
      <f>E440+</f>
    </nc>
  </rcc>
  <rcc rId="3279" ua="false" sId="3">
    <oc r="V441" t="n">
      <f>E441+</f>
    </oc>
    <nc r="V441" t="n">
      <f>E441+</f>
    </nc>
  </rcc>
  <rcc rId="3280" ua="false" sId="3">
    <oc r="V450" t="n">
      <f>E450+</f>
    </oc>
    <nc r="V450" t="n">
      <f>E450+</f>
    </nc>
  </rcc>
  <rcc rId="3281" ua="false" sId="3">
    <oc r="V451" t="n">
      <f>E451+</f>
    </oc>
    <nc r="V451" t="n">
      <f>E451+</f>
    </nc>
  </rcc>
  <rcc rId="3282" ua="false" sId="3">
    <oc r="V452" t="n">
      <f>E452+</f>
    </oc>
    <nc r="V452" t="n">
      <f>E452+</f>
    </nc>
  </rcc>
  <rcc rId="3283" ua="false" sId="3">
    <oc r="V453" t="n">
      <f>E453+</f>
    </oc>
    <nc r="V453" t="n">
      <f>E453+</f>
    </nc>
  </rcc>
  <rcc rId="3284" ua="false" sId="3">
    <oc r="V454" t="n">
      <f>E454+</f>
    </oc>
    <nc r="V454" t="n">
      <f>E454+</f>
    </nc>
  </rcc>
  <rcc rId="3285" ua="false" sId="3">
    <oc r="V455" t="n">
      <f>E455+</f>
    </oc>
    <nc r="V455" t="n">
      <f>E455+</f>
    </nc>
  </rcc>
  <rcc rId="3286" ua="false" sId="3">
    <oc r="V456" t="n">
      <f>E456+</f>
    </oc>
    <nc r="V456" t="n">
      <f>E456+</f>
    </nc>
  </rcc>
  <rcc rId="3287" ua="false" sId="3">
    <oc r="V457" t="n">
      <f>E457+</f>
    </oc>
    <nc r="V457" t="n">
      <f>E457+</f>
    </nc>
  </rcc>
  <rcc rId="3288" ua="false" sId="3">
    <oc r="V458" t="n">
      <f>E458+</f>
    </oc>
    <nc r="V458" t="n">
      <f>E458+</f>
    </nc>
  </rcc>
  <rcc rId="3289" ua="false" sId="3">
    <oc r="V459" t="n">
      <f>E459+</f>
    </oc>
    <nc r="V459" t="n">
      <f>E459+</f>
    </nc>
  </rcc>
  <rcc rId="3290" ua="false" sId="3">
    <oc r="V460" t="n">
      <f>E460+</f>
    </oc>
    <nc r="V460" t="n">
      <f>E460+</f>
    </nc>
  </rcc>
  <rcc rId="3291" ua="false" sId="3">
    <oc r="V461" t="n">
      <f>E461+</f>
    </oc>
    <nc r="V461" t="n">
      <f>E461+</f>
    </nc>
  </rcc>
  <rcc rId="3292" ua="false" sId="3">
    <oc r="V462" t="n">
      <f>E462+</f>
    </oc>
    <nc r="V462" t="n">
      <f>E462+</f>
    </nc>
  </rcc>
  <rcc rId="3293" ua="false" sId="3">
    <oc r="V463" t="n">
      <f>E463+</f>
    </oc>
    <nc r="V463" t="n">
      <f>E463+</f>
    </nc>
  </rcc>
  <rcc rId="3294" ua="false" sId="3">
    <oc r="V464" t="n">
      <f>E464+</f>
    </oc>
    <nc r="V464" t="n">
      <f>E464+</f>
    </nc>
  </rcc>
  <rcc rId="3295" ua="false" sId="3">
    <oc r="V465" t="n">
      <f>E465+</f>
    </oc>
    <nc r="V465" t="n">
      <f>E465+</f>
    </nc>
  </rcc>
  <rcc rId="3296" ua="false" sId="3">
    <oc r="V466" t="n">
      <f>E466+</f>
    </oc>
    <nc r="V466" t="n">
      <f>E466+</f>
    </nc>
  </rcc>
  <rcc rId="3297" ua="false" sId="3">
    <oc r="V467" t="n">
      <f>E467+</f>
    </oc>
    <nc r="V467" t="n">
      <f>E467+</f>
    </nc>
  </rcc>
  <rcc rId="3298" ua="false" sId="3">
    <oc r="V468" t="n">
      <f>E468+</f>
    </oc>
    <nc r="V468" t="n">
      <f>E468+</f>
    </nc>
  </rcc>
  <rcc rId="3299" ua="false" sId="3">
    <oc r="V469" t="n">
      <f>E469+</f>
    </oc>
    <nc r="V469" t="n">
      <f>E469+</f>
    </nc>
  </rcc>
  <rcc rId="3300" ua="false" sId="3">
    <oc r="V470" t="n">
      <f>E470+</f>
    </oc>
    <nc r="V470" t="n">
      <f>E470+</f>
    </nc>
  </rcc>
  <rcc rId="3301" ua="false" sId="3">
    <oc r="V471" t="n">
      <f>E471+</f>
    </oc>
    <nc r="V471" t="n">
      <f>E471+</f>
    </nc>
  </rcc>
  <rcc rId="3302" ua="false" sId="3">
    <oc r="V472" t="n">
      <f>E472+</f>
    </oc>
    <nc r="V472" t="n">
      <f>E472+</f>
    </nc>
  </rcc>
  <rcc rId="3303" ua="false" sId="3">
    <oc r="V473" t="n">
      <f>E473+</f>
    </oc>
    <nc r="V473" t="n">
      <f>E473+</f>
    </nc>
  </rcc>
  <rcc rId="3304" ua="false" sId="3">
    <oc r="V474" t="n">
      <f>E474+</f>
    </oc>
    <nc r="V474" t="n">
      <f>E474+</f>
    </nc>
  </rcc>
  <rcc rId="3305" ua="false" sId="3">
    <oc r="V483" t="n">
      <f>E483+</f>
    </oc>
    <nc r="V483" t="n">
      <f>E483+</f>
    </nc>
  </rcc>
  <rcc rId="3306" ua="false" sId="3">
    <oc r="V484" t="n">
      <f>E484+</f>
    </oc>
    <nc r="V484" t="n">
      <f>E484+</f>
    </nc>
  </rcc>
  <rcc rId="3307" ua="false" sId="3">
    <oc r="V485" t="n">
      <f>E485+</f>
    </oc>
    <nc r="V485" t="n">
      <f>E485+</f>
    </nc>
  </rcc>
  <rcc rId="3308" ua="false" sId="3">
    <oc r="V486" t="n">
      <f>E486+</f>
    </oc>
    <nc r="V486" t="n">
      <f>E486+</f>
    </nc>
  </rcc>
  <rcc rId="3309" ua="false" sId="3">
    <oc r="V487" t="n">
      <f>E487+</f>
    </oc>
    <nc r="V487" t="n">
      <f>E487+</f>
    </nc>
  </rcc>
  <rcc rId="3310" ua="false" sId="3">
    <oc r="V488" t="n">
      <f>E488+</f>
    </oc>
    <nc r="V488" t="n">
      <f>E488+</f>
    </nc>
  </rcc>
  <rcc rId="3311" ua="false" sId="3">
    <oc r="V489" t="n">
      <f>E489+</f>
    </oc>
    <nc r="V489" t="n">
      <f>E489+</f>
    </nc>
  </rcc>
  <rcc rId="3312" ua="false" sId="3">
    <oc r="V490" t="n">
      <f>E490+</f>
    </oc>
    <nc r="V490" t="n">
      <f>E490+</f>
    </nc>
  </rcc>
  <rcc rId="3313" ua="false" sId="3">
    <oc r="V491" t="n">
      <f>E491+</f>
    </oc>
    <nc r="V491" t="n">
      <f>E491+</f>
    </nc>
  </rcc>
  <rcc rId="3314" ua="false" sId="3">
    <oc r="V492" t="n">
      <f>E492+</f>
    </oc>
    <nc r="V492" t="n">
      <f>E492+</f>
    </nc>
  </rcc>
  <rcc rId="3315" ua="false" sId="3">
    <oc r="V493" t="n">
      <f>E493+</f>
    </oc>
    <nc r="V493" t="n">
      <f>E493+</f>
    </nc>
  </rcc>
  <rcc rId="3316" ua="false" sId="3">
    <oc r="V494" t="n">
      <f>E494+</f>
    </oc>
    <nc r="V494" t="n">
      <f>E494+</f>
    </nc>
  </rcc>
  <rcc rId="3317" ua="false" sId="3">
    <oc r="V495" t="n">
      <f>E495+</f>
    </oc>
    <nc r="V495" t="n">
      <f>E495+</f>
    </nc>
  </rcc>
  <rcc rId="3318" ua="false" sId="3">
    <oc r="V496" t="n">
      <f>E496+</f>
    </oc>
    <nc r="V496" t="n">
      <f>E496+</f>
    </nc>
  </rcc>
  <rcc rId="3319" ua="false" sId="3">
    <oc r="V497" t="n">
      <f>E497+</f>
    </oc>
    <nc r="V497" t="n">
      <f>E497+</f>
    </nc>
  </rcc>
  <rcc rId="3320" ua="false" sId="3">
    <oc r="V498" t="n">
      <f>E498+</f>
    </oc>
    <nc r="V498" t="n">
      <f>E498+</f>
    </nc>
  </rcc>
  <rcc rId="3321" ua="false" sId="3">
    <oc r="V499" t="n">
      <f>E499+</f>
    </oc>
    <nc r="V499" t="n">
      <f>E499+</f>
    </nc>
  </rcc>
  <rcc rId="3322" ua="false" sId="3">
    <oc r="V500" t="n">
      <f>E500+</f>
    </oc>
    <nc r="V500" t="n">
      <f>E500+</f>
    </nc>
  </rcc>
  <rcc rId="3323" ua="false" sId="3">
    <oc r="V501" t="n">
      <f>E501+</f>
    </oc>
    <nc r="V501" t="n">
      <f>E501+</f>
    </nc>
  </rcc>
  <rcc rId="3324" ua="false" sId="3">
    <oc r="V502" t="n">
      <f>E502+</f>
    </oc>
    <nc r="V502" t="n">
      <f>E502+</f>
    </nc>
  </rcc>
  <rcc rId="3325" ua="false" sId="3">
    <oc r="V503" t="n">
      <f>E503+</f>
    </oc>
    <nc r="V503" t="n">
      <f>E503+</f>
    </nc>
  </rcc>
  <rcc rId="3326" ua="false" sId="3">
    <oc r="V504" t="n">
      <f>E504+</f>
    </oc>
    <nc r="V504" t="n">
      <f>E504+</f>
    </nc>
  </rcc>
  <rcc rId="3327" ua="false" sId="3">
    <oc r="V505" t="n">
      <f>E505+</f>
    </oc>
    <nc r="V505" t="n">
      <f>E505+</f>
    </nc>
  </rcc>
  <rcc rId="3328" ua="false" sId="3">
    <oc r="V506" t="n">
      <f>E506+</f>
    </oc>
    <nc r="V506" t="n">
      <f>E506+</f>
    </nc>
  </rcc>
  <rcc rId="3329" ua="false" sId="3">
    <oc r="V507" t="n">
      <f>E507+</f>
    </oc>
    <nc r="V507" t="n">
      <f>E507+</f>
    </nc>
  </rcc>
  <rcc rId="3330" ua="false" sId="3">
    <oc r="W15" t="n">
      <f>F15+</f>
    </oc>
    <nc r="W15" t="n">
      <f>F15+</f>
    </nc>
  </rcc>
  <rcc rId="3331" ua="false" sId="3">
    <oc r="W16" t="n">
      <f>F16+</f>
    </oc>
    <nc r="W16" t="n">
      <f>F16+</f>
    </nc>
  </rcc>
  <rcc rId="3332" ua="false" sId="3">
    <oc r="W17" t="n">
      <f>F17+</f>
    </oc>
    <nc r="W17" t="n">
      <f>F17+</f>
    </nc>
  </rcc>
  <rcc rId="3333" ua="false" sId="3">
    <oc r="W18" t="n">
      <f>F18+</f>
    </oc>
    <nc r="W18" t="n">
      <f>F18+</f>
    </nc>
  </rcc>
  <rcc rId="3334" ua="false" sId="3">
    <oc r="W19" t="n">
      <f>F19+</f>
    </oc>
    <nc r="W19" t="n">
      <f>F19+</f>
    </nc>
  </rcc>
  <rcc rId="3335" ua="false" sId="3">
    <oc r="W20" t="n">
      <f>F20+</f>
    </oc>
    <nc r="W20" t="n">
      <f>F20+</f>
    </nc>
  </rcc>
  <rcc rId="3336" ua="false" sId="3">
    <oc r="W21" t="n">
      <f>F21+</f>
    </oc>
    <nc r="W21" t="n">
      <f>F21+</f>
    </nc>
  </rcc>
  <rcc rId="3337" ua="false" sId="3">
    <oc r="W22" t="n">
      <f>F22+</f>
    </oc>
    <nc r="W22" t="n">
      <f>F22+</f>
    </nc>
  </rcc>
  <rcc rId="3338" ua="false" sId="3">
    <oc r="W23" t="n">
      <f>F23+</f>
    </oc>
    <nc r="W23" t="n">
      <f>F23+</f>
    </nc>
  </rcc>
  <rcc rId="3339" ua="false" sId="3">
    <oc r="W24" t="n">
      <f>F24+</f>
    </oc>
    <nc r="W24" t="n">
      <f>F24+</f>
    </nc>
  </rcc>
  <rcc rId="3340" ua="false" sId="3">
    <oc r="W25" t="n">
      <f>F25+</f>
    </oc>
    <nc r="W25" t="n">
      <f>F25+</f>
    </nc>
  </rcc>
  <rcc rId="3341" ua="false" sId="3">
    <oc r="W26" t="n">
      <f>F26+</f>
    </oc>
    <nc r="W26" t="n">
      <f>F26+</f>
    </nc>
  </rcc>
  <rcc rId="3342" ua="false" sId="3">
    <oc r="W27" t="n">
      <f>F27+</f>
    </oc>
    <nc r="W27" t="n">
      <f>F27+</f>
    </nc>
  </rcc>
  <rcc rId="3343" ua="false" sId="3">
    <oc r="W28" t="n">
      <f>F28+</f>
    </oc>
    <nc r="W28" t="n">
      <f>F28+</f>
    </nc>
  </rcc>
  <rcc rId="3344" ua="false" sId="3">
    <oc r="W29" t="n">
      <f>F29+</f>
    </oc>
    <nc r="W29" t="n">
      <f>F29+</f>
    </nc>
  </rcc>
  <rcc rId="3345" ua="false" sId="3">
    <oc r="W30" t="n">
      <f>F30+</f>
    </oc>
    <nc r="W30" t="n">
      <f>F30+</f>
    </nc>
  </rcc>
  <rcc rId="3346" ua="false" sId="3">
    <oc r="W31" t="n">
      <f>F31+</f>
    </oc>
    <nc r="W31" t="n">
      <f>F31+</f>
    </nc>
  </rcc>
  <rcc rId="3347" ua="false" sId="3">
    <oc r="W32" t="n">
      <f>F32+</f>
    </oc>
    <nc r="W32" t="n">
      <f>F32+</f>
    </nc>
  </rcc>
  <rcc rId="3348" ua="false" sId="3">
    <oc r="W33" t="n">
      <f>F33+</f>
    </oc>
    <nc r="W33" t="n">
      <f>F33+</f>
    </nc>
  </rcc>
  <rcc rId="3349" ua="false" sId="3">
    <oc r="W34" t="n">
      <f>F34+</f>
    </oc>
    <nc r="W34" t="n">
      <f>F34+</f>
    </nc>
  </rcc>
  <rcc rId="3350" ua="false" sId="3">
    <oc r="W35" t="n">
      <f>F35+</f>
    </oc>
    <nc r="W35" t="n">
      <f>F35+</f>
    </nc>
  </rcc>
  <rcc rId="3351" ua="false" sId="3">
    <oc r="W36" t="n">
      <f>F36+</f>
    </oc>
    <nc r="W36" t="n">
      <f>F36+</f>
    </nc>
  </rcc>
  <rcc rId="3352" ua="false" sId="3">
    <oc r="W37" t="n">
      <f>F37+</f>
    </oc>
    <nc r="W37" t="n">
      <f>F37+</f>
    </nc>
  </rcc>
  <rcc rId="3353" ua="false" sId="3">
    <oc r="W38" t="n">
      <f>F38+</f>
    </oc>
    <nc r="W38" t="n">
      <f>F38+</f>
    </nc>
  </rcc>
  <rcc rId="3354" ua="false" sId="3">
    <oc r="W39" t="n">
      <f>F39+</f>
    </oc>
    <nc r="W39" t="n">
      <f>F39+</f>
    </nc>
  </rcc>
  <rcc rId="3355" ua="false" sId="3">
    <oc r="W40" t="n">
      <f>F40+</f>
    </oc>
    <nc r="W40" t="n">
      <f>F40+</f>
    </nc>
  </rcc>
  <rcc rId="3356" ua="false" sId="3">
    <oc r="W41" t="n">
      <f>F41+</f>
    </oc>
    <nc r="W41" t="n">
      <f>F41+</f>
    </nc>
  </rcc>
  <rcc rId="3357" ua="false" sId="3">
    <oc r="W50" t="n">
      <f>F50+</f>
    </oc>
    <nc r="W50" t="n">
      <f>F50+</f>
    </nc>
  </rcc>
  <rcc rId="3358" ua="false" sId="3">
    <oc r="W51" t="n">
      <f>F51+</f>
    </oc>
    <nc r="W51" t="n">
      <f>F51+</f>
    </nc>
  </rcc>
  <rcc rId="3359" ua="false" sId="3">
    <oc r="W52" t="n">
      <f>F52+</f>
    </oc>
    <nc r="W52" t="n">
      <f>F52+</f>
    </nc>
  </rcc>
  <rcc rId="3360" ua="false" sId="3">
    <oc r="W53" t="n">
      <f>F53+</f>
    </oc>
    <nc r="W53" t="n">
      <f>F53+</f>
    </nc>
  </rcc>
  <rcc rId="3361" ua="false" sId="3">
    <oc r="W54" t="n">
      <f>F54+</f>
    </oc>
    <nc r="W54" t="n">
      <f>F54+</f>
    </nc>
  </rcc>
  <rcc rId="3362" ua="false" sId="3">
    <oc r="W55" t="n">
      <f>F55+</f>
    </oc>
    <nc r="W55" t="n">
      <f>F55+</f>
    </nc>
  </rcc>
  <rcc rId="3363" ua="false" sId="3">
    <oc r="W56" t="n">
      <f>F56+</f>
    </oc>
    <nc r="W56" t="n">
      <f>F56+</f>
    </nc>
  </rcc>
  <rcc rId="3364" ua="false" sId="3">
    <oc r="W57" t="n">
      <f>F57+</f>
    </oc>
    <nc r="W57" t="n">
      <f>F57+</f>
    </nc>
  </rcc>
  <rcc rId="3365" ua="false" sId="3">
    <oc r="W58" t="n">
      <f>F58+</f>
    </oc>
    <nc r="W58" t="n">
      <f>F58+</f>
    </nc>
  </rcc>
  <rcc rId="3366" ua="false" sId="3">
    <oc r="W59" t="n">
      <f>F59+</f>
    </oc>
    <nc r="W59" t="n">
      <f>F59+</f>
    </nc>
  </rcc>
  <rcc rId="3367" ua="false" sId="3">
    <oc r="W60" t="n">
      <f>F60+</f>
    </oc>
    <nc r="W60" t="n">
      <f>F60+</f>
    </nc>
  </rcc>
  <rcc rId="3368" ua="false" sId="3">
    <oc r="W61" t="n">
      <f>F61+</f>
    </oc>
    <nc r="W61" t="n">
      <f>F61+</f>
    </nc>
  </rcc>
  <rcc rId="3369" ua="false" sId="3">
    <oc r="W62" t="n">
      <f>F62+</f>
    </oc>
    <nc r="W62" t="n">
      <f>F62+</f>
    </nc>
  </rcc>
  <rcc rId="3370" ua="false" sId="3">
    <oc r="W63" t="n">
      <f>F63+</f>
    </oc>
    <nc r="W63" t="n">
      <f>F63+</f>
    </nc>
  </rcc>
  <rcc rId="3371" ua="false" sId="3">
    <oc r="W64" t="n">
      <f>F64+</f>
    </oc>
    <nc r="W64" t="n">
      <f>F64+</f>
    </nc>
  </rcc>
  <rcc rId="3372" ua="false" sId="3">
    <oc r="W65" t="n">
      <f>F65+</f>
    </oc>
    <nc r="W65" t="n">
      <f>F65+</f>
    </nc>
  </rcc>
  <rcc rId="3373" ua="false" sId="3">
    <oc r="W66" t="n">
      <f>F66+</f>
    </oc>
    <nc r="W66" t="n">
      <f>F66+</f>
    </nc>
  </rcc>
  <rcc rId="3374" ua="false" sId="3">
    <oc r="W67" t="n">
      <f>F67+</f>
    </oc>
    <nc r="W67" t="n">
      <f>F67+</f>
    </nc>
  </rcc>
  <rcc rId="3375" ua="false" sId="3">
    <oc r="W68" t="n">
      <f>F68+</f>
    </oc>
    <nc r="W68" t="n">
      <f>F68+</f>
    </nc>
  </rcc>
  <rcc rId="3376" ua="false" sId="3">
    <oc r="W69" t="n">
      <f>F69+</f>
    </oc>
    <nc r="W69" t="n">
      <f>F69+</f>
    </nc>
  </rcc>
  <rcc rId="3377" ua="false" sId="3">
    <oc r="W70" t="n">
      <f>F70+</f>
    </oc>
    <nc r="W70" t="n">
      <f>F70+</f>
    </nc>
  </rcc>
  <rcc rId="3378" ua="false" sId="3">
    <oc r="W71" t="n">
      <f>F71+</f>
    </oc>
    <nc r="W71" t="n">
      <f>F71+</f>
    </nc>
  </rcc>
  <rcc rId="3379" ua="false" sId="3">
    <oc r="W72" t="n">
      <f>F72+</f>
    </oc>
    <nc r="W72" t="n">
      <f>F72+</f>
    </nc>
  </rcc>
  <rcc rId="3380" ua="false" sId="3">
    <oc r="W73" t="n">
      <f>F73+</f>
    </oc>
    <nc r="W73" t="n">
      <f>F73+</f>
    </nc>
  </rcc>
  <rcc rId="3381" ua="false" sId="3">
    <oc r="W74" t="n">
      <f>F74+</f>
    </oc>
    <nc r="W74" t="n">
      <f>F74+</f>
    </nc>
  </rcc>
  <rcc rId="3382" ua="false" sId="3">
    <oc r="W75" t="n">
      <f>F75+</f>
    </oc>
    <nc r="W75" t="n">
      <f>F75+</f>
    </nc>
  </rcc>
  <rcc rId="3383" ua="false" sId="3">
    <oc r="W76" t="n">
      <f>F76+</f>
    </oc>
    <nc r="W76" t="n">
      <f>F76+</f>
    </nc>
  </rcc>
  <rcc rId="3384" ua="false" sId="3">
    <oc r="W85" t="n">
      <f>F85+</f>
    </oc>
    <nc r="W85" t="n">
      <f>F85+</f>
    </nc>
  </rcc>
  <rcc rId="3385" ua="false" sId="3">
    <oc r="W86" t="n">
      <f>F86+</f>
    </oc>
    <nc r="W86" t="n">
      <f>F86+</f>
    </nc>
  </rcc>
  <rcc rId="3386" ua="false" sId="3">
    <oc r="W87" t="n">
      <f>F87+</f>
    </oc>
    <nc r="W87" t="n">
      <f>F87+</f>
    </nc>
  </rcc>
  <rcc rId="3387" ua="false" sId="3">
    <oc r="W88" t="n">
      <f>F88+</f>
    </oc>
    <nc r="W88" t="n">
      <f>F88+</f>
    </nc>
  </rcc>
  <rcc rId="3388" ua="false" sId="3">
    <oc r="W89" t="n">
      <f>F89+</f>
    </oc>
    <nc r="W89" t="n">
      <f>F89+</f>
    </nc>
  </rcc>
  <rcc rId="3389" ua="false" sId="3">
    <oc r="W90" t="n">
      <f>F90+</f>
    </oc>
    <nc r="W90" t="n">
      <f>F90+</f>
    </nc>
  </rcc>
  <rcc rId="3390" ua="false" sId="3">
    <oc r="W91" t="n">
      <f>F91+</f>
    </oc>
    <nc r="W91" t="n">
      <f>F91+</f>
    </nc>
  </rcc>
  <rcc rId="3391" ua="false" sId="3">
    <oc r="W92" t="n">
      <f>F92+</f>
    </oc>
    <nc r="W92" t="n">
      <f>F92+</f>
    </nc>
  </rcc>
  <rcc rId="3392" ua="false" sId="3">
    <oc r="W93" t="n">
      <f>F93+</f>
    </oc>
    <nc r="W93" t="n">
      <f>F93+</f>
    </nc>
  </rcc>
  <rcc rId="3393" ua="false" sId="3">
    <oc r="W94" t="n">
      <f>F94+</f>
    </oc>
    <nc r="W94" t="n">
      <f>F94+</f>
    </nc>
  </rcc>
  <rcc rId="3394" ua="false" sId="3">
    <oc r="W95" t="n">
      <f>F95+</f>
    </oc>
    <nc r="W95" t="n">
      <f>F95+</f>
    </nc>
  </rcc>
  <rcc rId="3395" ua="false" sId="3">
    <oc r="W96" t="n">
      <f>F96+</f>
    </oc>
    <nc r="W96" t="n">
      <f>F96+</f>
    </nc>
  </rcc>
  <rcc rId="3396" ua="false" sId="3">
    <oc r="W97" t="n">
      <f>F97+</f>
    </oc>
    <nc r="W97" t="n">
      <f>F97+</f>
    </nc>
  </rcc>
  <rcc rId="3397" ua="false" sId="3">
    <oc r="W98" t="n">
      <f>F98+</f>
    </oc>
    <nc r="W98" t="n">
      <f>F98+</f>
    </nc>
  </rcc>
  <rcc rId="3398" ua="false" sId="3">
    <oc r="W99" t="n">
      <f>F99+</f>
    </oc>
    <nc r="W99" t="n">
      <f>F99+</f>
    </nc>
  </rcc>
  <rcc rId="3399" ua="false" sId="3">
    <oc r="W100" t="n">
      <f>F100+</f>
    </oc>
    <nc r="W100" t="n">
      <f>F100+</f>
    </nc>
  </rcc>
  <rcc rId="3400" ua="false" sId="3">
    <oc r="W101" t="n">
      <f>F101+</f>
    </oc>
    <nc r="W101" t="n">
      <f>F101+</f>
    </nc>
  </rcc>
  <rcc rId="3401" ua="false" sId="3">
    <oc r="W102" t="n">
      <f>F102+</f>
    </oc>
    <nc r="W102" t="n">
      <f>F102+</f>
    </nc>
  </rcc>
  <rcc rId="3402" ua="false" sId="3">
    <oc r="W103" t="n">
      <f>F103+</f>
    </oc>
    <nc r="W103" t="n">
      <f>F103+</f>
    </nc>
  </rcc>
  <rcc rId="3403" ua="false" sId="3">
    <oc r="W104" t="n">
      <f>F104+</f>
    </oc>
    <nc r="W104" t="n">
      <f>F104+</f>
    </nc>
  </rcc>
  <rcc rId="3404" ua="false" sId="3">
    <oc r="W105" t="n">
      <f>F105+</f>
    </oc>
    <nc r="W105" t="n">
      <f>F105+</f>
    </nc>
  </rcc>
  <rcc rId="3405" ua="false" sId="3">
    <oc r="W106" t="n">
      <f>F106+</f>
    </oc>
    <nc r="W106" t="n">
      <f>F106+</f>
    </nc>
  </rcc>
  <rcc rId="3406" ua="false" sId="3">
    <oc r="W107" t="n">
      <f>F107+</f>
    </oc>
    <nc r="W107" t="n">
      <f>F107+</f>
    </nc>
  </rcc>
  <rcc rId="3407" ua="false" sId="3">
    <oc r="W108" t="n">
      <f>F108+</f>
    </oc>
    <nc r="W108" t="n">
      <f>F108+</f>
    </nc>
  </rcc>
  <rcc rId="3408" ua="false" sId="3">
    <oc r="W109" t="n">
      <f>F109+</f>
    </oc>
    <nc r="W109" t="n">
      <f>F109+</f>
    </nc>
  </rcc>
  <rcc rId="3409" ua="false" sId="3">
    <oc r="W110" t="n">
      <f>F110+</f>
    </oc>
    <nc r="W110" t="n">
      <f>F110+</f>
    </nc>
  </rcc>
  <rcc rId="3410" ua="false" sId="3">
    <oc r="W111" t="n">
      <f>F111+</f>
    </oc>
    <nc r="W111" t="n">
      <f>F111+</f>
    </nc>
  </rcc>
  <rcc rId="3411" ua="false" sId="3">
    <oc r="W120" t="n">
      <f>F120+</f>
    </oc>
    <nc r="W120" t="n">
      <f>F120+</f>
    </nc>
  </rcc>
  <rcc rId="3412" ua="false" sId="3">
    <oc r="W121" t="n">
      <f>F121+</f>
    </oc>
    <nc r="W121" t="n">
      <f>F121+</f>
    </nc>
  </rcc>
  <rcc rId="3413" ua="false" sId="3">
    <oc r="W122" t="n">
      <f>F122+</f>
    </oc>
    <nc r="W122" t="n">
      <f>F122+</f>
    </nc>
  </rcc>
  <rcc rId="3414" ua="false" sId="3">
    <oc r="W123" t="n">
      <f>F123+</f>
    </oc>
    <nc r="W123" t="n">
      <f>F123+</f>
    </nc>
  </rcc>
  <rcc rId="3415" ua="false" sId="3">
    <oc r="W124" t="n">
      <f>F124+</f>
    </oc>
    <nc r="W124" t="n">
      <f>F124+</f>
    </nc>
  </rcc>
  <rcc rId="3416" ua="false" sId="3">
    <oc r="W125" t="n">
      <f>F125+</f>
    </oc>
    <nc r="W125" t="n">
      <f>F125+</f>
    </nc>
  </rcc>
  <rcc rId="3417" ua="false" sId="3">
    <oc r="W126" t="n">
      <f>F126+</f>
    </oc>
    <nc r="W126" t="n">
      <f>F126+</f>
    </nc>
  </rcc>
  <rcc rId="3418" ua="false" sId="3">
    <oc r="W127" t="n">
      <f>F127+</f>
    </oc>
    <nc r="W127" t="n">
      <f>F127+</f>
    </nc>
  </rcc>
  <rcc rId="3419" ua="false" sId="3">
    <oc r="W128" t="n">
      <f>F128+</f>
    </oc>
    <nc r="W128" t="n">
      <f>F128+</f>
    </nc>
  </rcc>
  <rcc rId="3420" ua="false" sId="3">
    <oc r="W129" t="n">
      <f>F129+</f>
    </oc>
    <nc r="W129" t="n">
      <f>F129+</f>
    </nc>
  </rcc>
  <rcc rId="3421" ua="false" sId="3">
    <oc r="W130" t="n">
      <f>F130+</f>
    </oc>
    <nc r="W130" t="n">
      <f>F130+</f>
    </nc>
  </rcc>
  <rcc rId="3422" ua="false" sId="3">
    <oc r="W131" t="n">
      <f>F131+</f>
    </oc>
    <nc r="W131" t="n">
      <f>F131+</f>
    </nc>
  </rcc>
  <rcc rId="3423" ua="false" sId="3">
    <oc r="W132" t="n">
      <f>F132+</f>
    </oc>
    <nc r="W132" t="n">
      <f>F132+</f>
    </nc>
  </rcc>
  <rcc rId="3424" ua="false" sId="3">
    <oc r="W133" t="n">
      <f>F133+</f>
    </oc>
    <nc r="W133" t="n">
      <f>F133+</f>
    </nc>
  </rcc>
  <rcc rId="3425" ua="false" sId="3">
    <oc r="W134" t="n">
      <f>F134+</f>
    </oc>
    <nc r="W134" t="n">
      <f>F134+</f>
    </nc>
  </rcc>
  <rcc rId="3426" ua="false" sId="3">
    <oc r="W135" t="n">
      <f>F135+</f>
    </oc>
    <nc r="W135" t="n">
      <f>F135+</f>
    </nc>
  </rcc>
  <rcc rId="3427" ua="false" sId="3">
    <oc r="W136" t="n">
      <f>F136+</f>
    </oc>
    <nc r="W136" t="n">
      <f>F136+</f>
    </nc>
  </rcc>
  <rcc rId="3428" ua="false" sId="3">
    <oc r="W137" t="n">
      <f>F137+</f>
    </oc>
    <nc r="W137" t="n">
      <f>F137+</f>
    </nc>
  </rcc>
  <rcc rId="3429" ua="false" sId="3">
    <oc r="W138" t="n">
      <f>F138+</f>
    </oc>
    <nc r="W138" t="n">
      <f>F138+</f>
    </nc>
  </rcc>
  <rcc rId="3430" ua="false" sId="3">
    <oc r="W139" t="n">
      <f>F139+</f>
    </oc>
    <nc r="W139" t="n">
      <f>F139+</f>
    </nc>
  </rcc>
  <rcc rId="3431" ua="false" sId="3">
    <oc r="W140" t="n">
      <f>F140+</f>
    </oc>
    <nc r="W140" t="n">
      <f>F140+</f>
    </nc>
  </rcc>
  <rcc rId="3432" ua="false" sId="3">
    <oc r="W141" t="n">
      <f>F141+</f>
    </oc>
    <nc r="W141" t="n">
      <f>F141+</f>
    </nc>
  </rcc>
  <rcc rId="3433" ua="false" sId="3">
    <oc r="W142" t="n">
      <f>F142+</f>
    </oc>
    <nc r="W142" t="n">
      <f>F142+</f>
    </nc>
  </rcc>
  <rcc rId="3434" ua="false" sId="3">
    <oc r="W143" t="n">
      <f>F143+</f>
    </oc>
    <nc r="W143" t="n">
      <f>F143+</f>
    </nc>
  </rcc>
  <rcc rId="3435" ua="false" sId="3">
    <oc r="W144" t="n">
      <f>F144+</f>
    </oc>
    <nc r="W144" t="n">
      <f>F144+</f>
    </nc>
  </rcc>
  <rcc rId="3436" ua="false" sId="3">
    <oc r="W153" t="n">
      <f>F153+</f>
    </oc>
    <nc r="W153" t="n">
      <f>F153+</f>
    </nc>
  </rcc>
  <rcc rId="3437" ua="false" sId="3">
    <oc r="W154" t="n">
      <f>F154+</f>
    </oc>
    <nc r="W154" t="n">
      <f>F154+</f>
    </nc>
  </rcc>
  <rcc rId="3438" ua="false" sId="3">
    <oc r="W155" t="n">
      <f>F155+</f>
    </oc>
    <nc r="W155" t="n">
      <f>F155+</f>
    </nc>
  </rcc>
  <rcc rId="3439" ua="false" sId="3">
    <oc r="W156" t="n">
      <f>F156+</f>
    </oc>
    <nc r="W156" t="n">
      <f>F156+</f>
    </nc>
  </rcc>
  <rcc rId="3440" ua="false" sId="3">
    <oc r="W157" t="n">
      <f>F157+</f>
    </oc>
    <nc r="W157" t="n">
      <f>F157+</f>
    </nc>
  </rcc>
  <rcc rId="3441" ua="false" sId="3">
    <oc r="W158" t="n">
      <f>F158+</f>
    </oc>
    <nc r="W158" t="n">
      <f>F158+</f>
    </nc>
  </rcc>
  <rcc rId="3442" ua="false" sId="3">
    <oc r="W159" t="n">
      <f>F159+</f>
    </oc>
    <nc r="W159" t="n">
      <f>F159+</f>
    </nc>
  </rcc>
  <rcc rId="3443" ua="false" sId="3">
    <oc r="W160" t="n">
      <f>F160+</f>
    </oc>
    <nc r="W160" t="n">
      <f>F160+</f>
    </nc>
  </rcc>
  <rcc rId="3444" ua="false" sId="3">
    <oc r="W161" t="n">
      <f>F161+</f>
    </oc>
    <nc r="W161" t="n">
      <f>F161+</f>
    </nc>
  </rcc>
  <rcc rId="3445" ua="false" sId="3">
    <oc r="W162" t="n">
      <f>F162+</f>
    </oc>
    <nc r="W162" t="n">
      <f>F162+</f>
    </nc>
  </rcc>
  <rcc rId="3446" ua="false" sId="3">
    <oc r="W163" t="n">
      <f>F163+</f>
    </oc>
    <nc r="W163" t="n">
      <f>F163+</f>
    </nc>
  </rcc>
  <rcc rId="3447" ua="false" sId="3">
    <oc r="W164" t="n">
      <f>F164+</f>
    </oc>
    <nc r="W164" t="n">
      <f>F164+</f>
    </nc>
  </rcc>
  <rcc rId="3448" ua="false" sId="3">
    <oc r="W165" t="n">
      <f>F165+</f>
    </oc>
    <nc r="W165" t="n">
      <f>F165+</f>
    </nc>
  </rcc>
  <rcc rId="3449" ua="false" sId="3">
    <oc r="W166" t="n">
      <f>F166+</f>
    </oc>
    <nc r="W166" t="n">
      <f>F166+</f>
    </nc>
  </rcc>
  <rcc rId="3450" ua="false" sId="3">
    <oc r="W167" t="n">
      <f>F167+</f>
    </oc>
    <nc r="W167" t="n">
      <f>F167+</f>
    </nc>
  </rcc>
  <rcc rId="3451" ua="false" sId="3">
    <oc r="W168" t="n">
      <f>F168+</f>
    </oc>
    <nc r="W168" t="n">
      <f>F168+</f>
    </nc>
  </rcc>
  <rcc rId="3452" ua="false" sId="3">
    <oc r="W169" t="n">
      <f>F169+</f>
    </oc>
    <nc r="W169" t="n">
      <f>F169+</f>
    </nc>
  </rcc>
  <rcc rId="3453" ua="false" sId="3">
    <oc r="W170" t="n">
      <f>F170+</f>
    </oc>
    <nc r="W170" t="n">
      <f>F170+</f>
    </nc>
  </rcc>
  <rcc rId="3454" ua="false" sId="3">
    <oc r="W171" t="n">
      <f>F171+</f>
    </oc>
    <nc r="W171" t="n">
      <f>F171+</f>
    </nc>
  </rcc>
  <rcc rId="3455" ua="false" sId="3">
    <oc r="W172" t="n">
      <f>F172+</f>
    </oc>
    <nc r="W172" t="n">
      <f>F172+</f>
    </nc>
  </rcc>
  <rcc rId="3456" ua="false" sId="3">
    <oc r="W173" t="n">
      <f>F173+</f>
    </oc>
    <nc r="W173" t="n">
      <f>F173+</f>
    </nc>
  </rcc>
  <rcc rId="3457" ua="false" sId="3">
    <oc r="W174" t="n">
      <f>F174+</f>
    </oc>
    <nc r="W174" t="n">
      <f>F174+</f>
    </nc>
  </rcc>
  <rcc rId="3458" ua="false" sId="3">
    <oc r="W175" t="n">
      <f>F175+</f>
    </oc>
    <nc r="W175" t="n">
      <f>F175+</f>
    </nc>
  </rcc>
  <rcc rId="3459" ua="false" sId="3">
    <oc r="W176" t="n">
      <f>F176+</f>
    </oc>
    <nc r="W176" t="n">
      <f>F176+</f>
    </nc>
  </rcc>
  <rcc rId="3460" ua="false" sId="3">
    <oc r="W177" t="n">
      <f>F177+</f>
    </oc>
    <nc r="W177" t="n">
      <f>F177+</f>
    </nc>
  </rcc>
  <rcc rId="3461" ua="false" sId="3">
    <oc r="W186" t="n">
      <f>F186+</f>
    </oc>
    <nc r="W186" t="n">
      <f>F186+</f>
    </nc>
  </rcc>
  <rcc rId="3462" ua="false" sId="3">
    <oc r="W187" t="n">
      <f>F187+</f>
    </oc>
    <nc r="W187" t="n">
      <f>F187+</f>
    </nc>
  </rcc>
  <rcc rId="3463" ua="false" sId="3">
    <oc r="W188" t="n">
      <f>F188+</f>
    </oc>
    <nc r="W188" t="n">
      <f>F188+</f>
    </nc>
  </rcc>
  <rcc rId="3464" ua="false" sId="3">
    <oc r="W189" t="n">
      <f>F189+</f>
    </oc>
    <nc r="W189" t="n">
      <f>F189+</f>
    </nc>
  </rcc>
  <rcc rId="3465" ua="false" sId="3">
    <oc r="W190" t="n">
      <f>F190+</f>
    </oc>
    <nc r="W190" t="n">
      <f>F190+</f>
    </nc>
  </rcc>
  <rcc rId="3466" ua="false" sId="3">
    <oc r="W191" t="n">
      <f>F191+</f>
    </oc>
    <nc r="W191" t="n">
      <f>F191+</f>
    </nc>
  </rcc>
  <rcc rId="3467" ua="false" sId="3">
    <oc r="W192" t="n">
      <f>F192+</f>
    </oc>
    <nc r="W192" t="n">
      <f>F192+</f>
    </nc>
  </rcc>
  <rcc rId="3468" ua="false" sId="3">
    <oc r="W193" t="n">
      <f>F193+</f>
    </oc>
    <nc r="W193" t="n">
      <f>F193+</f>
    </nc>
  </rcc>
  <rcc rId="3469" ua="false" sId="3">
    <oc r="W194" t="n">
      <f>F194+</f>
    </oc>
    <nc r="W194" t="n">
      <f>F194+</f>
    </nc>
  </rcc>
  <rcc rId="3470" ua="false" sId="3">
    <oc r="W195" t="n">
      <f>F195+</f>
    </oc>
    <nc r="W195" t="n">
      <f>F195+</f>
    </nc>
  </rcc>
  <rcc rId="3471" ua="false" sId="3">
    <oc r="W196" t="n">
      <f>F196+</f>
    </oc>
    <nc r="W196" t="n">
      <f>F196+</f>
    </nc>
  </rcc>
  <rcc rId="3472" ua="false" sId="3">
    <oc r="W197" t="n">
      <f>F197+</f>
    </oc>
    <nc r="W197" t="n">
      <f>F197+</f>
    </nc>
  </rcc>
  <rcc rId="3473" ua="false" sId="3">
    <oc r="W198" t="n">
      <f>F198+</f>
    </oc>
    <nc r="W198" t="n">
      <f>F198+</f>
    </nc>
  </rcc>
  <rcc rId="3474" ua="false" sId="3">
    <oc r="W199" t="n">
      <f>F199+</f>
    </oc>
    <nc r="W199" t="n">
      <f>F199+</f>
    </nc>
  </rcc>
  <rcc rId="3475" ua="false" sId="3">
    <oc r="W200" t="n">
      <f>F200+</f>
    </oc>
    <nc r="W200" t="n">
      <f>F200+</f>
    </nc>
  </rcc>
  <rcc rId="3476" ua="false" sId="3">
    <oc r="W201" t="n">
      <f>F201+</f>
    </oc>
    <nc r="W201" t="n">
      <f>F201+</f>
    </nc>
  </rcc>
  <rcc rId="3477" ua="false" sId="3">
    <oc r="W202" t="n">
      <f>F202+</f>
    </oc>
    <nc r="W202" t="n">
      <f>F202+</f>
    </nc>
  </rcc>
  <rcc rId="3478" ua="false" sId="3">
    <oc r="W203" t="n">
      <f>F203+</f>
    </oc>
    <nc r="W203" t="n">
      <f>F203+</f>
    </nc>
  </rcc>
  <rcc rId="3479" ua="false" sId="3">
    <oc r="W204" t="n">
      <f>F204+</f>
    </oc>
    <nc r="W204" t="n">
      <f>F204+</f>
    </nc>
  </rcc>
  <rcc rId="3480" ua="false" sId="3">
    <oc r="W205" t="n">
      <f>F205+</f>
    </oc>
    <nc r="W205" t="n">
      <f>F205+</f>
    </nc>
  </rcc>
  <rcc rId="3481" ua="false" sId="3">
    <oc r="W206" t="n">
      <f>F206+</f>
    </oc>
    <nc r="W206" t="n">
      <f>F206+</f>
    </nc>
  </rcc>
  <rcc rId="3482" ua="false" sId="3">
    <oc r="W207" t="n">
      <f>F207+</f>
    </oc>
    <nc r="W207" t="n">
      <f>F207+</f>
    </nc>
  </rcc>
  <rcc rId="3483" ua="false" sId="3">
    <oc r="W208" t="n">
      <f>F208+</f>
    </oc>
    <nc r="W208" t="n">
      <f>F208+</f>
    </nc>
  </rcc>
  <rcc rId="3484" ua="false" sId="3">
    <oc r="W209" t="n">
      <f>F209+</f>
    </oc>
    <nc r="W209" t="n">
      <f>F209+</f>
    </nc>
  </rcc>
  <rcc rId="3485" ua="false" sId="3">
    <oc r="W210" t="n">
      <f>F210+</f>
    </oc>
    <nc r="W210" t="n">
      <f>F210+</f>
    </nc>
  </rcc>
  <rcc rId="3486" ua="false" sId="3">
    <oc r="W219" t="n">
      <f>F219+</f>
    </oc>
    <nc r="W219" t="n">
      <f>F219+</f>
    </nc>
  </rcc>
  <rcc rId="3487" ua="false" sId="3">
    <oc r="W220" t="n">
      <f>F220+</f>
    </oc>
    <nc r="W220" t="n">
      <f>F220+</f>
    </nc>
  </rcc>
  <rcc rId="3488" ua="false" sId="3">
    <oc r="W221" t="n">
      <f>F221+</f>
    </oc>
    <nc r="W221" t="n">
      <f>F221+</f>
    </nc>
  </rcc>
  <rcc rId="3489" ua="false" sId="3">
    <oc r="W222" t="n">
      <f>F222+</f>
    </oc>
    <nc r="W222" t="n">
      <f>F222+</f>
    </nc>
  </rcc>
  <rcc rId="3490" ua="false" sId="3">
    <oc r="W223" t="n">
      <f>F223+</f>
    </oc>
    <nc r="W223" t="n">
      <f>F223+</f>
    </nc>
  </rcc>
  <rcc rId="3491" ua="false" sId="3">
    <oc r="W224" t="n">
      <f>F224+</f>
    </oc>
    <nc r="W224" t="n">
      <f>F224+</f>
    </nc>
  </rcc>
  <rcc rId="3492" ua="false" sId="3">
    <oc r="W225" t="n">
      <f>F225+</f>
    </oc>
    <nc r="W225" t="n">
      <f>F225+</f>
    </nc>
  </rcc>
  <rcc rId="3493" ua="false" sId="3">
    <oc r="W226" t="n">
      <f>F226+</f>
    </oc>
    <nc r="W226" t="n">
      <f>F226+</f>
    </nc>
  </rcc>
  <rcc rId="3494" ua="false" sId="3">
    <oc r="W227" t="n">
      <f>F227+</f>
    </oc>
    <nc r="W227" t="n">
      <f>F227+</f>
    </nc>
  </rcc>
  <rcc rId="3495" ua="false" sId="3">
    <oc r="W228" t="n">
      <f>F228+</f>
    </oc>
    <nc r="W228" t="n">
      <f>F228+</f>
    </nc>
  </rcc>
  <rcc rId="3496" ua="false" sId="3">
    <oc r="W229" t="n">
      <f>F229+</f>
    </oc>
    <nc r="W229" t="n">
      <f>F229+</f>
    </nc>
  </rcc>
  <rcc rId="3497" ua="false" sId="3">
    <oc r="W230" t="n">
      <f>F230+</f>
    </oc>
    <nc r="W230" t="n">
      <f>F230+</f>
    </nc>
  </rcc>
  <rcc rId="3498" ua="false" sId="3">
    <oc r="W231" t="n">
      <f>F231+</f>
    </oc>
    <nc r="W231" t="n">
      <f>F231+</f>
    </nc>
  </rcc>
  <rcc rId="3499" ua="false" sId="3">
    <oc r="W232" t="n">
      <f>F232+</f>
    </oc>
    <nc r="W232" t="n">
      <f>F232+</f>
    </nc>
  </rcc>
  <rcc rId="3500" ua="false" sId="3">
    <oc r="W233" t="n">
      <f>F233+</f>
    </oc>
    <nc r="W233" t="n">
      <f>F233+</f>
    </nc>
  </rcc>
  <rcc rId="3501" ua="false" sId="3">
    <oc r="W234" t="n">
      <f>F234+</f>
    </oc>
    <nc r="W234" t="n">
      <f>F234+</f>
    </nc>
  </rcc>
  <rcc rId="3502" ua="false" sId="3">
    <oc r="W235" t="n">
      <f>F235+</f>
    </oc>
    <nc r="W235" t="n">
      <f>F235+</f>
    </nc>
  </rcc>
  <rcc rId="3503" ua="false" sId="3">
    <oc r="W236" t="n">
      <f>F236+</f>
    </oc>
    <nc r="W236" t="n">
      <f>F236+</f>
    </nc>
  </rcc>
  <rcc rId="3504" ua="false" sId="3">
    <oc r="W237" t="n">
      <f>F237+</f>
    </oc>
    <nc r="W237" t="n">
      <f>F237+</f>
    </nc>
  </rcc>
  <rcc rId="3505" ua="false" sId="3">
    <oc r="W238" t="n">
      <f>F238+</f>
    </oc>
    <nc r="W238" t="n">
      <f>F238+</f>
    </nc>
  </rcc>
  <rcc rId="3506" ua="false" sId="3">
    <oc r="W239" t="n">
      <f>F239+</f>
    </oc>
    <nc r="W239" t="n">
      <f>F239+</f>
    </nc>
  </rcc>
  <rcc rId="3507" ua="false" sId="3">
    <oc r="W240" t="n">
      <f>F240+</f>
    </oc>
    <nc r="W240" t="n">
      <f>F240+</f>
    </nc>
  </rcc>
  <rcc rId="3508" ua="false" sId="3">
    <oc r="W241" t="n">
      <f>F241+</f>
    </oc>
    <nc r="W241" t="n">
      <f>F241+</f>
    </nc>
  </rcc>
  <rcc rId="3509" ua="false" sId="3">
    <oc r="W242" t="n">
      <f>F242+</f>
    </oc>
    <nc r="W242" t="n">
      <f>F242+</f>
    </nc>
  </rcc>
  <rcc rId="3510" ua="false" sId="3">
    <oc r="W243" t="n">
      <f>F243+</f>
    </oc>
    <nc r="W243" t="n">
      <f>F243+</f>
    </nc>
  </rcc>
  <rcc rId="3511" ua="false" sId="3">
    <oc r="W252" t="n">
      <f>F252+</f>
    </oc>
    <nc r="W252" t="n">
      <f>F252+</f>
    </nc>
  </rcc>
  <rcc rId="3512" ua="false" sId="3">
    <oc r="W253" t="n">
      <f>F253+</f>
    </oc>
    <nc r="W253" t="n">
      <f>F253+</f>
    </nc>
  </rcc>
  <rcc rId="3513" ua="false" sId="3">
    <oc r="W254" t="n">
      <f>F254+</f>
    </oc>
    <nc r="W254" t="n">
      <f>F254+</f>
    </nc>
  </rcc>
  <rcc rId="3514" ua="false" sId="3">
    <oc r="W255" t="n">
      <f>F255+</f>
    </oc>
    <nc r="W255" t="n">
      <f>F255+</f>
    </nc>
  </rcc>
  <rcc rId="3515" ua="false" sId="3">
    <oc r="W256" t="n">
      <f>F256+</f>
    </oc>
    <nc r="W256" t="n">
      <f>F256+</f>
    </nc>
  </rcc>
  <rcc rId="3516" ua="false" sId="3">
    <oc r="W257" t="n">
      <f>F257+</f>
    </oc>
    <nc r="W257" t="n">
      <f>F257+</f>
    </nc>
  </rcc>
  <rcc rId="3517" ua="false" sId="3">
    <oc r="W258" t="n">
      <f>F258+</f>
    </oc>
    <nc r="W258" t="n">
      <f>F258+</f>
    </nc>
  </rcc>
  <rcc rId="3518" ua="false" sId="3">
    <oc r="W259" t="n">
      <f>F259+</f>
    </oc>
    <nc r="W259" t="n">
      <f>F259+</f>
    </nc>
  </rcc>
  <rcc rId="3519" ua="false" sId="3">
    <oc r="W260" t="n">
      <f>F260+</f>
    </oc>
    <nc r="W260" t="n">
      <f>F260+</f>
    </nc>
  </rcc>
  <rcc rId="3520" ua="false" sId="3">
    <oc r="W261" t="n">
      <f>F261+</f>
    </oc>
    <nc r="W261" t="n">
      <f>F261+</f>
    </nc>
  </rcc>
  <rcc rId="3521" ua="false" sId="3">
    <oc r="W262" t="n">
      <f>F262+</f>
    </oc>
    <nc r="W262" t="n">
      <f>F262+</f>
    </nc>
  </rcc>
  <rcc rId="3522" ua="false" sId="3">
    <oc r="W263" t="n">
      <f>F263+</f>
    </oc>
    <nc r="W263" t="n">
      <f>F263+</f>
    </nc>
  </rcc>
  <rcc rId="3523" ua="false" sId="3">
    <oc r="W264" t="n">
      <f>F264+</f>
    </oc>
    <nc r="W264" t="n">
      <f>F264+</f>
    </nc>
  </rcc>
  <rcc rId="3524" ua="false" sId="3">
    <oc r="W265" t="n">
      <f>F265+</f>
    </oc>
    <nc r="W265" t="n">
      <f>F265+</f>
    </nc>
  </rcc>
  <rcc rId="3525" ua="false" sId="3">
    <oc r="W266" t="n">
      <f>F266+</f>
    </oc>
    <nc r="W266" t="n">
      <f>F266+</f>
    </nc>
  </rcc>
  <rcc rId="3526" ua="false" sId="3">
    <oc r="W267" t="n">
      <f>F267+</f>
    </oc>
    <nc r="W267" t="n">
      <f>F267+</f>
    </nc>
  </rcc>
  <rcc rId="3527" ua="false" sId="3">
    <oc r="W268" t="n">
      <f>F268+</f>
    </oc>
    <nc r="W268" t="n">
      <f>F268+</f>
    </nc>
  </rcc>
  <rcc rId="3528" ua="false" sId="3">
    <oc r="W269" t="n">
      <f>F269+</f>
    </oc>
    <nc r="W269" t="n">
      <f>F269+</f>
    </nc>
  </rcc>
  <rcc rId="3529" ua="false" sId="3">
    <oc r="W270" t="n">
      <f>F270+</f>
    </oc>
    <nc r="W270" t="n">
      <f>F270+</f>
    </nc>
  </rcc>
  <rcc rId="3530" ua="false" sId="3">
    <oc r="W271" t="n">
      <f>F271+</f>
    </oc>
    <nc r="W271" t="n">
      <f>F271+</f>
    </nc>
  </rcc>
  <rcc rId="3531" ua="false" sId="3">
    <oc r="W272" t="n">
      <f>F272+</f>
    </oc>
    <nc r="W272" t="n">
      <f>F272+</f>
    </nc>
  </rcc>
  <rcc rId="3532" ua="false" sId="3">
    <oc r="W273" t="n">
      <f>F273+</f>
    </oc>
    <nc r="W273" t="n">
      <f>F273+</f>
    </nc>
  </rcc>
  <rcc rId="3533" ua="false" sId="3">
    <oc r="W274" t="n">
      <f>F274+</f>
    </oc>
    <nc r="W274" t="n">
      <f>F274+</f>
    </nc>
  </rcc>
  <rcc rId="3534" ua="false" sId="3">
    <oc r="W275" t="n">
      <f>F275+</f>
    </oc>
    <nc r="W275" t="n">
      <f>F275+</f>
    </nc>
  </rcc>
  <rcc rId="3535" ua="false" sId="3">
    <oc r="W276" t="n">
      <f>F276+</f>
    </oc>
    <nc r="W276" t="n">
      <f>F276+</f>
    </nc>
  </rcc>
  <rcc rId="3536" ua="false" sId="3">
    <oc r="W285" t="n">
      <f>F285+</f>
    </oc>
    <nc r="W285" t="n">
      <f>F285+</f>
    </nc>
  </rcc>
  <rcc rId="3537" ua="false" sId="3">
    <oc r="W286" t="n">
      <f>F286+</f>
    </oc>
    <nc r="W286" t="n">
      <f>F286+</f>
    </nc>
  </rcc>
  <rcc rId="3538" ua="false" sId="3">
    <oc r="W287" t="n">
      <f>F287+</f>
    </oc>
    <nc r="W287" t="n">
      <f>F287+</f>
    </nc>
  </rcc>
  <rcc rId="3539" ua="false" sId="3">
    <oc r="W288" t="n">
      <f>F288+</f>
    </oc>
    <nc r="W288" t="n">
      <f>F288+</f>
    </nc>
  </rcc>
  <rcc rId="3540" ua="false" sId="3">
    <oc r="W289" t="n">
      <f>F289+</f>
    </oc>
    <nc r="W289" t="n">
      <f>F289+</f>
    </nc>
  </rcc>
  <rcc rId="3541" ua="false" sId="3">
    <oc r="W290" t="n">
      <f>F290+</f>
    </oc>
    <nc r="W290" t="n">
      <f>F290+</f>
    </nc>
  </rcc>
  <rcc rId="3542" ua="false" sId="3">
    <oc r="W291" t="n">
      <f>F291+</f>
    </oc>
    <nc r="W291" t="n">
      <f>F291+</f>
    </nc>
  </rcc>
  <rcc rId="3543" ua="false" sId="3">
    <oc r="W292" t="n">
      <f>F292+</f>
    </oc>
    <nc r="W292" t="n">
      <f>F292+</f>
    </nc>
  </rcc>
  <rcc rId="3544" ua="false" sId="3">
    <oc r="W293" t="n">
      <f>F293+</f>
    </oc>
    <nc r="W293" t="n">
      <f>F293+</f>
    </nc>
  </rcc>
  <rcc rId="3545" ua="false" sId="3">
    <oc r="W294" t="n">
      <f>F294+</f>
    </oc>
    <nc r="W294" t="n">
      <f>F294+</f>
    </nc>
  </rcc>
  <rcc rId="3546" ua="false" sId="3">
    <oc r="W295" t="n">
      <f>F295+</f>
    </oc>
    <nc r="W295" t="n">
      <f>F295+</f>
    </nc>
  </rcc>
  <rcc rId="3547" ua="false" sId="3">
    <oc r="W296" t="n">
      <f>F296+</f>
    </oc>
    <nc r="W296" t="n">
      <f>F296+</f>
    </nc>
  </rcc>
  <rcc rId="3548" ua="false" sId="3">
    <oc r="W297" t="n">
      <f>F297+</f>
    </oc>
    <nc r="W297" t="n">
      <f>F297+</f>
    </nc>
  </rcc>
  <rcc rId="3549" ua="false" sId="3">
    <oc r="W298" t="n">
      <f>F298+</f>
    </oc>
    <nc r="W298" t="n">
      <f>F298+</f>
    </nc>
  </rcc>
  <rcc rId="3550" ua="false" sId="3">
    <oc r="W299" t="n">
      <f>F299+</f>
    </oc>
    <nc r="W299" t="n">
      <f>F299+</f>
    </nc>
  </rcc>
  <rcc rId="3551" ua="false" sId="3">
    <oc r="W300" t="n">
      <f>F300+</f>
    </oc>
    <nc r="W300" t="n">
      <f>F300+</f>
    </nc>
  </rcc>
  <rcc rId="3552" ua="false" sId="3">
    <oc r="W301" t="n">
      <f>F301+</f>
    </oc>
    <nc r="W301" t="n">
      <f>F301+</f>
    </nc>
  </rcc>
  <rcc rId="3553" ua="false" sId="3">
    <oc r="W302" t="n">
      <f>F302+</f>
    </oc>
    <nc r="W302" t="n">
      <f>F302+</f>
    </nc>
  </rcc>
  <rcc rId="3554" ua="false" sId="3">
    <oc r="W303" t="n">
      <f>F303+</f>
    </oc>
    <nc r="W303" t="n">
      <f>F303+</f>
    </nc>
  </rcc>
  <rcc rId="3555" ua="false" sId="3">
    <oc r="W304" t="n">
      <f>F304+</f>
    </oc>
    <nc r="W304" t="n">
      <f>F304+</f>
    </nc>
  </rcc>
  <rcc rId="3556" ua="false" sId="3">
    <oc r="W305" t="n">
      <f>F305+</f>
    </oc>
    <nc r="W305" t="n">
      <f>F305+</f>
    </nc>
  </rcc>
  <rcc rId="3557" ua="false" sId="3">
    <oc r="W306" t="n">
      <f>F306+</f>
    </oc>
    <nc r="W306" t="n">
      <f>F306+</f>
    </nc>
  </rcc>
  <rcc rId="3558" ua="false" sId="3">
    <oc r="W307" t="n">
      <f>F307+</f>
    </oc>
    <nc r="W307" t="n">
      <f>F307+</f>
    </nc>
  </rcc>
  <rcc rId="3559" ua="false" sId="3">
    <oc r="W308" t="n">
      <f>F308+</f>
    </oc>
    <nc r="W308" t="n">
      <f>F308+</f>
    </nc>
  </rcc>
  <rcc rId="3560" ua="false" sId="3">
    <oc r="W309" t="n">
      <f>F309+</f>
    </oc>
    <nc r="W309" t="n">
      <f>F309+</f>
    </nc>
  </rcc>
  <rcc rId="3561" ua="false" sId="3">
    <oc r="W318" t="n">
      <f>F318+</f>
    </oc>
    <nc r="W318" t="n">
      <f>F318+</f>
    </nc>
  </rcc>
  <rcc rId="3562" ua="false" sId="3">
    <oc r="W319" t="n">
      <f>F319+</f>
    </oc>
    <nc r="W319" t="n">
      <f>F319+</f>
    </nc>
  </rcc>
  <rcc rId="3563" ua="false" sId="3">
    <oc r="W320" t="n">
      <f>F320+</f>
    </oc>
    <nc r="W320" t="n">
      <f>F320+</f>
    </nc>
  </rcc>
  <rcc rId="3564" ua="false" sId="3">
    <oc r="W321" t="n">
      <f>F321+</f>
    </oc>
    <nc r="W321" t="n">
      <f>F321+</f>
    </nc>
  </rcc>
  <rcc rId="3565" ua="false" sId="3">
    <oc r="W322" t="n">
      <f>F322+</f>
    </oc>
    <nc r="W322" t="n">
      <f>F322+</f>
    </nc>
  </rcc>
  <rcc rId="3566" ua="false" sId="3">
    <oc r="W323" t="n">
      <f>F323+</f>
    </oc>
    <nc r="W323" t="n">
      <f>F323+</f>
    </nc>
  </rcc>
  <rcc rId="3567" ua="false" sId="3">
    <oc r="W324" t="n">
      <f>F324+</f>
    </oc>
    <nc r="W324" t="n">
      <f>F324+</f>
    </nc>
  </rcc>
  <rcc rId="3568" ua="false" sId="3">
    <oc r="W325" t="n">
      <f>F325+</f>
    </oc>
    <nc r="W325" t="n">
      <f>F325+</f>
    </nc>
  </rcc>
  <rcc rId="3569" ua="false" sId="3">
    <oc r="W326" t="n">
      <f>F326+</f>
    </oc>
    <nc r="W326" t="n">
      <f>F326+</f>
    </nc>
  </rcc>
  <rcc rId="3570" ua="false" sId="3">
    <oc r="W327" t="n">
      <f>F327+</f>
    </oc>
    <nc r="W327" t="n">
      <f>F327+</f>
    </nc>
  </rcc>
  <rcc rId="3571" ua="false" sId="3">
    <oc r="W328" t="n">
      <f>F328+</f>
    </oc>
    <nc r="W328" t="n">
      <f>F328+</f>
    </nc>
  </rcc>
  <rcc rId="3572" ua="false" sId="3">
    <oc r="W329" t="n">
      <f>F329+</f>
    </oc>
    <nc r="W329" t="n">
      <f>F329+</f>
    </nc>
  </rcc>
  <rcc rId="3573" ua="false" sId="3">
    <oc r="W330" t="n">
      <f>F330+</f>
    </oc>
    <nc r="W330" t="n">
      <f>F330+</f>
    </nc>
  </rcc>
  <rcc rId="3574" ua="false" sId="3">
    <oc r="W331" t="n">
      <f>F331+</f>
    </oc>
    <nc r="W331" t="n">
      <f>F331+</f>
    </nc>
  </rcc>
  <rcc rId="3575" ua="false" sId="3">
    <oc r="W332" t="n">
      <f>F332+</f>
    </oc>
    <nc r="W332" t="n">
      <f>F332+</f>
    </nc>
  </rcc>
  <rcc rId="3576" ua="false" sId="3">
    <oc r="W333" t="n">
      <f>F333+</f>
    </oc>
    <nc r="W333" t="n">
      <f>F333+</f>
    </nc>
  </rcc>
  <rcc rId="3577" ua="false" sId="3">
    <oc r="W334" t="n">
      <f>F334+</f>
    </oc>
    <nc r="W334" t="n">
      <f>F334+</f>
    </nc>
  </rcc>
  <rcc rId="3578" ua="false" sId="3">
    <oc r="W335" t="n">
      <f>F335+</f>
    </oc>
    <nc r="W335" t="n">
      <f>F335+</f>
    </nc>
  </rcc>
  <rcc rId="3579" ua="false" sId="3">
    <oc r="W336" t="n">
      <f>F336+</f>
    </oc>
    <nc r="W336" t="n">
      <f>F336+</f>
    </nc>
  </rcc>
  <rcc rId="3580" ua="false" sId="3">
    <oc r="W337" t="n">
      <f>F337+</f>
    </oc>
    <nc r="W337" t="n">
      <f>F337+</f>
    </nc>
  </rcc>
  <rcc rId="3581" ua="false" sId="3">
    <oc r="W338" t="n">
      <f>F338+</f>
    </oc>
    <nc r="W338" t="n">
      <f>F338+</f>
    </nc>
  </rcc>
  <rcc rId="3582" ua="false" sId="3">
    <oc r="W339" t="n">
      <f>F339+</f>
    </oc>
    <nc r="W339" t="n">
      <f>F339+</f>
    </nc>
  </rcc>
  <rcc rId="3583" ua="false" sId="3">
    <oc r="W340" t="n">
      <f>F340+</f>
    </oc>
    <nc r="W340" t="n">
      <f>F340+</f>
    </nc>
  </rcc>
  <rcc rId="3584" ua="false" sId="3">
    <oc r="W341" t="n">
      <f>F341+</f>
    </oc>
    <nc r="W341" t="n">
      <f>F341+</f>
    </nc>
  </rcc>
  <rcc rId="3585" ua="false" sId="3">
    <oc r="W342" t="n">
      <f>F342+</f>
    </oc>
    <nc r="W342" t="n">
      <f>F342+</f>
    </nc>
  </rcc>
  <rcc rId="3586" ua="false" sId="3">
    <oc r="W351" t="n">
      <f>F351+</f>
    </oc>
    <nc r="W351" t="n">
      <f>F351+</f>
    </nc>
  </rcc>
  <rcc rId="3587" ua="false" sId="3">
    <oc r="W352" t="n">
      <f>F352+</f>
    </oc>
    <nc r="W352" t="n">
      <f>F352+</f>
    </nc>
  </rcc>
  <rcc rId="3588" ua="false" sId="3">
    <oc r="W353" t="n">
      <f>F353+</f>
    </oc>
    <nc r="W353" t="n">
      <f>F353+</f>
    </nc>
  </rcc>
  <rcc rId="3589" ua="false" sId="3">
    <oc r="W354" t="n">
      <f>F354+</f>
    </oc>
    <nc r="W354" t="n">
      <f>F354+</f>
    </nc>
  </rcc>
  <rcc rId="3590" ua="false" sId="3">
    <oc r="W355" t="n">
      <f>F355+</f>
    </oc>
    <nc r="W355" t="n">
      <f>F355+</f>
    </nc>
  </rcc>
  <rcc rId="3591" ua="false" sId="3">
    <oc r="W356" t="n">
      <f>F356+</f>
    </oc>
    <nc r="W356" t="n">
      <f>F356+</f>
    </nc>
  </rcc>
  <rcc rId="3592" ua="false" sId="3">
    <oc r="W357" t="n">
      <f>F357+</f>
    </oc>
    <nc r="W357" t="n">
      <f>F357+</f>
    </nc>
  </rcc>
  <rcc rId="3593" ua="false" sId="3">
    <oc r="W358" t="n">
      <f>F358+</f>
    </oc>
    <nc r="W358" t="n">
      <f>F358+</f>
    </nc>
  </rcc>
  <rcc rId="3594" ua="false" sId="3">
    <oc r="W359" t="n">
      <f>F359+</f>
    </oc>
    <nc r="W359" t="n">
      <f>F359+</f>
    </nc>
  </rcc>
  <rcc rId="3595" ua="false" sId="3">
    <oc r="W360" t="n">
      <f>F360+</f>
    </oc>
    <nc r="W360" t="n">
      <f>F360+</f>
    </nc>
  </rcc>
  <rcc rId="3596" ua="false" sId="3">
    <oc r="W361" t="n">
      <f>F361+</f>
    </oc>
    <nc r="W361" t="n">
      <f>F361+</f>
    </nc>
  </rcc>
  <rcc rId="3597" ua="false" sId="3">
    <oc r="W362" t="n">
      <f>F362+</f>
    </oc>
    <nc r="W362" t="n">
      <f>F362+</f>
    </nc>
  </rcc>
  <rcc rId="3598" ua="false" sId="3">
    <oc r="W363" t="n">
      <f>F363+</f>
    </oc>
    <nc r="W363" t="n">
      <f>F363+</f>
    </nc>
  </rcc>
  <rcc rId="3599" ua="false" sId="3">
    <oc r="W364" t="n">
      <f>F364+</f>
    </oc>
    <nc r="W364" t="n">
      <f>F364+</f>
    </nc>
  </rcc>
  <rcc rId="3600" ua="false" sId="3">
    <oc r="W365" t="n">
      <f>F365+</f>
    </oc>
    <nc r="W365" t="n">
      <f>F365+</f>
    </nc>
  </rcc>
  <rcc rId="3601" ua="false" sId="3">
    <oc r="W366" t="n">
      <f>F366+</f>
    </oc>
    <nc r="W366" t="n">
      <f>F366+</f>
    </nc>
  </rcc>
  <rcc rId="3602" ua="false" sId="3">
    <oc r="W367" t="n">
      <f>F367+</f>
    </oc>
    <nc r="W367" t="n">
      <f>F367+</f>
    </nc>
  </rcc>
  <rcc rId="3603" ua="false" sId="3">
    <oc r="W368" t="n">
      <f>F368+</f>
    </oc>
    <nc r="W368" t="n">
      <f>F368+</f>
    </nc>
  </rcc>
  <rcc rId="3604" ua="false" sId="3">
    <oc r="W369" t="n">
      <f>F369+</f>
    </oc>
    <nc r="W369" t="n">
      <f>F369+</f>
    </nc>
  </rcc>
  <rcc rId="3605" ua="false" sId="3">
    <oc r="W370" t="n">
      <f>F370+</f>
    </oc>
    <nc r="W370" t="n">
      <f>F370+</f>
    </nc>
  </rcc>
  <rcc rId="3606" ua="false" sId="3">
    <oc r="W371" t="n">
      <f>F371+</f>
    </oc>
    <nc r="W371" t="n">
      <f>F371+</f>
    </nc>
  </rcc>
  <rcc rId="3607" ua="false" sId="3">
    <oc r="W372" t="n">
      <f>F372+</f>
    </oc>
    <nc r="W372" t="n">
      <f>F372+</f>
    </nc>
  </rcc>
  <rcc rId="3608" ua="false" sId="3">
    <oc r="W373" t="n">
      <f>F373+</f>
    </oc>
    <nc r="W373" t="n">
      <f>F373+</f>
    </nc>
  </rcc>
  <rcc rId="3609" ua="false" sId="3">
    <oc r="W374" t="n">
      <f>F374+</f>
    </oc>
    <nc r="W374" t="n">
      <f>F374+</f>
    </nc>
  </rcc>
  <rcc rId="3610" ua="false" sId="3">
    <oc r="W375" t="n">
      <f>F375+</f>
    </oc>
    <nc r="W375" t="n">
      <f>F375+</f>
    </nc>
  </rcc>
  <rcc rId="3611" ua="false" sId="3">
    <oc r="W384" t="n">
      <f>F384+</f>
    </oc>
    <nc r="W384" t="n">
      <f>F384+</f>
    </nc>
  </rcc>
  <rcc rId="3612" ua="false" sId="3">
    <oc r="W385" t="n">
      <f>F385+</f>
    </oc>
    <nc r="W385" t="n">
      <f>F385+</f>
    </nc>
  </rcc>
  <rcc rId="3613" ua="false" sId="3">
    <oc r="W386" t="n">
      <f>F386+</f>
    </oc>
    <nc r="W386" t="n">
      <f>F386+</f>
    </nc>
  </rcc>
  <rcc rId="3614" ua="false" sId="3">
    <oc r="W387" t="n">
      <f>F387+</f>
    </oc>
    <nc r="W387" t="n">
      <f>F387+</f>
    </nc>
  </rcc>
  <rcc rId="3615" ua="false" sId="3">
    <oc r="W388" t="n">
      <f>F388+</f>
    </oc>
    <nc r="W388" t="n">
      <f>F388+</f>
    </nc>
  </rcc>
  <rcc rId="3616" ua="false" sId="3">
    <oc r="W389" t="n">
      <f>F389+</f>
    </oc>
    <nc r="W389" t="n">
      <f>F389+</f>
    </nc>
  </rcc>
  <rcc rId="3617" ua="false" sId="3">
    <oc r="W390" t="n">
      <f>F390+</f>
    </oc>
    <nc r="W390" t="n">
      <f>F390+</f>
    </nc>
  </rcc>
  <rcc rId="3618" ua="false" sId="3">
    <oc r="W391" t="n">
      <f>F391+</f>
    </oc>
    <nc r="W391" t="n">
      <f>F391+</f>
    </nc>
  </rcc>
  <rcc rId="3619" ua="false" sId="3">
    <oc r="W392" t="n">
      <f>F392+</f>
    </oc>
    <nc r="W392" t="n">
      <f>F392+</f>
    </nc>
  </rcc>
  <rcc rId="3620" ua="false" sId="3">
    <oc r="W393" t="n">
      <f>F393+</f>
    </oc>
    <nc r="W393" t="n">
      <f>F393+</f>
    </nc>
  </rcc>
  <rcc rId="3621" ua="false" sId="3">
    <oc r="W394" t="n">
      <f>F394+</f>
    </oc>
    <nc r="W394" t="n">
      <f>F394+</f>
    </nc>
  </rcc>
  <rcc rId="3622" ua="false" sId="3">
    <oc r="W395" t="n">
      <f>F395+</f>
    </oc>
    <nc r="W395" t="n">
      <f>F395+</f>
    </nc>
  </rcc>
  <rcc rId="3623" ua="false" sId="3">
    <oc r="W396" t="n">
      <f>F396+</f>
    </oc>
    <nc r="W396" t="n">
      <f>F396+</f>
    </nc>
  </rcc>
  <rcc rId="3624" ua="false" sId="3">
    <oc r="W397" t="n">
      <f>F397+</f>
    </oc>
    <nc r="W397" t="n">
      <f>F397+</f>
    </nc>
  </rcc>
  <rcc rId="3625" ua="false" sId="3">
    <oc r="W398" t="n">
      <f>F398+</f>
    </oc>
    <nc r="W398" t="n">
      <f>F398+</f>
    </nc>
  </rcc>
  <rcc rId="3626" ua="false" sId="3">
    <oc r="W399" t="n">
      <f>F399+</f>
    </oc>
    <nc r="W399" t="n">
      <f>F399+</f>
    </nc>
  </rcc>
  <rcc rId="3627" ua="false" sId="3">
    <oc r="W400" t="n">
      <f>F400+</f>
    </oc>
    <nc r="W400" t="n">
      <f>F400+</f>
    </nc>
  </rcc>
  <rcc rId="3628" ua="false" sId="3">
    <oc r="W401" t="n">
      <f>F401+</f>
    </oc>
    <nc r="W401" t="n">
      <f>F401+</f>
    </nc>
  </rcc>
  <rcc rId="3629" ua="false" sId="3">
    <oc r="W402" t="n">
      <f>F402+</f>
    </oc>
    <nc r="W402" t="n">
      <f>F402+</f>
    </nc>
  </rcc>
  <rcc rId="3630" ua="false" sId="3">
    <oc r="W403" t="n">
      <f>F403+</f>
    </oc>
    <nc r="W403" t="n">
      <f>F403+</f>
    </nc>
  </rcc>
  <rcc rId="3631" ua="false" sId="3">
    <oc r="W404" t="n">
      <f>F404+</f>
    </oc>
    <nc r="W404" t="n">
      <f>F404+</f>
    </nc>
  </rcc>
  <rcc rId="3632" ua="false" sId="3">
    <oc r="W405" t="n">
      <f>F405+</f>
    </oc>
    <nc r="W405" t="n">
      <f>F405+</f>
    </nc>
  </rcc>
  <rcc rId="3633" ua="false" sId="3">
    <oc r="W406" t="n">
      <f>F406+</f>
    </oc>
    <nc r="W406" t="n">
      <f>F406+</f>
    </nc>
  </rcc>
  <rcc rId="3634" ua="false" sId="3">
    <oc r="W407" t="n">
      <f>F407+</f>
    </oc>
    <nc r="W407" t="n">
      <f>F407+</f>
    </nc>
  </rcc>
  <rcc rId="3635" ua="false" sId="3">
    <oc r="W408" t="n">
      <f>F408+</f>
    </oc>
    <nc r="W408" t="n">
      <f>F408+</f>
    </nc>
  </rcc>
  <rcc rId="3636" ua="false" sId="3">
    <oc r="W417" t="n">
      <f>F417+</f>
    </oc>
    <nc r="W417" t="n">
      <f>F417+</f>
    </nc>
  </rcc>
  <rcc rId="3637" ua="false" sId="3">
    <oc r="W418" t="n">
      <f>F418+</f>
    </oc>
    <nc r="W418" t="n">
      <f>F418+</f>
    </nc>
  </rcc>
  <rcc rId="3638" ua="false" sId="3">
    <oc r="W419" t="n">
      <f>F419+</f>
    </oc>
    <nc r="W419" t="n">
      <f>F419+</f>
    </nc>
  </rcc>
  <rcc rId="3639" ua="false" sId="3">
    <oc r="W420" t="n">
      <f>F420+</f>
    </oc>
    <nc r="W420" t="n">
      <f>F420+</f>
    </nc>
  </rcc>
  <rcc rId="3640" ua="false" sId="3">
    <oc r="W421" t="n">
      <f>F421+</f>
    </oc>
    <nc r="W421" t="n">
      <f>F421+</f>
    </nc>
  </rcc>
  <rcc rId="3641" ua="false" sId="3">
    <oc r="W422" t="n">
      <f>F422+</f>
    </oc>
    <nc r="W422" t="n">
      <f>F422+</f>
    </nc>
  </rcc>
  <rcc rId="3642" ua="false" sId="3">
    <oc r="W423" t="n">
      <f>F423+</f>
    </oc>
    <nc r="W423" t="n">
      <f>F423+</f>
    </nc>
  </rcc>
  <rcc rId="3643" ua="false" sId="3">
    <oc r="W424" t="n">
      <f>F424+</f>
    </oc>
    <nc r="W424" t="n">
      <f>F424+</f>
    </nc>
  </rcc>
  <rcc rId="3644" ua="false" sId="3">
    <oc r="W425" t="n">
      <f>F425+</f>
    </oc>
    <nc r="W425" t="n">
      <f>F425+</f>
    </nc>
  </rcc>
  <rcc rId="3645" ua="false" sId="3">
    <oc r="W426" t="n">
      <f>F426+</f>
    </oc>
    <nc r="W426" t="n">
      <f>F426+</f>
    </nc>
  </rcc>
  <rcc rId="3646" ua="false" sId="3">
    <oc r="W427" t="n">
      <f>F427+</f>
    </oc>
    <nc r="W427" t="n">
      <f>F427+</f>
    </nc>
  </rcc>
  <rcc rId="3647" ua="false" sId="3">
    <oc r="W428" t="n">
      <f>F428+</f>
    </oc>
    <nc r="W428" t="n">
      <f>F428+</f>
    </nc>
  </rcc>
  <rcc rId="3648" ua="false" sId="3">
    <oc r="W429" t="n">
      <f>F429+</f>
    </oc>
    <nc r="W429" t="n">
      <f>F429+</f>
    </nc>
  </rcc>
  <rcc rId="3649" ua="false" sId="3">
    <oc r="W430" t="n">
      <f>F430+</f>
    </oc>
    <nc r="W430" t="n">
      <f>F430+</f>
    </nc>
  </rcc>
  <rcc rId="3650" ua="false" sId="3">
    <oc r="W431" t="n">
      <f>F431+</f>
    </oc>
    <nc r="W431" t="n">
      <f>F431+</f>
    </nc>
  </rcc>
  <rcc rId="3651" ua="false" sId="3">
    <oc r="W432" t="n">
      <f>F432+</f>
    </oc>
    <nc r="W432" t="n">
      <f>F432+</f>
    </nc>
  </rcc>
  <rcc rId="3652" ua="false" sId="3">
    <oc r="W433" t="n">
      <f>F433+</f>
    </oc>
    <nc r="W433" t="n">
      <f>F433+</f>
    </nc>
  </rcc>
  <rcc rId="3653" ua="false" sId="3">
    <oc r="W434" t="n">
      <f>F434+</f>
    </oc>
    <nc r="W434" t="n">
      <f>F434+</f>
    </nc>
  </rcc>
  <rcc rId="3654" ua="false" sId="3">
    <oc r="W435" t="n">
      <f>F435+</f>
    </oc>
    <nc r="W435" t="n">
      <f>F435+</f>
    </nc>
  </rcc>
  <rcc rId="3655" ua="false" sId="3">
    <oc r="W436" t="n">
      <f>F436+</f>
    </oc>
    <nc r="W436" t="n">
      <f>F436+</f>
    </nc>
  </rcc>
  <rcc rId="3656" ua="false" sId="3">
    <oc r="W437" t="n">
      <f>F437+</f>
    </oc>
    <nc r="W437" t="n">
      <f>F437+</f>
    </nc>
  </rcc>
  <rcc rId="3657" ua="false" sId="3">
    <oc r="W438" t="n">
      <f>F438+</f>
    </oc>
    <nc r="W438" t="n">
      <f>F438+</f>
    </nc>
  </rcc>
  <rcc rId="3658" ua="false" sId="3">
    <oc r="W439" t="n">
      <f>F439+</f>
    </oc>
    <nc r="W439" t="n">
      <f>F439+</f>
    </nc>
  </rcc>
  <rcc rId="3659" ua="false" sId="3">
    <oc r="W440" t="n">
      <f>F440+</f>
    </oc>
    <nc r="W440" t="n">
      <f>F440+</f>
    </nc>
  </rcc>
  <rcc rId="3660" ua="false" sId="3">
    <oc r="W441" t="n">
      <f>F441+</f>
    </oc>
    <nc r="W441" t="n">
      <f>F441+</f>
    </nc>
  </rcc>
  <rcc rId="3661" ua="false" sId="3">
    <oc r="W450" t="n">
      <f>F450+</f>
    </oc>
    <nc r="W450" t="n">
      <f>F450+</f>
    </nc>
  </rcc>
  <rcc rId="3662" ua="false" sId="3">
    <oc r="W451" t="n">
      <f>F451+</f>
    </oc>
    <nc r="W451" t="n">
      <f>F451+</f>
    </nc>
  </rcc>
  <rcc rId="3663" ua="false" sId="3">
    <oc r="W452" t="n">
      <f>F452+</f>
    </oc>
    <nc r="W452" t="n">
      <f>F452+</f>
    </nc>
  </rcc>
  <rcc rId="3664" ua="false" sId="3">
    <oc r="W453" t="n">
      <f>F453+</f>
    </oc>
    <nc r="W453" t="n">
      <f>F453+</f>
    </nc>
  </rcc>
  <rcc rId="3665" ua="false" sId="3">
    <oc r="W454" t="n">
      <f>F454+</f>
    </oc>
    <nc r="W454" t="n">
      <f>F454+</f>
    </nc>
  </rcc>
  <rcc rId="3666" ua="false" sId="3">
    <oc r="W455" t="n">
      <f>F455+</f>
    </oc>
    <nc r="W455" t="n">
      <f>F455+</f>
    </nc>
  </rcc>
  <rcc rId="3667" ua="false" sId="3">
    <oc r="W456" t="n">
      <f>F456+</f>
    </oc>
    <nc r="W456" t="n">
      <f>F456+</f>
    </nc>
  </rcc>
  <rcc rId="3668" ua="false" sId="3">
    <oc r="W457" t="n">
      <f>F457+</f>
    </oc>
    <nc r="W457" t="n">
      <f>F457+</f>
    </nc>
  </rcc>
  <rcc rId="3669" ua="false" sId="3">
    <oc r="W458" t="n">
      <f>F458+</f>
    </oc>
    <nc r="W458" t="n">
      <f>F458+</f>
    </nc>
  </rcc>
  <rcc rId="3670" ua="false" sId="3">
    <oc r="W459" t="n">
      <f>F459+</f>
    </oc>
    <nc r="W459" t="n">
      <f>F459+</f>
    </nc>
  </rcc>
  <rcc rId="3671" ua="false" sId="3">
    <oc r="W460" t="n">
      <f>F460+</f>
    </oc>
    <nc r="W460" t="n">
      <f>F460+</f>
    </nc>
  </rcc>
  <rcc rId="3672" ua="false" sId="3">
    <oc r="W461" t="n">
      <f>F461+</f>
    </oc>
    <nc r="W461" t="n">
      <f>F461+</f>
    </nc>
  </rcc>
  <rcc rId="3673" ua="false" sId="3">
    <oc r="W462" t="n">
      <f>F462+</f>
    </oc>
    <nc r="W462" t="n">
      <f>F462+</f>
    </nc>
  </rcc>
  <rcc rId="3674" ua="false" sId="3">
    <oc r="W463" t="n">
      <f>F463+</f>
    </oc>
    <nc r="W463" t="n">
      <f>F463+</f>
    </nc>
  </rcc>
  <rcc rId="3675" ua="false" sId="3">
    <oc r="W464" t="n">
      <f>F464+</f>
    </oc>
    <nc r="W464" t="n">
      <f>F464+</f>
    </nc>
  </rcc>
  <rcc rId="3676" ua="false" sId="3">
    <oc r="W465" t="n">
      <f>F465+</f>
    </oc>
    <nc r="W465" t="n">
      <f>F465+</f>
    </nc>
  </rcc>
  <rcc rId="3677" ua="false" sId="3">
    <oc r="W466" t="n">
      <f>F466+</f>
    </oc>
    <nc r="W466" t="n">
      <f>F466+</f>
    </nc>
  </rcc>
  <rcc rId="3678" ua="false" sId="3">
    <oc r="W467" t="n">
      <f>F467+</f>
    </oc>
    <nc r="W467" t="n">
      <f>F467+</f>
    </nc>
  </rcc>
  <rcc rId="3679" ua="false" sId="3">
    <oc r="W468" t="n">
      <f>F468+</f>
    </oc>
    <nc r="W468" t="n">
      <f>F468+</f>
    </nc>
  </rcc>
  <rcc rId="3680" ua="false" sId="3">
    <oc r="W469" t="n">
      <f>F469+</f>
    </oc>
    <nc r="W469" t="n">
      <f>F469+</f>
    </nc>
  </rcc>
  <rcc rId="3681" ua="false" sId="3">
    <oc r="W470" t="n">
      <f>F470+</f>
    </oc>
    <nc r="W470" t="n">
      <f>F470+</f>
    </nc>
  </rcc>
  <rcc rId="3682" ua="false" sId="3">
    <oc r="W471" t="n">
      <f>F471+</f>
    </oc>
    <nc r="W471" t="n">
      <f>F471+</f>
    </nc>
  </rcc>
  <rcc rId="3683" ua="false" sId="3">
    <oc r="W472" t="n">
      <f>F472+</f>
    </oc>
    <nc r="W472" t="n">
      <f>F472+</f>
    </nc>
  </rcc>
  <rcc rId="3684" ua="false" sId="3">
    <oc r="W473" t="n">
      <f>F473+</f>
    </oc>
    <nc r="W473" t="n">
      <f>F473+</f>
    </nc>
  </rcc>
  <rcc rId="3685" ua="false" sId="3">
    <oc r="W474" t="n">
      <f>F474+</f>
    </oc>
    <nc r="W474" t="n">
      <f>F474+</f>
    </nc>
  </rcc>
  <rcc rId="3686" ua="false" sId="3">
    <oc r="W483" t="n">
      <f>F483+</f>
    </oc>
    <nc r="W483" t="n">
      <f>F483+</f>
    </nc>
  </rcc>
  <rcc rId="3687" ua="false" sId="3">
    <oc r="W484" t="n">
      <f>F484+</f>
    </oc>
    <nc r="W484" t="n">
      <f>F484+</f>
    </nc>
  </rcc>
  <rcc rId="3688" ua="false" sId="3">
    <oc r="W485" t="n">
      <f>F485+</f>
    </oc>
    <nc r="W485" t="n">
      <f>F485+</f>
    </nc>
  </rcc>
  <rcc rId="3689" ua="false" sId="3">
    <oc r="W486" t="n">
      <f>F486+</f>
    </oc>
    <nc r="W486" t="n">
      <f>F486+</f>
    </nc>
  </rcc>
  <rcc rId="3690" ua="false" sId="3">
    <oc r="W487" t="n">
      <f>F487+</f>
    </oc>
    <nc r="W487" t="n">
      <f>F487+</f>
    </nc>
  </rcc>
  <rcc rId="3691" ua="false" sId="3">
    <oc r="W488" t="n">
      <f>F488+</f>
    </oc>
    <nc r="W488" t="n">
      <f>F488+</f>
    </nc>
  </rcc>
  <rcc rId="3692" ua="false" sId="3">
    <oc r="W489" t="n">
      <f>F489+</f>
    </oc>
    <nc r="W489" t="n">
      <f>F489+</f>
    </nc>
  </rcc>
  <rcc rId="3693" ua="false" sId="3">
    <oc r="W490" t="n">
      <f>F490+</f>
    </oc>
    <nc r="W490" t="n">
      <f>F490+</f>
    </nc>
  </rcc>
  <rcc rId="3694" ua="false" sId="3">
    <oc r="W491" t="n">
      <f>F491+</f>
    </oc>
    <nc r="W491" t="n">
      <f>F491+</f>
    </nc>
  </rcc>
  <rcc rId="3695" ua="false" sId="3">
    <oc r="W492" t="n">
      <f>F492+</f>
    </oc>
    <nc r="W492" t="n">
      <f>F492+</f>
    </nc>
  </rcc>
  <rcc rId="3696" ua="false" sId="3">
    <oc r="W493" t="n">
      <f>F493+</f>
    </oc>
    <nc r="W493" t="n">
      <f>F493+</f>
    </nc>
  </rcc>
  <rcc rId="3697" ua="false" sId="3">
    <oc r="W494" t="n">
      <f>F494+</f>
    </oc>
    <nc r="W494" t="n">
      <f>F494+</f>
    </nc>
  </rcc>
  <rcc rId="3698" ua="false" sId="3">
    <oc r="W495" t="n">
      <f>F495+</f>
    </oc>
    <nc r="W495" t="n">
      <f>F495+</f>
    </nc>
  </rcc>
  <rcc rId="3699" ua="false" sId="3">
    <oc r="W496" t="n">
      <f>F496+</f>
    </oc>
    <nc r="W496" t="n">
      <f>F496+</f>
    </nc>
  </rcc>
  <rcc rId="3700" ua="false" sId="3">
    <oc r="W497" t="n">
      <f>F497+</f>
    </oc>
    <nc r="W497" t="n">
      <f>F497+</f>
    </nc>
  </rcc>
  <rcc rId="3701" ua="false" sId="3">
    <oc r="W498" t="n">
      <f>F498+</f>
    </oc>
    <nc r="W498" t="n">
      <f>F498+</f>
    </nc>
  </rcc>
  <rcc rId="3702" ua="false" sId="3">
    <oc r="W499" t="n">
      <f>F499+</f>
    </oc>
    <nc r="W499" t="n">
      <f>F499+</f>
    </nc>
  </rcc>
  <rcc rId="3703" ua="false" sId="3">
    <oc r="W500" t="n">
      <f>F500+</f>
    </oc>
    <nc r="W500" t="n">
      <f>F500+</f>
    </nc>
  </rcc>
  <rcc rId="3704" ua="false" sId="3">
    <oc r="W501" t="n">
      <f>F501+</f>
    </oc>
    <nc r="W501" t="n">
      <f>F501+</f>
    </nc>
  </rcc>
  <rcc rId="3705" ua="false" sId="3">
    <oc r="W502" t="n">
      <f>F502+</f>
    </oc>
    <nc r="W502" t="n">
      <f>F502+</f>
    </nc>
  </rcc>
  <rcc rId="3706" ua="false" sId="3">
    <oc r="W503" t="n">
      <f>F503+</f>
    </oc>
    <nc r="W503" t="n">
      <f>F503+</f>
    </nc>
  </rcc>
  <rcc rId="3707" ua="false" sId="3">
    <oc r="W504" t="n">
      <f>F504+</f>
    </oc>
    <nc r="W504" t="n">
      <f>F504+</f>
    </nc>
  </rcc>
  <rcc rId="3708" ua="false" sId="3">
    <oc r="W505" t="n">
      <f>F505+</f>
    </oc>
    <nc r="W505" t="n">
      <f>F505+</f>
    </nc>
  </rcc>
  <rcc rId="3709" ua="false" sId="3">
    <oc r="W506" t="n">
      <f>F506+</f>
    </oc>
    <nc r="W506" t="n">
      <f>F506+</f>
    </nc>
  </rcc>
  <rcc rId="3710" ua="false" sId="3">
    <oc r="W507" t="n">
      <f>F507+</f>
    </oc>
    <nc r="W507" t="n">
      <f>F507+</f>
    </nc>
  </rcc>
  <rcc rId="3711" ua="false" sId="3">
    <oc r="X15" t="n">
      <f>G15+</f>
    </oc>
    <nc r="X15" t="n">
      <f>G15+</f>
    </nc>
  </rcc>
  <rcc rId="3712" ua="false" sId="3">
    <oc r="X16" t="n">
      <f>G16+</f>
    </oc>
    <nc r="X16" t="n">
      <f>G16+</f>
    </nc>
  </rcc>
  <rcc rId="3713" ua="false" sId="3">
    <oc r="X17" t="n">
      <f>G17+</f>
    </oc>
    <nc r="X17" t="n">
      <f>G17+</f>
    </nc>
  </rcc>
  <rcc rId="3714" ua="false" sId="3">
    <oc r="X18" t="n">
      <f>G18+</f>
    </oc>
    <nc r="X18" t="n">
      <f>G18+</f>
    </nc>
  </rcc>
  <rcc rId="3715" ua="false" sId="3">
    <oc r="X19" t="n">
      <f>G19+</f>
    </oc>
    <nc r="X19" t="n">
      <f>G19+</f>
    </nc>
  </rcc>
  <rcc rId="3716" ua="false" sId="3">
    <oc r="X20" t="n">
      <f>G20+</f>
    </oc>
    <nc r="X20" t="n">
      <f>G20+</f>
    </nc>
  </rcc>
  <rcc rId="3717" ua="false" sId="3">
    <oc r="X21" t="n">
      <f>G21+</f>
    </oc>
    <nc r="X21" t="n">
      <f>G21+</f>
    </nc>
  </rcc>
  <rcc rId="3718" ua="false" sId="3">
    <oc r="X22" t="n">
      <f>G22+</f>
    </oc>
    <nc r="X22" t="n">
      <f>G22+</f>
    </nc>
  </rcc>
  <rcc rId="3719" ua="false" sId="3">
    <oc r="X23" t="n">
      <f>G23+</f>
    </oc>
    <nc r="X23" t="n">
      <f>G23+</f>
    </nc>
  </rcc>
  <rcc rId="3720" ua="false" sId="3">
    <oc r="X24" t="n">
      <f>G24+</f>
    </oc>
    <nc r="X24" t="n">
      <f>G24+</f>
    </nc>
  </rcc>
  <rcc rId="3721" ua="false" sId="3">
    <oc r="X25" t="n">
      <f>G25+</f>
    </oc>
    <nc r="X25" t="n">
      <f>G25+</f>
    </nc>
  </rcc>
  <rcc rId="3722" ua="false" sId="3">
    <oc r="X26" t="n">
      <f>G26+</f>
    </oc>
    <nc r="X26" t="n">
      <f>G26+</f>
    </nc>
  </rcc>
  <rcc rId="3723" ua="false" sId="3">
    <oc r="X27" t="n">
      <f>G27+</f>
    </oc>
    <nc r="X27" t="n">
      <f>G27+</f>
    </nc>
  </rcc>
  <rcc rId="3724" ua="false" sId="3">
    <oc r="X28" t="n">
      <f>G28+</f>
    </oc>
    <nc r="X28" t="n">
      <f>G28+</f>
    </nc>
  </rcc>
  <rcc rId="3725" ua="false" sId="3">
    <oc r="X29" t="n">
      <f>G29+</f>
    </oc>
    <nc r="X29" t="n">
      <f>G29+</f>
    </nc>
  </rcc>
  <rcc rId="3726" ua="false" sId="3">
    <oc r="X30" t="n">
      <f>G30+</f>
    </oc>
    <nc r="X30" t="n">
      <f>G30+</f>
    </nc>
  </rcc>
  <rcc rId="3727" ua="false" sId="3">
    <oc r="X31" t="n">
      <f>G31+</f>
    </oc>
    <nc r="X31" t="n">
      <f>G31+</f>
    </nc>
  </rcc>
  <rcc rId="3728" ua="false" sId="3">
    <oc r="X32" t="n">
      <f>G32+</f>
    </oc>
    <nc r="X32" t="n">
      <f>G32+</f>
    </nc>
  </rcc>
  <rcc rId="3729" ua="false" sId="3">
    <oc r="X33" t="n">
      <f>G33+</f>
    </oc>
    <nc r="X33" t="n">
      <f>G33+</f>
    </nc>
  </rcc>
  <rcc rId="3730" ua="false" sId="3">
    <oc r="X34" t="n">
      <f>G34+</f>
    </oc>
    <nc r="X34" t="n">
      <f>G34+</f>
    </nc>
  </rcc>
  <rcc rId="3731" ua="false" sId="3">
    <oc r="X35" t="n">
      <f>G35+</f>
    </oc>
    <nc r="X35" t="n">
      <f>G35+</f>
    </nc>
  </rcc>
  <rcc rId="3732" ua="false" sId="3">
    <oc r="X36" t="n">
      <f>G36+</f>
    </oc>
    <nc r="X36" t="n">
      <f>G36+</f>
    </nc>
  </rcc>
  <rcc rId="3733" ua="false" sId="3">
    <oc r="X37" t="n">
      <f>G37+</f>
    </oc>
    <nc r="X37" t="n">
      <f>G37+</f>
    </nc>
  </rcc>
  <rcc rId="3734" ua="false" sId="3">
    <oc r="X38" t="n">
      <f>G38+</f>
    </oc>
    <nc r="X38" t="n">
      <f>G38+</f>
    </nc>
  </rcc>
  <rcc rId="3735" ua="false" sId="3">
    <oc r="X39" t="n">
      <f>G39+</f>
    </oc>
    <nc r="X39" t="n">
      <f>G39+</f>
    </nc>
  </rcc>
  <rcc rId="3736" ua="false" sId="3">
    <oc r="X40" t="n">
      <f>G40+</f>
    </oc>
    <nc r="X40" t="n">
      <f>G40+</f>
    </nc>
  </rcc>
  <rcc rId="3737" ua="false" sId="3">
    <oc r="X41" t="n">
      <f>G41+</f>
    </oc>
    <nc r="X41" t="n">
      <f>G41+</f>
    </nc>
  </rcc>
  <rcc rId="3738" ua="false" sId="3">
    <oc r="X50" t="n">
      <f>G50+</f>
    </oc>
    <nc r="X50" t="n">
      <f>G50+</f>
    </nc>
  </rcc>
  <rcc rId="3739" ua="false" sId="3">
    <oc r="X51" t="n">
      <f>G51+</f>
    </oc>
    <nc r="X51" t="n">
      <f>G51+</f>
    </nc>
  </rcc>
  <rcc rId="3740" ua="false" sId="3">
    <oc r="X52" t="n">
      <f>G52+</f>
    </oc>
    <nc r="X52" t="n">
      <f>G52+</f>
    </nc>
  </rcc>
  <rcc rId="3741" ua="false" sId="3">
    <oc r="X53" t="n">
      <f>G53+</f>
    </oc>
    <nc r="X53" t="n">
      <f>G53+</f>
    </nc>
  </rcc>
  <rcc rId="3742" ua="false" sId="3">
    <oc r="X54" t="n">
      <f>G54+</f>
    </oc>
    <nc r="X54" t="n">
      <f>G54+</f>
    </nc>
  </rcc>
  <rcc rId="3743" ua="false" sId="3">
    <oc r="X55" t="n">
      <f>G55+</f>
    </oc>
    <nc r="X55" t="n">
      <f>G55+</f>
    </nc>
  </rcc>
  <rcc rId="3744" ua="false" sId="3">
    <oc r="X56" t="n">
      <f>G56+</f>
    </oc>
    <nc r="X56" t="n">
      <f>G56+</f>
    </nc>
  </rcc>
  <rcc rId="3745" ua="false" sId="3">
    <oc r="X57" t="n">
      <f>G57+</f>
    </oc>
    <nc r="X57" t="n">
      <f>G57+</f>
    </nc>
  </rcc>
  <rcc rId="3746" ua="false" sId="3">
    <oc r="X58" t="n">
      <f>G58+</f>
    </oc>
    <nc r="X58" t="n">
      <f>G58+</f>
    </nc>
  </rcc>
  <rcc rId="3747" ua="false" sId="3">
    <oc r="X59" t="n">
      <f>G59+</f>
    </oc>
    <nc r="X59" t="n">
      <f>G59+</f>
    </nc>
  </rcc>
  <rcc rId="3748" ua="false" sId="3">
    <oc r="X60" t="n">
      <f>G60+</f>
    </oc>
    <nc r="X60" t="n">
      <f>G60+</f>
    </nc>
  </rcc>
  <rcc rId="3749" ua="false" sId="3">
    <oc r="X61" t="n">
      <f>G61+</f>
    </oc>
    <nc r="X61" t="n">
      <f>G61+</f>
    </nc>
  </rcc>
  <rcc rId="3750" ua="false" sId="3">
    <oc r="X62" t="n">
      <f>G62+</f>
    </oc>
    <nc r="X62" t="n">
      <f>G62+</f>
    </nc>
  </rcc>
  <rcc rId="3751" ua="false" sId="3">
    <oc r="X63" t="n">
      <f>G63+</f>
    </oc>
    <nc r="X63" t="n">
      <f>G63+</f>
    </nc>
  </rcc>
  <rcc rId="3752" ua="false" sId="3">
    <oc r="X64" t="n">
      <f>G64+</f>
    </oc>
    <nc r="X64" t="n">
      <f>G64+</f>
    </nc>
  </rcc>
  <rcc rId="3753" ua="false" sId="3">
    <oc r="X65" t="n">
      <f>G65+</f>
    </oc>
    <nc r="X65" t="n">
      <f>G65+</f>
    </nc>
  </rcc>
  <rcc rId="3754" ua="false" sId="3">
    <oc r="X66" t="n">
      <f>G66+</f>
    </oc>
    <nc r="X66" t="n">
      <f>G66+</f>
    </nc>
  </rcc>
  <rcc rId="3755" ua="false" sId="3">
    <oc r="X67" t="n">
      <f>G67+</f>
    </oc>
    <nc r="X67" t="n">
      <f>G67+</f>
    </nc>
  </rcc>
  <rcc rId="3756" ua="false" sId="3">
    <oc r="X68" t="n">
      <f>G68+</f>
    </oc>
    <nc r="X68" t="n">
      <f>G68+</f>
    </nc>
  </rcc>
  <rcc rId="3757" ua="false" sId="3">
    <oc r="X69" t="n">
      <f>G69+</f>
    </oc>
    <nc r="X69" t="n">
      <f>G69+</f>
    </nc>
  </rcc>
  <rcc rId="3758" ua="false" sId="3">
    <oc r="X70" t="n">
      <f>G70+</f>
    </oc>
    <nc r="X70" t="n">
      <f>G70+</f>
    </nc>
  </rcc>
  <rcc rId="3759" ua="false" sId="3">
    <oc r="X71" t="n">
      <f>G71+</f>
    </oc>
    <nc r="X71" t="n">
      <f>G71+</f>
    </nc>
  </rcc>
  <rcc rId="3760" ua="false" sId="3">
    <oc r="X72" t="n">
      <f>G72+</f>
    </oc>
    <nc r="X72" t="n">
      <f>G72+</f>
    </nc>
  </rcc>
  <rcc rId="3761" ua="false" sId="3">
    <oc r="X73" t="n">
      <f>G73+</f>
    </oc>
    <nc r="X73" t="n">
      <f>G73+</f>
    </nc>
  </rcc>
  <rcc rId="3762" ua="false" sId="3">
    <oc r="X74" t="n">
      <f>G74+</f>
    </oc>
    <nc r="X74" t="n">
      <f>G74+</f>
    </nc>
  </rcc>
  <rcc rId="3763" ua="false" sId="3">
    <oc r="X75" t="n">
      <f>G75+</f>
    </oc>
    <nc r="X75" t="n">
      <f>G75+</f>
    </nc>
  </rcc>
  <rcc rId="3764" ua="false" sId="3">
    <oc r="X76" t="n">
      <f>G76+</f>
    </oc>
    <nc r="X76" t="n">
      <f>G76+</f>
    </nc>
  </rcc>
  <rcc rId="3765" ua="false" sId="3">
    <oc r="X85" t="n">
      <f>G85+</f>
    </oc>
    <nc r="X85" t="n">
      <f>G85+</f>
    </nc>
  </rcc>
  <rcc rId="3766" ua="false" sId="3">
    <oc r="X86" t="n">
      <f>G86+</f>
    </oc>
    <nc r="X86" t="n">
      <f>G86+</f>
    </nc>
  </rcc>
  <rcc rId="3767" ua="false" sId="3">
    <oc r="X87" t="n">
      <f>G87+</f>
    </oc>
    <nc r="X87" t="n">
      <f>G87+</f>
    </nc>
  </rcc>
  <rcc rId="3768" ua="false" sId="3">
    <oc r="X88" t="n">
      <f>G88+</f>
    </oc>
    <nc r="X88" t="n">
      <f>G88+</f>
    </nc>
  </rcc>
  <rcc rId="3769" ua="false" sId="3">
    <oc r="X89" t="n">
      <f>G89+</f>
    </oc>
    <nc r="X89" t="n">
      <f>G89+</f>
    </nc>
  </rcc>
  <rcc rId="3770" ua="false" sId="3">
    <oc r="X90" t="n">
      <f>G90+</f>
    </oc>
    <nc r="X90" t="n">
      <f>G90+</f>
    </nc>
  </rcc>
  <rcc rId="3771" ua="false" sId="3">
    <oc r="X91" t="n">
      <f>G91+</f>
    </oc>
    <nc r="X91" t="n">
      <f>G91+</f>
    </nc>
  </rcc>
  <rcc rId="3772" ua="false" sId="3">
    <oc r="X92" t="n">
      <f>G92+</f>
    </oc>
    <nc r="X92" t="n">
      <f>G92+</f>
    </nc>
  </rcc>
  <rcc rId="3773" ua="false" sId="3">
    <oc r="X93" t="n">
      <f>G93+</f>
    </oc>
    <nc r="X93" t="n">
      <f>G93+</f>
    </nc>
  </rcc>
  <rcc rId="3774" ua="false" sId="3">
    <oc r="X94" t="n">
      <f>G94+</f>
    </oc>
    <nc r="X94" t="n">
      <f>G94+</f>
    </nc>
  </rcc>
  <rcc rId="3775" ua="false" sId="3">
    <oc r="X95" t="n">
      <f>G95+</f>
    </oc>
    <nc r="X95" t="n">
      <f>G95+</f>
    </nc>
  </rcc>
  <rcc rId="3776" ua="false" sId="3">
    <oc r="X96" t="n">
      <f>G96+</f>
    </oc>
    <nc r="X96" t="n">
      <f>G96+</f>
    </nc>
  </rcc>
  <rcc rId="3777" ua="false" sId="3">
    <oc r="X97" t="n">
      <f>G97+</f>
    </oc>
    <nc r="X97" t="n">
      <f>G97+</f>
    </nc>
  </rcc>
  <rcc rId="3778" ua="false" sId="3">
    <oc r="X98" t="n">
      <f>G98+</f>
    </oc>
    <nc r="X98" t="n">
      <f>G98+</f>
    </nc>
  </rcc>
  <rcc rId="3779" ua="false" sId="3">
    <oc r="X99" t="n">
      <f>G99+</f>
    </oc>
    <nc r="X99" t="n">
      <f>G99+</f>
    </nc>
  </rcc>
  <rcc rId="3780" ua="false" sId="3">
    <oc r="X100" t="n">
      <f>G100+</f>
    </oc>
    <nc r="X100" t="n">
      <f>G100+</f>
    </nc>
  </rcc>
  <rcc rId="3781" ua="false" sId="3">
    <oc r="X101" t="n">
      <f>G101+</f>
    </oc>
    <nc r="X101" t="n">
      <f>G101+</f>
    </nc>
  </rcc>
  <rcc rId="3782" ua="false" sId="3">
    <oc r="X102" t="n">
      <f>G102+</f>
    </oc>
    <nc r="X102" t="n">
      <f>G102+</f>
    </nc>
  </rcc>
  <rcc rId="3783" ua="false" sId="3">
    <oc r="X103" t="n">
      <f>G103+</f>
    </oc>
    <nc r="X103" t="n">
      <f>G103+</f>
    </nc>
  </rcc>
  <rcc rId="3784" ua="false" sId="3">
    <oc r="X104" t="n">
      <f>G104+</f>
    </oc>
    <nc r="X104" t="n">
      <f>G104+</f>
    </nc>
  </rcc>
  <rcc rId="3785" ua="false" sId="3">
    <oc r="X105" t="n">
      <f>G105+</f>
    </oc>
    <nc r="X105" t="n">
      <f>G105+</f>
    </nc>
  </rcc>
  <rcc rId="3786" ua="false" sId="3">
    <oc r="X106" t="n">
      <f>G106+</f>
    </oc>
    <nc r="X106" t="n">
      <f>G106+</f>
    </nc>
  </rcc>
  <rcc rId="3787" ua="false" sId="3">
    <oc r="X107" t="n">
      <f>G107+</f>
    </oc>
    <nc r="X107" t="n">
      <f>G107+</f>
    </nc>
  </rcc>
  <rcc rId="3788" ua="false" sId="3">
    <oc r="X108" t="n">
      <f>G108+</f>
    </oc>
    <nc r="X108" t="n">
      <f>G108+</f>
    </nc>
  </rcc>
  <rcc rId="3789" ua="false" sId="3">
    <oc r="X109" t="n">
      <f>G109+</f>
    </oc>
    <nc r="X109" t="n">
      <f>G109+</f>
    </nc>
  </rcc>
  <rcc rId="3790" ua="false" sId="3">
    <oc r="X110" t="n">
      <f>G110+</f>
    </oc>
    <nc r="X110" t="n">
      <f>G110+</f>
    </nc>
  </rcc>
  <rcc rId="3791" ua="false" sId="3">
    <oc r="X111" t="n">
      <f>G111+</f>
    </oc>
    <nc r="X111" t="n">
      <f>G111+</f>
    </nc>
  </rcc>
  <rcc rId="3792" ua="false" sId="3">
    <oc r="X120" t="n">
      <f>G120+</f>
    </oc>
    <nc r="X120" t="n">
      <f>G120+</f>
    </nc>
  </rcc>
  <rcc rId="3793" ua="false" sId="3">
    <oc r="X121" t="n">
      <f>G121+</f>
    </oc>
    <nc r="X121" t="n">
      <f>G121+</f>
    </nc>
  </rcc>
  <rcc rId="3794" ua="false" sId="3">
    <oc r="X122" t="n">
      <f>G122+</f>
    </oc>
    <nc r="X122" t="n">
      <f>G122+</f>
    </nc>
  </rcc>
  <rcc rId="3795" ua="false" sId="3">
    <oc r="X123" t="n">
      <f>G123+</f>
    </oc>
    <nc r="X123" t="n">
      <f>G123+</f>
    </nc>
  </rcc>
  <rcc rId="3796" ua="false" sId="3">
    <oc r="X124" t="n">
      <f>G124+</f>
    </oc>
    <nc r="X124" t="n">
      <f>G124+</f>
    </nc>
  </rcc>
  <rcc rId="3797" ua="false" sId="3">
    <oc r="X125" t="n">
      <f>G125+</f>
    </oc>
    <nc r="X125" t="n">
      <f>G125+</f>
    </nc>
  </rcc>
  <rcc rId="3798" ua="false" sId="3">
    <oc r="X126" t="n">
      <f>G126+</f>
    </oc>
    <nc r="X126" t="n">
      <f>G126+</f>
    </nc>
  </rcc>
  <rcc rId="3799" ua="false" sId="3">
    <oc r="X127" t="n">
      <f>G127+</f>
    </oc>
    <nc r="X127" t="n">
      <f>G127+</f>
    </nc>
  </rcc>
  <rcc rId="3800" ua="false" sId="3">
    <oc r="X128" t="n">
      <f>G128+</f>
    </oc>
    <nc r="X128" t="n">
      <f>G128+</f>
    </nc>
  </rcc>
  <rcc rId="3801" ua="false" sId="3">
    <oc r="X129" t="n">
      <f>G129+</f>
    </oc>
    <nc r="X129" t="n">
      <f>G129+</f>
    </nc>
  </rcc>
  <rcc rId="3802" ua="false" sId="3">
    <oc r="X130" t="n">
      <f>G130+</f>
    </oc>
    <nc r="X130" t="n">
      <f>G130+</f>
    </nc>
  </rcc>
  <rcc rId="3803" ua="false" sId="3">
    <oc r="X131" t="n">
      <f>G131+</f>
    </oc>
    <nc r="X131" t="n">
      <f>G131+</f>
    </nc>
  </rcc>
  <rcc rId="3804" ua="false" sId="3">
    <oc r="X132" t="n">
      <f>G132+</f>
    </oc>
    <nc r="X132" t="n">
      <f>G132+</f>
    </nc>
  </rcc>
  <rcc rId="3805" ua="false" sId="3">
    <oc r="X133" t="n">
      <f>G133+</f>
    </oc>
    <nc r="X133" t="n">
      <f>G133+</f>
    </nc>
  </rcc>
  <rcc rId="3806" ua="false" sId="3">
    <oc r="X134" t="n">
      <f>G134+</f>
    </oc>
    <nc r="X134" t="n">
      <f>G134+</f>
    </nc>
  </rcc>
  <rcc rId="3807" ua="false" sId="3">
    <oc r="X135" t="n">
      <f>G135+</f>
    </oc>
    <nc r="X135" t="n">
      <f>G135+</f>
    </nc>
  </rcc>
  <rcc rId="3808" ua="false" sId="3">
    <oc r="X136" t="n">
      <f>G136+</f>
    </oc>
    <nc r="X136" t="n">
      <f>G136+</f>
    </nc>
  </rcc>
  <rcc rId="3809" ua="false" sId="3">
    <oc r="X137" t="n">
      <f>G137+</f>
    </oc>
    <nc r="X137" t="n">
      <f>G137+</f>
    </nc>
  </rcc>
  <rcc rId="3810" ua="false" sId="3">
    <oc r="X138" t="n">
      <f>G138+</f>
    </oc>
    <nc r="X138" t="n">
      <f>G138+</f>
    </nc>
  </rcc>
  <rcc rId="3811" ua="false" sId="3">
    <oc r="X139" t="n">
      <f>G139+</f>
    </oc>
    <nc r="X139" t="n">
      <f>G139+</f>
    </nc>
  </rcc>
  <rcc rId="3812" ua="false" sId="3">
    <oc r="X140" t="n">
      <f>G140+</f>
    </oc>
    <nc r="X140" t="n">
      <f>G140+</f>
    </nc>
  </rcc>
  <rcc rId="3813" ua="false" sId="3">
    <oc r="X141" t="n">
      <f>G141+</f>
    </oc>
    <nc r="X141" t="n">
      <f>G141+</f>
    </nc>
  </rcc>
  <rcc rId="3814" ua="false" sId="3">
    <oc r="X142" t="n">
      <f>G142+</f>
    </oc>
    <nc r="X142" t="n">
      <f>G142+</f>
    </nc>
  </rcc>
  <rcc rId="3815" ua="false" sId="3">
    <oc r="X143" t="n">
      <f>G143+</f>
    </oc>
    <nc r="X143" t="n">
      <f>G143+</f>
    </nc>
  </rcc>
  <rcc rId="3816" ua="false" sId="3">
    <oc r="X144" t="n">
      <f>G144+</f>
    </oc>
    <nc r="X144" t="n">
      <f>G144+</f>
    </nc>
  </rcc>
  <rcc rId="3817" ua="false" sId="3">
    <oc r="X153" t="n">
      <f>G153+</f>
    </oc>
    <nc r="X153" t="n">
      <f>G153+</f>
    </nc>
  </rcc>
  <rcc rId="3818" ua="false" sId="3">
    <oc r="X154" t="n">
      <f>G154+</f>
    </oc>
    <nc r="X154" t="n">
      <f>G154+</f>
    </nc>
  </rcc>
  <rcc rId="3819" ua="false" sId="3">
    <oc r="X155" t="n">
      <f>G155+</f>
    </oc>
    <nc r="X155" t="n">
      <f>G155+</f>
    </nc>
  </rcc>
  <rcc rId="3820" ua="false" sId="3">
    <oc r="X156" t="n">
      <f>G156+</f>
    </oc>
    <nc r="X156" t="n">
      <f>G156+</f>
    </nc>
  </rcc>
  <rcc rId="3821" ua="false" sId="3">
    <oc r="X157" t="n">
      <f>G157+</f>
    </oc>
    <nc r="X157" t="n">
      <f>G157+</f>
    </nc>
  </rcc>
  <rcc rId="3822" ua="false" sId="3">
    <oc r="X158" t="n">
      <f>G158+</f>
    </oc>
    <nc r="X158" t="n">
      <f>G158+</f>
    </nc>
  </rcc>
  <rcc rId="3823" ua="false" sId="3">
    <oc r="X159" t="n">
      <f>G159+</f>
    </oc>
    <nc r="X159" t="n">
      <f>G159+</f>
    </nc>
  </rcc>
  <rcc rId="3824" ua="false" sId="3">
    <oc r="X160" t="n">
      <f>G160+</f>
    </oc>
    <nc r="X160" t="n">
      <f>G160+</f>
    </nc>
  </rcc>
  <rcc rId="3825" ua="false" sId="3">
    <oc r="X161" t="n">
      <f>G161+</f>
    </oc>
    <nc r="X161" t="n">
      <f>G161+</f>
    </nc>
  </rcc>
  <rcc rId="3826" ua="false" sId="3">
    <oc r="X162" t="n">
      <f>G162+</f>
    </oc>
    <nc r="X162" t="n">
      <f>G162+</f>
    </nc>
  </rcc>
  <rcc rId="3827" ua="false" sId="3">
    <oc r="X163" t="n">
      <f>G163+</f>
    </oc>
    <nc r="X163" t="n">
      <f>G163+</f>
    </nc>
  </rcc>
  <rcc rId="3828" ua="false" sId="3">
    <oc r="X164" t="n">
      <f>G164+</f>
    </oc>
    <nc r="X164" t="n">
      <f>G164+</f>
    </nc>
  </rcc>
  <rcc rId="3829" ua="false" sId="3">
    <oc r="X165" t="n">
      <f>G165+</f>
    </oc>
    <nc r="X165" t="n">
      <f>G165+</f>
    </nc>
  </rcc>
  <rcc rId="3830" ua="false" sId="3">
    <oc r="X166" t="n">
      <f>G166+</f>
    </oc>
    <nc r="X166" t="n">
      <f>G166+</f>
    </nc>
  </rcc>
  <rcc rId="3831" ua="false" sId="3">
    <oc r="X167" t="n">
      <f>G167+</f>
    </oc>
    <nc r="X167" t="n">
      <f>G167+</f>
    </nc>
  </rcc>
  <rcc rId="3832" ua="false" sId="3">
    <oc r="X168" t="n">
      <f>G168+</f>
    </oc>
    <nc r="X168" t="n">
      <f>G168+</f>
    </nc>
  </rcc>
  <rcc rId="3833" ua="false" sId="3">
    <oc r="X169" t="n">
      <f>G169+</f>
    </oc>
    <nc r="X169" t="n">
      <f>G169+</f>
    </nc>
  </rcc>
  <rcc rId="3834" ua="false" sId="3">
    <oc r="X170" t="n">
      <f>G170+</f>
    </oc>
    <nc r="X170" t="n">
      <f>G170+</f>
    </nc>
  </rcc>
  <rcc rId="3835" ua="false" sId="3">
    <oc r="X171" t="n">
      <f>G171+</f>
    </oc>
    <nc r="X171" t="n">
      <f>G171+</f>
    </nc>
  </rcc>
  <rcc rId="3836" ua="false" sId="3">
    <oc r="X172" t="n">
      <f>G172+</f>
    </oc>
    <nc r="X172" t="n">
      <f>G172+</f>
    </nc>
  </rcc>
  <rcc rId="3837" ua="false" sId="3">
    <oc r="X173" t="n">
      <f>G173+</f>
    </oc>
    <nc r="X173" t="n">
      <f>G173+</f>
    </nc>
  </rcc>
  <rcc rId="3838" ua="false" sId="3">
    <oc r="X174" t="n">
      <f>G174+</f>
    </oc>
    <nc r="X174" t="n">
      <f>G174+</f>
    </nc>
  </rcc>
  <rcc rId="3839" ua="false" sId="3">
    <oc r="X175" t="n">
      <f>G175+</f>
    </oc>
    <nc r="X175" t="n">
      <f>G175+</f>
    </nc>
  </rcc>
  <rcc rId="3840" ua="false" sId="3">
    <oc r="X176" t="n">
      <f>G176+</f>
    </oc>
    <nc r="X176" t="n">
      <f>G176+</f>
    </nc>
  </rcc>
  <rcc rId="3841" ua="false" sId="3">
    <oc r="X177" t="n">
      <f>G177+</f>
    </oc>
    <nc r="X177" t="n">
      <f>G177+</f>
    </nc>
  </rcc>
  <rcc rId="3842" ua="false" sId="3">
    <oc r="X186" t="n">
      <f>G186+</f>
    </oc>
    <nc r="X186" t="n">
      <f>G186+</f>
    </nc>
  </rcc>
  <rcc rId="3843" ua="false" sId="3">
    <oc r="X187" t="n">
      <f>G187+</f>
    </oc>
    <nc r="X187" t="n">
      <f>G187+</f>
    </nc>
  </rcc>
  <rcc rId="3844" ua="false" sId="3">
    <oc r="X188" t="n">
      <f>G188+</f>
    </oc>
    <nc r="X188" t="n">
      <f>G188+</f>
    </nc>
  </rcc>
  <rcc rId="3845" ua="false" sId="3">
    <oc r="X189" t="n">
      <f>G189+</f>
    </oc>
    <nc r="X189" t="n">
      <f>G189+</f>
    </nc>
  </rcc>
  <rcc rId="3846" ua="false" sId="3">
    <oc r="X190" t="n">
      <f>G190+</f>
    </oc>
    <nc r="X190" t="n">
      <f>G190+</f>
    </nc>
  </rcc>
  <rcc rId="3847" ua="false" sId="3">
    <oc r="X191" t="n">
      <f>G191+</f>
    </oc>
    <nc r="X191" t="n">
      <f>G191+</f>
    </nc>
  </rcc>
  <rcc rId="3848" ua="false" sId="3">
    <oc r="X192" t="n">
      <f>G192+</f>
    </oc>
    <nc r="X192" t="n">
      <f>G192+</f>
    </nc>
  </rcc>
  <rcc rId="3849" ua="false" sId="3">
    <oc r="X193" t="n">
      <f>G193+</f>
    </oc>
    <nc r="X193" t="n">
      <f>G193+</f>
    </nc>
  </rcc>
  <rcc rId="3850" ua="false" sId="3">
    <oc r="X194" t="n">
      <f>G194+</f>
    </oc>
    <nc r="X194" t="n">
      <f>G194+</f>
    </nc>
  </rcc>
  <rcc rId="3851" ua="false" sId="3">
    <oc r="X195" t="n">
      <f>G195+</f>
    </oc>
    <nc r="X195" t="n">
      <f>G195+</f>
    </nc>
  </rcc>
  <rcc rId="3852" ua="false" sId="3">
    <oc r="X196" t="n">
      <f>G196+</f>
    </oc>
    <nc r="X196" t="n">
      <f>G196+</f>
    </nc>
  </rcc>
  <rcc rId="3853" ua="false" sId="3">
    <oc r="X197" t="n">
      <f>G197+</f>
    </oc>
    <nc r="X197" t="n">
      <f>G197+</f>
    </nc>
  </rcc>
  <rcc rId="3854" ua="false" sId="3">
    <oc r="X198" t="n">
      <f>G198+</f>
    </oc>
    <nc r="X198" t="n">
      <f>G198+</f>
    </nc>
  </rcc>
  <rcc rId="3855" ua="false" sId="3">
    <oc r="X199" t="n">
      <f>G199+</f>
    </oc>
    <nc r="X199" t="n">
      <f>G199+</f>
    </nc>
  </rcc>
  <rcc rId="3856" ua="false" sId="3">
    <oc r="X200" t="n">
      <f>G200+</f>
    </oc>
    <nc r="X200" t="n">
      <f>G200+</f>
    </nc>
  </rcc>
  <rcc rId="3857" ua="false" sId="3">
    <oc r="X201" t="n">
      <f>G201+</f>
    </oc>
    <nc r="X201" t="n">
      <f>G201+</f>
    </nc>
  </rcc>
  <rcc rId="3858" ua="false" sId="3">
    <oc r="X202" t="n">
      <f>G202+</f>
    </oc>
    <nc r="X202" t="n">
      <f>G202+</f>
    </nc>
  </rcc>
  <rcc rId="3859" ua="false" sId="3">
    <oc r="X203" t="n">
      <f>G203+</f>
    </oc>
    <nc r="X203" t="n">
      <f>G203+</f>
    </nc>
  </rcc>
  <rcc rId="3860" ua="false" sId="3">
    <oc r="X204" t="n">
      <f>G204+</f>
    </oc>
    <nc r="X204" t="n">
      <f>G204+</f>
    </nc>
  </rcc>
  <rcc rId="3861" ua="false" sId="3">
    <oc r="X205" t="n">
      <f>G205+</f>
    </oc>
    <nc r="X205" t="n">
      <f>G205+</f>
    </nc>
  </rcc>
  <rcc rId="3862" ua="false" sId="3">
    <oc r="X206" t="n">
      <f>G206+</f>
    </oc>
    <nc r="X206" t="n">
      <f>G206+</f>
    </nc>
  </rcc>
  <rcc rId="3863" ua="false" sId="3">
    <oc r="X207" t="n">
      <f>G207+</f>
    </oc>
    <nc r="X207" t="n">
      <f>G207+</f>
    </nc>
  </rcc>
  <rcc rId="3864" ua="false" sId="3">
    <oc r="X208" t="n">
      <f>G208+</f>
    </oc>
    <nc r="X208" t="n">
      <f>G208+</f>
    </nc>
  </rcc>
  <rcc rId="3865" ua="false" sId="3">
    <oc r="X209" t="n">
      <f>G209+</f>
    </oc>
    <nc r="X209" t="n">
      <f>G209+</f>
    </nc>
  </rcc>
  <rcc rId="3866" ua="false" sId="3">
    <oc r="X210" t="n">
      <f>G210+</f>
    </oc>
    <nc r="X210" t="n">
      <f>G210+</f>
    </nc>
  </rcc>
  <rcc rId="3867" ua="false" sId="3">
    <oc r="X219" t="n">
      <f>G219+</f>
    </oc>
    <nc r="X219" t="n">
      <f>G219+</f>
    </nc>
  </rcc>
  <rcc rId="3868" ua="false" sId="3">
    <oc r="X220" t="n">
      <f>G220+</f>
    </oc>
    <nc r="X220" t="n">
      <f>G220+</f>
    </nc>
  </rcc>
  <rcc rId="3869" ua="false" sId="3">
    <oc r="X221" t="n">
      <f>G221+</f>
    </oc>
    <nc r="X221" t="n">
      <f>G221+</f>
    </nc>
  </rcc>
  <rcc rId="3870" ua="false" sId="3">
    <oc r="X222" t="n">
      <f>G222+</f>
    </oc>
    <nc r="X222" t="n">
      <f>G222+</f>
    </nc>
  </rcc>
  <rcc rId="3871" ua="false" sId="3">
    <oc r="X223" t="n">
      <f>G223+</f>
    </oc>
    <nc r="X223" t="n">
      <f>G223+</f>
    </nc>
  </rcc>
  <rcc rId="3872" ua="false" sId="3">
    <oc r="X224" t="n">
      <f>G224+</f>
    </oc>
    <nc r="X224" t="n">
      <f>G224+</f>
    </nc>
  </rcc>
  <rcc rId="3873" ua="false" sId="3">
    <oc r="X225" t="n">
      <f>G225+</f>
    </oc>
    <nc r="X225" t="n">
      <f>G225+</f>
    </nc>
  </rcc>
  <rcc rId="3874" ua="false" sId="3">
    <oc r="X226" t="n">
      <f>G226+</f>
    </oc>
    <nc r="X226" t="n">
      <f>G226+</f>
    </nc>
  </rcc>
  <rcc rId="3875" ua="false" sId="3">
    <oc r="X227" t="n">
      <f>G227+</f>
    </oc>
    <nc r="X227" t="n">
      <f>G227+</f>
    </nc>
  </rcc>
  <rcc rId="3876" ua="false" sId="3">
    <oc r="X228" t="n">
      <f>G228+</f>
    </oc>
    <nc r="X228" t="n">
      <f>G228+</f>
    </nc>
  </rcc>
  <rcc rId="3877" ua="false" sId="3">
    <oc r="X229" t="n">
      <f>G229+</f>
    </oc>
    <nc r="X229" t="n">
      <f>G229+</f>
    </nc>
  </rcc>
  <rcc rId="3878" ua="false" sId="3">
    <oc r="X230" t="n">
      <f>G230+</f>
    </oc>
    <nc r="X230" t="n">
      <f>G230+</f>
    </nc>
  </rcc>
  <rcc rId="3879" ua="false" sId="3">
    <oc r="X231" t="n">
      <f>G231+</f>
    </oc>
    <nc r="X231" t="n">
      <f>G231+</f>
    </nc>
  </rcc>
  <rcc rId="3880" ua="false" sId="3">
    <oc r="X232" t="n">
      <f>G232+</f>
    </oc>
    <nc r="X232" t="n">
      <f>G232+</f>
    </nc>
  </rcc>
  <rcc rId="3881" ua="false" sId="3">
    <oc r="X233" t="n">
      <f>G233+</f>
    </oc>
    <nc r="X233" t="n">
      <f>G233+</f>
    </nc>
  </rcc>
  <rcc rId="3882" ua="false" sId="3">
    <oc r="X234" t="n">
      <f>G234+</f>
    </oc>
    <nc r="X234" t="n">
      <f>G234+</f>
    </nc>
  </rcc>
  <rcc rId="3883" ua="false" sId="3">
    <oc r="X235" t="n">
      <f>G235+</f>
    </oc>
    <nc r="X235" t="n">
      <f>G235+</f>
    </nc>
  </rcc>
  <rcc rId="3884" ua="false" sId="3">
    <oc r="X236" t="n">
      <f>G236+</f>
    </oc>
    <nc r="X236" t="n">
      <f>G236+</f>
    </nc>
  </rcc>
  <rcc rId="3885" ua="false" sId="3">
    <oc r="X237" t="n">
      <f>G237+</f>
    </oc>
    <nc r="X237" t="n">
      <f>G237+</f>
    </nc>
  </rcc>
  <rcc rId="3886" ua="false" sId="3">
    <oc r="X238" t="n">
      <f>G238+</f>
    </oc>
    <nc r="X238" t="n">
      <f>G238+</f>
    </nc>
  </rcc>
  <rcc rId="3887" ua="false" sId="3">
    <oc r="X239" t="n">
      <f>G239+</f>
    </oc>
    <nc r="X239" t="n">
      <f>G239+</f>
    </nc>
  </rcc>
  <rcc rId="3888" ua="false" sId="3">
    <oc r="X240" t="n">
      <f>G240+</f>
    </oc>
    <nc r="X240" t="n">
      <f>G240+</f>
    </nc>
  </rcc>
  <rcc rId="3889" ua="false" sId="3">
    <oc r="X241" t="n">
      <f>G241+</f>
    </oc>
    <nc r="X241" t="n">
      <f>G241+</f>
    </nc>
  </rcc>
  <rcc rId="3890" ua="false" sId="3">
    <oc r="X242" t="n">
      <f>G242+</f>
    </oc>
    <nc r="X242" t="n">
      <f>G242+</f>
    </nc>
  </rcc>
  <rcc rId="3891" ua="false" sId="3">
    <oc r="X243" t="n">
      <f>G243+</f>
    </oc>
    <nc r="X243" t="n">
      <f>G243+</f>
    </nc>
  </rcc>
  <rcc rId="3892" ua="false" sId="3">
    <oc r="X252" t="n">
      <f>G252+</f>
    </oc>
    <nc r="X252" t="n">
      <f>G252+</f>
    </nc>
  </rcc>
  <rcc rId="3893" ua="false" sId="3">
    <oc r="X253" t="n">
      <f>G253+</f>
    </oc>
    <nc r="X253" t="n">
      <f>G253+</f>
    </nc>
  </rcc>
  <rcc rId="3894" ua="false" sId="3">
    <oc r="X254" t="n">
      <f>G254+</f>
    </oc>
    <nc r="X254" t="n">
      <f>G254+</f>
    </nc>
  </rcc>
  <rcc rId="3895" ua="false" sId="3">
    <oc r="X255" t="n">
      <f>G255+</f>
    </oc>
    <nc r="X255" t="n">
      <f>G255+</f>
    </nc>
  </rcc>
  <rcc rId="3896" ua="false" sId="3">
    <oc r="X256" t="n">
      <f>G256+</f>
    </oc>
    <nc r="X256" t="n">
      <f>G256+</f>
    </nc>
  </rcc>
  <rcc rId="3897" ua="false" sId="3">
    <oc r="X257" t="n">
      <f>G257+</f>
    </oc>
    <nc r="X257" t="n">
      <f>G257+</f>
    </nc>
  </rcc>
  <rcc rId="3898" ua="false" sId="3">
    <oc r="X258" t="n">
      <f>G258+</f>
    </oc>
    <nc r="X258" t="n">
      <f>G258+</f>
    </nc>
  </rcc>
  <rcc rId="3899" ua="false" sId="3">
    <oc r="X259" t="n">
      <f>G259+</f>
    </oc>
    <nc r="X259" t="n">
      <f>G259+</f>
    </nc>
  </rcc>
  <rcc rId="3900" ua="false" sId="3">
    <oc r="X260" t="n">
      <f>G260+</f>
    </oc>
    <nc r="X260" t="n">
      <f>G260+</f>
    </nc>
  </rcc>
  <rcc rId="3901" ua="false" sId="3">
    <oc r="X261" t="n">
      <f>G261+</f>
    </oc>
    <nc r="X261" t="n">
      <f>G261+</f>
    </nc>
  </rcc>
  <rcc rId="3902" ua="false" sId="3">
    <oc r="X262" t="n">
      <f>G262+</f>
    </oc>
    <nc r="X262" t="n">
      <f>G262+</f>
    </nc>
  </rcc>
  <rcc rId="3903" ua="false" sId="3">
    <oc r="X263" t="n">
      <f>G263+</f>
    </oc>
    <nc r="X263" t="n">
      <f>G263+</f>
    </nc>
  </rcc>
  <rcc rId="3904" ua="false" sId="3">
    <oc r="X264" t="n">
      <f>G264+</f>
    </oc>
    <nc r="X264" t="n">
      <f>G264+</f>
    </nc>
  </rcc>
  <rcc rId="3905" ua="false" sId="3">
    <oc r="X265" t="n">
      <f>G265+</f>
    </oc>
    <nc r="X265" t="n">
      <f>G265+</f>
    </nc>
  </rcc>
  <rcc rId="3906" ua="false" sId="3">
    <oc r="X266" t="n">
      <f>G266+</f>
    </oc>
    <nc r="X266" t="n">
      <f>G266+</f>
    </nc>
  </rcc>
  <rcc rId="3907" ua="false" sId="3">
    <oc r="X267" t="n">
      <f>G267+</f>
    </oc>
    <nc r="X267" t="n">
      <f>G267+</f>
    </nc>
  </rcc>
  <rcc rId="3908" ua="false" sId="3">
    <oc r="X268" t="n">
      <f>G268+</f>
    </oc>
    <nc r="X268" t="n">
      <f>G268+</f>
    </nc>
  </rcc>
  <rcc rId="3909" ua="false" sId="3">
    <oc r="X269" t="n">
      <f>G269+</f>
    </oc>
    <nc r="X269" t="n">
      <f>G269+</f>
    </nc>
  </rcc>
  <rcc rId="3910" ua="false" sId="3">
    <oc r="X270" t="n">
      <f>G270+</f>
    </oc>
    <nc r="X270" t="n">
      <f>G270+</f>
    </nc>
  </rcc>
  <rcc rId="3911" ua="false" sId="3">
    <oc r="X271" t="n">
      <f>G271+</f>
    </oc>
    <nc r="X271" t="n">
      <f>G271+</f>
    </nc>
  </rcc>
  <rcc rId="3912" ua="false" sId="3">
    <oc r="X272" t="n">
      <f>G272+</f>
    </oc>
    <nc r="X272" t="n">
      <f>G272+</f>
    </nc>
  </rcc>
  <rcc rId="3913" ua="false" sId="3">
    <oc r="X273" t="n">
      <f>G273+</f>
    </oc>
    <nc r="X273" t="n">
      <f>G273+</f>
    </nc>
  </rcc>
  <rcc rId="3914" ua="false" sId="3">
    <oc r="X274" t="n">
      <f>G274+</f>
    </oc>
    <nc r="X274" t="n">
      <f>G274+</f>
    </nc>
  </rcc>
  <rcc rId="3915" ua="false" sId="3">
    <oc r="X275" t="n">
      <f>G275+</f>
    </oc>
    <nc r="X275" t="n">
      <f>G275+</f>
    </nc>
  </rcc>
  <rcc rId="3916" ua="false" sId="3">
    <oc r="X276" t="n">
      <f>G276+</f>
    </oc>
    <nc r="X276" t="n">
      <f>G276+</f>
    </nc>
  </rcc>
  <rcc rId="3917" ua="false" sId="3">
    <oc r="X285" t="n">
      <f>G285+</f>
    </oc>
    <nc r="X285" t="n">
      <f>G285+</f>
    </nc>
  </rcc>
  <rcc rId="3918" ua="false" sId="3">
    <oc r="X286" t="n">
      <f>G286+</f>
    </oc>
    <nc r="X286" t="n">
      <f>G286+</f>
    </nc>
  </rcc>
  <rcc rId="3919" ua="false" sId="3">
    <oc r="X287" t="n">
      <f>G287+</f>
    </oc>
    <nc r="X287" t="n">
      <f>G287+</f>
    </nc>
  </rcc>
  <rcc rId="3920" ua="false" sId="3">
    <oc r="X288" t="n">
      <f>G288+</f>
    </oc>
    <nc r="X288" t="n">
      <f>G288+</f>
    </nc>
  </rcc>
  <rcc rId="3921" ua="false" sId="3">
    <oc r="X289" t="n">
      <f>G289+</f>
    </oc>
    <nc r="X289" t="n">
      <f>G289+</f>
    </nc>
  </rcc>
  <rcc rId="3922" ua="false" sId="3">
    <oc r="X290" t="n">
      <f>G290+</f>
    </oc>
    <nc r="X290" t="n">
      <f>G290+</f>
    </nc>
  </rcc>
  <rcc rId="3923" ua="false" sId="3">
    <oc r="X291" t="n">
      <f>G291+</f>
    </oc>
    <nc r="X291" t="n">
      <f>G291+</f>
    </nc>
  </rcc>
  <rcc rId="3924" ua="false" sId="3">
    <oc r="X292" t="n">
      <f>G292+</f>
    </oc>
    <nc r="X292" t="n">
      <f>G292+</f>
    </nc>
  </rcc>
  <rcc rId="3925" ua="false" sId="3">
    <oc r="X293" t="n">
      <f>G293+</f>
    </oc>
    <nc r="X293" t="n">
      <f>G293+</f>
    </nc>
  </rcc>
  <rcc rId="3926" ua="false" sId="3">
    <oc r="X294" t="n">
      <f>G294+</f>
    </oc>
    <nc r="X294" t="n">
      <f>G294+</f>
    </nc>
  </rcc>
  <rcc rId="3927" ua="false" sId="3">
    <oc r="X295" t="n">
      <f>G295+</f>
    </oc>
    <nc r="X295" t="n">
      <f>G295+</f>
    </nc>
  </rcc>
  <rcc rId="3928" ua="false" sId="3">
    <oc r="X296" t="n">
      <f>G296+</f>
    </oc>
    <nc r="X296" t="n">
      <f>G296+</f>
    </nc>
  </rcc>
  <rcc rId="3929" ua="false" sId="3">
    <oc r="X297" t="n">
      <f>G297+</f>
    </oc>
    <nc r="X297" t="n">
      <f>G297+</f>
    </nc>
  </rcc>
  <rcc rId="3930" ua="false" sId="3">
    <oc r="X298" t="n">
      <f>G298+</f>
    </oc>
    <nc r="X298" t="n">
      <f>G298+</f>
    </nc>
  </rcc>
  <rcc rId="3931" ua="false" sId="3">
    <oc r="X299" t="n">
      <f>G299+</f>
    </oc>
    <nc r="X299" t="n">
      <f>G299+</f>
    </nc>
  </rcc>
  <rcc rId="3932" ua="false" sId="3">
    <oc r="X300" t="n">
      <f>G300+</f>
    </oc>
    <nc r="X300" t="n">
      <f>G300+</f>
    </nc>
  </rcc>
  <rcc rId="3933" ua="false" sId="3">
    <oc r="X301" t="n">
      <f>G301+</f>
    </oc>
    <nc r="X301" t="n">
      <f>G301+</f>
    </nc>
  </rcc>
  <rcc rId="3934" ua="false" sId="3">
    <oc r="X302" t="n">
      <f>G302+</f>
    </oc>
    <nc r="X302" t="n">
      <f>G302+</f>
    </nc>
  </rcc>
  <rcc rId="3935" ua="false" sId="3">
    <oc r="X303" t="n">
      <f>G303+</f>
    </oc>
    <nc r="X303" t="n">
      <f>G303+</f>
    </nc>
  </rcc>
  <rcc rId="3936" ua="false" sId="3">
    <oc r="X304" t="n">
      <f>G304+</f>
    </oc>
    <nc r="X304" t="n">
      <f>G304+</f>
    </nc>
  </rcc>
  <rcc rId="3937" ua="false" sId="3">
    <oc r="X305" t="n">
      <f>G305+</f>
    </oc>
    <nc r="X305" t="n">
      <f>G305+</f>
    </nc>
  </rcc>
  <rcc rId="3938" ua="false" sId="3">
    <oc r="X306" t="n">
      <f>G306+</f>
    </oc>
    <nc r="X306" t="n">
      <f>G306+</f>
    </nc>
  </rcc>
  <rcc rId="3939" ua="false" sId="3">
    <oc r="X307" t="n">
      <f>G307+</f>
    </oc>
    <nc r="X307" t="n">
      <f>G307+</f>
    </nc>
  </rcc>
  <rcc rId="3940" ua="false" sId="3">
    <oc r="X308" t="n">
      <f>G308+</f>
    </oc>
    <nc r="X308" t="n">
      <f>G308+</f>
    </nc>
  </rcc>
  <rcc rId="3941" ua="false" sId="3">
    <oc r="X309" t="n">
      <f>G309+</f>
    </oc>
    <nc r="X309" t="n">
      <f>G309+</f>
    </nc>
  </rcc>
  <rcc rId="3942" ua="false" sId="3">
    <oc r="X318" t="n">
      <f>G318+</f>
    </oc>
    <nc r="X318" t="n">
      <f>G318+</f>
    </nc>
  </rcc>
  <rcc rId="3943" ua="false" sId="3">
    <oc r="X319" t="n">
      <f>G319+</f>
    </oc>
    <nc r="X319" t="n">
      <f>G319+</f>
    </nc>
  </rcc>
  <rcc rId="3944" ua="false" sId="3">
    <oc r="X320" t="n">
      <f>G320+</f>
    </oc>
    <nc r="X320" t="n">
      <f>G320+</f>
    </nc>
  </rcc>
  <rcc rId="3945" ua="false" sId="3">
    <oc r="X321" t="n">
      <f>G321+</f>
    </oc>
    <nc r="X321" t="n">
      <f>G321+</f>
    </nc>
  </rcc>
  <rcc rId="3946" ua="false" sId="3">
    <oc r="X322" t="n">
      <f>G322+</f>
    </oc>
    <nc r="X322" t="n">
      <f>G322+</f>
    </nc>
  </rcc>
  <rcc rId="3947" ua="false" sId="3">
    <oc r="X323" t="n">
      <f>G323+</f>
    </oc>
    <nc r="X323" t="n">
      <f>G323+</f>
    </nc>
  </rcc>
  <rcc rId="3948" ua="false" sId="3">
    <oc r="X324" t="n">
      <f>G324+</f>
    </oc>
    <nc r="X324" t="n">
      <f>G324+</f>
    </nc>
  </rcc>
  <rcc rId="3949" ua="false" sId="3">
    <oc r="X325" t="n">
      <f>G325+</f>
    </oc>
    <nc r="X325" t="n">
      <f>G325+</f>
    </nc>
  </rcc>
  <rcc rId="3950" ua="false" sId="3">
    <oc r="X326" t="n">
      <f>G326+</f>
    </oc>
    <nc r="X326" t="n">
      <f>G326+</f>
    </nc>
  </rcc>
  <rcc rId="3951" ua="false" sId="3">
    <oc r="X327" t="n">
      <f>G327+</f>
    </oc>
    <nc r="X327" t="n">
      <f>G327+</f>
    </nc>
  </rcc>
  <rcc rId="3952" ua="false" sId="3">
    <oc r="X328" t="n">
      <f>G328+</f>
    </oc>
    <nc r="X328" t="n">
      <f>G328+</f>
    </nc>
  </rcc>
  <rcc rId="3953" ua="false" sId="3">
    <oc r="X329" t="n">
      <f>G329+</f>
    </oc>
    <nc r="X329" t="n">
      <f>G329+</f>
    </nc>
  </rcc>
  <rcc rId="3954" ua="false" sId="3">
    <oc r="X330" t="n">
      <f>G330+</f>
    </oc>
    <nc r="X330" t="n">
      <f>G330+</f>
    </nc>
  </rcc>
  <rcc rId="3955" ua="false" sId="3">
    <oc r="X331" t="n">
      <f>G331+</f>
    </oc>
    <nc r="X331" t="n">
      <f>G331+</f>
    </nc>
  </rcc>
  <rcc rId="3956" ua="false" sId="3">
    <oc r="X332" t="n">
      <f>G332+</f>
    </oc>
    <nc r="X332" t="n">
      <f>G332+</f>
    </nc>
  </rcc>
  <rcc rId="3957" ua="false" sId="3">
    <oc r="X333" t="n">
      <f>G333+</f>
    </oc>
    <nc r="X333" t="n">
      <f>G333+</f>
    </nc>
  </rcc>
  <rcc rId="3958" ua="false" sId="3">
    <oc r="X334" t="n">
      <f>G334+</f>
    </oc>
    <nc r="X334" t="n">
      <f>G334+</f>
    </nc>
  </rcc>
  <rcc rId="3959" ua="false" sId="3">
    <oc r="X335" t="n">
      <f>G335+</f>
    </oc>
    <nc r="X335" t="n">
      <f>G335+</f>
    </nc>
  </rcc>
  <rcc rId="3960" ua="false" sId="3">
    <oc r="X336" t="n">
      <f>G336+</f>
    </oc>
    <nc r="X336" t="n">
      <f>G336+</f>
    </nc>
  </rcc>
  <rcc rId="3961" ua="false" sId="3">
    <oc r="X337" t="n">
      <f>G337+</f>
    </oc>
    <nc r="X337" t="n">
      <f>G337+</f>
    </nc>
  </rcc>
  <rcc rId="3962" ua="false" sId="3">
    <oc r="X338" t="n">
      <f>G338+</f>
    </oc>
    <nc r="X338" t="n">
      <f>G338+</f>
    </nc>
  </rcc>
  <rcc rId="3963" ua="false" sId="3">
    <oc r="X339" t="n">
      <f>G339+</f>
    </oc>
    <nc r="X339" t="n">
      <f>G339+</f>
    </nc>
  </rcc>
  <rcc rId="3964" ua="false" sId="3">
    <oc r="X340" t="n">
      <f>G340+</f>
    </oc>
    <nc r="X340" t="n">
      <f>G340+</f>
    </nc>
  </rcc>
  <rcc rId="3965" ua="false" sId="3">
    <oc r="X341" t="n">
      <f>G341+</f>
    </oc>
    <nc r="X341" t="n">
      <f>G341+</f>
    </nc>
  </rcc>
  <rcc rId="3966" ua="false" sId="3">
    <oc r="X342" t="n">
      <f>G342+</f>
    </oc>
    <nc r="X342" t="n">
      <f>G342+</f>
    </nc>
  </rcc>
  <rcc rId="3967" ua="false" sId="3">
    <oc r="X351" t="n">
      <f>G351+</f>
    </oc>
    <nc r="X351" t="n">
      <f>G351+</f>
    </nc>
  </rcc>
  <rcc rId="3968" ua="false" sId="3">
    <oc r="X352" t="n">
      <f>G352+</f>
    </oc>
    <nc r="X352" t="n">
      <f>G352+</f>
    </nc>
  </rcc>
  <rcc rId="3969" ua="false" sId="3">
    <oc r="X353" t="n">
      <f>G353+</f>
    </oc>
    <nc r="X353" t="n">
      <f>G353+</f>
    </nc>
  </rcc>
  <rcc rId="3970" ua="false" sId="3">
    <oc r="X354" t="n">
      <f>G354+</f>
    </oc>
    <nc r="X354" t="n">
      <f>G354+</f>
    </nc>
  </rcc>
  <rcc rId="3971" ua="false" sId="3">
    <oc r="X355" t="n">
      <f>G355+</f>
    </oc>
    <nc r="X355" t="n">
      <f>G355+</f>
    </nc>
  </rcc>
  <rcc rId="3972" ua="false" sId="3">
    <oc r="X356" t="n">
      <f>G356+</f>
    </oc>
    <nc r="X356" t="n">
      <f>G356+</f>
    </nc>
  </rcc>
  <rcc rId="3973" ua="false" sId="3">
    <oc r="X357" t="n">
      <f>G357+</f>
    </oc>
    <nc r="X357" t="n">
      <f>G357+</f>
    </nc>
  </rcc>
  <rcc rId="3974" ua="false" sId="3">
    <oc r="X358" t="n">
      <f>G358+</f>
    </oc>
    <nc r="X358" t="n">
      <f>G358+</f>
    </nc>
  </rcc>
  <rcc rId="3975" ua="false" sId="3">
    <oc r="X359" t="n">
      <f>G359+</f>
    </oc>
    <nc r="X359" t="n">
      <f>G359+</f>
    </nc>
  </rcc>
  <rcc rId="3976" ua="false" sId="3">
    <oc r="X360" t="n">
      <f>G360+</f>
    </oc>
    <nc r="X360" t="n">
      <f>G360+</f>
    </nc>
  </rcc>
  <rcc rId="3977" ua="false" sId="3">
    <oc r="X361" t="n">
      <f>G361+</f>
    </oc>
    <nc r="X361" t="n">
      <f>G361+</f>
    </nc>
  </rcc>
  <rcc rId="3978" ua="false" sId="3">
    <oc r="X362" t="n">
      <f>G362+</f>
    </oc>
    <nc r="X362" t="n">
      <f>G362+</f>
    </nc>
  </rcc>
  <rcc rId="3979" ua="false" sId="3">
    <oc r="X363" t="n">
      <f>G363+</f>
    </oc>
    <nc r="X363" t="n">
      <f>G363+</f>
    </nc>
  </rcc>
  <rcc rId="3980" ua="false" sId="3">
    <oc r="X364" t="n">
      <f>G364+</f>
    </oc>
    <nc r="X364" t="n">
      <f>G364+</f>
    </nc>
  </rcc>
  <rcc rId="3981" ua="false" sId="3">
    <oc r="X365" t="n">
      <f>G365+</f>
    </oc>
    <nc r="X365" t="n">
      <f>G365+</f>
    </nc>
  </rcc>
  <rcc rId="3982" ua="false" sId="3">
    <oc r="X366" t="n">
      <f>G366+</f>
    </oc>
    <nc r="X366" t="n">
      <f>G366+</f>
    </nc>
  </rcc>
  <rcc rId="3983" ua="false" sId="3">
    <oc r="X367" t="n">
      <f>G367+</f>
    </oc>
    <nc r="X367" t="n">
      <f>G367+</f>
    </nc>
  </rcc>
  <rcc rId="3984" ua="false" sId="3">
    <oc r="X368" t="n">
      <f>G368+</f>
    </oc>
    <nc r="X368" t="n">
      <f>G368+</f>
    </nc>
  </rcc>
  <rcc rId="3985" ua="false" sId="3">
    <oc r="X369" t="n">
      <f>G369+</f>
    </oc>
    <nc r="X369" t="n">
      <f>G369+</f>
    </nc>
  </rcc>
  <rcc rId="3986" ua="false" sId="3">
    <oc r="X370" t="n">
      <f>G370+</f>
    </oc>
    <nc r="X370" t="n">
      <f>G370+</f>
    </nc>
  </rcc>
  <rcc rId="3987" ua="false" sId="3">
    <oc r="X371" t="n">
      <f>G371+</f>
    </oc>
    <nc r="X371" t="n">
      <f>G371+</f>
    </nc>
  </rcc>
  <rcc rId="3988" ua="false" sId="3">
    <oc r="X372" t="n">
      <f>G372+</f>
    </oc>
    <nc r="X372" t="n">
      <f>G372+</f>
    </nc>
  </rcc>
  <rcc rId="3989" ua="false" sId="3">
    <oc r="X373" t="n">
      <f>G373+</f>
    </oc>
    <nc r="X373" t="n">
      <f>G373+</f>
    </nc>
  </rcc>
  <rcc rId="3990" ua="false" sId="3">
    <oc r="X374" t="n">
      <f>G374+</f>
    </oc>
    <nc r="X374" t="n">
      <f>G374+</f>
    </nc>
  </rcc>
  <rcc rId="3991" ua="false" sId="3">
    <oc r="X375" t="n">
      <f>G375+</f>
    </oc>
    <nc r="X375" t="n">
      <f>G375+</f>
    </nc>
  </rcc>
  <rcc rId="3992" ua="false" sId="3">
    <oc r="X384" t="n">
      <f>G384+</f>
    </oc>
    <nc r="X384" t="n">
      <f>G384+</f>
    </nc>
  </rcc>
  <rcc rId="3993" ua="false" sId="3">
    <oc r="X385" t="n">
      <f>G385+</f>
    </oc>
    <nc r="X385" t="n">
      <f>G385+</f>
    </nc>
  </rcc>
  <rcc rId="3994" ua="false" sId="3">
    <oc r="X386" t="n">
      <f>G386+</f>
    </oc>
    <nc r="X386" t="n">
      <f>G386+</f>
    </nc>
  </rcc>
  <rcc rId="3995" ua="false" sId="3">
    <oc r="X387" t="n">
      <f>G387+</f>
    </oc>
    <nc r="X387" t="n">
      <f>G387+</f>
    </nc>
  </rcc>
  <rcc rId="3996" ua="false" sId="3">
    <oc r="X388" t="n">
      <f>G388+</f>
    </oc>
    <nc r="X388" t="n">
      <f>G388+</f>
    </nc>
  </rcc>
  <rcc rId="3997" ua="false" sId="3">
    <oc r="X389" t="n">
      <f>G389+</f>
    </oc>
    <nc r="X389" t="n">
      <f>G389+</f>
    </nc>
  </rcc>
  <rcc rId="3998" ua="false" sId="3">
    <oc r="X390" t="n">
      <f>G390+</f>
    </oc>
    <nc r="X390" t="n">
      <f>G390+</f>
    </nc>
  </rcc>
  <rcc rId="3999" ua="false" sId="3">
    <oc r="X391" t="n">
      <f>G391+</f>
    </oc>
    <nc r="X391" t="n">
      <f>G391+</f>
    </nc>
  </rcc>
  <rcc rId="4000" ua="false" sId="3">
    <oc r="X392" t="n">
      <f>G392+</f>
    </oc>
    <nc r="X392" t="n">
      <f>G392+</f>
    </nc>
  </rcc>
  <rcc rId="4001" ua="false" sId="3">
    <oc r="X393" t="n">
      <f>G393+</f>
    </oc>
    <nc r="X393" t="n">
      <f>G393+</f>
    </nc>
  </rcc>
  <rcc rId="4002" ua="false" sId="3">
    <oc r="X394" t="n">
      <f>G394+</f>
    </oc>
    <nc r="X394" t="n">
      <f>G394+</f>
    </nc>
  </rcc>
  <rcc rId="4003" ua="false" sId="3">
    <oc r="X395" t="n">
      <f>G395+</f>
    </oc>
    <nc r="X395" t="n">
      <f>G395+</f>
    </nc>
  </rcc>
  <rcc rId="4004" ua="false" sId="3">
    <oc r="X396" t="n">
      <f>G396+</f>
    </oc>
    <nc r="X396" t="n">
      <f>G396+</f>
    </nc>
  </rcc>
  <rcc rId="4005" ua="false" sId="3">
    <oc r="X397" t="n">
      <f>G397+</f>
    </oc>
    <nc r="X397" t="n">
      <f>G397+</f>
    </nc>
  </rcc>
  <rcc rId="4006" ua="false" sId="3">
    <oc r="X398" t="n">
      <f>G398+</f>
    </oc>
    <nc r="X398" t="n">
      <f>G398+</f>
    </nc>
  </rcc>
  <rcc rId="4007" ua="false" sId="3">
    <oc r="X399" t="n">
      <f>G399+</f>
    </oc>
    <nc r="X399" t="n">
      <f>G399+</f>
    </nc>
  </rcc>
  <rcc rId="4008" ua="false" sId="3">
    <oc r="X400" t="n">
      <f>G400+</f>
    </oc>
    <nc r="X400" t="n">
      <f>G400+</f>
    </nc>
  </rcc>
  <rcc rId="4009" ua="false" sId="3">
    <oc r="X401" t="n">
      <f>G401+</f>
    </oc>
    <nc r="X401" t="n">
      <f>G401+</f>
    </nc>
  </rcc>
  <rcc rId="4010" ua="false" sId="3">
    <oc r="X402" t="n">
      <f>G402+</f>
    </oc>
    <nc r="X402" t="n">
      <f>G402+</f>
    </nc>
  </rcc>
  <rcc rId="4011" ua="false" sId="3">
    <oc r="X403" t="n">
      <f>G403+</f>
    </oc>
    <nc r="X403" t="n">
      <f>G403+</f>
    </nc>
  </rcc>
  <rcc rId="4012" ua="false" sId="3">
    <oc r="X404" t="n">
      <f>G404+</f>
    </oc>
    <nc r="X404" t="n">
      <f>G404+</f>
    </nc>
  </rcc>
  <rcc rId="4013" ua="false" sId="3">
    <oc r="X405" t="n">
      <f>G405+</f>
    </oc>
    <nc r="X405" t="n">
      <f>G405+</f>
    </nc>
  </rcc>
  <rcc rId="4014" ua="false" sId="3">
    <oc r="X406" t="n">
      <f>G406+</f>
    </oc>
    <nc r="X406" t="n">
      <f>G406+</f>
    </nc>
  </rcc>
  <rcc rId="4015" ua="false" sId="3">
    <oc r="X407" t="n">
      <f>G407+</f>
    </oc>
    <nc r="X407" t="n">
      <f>G407+</f>
    </nc>
  </rcc>
  <rcc rId="4016" ua="false" sId="3">
    <oc r="X408" t="n">
      <f>G408+</f>
    </oc>
    <nc r="X408" t="n">
      <f>G408+</f>
    </nc>
  </rcc>
  <rcc rId="4017" ua="false" sId="3">
    <oc r="X417" t="n">
      <f>G417+</f>
    </oc>
    <nc r="X417" t="n">
      <f>G417+</f>
    </nc>
  </rcc>
  <rcc rId="4018" ua="false" sId="3">
    <oc r="X418" t="n">
      <f>G418+</f>
    </oc>
    <nc r="X418" t="n">
      <f>G418+</f>
    </nc>
  </rcc>
  <rcc rId="4019" ua="false" sId="3">
    <oc r="X419" t="n">
      <f>G419+</f>
    </oc>
    <nc r="X419" t="n">
      <f>G419+</f>
    </nc>
  </rcc>
  <rcc rId="4020" ua="false" sId="3">
    <oc r="X420" t="n">
      <f>G420+</f>
    </oc>
    <nc r="X420" t="n">
      <f>G420+</f>
    </nc>
  </rcc>
  <rcc rId="4021" ua="false" sId="3">
    <oc r="X421" t="n">
      <f>G421+</f>
    </oc>
    <nc r="X421" t="n">
      <f>G421+</f>
    </nc>
  </rcc>
  <rcc rId="4022" ua="false" sId="3">
    <oc r="X422" t="n">
      <f>G422+</f>
    </oc>
    <nc r="X422" t="n">
      <f>G422+</f>
    </nc>
  </rcc>
  <rcc rId="4023" ua="false" sId="3">
    <oc r="X423" t="n">
      <f>G423+</f>
    </oc>
    <nc r="X423" t="n">
      <f>G423+</f>
    </nc>
  </rcc>
  <rcc rId="4024" ua="false" sId="3">
    <oc r="X424" t="n">
      <f>G424+</f>
    </oc>
    <nc r="X424" t="n">
      <f>G424+</f>
    </nc>
  </rcc>
  <rcc rId="4025" ua="false" sId="3">
    <oc r="X425" t="n">
      <f>G425+</f>
    </oc>
    <nc r="X425" t="n">
      <f>G425+</f>
    </nc>
  </rcc>
  <rcc rId="4026" ua="false" sId="3">
    <oc r="X426" t="n">
      <f>G426+</f>
    </oc>
    <nc r="X426" t="n">
      <f>G426+</f>
    </nc>
  </rcc>
  <rcc rId="4027" ua="false" sId="3">
    <oc r="X427" t="n">
      <f>G427+</f>
    </oc>
    <nc r="X427" t="n">
      <f>G427+</f>
    </nc>
  </rcc>
  <rcc rId="4028" ua="false" sId="3">
    <oc r="X428" t="n">
      <f>G428+</f>
    </oc>
    <nc r="X428" t="n">
      <f>G428+</f>
    </nc>
  </rcc>
  <rcc rId="4029" ua="false" sId="3">
    <oc r="X429" t="n">
      <f>G429+</f>
    </oc>
    <nc r="X429" t="n">
      <f>G429+</f>
    </nc>
  </rcc>
  <rcc rId="4030" ua="false" sId="3">
    <oc r="X430" t="n">
      <f>G430+</f>
    </oc>
    <nc r="X430" t="n">
      <f>G430+</f>
    </nc>
  </rcc>
  <rcc rId="4031" ua="false" sId="3">
    <oc r="X431" t="n">
      <f>G431+</f>
    </oc>
    <nc r="X431" t="n">
      <f>G431+</f>
    </nc>
  </rcc>
  <rcc rId="4032" ua="false" sId="3">
    <oc r="X432" t="n">
      <f>G432+</f>
    </oc>
    <nc r="X432" t="n">
      <f>G432+</f>
    </nc>
  </rcc>
  <rcc rId="4033" ua="false" sId="3">
    <oc r="X433" t="n">
      <f>G433+</f>
    </oc>
    <nc r="X433" t="n">
      <f>G433+</f>
    </nc>
  </rcc>
  <rcc rId="4034" ua="false" sId="3">
    <oc r="X434" t="n">
      <f>G434+</f>
    </oc>
    <nc r="X434" t="n">
      <f>G434+</f>
    </nc>
  </rcc>
  <rcc rId="4035" ua="false" sId="3">
    <oc r="X435" t="n">
      <f>G435+</f>
    </oc>
    <nc r="X435" t="n">
      <f>G435+</f>
    </nc>
  </rcc>
  <rcc rId="4036" ua="false" sId="3">
    <oc r="X436" t="n">
      <f>G436+</f>
    </oc>
    <nc r="X436" t="n">
      <f>G436+</f>
    </nc>
  </rcc>
  <rcc rId="4037" ua="false" sId="3">
    <oc r="X437" t="n">
      <f>G437+</f>
    </oc>
    <nc r="X437" t="n">
      <f>G437+</f>
    </nc>
  </rcc>
  <rcc rId="4038" ua="false" sId="3">
    <oc r="X438" t="n">
      <f>G438+</f>
    </oc>
    <nc r="X438" t="n">
      <f>G438+</f>
    </nc>
  </rcc>
  <rcc rId="4039" ua="false" sId="3">
    <oc r="X439" t="n">
      <f>G439+</f>
    </oc>
    <nc r="X439" t="n">
      <f>G439+</f>
    </nc>
  </rcc>
  <rcc rId="4040" ua="false" sId="3">
    <oc r="X440" t="n">
      <f>G440+</f>
    </oc>
    <nc r="X440" t="n">
      <f>G440+</f>
    </nc>
  </rcc>
  <rcc rId="4041" ua="false" sId="3">
    <oc r="X441" t="n">
      <f>G441+</f>
    </oc>
    <nc r="X441" t="n">
      <f>G441+</f>
    </nc>
  </rcc>
  <rcc rId="4042" ua="false" sId="3">
    <oc r="X450" t="n">
      <f>G450+</f>
    </oc>
    <nc r="X450" t="n">
      <f>G450+</f>
    </nc>
  </rcc>
  <rcc rId="4043" ua="false" sId="3">
    <oc r="X451" t="n">
      <f>G451+</f>
    </oc>
    <nc r="X451" t="n">
      <f>G451+</f>
    </nc>
  </rcc>
  <rcc rId="4044" ua="false" sId="3">
    <oc r="X452" t="n">
      <f>G452+</f>
    </oc>
    <nc r="X452" t="n">
      <f>G452+</f>
    </nc>
  </rcc>
  <rcc rId="4045" ua="false" sId="3">
    <oc r="X453" t="n">
      <f>G453+</f>
    </oc>
    <nc r="X453" t="n">
      <f>G453+</f>
    </nc>
  </rcc>
  <rcc rId="4046" ua="false" sId="3">
    <oc r="X454" t="n">
      <f>G454+</f>
    </oc>
    <nc r="X454" t="n">
      <f>G454+</f>
    </nc>
  </rcc>
  <rcc rId="4047" ua="false" sId="3">
    <oc r="X455" t="n">
      <f>G455+</f>
    </oc>
    <nc r="X455" t="n">
      <f>G455+</f>
    </nc>
  </rcc>
  <rcc rId="4048" ua="false" sId="3">
    <oc r="X456" t="n">
      <f>G456+</f>
    </oc>
    <nc r="X456" t="n">
      <f>G456+</f>
    </nc>
  </rcc>
  <rcc rId="4049" ua="false" sId="3">
    <oc r="X457" t="n">
      <f>G457+</f>
    </oc>
    <nc r="X457" t="n">
      <f>G457+</f>
    </nc>
  </rcc>
  <rcc rId="4050" ua="false" sId="3">
    <oc r="X458" t="n">
      <f>G458+</f>
    </oc>
    <nc r="X458" t="n">
      <f>G458+</f>
    </nc>
  </rcc>
  <rcc rId="4051" ua="false" sId="3">
    <oc r="X459" t="n">
      <f>G459+</f>
    </oc>
    <nc r="X459" t="n">
      <f>G459+</f>
    </nc>
  </rcc>
  <rcc rId="4052" ua="false" sId="3">
    <oc r="X460" t="n">
      <f>G460+</f>
    </oc>
    <nc r="X460" t="n">
      <f>G460+</f>
    </nc>
  </rcc>
  <rcc rId="4053" ua="false" sId="3">
    <oc r="X461" t="n">
      <f>G461+</f>
    </oc>
    <nc r="X461" t="n">
      <f>G461+</f>
    </nc>
  </rcc>
  <rcc rId="4054" ua="false" sId="3">
    <oc r="X462" t="n">
      <f>G462+</f>
    </oc>
    <nc r="X462" t="n">
      <f>G462+</f>
    </nc>
  </rcc>
  <rcc rId="4055" ua="false" sId="3">
    <oc r="X463" t="n">
      <f>G463+</f>
    </oc>
    <nc r="X463" t="n">
      <f>G463+</f>
    </nc>
  </rcc>
  <rcc rId="4056" ua="false" sId="3">
    <oc r="X464" t="n">
      <f>G464+</f>
    </oc>
    <nc r="X464" t="n">
      <f>G464+</f>
    </nc>
  </rcc>
  <rcc rId="4057" ua="false" sId="3">
    <oc r="X465" t="n">
      <f>G465+</f>
    </oc>
    <nc r="X465" t="n">
      <f>G465+</f>
    </nc>
  </rcc>
  <rcc rId="4058" ua="false" sId="3">
    <oc r="X466" t="n">
      <f>G466+</f>
    </oc>
    <nc r="X466" t="n">
      <f>G466+</f>
    </nc>
  </rcc>
  <rcc rId="4059" ua="false" sId="3">
    <oc r="X467" t="n">
      <f>G467+</f>
    </oc>
    <nc r="X467" t="n">
      <f>G467+</f>
    </nc>
  </rcc>
  <rcc rId="4060" ua="false" sId="3">
    <oc r="X468" t="n">
      <f>G468+</f>
    </oc>
    <nc r="X468" t="n">
      <f>G468+</f>
    </nc>
  </rcc>
  <rcc rId="4061" ua="false" sId="3">
    <oc r="X469" t="n">
      <f>G469+</f>
    </oc>
    <nc r="X469" t="n">
      <f>G469+</f>
    </nc>
  </rcc>
  <rcc rId="4062" ua="false" sId="3">
    <oc r="X470" t="n">
      <f>G470+</f>
    </oc>
    <nc r="X470" t="n">
      <f>G470+</f>
    </nc>
  </rcc>
  <rcc rId="4063" ua="false" sId="3">
    <oc r="X471" t="n">
      <f>G471+</f>
    </oc>
    <nc r="X471" t="n">
      <f>G471+</f>
    </nc>
  </rcc>
  <rcc rId="4064" ua="false" sId="3">
    <oc r="X472" t="n">
      <f>G472+</f>
    </oc>
    <nc r="X472" t="n">
      <f>G472+</f>
    </nc>
  </rcc>
  <rcc rId="4065" ua="false" sId="3">
    <oc r="X473" t="n">
      <f>G473+</f>
    </oc>
    <nc r="X473" t="n">
      <f>G473+</f>
    </nc>
  </rcc>
  <rcc rId="4066" ua="false" sId="3">
    <oc r="X474" t="n">
      <f>G474+</f>
    </oc>
    <nc r="X474" t="n">
      <f>G474+</f>
    </nc>
  </rcc>
  <rcc rId="4067" ua="false" sId="3">
    <oc r="X483" t="n">
      <f>G483+</f>
    </oc>
    <nc r="X483" t="n">
      <f>G483+</f>
    </nc>
  </rcc>
  <rcc rId="4068" ua="false" sId="3">
    <oc r="X484" t="n">
      <f>G484+</f>
    </oc>
    <nc r="X484" t="n">
      <f>G484+</f>
    </nc>
  </rcc>
  <rcc rId="4069" ua="false" sId="3">
    <oc r="X485" t="n">
      <f>G485+</f>
    </oc>
    <nc r="X485" t="n">
      <f>G485+</f>
    </nc>
  </rcc>
  <rcc rId="4070" ua="false" sId="3">
    <oc r="X486" t="n">
      <f>G486+</f>
    </oc>
    <nc r="X486" t="n">
      <f>G486+</f>
    </nc>
  </rcc>
  <rcc rId="4071" ua="false" sId="3">
    <oc r="X487" t="n">
      <f>G487+</f>
    </oc>
    <nc r="X487" t="n">
      <f>G487+</f>
    </nc>
  </rcc>
  <rcc rId="4072" ua="false" sId="3">
    <oc r="X488" t="n">
      <f>G488+</f>
    </oc>
    <nc r="X488" t="n">
      <f>G488+</f>
    </nc>
  </rcc>
  <rcc rId="4073" ua="false" sId="3">
    <oc r="X489" t="n">
      <f>G489+</f>
    </oc>
    <nc r="X489" t="n">
      <f>G489+</f>
    </nc>
  </rcc>
  <rcc rId="4074" ua="false" sId="3">
    <oc r="X490" t="n">
      <f>G490+</f>
    </oc>
    <nc r="X490" t="n">
      <f>G490+</f>
    </nc>
  </rcc>
  <rcc rId="4075" ua="false" sId="3">
    <oc r="X491" t="n">
      <f>G491+</f>
    </oc>
    <nc r="X491" t="n">
      <f>G491+</f>
    </nc>
  </rcc>
  <rcc rId="4076" ua="false" sId="3">
    <oc r="X492" t="n">
      <f>G492+</f>
    </oc>
    <nc r="X492" t="n">
      <f>G492+</f>
    </nc>
  </rcc>
  <rcc rId="4077" ua="false" sId="3">
    <oc r="X493" t="n">
      <f>G493+</f>
    </oc>
    <nc r="X493" t="n">
      <f>G493+</f>
    </nc>
  </rcc>
  <rcc rId="4078" ua="false" sId="3">
    <oc r="X494" t="n">
      <f>G494+</f>
    </oc>
    <nc r="X494" t="n">
      <f>G494+</f>
    </nc>
  </rcc>
  <rcc rId="4079" ua="false" sId="3">
    <oc r="X495" t="n">
      <f>G495+</f>
    </oc>
    <nc r="X495" t="n">
      <f>G495+</f>
    </nc>
  </rcc>
  <rcc rId="4080" ua="false" sId="3">
    <oc r="X496" t="n">
      <f>G496+</f>
    </oc>
    <nc r="X496" t="n">
      <f>G496+</f>
    </nc>
  </rcc>
  <rcc rId="4081" ua="false" sId="3">
    <oc r="X497" t="n">
      <f>G497+</f>
    </oc>
    <nc r="X497" t="n">
      <f>G497+</f>
    </nc>
  </rcc>
  <rcc rId="4082" ua="false" sId="3">
    <oc r="X498" t="n">
      <f>G498+</f>
    </oc>
    <nc r="X498" t="n">
      <f>G498+</f>
    </nc>
  </rcc>
  <rcc rId="4083" ua="false" sId="3">
    <oc r="X499" t="n">
      <f>G499+</f>
    </oc>
    <nc r="X499" t="n">
      <f>G499+</f>
    </nc>
  </rcc>
  <rcc rId="4084" ua="false" sId="3">
    <oc r="X500" t="n">
      <f>G500+</f>
    </oc>
    <nc r="X500" t="n">
      <f>G500+</f>
    </nc>
  </rcc>
  <rcc rId="4085" ua="false" sId="3">
    <oc r="X501" t="n">
      <f>G501+</f>
    </oc>
    <nc r="X501" t="n">
      <f>G501+</f>
    </nc>
  </rcc>
  <rcc rId="4086" ua="false" sId="3">
    <oc r="X502" t="n">
      <f>G502+</f>
    </oc>
    <nc r="X502" t="n">
      <f>G502+</f>
    </nc>
  </rcc>
  <rcc rId="4087" ua="false" sId="3">
    <oc r="X503" t="n">
      <f>G503+</f>
    </oc>
    <nc r="X503" t="n">
      <f>G503+</f>
    </nc>
  </rcc>
  <rcc rId="4088" ua="false" sId="3">
    <oc r="X504" t="n">
      <f>G504+</f>
    </oc>
    <nc r="X504" t="n">
      <f>G504+</f>
    </nc>
  </rcc>
  <rcc rId="4089" ua="false" sId="3">
    <oc r="X505" t="n">
      <f>G505+</f>
    </oc>
    <nc r="X505" t="n">
      <f>G505+</f>
    </nc>
  </rcc>
  <rcc rId="4090" ua="false" sId="3">
    <oc r="X506" t="n">
      <f>G506+</f>
    </oc>
    <nc r="X506" t="n">
      <f>G506+</f>
    </nc>
  </rcc>
  <rcc rId="4091" ua="false" sId="3">
    <oc r="X507" t="n">
      <f>G507+</f>
    </oc>
    <nc r="X507" t="n">
      <f>G507+</f>
    </nc>
  </rcc>
  <rcc rId="4092" ua="false" sId="3">
    <oc r="Y15" t="n">
      <f>H15+</f>
    </oc>
    <nc r="Y15" t="n">
      <f>H15+</f>
    </nc>
  </rcc>
  <rcc rId="4093" ua="false" sId="3">
    <oc r="Y16" t="n">
      <f>H16+</f>
    </oc>
    <nc r="Y16" t="n">
      <f>H16+</f>
    </nc>
  </rcc>
  <rcc rId="4094" ua="false" sId="3">
    <oc r="Y17" t="n">
      <f>H17+</f>
    </oc>
    <nc r="Y17" t="n">
      <f>H17+</f>
    </nc>
  </rcc>
  <rcc rId="4095" ua="false" sId="3">
    <oc r="Y18" t="n">
      <f>H18+</f>
    </oc>
    <nc r="Y18" t="n">
      <f>H18+</f>
    </nc>
  </rcc>
  <rcc rId="4096" ua="false" sId="3">
    <oc r="Y19" t="n">
      <f>H19+</f>
    </oc>
    <nc r="Y19" t="n">
      <f>H19+</f>
    </nc>
  </rcc>
  <rcc rId="4097" ua="false" sId="3">
    <oc r="Y20" t="n">
      <f>H20+</f>
    </oc>
    <nc r="Y20" t="n">
      <f>H20+</f>
    </nc>
  </rcc>
  <rcc rId="4098" ua="false" sId="3">
    <oc r="Y21" t="n">
      <f>H21+</f>
    </oc>
    <nc r="Y21" t="n">
      <f>H21+</f>
    </nc>
  </rcc>
  <rcc rId="4099" ua="false" sId="3">
    <oc r="Y22" t="n">
      <f>H22+</f>
    </oc>
    <nc r="Y22" t="n">
      <f>H22+</f>
    </nc>
  </rcc>
  <rcc rId="4100" ua="false" sId="3">
    <oc r="Y23" t="n">
      <f>H23+</f>
    </oc>
    <nc r="Y23" t="n">
      <f>H23+</f>
    </nc>
  </rcc>
  <rcc rId="4101" ua="false" sId="3">
    <oc r="Y24" t="n">
      <f>H24+</f>
    </oc>
    <nc r="Y24" t="n">
      <f>H24+</f>
    </nc>
  </rcc>
  <rcc rId="4102" ua="false" sId="3">
    <oc r="Y25" t="n">
      <f>H25+</f>
    </oc>
    <nc r="Y25" t="n">
      <f>H25+</f>
    </nc>
  </rcc>
  <rcc rId="4103" ua="false" sId="3">
    <oc r="Y26" t="n">
      <f>H26+</f>
    </oc>
    <nc r="Y26" t="n">
      <f>H26+</f>
    </nc>
  </rcc>
  <rcc rId="4104" ua="false" sId="3">
    <oc r="Y27" t="n">
      <f>H27+</f>
    </oc>
    <nc r="Y27" t="n">
      <f>H27+</f>
    </nc>
  </rcc>
  <rcc rId="4105" ua="false" sId="3">
    <oc r="Y28" t="n">
      <f>H28+</f>
    </oc>
    <nc r="Y28" t="n">
      <f>H28+</f>
    </nc>
  </rcc>
  <rcc rId="4106" ua="false" sId="3">
    <oc r="Y29" t="n">
      <f>H29+</f>
    </oc>
    <nc r="Y29" t="n">
      <f>H29+</f>
    </nc>
  </rcc>
  <rcc rId="4107" ua="false" sId="3">
    <oc r="Y30" t="n">
      <f>H30+</f>
    </oc>
    <nc r="Y30" t="n">
      <f>H30+</f>
    </nc>
  </rcc>
  <rcc rId="4108" ua="false" sId="3">
    <oc r="Y31" t="n">
      <f>H31+</f>
    </oc>
    <nc r="Y31" t="n">
      <f>H31+</f>
    </nc>
  </rcc>
  <rcc rId="4109" ua="false" sId="3">
    <oc r="Y32" t="n">
      <f>H32+</f>
    </oc>
    <nc r="Y32" t="n">
      <f>H32+</f>
    </nc>
  </rcc>
  <rcc rId="4110" ua="false" sId="3">
    <oc r="Y33" t="n">
      <f>H33+</f>
    </oc>
    <nc r="Y33" t="n">
      <f>H33+</f>
    </nc>
  </rcc>
  <rcc rId="4111" ua="false" sId="3">
    <oc r="Y34" t="n">
      <f>H34+</f>
    </oc>
    <nc r="Y34" t="n">
      <f>H34+</f>
    </nc>
  </rcc>
  <rcc rId="4112" ua="false" sId="3">
    <oc r="Y35" t="n">
      <f>H35+</f>
    </oc>
    <nc r="Y35" t="n">
      <f>H35+</f>
    </nc>
  </rcc>
  <rcc rId="4113" ua="false" sId="3">
    <oc r="Y36" t="n">
      <f>H36+</f>
    </oc>
    <nc r="Y36" t="n">
      <f>H36+</f>
    </nc>
  </rcc>
  <rcc rId="4114" ua="false" sId="3">
    <oc r="Y37" t="n">
      <f>H37+</f>
    </oc>
    <nc r="Y37" t="n">
      <f>H37+</f>
    </nc>
  </rcc>
  <rcc rId="4115" ua="false" sId="3">
    <oc r="Y38" t="n">
      <f>H38+</f>
    </oc>
    <nc r="Y38" t="n">
      <f>H38+</f>
    </nc>
  </rcc>
  <rcc rId="4116" ua="false" sId="3">
    <oc r="Y39" t="n">
      <f>H39+</f>
    </oc>
    <nc r="Y39" t="n">
      <f>H39+</f>
    </nc>
  </rcc>
  <rcc rId="4117" ua="false" sId="3">
    <oc r="Y40" t="n">
      <f>H40+</f>
    </oc>
    <nc r="Y40" t="n">
      <f>H40+</f>
    </nc>
  </rcc>
  <rcc rId="4118" ua="false" sId="3">
    <oc r="Y41" t="n">
      <f>H41+</f>
    </oc>
    <nc r="Y41" t="n">
      <f>H41+</f>
    </nc>
  </rcc>
  <rcc rId="4119" ua="false" sId="3">
    <oc r="Y50" t="n">
      <f>H50+</f>
    </oc>
    <nc r="Y50" t="n">
      <f>H50+</f>
    </nc>
  </rcc>
  <rcc rId="4120" ua="false" sId="3">
    <oc r="Y51" t="n">
      <f>H51+</f>
    </oc>
    <nc r="Y51" t="n">
      <f>H51+</f>
    </nc>
  </rcc>
  <rcc rId="4121" ua="false" sId="3">
    <oc r="Y52" t="n">
      <f>H52+</f>
    </oc>
    <nc r="Y52" t="n">
      <f>H52+</f>
    </nc>
  </rcc>
  <rcc rId="4122" ua="false" sId="3">
    <oc r="Y53" t="n">
      <f>H53+</f>
    </oc>
    <nc r="Y53" t="n">
      <f>H53+</f>
    </nc>
  </rcc>
  <rcc rId="4123" ua="false" sId="3">
    <oc r="Y54" t="n">
      <f>H54+</f>
    </oc>
    <nc r="Y54" t="n">
      <f>H54+</f>
    </nc>
  </rcc>
  <rcc rId="4124" ua="false" sId="3">
    <oc r="Y55" t="n">
      <f>H55+</f>
    </oc>
    <nc r="Y55" t="n">
      <f>H55+</f>
    </nc>
  </rcc>
  <rcc rId="4125" ua="false" sId="3">
    <oc r="Y56" t="n">
      <f>H56+</f>
    </oc>
    <nc r="Y56" t="n">
      <f>H56+</f>
    </nc>
  </rcc>
  <rcc rId="4126" ua="false" sId="3">
    <oc r="Y57" t="n">
      <f>H57+</f>
    </oc>
    <nc r="Y57" t="n">
      <f>H57+</f>
    </nc>
  </rcc>
  <rcc rId="4127" ua="false" sId="3">
    <oc r="Y58" t="n">
      <f>H58+</f>
    </oc>
    <nc r="Y58" t="n">
      <f>H58+</f>
    </nc>
  </rcc>
  <rcc rId="4128" ua="false" sId="3">
    <oc r="Y59" t="n">
      <f>H59+</f>
    </oc>
    <nc r="Y59" t="n">
      <f>H59+</f>
    </nc>
  </rcc>
  <rcc rId="4129" ua="false" sId="3">
    <oc r="Y60" t="n">
      <f>H60+</f>
    </oc>
    <nc r="Y60" t="n">
      <f>H60+</f>
    </nc>
  </rcc>
  <rcc rId="4130" ua="false" sId="3">
    <oc r="Y61" t="n">
      <f>H61+</f>
    </oc>
    <nc r="Y61" t="n">
      <f>H61+</f>
    </nc>
  </rcc>
  <rcc rId="4131" ua="false" sId="3">
    <oc r="Y62" t="n">
      <f>H62+</f>
    </oc>
    <nc r="Y62" t="n">
      <f>H62+</f>
    </nc>
  </rcc>
  <rcc rId="4132" ua="false" sId="3">
    <oc r="Y63" t="n">
      <f>H63+</f>
    </oc>
    <nc r="Y63" t="n">
      <f>H63+</f>
    </nc>
  </rcc>
  <rcc rId="4133" ua="false" sId="3">
    <oc r="Y64" t="n">
      <f>H64+</f>
    </oc>
    <nc r="Y64" t="n">
      <f>H64+</f>
    </nc>
  </rcc>
  <rcc rId="4134" ua="false" sId="3">
    <oc r="Y65" t="n">
      <f>H65+</f>
    </oc>
    <nc r="Y65" t="n">
      <f>H65+</f>
    </nc>
  </rcc>
  <rcc rId="4135" ua="false" sId="3">
    <oc r="Y66" t="n">
      <f>H66+</f>
    </oc>
    <nc r="Y66" t="n">
      <f>H66+</f>
    </nc>
  </rcc>
  <rcc rId="4136" ua="false" sId="3">
    <oc r="Y67" t="n">
      <f>H67+</f>
    </oc>
    <nc r="Y67" t="n">
      <f>H67+</f>
    </nc>
  </rcc>
  <rcc rId="4137" ua="false" sId="3">
    <oc r="Y68" t="n">
      <f>H68+</f>
    </oc>
    <nc r="Y68" t="n">
      <f>H68+</f>
    </nc>
  </rcc>
  <rcc rId="4138" ua="false" sId="3">
    <oc r="Y69" t="n">
      <f>H69+</f>
    </oc>
    <nc r="Y69" t="n">
      <f>H69+</f>
    </nc>
  </rcc>
  <rcc rId="4139" ua="false" sId="3">
    <oc r="Y70" t="n">
      <f>H70+</f>
    </oc>
    <nc r="Y70" t="n">
      <f>H70+</f>
    </nc>
  </rcc>
  <rcc rId="4140" ua="false" sId="3">
    <oc r="Y71" t="n">
      <f>H71+</f>
    </oc>
    <nc r="Y71" t="n">
      <f>H71+</f>
    </nc>
  </rcc>
  <rcc rId="4141" ua="false" sId="3">
    <oc r="Y72" t="n">
      <f>H72+</f>
    </oc>
    <nc r="Y72" t="n">
      <f>H72+</f>
    </nc>
  </rcc>
  <rcc rId="4142" ua="false" sId="3">
    <oc r="Y73" t="n">
      <f>H73+</f>
    </oc>
    <nc r="Y73" t="n">
      <f>H73+</f>
    </nc>
  </rcc>
  <rcc rId="4143" ua="false" sId="3">
    <oc r="Y74" t="n">
      <f>H74+</f>
    </oc>
    <nc r="Y74" t="n">
      <f>H74+</f>
    </nc>
  </rcc>
  <rcc rId="4144" ua="false" sId="3">
    <oc r="Y75" t="n">
      <f>H75+</f>
    </oc>
    <nc r="Y75" t="n">
      <f>H75+</f>
    </nc>
  </rcc>
  <rcc rId="4145" ua="false" sId="3">
    <oc r="Y76" t="n">
      <f>H76+</f>
    </oc>
    <nc r="Y76" t="n">
      <f>H76+</f>
    </nc>
  </rcc>
  <rcc rId="4146" ua="false" sId="3">
    <oc r="Y85" t="n">
      <f>H85+</f>
    </oc>
    <nc r="Y85" t="n">
      <f>H85+</f>
    </nc>
  </rcc>
  <rcc rId="4147" ua="false" sId="3">
    <oc r="Y86" t="n">
      <f>H86+</f>
    </oc>
    <nc r="Y86" t="n">
      <f>H86+</f>
    </nc>
  </rcc>
  <rcc rId="4148" ua="false" sId="3">
    <oc r="Y87" t="n">
      <f>H87+</f>
    </oc>
    <nc r="Y87" t="n">
      <f>H87+</f>
    </nc>
  </rcc>
  <rcc rId="4149" ua="false" sId="3">
    <oc r="Y88" t="n">
      <f>H88+</f>
    </oc>
    <nc r="Y88" t="n">
      <f>H88+</f>
    </nc>
  </rcc>
  <rcc rId="4150" ua="false" sId="3">
    <oc r="Y89" t="n">
      <f>H89+</f>
    </oc>
    <nc r="Y89" t="n">
      <f>H89+</f>
    </nc>
  </rcc>
  <rcc rId="4151" ua="false" sId="3">
    <oc r="Y90" t="n">
      <f>H90+</f>
    </oc>
    <nc r="Y90" t="n">
      <f>H90+</f>
    </nc>
  </rcc>
  <rcc rId="4152" ua="false" sId="3">
    <oc r="Y91" t="n">
      <f>H91+</f>
    </oc>
    <nc r="Y91" t="n">
      <f>H91+</f>
    </nc>
  </rcc>
  <rcc rId="4153" ua="false" sId="3">
    <oc r="Y92" t="n">
      <f>H92+</f>
    </oc>
    <nc r="Y92" t="n">
      <f>H92+</f>
    </nc>
  </rcc>
  <rcc rId="4154" ua="false" sId="3">
    <oc r="Y93" t="n">
      <f>H93+</f>
    </oc>
    <nc r="Y93" t="n">
      <f>H93+</f>
    </nc>
  </rcc>
  <rcc rId="4155" ua="false" sId="3">
    <oc r="Y94" t="n">
      <f>H94+</f>
    </oc>
    <nc r="Y94" t="n">
      <f>H94+</f>
    </nc>
  </rcc>
  <rcc rId="4156" ua="false" sId="3">
    <oc r="Y95" t="n">
      <f>H95+</f>
    </oc>
    <nc r="Y95" t="n">
      <f>H95+</f>
    </nc>
  </rcc>
  <rcc rId="4157" ua="false" sId="3">
    <oc r="Y96" t="n">
      <f>H96+</f>
    </oc>
    <nc r="Y96" t="n">
      <f>H96+</f>
    </nc>
  </rcc>
  <rcc rId="4158" ua="false" sId="3">
    <oc r="Y97" t="n">
      <f>H97+</f>
    </oc>
    <nc r="Y97" t="n">
      <f>H97+</f>
    </nc>
  </rcc>
  <rcc rId="4159" ua="false" sId="3">
    <oc r="Y98" t="n">
      <f>H98+</f>
    </oc>
    <nc r="Y98" t="n">
      <f>H98+</f>
    </nc>
  </rcc>
  <rcc rId="4160" ua="false" sId="3">
    <oc r="Y99" t="n">
      <f>H99+</f>
    </oc>
    <nc r="Y99" t="n">
      <f>H99+</f>
    </nc>
  </rcc>
  <rcc rId="4161" ua="false" sId="3">
    <oc r="Y100" t="n">
      <f>H100+</f>
    </oc>
    <nc r="Y100" t="n">
      <f>H100+</f>
    </nc>
  </rcc>
  <rcc rId="4162" ua="false" sId="3">
    <oc r="Y101" t="n">
      <f>H101+</f>
    </oc>
    <nc r="Y101" t="n">
      <f>H101+</f>
    </nc>
  </rcc>
  <rcc rId="4163" ua="false" sId="3">
    <oc r="Y102" t="n">
      <f>H102+</f>
    </oc>
    <nc r="Y102" t="n">
      <f>H102+</f>
    </nc>
  </rcc>
  <rcc rId="4164" ua="false" sId="3">
    <oc r="Y103" t="n">
      <f>H103+</f>
    </oc>
    <nc r="Y103" t="n">
      <f>H103+</f>
    </nc>
  </rcc>
  <rcc rId="4165" ua="false" sId="3">
    <oc r="Y104" t="n">
      <f>H104+</f>
    </oc>
    <nc r="Y104" t="n">
      <f>H104+</f>
    </nc>
  </rcc>
  <rcc rId="4166" ua="false" sId="3">
    <oc r="Y105" t="n">
      <f>H105+</f>
    </oc>
    <nc r="Y105" t="n">
      <f>H105+</f>
    </nc>
  </rcc>
  <rcc rId="4167" ua="false" sId="3">
    <oc r="Y106" t="n">
      <f>H106+</f>
    </oc>
    <nc r="Y106" t="n">
      <f>H106+</f>
    </nc>
  </rcc>
  <rcc rId="4168" ua="false" sId="3">
    <oc r="Y107" t="n">
      <f>H107+</f>
    </oc>
    <nc r="Y107" t="n">
      <f>H107+</f>
    </nc>
  </rcc>
  <rcc rId="4169" ua="false" sId="3">
    <oc r="Y108" t="n">
      <f>H108+</f>
    </oc>
    <nc r="Y108" t="n">
      <f>H108+</f>
    </nc>
  </rcc>
  <rcc rId="4170" ua="false" sId="3">
    <oc r="Y109" t="n">
      <f>H109+</f>
    </oc>
    <nc r="Y109" t="n">
      <f>H109+</f>
    </nc>
  </rcc>
  <rcc rId="4171" ua="false" sId="3">
    <oc r="Y110" t="n">
      <f>H110+</f>
    </oc>
    <nc r="Y110" t="n">
      <f>H110+</f>
    </nc>
  </rcc>
  <rcc rId="4172" ua="false" sId="3">
    <oc r="Y111" t="n">
      <f>H111+</f>
    </oc>
    <nc r="Y111" t="n">
      <f>H111+</f>
    </nc>
  </rcc>
  <rcc rId="4173" ua="false" sId="3">
    <oc r="Y120" t="n">
      <f>H120+</f>
    </oc>
    <nc r="Y120" t="n">
      <f>H120+</f>
    </nc>
  </rcc>
  <rcc rId="4174" ua="false" sId="3">
    <oc r="Y121" t="n">
      <f>H121+</f>
    </oc>
    <nc r="Y121" t="n">
      <f>H121+</f>
    </nc>
  </rcc>
  <rcc rId="4175" ua="false" sId="3">
    <oc r="Y122" t="n">
      <f>H122+</f>
    </oc>
    <nc r="Y122" t="n">
      <f>H122+</f>
    </nc>
  </rcc>
  <rcc rId="4176" ua="false" sId="3">
    <oc r="Y123" t="n">
      <f>H123+</f>
    </oc>
    <nc r="Y123" t="n">
      <f>H123+</f>
    </nc>
  </rcc>
  <rcc rId="4177" ua="false" sId="3">
    <oc r="Y124" t="n">
      <f>H124+</f>
    </oc>
    <nc r="Y124" t="n">
      <f>H124+</f>
    </nc>
  </rcc>
  <rcc rId="4178" ua="false" sId="3">
    <oc r="Y125" t="n">
      <f>H125+</f>
    </oc>
    <nc r="Y125" t="n">
      <f>H125+</f>
    </nc>
  </rcc>
  <rcc rId="4179" ua="false" sId="3">
    <oc r="Y126" t="n">
      <f>H126+</f>
    </oc>
    <nc r="Y126" t="n">
      <f>H126+</f>
    </nc>
  </rcc>
  <rcc rId="4180" ua="false" sId="3">
    <oc r="Y127" t="n">
      <f>H127+</f>
    </oc>
    <nc r="Y127" t="n">
      <f>H127+</f>
    </nc>
  </rcc>
  <rcc rId="4181" ua="false" sId="3">
    <oc r="Y128" t="n">
      <f>H128+</f>
    </oc>
    <nc r="Y128" t="n">
      <f>H128+</f>
    </nc>
  </rcc>
  <rcc rId="4182" ua="false" sId="3">
    <oc r="Y129" t="n">
      <f>H129+</f>
    </oc>
    <nc r="Y129" t="n">
      <f>H129+</f>
    </nc>
  </rcc>
  <rcc rId="4183" ua="false" sId="3">
    <oc r="Y130" t="n">
      <f>H130+</f>
    </oc>
    <nc r="Y130" t="n">
      <f>H130+</f>
    </nc>
  </rcc>
  <rcc rId="4184" ua="false" sId="3">
    <oc r="Y131" t="n">
      <f>H131+</f>
    </oc>
    <nc r="Y131" t="n">
      <f>H131+</f>
    </nc>
  </rcc>
  <rcc rId="4185" ua="false" sId="3">
    <oc r="Y132" t="n">
      <f>H132+</f>
    </oc>
    <nc r="Y132" t="n">
      <f>H132+</f>
    </nc>
  </rcc>
  <rcc rId="4186" ua="false" sId="3">
    <oc r="Y133" t="n">
      <f>H133+</f>
    </oc>
    <nc r="Y133" t="n">
      <f>H133+</f>
    </nc>
  </rcc>
  <rcc rId="4187" ua="false" sId="3">
    <oc r="Y134" t="n">
      <f>H134+</f>
    </oc>
    <nc r="Y134" t="n">
      <f>H134+</f>
    </nc>
  </rcc>
  <rcc rId="4188" ua="false" sId="3">
    <oc r="Y135" t="n">
      <f>H135+</f>
    </oc>
    <nc r="Y135" t="n">
      <f>H135+</f>
    </nc>
  </rcc>
  <rcc rId="4189" ua="false" sId="3">
    <oc r="Y136" t="n">
      <f>H136+</f>
    </oc>
    <nc r="Y136" t="n">
      <f>H136+</f>
    </nc>
  </rcc>
  <rcc rId="4190" ua="false" sId="3">
    <oc r="Y137" t="n">
      <f>H137+</f>
    </oc>
    <nc r="Y137" t="n">
      <f>H137+</f>
    </nc>
  </rcc>
  <rcc rId="4191" ua="false" sId="3">
    <oc r="Y138" t="n">
      <f>H138+</f>
    </oc>
    <nc r="Y138" t="n">
      <f>H138+</f>
    </nc>
  </rcc>
  <rcc rId="4192" ua="false" sId="3">
    <oc r="Y139" t="n">
      <f>H139+</f>
    </oc>
    <nc r="Y139" t="n">
      <f>H139+</f>
    </nc>
  </rcc>
  <rcc rId="4193" ua="false" sId="3">
    <oc r="Y140" t="n">
      <f>H140+</f>
    </oc>
    <nc r="Y140" t="n">
      <f>H140+</f>
    </nc>
  </rcc>
  <rcc rId="4194" ua="false" sId="3">
    <oc r="Y141" t="n">
      <f>H141+</f>
    </oc>
    <nc r="Y141" t="n">
      <f>H141+</f>
    </nc>
  </rcc>
  <rcc rId="4195" ua="false" sId="3">
    <oc r="Y142" t="n">
      <f>H142+</f>
    </oc>
    <nc r="Y142" t="n">
      <f>H142+</f>
    </nc>
  </rcc>
  <rcc rId="4196" ua="false" sId="3">
    <oc r="Y143" t="n">
      <f>H143+</f>
    </oc>
    <nc r="Y143" t="n">
      <f>H143+</f>
    </nc>
  </rcc>
  <rcc rId="4197" ua="false" sId="3">
    <oc r="Y144" t="n">
      <f>H144+</f>
    </oc>
    <nc r="Y144" t="n">
      <f>H144+</f>
    </nc>
  </rcc>
  <rcc rId="4198" ua="false" sId="3">
    <oc r="Y153" t="n">
      <f>H153+</f>
    </oc>
    <nc r="Y153" t="n">
      <f>H153+</f>
    </nc>
  </rcc>
  <rcc rId="4199" ua="false" sId="3">
    <oc r="Y154" t="n">
      <f>H154+</f>
    </oc>
    <nc r="Y154" t="n">
      <f>H154+</f>
    </nc>
  </rcc>
  <rcc rId="4200" ua="false" sId="3">
    <oc r="Y155" t="n">
      <f>H155+</f>
    </oc>
    <nc r="Y155" t="n">
      <f>H155+</f>
    </nc>
  </rcc>
  <rcc rId="4201" ua="false" sId="3">
    <oc r="Y156" t="n">
      <f>H156+</f>
    </oc>
    <nc r="Y156" t="n">
      <f>H156+</f>
    </nc>
  </rcc>
  <rcc rId="4202" ua="false" sId="3">
    <oc r="Y157" t="n">
      <f>H157+</f>
    </oc>
    <nc r="Y157" t="n">
      <f>H157+</f>
    </nc>
  </rcc>
  <rcc rId="4203" ua="false" sId="3">
    <oc r="Y158" t="n">
      <f>H158+</f>
    </oc>
    <nc r="Y158" t="n">
      <f>H158+</f>
    </nc>
  </rcc>
  <rcc rId="4204" ua="false" sId="3">
    <oc r="Y159" t="n">
      <f>H159+</f>
    </oc>
    <nc r="Y159" t="n">
      <f>H159+</f>
    </nc>
  </rcc>
  <rcc rId="4205" ua="false" sId="3">
    <oc r="Y160" t="n">
      <f>H160+</f>
    </oc>
    <nc r="Y160" t="n">
      <f>H160+</f>
    </nc>
  </rcc>
  <rcc rId="4206" ua="false" sId="3">
    <oc r="Y161" t="n">
      <f>H161+</f>
    </oc>
    <nc r="Y161" t="n">
      <f>H161+</f>
    </nc>
  </rcc>
  <rcc rId="4207" ua="false" sId="3">
    <oc r="Y162" t="n">
      <f>H162+</f>
    </oc>
    <nc r="Y162" t="n">
      <f>H162+</f>
    </nc>
  </rcc>
  <rcc rId="4208" ua="false" sId="3">
    <oc r="Y163" t="n">
      <f>H163+</f>
    </oc>
    <nc r="Y163" t="n">
      <f>H163+</f>
    </nc>
  </rcc>
  <rcc rId="4209" ua="false" sId="3">
    <oc r="Y164" t="n">
      <f>H164+</f>
    </oc>
    <nc r="Y164" t="n">
      <f>H164+</f>
    </nc>
  </rcc>
  <rcc rId="4210" ua="false" sId="3">
    <oc r="Y165" t="n">
      <f>H165+</f>
    </oc>
    <nc r="Y165" t="n">
      <f>H165+</f>
    </nc>
  </rcc>
  <rcc rId="4211" ua="false" sId="3">
    <oc r="Y166" t="n">
      <f>H166+</f>
    </oc>
    <nc r="Y166" t="n">
      <f>H166+</f>
    </nc>
  </rcc>
  <rcc rId="4212" ua="false" sId="3">
    <oc r="Y167" t="n">
      <f>H167+</f>
    </oc>
    <nc r="Y167" t="n">
      <f>H167+</f>
    </nc>
  </rcc>
  <rcc rId="4213" ua="false" sId="3">
    <oc r="Y168" t="n">
      <f>H168+</f>
    </oc>
    <nc r="Y168" t="n">
      <f>H168+</f>
    </nc>
  </rcc>
  <rcc rId="4214" ua="false" sId="3">
    <oc r="Y169" t="n">
      <f>H169+</f>
    </oc>
    <nc r="Y169" t="n">
      <f>H169+</f>
    </nc>
  </rcc>
  <rcc rId="4215" ua="false" sId="3">
    <oc r="Y170" t="n">
      <f>H170+</f>
    </oc>
    <nc r="Y170" t="n">
      <f>H170+</f>
    </nc>
  </rcc>
  <rcc rId="4216" ua="false" sId="3">
    <oc r="Y171" t="n">
      <f>H171+</f>
    </oc>
    <nc r="Y171" t="n">
      <f>H171+</f>
    </nc>
  </rcc>
  <rcc rId="4217" ua="false" sId="3">
    <oc r="Y172" t="n">
      <f>H172+</f>
    </oc>
    <nc r="Y172" t="n">
      <f>H172+</f>
    </nc>
  </rcc>
  <rcc rId="4218" ua="false" sId="3">
    <oc r="Y173" t="n">
      <f>H173+</f>
    </oc>
    <nc r="Y173" t="n">
      <f>H173+</f>
    </nc>
  </rcc>
  <rcc rId="4219" ua="false" sId="3">
    <oc r="Y174" t="n">
      <f>H174+</f>
    </oc>
    <nc r="Y174" t="n">
      <f>H174+</f>
    </nc>
  </rcc>
  <rcc rId="4220" ua="false" sId="3">
    <oc r="Y175" t="n">
      <f>H175+</f>
    </oc>
    <nc r="Y175" t="n">
      <f>H175+</f>
    </nc>
  </rcc>
  <rcc rId="4221" ua="false" sId="3">
    <oc r="Y176" t="n">
      <f>H176+</f>
    </oc>
    <nc r="Y176" t="n">
      <f>H176+</f>
    </nc>
  </rcc>
  <rcc rId="4222" ua="false" sId="3">
    <oc r="Y177" t="n">
      <f>H177+</f>
    </oc>
    <nc r="Y177" t="n">
      <f>H177+</f>
    </nc>
  </rcc>
  <rcc rId="4223" ua="false" sId="3">
    <oc r="Y186" t="n">
      <f>H186+</f>
    </oc>
    <nc r="Y186" t="n">
      <f>H186+</f>
    </nc>
  </rcc>
  <rcc rId="4224" ua="false" sId="3">
    <oc r="Y187" t="n">
      <f>H187+</f>
    </oc>
    <nc r="Y187" t="n">
      <f>H187+</f>
    </nc>
  </rcc>
  <rcc rId="4225" ua="false" sId="3">
    <oc r="Y188" t="n">
      <f>H188+</f>
    </oc>
    <nc r="Y188" t="n">
      <f>H188+</f>
    </nc>
  </rcc>
  <rcc rId="4226" ua="false" sId="3">
    <oc r="Y189" t="n">
      <f>H189+</f>
    </oc>
    <nc r="Y189" t="n">
      <f>H189+</f>
    </nc>
  </rcc>
  <rcc rId="4227" ua="false" sId="3">
    <oc r="Y190" t="n">
      <f>H190+</f>
    </oc>
    <nc r="Y190" t="n">
      <f>H190+</f>
    </nc>
  </rcc>
  <rcc rId="4228" ua="false" sId="3">
    <oc r="Y191" t="n">
      <f>H191+</f>
    </oc>
    <nc r="Y191" t="n">
      <f>H191+</f>
    </nc>
  </rcc>
  <rcc rId="4229" ua="false" sId="3">
    <oc r="Y192" t="n">
      <f>H192+</f>
    </oc>
    <nc r="Y192" t="n">
      <f>H192+</f>
    </nc>
  </rcc>
  <rcc rId="4230" ua="false" sId="3">
    <oc r="Y193" t="n">
      <f>H193+</f>
    </oc>
    <nc r="Y193" t="n">
      <f>H193+</f>
    </nc>
  </rcc>
  <rcc rId="4231" ua="false" sId="3">
    <oc r="Y194" t="n">
      <f>H194+</f>
    </oc>
    <nc r="Y194" t="n">
      <f>H194+</f>
    </nc>
  </rcc>
  <rcc rId="4232" ua="false" sId="3">
    <oc r="Y195" t="n">
      <f>H195+</f>
    </oc>
    <nc r="Y195" t="n">
      <f>H195+</f>
    </nc>
  </rcc>
  <rcc rId="4233" ua="false" sId="3">
    <oc r="Y196" t="n">
      <f>H196+</f>
    </oc>
    <nc r="Y196" t="n">
      <f>H196+</f>
    </nc>
  </rcc>
  <rcc rId="4234" ua="false" sId="3">
    <oc r="Y197" t="n">
      <f>H197+</f>
    </oc>
    <nc r="Y197" t="n">
      <f>H197+</f>
    </nc>
  </rcc>
  <rcc rId="4235" ua="false" sId="3">
    <oc r="Y198" t="n">
      <f>H198+</f>
    </oc>
    <nc r="Y198" t="n">
      <f>H198+</f>
    </nc>
  </rcc>
  <rcc rId="4236" ua="false" sId="3">
    <oc r="Y199" t="n">
      <f>H199+</f>
    </oc>
    <nc r="Y199" t="n">
      <f>H199+</f>
    </nc>
  </rcc>
  <rcc rId="4237" ua="false" sId="3">
    <oc r="Y200" t="n">
      <f>H200+</f>
    </oc>
    <nc r="Y200" t="n">
      <f>H200+</f>
    </nc>
  </rcc>
  <rcc rId="4238" ua="false" sId="3">
    <oc r="Y201" t="n">
      <f>H201+</f>
    </oc>
    <nc r="Y201" t="n">
      <f>H201+</f>
    </nc>
  </rcc>
  <rcc rId="4239" ua="false" sId="3">
    <oc r="Y202" t="n">
      <f>H202+</f>
    </oc>
    <nc r="Y202" t="n">
      <f>H202+</f>
    </nc>
  </rcc>
  <rcc rId="4240" ua="false" sId="3">
    <oc r="Y203" t="n">
      <f>H203+</f>
    </oc>
    <nc r="Y203" t="n">
      <f>H203+</f>
    </nc>
  </rcc>
  <rcc rId="4241" ua="false" sId="3">
    <oc r="Y204" t="n">
      <f>H204+</f>
    </oc>
    <nc r="Y204" t="n">
      <f>H204+</f>
    </nc>
  </rcc>
  <rcc rId="4242" ua="false" sId="3">
    <oc r="Y205" t="n">
      <f>H205+</f>
    </oc>
    <nc r="Y205" t="n">
      <f>H205+</f>
    </nc>
  </rcc>
  <rcc rId="4243" ua="false" sId="3">
    <oc r="Y206" t="n">
      <f>H206+</f>
    </oc>
    <nc r="Y206" t="n">
      <f>H206+</f>
    </nc>
  </rcc>
  <rcc rId="4244" ua="false" sId="3">
    <oc r="Y207" t="n">
      <f>H207+</f>
    </oc>
    <nc r="Y207" t="n">
      <f>H207+</f>
    </nc>
  </rcc>
  <rcc rId="4245" ua="false" sId="3">
    <oc r="Y208" t="n">
      <f>H208+</f>
    </oc>
    <nc r="Y208" t="n">
      <f>H208+</f>
    </nc>
  </rcc>
  <rcc rId="4246" ua="false" sId="3">
    <oc r="Y209" t="n">
      <f>H209+</f>
    </oc>
    <nc r="Y209" t="n">
      <f>H209+</f>
    </nc>
  </rcc>
  <rcc rId="4247" ua="false" sId="3">
    <oc r="Y210" t="n">
      <f>H210+</f>
    </oc>
    <nc r="Y210" t="n">
      <f>H210+</f>
    </nc>
  </rcc>
  <rcc rId="4248" ua="false" sId="3">
    <oc r="Y219" t="n">
      <f>H219+</f>
    </oc>
    <nc r="Y219" t="n">
      <f>H219+</f>
    </nc>
  </rcc>
  <rcc rId="4249" ua="false" sId="3">
    <oc r="Y220" t="n">
      <f>H220+</f>
    </oc>
    <nc r="Y220" t="n">
      <f>H220+</f>
    </nc>
  </rcc>
  <rcc rId="4250" ua="false" sId="3">
    <oc r="Y221" t="n">
      <f>H221+</f>
    </oc>
    <nc r="Y221" t="n">
      <f>H221+</f>
    </nc>
  </rcc>
  <rcc rId="4251" ua="false" sId="3">
    <oc r="Y222" t="n">
      <f>H222+</f>
    </oc>
    <nc r="Y222" t="n">
      <f>H222+</f>
    </nc>
  </rcc>
  <rcc rId="4252" ua="false" sId="3">
    <oc r="Y223" t="n">
      <f>H223+</f>
    </oc>
    <nc r="Y223" t="n">
      <f>H223+</f>
    </nc>
  </rcc>
  <rcc rId="4253" ua="false" sId="3">
    <oc r="Y224" t="n">
      <f>H224+</f>
    </oc>
    <nc r="Y224" t="n">
      <f>H224+</f>
    </nc>
  </rcc>
  <rcc rId="4254" ua="false" sId="3">
    <oc r="Y225" t="n">
      <f>H225+</f>
    </oc>
    <nc r="Y225" t="n">
      <f>H225+</f>
    </nc>
  </rcc>
  <rcc rId="4255" ua="false" sId="3">
    <oc r="Y226" t="n">
      <f>H226+</f>
    </oc>
    <nc r="Y226" t="n">
      <f>H226+</f>
    </nc>
  </rcc>
  <rcc rId="4256" ua="false" sId="3">
    <oc r="Y227" t="n">
      <f>H227+</f>
    </oc>
    <nc r="Y227" t="n">
      <f>H227+</f>
    </nc>
  </rcc>
  <rcc rId="4257" ua="false" sId="3">
    <oc r="Y228" t="n">
      <f>H228+</f>
    </oc>
    <nc r="Y228" t="n">
      <f>H228+</f>
    </nc>
  </rcc>
  <rcc rId="4258" ua="false" sId="3">
    <oc r="Y229" t="n">
      <f>H229+</f>
    </oc>
    <nc r="Y229" t="n">
      <f>H229+</f>
    </nc>
  </rcc>
  <rcc rId="4259" ua="false" sId="3">
    <oc r="Y230" t="n">
      <f>H230+</f>
    </oc>
    <nc r="Y230" t="n">
      <f>H230+</f>
    </nc>
  </rcc>
  <rcc rId="4260" ua="false" sId="3">
    <oc r="Y231" t="n">
      <f>H231+</f>
    </oc>
    <nc r="Y231" t="n">
      <f>H231+</f>
    </nc>
  </rcc>
  <rcc rId="4261" ua="false" sId="3">
    <oc r="Y232" t="n">
      <f>H232+</f>
    </oc>
    <nc r="Y232" t="n">
      <f>H232+</f>
    </nc>
  </rcc>
  <rcc rId="4262" ua="false" sId="3">
    <oc r="Y233" t="n">
      <f>H233+</f>
    </oc>
    <nc r="Y233" t="n">
      <f>H233+</f>
    </nc>
  </rcc>
  <rcc rId="4263" ua="false" sId="3">
    <oc r="Y234" t="n">
      <f>H234+</f>
    </oc>
    <nc r="Y234" t="n">
      <f>H234+</f>
    </nc>
  </rcc>
  <rcc rId="4264" ua="false" sId="3">
    <oc r="Y235" t="n">
      <f>H235+</f>
    </oc>
    <nc r="Y235" t="n">
      <f>H235+</f>
    </nc>
  </rcc>
  <rcc rId="4265" ua="false" sId="3">
    <oc r="Y236" t="n">
      <f>H236+</f>
    </oc>
    <nc r="Y236" t="n">
      <f>H236+</f>
    </nc>
  </rcc>
  <rcc rId="4266" ua="false" sId="3">
    <oc r="Y237" t="n">
      <f>H237+</f>
    </oc>
    <nc r="Y237" t="n">
      <f>H237+</f>
    </nc>
  </rcc>
  <rcc rId="4267" ua="false" sId="3">
    <oc r="Y238" t="n">
      <f>H238+</f>
    </oc>
    <nc r="Y238" t="n">
      <f>H238+</f>
    </nc>
  </rcc>
  <rcc rId="4268" ua="false" sId="3">
    <oc r="Y239" t="n">
      <f>H239+</f>
    </oc>
    <nc r="Y239" t="n">
      <f>H239+</f>
    </nc>
  </rcc>
  <rcc rId="4269" ua="false" sId="3">
    <oc r="Y240" t="n">
      <f>H240+</f>
    </oc>
    <nc r="Y240" t="n">
      <f>H240+</f>
    </nc>
  </rcc>
  <rcc rId="4270" ua="false" sId="3">
    <oc r="Y241" t="n">
      <f>H241+</f>
    </oc>
    <nc r="Y241" t="n">
      <f>H241+</f>
    </nc>
  </rcc>
  <rcc rId="4271" ua="false" sId="3">
    <oc r="Y242" t="n">
      <f>H242+</f>
    </oc>
    <nc r="Y242" t="n">
      <f>H242+</f>
    </nc>
  </rcc>
  <rcc rId="4272" ua="false" sId="3">
    <oc r="Y243" t="n">
      <f>H243+</f>
    </oc>
    <nc r="Y243" t="n">
      <f>H243+</f>
    </nc>
  </rcc>
  <rcc rId="4273" ua="false" sId="3">
    <oc r="Y252" t="n">
      <f>H252+</f>
    </oc>
    <nc r="Y252" t="n">
      <f>H252+</f>
    </nc>
  </rcc>
  <rcc rId="4274" ua="false" sId="3">
    <oc r="Y253" t="n">
      <f>H253+</f>
    </oc>
    <nc r="Y253" t="n">
      <f>H253+</f>
    </nc>
  </rcc>
  <rcc rId="4275" ua="false" sId="3">
    <oc r="Y254" t="n">
      <f>H254+</f>
    </oc>
    <nc r="Y254" t="n">
      <f>H254+</f>
    </nc>
  </rcc>
  <rcc rId="4276" ua="false" sId="3">
    <oc r="Y255" t="n">
      <f>H255+</f>
    </oc>
    <nc r="Y255" t="n">
      <f>H255+</f>
    </nc>
  </rcc>
  <rcc rId="4277" ua="false" sId="3">
    <oc r="Y256" t="n">
      <f>H256+</f>
    </oc>
    <nc r="Y256" t="n">
      <f>H256+</f>
    </nc>
  </rcc>
  <rcc rId="4278" ua="false" sId="3">
    <oc r="Y257" t="n">
      <f>H257+</f>
    </oc>
    <nc r="Y257" t="n">
      <f>H257+</f>
    </nc>
  </rcc>
  <rcc rId="4279" ua="false" sId="3">
    <oc r="Y258" t="n">
      <f>H258+</f>
    </oc>
    <nc r="Y258" t="n">
      <f>H258+</f>
    </nc>
  </rcc>
  <rcc rId="4280" ua="false" sId="3">
    <oc r="Y259" t="n">
      <f>H259+</f>
    </oc>
    <nc r="Y259" t="n">
      <f>H259+</f>
    </nc>
  </rcc>
  <rcc rId="4281" ua="false" sId="3">
    <oc r="Y260" t="n">
      <f>H260+</f>
    </oc>
    <nc r="Y260" t="n">
      <f>H260+</f>
    </nc>
  </rcc>
  <rcc rId="4282" ua="false" sId="3">
    <oc r="Y261" t="n">
      <f>H261+</f>
    </oc>
    <nc r="Y261" t="n">
      <f>H261+</f>
    </nc>
  </rcc>
  <rcc rId="4283" ua="false" sId="3">
    <oc r="Y262" t="n">
      <f>H262+</f>
    </oc>
    <nc r="Y262" t="n">
      <f>H262+</f>
    </nc>
  </rcc>
  <rcc rId="4284" ua="false" sId="3">
    <oc r="Y263" t="n">
      <f>H263+</f>
    </oc>
    <nc r="Y263" t="n">
      <f>H263+</f>
    </nc>
  </rcc>
  <rcc rId="4285" ua="false" sId="3">
    <oc r="Y264" t="n">
      <f>H264+</f>
    </oc>
    <nc r="Y264" t="n">
      <f>H264+</f>
    </nc>
  </rcc>
  <rcc rId="4286" ua="false" sId="3">
    <oc r="Y265" t="n">
      <f>H265+</f>
    </oc>
    <nc r="Y265" t="n">
      <f>H265+</f>
    </nc>
  </rcc>
  <rcc rId="4287" ua="false" sId="3">
    <oc r="Y266" t="n">
      <f>H266+</f>
    </oc>
    <nc r="Y266" t="n">
      <f>H266+</f>
    </nc>
  </rcc>
  <rcc rId="4288" ua="false" sId="3">
    <oc r="Y267" t="n">
      <f>H267+</f>
    </oc>
    <nc r="Y267" t="n">
      <f>H267+</f>
    </nc>
  </rcc>
  <rcc rId="4289" ua="false" sId="3">
    <oc r="Y268" t="n">
      <f>H268+</f>
    </oc>
    <nc r="Y268" t="n">
      <f>H268+</f>
    </nc>
  </rcc>
  <rcc rId="4290" ua="false" sId="3">
    <oc r="Y269" t="n">
      <f>H269+</f>
    </oc>
    <nc r="Y269" t="n">
      <f>H269+</f>
    </nc>
  </rcc>
  <rcc rId="4291" ua="false" sId="3">
    <oc r="Y270" t="n">
      <f>H270+</f>
    </oc>
    <nc r="Y270" t="n">
      <f>H270+</f>
    </nc>
  </rcc>
  <rcc rId="4292" ua="false" sId="3">
    <oc r="Y271" t="n">
      <f>H271+</f>
    </oc>
    <nc r="Y271" t="n">
      <f>H271+</f>
    </nc>
  </rcc>
  <rcc rId="4293" ua="false" sId="3">
    <oc r="Y272" t="n">
      <f>H272+</f>
    </oc>
    <nc r="Y272" t="n">
      <f>H272+</f>
    </nc>
  </rcc>
  <rcc rId="4294" ua="false" sId="3">
    <oc r="Y273" t="n">
      <f>H273+</f>
    </oc>
    <nc r="Y273" t="n">
      <f>H273+</f>
    </nc>
  </rcc>
  <rcc rId="4295" ua="false" sId="3">
    <oc r="Y274" t="n">
      <f>H274+</f>
    </oc>
    <nc r="Y274" t="n">
      <f>H274+</f>
    </nc>
  </rcc>
  <rcc rId="4296" ua="false" sId="3">
    <oc r="Y275" t="n">
      <f>H275+</f>
    </oc>
    <nc r="Y275" t="n">
      <f>H275+</f>
    </nc>
  </rcc>
  <rcc rId="4297" ua="false" sId="3">
    <oc r="Y276" t="n">
      <f>H276+</f>
    </oc>
    <nc r="Y276" t="n">
      <f>H276+</f>
    </nc>
  </rcc>
  <rcc rId="4298" ua="false" sId="3">
    <oc r="Y285" t="n">
      <f>H285+</f>
    </oc>
    <nc r="Y285" t="n">
      <f>H285+</f>
    </nc>
  </rcc>
  <rcc rId="4299" ua="false" sId="3">
    <oc r="Y286" t="n">
      <f>H286+</f>
    </oc>
    <nc r="Y286" t="n">
      <f>H286+</f>
    </nc>
  </rcc>
  <rcc rId="4300" ua="false" sId="3">
    <oc r="Y287" t="n">
      <f>H287+</f>
    </oc>
    <nc r="Y287" t="n">
      <f>H287+</f>
    </nc>
  </rcc>
  <rcc rId="4301" ua="false" sId="3">
    <oc r="Y288" t="n">
      <f>H288+</f>
    </oc>
    <nc r="Y288" t="n">
      <f>H288+</f>
    </nc>
  </rcc>
  <rcc rId="4302" ua="false" sId="3">
    <oc r="Y289" t="n">
      <f>H289+</f>
    </oc>
    <nc r="Y289" t="n">
      <f>H289+</f>
    </nc>
  </rcc>
  <rcc rId="4303" ua="false" sId="3">
    <oc r="Y290" t="n">
      <f>H290+</f>
    </oc>
    <nc r="Y290" t="n">
      <f>H290+</f>
    </nc>
  </rcc>
  <rcc rId="4304" ua="false" sId="3">
    <oc r="Y291" t="n">
      <f>H291+</f>
    </oc>
    <nc r="Y291" t="n">
      <f>H291+</f>
    </nc>
  </rcc>
  <rcc rId="4305" ua="false" sId="3">
    <oc r="Y292" t="n">
      <f>H292+</f>
    </oc>
    <nc r="Y292" t="n">
      <f>H292+</f>
    </nc>
  </rcc>
  <rcc rId="4306" ua="false" sId="3">
    <oc r="Y293" t="n">
      <f>H293+</f>
    </oc>
    <nc r="Y293" t="n">
      <f>H293+</f>
    </nc>
  </rcc>
  <rcc rId="4307" ua="false" sId="3">
    <oc r="Y294" t="n">
      <f>H294+</f>
    </oc>
    <nc r="Y294" t="n">
      <f>H294+</f>
    </nc>
  </rcc>
  <rcc rId="4308" ua="false" sId="3">
    <oc r="Y295" t="n">
      <f>H295+</f>
    </oc>
    <nc r="Y295" t="n">
      <f>H295+</f>
    </nc>
  </rcc>
  <rcc rId="4309" ua="false" sId="3">
    <oc r="Y296" t="n">
      <f>H296+</f>
    </oc>
    <nc r="Y296" t="n">
      <f>H296+</f>
    </nc>
  </rcc>
  <rcc rId="4310" ua="false" sId="3">
    <oc r="Y297" t="n">
      <f>H297+</f>
    </oc>
    <nc r="Y297" t="n">
      <f>H297+</f>
    </nc>
  </rcc>
  <rcc rId="4311" ua="false" sId="3">
    <oc r="Y298" t="n">
      <f>H298+</f>
    </oc>
    <nc r="Y298" t="n">
      <f>H298+</f>
    </nc>
  </rcc>
  <rcc rId="4312" ua="false" sId="3">
    <oc r="Y299" t="n">
      <f>H299+</f>
    </oc>
    <nc r="Y299" t="n">
      <f>H299+</f>
    </nc>
  </rcc>
  <rcc rId="4313" ua="false" sId="3">
    <oc r="Y300" t="n">
      <f>H300+</f>
    </oc>
    <nc r="Y300" t="n">
      <f>H300+</f>
    </nc>
  </rcc>
  <rcc rId="4314" ua="false" sId="3">
    <oc r="Y301" t="n">
      <f>H301+</f>
    </oc>
    <nc r="Y301" t="n">
      <f>H301+</f>
    </nc>
  </rcc>
  <rcc rId="4315" ua="false" sId="3">
    <oc r="Y302" t="n">
      <f>H302+</f>
    </oc>
    <nc r="Y302" t="n">
      <f>H302+</f>
    </nc>
  </rcc>
  <rcc rId="4316" ua="false" sId="3">
    <oc r="Y303" t="n">
      <f>H303+</f>
    </oc>
    <nc r="Y303" t="n">
      <f>H303+</f>
    </nc>
  </rcc>
  <rcc rId="4317" ua="false" sId="3">
    <oc r="Y304" t="n">
      <f>H304+</f>
    </oc>
    <nc r="Y304" t="n">
      <f>H304+</f>
    </nc>
  </rcc>
  <rcc rId="4318" ua="false" sId="3">
    <oc r="Y305" t="n">
      <f>H305+</f>
    </oc>
    <nc r="Y305" t="n">
      <f>H305+</f>
    </nc>
  </rcc>
  <rcc rId="4319" ua="false" sId="3">
    <oc r="Y306" t="n">
      <f>H306+</f>
    </oc>
    <nc r="Y306" t="n">
      <f>H306+</f>
    </nc>
  </rcc>
  <rcc rId="4320" ua="false" sId="3">
    <oc r="Y307" t="n">
      <f>H307+</f>
    </oc>
    <nc r="Y307" t="n">
      <f>H307+</f>
    </nc>
  </rcc>
  <rcc rId="4321" ua="false" sId="3">
    <oc r="Y308" t="n">
      <f>H308+</f>
    </oc>
    <nc r="Y308" t="n">
      <f>H308+</f>
    </nc>
  </rcc>
  <rcc rId="4322" ua="false" sId="3">
    <oc r="Y309" t="n">
      <f>H309+</f>
    </oc>
    <nc r="Y309" t="n">
      <f>H309+</f>
    </nc>
  </rcc>
  <rcc rId="4323" ua="false" sId="3">
    <oc r="Y318" t="n">
      <f>H318+</f>
    </oc>
    <nc r="Y318" t="n">
      <f>H318+</f>
    </nc>
  </rcc>
  <rcc rId="4324" ua="false" sId="3">
    <oc r="Y319" t="n">
      <f>H319+</f>
    </oc>
    <nc r="Y319" t="n">
      <f>H319+</f>
    </nc>
  </rcc>
  <rcc rId="4325" ua="false" sId="3">
    <oc r="Y320" t="n">
      <f>H320+</f>
    </oc>
    <nc r="Y320" t="n">
      <f>H320+</f>
    </nc>
  </rcc>
  <rcc rId="4326" ua="false" sId="3">
    <oc r="Y321" t="n">
      <f>H321+</f>
    </oc>
    <nc r="Y321" t="n">
      <f>H321+</f>
    </nc>
  </rcc>
  <rcc rId="4327" ua="false" sId="3">
    <oc r="Y322" t="n">
      <f>H322+</f>
    </oc>
    <nc r="Y322" t="n">
      <f>H322+</f>
    </nc>
  </rcc>
  <rcc rId="4328" ua="false" sId="3">
    <oc r="Y323" t="n">
      <f>H323+</f>
    </oc>
    <nc r="Y323" t="n">
      <f>H323+</f>
    </nc>
  </rcc>
  <rcc rId="4329" ua="false" sId="3">
    <oc r="Y324" t="n">
      <f>H324+</f>
    </oc>
    <nc r="Y324" t="n">
      <f>H324+</f>
    </nc>
  </rcc>
  <rcc rId="4330" ua="false" sId="3">
    <oc r="Y325" t="n">
      <f>H325+</f>
    </oc>
    <nc r="Y325" t="n">
      <f>H325+</f>
    </nc>
  </rcc>
  <rcc rId="4331" ua="false" sId="3">
    <oc r="Y326" t="n">
      <f>H326+</f>
    </oc>
    <nc r="Y326" t="n">
      <f>H326+</f>
    </nc>
  </rcc>
  <rcc rId="4332" ua="false" sId="3">
    <oc r="Y327" t="n">
      <f>H327+</f>
    </oc>
    <nc r="Y327" t="n">
      <f>H327+</f>
    </nc>
  </rcc>
  <rcc rId="4333" ua="false" sId="3">
    <oc r="Y328" t="n">
      <f>H328+</f>
    </oc>
    <nc r="Y328" t="n">
      <f>H328+</f>
    </nc>
  </rcc>
  <rcc rId="4334" ua="false" sId="3">
    <oc r="Y329" t="n">
      <f>H329+</f>
    </oc>
    <nc r="Y329" t="n">
      <f>H329+</f>
    </nc>
  </rcc>
  <rcc rId="4335" ua="false" sId="3">
    <oc r="Y330" t="n">
      <f>H330+</f>
    </oc>
    <nc r="Y330" t="n">
      <f>H330+</f>
    </nc>
  </rcc>
  <rcc rId="4336" ua="false" sId="3">
    <oc r="Y331" t="n">
      <f>H331+</f>
    </oc>
    <nc r="Y331" t="n">
      <f>H331+</f>
    </nc>
  </rcc>
  <rcc rId="4337" ua="false" sId="3">
    <oc r="Y332" t="n">
      <f>H332+</f>
    </oc>
    <nc r="Y332" t="n">
      <f>H332+</f>
    </nc>
  </rcc>
  <rcc rId="4338" ua="false" sId="3">
    <oc r="Y333" t="n">
      <f>H333+</f>
    </oc>
    <nc r="Y333" t="n">
      <f>H333+</f>
    </nc>
  </rcc>
  <rcc rId="4339" ua="false" sId="3">
    <oc r="Y334" t="n">
      <f>H334+</f>
    </oc>
    <nc r="Y334" t="n">
      <f>H334+</f>
    </nc>
  </rcc>
  <rcc rId="4340" ua="false" sId="3">
    <oc r="Y335" t="n">
      <f>H335+</f>
    </oc>
    <nc r="Y335" t="n">
      <f>H335+</f>
    </nc>
  </rcc>
  <rcc rId="4341" ua="false" sId="3">
    <oc r="Y336" t="n">
      <f>H336+</f>
    </oc>
    <nc r="Y336" t="n">
      <f>H336+</f>
    </nc>
  </rcc>
  <rcc rId="4342" ua="false" sId="3">
    <oc r="Y337" t="n">
      <f>H337+</f>
    </oc>
    <nc r="Y337" t="n">
      <f>H337+</f>
    </nc>
  </rcc>
  <rcc rId="4343" ua="false" sId="3">
    <oc r="Y338" t="n">
      <f>H338+</f>
    </oc>
    <nc r="Y338" t="n">
      <f>H338+</f>
    </nc>
  </rcc>
  <rcc rId="4344" ua="false" sId="3">
    <oc r="Y339" t="n">
      <f>H339+</f>
    </oc>
    <nc r="Y339" t="n">
      <f>H339+</f>
    </nc>
  </rcc>
  <rcc rId="4345" ua="false" sId="3">
    <oc r="Y340" t="n">
      <f>H340+</f>
    </oc>
    <nc r="Y340" t="n">
      <f>H340+</f>
    </nc>
  </rcc>
  <rcc rId="4346" ua="false" sId="3">
    <oc r="Y341" t="n">
      <f>H341+</f>
    </oc>
    <nc r="Y341" t="n">
      <f>H341+</f>
    </nc>
  </rcc>
  <rcc rId="4347" ua="false" sId="3">
    <oc r="Y342" t="n">
      <f>H342+</f>
    </oc>
    <nc r="Y342" t="n">
      <f>H342+</f>
    </nc>
  </rcc>
  <rcc rId="4348" ua="false" sId="3">
    <oc r="Y351" t="n">
      <f>H351+</f>
    </oc>
    <nc r="Y351" t="n">
      <f>H351+</f>
    </nc>
  </rcc>
  <rcc rId="4349" ua="false" sId="3">
    <oc r="Y352" t="n">
      <f>H352+</f>
    </oc>
    <nc r="Y352" t="n">
      <f>H352+</f>
    </nc>
  </rcc>
  <rcc rId="4350" ua="false" sId="3">
    <oc r="Y353" t="n">
      <f>H353+</f>
    </oc>
    <nc r="Y353" t="n">
      <f>H353+</f>
    </nc>
  </rcc>
  <rcc rId="4351" ua="false" sId="3">
    <oc r="Y354" t="n">
      <f>H354+</f>
    </oc>
    <nc r="Y354" t="n">
      <f>H354+</f>
    </nc>
  </rcc>
  <rcc rId="4352" ua="false" sId="3">
    <oc r="Y355" t="n">
      <f>H355+</f>
    </oc>
    <nc r="Y355" t="n">
      <f>H355+</f>
    </nc>
  </rcc>
  <rcc rId="4353" ua="false" sId="3">
    <oc r="Y356" t="n">
      <f>H356+</f>
    </oc>
    <nc r="Y356" t="n">
      <f>H356+</f>
    </nc>
  </rcc>
  <rcc rId="4354" ua="false" sId="3">
    <oc r="Y357" t="n">
      <f>H357+</f>
    </oc>
    <nc r="Y357" t="n">
      <f>H357+</f>
    </nc>
  </rcc>
  <rcc rId="4355" ua="false" sId="3">
    <oc r="Y358" t="n">
      <f>H358+</f>
    </oc>
    <nc r="Y358" t="n">
      <f>H358+</f>
    </nc>
  </rcc>
  <rcc rId="4356" ua="false" sId="3">
    <oc r="Y359" t="n">
      <f>H359+</f>
    </oc>
    <nc r="Y359" t="n">
      <f>H359+</f>
    </nc>
  </rcc>
  <rcc rId="4357" ua="false" sId="3">
    <oc r="Y360" t="n">
      <f>H360+</f>
    </oc>
    <nc r="Y360" t="n">
      <f>H360+</f>
    </nc>
  </rcc>
  <rcc rId="4358" ua="false" sId="3">
    <oc r="Y361" t="n">
      <f>H361+</f>
    </oc>
    <nc r="Y361" t="n">
      <f>H361+</f>
    </nc>
  </rcc>
  <rcc rId="4359" ua="false" sId="3">
    <oc r="Y362" t="n">
      <f>H362+</f>
    </oc>
    <nc r="Y362" t="n">
      <f>H362+</f>
    </nc>
  </rcc>
  <rcc rId="4360" ua="false" sId="3">
    <oc r="Y363" t="n">
      <f>H363+</f>
    </oc>
    <nc r="Y363" t="n">
      <f>H363+</f>
    </nc>
  </rcc>
  <rcc rId="4361" ua="false" sId="3">
    <oc r="Y364" t="n">
      <f>H364+</f>
    </oc>
    <nc r="Y364" t="n">
      <f>H364+</f>
    </nc>
  </rcc>
  <rcc rId="4362" ua="false" sId="3">
    <oc r="Y365" t="n">
      <f>H365+</f>
    </oc>
    <nc r="Y365" t="n">
      <f>H365+</f>
    </nc>
  </rcc>
  <rcc rId="4363" ua="false" sId="3">
    <oc r="Y366" t="n">
      <f>H366+</f>
    </oc>
    <nc r="Y366" t="n">
      <f>H366+</f>
    </nc>
  </rcc>
  <rcc rId="4364" ua="false" sId="3">
    <oc r="Y367" t="n">
      <f>H367+</f>
    </oc>
    <nc r="Y367" t="n">
      <f>H367+</f>
    </nc>
  </rcc>
  <rcc rId="4365" ua="false" sId="3">
    <oc r="Y368" t="n">
      <f>H368+</f>
    </oc>
    <nc r="Y368" t="n">
      <f>H368+</f>
    </nc>
  </rcc>
  <rcc rId="4366" ua="false" sId="3">
    <oc r="Y369" t="n">
      <f>H369+</f>
    </oc>
    <nc r="Y369" t="n">
      <f>H369+</f>
    </nc>
  </rcc>
  <rcc rId="4367" ua="false" sId="3">
    <oc r="Y370" t="n">
      <f>H370+</f>
    </oc>
    <nc r="Y370" t="n">
      <f>H370+</f>
    </nc>
  </rcc>
  <rcc rId="4368" ua="false" sId="3">
    <oc r="Y371" t="n">
      <f>H371+</f>
    </oc>
    <nc r="Y371" t="n">
      <f>H371+</f>
    </nc>
  </rcc>
  <rcc rId="4369" ua="false" sId="3">
    <oc r="Y372" t="n">
      <f>H372+</f>
    </oc>
    <nc r="Y372" t="n">
      <f>H372+</f>
    </nc>
  </rcc>
  <rcc rId="4370" ua="false" sId="3">
    <oc r="Y373" t="n">
      <f>H373+</f>
    </oc>
    <nc r="Y373" t="n">
      <f>H373+</f>
    </nc>
  </rcc>
  <rcc rId="4371" ua="false" sId="3">
    <oc r="Y374" t="n">
      <f>H374+</f>
    </oc>
    <nc r="Y374" t="n">
      <f>H374+</f>
    </nc>
  </rcc>
  <rcc rId="4372" ua="false" sId="3">
    <oc r="Y375" t="n">
      <f>H375+</f>
    </oc>
    <nc r="Y375" t="n">
      <f>H375+</f>
    </nc>
  </rcc>
  <rcc rId="4373" ua="false" sId="3">
    <oc r="Y384" t="n">
      <f>H384+</f>
    </oc>
    <nc r="Y384" t="n">
      <f>H384+</f>
    </nc>
  </rcc>
  <rcc rId="4374" ua="false" sId="3">
    <oc r="Y385" t="n">
      <f>H385+</f>
    </oc>
    <nc r="Y385" t="n">
      <f>H385+</f>
    </nc>
  </rcc>
  <rcc rId="4375" ua="false" sId="3">
    <oc r="Y386" t="n">
      <f>H386+</f>
    </oc>
    <nc r="Y386" t="n">
      <f>H386+</f>
    </nc>
  </rcc>
  <rcc rId="4376" ua="false" sId="3">
    <oc r="Y387" t="n">
      <f>H387+</f>
    </oc>
    <nc r="Y387" t="n">
      <f>H387+</f>
    </nc>
  </rcc>
  <rcc rId="4377" ua="false" sId="3">
    <oc r="Y388" t="n">
      <f>H388+</f>
    </oc>
    <nc r="Y388" t="n">
      <f>H388+</f>
    </nc>
  </rcc>
  <rcc rId="4378" ua="false" sId="3">
    <oc r="Y389" t="n">
      <f>H389+</f>
    </oc>
    <nc r="Y389" t="n">
      <f>H389+</f>
    </nc>
  </rcc>
  <rcc rId="4379" ua="false" sId="3">
    <oc r="Y390" t="n">
      <f>H390+</f>
    </oc>
    <nc r="Y390" t="n">
      <f>H390+</f>
    </nc>
  </rcc>
  <rcc rId="4380" ua="false" sId="3">
    <oc r="Y391" t="n">
      <f>H391+</f>
    </oc>
    <nc r="Y391" t="n">
      <f>H391+</f>
    </nc>
  </rcc>
  <rcc rId="4381" ua="false" sId="3">
    <oc r="Y392" t="n">
      <f>H392+</f>
    </oc>
    <nc r="Y392" t="n">
      <f>H392+</f>
    </nc>
  </rcc>
  <rcc rId="4382" ua="false" sId="3">
    <oc r="Y393" t="n">
      <f>H393+</f>
    </oc>
    <nc r="Y393" t="n">
      <f>H393+</f>
    </nc>
  </rcc>
  <rcc rId="4383" ua="false" sId="3">
    <oc r="Y394" t="n">
      <f>H394+</f>
    </oc>
    <nc r="Y394" t="n">
      <f>H394+</f>
    </nc>
  </rcc>
  <rcc rId="4384" ua="false" sId="3">
    <oc r="Y395" t="n">
      <f>H395+</f>
    </oc>
    <nc r="Y395" t="n">
      <f>H395+</f>
    </nc>
  </rcc>
  <rcc rId="4385" ua="false" sId="3">
    <oc r="Y396" t="n">
      <f>H396+</f>
    </oc>
    <nc r="Y396" t="n">
      <f>H396+</f>
    </nc>
  </rcc>
  <rcc rId="4386" ua="false" sId="3">
    <oc r="Y397" t="n">
      <f>H397+</f>
    </oc>
    <nc r="Y397" t="n">
      <f>H397+</f>
    </nc>
  </rcc>
  <rcc rId="4387" ua="false" sId="3">
    <oc r="Y398" t="n">
      <f>H398+</f>
    </oc>
    <nc r="Y398" t="n">
      <f>H398+</f>
    </nc>
  </rcc>
  <rcc rId="4388" ua="false" sId="3">
    <oc r="Y399" t="n">
      <f>H399+</f>
    </oc>
    <nc r="Y399" t="n">
      <f>H399+</f>
    </nc>
  </rcc>
  <rcc rId="4389" ua="false" sId="3">
    <oc r="Y400" t="n">
      <f>H400+</f>
    </oc>
    <nc r="Y400" t="n">
      <f>H400+</f>
    </nc>
  </rcc>
  <rcc rId="4390" ua="false" sId="3">
    <oc r="Y401" t="n">
      <f>H401+</f>
    </oc>
    <nc r="Y401" t="n">
      <f>H401+</f>
    </nc>
  </rcc>
  <rcc rId="4391" ua="false" sId="3">
    <oc r="Y402" t="n">
      <f>H402+</f>
    </oc>
    <nc r="Y402" t="n">
      <f>H402+</f>
    </nc>
  </rcc>
  <rcc rId="4392" ua="false" sId="3">
    <oc r="Y403" t="n">
      <f>H403+</f>
    </oc>
    <nc r="Y403" t="n">
      <f>H403+</f>
    </nc>
  </rcc>
  <rcc rId="4393" ua="false" sId="3">
    <oc r="Y404" t="n">
      <f>H404+</f>
    </oc>
    <nc r="Y404" t="n">
      <f>H404+</f>
    </nc>
  </rcc>
  <rcc rId="4394" ua="false" sId="3">
    <oc r="Y405" t="n">
      <f>H405+</f>
    </oc>
    <nc r="Y405" t="n">
      <f>H405+</f>
    </nc>
  </rcc>
  <rcc rId="4395" ua="false" sId="3">
    <oc r="Y406" t="n">
      <f>H406+</f>
    </oc>
    <nc r="Y406" t="n">
      <f>H406+</f>
    </nc>
  </rcc>
  <rcc rId="4396" ua="false" sId="3">
    <oc r="Y407" t="n">
      <f>H407+</f>
    </oc>
    <nc r="Y407" t="n">
      <f>H407+</f>
    </nc>
  </rcc>
  <rcc rId="4397" ua="false" sId="3">
    <oc r="Y408" t="n">
      <f>H408+</f>
    </oc>
    <nc r="Y408" t="n">
      <f>H408+</f>
    </nc>
  </rcc>
  <rcc rId="4398" ua="false" sId="3">
    <oc r="Y417" t="n">
      <f>H417+</f>
    </oc>
    <nc r="Y417" t="n">
      <f>H417+</f>
    </nc>
  </rcc>
  <rcc rId="4399" ua="false" sId="3">
    <oc r="Y418" t="n">
      <f>H418+</f>
    </oc>
    <nc r="Y418" t="n">
      <f>H418+</f>
    </nc>
  </rcc>
  <rcc rId="4400" ua="false" sId="3">
    <oc r="Y419" t="n">
      <f>H419+</f>
    </oc>
    <nc r="Y419" t="n">
      <f>H419+</f>
    </nc>
  </rcc>
  <rcc rId="4401" ua="false" sId="3">
    <oc r="Y420" t="n">
      <f>H420+</f>
    </oc>
    <nc r="Y420" t="n">
      <f>H420+</f>
    </nc>
  </rcc>
  <rcc rId="4402" ua="false" sId="3">
    <oc r="Y421" t="n">
      <f>H421+</f>
    </oc>
    <nc r="Y421" t="n">
      <f>H421+</f>
    </nc>
  </rcc>
  <rcc rId="4403" ua="false" sId="3">
    <oc r="Y422" t="n">
      <f>H422+</f>
    </oc>
    <nc r="Y422" t="n">
      <f>H422+</f>
    </nc>
  </rcc>
  <rcc rId="4404" ua="false" sId="3">
    <oc r="Y423" t="n">
      <f>H423+</f>
    </oc>
    <nc r="Y423" t="n">
      <f>H423+</f>
    </nc>
  </rcc>
  <rcc rId="4405" ua="false" sId="3">
    <oc r="Y424" t="n">
      <f>H424+</f>
    </oc>
    <nc r="Y424" t="n">
      <f>H424+</f>
    </nc>
  </rcc>
  <rcc rId="4406" ua="false" sId="3">
    <oc r="Y425" t="n">
      <f>H425+</f>
    </oc>
    <nc r="Y425" t="n">
      <f>H425+</f>
    </nc>
  </rcc>
  <rcc rId="4407" ua="false" sId="3">
    <oc r="Y426" t="n">
      <f>H426+</f>
    </oc>
    <nc r="Y426" t="n">
      <f>H426+</f>
    </nc>
  </rcc>
  <rcc rId="4408" ua="false" sId="3">
    <oc r="Y427" t="n">
      <f>H427+</f>
    </oc>
    <nc r="Y427" t="n">
      <f>H427+</f>
    </nc>
  </rcc>
  <rcc rId="4409" ua="false" sId="3">
    <oc r="Y428" t="n">
      <f>H428+</f>
    </oc>
    <nc r="Y428" t="n">
      <f>H428+</f>
    </nc>
  </rcc>
  <rcc rId="4410" ua="false" sId="3">
    <oc r="Y429" t="n">
      <f>H429+</f>
    </oc>
    <nc r="Y429" t="n">
      <f>H429+</f>
    </nc>
  </rcc>
  <rcc rId="4411" ua="false" sId="3">
    <oc r="Y430" t="n">
      <f>H430+</f>
    </oc>
    <nc r="Y430" t="n">
      <f>H430+</f>
    </nc>
  </rcc>
  <rcc rId="4412" ua="false" sId="3">
    <oc r="Y431" t="n">
      <f>H431+</f>
    </oc>
    <nc r="Y431" t="n">
      <f>H431+</f>
    </nc>
  </rcc>
  <rcc rId="4413" ua="false" sId="3">
    <oc r="Y432" t="n">
      <f>H432+</f>
    </oc>
    <nc r="Y432" t="n">
      <f>H432+</f>
    </nc>
  </rcc>
  <rcc rId="4414" ua="false" sId="3">
    <oc r="Y433" t="n">
      <f>H433+</f>
    </oc>
    <nc r="Y433" t="n">
      <f>H433+</f>
    </nc>
  </rcc>
  <rcc rId="4415" ua="false" sId="3">
    <oc r="Y434" t="n">
      <f>H434+</f>
    </oc>
    <nc r="Y434" t="n">
      <f>H434+</f>
    </nc>
  </rcc>
  <rcc rId="4416" ua="false" sId="3">
    <oc r="Y435" t="n">
      <f>H435+</f>
    </oc>
    <nc r="Y435" t="n">
      <f>H435+</f>
    </nc>
  </rcc>
  <rcc rId="4417" ua="false" sId="3">
    <oc r="Y436" t="n">
      <f>H436+</f>
    </oc>
    <nc r="Y436" t="n">
      <f>H436+</f>
    </nc>
  </rcc>
  <rcc rId="4418" ua="false" sId="3">
    <oc r="Y437" t="n">
      <f>H437+</f>
    </oc>
    <nc r="Y437" t="n">
      <f>H437+</f>
    </nc>
  </rcc>
  <rcc rId="4419" ua="false" sId="3">
    <oc r="Y438" t="n">
      <f>H438+</f>
    </oc>
    <nc r="Y438" t="n">
      <f>H438+</f>
    </nc>
  </rcc>
  <rcc rId="4420" ua="false" sId="3">
    <oc r="Y439" t="n">
      <f>H439+</f>
    </oc>
    <nc r="Y439" t="n">
      <f>H439+</f>
    </nc>
  </rcc>
  <rcc rId="4421" ua="false" sId="3">
    <oc r="Y440" t="n">
      <f>H440+</f>
    </oc>
    <nc r="Y440" t="n">
      <f>H440+</f>
    </nc>
  </rcc>
  <rcc rId="4422" ua="false" sId="3">
    <oc r="Y441" t="n">
      <f>H441+</f>
    </oc>
    <nc r="Y441" t="n">
      <f>H441+</f>
    </nc>
  </rcc>
  <rcc rId="4423" ua="false" sId="3">
    <oc r="Y450" t="n">
      <f>H450+</f>
    </oc>
    <nc r="Y450" t="n">
      <f>H450+</f>
    </nc>
  </rcc>
  <rcc rId="4424" ua="false" sId="3">
    <oc r="Y451" t="n">
      <f>H451+</f>
    </oc>
    <nc r="Y451" t="n">
      <f>H451+</f>
    </nc>
  </rcc>
  <rcc rId="4425" ua="false" sId="3">
    <oc r="Y452" t="n">
      <f>H452+</f>
    </oc>
    <nc r="Y452" t="n">
      <f>H452+</f>
    </nc>
  </rcc>
  <rcc rId="4426" ua="false" sId="3">
    <oc r="Y453" t="n">
      <f>H453+</f>
    </oc>
    <nc r="Y453" t="n">
      <f>H453+</f>
    </nc>
  </rcc>
  <rcc rId="4427" ua="false" sId="3">
    <oc r="Y454" t="n">
      <f>H454+</f>
    </oc>
    <nc r="Y454" t="n">
      <f>H454+</f>
    </nc>
  </rcc>
  <rcc rId="4428" ua="false" sId="3">
    <oc r="Y455" t="n">
      <f>H455+</f>
    </oc>
    <nc r="Y455" t="n">
      <f>H455+</f>
    </nc>
  </rcc>
  <rcc rId="4429" ua="false" sId="3">
    <oc r="Y456" t="n">
      <f>H456+</f>
    </oc>
    <nc r="Y456" t="n">
      <f>H456+</f>
    </nc>
  </rcc>
  <rcc rId="4430" ua="false" sId="3">
    <oc r="Y457" t="n">
      <f>H457+</f>
    </oc>
    <nc r="Y457" t="n">
      <f>H457+</f>
    </nc>
  </rcc>
  <rcc rId="4431" ua="false" sId="3">
    <oc r="Y458" t="n">
      <f>H458+</f>
    </oc>
    <nc r="Y458" t="n">
      <f>H458+</f>
    </nc>
  </rcc>
  <rcc rId="4432" ua="false" sId="3">
    <oc r="Y459" t="n">
      <f>H459+</f>
    </oc>
    <nc r="Y459" t="n">
      <f>H459+</f>
    </nc>
  </rcc>
  <rcc rId="4433" ua="false" sId="3">
    <oc r="Y460" t="n">
      <f>H460+</f>
    </oc>
    <nc r="Y460" t="n">
      <f>H460+</f>
    </nc>
  </rcc>
  <rcc rId="4434" ua="false" sId="3">
    <oc r="Y461" t="n">
      <f>H461+</f>
    </oc>
    <nc r="Y461" t="n">
      <f>H461+</f>
    </nc>
  </rcc>
  <rcc rId="4435" ua="false" sId="3">
    <oc r="Y462" t="n">
      <f>H462+</f>
    </oc>
    <nc r="Y462" t="n">
      <f>H462+</f>
    </nc>
  </rcc>
  <rcc rId="4436" ua="false" sId="3">
    <oc r="Y463" t="n">
      <f>H463+</f>
    </oc>
    <nc r="Y463" t="n">
      <f>H463+</f>
    </nc>
  </rcc>
  <rcc rId="4437" ua="false" sId="3">
    <oc r="Y464" t="n">
      <f>H464+</f>
    </oc>
    <nc r="Y464" t="n">
      <f>H464+</f>
    </nc>
  </rcc>
  <rcc rId="4438" ua="false" sId="3">
    <oc r="Y465" t="n">
      <f>H465+</f>
    </oc>
    <nc r="Y465" t="n">
      <f>H465+</f>
    </nc>
  </rcc>
  <rcc rId="4439" ua="false" sId="3">
    <oc r="Y466" t="n">
      <f>H466+</f>
    </oc>
    <nc r="Y466" t="n">
      <f>H466+</f>
    </nc>
  </rcc>
  <rcc rId="4440" ua="false" sId="3">
    <oc r="Y467" t="n">
      <f>H467+</f>
    </oc>
    <nc r="Y467" t="n">
      <f>H467+</f>
    </nc>
  </rcc>
  <rcc rId="4441" ua="false" sId="3">
    <oc r="Y468" t="n">
      <f>H468+</f>
    </oc>
    <nc r="Y468" t="n">
      <f>H468+</f>
    </nc>
  </rcc>
  <rcc rId="4442" ua="false" sId="3">
    <oc r="Y469" t="n">
      <f>H469+</f>
    </oc>
    <nc r="Y469" t="n">
      <f>H469+</f>
    </nc>
  </rcc>
  <rcc rId="4443" ua="false" sId="3">
    <oc r="Y470" t="n">
      <f>H470+</f>
    </oc>
    <nc r="Y470" t="n">
      <f>H470+</f>
    </nc>
  </rcc>
  <rcc rId="4444" ua="false" sId="3">
    <oc r="Y471" t="n">
      <f>H471+</f>
    </oc>
    <nc r="Y471" t="n">
      <f>H471+</f>
    </nc>
  </rcc>
  <rcc rId="4445" ua="false" sId="3">
    <oc r="Y472" t="n">
      <f>H472+</f>
    </oc>
    <nc r="Y472" t="n">
      <f>H472+</f>
    </nc>
  </rcc>
  <rcc rId="4446" ua="false" sId="3">
    <oc r="Y473" t="n">
      <f>H473+</f>
    </oc>
    <nc r="Y473" t="n">
      <f>H473+</f>
    </nc>
  </rcc>
  <rcc rId="4447" ua="false" sId="3">
    <oc r="Y474" t="n">
      <f>H474+</f>
    </oc>
    <nc r="Y474" t="n">
      <f>H474+</f>
    </nc>
  </rcc>
  <rcc rId="4448" ua="false" sId="3">
    <oc r="Y483" t="n">
      <f>H483+</f>
    </oc>
    <nc r="Y483" t="n">
      <f>H483+</f>
    </nc>
  </rcc>
  <rcc rId="4449" ua="false" sId="3">
    <oc r="Y484" t="n">
      <f>H484+</f>
    </oc>
    <nc r="Y484" t="n">
      <f>H484+</f>
    </nc>
  </rcc>
  <rcc rId="4450" ua="false" sId="3">
    <oc r="Y485" t="n">
      <f>H485+</f>
    </oc>
    <nc r="Y485" t="n">
      <f>H485+</f>
    </nc>
  </rcc>
  <rcc rId="4451" ua="false" sId="3">
    <oc r="Y486" t="n">
      <f>H486+</f>
    </oc>
    <nc r="Y486" t="n">
      <f>H486+</f>
    </nc>
  </rcc>
  <rcc rId="4452" ua="false" sId="3">
    <oc r="Y487" t="n">
      <f>H487+</f>
    </oc>
    <nc r="Y487" t="n">
      <f>H487+</f>
    </nc>
  </rcc>
  <rcc rId="4453" ua="false" sId="3">
    <oc r="Y488" t="n">
      <f>H488+</f>
    </oc>
    <nc r="Y488" t="n">
      <f>H488+</f>
    </nc>
  </rcc>
  <rcc rId="4454" ua="false" sId="3">
    <oc r="Y489" t="n">
      <f>H489+</f>
    </oc>
    <nc r="Y489" t="n">
      <f>H489+</f>
    </nc>
  </rcc>
  <rcc rId="4455" ua="false" sId="3">
    <oc r="Y490" t="n">
      <f>H490+</f>
    </oc>
    <nc r="Y490" t="n">
      <f>H490+</f>
    </nc>
  </rcc>
  <rcc rId="4456" ua="false" sId="3">
    <oc r="Y491" t="n">
      <f>H491+</f>
    </oc>
    <nc r="Y491" t="n">
      <f>H491+</f>
    </nc>
  </rcc>
  <rcc rId="4457" ua="false" sId="3">
    <oc r="Y492" t="n">
      <f>H492+</f>
    </oc>
    <nc r="Y492" t="n">
      <f>H492+</f>
    </nc>
  </rcc>
  <rcc rId="4458" ua="false" sId="3">
    <oc r="Y493" t="n">
      <f>H493+</f>
    </oc>
    <nc r="Y493" t="n">
      <f>H493+</f>
    </nc>
  </rcc>
  <rcc rId="4459" ua="false" sId="3">
    <oc r="Y494" t="n">
      <f>H494+</f>
    </oc>
    <nc r="Y494" t="n">
      <f>H494+</f>
    </nc>
  </rcc>
  <rcc rId="4460" ua="false" sId="3">
    <oc r="Y495" t="n">
      <f>H495+</f>
    </oc>
    <nc r="Y495" t="n">
      <f>H495+</f>
    </nc>
  </rcc>
  <rcc rId="4461" ua="false" sId="3">
    <oc r="Y496" t="n">
      <f>H496+</f>
    </oc>
    <nc r="Y496" t="n">
      <f>H496+</f>
    </nc>
  </rcc>
  <rcc rId="4462" ua="false" sId="3">
    <oc r="Y497" t="n">
      <f>H497+</f>
    </oc>
    <nc r="Y497" t="n">
      <f>H497+</f>
    </nc>
  </rcc>
  <rcc rId="4463" ua="false" sId="3">
    <oc r="Y498" t="n">
      <f>H498+</f>
    </oc>
    <nc r="Y498" t="n">
      <f>H498+</f>
    </nc>
  </rcc>
  <rcc rId="4464" ua="false" sId="3">
    <oc r="Y499" t="n">
      <f>H499+</f>
    </oc>
    <nc r="Y499" t="n">
      <f>H499+</f>
    </nc>
  </rcc>
  <rcc rId="4465" ua="false" sId="3">
    <oc r="Y500" t="n">
      <f>H500+</f>
    </oc>
    <nc r="Y500" t="n">
      <f>H500+</f>
    </nc>
  </rcc>
  <rcc rId="4466" ua="false" sId="3">
    <oc r="Y501" t="n">
      <f>H501+</f>
    </oc>
    <nc r="Y501" t="n">
      <f>H501+</f>
    </nc>
  </rcc>
  <rcc rId="4467" ua="false" sId="3">
    <oc r="Y502" t="n">
      <f>H502+</f>
    </oc>
    <nc r="Y502" t="n">
      <f>H502+</f>
    </nc>
  </rcc>
  <rcc rId="4468" ua="false" sId="3">
    <oc r="Y503" t="n">
      <f>H503+</f>
    </oc>
    <nc r="Y503" t="n">
      <f>H503+</f>
    </nc>
  </rcc>
  <rcc rId="4469" ua="false" sId="3">
    <oc r="Y504" t="n">
      <f>H504+</f>
    </oc>
    <nc r="Y504" t="n">
      <f>H504+</f>
    </nc>
  </rcc>
  <rcc rId="4470" ua="false" sId="3">
    <oc r="Y505" t="n">
      <f>H505+</f>
    </oc>
    <nc r="Y505" t="n">
      <f>H505+</f>
    </nc>
  </rcc>
  <rcc rId="4471" ua="false" sId="3">
    <oc r="Y506" t="n">
      <f>H506+</f>
    </oc>
    <nc r="Y506" t="n">
      <f>H506+</f>
    </nc>
  </rcc>
  <rcc rId="4472" ua="false" sId="3">
    <oc r="Y507" t="n">
      <f>H507+</f>
    </oc>
    <nc r="Y507" t="n">
      <f>H507+</f>
    </nc>
  </rcc>
  <rcc rId="4473" ua="false" sId="4">
    <oc r="F121" t="n">
      <v>-176</v>
    </oc>
    <nc r="F121"/>
  </rcc>
  <rcc rId="4474" ua="false" sId="4">
    <oc r="F156" t="n">
      <v>-166</v>
    </oc>
    <nc r="F156"/>
  </rcc>
  <rcc rId="4475" ua="false" sId="4">
    <oc r="F191" t="n">
      <v>-138</v>
    </oc>
    <nc r="F191"/>
  </rcc>
  <rcc rId="4476" ua="false" sId="4">
    <oc r="F226" t="n">
      <v>-115</v>
    </oc>
    <nc r="F226"/>
  </rcc>
  <rcc rId="4477" ua="false" sId="4">
    <oc r="F261" t="n">
      <v>-42</v>
    </oc>
    <nc r="F261"/>
  </rcc>
  <rcc rId="4478" ua="false" sId="4">
    <oc r="F296" t="n">
      <v>-32</v>
    </oc>
    <nc r="F296"/>
  </rcc>
  <rcc rId="4479" ua="false" sId="4">
    <oc r="F331" t="n">
      <v>-25</v>
    </oc>
    <nc r="F331"/>
  </rcc>
</revisions>
</file>

<file path=xl/revisions/revisionLog17.xml><?xml version="1.0" encoding="utf-8"?>
<revisions xmlns="http://schemas.openxmlformats.org/spreadsheetml/2006/main" xmlns:r="http://schemas.openxmlformats.org/officeDocument/2006/relationships">
  <rcc rId="4480" ua="false" sId="4">
    <oc r="I120" t="n">
      <f>AO120+AQ120+AS120+AU120+AW120</f>
    </oc>
    <nc r="I120" t="n">
      <f>-</f>
    </nc>
  </rcc>
  <rcc rId="4481" ua="false" sId="4">
    <oc r="I121" t="n">
      <f>AO121+AQ121+AS121+AU121+AW121</f>
    </oc>
    <nc r="I121" t="n">
      <f>-</f>
    </nc>
  </rcc>
  <rcc rId="4482" ua="false" sId="4">
    <oc r="I122" t="n">
      <f>AO122+AQ122+AS122+AU122+AW122</f>
    </oc>
    <nc r="I122" t="n">
      <f>-</f>
    </nc>
  </rcc>
  <rcc rId="4483" ua="false" sId="4">
    <oc r="I123" t="n">
      <f>AO123+AQ123+AS123+AU123+AW123</f>
    </oc>
    <nc r="I123" t="n">
      <f>-</f>
    </nc>
  </rcc>
  <rcc rId="4484" ua="false" sId="4">
    <oc r="I124" t="n">
      <f>AO124+AQ124+AS124+AU124+AW124</f>
    </oc>
    <nc r="I124" t="n">
      <f>-</f>
    </nc>
  </rcc>
  <rcc rId="4485" ua="false" sId="4">
    <oc r="I125" t="n">
      <f>AO125+AQ125+AS125+AU125+AW125</f>
    </oc>
    <nc r="I125" t="n">
      <f>-</f>
    </nc>
  </rcc>
  <rcc rId="4486" ua="false" sId="4">
    <oc r="I126" t="n">
      <f>AO126+AQ126+AS126+AU126+AW126</f>
    </oc>
    <nc r="I126" t="n">
      <f>-</f>
    </nc>
  </rcc>
  <rcc rId="4487" ua="false" sId="4">
    <oc r="I127" t="n">
      <f>AO127+AQ127+AS127+AU127+AW127</f>
    </oc>
    <nc r="I127" t="n">
      <f>-</f>
    </nc>
  </rcc>
  <rcc rId="4488" ua="false" sId="4">
    <oc r="I128" t="n">
      <f>AO128+AQ128+AS128+AU128+AW128</f>
    </oc>
    <nc r="I128" t="n">
      <f>-</f>
    </nc>
  </rcc>
  <rcc rId="4489" ua="false" sId="4">
    <oc r="I129" t="n">
      <f>AO129+AQ129+AS129+AU129+AW129</f>
    </oc>
    <nc r="I129" t="n">
      <f>-</f>
    </nc>
  </rcc>
  <rcc rId="4490" ua="false" sId="4">
    <oc r="I130" t="n">
      <f>AO130+AQ130+AS130+AU130+AW130</f>
    </oc>
    <nc r="I130" t="n">
      <f>-</f>
    </nc>
  </rcc>
  <rcc rId="4491" ua="false" sId="4">
    <oc r="I131" t="n">
      <f>AO131+AQ131+AS131+AU131+AW131</f>
    </oc>
    <nc r="I131" t="n">
      <f>-</f>
    </nc>
  </rcc>
  <rcc rId="4492" ua="false" sId="4">
    <oc r="I132" t="n">
      <f>AO132+AQ132+AS132+AU132+AW132</f>
    </oc>
    <nc r="I132" t="n">
      <f>-</f>
    </nc>
  </rcc>
  <rcc rId="4493" ua="false" sId="4">
    <oc r="I133" t="n">
      <f>AO133+AQ133+AS133+AU133+AW133</f>
    </oc>
    <nc r="I133" t="n">
      <f>-</f>
    </nc>
  </rcc>
  <rcc rId="4494" ua="false" sId="4">
    <oc r="I134" t="n">
      <f>AO134+AQ134+AS134+AU134+AW134</f>
    </oc>
    <nc r="I134" t="n">
      <f>-</f>
    </nc>
  </rcc>
  <rcc rId="4495" ua="false" sId="4">
    <oc r="I135" t="n">
      <f>AO135+AQ135+AS135+AU135+AW135</f>
    </oc>
    <nc r="I135" t="n">
      <f>-</f>
    </nc>
  </rcc>
  <rcc rId="4496" ua="false" sId="4">
    <oc r="I136" t="n">
      <f>AO136+AQ136+AS136+AU136+AW136</f>
    </oc>
    <nc r="I136" t="n">
      <f>-</f>
    </nc>
  </rcc>
  <rcc rId="4497" ua="false" sId="4">
    <oc r="I137" t="n">
      <f>AO137+AQ137+AS137+AU137+AW137</f>
    </oc>
    <nc r="I137" t="n">
      <f>-</f>
    </nc>
  </rcc>
  <rcc rId="4498" ua="false" sId="4">
    <oc r="I138" t="n">
      <f>AO138+AQ138+AS138+AU138+AW138</f>
    </oc>
    <nc r="I138" t="n">
      <f>-</f>
    </nc>
  </rcc>
  <rcc rId="4499" ua="false" sId="4">
    <oc r="I139" t="n">
      <f>AO139+AQ139+AS139+AU139+AW139</f>
    </oc>
    <nc r="I139" t="n">
      <f>-</f>
    </nc>
  </rcc>
  <rcc rId="4500" ua="false" sId="4">
    <oc r="I140" t="n">
      <f>AO140+AQ140+AS140+AU140+AW140</f>
    </oc>
    <nc r="I140" t="n">
      <f>-</f>
    </nc>
  </rcc>
  <rcc rId="4501" ua="false" sId="4">
    <oc r="I141" t="n">
      <f>AO141+AQ141+AS141+AU141+AW141</f>
    </oc>
    <nc r="I141" t="n">
      <f>-</f>
    </nc>
  </rcc>
  <rcc rId="4502" ua="false" sId="4">
    <oc r="I142" t="n">
      <f>AO142+AQ142+AS142+AU142+AW142</f>
    </oc>
    <nc r="I142" t="n">
      <f>-</f>
    </nc>
  </rcc>
  <rcc rId="4503" ua="false" sId="4">
    <oc r="I143" t="n">
      <f>AO143+AQ143+AS143+AU143+AW143</f>
    </oc>
    <nc r="I143" t="n">
      <f>-</f>
    </nc>
  </rcc>
  <rcc rId="4504" ua="false" sId="4">
    <oc r="I144" t="n">
      <f>AO144+AQ144+AS144+AU144+AW144</f>
    </oc>
    <nc r="I144" t="n">
      <f>-</f>
    </nc>
  </rcc>
  <rcc rId="4505" ua="false" sId="4">
    <oc r="I145" t="n">
      <f>SUM(I118:I144)</f>
    </oc>
    <nc r="I145" t="n">
      <f>-</f>
    </nc>
  </rcc>
  <rcc rId="4506" ua="false" sId="4">
    <oc r="J120" t="n">
      <f>ROUND(AP120+AR120+AT120+AV120+AX120,0)</f>
    </oc>
    <nc r="J120" t="n">
      <f>-</f>
    </nc>
  </rcc>
  <rcc rId="4507" ua="false" sId="4">
    <oc r="J121" t="n">
      <f>ROUND(AP121+AR121+AT121+AV121+AX121,0)</f>
    </oc>
    <nc r="J121" t="n">
      <f>-</f>
    </nc>
  </rcc>
  <rcc rId="4508" ua="false" sId="4">
    <oc r="J122" t="n">
      <f>ROUND(AP122+AR122+AT122+AV122+AX122,0)</f>
    </oc>
    <nc r="J122" t="n">
      <f>-</f>
    </nc>
  </rcc>
  <rcc rId="4509" ua="false" sId="4">
    <oc r="J123" t="n">
      <f>ROUND(AP123+AR123+AT123+AV123+AX123,0)</f>
    </oc>
    <nc r="J123" t="n">
      <f>-</f>
    </nc>
  </rcc>
  <rcc rId="4510" ua="false" sId="4">
    <oc r="J124" t="n">
      <f>ROUND(AP124+AR124+AT124+AV124+AX124,0)</f>
    </oc>
    <nc r="J124" t="n">
      <f>-</f>
    </nc>
  </rcc>
  <rcc rId="4511" ua="false" sId="4">
    <oc r="J125" t="n">
      <f>ROUND(AP125+AR125+AT125+AV125+AX125,0)</f>
    </oc>
    <nc r="J125" t="n">
      <f>-</f>
    </nc>
  </rcc>
  <rcc rId="4512" ua="false" sId="4">
    <oc r="J126" t="n">
      <f>ROUND(AP126+AR126+AT126+AV126+AX126,0)</f>
    </oc>
    <nc r="J126" t="n">
      <f>-</f>
    </nc>
  </rcc>
  <rcc rId="4513" ua="false" sId="4">
    <oc r="J127" t="n">
      <f>ROUND(AP127+AR127+AT127+AV127+AX127,0)</f>
    </oc>
    <nc r="J127" t="n">
      <f>-</f>
    </nc>
  </rcc>
  <rcc rId="4514" ua="false" sId="4">
    <oc r="J128" t="n">
      <f>ROUND(AP128+AR128+AT128+AV128+AX128,0)</f>
    </oc>
    <nc r="J128" t="n">
      <f>-</f>
    </nc>
  </rcc>
  <rcc rId="4515" ua="false" sId="4">
    <oc r="J129" t="n">
      <f>ROUND(AP129+AR129+AT129+AV129+AX129,0)</f>
    </oc>
    <nc r="J129" t="n">
      <f>-</f>
    </nc>
  </rcc>
  <rcc rId="4516" ua="false" sId="4">
    <oc r="J130" t="n">
      <f>ROUND(AP130+AR130+AT130+AV130+AX130,0)</f>
    </oc>
    <nc r="J130" t="n">
      <f>-</f>
    </nc>
  </rcc>
  <rcc rId="4517" ua="false" sId="4">
    <oc r="J131" t="n">
      <f>ROUND(AP131+AR131+AT131+AV131+AX131,0)</f>
    </oc>
    <nc r="J131" t="n">
      <f>-</f>
    </nc>
  </rcc>
  <rcc rId="4518" ua="false" sId="4">
    <oc r="J132" t="n">
      <f>ROUND(AP132+AR132+AT132+AV132+AX132,0)</f>
    </oc>
    <nc r="J132" t="n">
      <f>-</f>
    </nc>
  </rcc>
  <rcc rId="4519" ua="false" sId="4">
    <oc r="J133" t="n">
      <f>ROUND(AP133+AR133+AT133+AV133+AX133,0)</f>
    </oc>
    <nc r="J133" t="n">
      <f>-</f>
    </nc>
  </rcc>
  <rcc rId="4520" ua="false" sId="4">
    <oc r="J134" t="n">
      <f>ROUND(AP134+AR134+AT134+AV134+AX134,0)</f>
    </oc>
    <nc r="J134" t="n">
      <f>-</f>
    </nc>
  </rcc>
  <rcc rId="4521" ua="false" sId="4">
    <oc r="J135" t="n">
      <f>ROUND(AP135+AR135+AT135+AV135+AX135,0)</f>
    </oc>
    <nc r="J135" t="n">
      <f>-</f>
    </nc>
  </rcc>
  <rcc rId="4522" ua="false" sId="4">
    <oc r="J136" t="n">
      <f>ROUND(AP136+AR136+AT136+AV136+AX136,0)</f>
    </oc>
    <nc r="J136" t="n">
      <f>-</f>
    </nc>
  </rcc>
  <rcc rId="4523" ua="false" sId="4">
    <oc r="J137" t="n">
      <f>ROUND(AP137+AR137+AT137+AV137+AX137,0)</f>
    </oc>
    <nc r="J137" t="n">
      <f>-</f>
    </nc>
  </rcc>
  <rcc rId="4524" ua="false" sId="4">
    <oc r="J138" t="n">
      <f>ROUND(AP138+AR138+AT138+AV138+AX138,0)</f>
    </oc>
    <nc r="J138" t="n">
      <f>-</f>
    </nc>
  </rcc>
  <rcc rId="4525" ua="false" sId="4">
    <oc r="J139" t="n">
      <f>ROUND(AP139+AR139+AT139+AV139+AX139,0)</f>
    </oc>
    <nc r="J139" t="n">
      <f>-</f>
    </nc>
  </rcc>
  <rcc rId="4526" ua="false" sId="4">
    <oc r="J140" t="n">
      <f>ROUND(AP140+AR140+AT140+AV140+AX140,0)</f>
    </oc>
    <nc r="J140" t="n">
      <f>-</f>
    </nc>
  </rcc>
  <rcc rId="4527" ua="false" sId="4">
    <oc r="J141" t="n">
      <f>ROUND(AP141+AR141+AT141+AV141+AX141,0)</f>
    </oc>
    <nc r="J141" t="n">
      <f>-</f>
    </nc>
  </rcc>
  <rcc rId="4528" ua="false" sId="4">
    <oc r="J142" t="n">
      <f>ROUND(AP142+AR142+AT142+AV142+AX142,0)</f>
    </oc>
    <nc r="J142" t="n">
      <f>-</f>
    </nc>
  </rcc>
  <rcc rId="4529" ua="false" sId="4">
    <oc r="J143" t="n">
      <f>ROUND(AP143+AR143+AT143+AV143+AX143,0)</f>
    </oc>
    <nc r="J143" t="n">
      <f>-</f>
    </nc>
  </rcc>
  <rcc rId="4530" ua="false" sId="4">
    <oc r="J144" t="n">
      <f>ROUND(AP144+AR144+AT144+AV144+AX144,0)</f>
    </oc>
    <nc r="J144" t="n">
      <f>-</f>
    </nc>
  </rcc>
  <rcc rId="4531" ua="false" sId="4">
    <oc r="J145" t="n">
      <f/>
    </oc>
    <nc r="J145" t="n">
      <f>-</f>
    </nc>
  </rcc>
  <rcc rId="4532" ua="false" sId="4">
    <oc r="K120" t="n">
      <f>I120-</f>
    </oc>
    <nc r="K120" t="n">
      <f>-</f>
    </nc>
  </rcc>
  <rcc rId="4533" ua="false" sId="4">
    <oc r="K121" t="n">
      <f>I121-</f>
    </oc>
    <nc r="K121" t="n">
      <f>-</f>
    </nc>
  </rcc>
  <rcc rId="4534" ua="false" sId="4">
    <oc r="K122" t="n">
      <f>I122-</f>
    </oc>
    <nc r="K122" t="n">
      <f>-</f>
    </nc>
  </rcc>
  <rcc rId="4535" ua="false" sId="4">
    <oc r="K123" t="n">
      <f>I123-</f>
    </oc>
    <nc r="K123" t="n">
      <f>-</f>
    </nc>
  </rcc>
  <rcc rId="4536" ua="false" sId="4">
    <oc r="K124" t="n">
      <f>I124-</f>
    </oc>
    <nc r="K124" t="n">
      <f>-</f>
    </nc>
  </rcc>
  <rcc rId="4537" ua="false" sId="4">
    <oc r="K125" t="n">
      <f>I125-</f>
    </oc>
    <nc r="K125" t="n">
      <f>-</f>
    </nc>
  </rcc>
  <rcc rId="4538" ua="false" sId="4">
    <oc r="K126" t="n">
      <f>I126-</f>
    </oc>
    <nc r="K126" t="n">
      <f>-</f>
    </nc>
  </rcc>
  <rcc rId="4539" ua="false" sId="4">
    <oc r="K127" t="n">
      <f>I127-</f>
    </oc>
    <nc r="K127" t="n">
      <f>-</f>
    </nc>
  </rcc>
  <rcc rId="4540" ua="false" sId="4">
    <oc r="K128" t="n">
      <f>I128-</f>
    </oc>
    <nc r="K128" t="n">
      <f>-</f>
    </nc>
  </rcc>
  <rcc rId="4541" ua="false" sId="4">
    <oc r="K129" t="n">
      <f>I129-</f>
    </oc>
    <nc r="K129" t="n">
      <f>-</f>
    </nc>
  </rcc>
  <rcc rId="4542" ua="false" sId="4">
    <oc r="K130" t="n">
      <f>I130-</f>
    </oc>
    <nc r="K130" t="n">
      <f>-</f>
    </nc>
  </rcc>
  <rcc rId="4543" ua="false" sId="4">
    <oc r="K131" t="n">
      <f>I131-</f>
    </oc>
    <nc r="K131" t="n">
      <f>-</f>
    </nc>
  </rcc>
  <rcc rId="4544" ua="false" sId="4">
    <oc r="K132" t="n">
      <f>I132-</f>
    </oc>
    <nc r="K132" t="n">
      <f>-</f>
    </nc>
  </rcc>
  <rcc rId="4545" ua="false" sId="4">
    <oc r="K133" t="n">
      <f>I133-</f>
    </oc>
    <nc r="K133" t="n">
      <f>-</f>
    </nc>
  </rcc>
  <rcc rId="4546" ua="false" sId="4">
    <oc r="K134" t="n">
      <f>I134-</f>
    </oc>
    <nc r="K134" t="n">
      <f>-</f>
    </nc>
  </rcc>
  <rcc rId="4547" ua="false" sId="4">
    <oc r="K135" t="n">
      <f>I135-</f>
    </oc>
    <nc r="K135" t="n">
      <f>-</f>
    </nc>
  </rcc>
  <rcc rId="4548" ua="false" sId="4">
    <oc r="K136" t="n">
      <f>I136-</f>
    </oc>
    <nc r="K136" t="n">
      <f>-</f>
    </nc>
  </rcc>
  <rcc rId="4549" ua="false" sId="4">
    <oc r="K137" t="n">
      <f>I137-</f>
    </oc>
    <nc r="K137" t="n">
      <f>-</f>
    </nc>
  </rcc>
  <rcc rId="4550" ua="false" sId="4">
    <oc r="K138" t="n">
      <f>I138-</f>
    </oc>
    <nc r="K138" t="n">
      <f>-</f>
    </nc>
  </rcc>
  <rcc rId="4551" ua="false" sId="4">
    <oc r="K139" t="n">
      <f>I139-</f>
    </oc>
    <nc r="K139" t="n">
      <f>-</f>
    </nc>
  </rcc>
  <rcc rId="4552" ua="false" sId="4">
    <oc r="K140" t="n">
      <f>I140-</f>
    </oc>
    <nc r="K140" t="n">
      <f>-</f>
    </nc>
  </rcc>
  <rcc rId="4553" ua="false" sId="4">
    <oc r="K141" t="n">
      <f>I141-</f>
    </oc>
    <nc r="K141" t="n">
      <f>-</f>
    </nc>
  </rcc>
  <rcc rId="4554" ua="false" sId="4">
    <oc r="K142" t="n">
      <f>I142-</f>
    </oc>
    <nc r="K142" t="n">
      <f>-</f>
    </nc>
  </rcc>
  <rcc rId="4555" ua="false" sId="4">
    <oc r="K143" t="n">
      <f>I143-</f>
    </oc>
    <nc r="K143" t="n">
      <f>-</f>
    </nc>
  </rcc>
  <rcc rId="4556" ua="false" sId="4">
    <oc r="K144" t="n">
      <f>I144-</f>
    </oc>
    <nc r="K144" t="n">
      <f>-</f>
    </nc>
  </rcc>
  <rcc rId="4557" ua="false" sId="4">
    <oc r="K145" t="n">
      <f>I145-</f>
    </oc>
    <nc r="K145" t="n">
      <f>-</f>
    </nc>
  </rcc>
  <rcc rId="4558" ua="false" sId="4">
    <oc r="L120" t="n">
      <f>J120-</f>
    </oc>
    <nc r="L120" t="n">
      <f>-</f>
    </nc>
  </rcc>
  <rcc rId="4559" ua="false" sId="4">
    <oc r="L121" t="n">
      <f>J121-</f>
    </oc>
    <nc r="L121" t="n">
      <f>-</f>
    </nc>
  </rcc>
  <rcc rId="4560" ua="false" sId="4">
    <oc r="L122" t="n">
      <f>J122-</f>
    </oc>
    <nc r="L122" t="n">
      <f>-</f>
    </nc>
  </rcc>
  <rcc rId="4561" ua="false" sId="4">
    <oc r="L123" t="n">
      <f>J123-</f>
    </oc>
    <nc r="L123" t="n">
      <f>-</f>
    </nc>
  </rcc>
  <rcc rId="4562" ua="false" sId="4">
    <oc r="L124" t="n">
      <f>J124-</f>
    </oc>
    <nc r="L124" t="n">
      <f>-</f>
    </nc>
  </rcc>
  <rcc rId="4563" ua="false" sId="4">
    <oc r="L125" t="n">
      <f>J125-</f>
    </oc>
    <nc r="L125" t="n">
      <f>-</f>
    </nc>
  </rcc>
  <rcc rId="4564" ua="false" sId="4">
    <oc r="L126" t="n">
      <f>J126-</f>
    </oc>
    <nc r="L126" t="n">
      <f>-</f>
    </nc>
  </rcc>
  <rcc rId="4565" ua="false" sId="4">
    <oc r="L127" t="n">
      <f>J127-</f>
    </oc>
    <nc r="L127" t="n">
      <f>-</f>
    </nc>
  </rcc>
  <rcc rId="4566" ua="false" sId="4">
    <oc r="L128" t="n">
      <f>J128-</f>
    </oc>
    <nc r="L128" t="n">
      <f>-</f>
    </nc>
  </rcc>
  <rcc rId="4567" ua="false" sId="4">
    <oc r="L129" t="n">
      <f>J129-</f>
    </oc>
    <nc r="L129" t="n">
      <f>-</f>
    </nc>
  </rcc>
  <rcc rId="4568" ua="false" sId="4">
    <oc r="L130" t="n">
      <f>J130-</f>
    </oc>
    <nc r="L130" t="n">
      <f>-</f>
    </nc>
  </rcc>
  <rcc rId="4569" ua="false" sId="4">
    <oc r="L131" t="n">
      <f>J131-</f>
    </oc>
    <nc r="L131" t="n">
      <f>-</f>
    </nc>
  </rcc>
  <rcc rId="4570" ua="false" sId="4">
    <oc r="L132" t="n">
      <f>J132-</f>
    </oc>
    <nc r="L132" t="n">
      <f>-</f>
    </nc>
  </rcc>
  <rcc rId="4571" ua="false" sId="4">
    <oc r="L133" t="n">
      <f>J133-</f>
    </oc>
    <nc r="L133" t="n">
      <f>-</f>
    </nc>
  </rcc>
  <rcc rId="4572" ua="false" sId="4">
    <oc r="L134" t="n">
      <f>J134-</f>
    </oc>
    <nc r="L134" t="n">
      <f>-</f>
    </nc>
  </rcc>
  <rcc rId="4573" ua="false" sId="4">
    <oc r="L135" t="n">
      <f>J135-</f>
    </oc>
    <nc r="L135" t="n">
      <f>-</f>
    </nc>
  </rcc>
  <rcc rId="4574" ua="false" sId="4">
    <oc r="L136" t="n">
      <f>J136-</f>
    </oc>
    <nc r="L136" t="n">
      <f>-</f>
    </nc>
  </rcc>
  <rcc rId="4575" ua="false" sId="4">
    <oc r="L137" t="n">
      <f>J137-</f>
    </oc>
    <nc r="L137" t="n">
      <f>-</f>
    </nc>
  </rcc>
  <rcc rId="4576" ua="false" sId="4">
    <oc r="L138" t="n">
      <f>J138-</f>
    </oc>
    <nc r="L138" t="n">
      <f>-</f>
    </nc>
  </rcc>
  <rcc rId="4577" ua="false" sId="4">
    <oc r="L139" t="n">
      <f>J139-</f>
    </oc>
    <nc r="L139" t="n">
      <f>-</f>
    </nc>
  </rcc>
  <rcc rId="4578" ua="false" sId="4">
    <oc r="L140" t="n">
      <f>J140-</f>
    </oc>
    <nc r="L140" t="n">
      <f>-</f>
    </nc>
  </rcc>
  <rcc rId="4579" ua="false" sId="4">
    <oc r="L141" t="n">
      <f>J141-</f>
    </oc>
    <nc r="L141" t="n">
      <f>-</f>
    </nc>
  </rcc>
  <rcc rId="4580" ua="false" sId="4">
    <oc r="L142" t="n">
      <f>J142-</f>
    </oc>
    <nc r="L142" t="n">
      <f>-</f>
    </nc>
  </rcc>
  <rcc rId="4581" ua="false" sId="4">
    <oc r="L143" t="n">
      <f>J143-</f>
    </oc>
    <nc r="L143" t="n">
      <f>-</f>
    </nc>
  </rcc>
  <rcc rId="4582" ua="false" sId="4">
    <oc r="L144" t="n">
      <f>J144-</f>
    </oc>
    <nc r="L144" t="n">
      <f>-</f>
    </nc>
  </rcc>
  <rcc rId="4583" ua="false" sId="4">
    <oc r="L145" t="n">
      <f>J145-</f>
    </oc>
    <nc r="L145" t="n">
      <f>-</f>
    </nc>
  </rcc>
  <rcc rId="4584" ua="false" sId="4">
    <oc r="M120" t="n">
      <f>P155/P$180</f>
    </oc>
    <nc r="M120" t="n">
      <f>-</f>
    </nc>
  </rcc>
  <rcc rId="4585" ua="false" sId="4">
    <oc r="M121" t="n">
      <f>P156/P$180</f>
    </oc>
    <nc r="M121" t="n">
      <f>-</f>
    </nc>
  </rcc>
  <rcc rId="4586" ua="false" sId="4">
    <oc r="M122" t="n">
      <f>P157/P$180</f>
    </oc>
    <nc r="M122" t="n">
      <f>-</f>
    </nc>
  </rcc>
  <rcc rId="4587" ua="false" sId="4">
    <oc r="M123" t="n">
      <f>P158/P$180</f>
    </oc>
    <nc r="M123" t="n">
      <f>-</f>
    </nc>
  </rcc>
  <rcc rId="4588" ua="false" sId="4">
    <oc r="M124" t="n">
      <f>P159/P$180</f>
    </oc>
    <nc r="M124" t="n">
      <f>-</f>
    </nc>
  </rcc>
  <rcc rId="4589" ua="false" sId="4">
    <oc r="M125" t="n">
      <f>P160/P$180</f>
    </oc>
    <nc r="M125" t="n">
      <f>-</f>
    </nc>
  </rcc>
  <rcc rId="4590" ua="false" sId="4">
    <oc r="M126" t="n">
      <f>P161/P$180</f>
    </oc>
    <nc r="M126" t="n">
      <f>-</f>
    </nc>
  </rcc>
  <rcc rId="4591" ua="false" sId="4">
    <oc r="M127" t="n">
      <f>P162/P$180</f>
    </oc>
    <nc r="M127" t="n">
      <f>-</f>
    </nc>
  </rcc>
  <rcc rId="4592" ua="false" sId="4">
    <oc r="M128" t="n">
      <f>P163/P$180</f>
    </oc>
    <nc r="M128" t="n">
      <f>-</f>
    </nc>
  </rcc>
  <rcc rId="4593" ua="false" sId="4">
    <oc r="M129" t="n">
      <f>P164/P$180</f>
    </oc>
    <nc r="M129" t="n">
      <f>-</f>
    </nc>
  </rcc>
  <rcc rId="4594" ua="false" sId="4">
    <oc r="M130" t="n">
      <f>P165/P$180</f>
    </oc>
    <nc r="M130" t="n">
      <f>-</f>
    </nc>
  </rcc>
  <rcc rId="4595" ua="false" sId="4">
    <oc r="M131" t="n">
      <f>P166/P$180</f>
    </oc>
    <nc r="M131" t="n">
      <f>-</f>
    </nc>
  </rcc>
  <rcc rId="4596" ua="false" sId="4">
    <oc r="M132" t="n">
      <f>P167/P$180</f>
    </oc>
    <nc r="M132" t="n">
      <f>-</f>
    </nc>
  </rcc>
  <rcc rId="4597" ua="false" sId="4">
    <oc r="M133" t="n">
      <f>P168/P$180</f>
    </oc>
    <nc r="M133" t="n">
      <f>-</f>
    </nc>
  </rcc>
  <rcc rId="4598" ua="false" sId="4">
    <oc r="M134" t="n">
      <f>P169/P$180</f>
    </oc>
    <nc r="M134" t="n">
      <f>-</f>
    </nc>
  </rcc>
  <rcc rId="4599" ua="false" sId="4">
    <oc r="M135" t="n">
      <f>P170/P$180</f>
    </oc>
    <nc r="M135" t="n">
      <f>-</f>
    </nc>
  </rcc>
  <rcc rId="4600" ua="false" sId="4">
    <oc r="M136" t="n">
      <f>P171/P$180</f>
    </oc>
    <nc r="M136" t="n">
      <f>-</f>
    </nc>
  </rcc>
  <rcc rId="4601" ua="false" sId="4">
    <oc r="M137" t="n">
      <f>P172/P$180</f>
    </oc>
    <nc r="M137" t="n">
      <f>-</f>
    </nc>
  </rcc>
  <rcc rId="4602" ua="false" sId="4">
    <oc r="M138" t="n">
      <f>P173/P$180</f>
    </oc>
    <nc r="M138" t="n">
      <f>-</f>
    </nc>
  </rcc>
  <rcc rId="4603" ua="false" sId="4">
    <oc r="M139" t="n">
      <f>P174/P$180</f>
    </oc>
    <nc r="M139" t="n">
      <f>-</f>
    </nc>
  </rcc>
  <rcc rId="4604" ua="false" sId="4">
    <oc r="M140" t="n">
      <f>P175/P$180</f>
    </oc>
    <nc r="M140" t="n">
      <f>-</f>
    </nc>
  </rcc>
  <rcc rId="4605" ua="false" sId="4">
    <oc r="M141" t="n">
      <f>P176/P$180</f>
    </oc>
    <nc r="M141" t="n">
      <f>-</f>
    </nc>
  </rcc>
  <rcc rId="4606" ua="false" sId="4">
    <oc r="M142" t="n">
      <f>P177/P$180</f>
    </oc>
    <nc r="M142" t="n">
      <f>-</f>
    </nc>
  </rcc>
  <rcc rId="4607" ua="false" sId="4">
    <oc r="M143" t="n">
      <f>P178/P$180</f>
    </oc>
    <nc r="M143" t="n">
      <f>-</f>
    </nc>
  </rcc>
  <rcc rId="4608" ua="false" sId="4">
    <oc r="M144" t="n">
      <f>P179/P$180</f>
    </oc>
    <nc r="M144" t="n">
      <f>-</f>
    </nc>
  </rcc>
  <rcc rId="4609" ua="false" sId="4">
    <nc r="M145" t="n">
      <f>-</f>
    </nc>
  </rcc>
  <rcc rId="4610" ua="false" sId="4">
    <oc r="N120" t="n">
      <f>ROUND(N$145*M120,0)</f>
    </oc>
    <nc r="N120" t="n">
      <f>-</f>
    </nc>
  </rcc>
  <rcc rId="4611" ua="false" sId="4">
    <oc r="N121" t="n">
      <f>ROUND(N$145*M121,0)</f>
    </oc>
    <nc r="N121" t="n">
      <f>-</f>
    </nc>
  </rcc>
  <rcc rId="4612" ua="false" sId="4">
    <oc r="N122" t="n">
      <f>ROUND(N$145*M122,0)</f>
    </oc>
    <nc r="N122" t="n">
      <f>-</f>
    </nc>
  </rcc>
  <rcc rId="4613" ua="false" sId="4">
    <oc r="N123" t="n">
      <f>ROUND(N$145*M123,0)</f>
    </oc>
    <nc r="N123" t="n">
      <f>-</f>
    </nc>
  </rcc>
  <rcc rId="4614" ua="false" sId="4">
    <oc r="N124" t="n">
      <f>ROUND(N$145*M124,0)</f>
    </oc>
    <nc r="N124" t="n">
      <f>-</f>
    </nc>
  </rcc>
  <rcc rId="4615" ua="false" sId="4">
    <oc r="N125" t="n">
      <f>ROUND(N$145*M125,0)</f>
    </oc>
    <nc r="N125" t="n">
      <f>-</f>
    </nc>
  </rcc>
  <rcc rId="4616" ua="false" sId="4">
    <oc r="N126" t="n">
      <f>ROUND(N$145*M126,0)</f>
    </oc>
    <nc r="N126" t="n">
      <f>-</f>
    </nc>
  </rcc>
  <rcc rId="4617" ua="false" sId="4">
    <oc r="N127" t="n">
      <f>ROUND(N$145*M127,0)</f>
    </oc>
    <nc r="N127" t="n">
      <f>-</f>
    </nc>
  </rcc>
  <rcc rId="4618" ua="false" sId="4">
    <oc r="N128" t="n">
      <f>ROUND(N$145*M128,0)</f>
    </oc>
    <nc r="N128" t="n">
      <f>-</f>
    </nc>
  </rcc>
  <rcc rId="4619" ua="false" sId="4">
    <oc r="N129" t="n">
      <f>ROUND(N$145*M129,0)</f>
    </oc>
    <nc r="N129" t="n">
      <f>-</f>
    </nc>
  </rcc>
  <rcc rId="4620" ua="false" sId="4">
    <oc r="N130" t="n">
      <f>ROUND(N$145*M130,0)</f>
    </oc>
    <nc r="N130" t="n">
      <f>-</f>
    </nc>
  </rcc>
  <rcc rId="4621" ua="false" sId="4">
    <oc r="N131" t="n">
      <f>ROUND(N$145*M131,0)</f>
    </oc>
    <nc r="N131" t="n">
      <f>-</f>
    </nc>
  </rcc>
  <rcc rId="4622" ua="false" sId="4">
    <oc r="N132" t="n">
      <f>ROUND(N$145*M132,0)</f>
    </oc>
    <nc r="N132" t="n">
      <f>-</f>
    </nc>
  </rcc>
  <rcc rId="4623" ua="false" sId="4">
    <oc r="N133" t="n">
      <f>ROUND(N$145*M133,0)</f>
    </oc>
    <nc r="N133" t="n">
      <f>-</f>
    </nc>
  </rcc>
  <rcc rId="4624" ua="false" sId="4">
    <oc r="N134" t="n">
      <f>ROUND(N$145*M134,0)</f>
    </oc>
    <nc r="N134" t="n">
      <f>-</f>
    </nc>
  </rcc>
  <rcc rId="4625" ua="false" sId="4">
    <oc r="N135" t="n">
      <f>ROUND(N$145*M135,0)</f>
    </oc>
    <nc r="N135" t="n">
      <f>-</f>
    </nc>
  </rcc>
  <rcc rId="4626" ua="false" sId="4">
    <oc r="N136" t="n">
      <f>ROUND(N$145*M136,0)</f>
    </oc>
    <nc r="N136" t="n">
      <f>-</f>
    </nc>
  </rcc>
  <rcc rId="4627" ua="false" sId="4">
    <oc r="N137" t="n">
      <f>ROUND(N$145*M137,0)</f>
    </oc>
    <nc r="N137" t="n">
      <f>-</f>
    </nc>
  </rcc>
  <rcc rId="4628" ua="false" sId="4">
    <oc r="N138" t="n">
      <f>ROUND(N$145*M138,0)</f>
    </oc>
    <nc r="N138" t="n">
      <f>-</f>
    </nc>
  </rcc>
  <rcc rId="4629" ua="false" sId="4">
    <oc r="N139" t="n">
      <f>ROUND(N$145*M139,0)</f>
    </oc>
    <nc r="N139" t="n">
      <f>-</f>
    </nc>
  </rcc>
  <rcc rId="4630" ua="false" sId="4">
    <oc r="N140" t="n">
      <f>ROUND(N$145*M140,0)</f>
    </oc>
    <nc r="N140" t="n">
      <f>-</f>
    </nc>
  </rcc>
  <rcc rId="4631" ua="false" sId="4">
    <oc r="N141" t="n">
      <f>ROUND(N$145*M141,0)</f>
    </oc>
    <nc r="N141" t="n">
      <f>-</f>
    </nc>
  </rcc>
  <rcc rId="4632" ua="false" sId="4">
    <oc r="N142" t="n">
      <f>ROUND(N$145*M142,0)</f>
    </oc>
    <nc r="N142" t="n">
      <f>-</f>
    </nc>
  </rcc>
  <rcc rId="4633" ua="false" sId="4">
    <oc r="N143" t="n">
      <f>ROUND(N$145*M143,0)</f>
    </oc>
    <nc r="N143" t="n">
      <f>-</f>
    </nc>
  </rcc>
  <rcc rId="4634" ua="false" sId="4">
    <oc r="N144" t="n">
      <f>ROUND(N$145*M144,0)</f>
    </oc>
    <nc r="N144" t="n">
      <f>-</f>
    </nc>
  </rcc>
  <rcc rId="4635" ua="false" sId="4">
    <oc r="N145" t="n">
      <f/>
    </oc>
    <nc r="N145" t="n">
      <f>-</f>
    </nc>
  </rcc>
  <rcc rId="4636" ua="false" sId="4">
    <oc r="O120" t="n">
      <f>N120-</f>
    </oc>
    <nc r="O120" t="n">
      <f>-</f>
    </nc>
  </rcc>
  <rcc rId="4637" ua="false" sId="4">
    <oc r="O121" t="n">
      <f>N121-</f>
    </oc>
    <nc r="O121" t="n">
      <f>-</f>
    </nc>
  </rcc>
  <rcc rId="4638" ua="false" sId="4">
    <oc r="O122" t="n">
      <f>N122-</f>
    </oc>
    <nc r="O122" t="n">
      <f>-</f>
    </nc>
  </rcc>
  <rcc rId="4639" ua="false" sId="4">
    <oc r="O123" t="n">
      <f>N123-</f>
    </oc>
    <nc r="O123" t="n">
      <f>-</f>
    </nc>
  </rcc>
  <rcc rId="4640" ua="false" sId="4">
    <oc r="O124" t="n">
      <f>N124-</f>
    </oc>
    <nc r="O124" t="n">
      <f>-</f>
    </nc>
  </rcc>
  <rcc rId="4641" ua="false" sId="4">
    <oc r="O125" t="n">
      <f>N125-</f>
    </oc>
    <nc r="O125" t="n">
      <f>-</f>
    </nc>
  </rcc>
  <rcc rId="4642" ua="false" sId="4">
    <oc r="O126" t="n">
      <f>N126-</f>
    </oc>
    <nc r="O126" t="n">
      <f>-</f>
    </nc>
  </rcc>
  <rcc rId="4643" ua="false" sId="4">
    <oc r="O127" t="n">
      <f>N127-</f>
    </oc>
    <nc r="O127" t="n">
      <f>-</f>
    </nc>
  </rcc>
  <rcc rId="4644" ua="false" sId="4">
    <oc r="O128" t="n">
      <f>N128-</f>
    </oc>
    <nc r="O128" t="n">
      <f>-</f>
    </nc>
  </rcc>
  <rcc rId="4645" ua="false" sId="4">
    <oc r="O129" t="n">
      <f>N129-</f>
    </oc>
    <nc r="O129" t="n">
      <f>-</f>
    </nc>
  </rcc>
  <rcc rId="4646" ua="false" sId="4">
    <oc r="O130" t="n">
      <f>N130-</f>
    </oc>
    <nc r="O130" t="n">
      <f>-</f>
    </nc>
  </rcc>
  <rcc rId="4647" ua="false" sId="4">
    <oc r="O131" t="n">
      <f>N131-</f>
    </oc>
    <nc r="O131" t="n">
      <f>-</f>
    </nc>
  </rcc>
  <rcc rId="4648" ua="false" sId="4">
    <oc r="O132" t="n">
      <f>N132-</f>
    </oc>
    <nc r="O132" t="n">
      <f>-</f>
    </nc>
  </rcc>
  <rcc rId="4649" ua="false" sId="4">
    <oc r="O133" t="n">
      <f>N133-</f>
    </oc>
    <nc r="O133" t="n">
      <f>-</f>
    </nc>
  </rcc>
  <rcc rId="4650" ua="false" sId="4">
    <oc r="O134" t="n">
      <f>N134-</f>
    </oc>
    <nc r="O134" t="n">
      <f>-</f>
    </nc>
  </rcc>
  <rcc rId="4651" ua="false" sId="4">
    <oc r="O135" t="n">
      <f>N135-</f>
    </oc>
    <nc r="O135" t="n">
      <f>-</f>
    </nc>
  </rcc>
  <rcc rId="4652" ua="false" sId="4">
    <oc r="O136" t="n">
      <f>N136-</f>
    </oc>
    <nc r="O136" t="n">
      <f>-</f>
    </nc>
  </rcc>
  <rcc rId="4653" ua="false" sId="4">
    <oc r="O137" t="n">
      <f>N137-</f>
    </oc>
    <nc r="O137" t="n">
      <f>-</f>
    </nc>
  </rcc>
  <rcc rId="4654" ua="false" sId="4">
    <oc r="O138" t="n">
      <f>N138-</f>
    </oc>
    <nc r="O138" t="n">
      <f>-</f>
    </nc>
  </rcc>
  <rcc rId="4655" ua="false" sId="4">
    <oc r="O139" t="n">
      <f>N139-</f>
    </oc>
    <nc r="O139" t="n">
      <f>-</f>
    </nc>
  </rcc>
  <rcc rId="4656" ua="false" sId="4">
    <oc r="O140" t="n">
      <f>N140-</f>
    </oc>
    <nc r="O140" t="n">
      <f>-</f>
    </nc>
  </rcc>
  <rcc rId="4657" ua="false" sId="4">
    <oc r="O141" t="n">
      <f>N141-</f>
    </oc>
    <nc r="O141" t="n">
      <f>-</f>
    </nc>
  </rcc>
  <rcc rId="4658" ua="false" sId="4">
    <oc r="O142" t="n">
      <f>N142-</f>
    </oc>
    <nc r="O142" t="n">
      <f>-</f>
    </nc>
  </rcc>
  <rcc rId="4659" ua="false" sId="4">
    <oc r="O143" t="n">
      <f>N143-</f>
    </oc>
    <nc r="O143" t="n">
      <f>-</f>
    </nc>
  </rcc>
  <rcc rId="4660" ua="false" sId="4">
    <oc r="O144" t="n">
      <f>N144-</f>
    </oc>
    <nc r="O144" t="n">
      <f>-</f>
    </nc>
  </rcc>
  <rcc rId="4661" ua="false" sId="4">
    <nc r="O145" t="n">
      <f>-</f>
    </nc>
  </rcc>
  <rcc rId="4662" ua="false" sId="4">
    <oc r="P120" t="n">
      <f>N120+J120</f>
    </oc>
    <nc r="P120" t="n">
      <f>-</f>
    </nc>
  </rcc>
  <rcc rId="4663" ua="false" sId="4">
    <oc r="P121" t="n">
      <f>N121+J121</f>
    </oc>
    <nc r="P121" t="n">
      <f>-</f>
    </nc>
  </rcc>
  <rcc rId="4664" ua="false" sId="4">
    <oc r="P122" t="n">
      <f>N122+J122</f>
    </oc>
    <nc r="P122" t="n">
      <f>-</f>
    </nc>
  </rcc>
  <rcc rId="4665" ua="false" sId="4">
    <oc r="P123" t="n">
      <f>N123+J123</f>
    </oc>
    <nc r="P123" t="n">
      <f>-</f>
    </nc>
  </rcc>
  <rcc rId="4666" ua="false" sId="4">
    <oc r="P124" t="n">
      <f>N124+J124</f>
    </oc>
    <nc r="P124" t="n">
      <f>-</f>
    </nc>
  </rcc>
  <rcc rId="4667" ua="false" sId="4">
    <oc r="P125" t="n">
      <f>N125+J125</f>
    </oc>
    <nc r="P125" t="n">
      <f>-</f>
    </nc>
  </rcc>
  <rcc rId="4668" ua="false" sId="4">
    <oc r="P126" t="n">
      <f>N126+J126</f>
    </oc>
    <nc r="P126" t="n">
      <f>-</f>
    </nc>
  </rcc>
  <rcc rId="4669" ua="false" sId="4">
    <oc r="P127" t="n">
      <f>N127+J127</f>
    </oc>
    <nc r="P127" t="n">
      <f>-</f>
    </nc>
  </rcc>
  <rcc rId="4670" ua="false" sId="4">
    <oc r="P128" t="n">
      <f>N128+J128</f>
    </oc>
    <nc r="P128" t="n">
      <f>-</f>
    </nc>
  </rcc>
  <rcc rId="4671" ua="false" sId="4">
    <oc r="P129" t="n">
      <f>N129+J129</f>
    </oc>
    <nc r="P129" t="n">
      <f>-</f>
    </nc>
  </rcc>
  <rcc rId="4672" ua="false" sId="4">
    <oc r="P130" t="n">
      <f>N130+J130</f>
    </oc>
    <nc r="P130" t="n">
      <f>-</f>
    </nc>
  </rcc>
  <rcc rId="4673" ua="false" sId="4">
    <oc r="P131" t="n">
      <f>N131+J131</f>
    </oc>
    <nc r="P131" t="n">
      <f>-</f>
    </nc>
  </rcc>
  <rcc rId="4674" ua="false" sId="4">
    <oc r="P132" t="n">
      <f>N132+J132</f>
    </oc>
    <nc r="P132" t="n">
      <f>-</f>
    </nc>
  </rcc>
  <rcc rId="4675" ua="false" sId="4">
    <oc r="P133" t="n">
      <f>N133+J133</f>
    </oc>
    <nc r="P133" t="n">
      <f>-</f>
    </nc>
  </rcc>
  <rcc rId="4676" ua="false" sId="4">
    <oc r="P134" t="n">
      <f>N134+J134</f>
    </oc>
    <nc r="P134" t="n">
      <f>-</f>
    </nc>
  </rcc>
  <rcc rId="4677" ua="false" sId="4">
    <oc r="P135" t="n">
      <f>N135+J135</f>
    </oc>
    <nc r="P135" t="n">
      <f>-</f>
    </nc>
  </rcc>
  <rcc rId="4678" ua="false" sId="4">
    <oc r="P136" t="n">
      <f>N136+J136</f>
    </oc>
    <nc r="P136" t="n">
      <f>-</f>
    </nc>
  </rcc>
  <rcc rId="4679" ua="false" sId="4">
    <oc r="P137" t="n">
      <f>N137+J137</f>
    </oc>
    <nc r="P137" t="n">
      <f>-</f>
    </nc>
  </rcc>
  <rcc rId="4680" ua="false" sId="4">
    <oc r="P138" t="n">
      <f>N138+J138</f>
    </oc>
    <nc r="P138" t="n">
      <f>-</f>
    </nc>
  </rcc>
  <rcc rId="4681" ua="false" sId="4">
    <oc r="P139" t="n">
      <f>N139+J139</f>
    </oc>
    <nc r="P139" t="n">
      <f>-</f>
    </nc>
  </rcc>
  <rcc rId="4682" ua="false" sId="4">
    <oc r="P140" t="n">
      <f>N140+J140</f>
    </oc>
    <nc r="P140" t="n">
      <f>-</f>
    </nc>
  </rcc>
  <rcc rId="4683" ua="false" sId="4">
    <oc r="P141" t="n">
      <f>N141+J141</f>
    </oc>
    <nc r="P141" t="n">
      <f>-</f>
    </nc>
  </rcc>
  <rcc rId="4684" ua="false" sId="4">
    <oc r="P142" t="n">
      <f>N142+J142</f>
    </oc>
    <nc r="P142" t="n">
      <f>-</f>
    </nc>
  </rcc>
  <rcc rId="4685" ua="false" sId="4">
    <oc r="P143" t="n">
      <f>N143+J143</f>
    </oc>
    <nc r="P143" t="n">
      <f>-</f>
    </nc>
  </rcc>
  <rcc rId="4686" ua="false" sId="4">
    <oc r="P144" t="n">
      <f>N144+J144</f>
    </oc>
    <nc r="P144" t="n">
      <f>-</f>
    </nc>
  </rcc>
  <rcc rId="4687" ua="false" sId="4">
    <oc r="P145" t="n">
      <f/>
    </oc>
    <nc r="P145" t="n">
      <f>-</f>
    </nc>
  </rcc>
  <rcc rId="4688" ua="false" sId="4">
    <oc r="Q120" t="n">
      <f>P120-</f>
    </oc>
    <nc r="Q120" t="n">
      <f>-</f>
    </nc>
  </rcc>
  <rcc rId="4689" ua="false" sId="4">
    <oc r="Q121" t="n">
      <f>P121-</f>
    </oc>
    <nc r="Q121" t="n">
      <f>-</f>
    </nc>
  </rcc>
  <rcc rId="4690" ua="false" sId="4">
    <oc r="Q122" t="n">
      <f>P122-</f>
    </oc>
    <nc r="Q122" t="n">
      <f>-</f>
    </nc>
  </rcc>
  <rcc rId="4691" ua="false" sId="4">
    <oc r="Q123" t="n">
      <f>P123-</f>
    </oc>
    <nc r="Q123" t="n">
      <f>-</f>
    </nc>
  </rcc>
  <rcc rId="4692" ua="false" sId="4">
    <oc r="Q124" t="n">
      <f>P124-</f>
    </oc>
    <nc r="Q124" t="n">
      <f>-</f>
    </nc>
  </rcc>
  <rcc rId="4693" ua="false" sId="4">
    <oc r="Q125" t="n">
      <f>P125-</f>
    </oc>
    <nc r="Q125" t="n">
      <f>-</f>
    </nc>
  </rcc>
  <rcc rId="4694" ua="false" sId="4">
    <oc r="Q126" t="n">
      <f>P126-</f>
    </oc>
    <nc r="Q126" t="n">
      <f>-</f>
    </nc>
  </rcc>
  <rcc rId="4695" ua="false" sId="4">
    <oc r="Q127" t="n">
      <f>P127-</f>
    </oc>
    <nc r="Q127" t="n">
      <f>-</f>
    </nc>
  </rcc>
  <rcc rId="4696" ua="false" sId="4">
    <oc r="Q128" t="n">
      <f>P128-</f>
    </oc>
    <nc r="Q128" t="n">
      <f>-</f>
    </nc>
  </rcc>
  <rcc rId="4697" ua="false" sId="4">
    <oc r="Q129" t="n">
      <f>P129-</f>
    </oc>
    <nc r="Q129" t="n">
      <f>-</f>
    </nc>
  </rcc>
  <rcc rId="4698" ua="false" sId="4">
    <oc r="Q130" t="n">
      <f>P130-</f>
    </oc>
    <nc r="Q130" t="n">
      <f>-</f>
    </nc>
  </rcc>
  <rcc rId="4699" ua="false" sId="4">
    <oc r="Q131" t="n">
      <f>P131-</f>
    </oc>
    <nc r="Q131" t="n">
      <f>-</f>
    </nc>
  </rcc>
  <rcc rId="4700" ua="false" sId="4">
    <oc r="Q132" t="n">
      <f>P132-</f>
    </oc>
    <nc r="Q132" t="n">
      <f>-</f>
    </nc>
  </rcc>
  <rcc rId="4701" ua="false" sId="4">
    <oc r="Q133" t="n">
      <f>P133-</f>
    </oc>
    <nc r="Q133" t="n">
      <f>-</f>
    </nc>
  </rcc>
  <rcc rId="4702" ua="false" sId="4">
    <oc r="Q134" t="n">
      <f>P134-</f>
    </oc>
    <nc r="Q134" t="n">
      <f>-</f>
    </nc>
  </rcc>
  <rcc rId="4703" ua="false" sId="4">
    <oc r="Q135" t="n">
      <f>P135-</f>
    </oc>
    <nc r="Q135" t="n">
      <f>-</f>
    </nc>
  </rcc>
  <rcc rId="4704" ua="false" sId="4">
    <oc r="Q136" t="n">
      <f>P136-</f>
    </oc>
    <nc r="Q136" t="n">
      <f>-</f>
    </nc>
  </rcc>
  <rcc rId="4705" ua="false" sId="4">
    <oc r="Q137" t="n">
      <f>P137-</f>
    </oc>
    <nc r="Q137" t="n">
      <f>-</f>
    </nc>
  </rcc>
  <rcc rId="4706" ua="false" sId="4">
    <oc r="Q138" t="n">
      <f>P138-</f>
    </oc>
    <nc r="Q138" t="n">
      <f>-</f>
    </nc>
  </rcc>
  <rcc rId="4707" ua="false" sId="4">
    <oc r="Q139" t="n">
      <f>P139-</f>
    </oc>
    <nc r="Q139" t="n">
      <f>-</f>
    </nc>
  </rcc>
  <rcc rId="4708" ua="false" sId="4">
    <oc r="Q140" t="n">
      <f>P140-</f>
    </oc>
    <nc r="Q140" t="n">
      <f>-</f>
    </nc>
  </rcc>
  <rcc rId="4709" ua="false" sId="4">
    <oc r="Q141" t="n">
      <f>P141-</f>
    </oc>
    <nc r="Q141" t="n">
      <f>-</f>
    </nc>
  </rcc>
  <rcc rId="4710" ua="false" sId="4">
    <oc r="Q142" t="n">
      <f>P142-</f>
    </oc>
    <nc r="Q142" t="n">
      <f>-</f>
    </nc>
  </rcc>
  <rcc rId="4711" ua="false" sId="4">
    <oc r="Q143" t="n">
      <f>P143-</f>
    </oc>
    <nc r="Q143" t="n">
      <f>-</f>
    </nc>
  </rcc>
  <rcc rId="4712" ua="false" sId="4">
    <oc r="Q144" t="n">
      <f>P144-</f>
    </oc>
    <nc r="Q144" t="n">
      <f>-</f>
    </nc>
  </rcc>
  <rcc rId="4713" ua="false" sId="4">
    <nc r="Q145" t="n">
      <f>-</f>
    </nc>
  </rcc>
</revisions>
</file>

<file path=xl/revisions/revisionLog18.xml><?xml version="1.0" encoding="utf-8"?>
<revisions xmlns="http://schemas.openxmlformats.org/spreadsheetml/2006/main" xmlns:r="http://schemas.openxmlformats.org/officeDocument/2006/relationships">
  <rcc rId="4714" ua="false" sId="4">
    <oc r="S120" t="n">
      <f>B120+</f>
    </oc>
    <nc r="S120" t="n">
      <f>-</f>
    </nc>
  </rcc>
  <rcc rId="4715" ua="false" sId="4">
    <oc r="S121" t="n">
      <f>B121+</f>
    </oc>
    <nc r="S121" t="n">
      <f>-</f>
    </nc>
  </rcc>
  <rcc rId="4716" ua="false" sId="4">
    <oc r="S122" t="n">
      <f>B122+</f>
    </oc>
    <nc r="S122" t="n">
      <f>-</f>
    </nc>
  </rcc>
  <rcc rId="4717" ua="false" sId="4">
    <oc r="S123" t="n">
      <f>B123+</f>
    </oc>
    <nc r="S123" t="n">
      <f>-</f>
    </nc>
  </rcc>
  <rcc rId="4718" ua="false" sId="4">
    <oc r="S124" t="n">
      <f>B124+</f>
    </oc>
    <nc r="S124" t="n">
      <f>-</f>
    </nc>
  </rcc>
  <rcc rId="4719" ua="false" sId="4">
    <oc r="S125" t="n">
      <f>B125+</f>
    </oc>
    <nc r="S125" t="n">
      <f>-</f>
    </nc>
  </rcc>
  <rcc rId="4720" ua="false" sId="4">
    <oc r="S126" t="n">
      <f>B126+</f>
    </oc>
    <nc r="S126" t="n">
      <f>-</f>
    </nc>
  </rcc>
  <rcc rId="4721" ua="false" sId="4">
    <oc r="S127" t="n">
      <f>B127+</f>
    </oc>
    <nc r="S127" t="n">
      <f>-</f>
    </nc>
  </rcc>
  <rcc rId="4722" ua="false" sId="4">
    <oc r="S128" t="n">
      <f>B128+</f>
    </oc>
    <nc r="S128" t="n">
      <f>-</f>
    </nc>
  </rcc>
  <rcc rId="4723" ua="false" sId="4">
    <oc r="S129" t="n">
      <f>B129+</f>
    </oc>
    <nc r="S129" t="n">
      <f>-</f>
    </nc>
  </rcc>
  <rcc rId="4724" ua="false" sId="4">
    <oc r="S130" t="n">
      <f>B130+</f>
    </oc>
    <nc r="S130" t="n">
      <f>-</f>
    </nc>
  </rcc>
  <rcc rId="4725" ua="false" sId="4">
    <oc r="S131" t="n">
      <f>B131+</f>
    </oc>
    <nc r="S131" t="n">
      <f>-</f>
    </nc>
  </rcc>
  <rcc rId="4726" ua="false" sId="4">
    <oc r="S132" t="n">
      <f>B132+</f>
    </oc>
    <nc r="S132" t="n">
      <f>-</f>
    </nc>
  </rcc>
  <rcc rId="4727" ua="false" sId="4">
    <oc r="S133" t="n">
      <f>B133+</f>
    </oc>
    <nc r="S133" t="n">
      <f>-</f>
    </nc>
  </rcc>
  <rcc rId="4728" ua="false" sId="4">
    <oc r="S134" t="n">
      <f>B134+</f>
    </oc>
    <nc r="S134" t="n">
      <f>-</f>
    </nc>
  </rcc>
  <rcc rId="4729" ua="false" sId="4">
    <oc r="S135" t="n">
      <f>B135+</f>
    </oc>
    <nc r="S135" t="n">
      <f>-</f>
    </nc>
  </rcc>
  <rcc rId="4730" ua="false" sId="4">
    <oc r="S136" t="n">
      <f>B136+</f>
    </oc>
    <nc r="S136" t="n">
      <f>-</f>
    </nc>
  </rcc>
  <rcc rId="4731" ua="false" sId="4">
    <oc r="S137" t="n">
      <f>B137+</f>
    </oc>
    <nc r="S137" t="n">
      <f>-</f>
    </nc>
  </rcc>
  <rcc rId="4732" ua="false" sId="4">
    <oc r="S138" t="n">
      <f>B138+</f>
    </oc>
    <nc r="S138" t="n">
      <f>-</f>
    </nc>
  </rcc>
  <rcc rId="4733" ua="false" sId="4">
    <oc r="S139" t="n">
      <f>B139+</f>
    </oc>
    <nc r="S139" t="n">
      <f>-</f>
    </nc>
  </rcc>
  <rcc rId="4734" ua="false" sId="4">
    <oc r="S140" t="n">
      <f>B140+</f>
    </oc>
    <nc r="S140" t="n">
      <f>-</f>
    </nc>
  </rcc>
  <rcc rId="4735" ua="false" sId="4">
    <oc r="S141" t="n">
      <f>B141+</f>
    </oc>
    <nc r="S141" t="n">
      <f>-</f>
    </nc>
  </rcc>
  <rcc rId="4736" ua="false" sId="4">
    <oc r="S142" t="n">
      <f>B142+</f>
    </oc>
    <nc r="S142" t="n">
      <f>-</f>
    </nc>
  </rcc>
  <rcc rId="4737" ua="false" sId="4">
    <oc r="S143" t="n">
      <f>B143+</f>
    </oc>
    <nc r="S143" t="n">
      <f>-</f>
    </nc>
  </rcc>
  <rcc rId="4738" ua="false" sId="4">
    <oc r="S144" t="n">
      <f>B144+</f>
    </oc>
    <nc r="S144" t="n">
      <f>-</f>
    </nc>
  </rcc>
  <rcc rId="4739" ua="false" sId="4">
    <nc r="S145" t="n">
      <f>-</f>
    </nc>
  </rcc>
  <rcc rId="4740" ua="false" sId="4">
    <oc r="T120" t="n">
      <f>C120+</f>
    </oc>
    <nc r="T120" t="n">
      <f>-</f>
    </nc>
  </rcc>
  <rcc rId="4741" ua="false" sId="4">
    <oc r="T121" t="n">
      <f>C121+</f>
    </oc>
    <nc r="T121" t="n">
      <f>-</f>
    </nc>
  </rcc>
  <rcc rId="4742" ua="false" sId="4">
    <oc r="T122" t="n">
      <f>C122+</f>
    </oc>
    <nc r="T122" t="n">
      <f>-</f>
    </nc>
  </rcc>
  <rcc rId="4743" ua="false" sId="4">
    <oc r="T123" t="n">
      <f>C123+</f>
    </oc>
    <nc r="T123" t="n">
      <f>-</f>
    </nc>
  </rcc>
  <rcc rId="4744" ua="false" sId="4">
    <oc r="T124" t="n">
      <f>C124+</f>
    </oc>
    <nc r="T124" t="n">
      <f>-</f>
    </nc>
  </rcc>
  <rcc rId="4745" ua="false" sId="4">
    <oc r="T125" t="n">
      <f>C125+</f>
    </oc>
    <nc r="T125" t="n">
      <f>-</f>
    </nc>
  </rcc>
  <rcc rId="4746" ua="false" sId="4">
    <oc r="T126" t="n">
      <f>C126+</f>
    </oc>
    <nc r="T126" t="n">
      <f>-</f>
    </nc>
  </rcc>
  <rcc rId="4747" ua="false" sId="4">
    <oc r="T127" t="n">
      <f>C127+</f>
    </oc>
    <nc r="T127" t="n">
      <f>-</f>
    </nc>
  </rcc>
  <rcc rId="4748" ua="false" sId="4">
    <oc r="T128" t="n">
      <f>C128+</f>
    </oc>
    <nc r="T128" t="n">
      <f>-</f>
    </nc>
  </rcc>
  <rcc rId="4749" ua="false" sId="4">
    <oc r="T129" t="n">
      <f>C129+</f>
    </oc>
    <nc r="T129" t="n">
      <f>-</f>
    </nc>
  </rcc>
  <rcc rId="4750" ua="false" sId="4">
    <oc r="T130" t="n">
      <f>C130+</f>
    </oc>
    <nc r="T130" t="n">
      <f>-</f>
    </nc>
  </rcc>
  <rcc rId="4751" ua="false" sId="4">
    <oc r="T131" t="n">
      <f>C131+</f>
    </oc>
    <nc r="T131" t="n">
      <f>-</f>
    </nc>
  </rcc>
  <rcc rId="4752" ua="false" sId="4">
    <oc r="T132" t="n">
      <f>C132+</f>
    </oc>
    <nc r="T132" t="n">
      <f>-</f>
    </nc>
  </rcc>
  <rcc rId="4753" ua="false" sId="4">
    <oc r="T133" t="n">
      <f>C133+</f>
    </oc>
    <nc r="T133" t="n">
      <f>-</f>
    </nc>
  </rcc>
  <rcc rId="4754" ua="false" sId="4">
    <oc r="T134" t="n">
      <f>C134+</f>
    </oc>
    <nc r="T134" t="n">
      <f>-</f>
    </nc>
  </rcc>
  <rcc rId="4755" ua="false" sId="4">
    <oc r="T135" t="n">
      <f>C135+</f>
    </oc>
    <nc r="T135" t="n">
      <f>-</f>
    </nc>
  </rcc>
  <rcc rId="4756" ua="false" sId="4">
    <oc r="T136" t="n">
      <f>C136+</f>
    </oc>
    <nc r="T136" t="n">
      <f>-</f>
    </nc>
  </rcc>
  <rcc rId="4757" ua="false" sId="4">
    <oc r="T137" t="n">
      <f>C137+</f>
    </oc>
    <nc r="T137" t="n">
      <f>-</f>
    </nc>
  </rcc>
  <rcc rId="4758" ua="false" sId="4">
    <oc r="T138" t="n">
      <f>C138+</f>
    </oc>
    <nc r="T138" t="n">
      <f>-</f>
    </nc>
  </rcc>
  <rcc rId="4759" ua="false" sId="4">
    <oc r="T139" t="n">
      <f>C139+</f>
    </oc>
    <nc r="T139" t="n">
      <f>-</f>
    </nc>
  </rcc>
  <rcc rId="4760" ua="false" sId="4">
    <oc r="T140" t="n">
      <f>C140+</f>
    </oc>
    <nc r="T140" t="n">
      <f>-</f>
    </nc>
  </rcc>
  <rcc rId="4761" ua="false" sId="4">
    <oc r="T141" t="n">
      <f>C141+</f>
    </oc>
    <nc r="T141" t="n">
      <f>-</f>
    </nc>
  </rcc>
  <rcc rId="4762" ua="false" sId="4">
    <oc r="T142" t="n">
      <f>C142+</f>
    </oc>
    <nc r="T142" t="n">
      <f>-</f>
    </nc>
  </rcc>
  <rcc rId="4763" ua="false" sId="4">
    <oc r="T143" t="n">
      <f>C143+</f>
    </oc>
    <nc r="T143" t="n">
      <f>-</f>
    </nc>
  </rcc>
  <rcc rId="4764" ua="false" sId="4">
    <oc r="T144" t="n">
      <f>C144+</f>
    </oc>
    <nc r="T144" t="n">
      <f>-</f>
    </nc>
  </rcc>
  <rcc rId="4765" ua="false" sId="4">
    <nc r="T145" t="n">
      <f>-</f>
    </nc>
  </rcc>
  <rcc rId="4766" ua="false" sId="4">
    <oc r="U120" t="n">
      <f>D120+</f>
    </oc>
    <nc r="U120" t="n">
      <f>-</f>
    </nc>
  </rcc>
  <rcc rId="4767" ua="false" sId="4">
    <oc r="U121" t="n">
      <f>D121+</f>
    </oc>
    <nc r="U121" t="n">
      <f>-</f>
    </nc>
  </rcc>
  <rcc rId="4768" ua="false" sId="4">
    <oc r="U122" t="n">
      <f>D122+</f>
    </oc>
    <nc r="U122" t="n">
      <f>-</f>
    </nc>
  </rcc>
  <rcc rId="4769" ua="false" sId="4">
    <oc r="U123" t="n">
      <f>D123+</f>
    </oc>
    <nc r="U123" t="n">
      <f>-</f>
    </nc>
  </rcc>
  <rcc rId="4770" ua="false" sId="4">
    <oc r="U124" t="n">
      <f>D124+</f>
    </oc>
    <nc r="U124" t="n">
      <f>-</f>
    </nc>
  </rcc>
  <rcc rId="4771" ua="false" sId="4">
    <oc r="U125" t="n">
      <f>D125+</f>
    </oc>
    <nc r="U125" t="n">
      <f>-</f>
    </nc>
  </rcc>
  <rcc rId="4772" ua="false" sId="4">
    <oc r="U126" t="n">
      <f>D126+</f>
    </oc>
    <nc r="U126" t="n">
      <f>-</f>
    </nc>
  </rcc>
  <rcc rId="4773" ua="false" sId="4">
    <oc r="U127" t="n">
      <f>D127+</f>
    </oc>
    <nc r="U127" t="n">
      <f>-</f>
    </nc>
  </rcc>
  <rcc rId="4774" ua="false" sId="4">
    <oc r="U128" t="n">
      <f>D128+</f>
    </oc>
    <nc r="U128" t="n">
      <f>-</f>
    </nc>
  </rcc>
  <rcc rId="4775" ua="false" sId="4">
    <oc r="U129" t="n">
      <f>D129+</f>
    </oc>
    <nc r="U129" t="n">
      <f>-</f>
    </nc>
  </rcc>
  <rcc rId="4776" ua="false" sId="4">
    <oc r="U130" t="n">
      <f>D130+</f>
    </oc>
    <nc r="U130" t="n">
      <f>-</f>
    </nc>
  </rcc>
  <rcc rId="4777" ua="false" sId="4">
    <oc r="U131" t="n">
      <f>D131+</f>
    </oc>
    <nc r="U131" t="n">
      <f>-</f>
    </nc>
  </rcc>
  <rcc rId="4778" ua="false" sId="4">
    <oc r="U132" t="n">
      <f>D132+</f>
    </oc>
    <nc r="U132" t="n">
      <f>-</f>
    </nc>
  </rcc>
  <rcc rId="4779" ua="false" sId="4">
    <oc r="U133" t="n">
      <f>D133+</f>
    </oc>
    <nc r="U133" t="n">
      <f>-</f>
    </nc>
  </rcc>
  <rcc rId="4780" ua="false" sId="4">
    <oc r="U134" t="n">
      <f>D134+</f>
    </oc>
    <nc r="U134" t="n">
      <f>-</f>
    </nc>
  </rcc>
  <rcc rId="4781" ua="false" sId="4">
    <oc r="U135" t="n">
      <f>D135+</f>
    </oc>
    <nc r="U135" t="n">
      <f>-</f>
    </nc>
  </rcc>
  <rcc rId="4782" ua="false" sId="4">
    <oc r="U136" t="n">
      <f>D136+</f>
    </oc>
    <nc r="U136" t="n">
      <f>-</f>
    </nc>
  </rcc>
  <rcc rId="4783" ua="false" sId="4">
    <oc r="U137" t="n">
      <f>D137+</f>
    </oc>
    <nc r="U137" t="n">
      <f>-</f>
    </nc>
  </rcc>
  <rcc rId="4784" ua="false" sId="4">
    <oc r="U138" t="n">
      <f>D138+</f>
    </oc>
    <nc r="U138" t="n">
      <f>-</f>
    </nc>
  </rcc>
  <rcc rId="4785" ua="false" sId="4">
    <oc r="U139" t="n">
      <f>D139+</f>
    </oc>
    <nc r="U139" t="n">
      <f>-</f>
    </nc>
  </rcc>
  <rcc rId="4786" ua="false" sId="4">
    <oc r="U140" t="n">
      <f>D140+</f>
    </oc>
    <nc r="U140" t="n">
      <f>-</f>
    </nc>
  </rcc>
  <rcc rId="4787" ua="false" sId="4">
    <oc r="U141" t="n">
      <f>D141+</f>
    </oc>
    <nc r="U141" t="n">
      <f>-</f>
    </nc>
  </rcc>
  <rcc rId="4788" ua="false" sId="4">
    <oc r="U142" t="n">
      <f>D142+</f>
    </oc>
    <nc r="U142" t="n">
      <f>-</f>
    </nc>
  </rcc>
  <rcc rId="4789" ua="false" sId="4">
    <oc r="U143" t="n">
      <f>D143+</f>
    </oc>
    <nc r="U143" t="n">
      <f>-</f>
    </nc>
  </rcc>
  <rcc rId="4790" ua="false" sId="4">
    <oc r="U144" t="n">
      <f>D144+</f>
    </oc>
    <nc r="U144" t="n">
      <f>-</f>
    </nc>
  </rcc>
  <rcc rId="4791" ua="false" sId="4">
    <nc r="U145" t="n">
      <f>-</f>
    </nc>
  </rcc>
  <rcc rId="4792" ua="false" sId="4">
    <oc r="V120" t="n">
      <f>E120+</f>
    </oc>
    <nc r="V120" t="n">
      <f>-</f>
    </nc>
  </rcc>
  <rcc rId="4793" ua="false" sId="4">
    <oc r="V121" t="n">
      <f>E121+</f>
    </oc>
    <nc r="V121" t="n">
      <f>-</f>
    </nc>
  </rcc>
  <rcc rId="4794" ua="false" sId="4">
    <oc r="V122" t="n">
      <f>E122+</f>
    </oc>
    <nc r="V122" t="n">
      <f>-</f>
    </nc>
  </rcc>
  <rcc rId="4795" ua="false" sId="4">
    <oc r="V123" t="n">
      <f>E123+</f>
    </oc>
    <nc r="V123" t="n">
      <f>-</f>
    </nc>
  </rcc>
  <rcc rId="4796" ua="false" sId="4">
    <oc r="V124" t="n">
      <f>E124+</f>
    </oc>
    <nc r="V124" t="n">
      <f>-</f>
    </nc>
  </rcc>
  <rcc rId="4797" ua="false" sId="4">
    <oc r="V125" t="n">
      <f>E125+</f>
    </oc>
    <nc r="V125" t="n">
      <f>-</f>
    </nc>
  </rcc>
  <rcc rId="4798" ua="false" sId="4">
    <oc r="V126" t="n">
      <f>E126+</f>
    </oc>
    <nc r="V126" t="n">
      <f>-</f>
    </nc>
  </rcc>
  <rcc rId="4799" ua="false" sId="4">
    <oc r="V127" t="n">
      <f>E127+</f>
    </oc>
    <nc r="V127" t="n">
      <f>-</f>
    </nc>
  </rcc>
  <rcc rId="4800" ua="false" sId="4">
    <oc r="V128" t="n">
      <f>E128+</f>
    </oc>
    <nc r="V128" t="n">
      <f>-</f>
    </nc>
  </rcc>
  <rcc rId="4801" ua="false" sId="4">
    <oc r="V129" t="n">
      <f>E129+</f>
    </oc>
    <nc r="V129" t="n">
      <f>-</f>
    </nc>
  </rcc>
  <rcc rId="4802" ua="false" sId="4">
    <oc r="V130" t="n">
      <f>E130+</f>
    </oc>
    <nc r="V130" t="n">
      <f>-</f>
    </nc>
  </rcc>
  <rcc rId="4803" ua="false" sId="4">
    <oc r="V131" t="n">
      <f>E131+</f>
    </oc>
    <nc r="V131" t="n">
      <f>-</f>
    </nc>
  </rcc>
  <rcc rId="4804" ua="false" sId="4">
    <oc r="V132" t="n">
      <f>E132+</f>
    </oc>
    <nc r="V132" t="n">
      <f>-</f>
    </nc>
  </rcc>
  <rcc rId="4805" ua="false" sId="4">
    <oc r="V133" t="n">
      <f>E133+</f>
    </oc>
    <nc r="V133" t="n">
      <f>-</f>
    </nc>
  </rcc>
  <rcc rId="4806" ua="false" sId="4">
    <oc r="V134" t="n">
      <f>E134+</f>
    </oc>
    <nc r="V134" t="n">
      <f>-</f>
    </nc>
  </rcc>
  <rcc rId="4807" ua="false" sId="4">
    <oc r="V135" t="n">
      <f>E135+</f>
    </oc>
    <nc r="V135" t="n">
      <f>-</f>
    </nc>
  </rcc>
  <rcc rId="4808" ua="false" sId="4">
    <oc r="V136" t="n">
      <f>E136+</f>
    </oc>
    <nc r="V136" t="n">
      <f>-</f>
    </nc>
  </rcc>
  <rcc rId="4809" ua="false" sId="4">
    <oc r="V137" t="n">
      <f>E137+</f>
    </oc>
    <nc r="V137" t="n">
      <f>-</f>
    </nc>
  </rcc>
  <rcc rId="4810" ua="false" sId="4">
    <oc r="V138" t="n">
      <f>E138+</f>
    </oc>
    <nc r="V138" t="n">
      <f>-</f>
    </nc>
  </rcc>
  <rcc rId="4811" ua="false" sId="4">
    <oc r="V139" t="n">
      <f>E139+</f>
    </oc>
    <nc r="V139" t="n">
      <f>-</f>
    </nc>
  </rcc>
  <rcc rId="4812" ua="false" sId="4">
    <oc r="V140" t="n">
      <f>E140+</f>
    </oc>
    <nc r="V140" t="n">
      <f>-</f>
    </nc>
  </rcc>
  <rcc rId="4813" ua="false" sId="4">
    <oc r="V141" t="n">
      <f>E141+</f>
    </oc>
    <nc r="V141" t="n">
      <f>-</f>
    </nc>
  </rcc>
  <rcc rId="4814" ua="false" sId="4">
    <oc r="V142" t="n">
      <f>E142+</f>
    </oc>
    <nc r="V142" t="n">
      <f>-</f>
    </nc>
  </rcc>
  <rcc rId="4815" ua="false" sId="4">
    <oc r="V143" t="n">
      <f>E143+</f>
    </oc>
    <nc r="V143" t="n">
      <f>-</f>
    </nc>
  </rcc>
  <rcc rId="4816" ua="false" sId="4">
    <oc r="V144" t="n">
      <f>E144+</f>
    </oc>
    <nc r="V144" t="n">
      <f>-</f>
    </nc>
  </rcc>
  <rcc rId="4817" ua="false" sId="4">
    <nc r="V145" t="n">
      <f>-</f>
    </nc>
  </rcc>
  <rcc rId="4818" ua="false" sId="4">
    <oc r="W120" t="n">
      <f>F120+</f>
    </oc>
    <nc r="W120" t="n">
      <f>-</f>
    </nc>
  </rcc>
  <rcc rId="4819" ua="false" sId="4">
    <oc r="W121" t="n">
      <f>F121+</f>
    </oc>
    <nc r="W121" t="n">
      <f>-</f>
    </nc>
  </rcc>
  <rcc rId="4820" ua="false" sId="4">
    <oc r="W122" t="n">
      <f>F122+</f>
    </oc>
    <nc r="W122" t="n">
      <f>-</f>
    </nc>
  </rcc>
  <rcc rId="4821" ua="false" sId="4">
    <oc r="W123" t="n">
      <f>F123+</f>
    </oc>
    <nc r="W123" t="n">
      <f>-</f>
    </nc>
  </rcc>
  <rcc rId="4822" ua="false" sId="4">
    <oc r="W124" t="n">
      <f>F124+</f>
    </oc>
    <nc r="W124" t="n">
      <f>-</f>
    </nc>
  </rcc>
  <rcc rId="4823" ua="false" sId="4">
    <oc r="W125" t="n">
      <f>F125+</f>
    </oc>
    <nc r="W125" t="n">
      <f>-</f>
    </nc>
  </rcc>
  <rcc rId="4824" ua="false" sId="4">
    <oc r="W126" t="n">
      <f>F126+</f>
    </oc>
    <nc r="W126" t="n">
      <f>-</f>
    </nc>
  </rcc>
  <rcc rId="4825" ua="false" sId="4">
    <oc r="W127" t="n">
      <f>F127+</f>
    </oc>
    <nc r="W127" t="n">
      <f>-</f>
    </nc>
  </rcc>
  <rcc rId="4826" ua="false" sId="4">
    <oc r="W128" t="n">
      <f>F128+</f>
    </oc>
    <nc r="W128" t="n">
      <f>-</f>
    </nc>
  </rcc>
  <rcc rId="4827" ua="false" sId="4">
    <oc r="W129" t="n">
      <f>F129+</f>
    </oc>
    <nc r="W129" t="n">
      <f>-</f>
    </nc>
  </rcc>
  <rcc rId="4828" ua="false" sId="4">
    <oc r="W130" t="n">
      <f>F130+</f>
    </oc>
    <nc r="W130" t="n">
      <f>-</f>
    </nc>
  </rcc>
  <rcc rId="4829" ua="false" sId="4">
    <oc r="W131" t="n">
      <f>F131+</f>
    </oc>
    <nc r="W131" t="n">
      <f>-</f>
    </nc>
  </rcc>
  <rcc rId="4830" ua="false" sId="4">
    <oc r="W132" t="n">
      <f>F132+</f>
    </oc>
    <nc r="W132" t="n">
      <f>-</f>
    </nc>
  </rcc>
  <rcc rId="4831" ua="false" sId="4">
    <oc r="W133" t="n">
      <f>F133+</f>
    </oc>
    <nc r="W133" t="n">
      <f>-</f>
    </nc>
  </rcc>
  <rcc rId="4832" ua="false" sId="4">
    <oc r="W134" t="n">
      <f>F134+</f>
    </oc>
    <nc r="W134" t="n">
      <f>-</f>
    </nc>
  </rcc>
  <rcc rId="4833" ua="false" sId="4">
    <oc r="W135" t="n">
      <f>F135+</f>
    </oc>
    <nc r="W135" t="n">
      <f>-</f>
    </nc>
  </rcc>
  <rcc rId="4834" ua="false" sId="4">
    <oc r="W136" t="n">
      <f>F136+</f>
    </oc>
    <nc r="W136" t="n">
      <f>-</f>
    </nc>
  </rcc>
  <rcc rId="4835" ua="false" sId="4">
    <oc r="W137" t="n">
      <f>F137+</f>
    </oc>
    <nc r="W137" t="n">
      <f>-</f>
    </nc>
  </rcc>
  <rcc rId="4836" ua="false" sId="4">
    <oc r="W138" t="n">
      <f>F138+</f>
    </oc>
    <nc r="W138" t="n">
      <f>-</f>
    </nc>
  </rcc>
  <rcc rId="4837" ua="false" sId="4">
    <oc r="W139" t="n">
      <f>F139+</f>
    </oc>
    <nc r="W139" t="n">
      <f>-</f>
    </nc>
  </rcc>
  <rcc rId="4838" ua="false" sId="4">
    <oc r="W140" t="n">
      <f>F140+</f>
    </oc>
    <nc r="W140" t="n">
      <f>-</f>
    </nc>
  </rcc>
  <rcc rId="4839" ua="false" sId="4">
    <oc r="W141" t="n">
      <f>F141+</f>
    </oc>
    <nc r="W141" t="n">
      <f>-</f>
    </nc>
  </rcc>
  <rcc rId="4840" ua="false" sId="4">
    <oc r="W142" t="n">
      <f>F142+</f>
    </oc>
    <nc r="W142" t="n">
      <f>-</f>
    </nc>
  </rcc>
  <rcc rId="4841" ua="false" sId="4">
    <oc r="W143" t="n">
      <f>F143+</f>
    </oc>
    <nc r="W143" t="n">
      <f>-</f>
    </nc>
  </rcc>
  <rcc rId="4842" ua="false" sId="4">
    <oc r="W144" t="n">
      <f>F144+</f>
    </oc>
    <nc r="W144" t="n">
      <f>-</f>
    </nc>
  </rcc>
  <rcc rId="4843" ua="false" sId="4">
    <nc r="W145" t="n">
      <f>-</f>
    </nc>
  </rcc>
  <rcc rId="4844" ua="false" sId="4">
    <oc r="X120" t="n">
      <f>G120+</f>
    </oc>
    <nc r="X120" t="n">
      <f>-</f>
    </nc>
  </rcc>
  <rcc rId="4845" ua="false" sId="4">
    <oc r="X121" t="n">
      <f>G121+</f>
    </oc>
    <nc r="X121" t="n">
      <f>-</f>
    </nc>
  </rcc>
  <rcc rId="4846" ua="false" sId="4">
    <oc r="X122" t="n">
      <f>G122+</f>
    </oc>
    <nc r="X122" t="n">
      <f>-</f>
    </nc>
  </rcc>
  <rcc rId="4847" ua="false" sId="4">
    <oc r="X123" t="n">
      <f>G123+</f>
    </oc>
    <nc r="X123" t="n">
      <f>-</f>
    </nc>
  </rcc>
  <rcc rId="4848" ua="false" sId="4">
    <oc r="X124" t="n">
      <f>G124+</f>
    </oc>
    <nc r="X124" t="n">
      <f>-</f>
    </nc>
  </rcc>
  <rcc rId="4849" ua="false" sId="4">
    <oc r="X125" t="n">
      <f>G125+</f>
    </oc>
    <nc r="X125" t="n">
      <f>-</f>
    </nc>
  </rcc>
  <rcc rId="4850" ua="false" sId="4">
    <oc r="X126" t="n">
      <f>G126+</f>
    </oc>
    <nc r="X126" t="n">
      <f>-</f>
    </nc>
  </rcc>
  <rcc rId="4851" ua="false" sId="4">
    <oc r="X127" t="n">
      <f>G127+</f>
    </oc>
    <nc r="X127" t="n">
      <f>-</f>
    </nc>
  </rcc>
  <rcc rId="4852" ua="false" sId="4">
    <oc r="X128" t="n">
      <f>G128+</f>
    </oc>
    <nc r="X128" t="n">
      <f>-</f>
    </nc>
  </rcc>
  <rcc rId="4853" ua="false" sId="4">
    <oc r="X129" t="n">
      <f>G129+</f>
    </oc>
    <nc r="X129" t="n">
      <f>-</f>
    </nc>
  </rcc>
  <rcc rId="4854" ua="false" sId="4">
    <oc r="X130" t="n">
      <f>G130+</f>
    </oc>
    <nc r="X130" t="n">
      <f>-</f>
    </nc>
  </rcc>
  <rcc rId="4855" ua="false" sId="4">
    <oc r="X131" t="n">
      <f>G131+</f>
    </oc>
    <nc r="X131" t="n">
      <f>-</f>
    </nc>
  </rcc>
  <rcc rId="4856" ua="false" sId="4">
    <oc r="X132" t="n">
      <f>G132+</f>
    </oc>
    <nc r="X132" t="n">
      <f>-</f>
    </nc>
  </rcc>
  <rcc rId="4857" ua="false" sId="4">
    <oc r="X133" t="n">
      <f>G133+</f>
    </oc>
    <nc r="X133" t="n">
      <f>-</f>
    </nc>
  </rcc>
  <rcc rId="4858" ua="false" sId="4">
    <oc r="X134" t="n">
      <f>G134+</f>
    </oc>
    <nc r="X134" t="n">
      <f>-</f>
    </nc>
  </rcc>
  <rcc rId="4859" ua="false" sId="4">
    <oc r="X135" t="n">
      <f>G135+</f>
    </oc>
    <nc r="X135" t="n">
      <f>-</f>
    </nc>
  </rcc>
  <rcc rId="4860" ua="false" sId="4">
    <oc r="X136" t="n">
      <f>G136+</f>
    </oc>
    <nc r="X136" t="n">
      <f>-</f>
    </nc>
  </rcc>
  <rcc rId="4861" ua="false" sId="4">
    <oc r="X137" t="n">
      <f>G137+</f>
    </oc>
    <nc r="X137" t="n">
      <f>-</f>
    </nc>
  </rcc>
  <rcc rId="4862" ua="false" sId="4">
    <oc r="X138" t="n">
      <f>G138+</f>
    </oc>
    <nc r="X138" t="n">
      <f>-</f>
    </nc>
  </rcc>
  <rcc rId="4863" ua="false" sId="4">
    <oc r="X139" t="n">
      <f>G139+</f>
    </oc>
    <nc r="X139" t="n">
      <f>-</f>
    </nc>
  </rcc>
  <rcc rId="4864" ua="false" sId="4">
    <oc r="X140" t="n">
      <f>G140+</f>
    </oc>
    <nc r="X140" t="n">
      <f>-</f>
    </nc>
  </rcc>
  <rcc rId="4865" ua="false" sId="4">
    <oc r="X141" t="n">
      <f>G141+</f>
    </oc>
    <nc r="X141" t="n">
      <f>-</f>
    </nc>
  </rcc>
  <rcc rId="4866" ua="false" sId="4">
    <oc r="X142" t="n">
      <f>G142+</f>
    </oc>
    <nc r="X142" t="n">
      <f>-</f>
    </nc>
  </rcc>
  <rcc rId="4867" ua="false" sId="4">
    <oc r="X143" t="n">
      <f>G143+</f>
    </oc>
    <nc r="X143" t="n">
      <f>-</f>
    </nc>
  </rcc>
  <rcc rId="4868" ua="false" sId="4">
    <oc r="X144" t="n">
      <f>G144+</f>
    </oc>
    <nc r="X144" t="n">
      <f>-</f>
    </nc>
  </rcc>
  <rcc rId="4869" ua="false" sId="4">
    <nc r="X145" t="n">
      <f>-</f>
    </nc>
  </rcc>
  <rcc rId="4870" ua="false" sId="4">
    <oc r="Y120" t="n">
      <f>H120+</f>
    </oc>
    <nc r="Y120" t="n">
      <f>-</f>
    </nc>
  </rcc>
  <rcc rId="4871" ua="false" sId="4">
    <oc r="Y121" t="n">
      <f>H121+</f>
    </oc>
    <nc r="Y121" t="n">
      <f>-</f>
    </nc>
  </rcc>
  <rcc rId="4872" ua="false" sId="4">
    <oc r="Y122" t="n">
      <f>H122+</f>
    </oc>
    <nc r="Y122" t="n">
      <f>-</f>
    </nc>
  </rcc>
  <rcc rId="4873" ua="false" sId="4">
    <oc r="Y123" t="n">
      <f>H123+</f>
    </oc>
    <nc r="Y123" t="n">
      <f>-</f>
    </nc>
  </rcc>
  <rcc rId="4874" ua="false" sId="4">
    <oc r="Y124" t="n">
      <f>H124+</f>
    </oc>
    <nc r="Y124" t="n">
      <f>-</f>
    </nc>
  </rcc>
  <rcc rId="4875" ua="false" sId="4">
    <oc r="Y125" t="n">
      <f>H125+</f>
    </oc>
    <nc r="Y125" t="n">
      <f>-</f>
    </nc>
  </rcc>
  <rcc rId="4876" ua="false" sId="4">
    <oc r="Y126" t="n">
      <f>H126+</f>
    </oc>
    <nc r="Y126" t="n">
      <f>-</f>
    </nc>
  </rcc>
  <rcc rId="4877" ua="false" sId="4">
    <oc r="Y127" t="n">
      <f>H127+</f>
    </oc>
    <nc r="Y127" t="n">
      <f>-</f>
    </nc>
  </rcc>
  <rcc rId="4878" ua="false" sId="4">
    <oc r="Y128" t="n">
      <f>H128+</f>
    </oc>
    <nc r="Y128" t="n">
      <f>-</f>
    </nc>
  </rcc>
  <rcc rId="4879" ua="false" sId="4">
    <oc r="Y129" t="n">
      <f>H129+</f>
    </oc>
    <nc r="Y129" t="n">
      <f>-</f>
    </nc>
  </rcc>
  <rcc rId="4880" ua="false" sId="4">
    <oc r="Y130" t="n">
      <f>H130+</f>
    </oc>
    <nc r="Y130" t="n">
      <f>-</f>
    </nc>
  </rcc>
  <rcc rId="4881" ua="false" sId="4">
    <oc r="Y131" t="n">
      <f>H131+</f>
    </oc>
    <nc r="Y131" t="n">
      <f>-</f>
    </nc>
  </rcc>
  <rcc rId="4882" ua="false" sId="4">
    <oc r="Y132" t="n">
      <f>H132+</f>
    </oc>
    <nc r="Y132" t="n">
      <f>-</f>
    </nc>
  </rcc>
  <rcc rId="4883" ua="false" sId="4">
    <oc r="Y133" t="n">
      <f>H133+</f>
    </oc>
    <nc r="Y133" t="n">
      <f>-</f>
    </nc>
  </rcc>
  <rcc rId="4884" ua="false" sId="4">
    <oc r="Y134" t="n">
      <f>H134+</f>
    </oc>
    <nc r="Y134" t="n">
      <f>-</f>
    </nc>
  </rcc>
  <rcc rId="4885" ua="false" sId="4">
    <oc r="Y135" t="n">
      <f>H135+</f>
    </oc>
    <nc r="Y135" t="n">
      <f>-</f>
    </nc>
  </rcc>
  <rcc rId="4886" ua="false" sId="4">
    <oc r="Y136" t="n">
      <f>H136+</f>
    </oc>
    <nc r="Y136" t="n">
      <f>-</f>
    </nc>
  </rcc>
  <rcc rId="4887" ua="false" sId="4">
    <oc r="Y137" t="n">
      <f>H137+</f>
    </oc>
    <nc r="Y137" t="n">
      <f>-</f>
    </nc>
  </rcc>
  <rcc rId="4888" ua="false" sId="4">
    <oc r="Y138" t="n">
      <f>H138+</f>
    </oc>
    <nc r="Y138" t="n">
      <f>-</f>
    </nc>
  </rcc>
  <rcc rId="4889" ua="false" sId="4">
    <oc r="Y139" t="n">
      <f>H139+</f>
    </oc>
    <nc r="Y139" t="n">
      <f>-</f>
    </nc>
  </rcc>
  <rcc rId="4890" ua="false" sId="4">
    <oc r="Y140" t="n">
      <f>H140+</f>
    </oc>
    <nc r="Y140" t="n">
      <f>-</f>
    </nc>
  </rcc>
  <rcc rId="4891" ua="false" sId="4">
    <oc r="Y141" t="n">
      <f>H141+</f>
    </oc>
    <nc r="Y141" t="n">
      <f>-</f>
    </nc>
  </rcc>
  <rcc rId="4892" ua="false" sId="4">
    <oc r="Y142" t="n">
      <f>H142+</f>
    </oc>
    <nc r="Y142" t="n">
      <f>-</f>
    </nc>
  </rcc>
  <rcc rId="4893" ua="false" sId="4">
    <oc r="Y143" t="n">
      <f>H143+</f>
    </oc>
    <nc r="Y143" t="n">
      <f>-</f>
    </nc>
  </rcc>
  <rcc rId="4894" ua="false" sId="4">
    <oc r="Y144" t="n">
      <f>H144+</f>
    </oc>
    <nc r="Y144" t="n">
      <f>-</f>
    </nc>
  </rcc>
  <rcc rId="4895" ua="false" sId="4">
    <nc r="Y145" t="n">
      <f>-</f>
    </nc>
  </rcc>
  <rcc rId="4896" ua="false" sId="4">
    <oc r="Z120" t="n">
      <f>X120+0.33*Y120</f>
    </oc>
    <nc r="Z120" t="n">
      <f>-</f>
    </nc>
  </rcc>
  <rcc rId="4897" ua="false" sId="4">
    <oc r="Z121" t="n">
      <f>X121+0.33*Y121</f>
    </oc>
    <nc r="Z121" t="n">
      <f>-</f>
    </nc>
  </rcc>
  <rcc rId="4898" ua="false" sId="4">
    <oc r="Z122" t="n">
      <f>X122+0.33*Y122</f>
    </oc>
    <nc r="Z122" t="n">
      <f>-</f>
    </nc>
  </rcc>
  <rcc rId="4899" ua="false" sId="4">
    <oc r="Z123" t="n">
      <f>X123+0.33*Y123</f>
    </oc>
    <nc r="Z123" t="n">
      <f>-</f>
    </nc>
  </rcc>
  <rcc rId="4900" ua="false" sId="4">
    <oc r="Z124" t="n">
      <f>X124+0.33*Y124</f>
    </oc>
    <nc r="Z124" t="n">
      <f>-</f>
    </nc>
  </rcc>
  <rcc rId="4901" ua="false" sId="4">
    <oc r="Z125" t="n">
      <f>X125+0.33*Y125</f>
    </oc>
    <nc r="Z125" t="n">
      <f>-</f>
    </nc>
  </rcc>
  <rcc rId="4902" ua="false" sId="4">
    <oc r="Z126" t="n">
      <f>X126+0.33*Y126</f>
    </oc>
    <nc r="Z126" t="n">
      <f>-</f>
    </nc>
  </rcc>
  <rcc rId="4903" ua="false" sId="4">
    <oc r="Z127" t="n">
      <f>X127+0.33*Y127</f>
    </oc>
    <nc r="Z127" t="n">
      <f>-</f>
    </nc>
  </rcc>
  <rcc rId="4904" ua="false" sId="4">
    <oc r="Z128" t="n">
      <f>X128+0.33*Y128</f>
    </oc>
    <nc r="Z128" t="n">
      <f>-</f>
    </nc>
  </rcc>
  <rcc rId="4905" ua="false" sId="4">
    <oc r="Z129" t="n">
      <f>X129+0.33*Y129</f>
    </oc>
    <nc r="Z129" t="n">
      <f>-</f>
    </nc>
  </rcc>
  <rcc rId="4906" ua="false" sId="4">
    <oc r="Z130" t="n">
      <f>X130+0.33*Y130</f>
    </oc>
    <nc r="Z130" t="n">
      <f>-</f>
    </nc>
  </rcc>
  <rcc rId="4907" ua="false" sId="4">
    <oc r="Z131" t="n">
      <f>X131+0.33*Y131</f>
    </oc>
    <nc r="Z131" t="n">
      <f>-</f>
    </nc>
  </rcc>
  <rcc rId="4908" ua="false" sId="4">
    <oc r="Z132" t="n">
      <f>X132+0.33*Y132</f>
    </oc>
    <nc r="Z132" t="n">
      <f>-</f>
    </nc>
  </rcc>
  <rcc rId="4909" ua="false" sId="4">
    <oc r="Z133" t="n">
      <f>X133+0.33*Y133</f>
    </oc>
    <nc r="Z133" t="n">
      <f>-</f>
    </nc>
  </rcc>
  <rcc rId="4910" ua="false" sId="4">
    <oc r="Z134" t="n">
      <f>X134+0.33*Y134</f>
    </oc>
    <nc r="Z134" t="n">
      <f>-</f>
    </nc>
  </rcc>
  <rcc rId="4911" ua="false" sId="4">
    <oc r="Z135" t="n">
      <f>X135+0.33*Y135</f>
    </oc>
    <nc r="Z135" t="n">
      <f>-</f>
    </nc>
  </rcc>
  <rcc rId="4912" ua="false" sId="4">
    <oc r="Z136" t="n">
      <f>X136+0.33*Y136</f>
    </oc>
    <nc r="Z136" t="n">
      <f>-</f>
    </nc>
  </rcc>
  <rcc rId="4913" ua="false" sId="4">
    <oc r="Z137" t="n">
      <f>X137+0.33*Y137</f>
    </oc>
    <nc r="Z137" t="n">
      <f>-</f>
    </nc>
  </rcc>
  <rcc rId="4914" ua="false" sId="4">
    <oc r="Z138" t="n">
      <f>X138+0.33*Y138</f>
    </oc>
    <nc r="Z138" t="n">
      <f>-</f>
    </nc>
  </rcc>
  <rcc rId="4915" ua="false" sId="4">
    <oc r="Z139" t="n">
      <f>X139+0.33*Y139</f>
    </oc>
    <nc r="Z139" t="n">
      <f>-</f>
    </nc>
  </rcc>
  <rcc rId="4916" ua="false" sId="4">
    <oc r="Z140" t="n">
      <f>X140+0.33*Y140</f>
    </oc>
    <nc r="Z140" t="n">
      <f>-</f>
    </nc>
  </rcc>
  <rcc rId="4917" ua="false" sId="4">
    <oc r="Z141" t="n">
      <f>X141+0.33*Y141</f>
    </oc>
    <nc r="Z141" t="n">
      <f>-</f>
    </nc>
  </rcc>
  <rcc rId="4918" ua="false" sId="4">
    <oc r="Z142" t="n">
      <f>X142+0.33*Y142</f>
    </oc>
    <nc r="Z142" t="n">
      <f>-</f>
    </nc>
  </rcc>
  <rcc rId="4919" ua="false" sId="4">
    <oc r="Z143" t="n">
      <f>X143+0.33*Y143</f>
    </oc>
    <nc r="Z143" t="n">
      <f>-</f>
    </nc>
  </rcc>
  <rcc rId="4920" ua="false" sId="4">
    <oc r="Z144" t="n">
      <f>X144+0.33*Y144</f>
    </oc>
    <nc r="Z144" t="n">
      <f>-</f>
    </nc>
  </rcc>
  <rcc rId="4921" ua="false" sId="4">
    <nc r="Z145" t="n">
      <f>-</f>
    </nc>
  </rcc>
</revisions>
</file>

<file path=xl/revisions/revisionLog19.xml><?xml version="1.0" encoding="utf-8"?>
<revisions xmlns="http://schemas.openxmlformats.org/spreadsheetml/2006/main" xmlns:r="http://schemas.openxmlformats.org/officeDocument/2006/relationships">
  <rcc rId="4922" ua="false" sId="2">
    <oc r="A479" t="inlineStr">
      <is>
        <r>
          <rPr>
            <sz val="10"/>
            <rFont val="Arial"/>
            <family val="2"/>
            <charset val="1"/>
          </rPr>
          <t xml:space="preserve">Tabla 15.</t>
        </r>
      </is>
    </oc>
    <nc r="A479" t="inlineStr">
      <is>
        <r>
          <rPr>
            <sz val="10"/>
            <rFont val="Arial"/>
            <family val="2"/>
            <charset val="1"/>
          </rPr>
          <t xml:space="preserve">Tabla 13.</t>
        </r>
      </is>
    </nc>
  </rcc>
  <rcc rId="4923" ua="false" sId="2">
    <oc r="B483" t="n">
      <v>0</v>
    </oc>
    <nc r="B483"/>
  </rcc>
  <rcc rId="4924" ua="false" sId="2">
    <oc r="I483" t="n">
      <f/>
    </oc>
    <nc r="I483" t="n">
      <f>AO483+AQ483+AS483+AU483+AW483</f>
    </nc>
  </rcc>
  <rcc rId="4925" ua="false" sId="2">
    <oc r="I484" t="n">
      <f/>
    </oc>
    <nc r="I484" t="n">
      <f>AO484+AQ484+AS484+AU484+AW484</f>
    </nc>
  </rcc>
  <rcc rId="4926" ua="false" sId="2">
    <oc r="I485" t="n">
      <f/>
    </oc>
    <nc r="I485" t="n">
      <f>AO485+AQ485+AS485+AU485+AW485</f>
    </nc>
  </rcc>
  <rcc rId="4927" ua="false" sId="2">
    <oc r="I486" t="n">
      <f/>
    </oc>
    <nc r="I486" t="n">
      <f>AO486+AQ486+AS486+AU486+AW486</f>
    </nc>
  </rcc>
  <rcc rId="4928" ua="false" sId="2">
    <oc r="I487" t="n">
      <f/>
    </oc>
    <nc r="I487" t="n">
      <f>AO487+AQ487+AS487+AU487+AW487</f>
    </nc>
  </rcc>
  <rcc rId="4929" ua="false" sId="2">
    <oc r="I488" t="n">
      <f/>
    </oc>
    <nc r="I488" t="n">
      <f>AO488+AQ488+AS488+AU488+AW488</f>
    </nc>
  </rcc>
  <rcc rId="4930" ua="false" sId="2">
    <oc r="I489" t="n">
      <f/>
    </oc>
    <nc r="I489" t="n">
      <f>AO489+AQ489+AS489+AU489+AW489</f>
    </nc>
  </rcc>
  <rcc rId="4931" ua="false" sId="2">
    <oc r="I490" t="n">
      <f/>
    </oc>
    <nc r="I490" t="n">
      <f>AO490+AQ490+AS490+AU490+AW490</f>
    </nc>
  </rcc>
  <rcc rId="4932" ua="false" sId="2">
    <oc r="I491" t="n">
      <f/>
    </oc>
    <nc r="I491" t="n">
      <f>AO491+AQ491+AS491+AU491+AW491</f>
    </nc>
  </rcc>
  <rcc rId="4933" ua="false" sId="2">
    <oc r="I492" t="n">
      <f/>
    </oc>
    <nc r="I492" t="n">
      <f>AO492+AQ492+AS492+AU492+AW492</f>
    </nc>
  </rcc>
  <rcc rId="4934" ua="false" sId="2">
    <oc r="I493" t="n">
      <f/>
    </oc>
    <nc r="I493" t="n">
      <f>AO493+AQ493+AS493+AU493+AW493</f>
    </nc>
  </rcc>
  <rcc rId="4935" ua="false" sId="2">
    <oc r="I494" t="n">
      <f/>
    </oc>
    <nc r="I494" t="n">
      <f>AO494+AQ494+AS494+AU494+AW494</f>
    </nc>
  </rcc>
  <rcc rId="4936" ua="false" sId="2">
    <oc r="I495" t="n">
      <f/>
    </oc>
    <nc r="I495" t="n">
      <f>AO495+AQ495+AS495+AU495+AW495</f>
    </nc>
  </rcc>
  <rcc rId="4937" ua="false" sId="2">
    <oc r="I496" t="n">
      <f/>
    </oc>
    <nc r="I496" t="n">
      <f>AO496+AQ496+AS496+AU496+AW496</f>
    </nc>
  </rcc>
  <rcc rId="4938" ua="false" sId="2">
    <oc r="I497" t="n">
      <f/>
    </oc>
    <nc r="I497" t="n">
      <f>AO497+AQ497+AS497+AU497+AW497</f>
    </nc>
  </rcc>
  <rcc rId="4939" ua="false" sId="2">
    <oc r="I498" t="n">
      <f/>
    </oc>
    <nc r="I498" t="n">
      <f>AO498+AQ498+AS498+AU498+AW498</f>
    </nc>
  </rcc>
  <rcc rId="4940" ua="false" sId="2">
    <oc r="I499" t="n">
      <f/>
    </oc>
    <nc r="I499" t="n">
      <f>AO499+AQ499+AS499+AU499+AW499</f>
    </nc>
  </rcc>
  <rcc rId="4941" ua="false" sId="2">
    <oc r="I500" t="n">
      <f/>
    </oc>
    <nc r="I500" t="n">
      <f>AO500+AQ500+AS500+AU500+AW500</f>
    </nc>
  </rcc>
  <rcc rId="4942" ua="false" sId="2">
    <oc r="I501" t="n">
      <f/>
    </oc>
    <nc r="I501" t="n">
      <f>AO501+AQ501+AS501+AU501+AW501</f>
    </nc>
  </rcc>
  <rcc rId="4943" ua="false" sId="2">
    <oc r="I502" t="n">
      <f/>
    </oc>
    <nc r="I502" t="n">
      <f>AO502+AQ502+AS502+AU502+AW502</f>
    </nc>
  </rcc>
  <rcc rId="4944" ua="false" sId="2">
    <oc r="I503" t="n">
      <f/>
    </oc>
    <nc r="I503" t="n">
      <f>AO503+AQ503+AS503+AU503+AW503</f>
    </nc>
  </rcc>
  <rcc rId="4945" ua="false" sId="2">
    <oc r="I504" t="n">
      <f/>
    </oc>
    <nc r="I504" t="n">
      <f>AO504+AQ504+AS504+AU504+AW504</f>
    </nc>
  </rcc>
  <rcc rId="4946" ua="false" sId="2">
    <oc r="I505" t="n">
      <f/>
    </oc>
    <nc r="I505" t="n">
      <f>AO505+AQ505+AS505+AU505+AW505</f>
    </nc>
  </rcc>
  <rcc rId="4947" ua="false" sId="2">
    <oc r="I506" t="n">
      <f/>
    </oc>
    <nc r="I506" t="n">
      <f>AO506+AQ506+AS506+AU506+AW506</f>
    </nc>
  </rcc>
  <rcc rId="4948" ua="false" sId="2">
    <oc r="I507" t="n">
      <f/>
    </oc>
    <nc r="I507" t="n">
      <f>AO507+AQ507+AS507+AU507+AW507</f>
    </nc>
  </rcc>
  <rcc rId="4949" ua="false" sId="2">
    <oc r="I508" t="n">
      <f>SUM(I483:I507)</f>
    </oc>
    <nc r="I508" t="n">
      <f>SUM(I481:I507)</f>
    </nc>
  </rcc>
  <rcc rId="4950" ua="false" sId="2">
    <oc r="J483" t="n">
      <f/>
    </oc>
    <nc r="J483" t="n">
      <f>AP483+AR483+AT483+AV483+AX483</f>
    </nc>
  </rcc>
  <rcc rId="4951" ua="false" sId="2">
    <oc r="J484" t="n">
      <f/>
    </oc>
    <nc r="J484" t="n">
      <f>AP484+AR484+AT484+AV484+AX484</f>
    </nc>
  </rcc>
  <rcc rId="4952" ua="false" sId="2">
    <oc r="J485" t="n">
      <f/>
    </oc>
    <nc r="J485" t="n">
      <f>AP485+AR485+AT485+AV485+AX485</f>
    </nc>
  </rcc>
  <rcc rId="4953" ua="false" sId="2">
    <oc r="J486" t="n">
      <f/>
    </oc>
    <nc r="J486" t="n">
      <f>AP486+AR486+AT486+AV486+AX486</f>
    </nc>
  </rcc>
  <rcc rId="4954" ua="false" sId="2">
    <oc r="J487" t="n">
      <f/>
    </oc>
    <nc r="J487" t="n">
      <f>AP487+AR487+AT487+AV487+AX487</f>
    </nc>
  </rcc>
  <rcc rId="4955" ua="false" sId="2">
    <oc r="J488" t="n">
      <f/>
    </oc>
    <nc r="J488" t="n">
      <f>AP488+AR488+AT488+AV488+AX488</f>
    </nc>
  </rcc>
  <rcc rId="4956" ua="false" sId="2">
    <oc r="J489" t="n">
      <f/>
    </oc>
    <nc r="J489" t="n">
      <f>AP489+AR489+AT489+AV489+AX489</f>
    </nc>
  </rcc>
  <rcc rId="4957" ua="false" sId="2">
    <oc r="J490" t="n">
      <f/>
    </oc>
    <nc r="J490" t="n">
      <f>AP490+AR490+AT490+AV490+AX490</f>
    </nc>
  </rcc>
  <rcc rId="4958" ua="false" sId="2">
    <oc r="J491" t="n">
      <f/>
    </oc>
    <nc r="J491" t="n">
      <f>AP491+AR491+AT491+AV491+AX491</f>
    </nc>
  </rcc>
  <rcc rId="4959" ua="false" sId="2">
    <oc r="J492" t="n">
      <f/>
    </oc>
    <nc r="J492" t="n">
      <f>AP492+AR492+AT492+AV492+AX492</f>
    </nc>
  </rcc>
  <rcc rId="4960" ua="false" sId="2">
    <oc r="J493" t="n">
      <f/>
    </oc>
    <nc r="J493" t="n">
      <f>AP493+AR493+AT493+AV493+AX493</f>
    </nc>
  </rcc>
  <rcc rId="4961" ua="false" sId="2">
    <oc r="J494" t="n">
      <f/>
    </oc>
    <nc r="J494" t="n">
      <f>AP494+AR494+AT494+AV494+AX494</f>
    </nc>
  </rcc>
  <rcc rId="4962" ua="false" sId="2">
    <oc r="J495" t="n">
      <f/>
    </oc>
    <nc r="J495" t="n">
      <f>AP495+AR495+AT495+AV495+AX495</f>
    </nc>
  </rcc>
  <rcc rId="4963" ua="false" sId="2">
    <oc r="J496" t="n">
      <f/>
    </oc>
    <nc r="J496" t="n">
      <f>AP496+AR496+AT496+AV496+AX496</f>
    </nc>
  </rcc>
  <rcc rId="4964" ua="false" sId="2">
    <oc r="J497" t="n">
      <f/>
    </oc>
    <nc r="J497" t="n">
      <f>AP497+AR497+AT497+AV497+AX497</f>
    </nc>
  </rcc>
  <rcc rId="4965" ua="false" sId="2">
    <oc r="J498" t="n">
      <f/>
    </oc>
    <nc r="J498" t="n">
      <f>AP498+AR498+AT498+AV498+AX498</f>
    </nc>
  </rcc>
  <rcc rId="4966" ua="false" sId="2">
    <oc r="J499" t="n">
      <f/>
    </oc>
    <nc r="J499" t="n">
      <f>AP499+AR499+AT499+AV499+AX499</f>
    </nc>
  </rcc>
  <rcc rId="4967" ua="false" sId="2">
    <oc r="J500" t="n">
      <f/>
    </oc>
    <nc r="J500" t="n">
      <f>AP500+AR500+AT500+AV500+AX500</f>
    </nc>
  </rcc>
  <rcc rId="4968" ua="false" sId="2">
    <oc r="J501" t="n">
      <f/>
    </oc>
    <nc r="J501" t="n">
      <f>AP501+AR501+AT501+AV501+AX501</f>
    </nc>
  </rcc>
  <rcc rId="4969" ua="false" sId="2">
    <oc r="J502" t="n">
      <f/>
    </oc>
    <nc r="J502" t="n">
      <f>AP502+AR502+AT502+AV502+AX502</f>
    </nc>
  </rcc>
  <rcc rId="4970" ua="false" sId="2">
    <oc r="J503" t="n">
      <f/>
    </oc>
    <nc r="J503" t="n">
      <f>AP503+AR503+AT503+AV503+AX503</f>
    </nc>
  </rcc>
  <rcc rId="4971" ua="false" sId="2">
    <oc r="J504" t="n">
      <f/>
    </oc>
    <nc r="J504" t="n">
      <f>AP504+AR504+AT504+AV504+AX504</f>
    </nc>
  </rcc>
  <rcc rId="4972" ua="false" sId="2">
    <oc r="J505" t="n">
      <f/>
    </oc>
    <nc r="J505" t="n">
      <f>AP505+AR505+AT505+AV505+AX505</f>
    </nc>
  </rcc>
  <rcc rId="4973" ua="false" sId="2">
    <oc r="J506" t="n">
      <f/>
    </oc>
    <nc r="J506" t="n">
      <f>AP506+AR506+AT506+AV506+AX506</f>
    </nc>
  </rcc>
  <rcc rId="4974" ua="false" sId="2">
    <oc r="J507" t="n">
      <f/>
    </oc>
    <nc r="J507" t="n">
      <f>AP507+AR507+AT507+AV507+AX507</f>
    </nc>
  </rcc>
  <rcc rId="4975" ua="false" sId="2">
    <oc r="J508" t="n">
      <f/>
    </oc>
    <nc r="J508" t="n">
      <f/>
    </nc>
  </rcc>
  <rcc rId="4976" ua="false" sId="2">
    <oc r="K483" t="n">
      <f>I483-</f>
    </oc>
    <nc r="K483" t="n">
      <f>I483-</f>
    </nc>
  </rcc>
  <rcc rId="4977" ua="false" sId="2">
    <oc r="K484" t="n">
      <f>I484-</f>
    </oc>
    <nc r="K484" t="n">
      <f>I484-</f>
    </nc>
  </rcc>
  <rcc rId="4978" ua="false" sId="2">
    <oc r="K485" t="n">
      <f>I485-</f>
    </oc>
    <nc r="K485" t="n">
      <f>I485-</f>
    </nc>
  </rcc>
  <rcc rId="4979" ua="false" sId="2">
    <oc r="K486" t="n">
      <f>I486-</f>
    </oc>
    <nc r="K486" t="n">
      <f>I486-</f>
    </nc>
  </rcc>
  <rcc rId="4980" ua="false" sId="2">
    <oc r="K487" t="n">
      <f>I487-</f>
    </oc>
    <nc r="K487" t="n">
      <f>I487-</f>
    </nc>
  </rcc>
  <rcc rId="4981" ua="false" sId="2">
    <oc r="K488" t="n">
      <f>I488-</f>
    </oc>
    <nc r="K488" t="n">
      <f>I488-</f>
    </nc>
  </rcc>
  <rcc rId="4982" ua="false" sId="2">
    <oc r="K489" t="n">
      <f>I489-</f>
    </oc>
    <nc r="K489" t="n">
      <f>I489-</f>
    </nc>
  </rcc>
  <rcc rId="4983" ua="false" sId="2">
    <oc r="K490" t="n">
      <f>I490-</f>
    </oc>
    <nc r="K490" t="n">
      <f>I490-</f>
    </nc>
  </rcc>
  <rcc rId="4984" ua="false" sId="2">
    <oc r="K491" t="n">
      <f>I491-</f>
    </oc>
    <nc r="K491" t="n">
      <f>I491-</f>
    </nc>
  </rcc>
  <rcc rId="4985" ua="false" sId="2">
    <oc r="K492" t="n">
      <f>I492-</f>
    </oc>
    <nc r="K492" t="n">
      <f>I492-</f>
    </nc>
  </rcc>
  <rcc rId="4986" ua="false" sId="2">
    <oc r="K493" t="n">
      <f>I493-</f>
    </oc>
    <nc r="K493" t="n">
      <f>I493-</f>
    </nc>
  </rcc>
  <rcc rId="4987" ua="false" sId="2">
    <oc r="K494" t="n">
      <f>I494-</f>
    </oc>
    <nc r="K494" t="n">
      <f>I494-</f>
    </nc>
  </rcc>
  <rcc rId="4988" ua="false" sId="2">
    <oc r="K495" t="n">
      <f>I495-</f>
    </oc>
    <nc r="K495" t="n">
      <f>I495-</f>
    </nc>
  </rcc>
  <rcc rId="4989" ua="false" sId="2">
    <oc r="K496" t="n">
      <f>I496-</f>
    </oc>
    <nc r="K496" t="n">
      <f>I496-</f>
    </nc>
  </rcc>
  <rcc rId="4990" ua="false" sId="2">
    <oc r="K497" t="n">
      <f>I497-</f>
    </oc>
    <nc r="K497" t="n">
      <f>I497-</f>
    </nc>
  </rcc>
  <rcc rId="4991" ua="false" sId="2">
    <oc r="K498" t="n">
      <f>I498-</f>
    </oc>
    <nc r="K498" t="n">
      <f>I498-</f>
    </nc>
  </rcc>
  <rcc rId="4992" ua="false" sId="2">
    <oc r="K499" t="n">
      <f>I499-</f>
    </oc>
    <nc r="K499" t="n">
      <f>I499-</f>
    </nc>
  </rcc>
  <rcc rId="4993" ua="false" sId="2">
    <oc r="K500" t="n">
      <f>I500-</f>
    </oc>
    <nc r="K500" t="n">
      <f>I500-</f>
    </nc>
  </rcc>
  <rcc rId="4994" ua="false" sId="2">
    <oc r="K501" t="n">
      <f>I501-</f>
    </oc>
    <nc r="K501" t="n">
      <f>I501-</f>
    </nc>
  </rcc>
  <rcc rId="4995" ua="false" sId="2">
    <oc r="K502" t="n">
      <f>I502-</f>
    </oc>
    <nc r="K502" t="n">
      <f>I502-</f>
    </nc>
  </rcc>
  <rcc rId="4996" ua="false" sId="2">
    <oc r="K503" t="n">
      <f>I503-</f>
    </oc>
    <nc r="K503" t="n">
      <f>I503-</f>
    </nc>
  </rcc>
  <rcc rId="4997" ua="false" sId="2">
    <oc r="K504" t="n">
      <f>I504-</f>
    </oc>
    <nc r="K504" t="n">
      <f>I504-</f>
    </nc>
  </rcc>
  <rcc rId="4998" ua="false" sId="2">
    <oc r="K505" t="n">
      <f>I505-</f>
    </oc>
    <nc r="K505" t="n">
      <f>I505-</f>
    </nc>
  </rcc>
  <rcc rId="4999" ua="false" sId="2">
    <oc r="K506" t="n">
      <f>I506-</f>
    </oc>
    <nc r="K506" t="n">
      <f>I506-</f>
    </nc>
  </rcc>
  <rcc rId="5000" ua="false" sId="2">
    <oc r="K507" t="n">
      <f>I507-</f>
    </oc>
    <nc r="K507" t="n">
      <f>I507-</f>
    </nc>
  </rcc>
  <rcc rId="5001" ua="false" sId="2">
    <oc r="K508" t="n">
      <f>I508-</f>
    </oc>
    <nc r="K508" t="n">
      <f>I508-</f>
    </nc>
  </rcc>
  <rcc rId="5002" ua="false" sId="2">
    <oc r="L483" t="n">
      <f>J483-</f>
    </oc>
    <nc r="L483" t="n">
      <f>J483-</f>
    </nc>
  </rcc>
  <rcc rId="5003" ua="false" sId="2">
    <oc r="L484" t="n">
      <f>J484-</f>
    </oc>
    <nc r="L484" t="n">
      <f>J484-</f>
    </nc>
  </rcc>
  <rcc rId="5004" ua="false" sId="2">
    <oc r="L485" t="n">
      <f>J485-</f>
    </oc>
    <nc r="L485" t="n">
      <f>J485-</f>
    </nc>
  </rcc>
  <rcc rId="5005" ua="false" sId="2">
    <oc r="L486" t="n">
      <f>J486-</f>
    </oc>
    <nc r="L486" t="n">
      <f>J486-</f>
    </nc>
  </rcc>
  <rcc rId="5006" ua="false" sId="2">
    <oc r="L487" t="n">
      <f>J487-</f>
    </oc>
    <nc r="L487" t="n">
      <f>J487-</f>
    </nc>
  </rcc>
  <rcc rId="5007" ua="false" sId="2">
    <oc r="L488" t="n">
      <f>J488-</f>
    </oc>
    <nc r="L488" t="n">
      <f>J488-</f>
    </nc>
  </rcc>
  <rcc rId="5008" ua="false" sId="2">
    <oc r="L489" t="n">
      <f>J489-</f>
    </oc>
    <nc r="L489" t="n">
      <f>J489-</f>
    </nc>
  </rcc>
  <rcc rId="5009" ua="false" sId="2">
    <oc r="L490" t="n">
      <f>J490-</f>
    </oc>
    <nc r="L490" t="n">
      <f>J490-</f>
    </nc>
  </rcc>
  <rcc rId="5010" ua="false" sId="2">
    <oc r="L491" t="n">
      <f>J491-</f>
    </oc>
    <nc r="L491" t="n">
      <f>J491-</f>
    </nc>
  </rcc>
  <rcc rId="5011" ua="false" sId="2">
    <oc r="L492" t="n">
      <f>J492-</f>
    </oc>
    <nc r="L492" t="n">
      <f>J492-</f>
    </nc>
  </rcc>
  <rcc rId="5012" ua="false" sId="2">
    <oc r="L493" t="n">
      <f>J493-</f>
    </oc>
    <nc r="L493" t="n">
      <f>J493-</f>
    </nc>
  </rcc>
  <rcc rId="5013" ua="false" sId="2">
    <oc r="L494" t="n">
      <f>J494-</f>
    </oc>
    <nc r="L494" t="n">
      <f>J494-</f>
    </nc>
  </rcc>
  <rcc rId="5014" ua="false" sId="2">
    <oc r="L495" t="n">
      <f>J495-</f>
    </oc>
    <nc r="L495" t="n">
      <f>J495-</f>
    </nc>
  </rcc>
  <rcc rId="5015" ua="false" sId="2">
    <oc r="L496" t="n">
      <f>J496-</f>
    </oc>
    <nc r="L496" t="n">
      <f>J496-</f>
    </nc>
  </rcc>
  <rcc rId="5016" ua="false" sId="2">
    <oc r="L497" t="n">
      <f>J497-</f>
    </oc>
    <nc r="L497" t="n">
      <f>J497-</f>
    </nc>
  </rcc>
  <rcc rId="5017" ua="false" sId="2">
    <oc r="L498" t="n">
      <f>J498-</f>
    </oc>
    <nc r="L498" t="n">
      <f>J498-</f>
    </nc>
  </rcc>
  <rcc rId="5018" ua="false" sId="2">
    <oc r="L499" t="n">
      <f>J499-</f>
    </oc>
    <nc r="L499" t="n">
      <f>J499-</f>
    </nc>
  </rcc>
  <rcc rId="5019" ua="false" sId="2">
    <oc r="L500" t="n">
      <f>J500-</f>
    </oc>
    <nc r="L500" t="n">
      <f>J500-</f>
    </nc>
  </rcc>
  <rcc rId="5020" ua="false" sId="2">
    <oc r="L501" t="n">
      <f>J501-</f>
    </oc>
    <nc r="L501" t="n">
      <f>J501-</f>
    </nc>
  </rcc>
  <rcc rId="5021" ua="false" sId="2">
    <oc r="L502" t="n">
      <f>J502-</f>
    </oc>
    <nc r="L502" t="n">
      <f>J502-</f>
    </nc>
  </rcc>
  <rcc rId="5022" ua="false" sId="2">
    <oc r="L503" t="n">
      <f>J503-</f>
    </oc>
    <nc r="L503" t="n">
      <f>J503-</f>
    </nc>
  </rcc>
  <rcc rId="5023" ua="false" sId="2">
    <oc r="L504" t="n">
      <f>J504-</f>
    </oc>
    <nc r="L504" t="n">
      <f>J504-</f>
    </nc>
  </rcc>
  <rcc rId="5024" ua="false" sId="2">
    <oc r="L505" t="n">
      <f>J505-</f>
    </oc>
    <nc r="L505" t="n">
      <f>J505-</f>
    </nc>
  </rcc>
  <rcc rId="5025" ua="false" sId="2">
    <oc r="L506" t="n">
      <f>J506-</f>
    </oc>
    <nc r="L506" t="n">
      <f>J506-</f>
    </nc>
  </rcc>
  <rcc rId="5026" ua="false" sId="2">
    <oc r="L507" t="n">
      <f>J507-</f>
    </oc>
    <nc r="L507" t="n">
      <f>J507-</f>
    </nc>
  </rcc>
  <rcc rId="5027" ua="false" sId="2">
    <oc r="L508" t="n">
      <f>J508-</f>
    </oc>
    <nc r="L508" t="n">
      <f>J508-</f>
    </nc>
  </rcc>
  <rcc rId="5028" ua="false" sId="2">
    <oc r="N483" t="n">
      <f/>
    </oc>
    <nc r="N483" t="n">
      <f/>
    </nc>
  </rcc>
  <rcc rId="5029" ua="false" sId="2">
    <oc r="N484" t="n">
      <f/>
    </oc>
    <nc r="N484" t="n">
      <f/>
    </nc>
  </rcc>
  <rcc rId="5030" ua="false" sId="2">
    <oc r="N485" t="n">
      <f/>
    </oc>
    <nc r="N485" t="n">
      <f/>
    </nc>
  </rcc>
  <rcc rId="5031" ua="false" sId="2">
    <oc r="N486" t="n">
      <f/>
    </oc>
    <nc r="N486" t="n">
      <f/>
    </nc>
  </rcc>
  <rcc rId="5032" ua="false" sId="2">
    <oc r="N487" t="n">
      <f/>
    </oc>
    <nc r="N487" t="n">
      <f/>
    </nc>
  </rcc>
  <rcc rId="5033" ua="false" sId="2">
    <oc r="N488" t="n">
      <f/>
    </oc>
    <nc r="N488" t="n">
      <f/>
    </nc>
  </rcc>
  <rcc rId="5034" ua="false" sId="2">
    <oc r="N489" t="n">
      <f/>
    </oc>
    <nc r="N489" t="n">
      <f/>
    </nc>
  </rcc>
  <rcc rId="5035" ua="false" sId="2">
    <oc r="N490" t="n">
      <f/>
    </oc>
    <nc r="N490" t="n">
      <f/>
    </nc>
  </rcc>
  <rcc rId="5036" ua="false" sId="2">
    <oc r="N491" t="n">
      <f/>
    </oc>
    <nc r="N491" t="n">
      <f/>
    </nc>
  </rcc>
  <rcc rId="5037" ua="false" sId="2">
    <oc r="N492" t="n">
      <f/>
    </oc>
    <nc r="N492" t="n">
      <f/>
    </nc>
  </rcc>
  <rcc rId="5038" ua="false" sId="2">
    <oc r="N493" t="n">
      <f/>
    </oc>
    <nc r="N493" t="n">
      <f/>
    </nc>
  </rcc>
  <rcc rId="5039" ua="false" sId="2">
    <oc r="N494" t="n">
      <f/>
    </oc>
    <nc r="N494" t="n">
      <f/>
    </nc>
  </rcc>
  <rcc rId="5040" ua="false" sId="2">
    <oc r="N495" t="n">
      <f/>
    </oc>
    <nc r="N495" t="n">
      <f/>
    </nc>
  </rcc>
  <rcc rId="5041" ua="false" sId="2">
    <oc r="N496" t="n">
      <f/>
    </oc>
    <nc r="N496" t="n">
      <f/>
    </nc>
  </rcc>
  <rcc rId="5042" ua="false" sId="2">
    <oc r="N497" t="n">
      <f/>
    </oc>
    <nc r="N497" t="n">
      <f/>
    </nc>
  </rcc>
  <rcc rId="5043" ua="false" sId="2">
    <oc r="N498" t="n">
      <f/>
    </oc>
    <nc r="N498" t="n">
      <f/>
    </nc>
  </rcc>
  <rcc rId="5044" ua="false" sId="2">
    <oc r="N499" t="n">
      <f/>
    </oc>
    <nc r="N499" t="n">
      <f/>
    </nc>
  </rcc>
  <rcc rId="5045" ua="false" sId="2">
    <oc r="N500" t="n">
      <f/>
    </oc>
    <nc r="N500" t="n">
      <f/>
    </nc>
  </rcc>
  <rcc rId="5046" ua="false" sId="2">
    <oc r="N501" t="n">
      <f/>
    </oc>
    <nc r="N501" t="n">
      <f/>
    </nc>
  </rcc>
  <rcc rId="5047" ua="false" sId="2">
    <oc r="N502" t="n">
      <f/>
    </oc>
    <nc r="N502" t="n">
      <f/>
    </nc>
  </rcc>
  <rcc rId="5048" ua="false" sId="2">
    <oc r="N503" t="n">
      <f/>
    </oc>
    <nc r="N503" t="n">
      <f/>
    </nc>
  </rcc>
  <rcc rId="5049" ua="false" sId="2">
    <oc r="N504" t="n">
      <f/>
    </oc>
    <nc r="N504" t="n">
      <f/>
    </nc>
  </rcc>
  <rcc rId="5050" ua="false" sId="2">
    <oc r="N505" t="n">
      <f/>
    </oc>
    <nc r="N505" t="n">
      <f/>
    </nc>
  </rcc>
  <rcc rId="5051" ua="false" sId="2">
    <oc r="N506" t="n">
      <f/>
    </oc>
    <nc r="N506" t="n">
      <f/>
    </nc>
  </rcc>
  <rcc rId="5052" ua="false" sId="2">
    <oc r="N507" t="n">
      <f/>
    </oc>
    <nc r="N507" t="n">
      <f/>
    </nc>
  </rcc>
  <rcc rId="5053" ua="false" sId="2">
    <oc r="N508" t="n">
      <f/>
    </oc>
    <nc r="N508" t="n">
      <f/>
    </nc>
  </rcc>
  <rcc rId="5054" ua="false" sId="2">
    <oc r="O483" t="n">
      <f>N483-</f>
    </oc>
    <nc r="O483" t="n">
      <f>N483-</f>
    </nc>
  </rcc>
  <rcc rId="5055" ua="false" sId="2">
    <oc r="O484" t="n">
      <f>N484-</f>
    </oc>
    <nc r="O484" t="n">
      <f>N484-</f>
    </nc>
  </rcc>
  <rcc rId="5056" ua="false" sId="2">
    <oc r="O485" t="n">
      <f>N485-</f>
    </oc>
    <nc r="O485" t="n">
      <f>N485-</f>
    </nc>
  </rcc>
  <rcc rId="5057" ua="false" sId="2">
    <oc r="O486" t="n">
      <f>N486-</f>
    </oc>
    <nc r="O486" t="n">
      <f>N486-</f>
    </nc>
  </rcc>
  <rcc rId="5058" ua="false" sId="2">
    <oc r="O487" t="n">
      <f>N487-</f>
    </oc>
    <nc r="O487" t="n">
      <f>N487-</f>
    </nc>
  </rcc>
  <rcc rId="5059" ua="false" sId="2">
    <oc r="O488" t="n">
      <f>N488-</f>
    </oc>
    <nc r="O488" t="n">
      <f>N488-</f>
    </nc>
  </rcc>
  <rcc rId="5060" ua="false" sId="2">
    <oc r="O489" t="n">
      <f>N489-</f>
    </oc>
    <nc r="O489" t="n">
      <f>N489-</f>
    </nc>
  </rcc>
  <rcc rId="5061" ua="false" sId="2">
    <oc r="O490" t="n">
      <f>N490-</f>
    </oc>
    <nc r="O490" t="n">
      <f>N490-</f>
    </nc>
  </rcc>
  <rcc rId="5062" ua="false" sId="2">
    <oc r="O491" t="n">
      <f>N491-</f>
    </oc>
    <nc r="O491" t="n">
      <f>N491-</f>
    </nc>
  </rcc>
  <rcc rId="5063" ua="false" sId="2">
    <oc r="O492" t="n">
      <f>N492-</f>
    </oc>
    <nc r="O492" t="n">
      <f>N492-</f>
    </nc>
  </rcc>
  <rcc rId="5064" ua="false" sId="2">
    <oc r="O493" t="n">
      <f>N493-</f>
    </oc>
    <nc r="O493" t="n">
      <f>N493-</f>
    </nc>
  </rcc>
  <rcc rId="5065" ua="false" sId="2">
    <oc r="O494" t="n">
      <f>N494-</f>
    </oc>
    <nc r="O494" t="n">
      <f>N494-</f>
    </nc>
  </rcc>
  <rcc rId="5066" ua="false" sId="2">
    <oc r="O495" t="n">
      <f>N495-</f>
    </oc>
    <nc r="O495" t="n">
      <f>N495-</f>
    </nc>
  </rcc>
  <rcc rId="5067" ua="false" sId="2">
    <oc r="O496" t="n">
      <f>N496-</f>
    </oc>
    <nc r="O496" t="n">
      <f>N496-</f>
    </nc>
  </rcc>
  <rcc rId="5068" ua="false" sId="2">
    <oc r="O497" t="n">
      <f>N497-</f>
    </oc>
    <nc r="O497" t="n">
      <f>N497-</f>
    </nc>
  </rcc>
  <rcc rId="5069" ua="false" sId="2">
    <oc r="O498" t="n">
      <f>N498-</f>
    </oc>
    <nc r="O498" t="n">
      <f>N498-</f>
    </nc>
  </rcc>
  <rcc rId="5070" ua="false" sId="2">
    <oc r="O499" t="n">
      <f>N499-</f>
    </oc>
    <nc r="O499" t="n">
      <f>N499-</f>
    </nc>
  </rcc>
  <rcc rId="5071" ua="false" sId="2">
    <oc r="O500" t="n">
      <f>N500-</f>
    </oc>
    <nc r="O500" t="n">
      <f>N500-</f>
    </nc>
  </rcc>
  <rcc rId="5072" ua="false" sId="2">
    <oc r="O501" t="n">
      <f>N501-</f>
    </oc>
    <nc r="O501" t="n">
      <f>N501-</f>
    </nc>
  </rcc>
  <rcc rId="5073" ua="false" sId="2">
    <oc r="O502" t="n">
      <f>N502-</f>
    </oc>
    <nc r="O502" t="n">
      <f>N502-</f>
    </nc>
  </rcc>
  <rcc rId="5074" ua="false" sId="2">
    <oc r="O503" t="n">
      <f>N503-</f>
    </oc>
    <nc r="O503" t="n">
      <f>N503-</f>
    </nc>
  </rcc>
  <rcc rId="5075" ua="false" sId="2">
    <oc r="O504" t="n">
      <f>N504-</f>
    </oc>
    <nc r="O504" t="n">
      <f>N504-</f>
    </nc>
  </rcc>
  <rcc rId="5076" ua="false" sId="2">
    <oc r="O505" t="n">
      <f>N505-</f>
    </oc>
    <nc r="O505" t="n">
      <f>N505-</f>
    </nc>
  </rcc>
  <rcc rId="5077" ua="false" sId="2">
    <oc r="O506" t="n">
      <f>N506-</f>
    </oc>
    <nc r="O506" t="n">
      <f>N506-</f>
    </nc>
  </rcc>
  <rcc rId="5078" ua="false" sId="2">
    <oc r="O507" t="n">
      <f>N507-</f>
    </oc>
    <nc r="O507" t="n">
      <f>N507-</f>
    </nc>
  </rcc>
  <rcc rId="5079" ua="false" sId="2">
    <oc r="P508" t="n">
      <f/>
    </oc>
    <nc r="P508" t="n">
      <f/>
    </nc>
  </rcc>
  <rcc rId="5080" ua="false" sId="2">
    <oc r="Q483" t="n">
      <f>P483-</f>
    </oc>
    <nc r="Q483" t="n">
      <f>P483-</f>
    </nc>
  </rcc>
  <rcc rId="5081" ua="false" sId="2">
    <oc r="Q484" t="n">
      <f>P484-</f>
    </oc>
    <nc r="Q484" t="n">
      <f>P484-</f>
    </nc>
  </rcc>
  <rcc rId="5082" ua="false" sId="2">
    <oc r="Q485" t="n">
      <f>P485-</f>
    </oc>
    <nc r="Q485" t="n">
      <f>P485-</f>
    </nc>
  </rcc>
  <rcc rId="5083" ua="false" sId="2">
    <oc r="Q486" t="n">
      <f>P486-</f>
    </oc>
    <nc r="Q486" t="n">
      <f>P486-</f>
    </nc>
  </rcc>
  <rcc rId="5084" ua="false" sId="2">
    <oc r="Q487" t="n">
      <f>P487-</f>
    </oc>
    <nc r="Q487" t="n">
      <f>P487-</f>
    </nc>
  </rcc>
  <rcc rId="5085" ua="false" sId="2">
    <oc r="Q488" t="n">
      <f>P488-</f>
    </oc>
    <nc r="Q488" t="n">
      <f>P488-</f>
    </nc>
  </rcc>
  <rcc rId="5086" ua="false" sId="2">
    <oc r="Q489" t="n">
      <f>P489-</f>
    </oc>
    <nc r="Q489" t="n">
      <f>P489-</f>
    </nc>
  </rcc>
  <rcc rId="5087" ua="false" sId="2">
    <oc r="Q490" t="n">
      <f>P490-</f>
    </oc>
    <nc r="Q490" t="n">
      <f>P490-</f>
    </nc>
  </rcc>
  <rcc rId="5088" ua="false" sId="2">
    <oc r="Q491" t="n">
      <f>P491-</f>
    </oc>
    <nc r="Q491" t="n">
      <f>P491-</f>
    </nc>
  </rcc>
  <rcc rId="5089" ua="false" sId="2">
    <oc r="Q492" t="n">
      <f>P492-</f>
    </oc>
    <nc r="Q492" t="n">
      <f>P492-</f>
    </nc>
  </rcc>
  <rcc rId="5090" ua="false" sId="2">
    <oc r="Q493" t="n">
      <f>P493-</f>
    </oc>
    <nc r="Q493" t="n">
      <f>P493-</f>
    </nc>
  </rcc>
  <rcc rId="5091" ua="false" sId="2">
    <oc r="Q494" t="n">
      <f>P494-</f>
    </oc>
    <nc r="Q494" t="n">
      <f>P494-</f>
    </nc>
  </rcc>
  <rcc rId="5092" ua="false" sId="2">
    <oc r="Q495" t="n">
      <f>P495-</f>
    </oc>
    <nc r="Q495" t="n">
      <f>P495-</f>
    </nc>
  </rcc>
  <rcc rId="5093" ua="false" sId="2">
    <oc r="Q496" t="n">
      <f>P496-</f>
    </oc>
    <nc r="Q496" t="n">
      <f>P496-</f>
    </nc>
  </rcc>
  <rcc rId="5094" ua="false" sId="2">
    <oc r="Q497" t="n">
      <f>P497-</f>
    </oc>
    <nc r="Q497" t="n">
      <f>P497-</f>
    </nc>
  </rcc>
  <rcc rId="5095" ua="false" sId="2">
    <oc r="Q498" t="n">
      <f>P498-</f>
    </oc>
    <nc r="Q498" t="n">
      <f>P498-</f>
    </nc>
  </rcc>
  <rcc rId="5096" ua="false" sId="2">
    <oc r="Q499" t="n">
      <f>P499-</f>
    </oc>
    <nc r="Q499" t="n">
      <f>P499-</f>
    </nc>
  </rcc>
  <rcc rId="5097" ua="false" sId="2">
    <oc r="Q500" t="n">
      <f>P500-</f>
    </oc>
    <nc r="Q500" t="n">
      <f>P500-</f>
    </nc>
  </rcc>
  <rcc rId="5098" ua="false" sId="2">
    <oc r="Q501" t="n">
      <f>P501-</f>
    </oc>
    <nc r="Q501" t="n">
      <f>P501-</f>
    </nc>
  </rcc>
  <rcc rId="5099" ua="false" sId="2">
    <oc r="Q502" t="n">
      <f>P502-</f>
    </oc>
    <nc r="Q502" t="n">
      <f>P502-</f>
    </nc>
  </rcc>
  <rcc rId="5100" ua="false" sId="2">
    <oc r="Q503" t="n">
      <f>P503-</f>
    </oc>
    <nc r="Q503" t="n">
      <f>P503-</f>
    </nc>
  </rcc>
  <rcc rId="5101" ua="false" sId="2">
    <oc r="Q504" t="n">
      <f>P504-</f>
    </oc>
    <nc r="Q504" t="n">
      <f>P504-</f>
    </nc>
  </rcc>
  <rcc rId="5102" ua="false" sId="2">
    <oc r="Q505" t="n">
      <f>P505-</f>
    </oc>
    <nc r="Q505" t="n">
      <f>P505-</f>
    </nc>
  </rcc>
  <rcc rId="5103" ua="false" sId="2">
    <oc r="Q506" t="n">
      <f>P506-</f>
    </oc>
    <nc r="Q506" t="n">
      <f>P506-</f>
    </nc>
  </rcc>
  <rcc rId="5104" ua="false" sId="2">
    <oc r="Q507" t="n">
      <f>P507-</f>
    </oc>
    <nc r="Q507" t="n">
      <f>P507-</f>
    </nc>
  </rcc>
  <rcc rId="5105" ua="false" sId="2">
    <oc r="S483" t="n">
      <f>B483+</f>
    </oc>
    <nc r="S483" t="n">
      <f>B483+</f>
    </nc>
  </rcc>
  <rcc rId="5106" ua="false" sId="2">
    <oc r="S484" t="n">
      <f>B484+</f>
    </oc>
    <nc r="S484" t="n">
      <f>B484+</f>
    </nc>
  </rcc>
  <rcc rId="5107" ua="false" sId="2">
    <oc r="S485" t="n">
      <f>B485+</f>
    </oc>
    <nc r="S485" t="n">
      <f>B485+</f>
    </nc>
  </rcc>
  <rcc rId="5108" ua="false" sId="2">
    <oc r="S486" t="n">
      <f>B486+</f>
    </oc>
    <nc r="S486" t="n">
      <f>B486+</f>
    </nc>
  </rcc>
  <rcc rId="5109" ua="false" sId="2">
    <oc r="S487" t="n">
      <f>B487+</f>
    </oc>
    <nc r="S487" t="n">
      <f>B487+</f>
    </nc>
  </rcc>
  <rcc rId="5110" ua="false" sId="2">
    <oc r="S488" t="n">
      <f>B488+</f>
    </oc>
    <nc r="S488" t="n">
      <f>B488+</f>
    </nc>
  </rcc>
  <rcc rId="5111" ua="false" sId="2">
    <oc r="S489" t="n">
      <f>B489+</f>
    </oc>
    <nc r="S489" t="n">
      <f>B489+</f>
    </nc>
  </rcc>
  <rcc rId="5112" ua="false" sId="2">
    <oc r="S490" t="n">
      <f>B490+</f>
    </oc>
    <nc r="S490" t="n">
      <f>B490+</f>
    </nc>
  </rcc>
  <rcc rId="5113" ua="false" sId="2">
    <oc r="S491" t="n">
      <f>B491+</f>
    </oc>
    <nc r="S491" t="n">
      <f>B491+</f>
    </nc>
  </rcc>
  <rcc rId="5114" ua="false" sId="2">
    <oc r="S492" t="n">
      <f>B492+</f>
    </oc>
    <nc r="S492" t="n">
      <f>B492+</f>
    </nc>
  </rcc>
  <rcc rId="5115" ua="false" sId="2">
    <oc r="S493" t="n">
      <f>B493+</f>
    </oc>
    <nc r="S493" t="n">
      <f>B493+</f>
    </nc>
  </rcc>
  <rcc rId="5116" ua="false" sId="2">
    <oc r="S494" t="n">
      <f>B494+</f>
    </oc>
    <nc r="S494" t="n">
      <f>B494+</f>
    </nc>
  </rcc>
  <rcc rId="5117" ua="false" sId="2">
    <oc r="S495" t="n">
      <f>B495+</f>
    </oc>
    <nc r="S495" t="n">
      <f>B495+</f>
    </nc>
  </rcc>
  <rcc rId="5118" ua="false" sId="2">
    <oc r="S496" t="n">
      <f>B496+</f>
    </oc>
    <nc r="S496" t="n">
      <f>B496+</f>
    </nc>
  </rcc>
  <rcc rId="5119" ua="false" sId="2">
    <oc r="S497" t="n">
      <f>B497+</f>
    </oc>
    <nc r="S497" t="n">
      <f>B497+</f>
    </nc>
  </rcc>
  <rcc rId="5120" ua="false" sId="2">
    <oc r="S498" t="n">
      <f>B498+</f>
    </oc>
    <nc r="S498" t="n">
      <f>B498+</f>
    </nc>
  </rcc>
  <rcc rId="5121" ua="false" sId="2">
    <oc r="S499" t="n">
      <f>B499+</f>
    </oc>
    <nc r="S499" t="n">
      <f>B499+</f>
    </nc>
  </rcc>
  <rcc rId="5122" ua="false" sId="2">
    <oc r="S500" t="n">
      <f>B500+</f>
    </oc>
    <nc r="S500" t="n">
      <f>B500+</f>
    </nc>
  </rcc>
  <rcc rId="5123" ua="false" sId="2">
    <oc r="S501" t="n">
      <f>B501+</f>
    </oc>
    <nc r="S501" t="n">
      <f>B501+</f>
    </nc>
  </rcc>
  <rcc rId="5124" ua="false" sId="2">
    <oc r="S502" t="n">
      <f>B502+</f>
    </oc>
    <nc r="S502" t="n">
      <f>B502+</f>
    </nc>
  </rcc>
  <rcc rId="5125" ua="false" sId="2">
    <oc r="S503" t="n">
      <f>B503+</f>
    </oc>
    <nc r="S503" t="n">
      <f>B503+</f>
    </nc>
  </rcc>
  <rcc rId="5126" ua="false" sId="2">
    <oc r="S504" t="n">
      <f>B504+</f>
    </oc>
    <nc r="S504" t="n">
      <f>B504+</f>
    </nc>
  </rcc>
  <rcc rId="5127" ua="false" sId="2">
    <oc r="S505" t="n">
      <f>B505+</f>
    </oc>
    <nc r="S505" t="n">
      <f>B505+</f>
    </nc>
  </rcc>
  <rcc rId="5128" ua="false" sId="2">
    <oc r="S506" t="n">
      <f>B506+</f>
    </oc>
    <nc r="S506" t="n">
      <f>B506+</f>
    </nc>
  </rcc>
  <rcc rId="5129" ua="false" sId="2">
    <oc r="S507" t="n">
      <f>B507+</f>
    </oc>
    <nc r="S507" t="n">
      <f>B507+</f>
    </nc>
  </rcc>
  <rcc rId="5130" ua="false" sId="2">
    <oc r="T483" t="n">
      <f>C483+</f>
    </oc>
    <nc r="T483" t="n">
      <f>C483+</f>
    </nc>
  </rcc>
  <rcc rId="5131" ua="false" sId="2">
    <oc r="T484" t="n">
      <f>C484+</f>
    </oc>
    <nc r="T484" t="n">
      <f>C484+</f>
    </nc>
  </rcc>
  <rcc rId="5132" ua="false" sId="2">
    <oc r="T485" t="n">
      <f>C485+</f>
    </oc>
    <nc r="T485" t="n">
      <f>C485+</f>
    </nc>
  </rcc>
  <rcc rId="5133" ua="false" sId="2">
    <oc r="T486" t="n">
      <f>C486+</f>
    </oc>
    <nc r="T486" t="n">
      <f>C486+</f>
    </nc>
  </rcc>
  <rcc rId="5134" ua="false" sId="2">
    <oc r="T487" t="n">
      <f>C487+</f>
    </oc>
    <nc r="T487" t="n">
      <f>C487+</f>
    </nc>
  </rcc>
  <rcc rId="5135" ua="false" sId="2">
    <oc r="T488" t="n">
      <f>C488+</f>
    </oc>
    <nc r="T488" t="n">
      <f>C488+</f>
    </nc>
  </rcc>
  <rcc rId="5136" ua="false" sId="2">
    <oc r="T489" t="n">
      <f>C489+</f>
    </oc>
    <nc r="T489" t="n">
      <f>C489+</f>
    </nc>
  </rcc>
  <rcc rId="5137" ua="false" sId="2">
    <oc r="T490" t="n">
      <f>C490+</f>
    </oc>
    <nc r="T490" t="n">
      <f>C490+</f>
    </nc>
  </rcc>
  <rcc rId="5138" ua="false" sId="2">
    <oc r="T491" t="n">
      <f>C491+</f>
    </oc>
    <nc r="T491" t="n">
      <f>C491+</f>
    </nc>
  </rcc>
  <rcc rId="5139" ua="false" sId="2">
    <oc r="T492" t="n">
      <f>C492+</f>
    </oc>
    <nc r="T492" t="n">
      <f>C492+</f>
    </nc>
  </rcc>
  <rcc rId="5140" ua="false" sId="2">
    <oc r="T493" t="n">
      <f>C493+</f>
    </oc>
    <nc r="T493" t="n">
      <f>C493+</f>
    </nc>
  </rcc>
  <rcc rId="5141" ua="false" sId="2">
    <oc r="T494" t="n">
      <f>C494+</f>
    </oc>
    <nc r="T494" t="n">
      <f>C494+</f>
    </nc>
  </rcc>
  <rcc rId="5142" ua="false" sId="2">
    <oc r="T495" t="n">
      <f>C495+</f>
    </oc>
    <nc r="T495" t="n">
      <f>C495+</f>
    </nc>
  </rcc>
  <rcc rId="5143" ua="false" sId="2">
    <oc r="T496" t="n">
      <f>C496+</f>
    </oc>
    <nc r="T496" t="n">
      <f>C496+</f>
    </nc>
  </rcc>
  <rcc rId="5144" ua="false" sId="2">
    <oc r="T497" t="n">
      <f>C497+</f>
    </oc>
    <nc r="T497" t="n">
      <f>C497+</f>
    </nc>
  </rcc>
  <rcc rId="5145" ua="false" sId="2">
    <oc r="T498" t="n">
      <f>C498+</f>
    </oc>
    <nc r="T498" t="n">
      <f>C498+</f>
    </nc>
  </rcc>
  <rcc rId="5146" ua="false" sId="2">
    <oc r="T499" t="n">
      <f>C499+</f>
    </oc>
    <nc r="T499" t="n">
      <f>C499+</f>
    </nc>
  </rcc>
  <rcc rId="5147" ua="false" sId="2">
    <oc r="T500" t="n">
      <f>C500+</f>
    </oc>
    <nc r="T500" t="n">
      <f>C500+</f>
    </nc>
  </rcc>
  <rcc rId="5148" ua="false" sId="2">
    <oc r="T501" t="n">
      <f>C501+</f>
    </oc>
    <nc r="T501" t="n">
      <f>C501+</f>
    </nc>
  </rcc>
  <rcc rId="5149" ua="false" sId="2">
    <oc r="T502" t="n">
      <f>C502+</f>
    </oc>
    <nc r="T502" t="n">
      <f>C502+</f>
    </nc>
  </rcc>
  <rcc rId="5150" ua="false" sId="2">
    <oc r="T503" t="n">
      <f>C503+</f>
    </oc>
    <nc r="T503" t="n">
      <f>C503+</f>
    </nc>
  </rcc>
  <rcc rId="5151" ua="false" sId="2">
    <oc r="T504" t="n">
      <f>C504+</f>
    </oc>
    <nc r="T504" t="n">
      <f>C504+</f>
    </nc>
  </rcc>
  <rcc rId="5152" ua="false" sId="2">
    <oc r="T505" t="n">
      <f>C505+</f>
    </oc>
    <nc r="T505" t="n">
      <f>C505+</f>
    </nc>
  </rcc>
  <rcc rId="5153" ua="false" sId="2">
    <oc r="T506" t="n">
      <f>C506+</f>
    </oc>
    <nc r="T506" t="n">
      <f>C506+</f>
    </nc>
  </rcc>
  <rcc rId="5154" ua="false" sId="2">
    <oc r="T507" t="n">
      <f>C507+</f>
    </oc>
    <nc r="T507" t="n">
      <f>C507+</f>
    </nc>
  </rcc>
  <rcc rId="5155" ua="false" sId="2">
    <oc r="U483" t="n">
      <f>D483+</f>
    </oc>
    <nc r="U483" t="n">
      <f>D483+</f>
    </nc>
  </rcc>
  <rcc rId="5156" ua="false" sId="2">
    <oc r="U484" t="n">
      <f>D484+</f>
    </oc>
    <nc r="U484" t="n">
      <f>D484+</f>
    </nc>
  </rcc>
  <rcc rId="5157" ua="false" sId="2">
    <oc r="U485" t="n">
      <f>D485+</f>
    </oc>
    <nc r="U485" t="n">
      <f>D485+</f>
    </nc>
  </rcc>
  <rcc rId="5158" ua="false" sId="2">
    <oc r="U486" t="n">
      <f>D486+</f>
    </oc>
    <nc r="U486" t="n">
      <f>D486+</f>
    </nc>
  </rcc>
  <rcc rId="5159" ua="false" sId="2">
    <oc r="U487" t="n">
      <f>D487+</f>
    </oc>
    <nc r="U487" t="n">
      <f>D487+</f>
    </nc>
  </rcc>
  <rcc rId="5160" ua="false" sId="2">
    <oc r="U488" t="n">
      <f>D488+</f>
    </oc>
    <nc r="U488" t="n">
      <f>D488+</f>
    </nc>
  </rcc>
  <rcc rId="5161" ua="false" sId="2">
    <oc r="U489" t="n">
      <f>D489+</f>
    </oc>
    <nc r="U489" t="n">
      <f>D489+</f>
    </nc>
  </rcc>
  <rcc rId="5162" ua="false" sId="2">
    <oc r="U490" t="n">
      <f>D490+</f>
    </oc>
    <nc r="U490" t="n">
      <f>D490+</f>
    </nc>
  </rcc>
  <rcc rId="5163" ua="false" sId="2">
    <oc r="U491" t="n">
      <f>D491+</f>
    </oc>
    <nc r="U491" t="n">
      <f>D491+</f>
    </nc>
  </rcc>
  <rcc rId="5164" ua="false" sId="2">
    <oc r="U492" t="n">
      <f>D492+</f>
    </oc>
    <nc r="U492" t="n">
      <f>D492+</f>
    </nc>
  </rcc>
  <rcc rId="5165" ua="false" sId="2">
    <oc r="U493" t="n">
      <f>D493+</f>
    </oc>
    <nc r="U493" t="n">
      <f>D493+</f>
    </nc>
  </rcc>
  <rcc rId="5166" ua="false" sId="2">
    <oc r="U494" t="n">
      <f>D494+</f>
    </oc>
    <nc r="U494" t="n">
      <f>D494+</f>
    </nc>
  </rcc>
  <rcc rId="5167" ua="false" sId="2">
    <oc r="U495" t="n">
      <f>D495+</f>
    </oc>
    <nc r="U495" t="n">
      <f>D495+</f>
    </nc>
  </rcc>
  <rcc rId="5168" ua="false" sId="2">
    <oc r="U496" t="n">
      <f>D496+</f>
    </oc>
    <nc r="U496" t="n">
      <f>D496+</f>
    </nc>
  </rcc>
  <rcc rId="5169" ua="false" sId="2">
    <oc r="U497" t="n">
      <f>D497+</f>
    </oc>
    <nc r="U497" t="n">
      <f>D497+</f>
    </nc>
  </rcc>
  <rcc rId="5170" ua="false" sId="2">
    <oc r="U498" t="n">
      <f>D498+</f>
    </oc>
    <nc r="U498" t="n">
      <f>D498+</f>
    </nc>
  </rcc>
  <rcc rId="5171" ua="false" sId="2">
    <oc r="U499" t="n">
      <f>D499+</f>
    </oc>
    <nc r="U499" t="n">
      <f>D499+</f>
    </nc>
  </rcc>
  <rcc rId="5172" ua="false" sId="2">
    <oc r="U500" t="n">
      <f>D500+</f>
    </oc>
    <nc r="U500" t="n">
      <f>D500+</f>
    </nc>
  </rcc>
  <rcc rId="5173" ua="false" sId="2">
    <oc r="U501" t="n">
      <f>D501+</f>
    </oc>
    <nc r="U501" t="n">
      <f>D501+</f>
    </nc>
  </rcc>
  <rcc rId="5174" ua="false" sId="2">
    <oc r="U502" t="n">
      <f>D502+</f>
    </oc>
    <nc r="U502" t="n">
      <f>D502+</f>
    </nc>
  </rcc>
  <rcc rId="5175" ua="false" sId="2">
    <oc r="U503" t="n">
      <f>D503+</f>
    </oc>
    <nc r="U503" t="n">
      <f>D503+</f>
    </nc>
  </rcc>
  <rcc rId="5176" ua="false" sId="2">
    <oc r="U504" t="n">
      <f>D504+</f>
    </oc>
    <nc r="U504" t="n">
      <f>D504+</f>
    </nc>
  </rcc>
  <rcc rId="5177" ua="false" sId="2">
    <oc r="U505" t="n">
      <f>D505+</f>
    </oc>
    <nc r="U505" t="n">
      <f>D505+</f>
    </nc>
  </rcc>
  <rcc rId="5178" ua="false" sId="2">
    <oc r="U506" t="n">
      <f>D506+</f>
    </oc>
    <nc r="U506" t="n">
      <f>D506+</f>
    </nc>
  </rcc>
  <rcc rId="5179" ua="false" sId="2">
    <oc r="U507" t="n">
      <f>D507+</f>
    </oc>
    <nc r="U507" t="n">
      <f>D507+</f>
    </nc>
  </rcc>
  <rcc rId="5180" ua="false" sId="2">
    <oc r="V483" t="n">
      <f>E483+</f>
    </oc>
    <nc r="V483" t="n">
      <f>E483+</f>
    </nc>
  </rcc>
  <rcc rId="5181" ua="false" sId="2">
    <oc r="V484" t="n">
      <f>E484+</f>
    </oc>
    <nc r="V484" t="n">
      <f>E484+</f>
    </nc>
  </rcc>
  <rcc rId="5182" ua="false" sId="2">
    <oc r="V485" t="n">
      <f>E485+</f>
    </oc>
    <nc r="V485" t="n">
      <f>E485+</f>
    </nc>
  </rcc>
  <rcc rId="5183" ua="false" sId="2">
    <oc r="V486" t="n">
      <f>E486+</f>
    </oc>
    <nc r="V486" t="n">
      <f>E486+</f>
    </nc>
  </rcc>
  <rcc rId="5184" ua="false" sId="2">
    <oc r="V487" t="n">
      <f>E487+</f>
    </oc>
    <nc r="V487" t="n">
      <f>E487+</f>
    </nc>
  </rcc>
  <rcc rId="5185" ua="false" sId="2">
    <oc r="V488" t="n">
      <f>E488+</f>
    </oc>
    <nc r="V488" t="n">
      <f>E488+</f>
    </nc>
  </rcc>
  <rcc rId="5186" ua="false" sId="2">
    <oc r="V489" t="n">
      <f>E489+</f>
    </oc>
    <nc r="V489" t="n">
      <f>E489+</f>
    </nc>
  </rcc>
  <rcc rId="5187" ua="false" sId="2">
    <oc r="V490" t="n">
      <f>E490+</f>
    </oc>
    <nc r="V490" t="n">
      <f>E490+</f>
    </nc>
  </rcc>
  <rcc rId="5188" ua="false" sId="2">
    <oc r="V491" t="n">
      <f>E491+</f>
    </oc>
    <nc r="V491" t="n">
      <f>E491+</f>
    </nc>
  </rcc>
  <rcc rId="5189" ua="false" sId="2">
    <oc r="V492" t="n">
      <f>E492+</f>
    </oc>
    <nc r="V492" t="n">
      <f>E492+</f>
    </nc>
  </rcc>
  <rcc rId="5190" ua="false" sId="2">
    <oc r="V493" t="n">
      <f>E493+</f>
    </oc>
    <nc r="V493" t="n">
      <f>E493+</f>
    </nc>
  </rcc>
  <rcc rId="5191" ua="false" sId="2">
    <oc r="V494" t="n">
      <f>E494+</f>
    </oc>
    <nc r="V494" t="n">
      <f>E494+</f>
    </nc>
  </rcc>
  <rcc rId="5192" ua="false" sId="2">
    <oc r="V495" t="n">
      <f>E495+</f>
    </oc>
    <nc r="V495" t="n">
      <f>E495+</f>
    </nc>
  </rcc>
  <rcc rId="5193" ua="false" sId="2">
    <oc r="V496" t="n">
      <f>E496+</f>
    </oc>
    <nc r="V496" t="n">
      <f>E496+</f>
    </nc>
  </rcc>
  <rcc rId="5194" ua="false" sId="2">
    <oc r="V497" t="n">
      <f>E497+</f>
    </oc>
    <nc r="V497" t="n">
      <f>E497+</f>
    </nc>
  </rcc>
  <rcc rId="5195" ua="false" sId="2">
    <oc r="V498" t="n">
      <f>E498+</f>
    </oc>
    <nc r="V498" t="n">
      <f>E498+</f>
    </nc>
  </rcc>
  <rcc rId="5196" ua="false" sId="2">
    <oc r="V499" t="n">
      <f>E499+</f>
    </oc>
    <nc r="V499" t="n">
      <f>E499+</f>
    </nc>
  </rcc>
  <rcc rId="5197" ua="false" sId="2">
    <oc r="V500" t="n">
      <f>E500+</f>
    </oc>
    <nc r="V500" t="n">
      <f>E500+</f>
    </nc>
  </rcc>
  <rcc rId="5198" ua="false" sId="2">
    <oc r="V501" t="n">
      <f>E501+</f>
    </oc>
    <nc r="V501" t="n">
      <f>E501+</f>
    </nc>
  </rcc>
  <rcc rId="5199" ua="false" sId="2">
    <oc r="V502" t="n">
      <f>E502+</f>
    </oc>
    <nc r="V502" t="n">
      <f>E502+</f>
    </nc>
  </rcc>
  <rcc rId="5200" ua="false" sId="2">
    <oc r="V503" t="n">
      <f>E503+</f>
    </oc>
    <nc r="V503" t="n">
      <f>E503+</f>
    </nc>
  </rcc>
  <rcc rId="5201" ua="false" sId="2">
    <oc r="V504" t="n">
      <f>E504+</f>
    </oc>
    <nc r="V504" t="n">
      <f>E504+</f>
    </nc>
  </rcc>
  <rcc rId="5202" ua="false" sId="2">
    <oc r="V505" t="n">
      <f>E505+</f>
    </oc>
    <nc r="V505" t="n">
      <f>E505+</f>
    </nc>
  </rcc>
  <rcc rId="5203" ua="false" sId="2">
    <oc r="V506" t="n">
      <f>E506+</f>
    </oc>
    <nc r="V506" t="n">
      <f>E506+</f>
    </nc>
  </rcc>
  <rcc rId="5204" ua="false" sId="2">
    <oc r="V507" t="n">
      <f>E507+</f>
    </oc>
    <nc r="V507" t="n">
      <f>E507+</f>
    </nc>
  </rcc>
  <rcc rId="5205" ua="false" sId="2">
    <oc r="W483" t="n">
      <f>F483+</f>
    </oc>
    <nc r="W483" t="n">
      <f>F483+</f>
    </nc>
  </rcc>
  <rcc rId="5206" ua="false" sId="2">
    <oc r="W484" t="n">
      <f>F484+</f>
    </oc>
    <nc r="W484" t="n">
      <f>F484+</f>
    </nc>
  </rcc>
  <rcc rId="5207" ua="false" sId="2">
    <oc r="W485" t="n">
      <f>F485+</f>
    </oc>
    <nc r="W485" t="n">
      <f>F485+</f>
    </nc>
  </rcc>
  <rcc rId="5208" ua="false" sId="2">
    <oc r="W486" t="n">
      <f>F486+</f>
    </oc>
    <nc r="W486" t="n">
      <f>F486+</f>
    </nc>
  </rcc>
  <rcc rId="5209" ua="false" sId="2">
    <oc r="W487" t="n">
      <f>F487+</f>
    </oc>
    <nc r="W487" t="n">
      <f>F487+</f>
    </nc>
  </rcc>
  <rcc rId="5210" ua="false" sId="2">
    <oc r="W488" t="n">
      <f>F488+</f>
    </oc>
    <nc r="W488" t="n">
      <f>F488+</f>
    </nc>
  </rcc>
  <rcc rId="5211" ua="false" sId="2">
    <oc r="W489" t="n">
      <f>F489+</f>
    </oc>
    <nc r="W489" t="n">
      <f>F489+</f>
    </nc>
  </rcc>
  <rcc rId="5212" ua="false" sId="2">
    <oc r="W490" t="n">
      <f>F490+</f>
    </oc>
    <nc r="W490" t="n">
      <f>F490+</f>
    </nc>
  </rcc>
  <rcc rId="5213" ua="false" sId="2">
    <oc r="W491" t="n">
      <f>F491+</f>
    </oc>
    <nc r="W491" t="n">
      <f>F491+</f>
    </nc>
  </rcc>
  <rcc rId="5214" ua="false" sId="2">
    <oc r="W492" t="n">
      <f>F492+</f>
    </oc>
    <nc r="W492" t="n">
      <f>F492+</f>
    </nc>
  </rcc>
  <rcc rId="5215" ua="false" sId="2">
    <oc r="W493" t="n">
      <f>F493+</f>
    </oc>
    <nc r="W493" t="n">
      <f>F493+</f>
    </nc>
  </rcc>
  <rcc rId="5216" ua="false" sId="2">
    <oc r="W494" t="n">
      <f>F494+</f>
    </oc>
    <nc r="W494" t="n">
      <f>F494+</f>
    </nc>
  </rcc>
  <rcc rId="5217" ua="false" sId="2">
    <oc r="W495" t="n">
      <f>F495+</f>
    </oc>
    <nc r="W495" t="n">
      <f>F495+</f>
    </nc>
  </rcc>
  <rcc rId="5218" ua="false" sId="2">
    <oc r="W496" t="n">
      <f>F496+</f>
    </oc>
    <nc r="W496" t="n">
      <f>F496+</f>
    </nc>
  </rcc>
  <rcc rId="5219" ua="false" sId="2">
    <oc r="W497" t="n">
      <f>F497+</f>
    </oc>
    <nc r="W497" t="n">
      <f>F497+</f>
    </nc>
  </rcc>
  <rcc rId="5220" ua="false" sId="2">
    <oc r="W498" t="n">
      <f>F498+</f>
    </oc>
    <nc r="W498" t="n">
      <f>F498+</f>
    </nc>
  </rcc>
  <rcc rId="5221" ua="false" sId="2">
    <oc r="W499" t="n">
      <f>F499+</f>
    </oc>
    <nc r="W499" t="n">
      <f>F499+</f>
    </nc>
  </rcc>
  <rcc rId="5222" ua="false" sId="2">
    <oc r="W500" t="n">
      <f>F500+</f>
    </oc>
    <nc r="W500" t="n">
      <f>F500+</f>
    </nc>
  </rcc>
  <rcc rId="5223" ua="false" sId="2">
    <oc r="W501" t="n">
      <f>F501+</f>
    </oc>
    <nc r="W501" t="n">
      <f>F501+</f>
    </nc>
  </rcc>
  <rcc rId="5224" ua="false" sId="2">
    <oc r="W502" t="n">
      <f>F502+</f>
    </oc>
    <nc r="W502" t="n">
      <f>F502+</f>
    </nc>
  </rcc>
  <rcc rId="5225" ua="false" sId="2">
    <oc r="W503" t="n">
      <f>F503+</f>
    </oc>
    <nc r="W503" t="n">
      <f>F503+</f>
    </nc>
  </rcc>
  <rcc rId="5226" ua="false" sId="2">
    <oc r="W504" t="n">
      <f>F504+</f>
    </oc>
    <nc r="W504" t="n">
      <f>F504+</f>
    </nc>
  </rcc>
  <rcc rId="5227" ua="false" sId="2">
    <oc r="W505" t="n">
      <f>F505+</f>
    </oc>
    <nc r="W505" t="n">
      <f>F505+</f>
    </nc>
  </rcc>
  <rcc rId="5228" ua="false" sId="2">
    <oc r="W506" t="n">
      <f>F506+</f>
    </oc>
    <nc r="W506" t="n">
      <f>F506+</f>
    </nc>
  </rcc>
  <rcc rId="5229" ua="false" sId="2">
    <oc r="W507" t="n">
      <f>F507+</f>
    </oc>
    <nc r="W507" t="n">
      <f>F507+</f>
    </nc>
  </rcc>
  <rcc rId="5230" ua="false" sId="2">
    <oc r="X483" t="n">
      <f>G483+</f>
    </oc>
    <nc r="X483" t="n">
      <f>G483+</f>
    </nc>
  </rcc>
  <rcc rId="5231" ua="false" sId="2">
    <oc r="X484" t="n">
      <f>G484+</f>
    </oc>
    <nc r="X484" t="n">
      <f>G484+</f>
    </nc>
  </rcc>
  <rcc rId="5232" ua="false" sId="2">
    <oc r="X485" t="n">
      <f>G485+</f>
    </oc>
    <nc r="X485" t="n">
      <f>G485+</f>
    </nc>
  </rcc>
  <rcc rId="5233" ua="false" sId="2">
    <oc r="X486" t="n">
      <f>G486+</f>
    </oc>
    <nc r="X486" t="n">
      <f>G486+</f>
    </nc>
  </rcc>
  <rcc rId="5234" ua="false" sId="2">
    <oc r="X487" t="n">
      <f>G487+</f>
    </oc>
    <nc r="X487" t="n">
      <f>G487+</f>
    </nc>
  </rcc>
  <rcc rId="5235" ua="false" sId="2">
    <oc r="X488" t="n">
      <f>G488+</f>
    </oc>
    <nc r="X488" t="n">
      <f>G488+</f>
    </nc>
  </rcc>
  <rcc rId="5236" ua="false" sId="2">
    <oc r="X489" t="n">
      <f>G489+</f>
    </oc>
    <nc r="X489" t="n">
      <f>G489+</f>
    </nc>
  </rcc>
  <rcc rId="5237" ua="false" sId="2">
    <oc r="X490" t="n">
      <f>G490+</f>
    </oc>
    <nc r="X490" t="n">
      <f>G490+</f>
    </nc>
  </rcc>
  <rcc rId="5238" ua="false" sId="2">
    <oc r="X491" t="n">
      <f>G491+</f>
    </oc>
    <nc r="X491" t="n">
      <f>G491+</f>
    </nc>
  </rcc>
  <rcc rId="5239" ua="false" sId="2">
    <oc r="X492" t="n">
      <f>G492+</f>
    </oc>
    <nc r="X492" t="n">
      <f>G492+</f>
    </nc>
  </rcc>
  <rcc rId="5240" ua="false" sId="2">
    <oc r="X493" t="n">
      <f>G493+</f>
    </oc>
    <nc r="X493" t="n">
      <f>G493+</f>
    </nc>
  </rcc>
  <rcc rId="5241" ua="false" sId="2">
    <oc r="X494" t="n">
      <f>G494+</f>
    </oc>
    <nc r="X494" t="n">
      <f>G494+</f>
    </nc>
  </rcc>
  <rcc rId="5242" ua="false" sId="2">
    <oc r="X495" t="n">
      <f>G495+</f>
    </oc>
    <nc r="X495" t="n">
      <f>G495+</f>
    </nc>
  </rcc>
  <rcc rId="5243" ua="false" sId="2">
    <oc r="X496" t="n">
      <f>G496+</f>
    </oc>
    <nc r="X496" t="n">
      <f>G496+</f>
    </nc>
  </rcc>
  <rcc rId="5244" ua="false" sId="2">
    <oc r="X497" t="n">
      <f>G497+</f>
    </oc>
    <nc r="X497" t="n">
      <f>G497+</f>
    </nc>
  </rcc>
  <rcc rId="5245" ua="false" sId="2">
    <oc r="X498" t="n">
      <f>G498+</f>
    </oc>
    <nc r="X498" t="n">
      <f>G498+</f>
    </nc>
  </rcc>
  <rcc rId="5246" ua="false" sId="2">
    <oc r="X499" t="n">
      <f>G499+</f>
    </oc>
    <nc r="X499" t="n">
      <f>G499+</f>
    </nc>
  </rcc>
  <rcc rId="5247" ua="false" sId="2">
    <oc r="X500" t="n">
      <f>G500+</f>
    </oc>
    <nc r="X500" t="n">
      <f>G500+</f>
    </nc>
  </rcc>
  <rcc rId="5248" ua="false" sId="2">
    <oc r="X501" t="n">
      <f>G501+</f>
    </oc>
    <nc r="X501" t="n">
      <f>G501+</f>
    </nc>
  </rcc>
  <rcc rId="5249" ua="false" sId="2">
    <oc r="X502" t="n">
      <f>G502+</f>
    </oc>
    <nc r="X502" t="n">
      <f>G502+</f>
    </nc>
  </rcc>
  <rcc rId="5250" ua="false" sId="2">
    <oc r="X503" t="n">
      <f>G503+</f>
    </oc>
    <nc r="X503" t="n">
      <f>G503+</f>
    </nc>
  </rcc>
  <rcc rId="5251" ua="false" sId="2">
    <oc r="X504" t="n">
      <f>G504+</f>
    </oc>
    <nc r="X504" t="n">
      <f>G504+</f>
    </nc>
  </rcc>
  <rcc rId="5252" ua="false" sId="2">
    <oc r="X505" t="n">
      <f>G505+</f>
    </oc>
    <nc r="X505" t="n">
      <f>G505+</f>
    </nc>
  </rcc>
  <rcc rId="5253" ua="false" sId="2">
    <oc r="X506" t="n">
      <f>G506+</f>
    </oc>
    <nc r="X506" t="n">
      <f>G506+</f>
    </nc>
  </rcc>
  <rcc rId="5254" ua="false" sId="2">
    <oc r="X507" t="n">
      <f>G507+</f>
    </oc>
    <nc r="X507" t="n">
      <f>G507+</f>
    </nc>
  </rcc>
  <rcc rId="5255" ua="false" sId="2">
    <oc r="Y483" t="n">
      <f>H483+</f>
    </oc>
    <nc r="Y483" t="n">
      <f>H483+</f>
    </nc>
  </rcc>
  <rcc rId="5256" ua="false" sId="2">
    <oc r="Y484" t="n">
      <f>H484+</f>
    </oc>
    <nc r="Y484" t="n">
      <f>H484+</f>
    </nc>
  </rcc>
  <rcc rId="5257" ua="false" sId="2">
    <oc r="Y485" t="n">
      <f>H485+</f>
    </oc>
    <nc r="Y485" t="n">
      <f>H485+</f>
    </nc>
  </rcc>
  <rcc rId="5258" ua="false" sId="2">
    <oc r="Y486" t="n">
      <f>H486+</f>
    </oc>
    <nc r="Y486" t="n">
      <f>H486+</f>
    </nc>
  </rcc>
  <rcc rId="5259" ua="false" sId="2">
    <oc r="Y487" t="n">
      <f>H487+</f>
    </oc>
    <nc r="Y487" t="n">
      <f>H487+</f>
    </nc>
  </rcc>
  <rcc rId="5260" ua="false" sId="2">
    <oc r="Y488" t="n">
      <f>H488+</f>
    </oc>
    <nc r="Y488" t="n">
      <f>H488+</f>
    </nc>
  </rcc>
  <rcc rId="5261" ua="false" sId="2">
    <oc r="Y489" t="n">
      <f>H489+</f>
    </oc>
    <nc r="Y489" t="n">
      <f>H489+</f>
    </nc>
  </rcc>
  <rcc rId="5262" ua="false" sId="2">
    <oc r="Y490" t="n">
      <f>H490+</f>
    </oc>
    <nc r="Y490" t="n">
      <f>H490+</f>
    </nc>
  </rcc>
  <rcc rId="5263" ua="false" sId="2">
    <oc r="Y491" t="n">
      <f>H491+</f>
    </oc>
    <nc r="Y491" t="n">
      <f>H491+</f>
    </nc>
  </rcc>
  <rcc rId="5264" ua="false" sId="2">
    <oc r="Y492" t="n">
      <f>H492+</f>
    </oc>
    <nc r="Y492" t="n">
      <f>H492+</f>
    </nc>
  </rcc>
  <rcc rId="5265" ua="false" sId="2">
    <oc r="Y493" t="n">
      <f>H493+</f>
    </oc>
    <nc r="Y493" t="n">
      <f>H493+</f>
    </nc>
  </rcc>
  <rcc rId="5266" ua="false" sId="2">
    <oc r="Y494" t="n">
      <f>H494+</f>
    </oc>
    <nc r="Y494" t="n">
      <f>H494+</f>
    </nc>
  </rcc>
  <rcc rId="5267" ua="false" sId="2">
    <oc r="Y495" t="n">
      <f>H495+</f>
    </oc>
    <nc r="Y495" t="n">
      <f>H495+</f>
    </nc>
  </rcc>
  <rcc rId="5268" ua="false" sId="2">
    <oc r="Y496" t="n">
      <f>H496+</f>
    </oc>
    <nc r="Y496" t="n">
      <f>H496+</f>
    </nc>
  </rcc>
  <rcc rId="5269" ua="false" sId="2">
    <oc r="Y497" t="n">
      <f>H497+</f>
    </oc>
    <nc r="Y497" t="n">
      <f>H497+</f>
    </nc>
  </rcc>
  <rcc rId="5270" ua="false" sId="2">
    <oc r="Y498" t="n">
      <f>H498+</f>
    </oc>
    <nc r="Y498" t="n">
      <f>H498+</f>
    </nc>
  </rcc>
  <rcc rId="5271" ua="false" sId="2">
    <oc r="Y499" t="n">
      <f>H499+</f>
    </oc>
    <nc r="Y499" t="n">
      <f>H499+</f>
    </nc>
  </rcc>
  <rcc rId="5272" ua="false" sId="2">
    <oc r="Y500" t="n">
      <f>H500+</f>
    </oc>
    <nc r="Y500" t="n">
      <f>H500+</f>
    </nc>
  </rcc>
  <rcc rId="5273" ua="false" sId="2">
    <oc r="Y501" t="n">
      <f>H501+</f>
    </oc>
    <nc r="Y501" t="n">
      <f>H501+</f>
    </nc>
  </rcc>
  <rcc rId="5274" ua="false" sId="2">
    <oc r="Y502" t="n">
      <f>H502+</f>
    </oc>
    <nc r="Y502" t="n">
      <f>H502+</f>
    </nc>
  </rcc>
  <rcc rId="5275" ua="false" sId="2">
    <oc r="Y503" t="n">
      <f>H503+</f>
    </oc>
    <nc r="Y503" t="n">
      <f>H503+</f>
    </nc>
  </rcc>
  <rcc rId="5276" ua="false" sId="2">
    <oc r="Y504" t="n">
      <f>H504+</f>
    </oc>
    <nc r="Y504" t="n">
      <f>H504+</f>
    </nc>
  </rcc>
  <rcc rId="5277" ua="false" sId="2">
    <oc r="Y505" t="n">
      <f>H505+</f>
    </oc>
    <nc r="Y505" t="n">
      <f>H505+</f>
    </nc>
  </rcc>
  <rcc rId="5278" ua="false" sId="2">
    <oc r="Y506" t="n">
      <f>H506+</f>
    </oc>
    <nc r="Y506" t="n">
      <f>H506+</f>
    </nc>
  </rcc>
  <rcc rId="5279" ua="false" sId="2">
    <oc r="Y507" t="n">
      <f>H507+</f>
    </oc>
    <nc r="Y507" t="n">
      <f>H507+</f>
    </nc>
  </rcc>
  <rcc rId="5280" ua="false" sId="2">
    <oc r="AB510" t="n">
      <f>MIN(AC510:AL510)</f>
    </oc>
    <nc r="AB510"/>
  </rcc>
  <rcc rId="5281" ua="false" sId="2">
    <oc r="AC510" t="n">
      <f>(MIN(AC483:AC507)-AC508)/AC509</f>
    </oc>
    <nc r="AC510"/>
  </rcc>
  <rcc rId="5282" ua="false" sId="2">
    <oc r="AE510" t="n">
      <f>(MIN(AE483:AE507)-AE508)/AE509</f>
    </oc>
    <nc r="AE510"/>
  </rcc>
  <rcc rId="5283" ua="false" sId="2">
    <oc r="AG510" t="n">
      <f>(MIN(AG483:AG507)-AG508)/AG509</f>
    </oc>
    <nc r="AG510"/>
  </rcc>
  <rcc rId="5284" ua="false" sId="2">
    <oc r="AI510" t="n">
      <f>(MIN(AI483:AI507)-AI508)/AI509</f>
    </oc>
    <nc r="AI510"/>
  </rcc>
  <rcc rId="5285" ua="false" sId="2">
    <oc r="AK510" t="n">
      <f>(MIN(AK483:AK507)-AK508)/AK509</f>
    </oc>
    <nc r="AK510"/>
  </rcc>
  <rcc rId="5286" ua="false" sId="2">
    <oc r="AO483" t="n">
      <f>0.01*AD483/$AM$475</f>
    </oc>
    <nc r="AO483" t="n">
      <f>0.01*AD483/$AM$508*$AY483</f>
    </nc>
  </rcc>
  <rcc rId="5287" ua="false" sId="2">
    <oc r="AO484" t="n">
      <f>0.01*AD484/$AM$475</f>
    </oc>
    <nc r="AO484" t="n">
      <f>0.01*AD484/$AM$508*$AY484</f>
    </nc>
  </rcc>
  <rcc rId="5288" ua="false" sId="2">
    <oc r="AO485" t="n">
      <f>0.01*AD485/$AM$475</f>
    </oc>
    <nc r="AO485" t="n">
      <f>0.01*AD485/$AM$508*$AY485</f>
    </nc>
  </rcc>
  <rcc rId="5289" ua="false" sId="2">
    <oc r="AO486" t="n">
      <f>0.01*AD486/$AM$475</f>
    </oc>
    <nc r="AO486" t="n">
      <f>0.01*AD486/$AM$508*$AY486</f>
    </nc>
  </rcc>
  <rcc rId="5290" ua="false" sId="2">
    <oc r="AO487" t="n">
      <f>0.01*AD487/$AM$475</f>
    </oc>
    <nc r="AO487" t="n">
      <f>0.01*AD487/$AM$508*$AY487</f>
    </nc>
  </rcc>
  <rcc rId="5291" ua="false" sId="2">
    <oc r="AO488" t="n">
      <f>0.01*AD488/$AM$475</f>
    </oc>
    <nc r="AO488" t="n">
      <f>0.01*AD488/$AM$508*$AY488</f>
    </nc>
  </rcc>
  <rcc rId="5292" ua="false" sId="2">
    <oc r="AO489" t="n">
      <f>0.01*AD489/$AM$475</f>
    </oc>
    <nc r="AO489" t="n">
      <f>0.01*AD489/$AM$508*$AY489</f>
    </nc>
  </rcc>
  <rcc rId="5293" ua="false" sId="2">
    <oc r="AO490" t="n">
      <f>0.01*AD490/$AM$475</f>
    </oc>
    <nc r="AO490" t="n">
      <f>0.01*AD490/$AM$508*$AY490</f>
    </nc>
  </rcc>
  <rcc rId="5294" ua="false" sId="2">
    <oc r="AO491" t="n">
      <f>0.01*AD491/$AM$475</f>
    </oc>
    <nc r="AO491" t="n">
      <f>0.01*AD491/$AM$508*$AY491</f>
    </nc>
  </rcc>
  <rcc rId="5295" ua="false" sId="2">
    <oc r="AO492" t="n">
      <f>0.01*AD492/$AM$475</f>
    </oc>
    <nc r="AO492" t="n">
      <f>0.01*AD492/$AM$508*$AY492</f>
    </nc>
  </rcc>
  <rcc rId="5296" ua="false" sId="2">
    <oc r="AO493" t="n">
      <f>0.01*AD493/$AM$475</f>
    </oc>
    <nc r="AO493" t="n">
      <f>0.01*AD493/$AM$508*$AY493</f>
    </nc>
  </rcc>
  <rcc rId="5297" ua="false" sId="2">
    <oc r="AO494" t="n">
      <f>0.01*AD494/$AM$475</f>
    </oc>
    <nc r="AO494" t="n">
      <f>0.01*AD494/$AM$508*$AY494</f>
    </nc>
  </rcc>
  <rcc rId="5298" ua="false" sId="2">
    <oc r="AO495" t="n">
      <f>0.01*AD495/$AM$475</f>
    </oc>
    <nc r="AO495" t="n">
      <f>0.01*AD495/$AM$508*$AY495</f>
    </nc>
  </rcc>
  <rcc rId="5299" ua="false" sId="2">
    <oc r="AO496" t="n">
      <f>0.01*AD496/$AM$475</f>
    </oc>
    <nc r="AO496" t="n">
      <f>0.01*AD496/$AM$508*$AY496</f>
    </nc>
  </rcc>
  <rcc rId="5300" ua="false" sId="2">
    <oc r="AO497" t="n">
      <f>0.01*AD497/$AM$475</f>
    </oc>
    <nc r="AO497" t="n">
      <f>0.01*AD497/$AM$508*$AY497</f>
    </nc>
  </rcc>
  <rcc rId="5301" ua="false" sId="2">
    <oc r="AO498" t="n">
      <f>0.01*AD498/$AM$475</f>
    </oc>
    <nc r="AO498" t="n">
      <f>0.01*AD498/$AM$508*$AY498</f>
    </nc>
  </rcc>
  <rcc rId="5302" ua="false" sId="2">
    <oc r="AO499" t="n">
      <f>0.01*AD499/$AM$475</f>
    </oc>
    <nc r="AO499" t="n">
      <f>0.01*AD499/$AM$508*$AY499</f>
    </nc>
  </rcc>
  <rcc rId="5303" ua="false" sId="2">
    <oc r="AO500" t="n">
      <f>0.01*AD500/$AM$475</f>
    </oc>
    <nc r="AO500" t="n">
      <f>0.01*AD500/$AM$508*$AY500</f>
    </nc>
  </rcc>
  <rcc rId="5304" ua="false" sId="2">
    <oc r="AO501" t="n">
      <f>0.01*AD501/$AM$475</f>
    </oc>
    <nc r="AO501" t="n">
      <f>0.01*AD501/$AM$508*$AY501</f>
    </nc>
  </rcc>
  <rcc rId="5305" ua="false" sId="2">
    <oc r="AO502" t="n">
      <f>0.01*AD502/$AM$475</f>
    </oc>
    <nc r="AO502" t="n">
      <f>0.01*AD502/$AM$508*$AY502</f>
    </nc>
  </rcc>
  <rcc rId="5306" ua="false" sId="2">
    <oc r="AO503" t="n">
      <f>0.01*AD503/$AM$475</f>
    </oc>
    <nc r="AO503" t="n">
      <f>0.01*AD503/$AM$508*$AY503</f>
    </nc>
  </rcc>
  <rcc rId="5307" ua="false" sId="2">
    <oc r="AO504" t="n">
      <f>0.01*AD504/$AM$475</f>
    </oc>
    <nc r="AO504" t="n">
      <f>0.01*AD504/$AM$508*$AY504</f>
    </nc>
  </rcc>
  <rcc rId="5308" ua="false" sId="2">
    <oc r="AO505" t="n">
      <f>0.01*AD505/$AM$475</f>
    </oc>
    <nc r="AO505" t="n">
      <f>0.01*AD505/$AM$508*$AY505</f>
    </nc>
  </rcc>
  <rcc rId="5309" ua="false" sId="2">
    <oc r="AO506" t="n">
      <f>0.01*AD506/$AM$475</f>
    </oc>
    <nc r="AO506" t="n">
      <f>0.01*AD506/$AM$508*$AY506</f>
    </nc>
  </rcc>
  <rcc rId="5310" ua="false" sId="2">
    <oc r="AO507" t="n">
      <f>0.01*AD507/$AM$475</f>
    </oc>
    <nc r="AO507" t="n">
      <f>0.01*AD507/$AM$508*$AY507</f>
    </nc>
  </rcc>
  <rcc rId="5311" ua="false" sId="2">
    <oc r="AP483" t="n">
      <f>AO483*$J$475</f>
    </oc>
    <nc r="AP483" t="n">
      <f>AO483*$J$508</f>
    </nc>
  </rcc>
  <rcc rId="5312" ua="false" sId="2">
    <oc r="AP484" t="n">
      <f>AO484*$J$475</f>
    </oc>
    <nc r="AP484" t="n">
      <f>AO484*$J$508</f>
    </nc>
  </rcc>
  <rcc rId="5313" ua="false" sId="2">
    <oc r="AP485" t="n">
      <f>AO485*$J$475</f>
    </oc>
    <nc r="AP485" t="n">
      <f>AO485*$J$508</f>
    </nc>
  </rcc>
  <rcc rId="5314" ua="false" sId="2">
    <oc r="AP486" t="n">
      <f>AO486*$J$475</f>
    </oc>
    <nc r="AP486" t="n">
      <f>AO486*$J$508</f>
    </nc>
  </rcc>
  <rcc rId="5315" ua="false" sId="2">
    <oc r="AP487" t="n">
      <f>AO487*$J$475</f>
    </oc>
    <nc r="AP487" t="n">
      <f>AO487*$J$508</f>
    </nc>
  </rcc>
  <rcc rId="5316" ua="false" sId="2">
    <oc r="AP488" t="n">
      <f>AO488*$J$475</f>
    </oc>
    <nc r="AP488" t="n">
      <f>AO488*$J$508</f>
    </nc>
  </rcc>
  <rcc rId="5317" ua="false" sId="2">
    <oc r="AP489" t="n">
      <f>AO489*$J$475</f>
    </oc>
    <nc r="AP489" t="n">
      <f>AO489*$J$508</f>
    </nc>
  </rcc>
  <rcc rId="5318" ua="false" sId="2">
    <oc r="AP490" t="n">
      <f>AO490*$J$475</f>
    </oc>
    <nc r="AP490" t="n">
      <f>AO490*$J$508</f>
    </nc>
  </rcc>
  <rcc rId="5319" ua="false" sId="2">
    <oc r="AP491" t="n">
      <f>AO491*$J$475</f>
    </oc>
    <nc r="AP491" t="n">
      <f>AO491*$J$508</f>
    </nc>
  </rcc>
  <rcc rId="5320" ua="false" sId="2">
    <oc r="AP492" t="n">
      <f>AO492*$J$475</f>
    </oc>
    <nc r="AP492" t="n">
      <f>AO492*$J$508</f>
    </nc>
  </rcc>
  <rcc rId="5321" ua="false" sId="2">
    <oc r="AP493" t="n">
      <f>AO493*$J$475</f>
    </oc>
    <nc r="AP493" t="n">
      <f>AO493*$J$508</f>
    </nc>
  </rcc>
  <rcc rId="5322" ua="false" sId="2">
    <oc r="AP494" t="n">
      <f>AO494*$J$475</f>
    </oc>
    <nc r="AP494" t="n">
      <f>AO494*$J$508</f>
    </nc>
  </rcc>
  <rcc rId="5323" ua="false" sId="2">
    <oc r="AP495" t="n">
      <f>AO495*$J$475</f>
    </oc>
    <nc r="AP495" t="n">
      <f>AO495*$J$508</f>
    </nc>
  </rcc>
  <rcc rId="5324" ua="false" sId="2">
    <oc r="AP496" t="n">
      <f>AO496*$J$475</f>
    </oc>
    <nc r="AP496" t="n">
      <f>AO496*$J$508</f>
    </nc>
  </rcc>
  <rcc rId="5325" ua="false" sId="2">
    <oc r="AP497" t="n">
      <f>AO497*$J$475</f>
    </oc>
    <nc r="AP497" t="n">
      <f>AO497*$J$508</f>
    </nc>
  </rcc>
  <rcc rId="5326" ua="false" sId="2">
    <oc r="AP498" t="n">
      <f>AO498*$J$475</f>
    </oc>
    <nc r="AP498" t="n">
      <f>AO498*$J$508</f>
    </nc>
  </rcc>
  <rcc rId="5327" ua="false" sId="2">
    <oc r="AP499" t="n">
      <f>AO499*$J$475</f>
    </oc>
    <nc r="AP499" t="n">
      <f>AO499*$J$508</f>
    </nc>
  </rcc>
  <rcc rId="5328" ua="false" sId="2">
    <oc r="AP500" t="n">
      <f>AO500*$J$475</f>
    </oc>
    <nc r="AP500" t="n">
      <f>AO500*$J$508</f>
    </nc>
  </rcc>
  <rcc rId="5329" ua="false" sId="2">
    <oc r="AP501" t="n">
      <f>AO501*$J$475</f>
    </oc>
    <nc r="AP501" t="n">
      <f>AO501*$J$508</f>
    </nc>
  </rcc>
  <rcc rId="5330" ua="false" sId="2">
    <oc r="AP502" t="n">
      <f>AO502*$J$475</f>
    </oc>
    <nc r="AP502" t="n">
      <f>AO502*$J$508</f>
    </nc>
  </rcc>
  <rcc rId="5331" ua="false" sId="2">
    <oc r="AP503" t="n">
      <f>AO503*$J$475</f>
    </oc>
    <nc r="AP503" t="n">
      <f>AO503*$J$508</f>
    </nc>
  </rcc>
  <rcc rId="5332" ua="false" sId="2">
    <oc r="AP504" t="n">
      <f>AO504*$J$475</f>
    </oc>
    <nc r="AP504" t="n">
      <f>AO504*$J$508</f>
    </nc>
  </rcc>
  <rcc rId="5333" ua="false" sId="2">
    <oc r="AP505" t="n">
      <f>AO505*$J$475</f>
    </oc>
    <nc r="AP505" t="n">
      <f>AO505*$J$508</f>
    </nc>
  </rcc>
  <rcc rId="5334" ua="false" sId="2">
    <oc r="AP506" t="n">
      <f>AO506*$J$475</f>
    </oc>
    <nc r="AP506" t="n">
      <f>AO506*$J$508</f>
    </nc>
  </rcc>
  <rcc rId="5335" ua="false" sId="2">
    <oc r="AP507" t="n">
      <f>AO507*$J$475</f>
    </oc>
    <nc r="AP507" t="n">
      <f>AO507*$J$508</f>
    </nc>
  </rcc>
  <rcc rId="5336" ua="false" sId="2">
    <oc r="AQ483" t="n">
      <f>0.15*AF483/$AM$475</f>
    </oc>
    <nc r="AQ483" t="n">
      <f>0.15*AF483/$AM$508*$AY483</f>
    </nc>
  </rcc>
  <rcc rId="5337" ua="false" sId="2">
    <oc r="AQ484" t="n">
      <f>0.15*AF484/$AM$475</f>
    </oc>
    <nc r="AQ484" t="n">
      <f>0.15*AF484/$AM$508*$AY484</f>
    </nc>
  </rcc>
  <rcc rId="5338" ua="false" sId="2">
    <oc r="AQ485" t="n">
      <f>0.15*AF485/$AM$475</f>
    </oc>
    <nc r="AQ485" t="n">
      <f>0.15*AF485/$AM$508*$AY485</f>
    </nc>
  </rcc>
  <rcc rId="5339" ua="false" sId="2">
    <oc r="AQ486" t="n">
      <f>0.15*AF486/$AM$475</f>
    </oc>
    <nc r="AQ486" t="n">
      <f>0.15*AF486/$AM$508*$AY486</f>
    </nc>
  </rcc>
  <rcc rId="5340" ua="false" sId="2">
    <oc r="AQ487" t="n">
      <f>0.15*AF487/$AM$475</f>
    </oc>
    <nc r="AQ487" t="n">
      <f>0.15*AF487/$AM$508*$AY487</f>
    </nc>
  </rcc>
  <rcc rId="5341" ua="false" sId="2">
    <oc r="AQ488" t="n">
      <f>0.15*AF488/$AM$475</f>
    </oc>
    <nc r="AQ488" t="n">
      <f>0.15*AF488/$AM$508*$AY488</f>
    </nc>
  </rcc>
  <rcc rId="5342" ua="false" sId="2">
    <oc r="AQ489" t="n">
      <f>0.15*AF489/$AM$475</f>
    </oc>
    <nc r="AQ489" t="n">
      <f>0.15*AF489/$AM$508*$AY489</f>
    </nc>
  </rcc>
  <rcc rId="5343" ua="false" sId="2">
    <oc r="AQ490" t="n">
      <f>0.15*AF490/$AM$475</f>
    </oc>
    <nc r="AQ490" t="n">
      <f>0.15*AF490/$AM$508*$AY490</f>
    </nc>
  </rcc>
  <rcc rId="5344" ua="false" sId="2">
    <oc r="AQ491" t="n">
      <f>0.15*AF491/$AM$475</f>
    </oc>
    <nc r="AQ491" t="n">
      <f>0.15*AF491/$AM$508*$AY491</f>
    </nc>
  </rcc>
  <rcc rId="5345" ua="false" sId="2">
    <oc r="AQ492" t="n">
      <f>0.15*AF492/$AM$475</f>
    </oc>
    <nc r="AQ492" t="n">
      <f>0.15*AF492/$AM$508*$AY492</f>
    </nc>
  </rcc>
  <rcc rId="5346" ua="false" sId="2">
    <oc r="AQ493" t="n">
      <f>0.15*AF493/$AM$475</f>
    </oc>
    <nc r="AQ493" t="n">
      <f>0.15*AF493/$AM$508*$AY493</f>
    </nc>
  </rcc>
  <rcc rId="5347" ua="false" sId="2">
    <oc r="AQ494" t="n">
      <f>0.15*AF494/$AM$475</f>
    </oc>
    <nc r="AQ494" t="n">
      <f>0.15*AF494/$AM$508*$AY494</f>
    </nc>
  </rcc>
  <rcc rId="5348" ua="false" sId="2">
    <oc r="AQ495" t="n">
      <f>0.15*AF495/$AM$475</f>
    </oc>
    <nc r="AQ495" t="n">
      <f>0.15*AF495/$AM$508*$AY495</f>
    </nc>
  </rcc>
  <rcc rId="5349" ua="false" sId="2">
    <oc r="AQ496" t="n">
      <f>0.15*AF496/$AM$475</f>
    </oc>
    <nc r="AQ496" t="n">
      <f>0.15*AF496/$AM$508*$AY496</f>
    </nc>
  </rcc>
  <rcc rId="5350" ua="false" sId="2">
    <oc r="AQ497" t="n">
      <f>0.15*AF497/$AM$475</f>
    </oc>
    <nc r="AQ497" t="n">
      <f>0.15*AF497/$AM$508*$AY497</f>
    </nc>
  </rcc>
  <rcc rId="5351" ua="false" sId="2">
    <oc r="AQ498" t="n">
      <f>0.15*AF498/$AM$475</f>
    </oc>
    <nc r="AQ498" t="n">
      <f>0.15*AF498/$AM$508*$AY498</f>
    </nc>
  </rcc>
  <rcc rId="5352" ua="false" sId="2">
    <oc r="AQ499" t="n">
      <f>0.15*AF499/$AM$475</f>
    </oc>
    <nc r="AQ499" t="n">
      <f>0.15*AF499/$AM$508*$AY499</f>
    </nc>
  </rcc>
  <rcc rId="5353" ua="false" sId="2">
    <oc r="AQ500" t="n">
      <f>0.15*AF500/$AM$475</f>
    </oc>
    <nc r="AQ500" t="n">
      <f>0.15*AF500/$AM$508*$AY500</f>
    </nc>
  </rcc>
  <rcc rId="5354" ua="false" sId="2">
    <oc r="AQ501" t="n">
      <f>0.15*AF501/$AM$475</f>
    </oc>
    <nc r="AQ501" t="n">
      <f>0.15*AF501/$AM$508*$AY501</f>
    </nc>
  </rcc>
  <rcc rId="5355" ua="false" sId="2">
    <oc r="AQ502" t="n">
      <f>0.15*AF502/$AM$475</f>
    </oc>
    <nc r="AQ502" t="n">
      <f>0.15*AF502/$AM$508*$AY502</f>
    </nc>
  </rcc>
  <rcc rId="5356" ua="false" sId="2">
    <oc r="AQ503" t="n">
      <f>0.15*AF503/$AM$475</f>
    </oc>
    <nc r="AQ503" t="n">
      <f>0.15*AF503/$AM$508*$AY503</f>
    </nc>
  </rcc>
  <rcc rId="5357" ua="false" sId="2">
    <oc r="AQ504" t="n">
      <f>0.15*AF504/$AM$475</f>
    </oc>
    <nc r="AQ504" t="n">
      <f>0.15*AF504/$AM$508*$AY504</f>
    </nc>
  </rcc>
  <rcc rId="5358" ua="false" sId="2">
    <oc r="AQ505" t="n">
      <f>0.15*AF505/$AM$475</f>
    </oc>
    <nc r="AQ505" t="n">
      <f>0.15*AF505/$AM$508*$AY505</f>
    </nc>
  </rcc>
  <rcc rId="5359" ua="false" sId="2">
    <oc r="AQ506" t="n">
      <f>0.15*AF506/$AM$475</f>
    </oc>
    <nc r="AQ506" t="n">
      <f>0.15*AF506/$AM$508*$AY506</f>
    </nc>
  </rcc>
  <rcc rId="5360" ua="false" sId="2">
    <oc r="AQ507" t="n">
      <f>0.15*AF507/$AM$475</f>
    </oc>
    <nc r="AQ507" t="n">
      <f>0.15*AF507/$AM$508*$AY507</f>
    </nc>
  </rcc>
  <rcc rId="5361" ua="false" sId="2">
    <oc r="AR483" t="n">
      <f>AQ483*$J$475</f>
    </oc>
    <nc r="AR483" t="n">
      <f>AQ483*$J$508</f>
    </nc>
  </rcc>
  <rcc rId="5362" ua="false" sId="2">
    <oc r="AR484" t="n">
      <f>AQ484*$J$475</f>
    </oc>
    <nc r="AR484" t="n">
      <f>AQ484*$J$508</f>
    </nc>
  </rcc>
  <rcc rId="5363" ua="false" sId="2">
    <oc r="AR485" t="n">
      <f>AQ485*$J$475</f>
    </oc>
    <nc r="AR485" t="n">
      <f>AQ485*$J$508</f>
    </nc>
  </rcc>
  <rcc rId="5364" ua="false" sId="2">
    <oc r="AR486" t="n">
      <f>AQ486*$J$475</f>
    </oc>
    <nc r="AR486" t="n">
      <f>AQ486*$J$508</f>
    </nc>
  </rcc>
  <rcc rId="5365" ua="false" sId="2">
    <oc r="AR487" t="n">
      <f>AQ487*$J$475</f>
    </oc>
    <nc r="AR487" t="n">
      <f>AQ487*$J$508</f>
    </nc>
  </rcc>
  <rcc rId="5366" ua="false" sId="2">
    <oc r="AR488" t="n">
      <f>AQ488*$J$475</f>
    </oc>
    <nc r="AR488" t="n">
      <f>AQ488*$J$508</f>
    </nc>
  </rcc>
  <rcc rId="5367" ua="false" sId="2">
    <oc r="AR489" t="n">
      <f>AQ489*$J$475</f>
    </oc>
    <nc r="AR489" t="n">
      <f>AQ489*$J$508</f>
    </nc>
  </rcc>
  <rcc rId="5368" ua="false" sId="2">
    <oc r="AR490" t="n">
      <f>AQ490*$J$475</f>
    </oc>
    <nc r="AR490" t="n">
      <f>AQ490*$J$508</f>
    </nc>
  </rcc>
  <rcc rId="5369" ua="false" sId="2">
    <oc r="AR491" t="n">
      <f>AQ491*$J$475</f>
    </oc>
    <nc r="AR491" t="n">
      <f>AQ491*$J$508</f>
    </nc>
  </rcc>
  <rcc rId="5370" ua="false" sId="2">
    <oc r="AR492" t="n">
      <f>AQ492*$J$475</f>
    </oc>
    <nc r="AR492" t="n">
      <f>AQ492*$J$508</f>
    </nc>
  </rcc>
  <rcc rId="5371" ua="false" sId="2">
    <oc r="AR493" t="n">
      <f>AQ493*$J$475</f>
    </oc>
    <nc r="AR493" t="n">
      <f>AQ493*$J$508</f>
    </nc>
  </rcc>
  <rcc rId="5372" ua="false" sId="2">
    <oc r="AR494" t="n">
      <f>AQ494*$J$475</f>
    </oc>
    <nc r="AR494" t="n">
      <f>AQ494*$J$508</f>
    </nc>
  </rcc>
  <rcc rId="5373" ua="false" sId="2">
    <oc r="AR495" t="n">
      <f>AQ495*$J$475</f>
    </oc>
    <nc r="AR495" t="n">
      <f>AQ495*$J$508</f>
    </nc>
  </rcc>
  <rcc rId="5374" ua="false" sId="2">
    <oc r="AR496" t="n">
      <f>AQ496*$J$475</f>
    </oc>
    <nc r="AR496" t="n">
      <f>AQ496*$J$508</f>
    </nc>
  </rcc>
  <rcc rId="5375" ua="false" sId="2">
    <oc r="AR497" t="n">
      <f>AQ497*$J$475</f>
    </oc>
    <nc r="AR497" t="n">
      <f>AQ497*$J$508</f>
    </nc>
  </rcc>
  <rcc rId="5376" ua="false" sId="2">
    <oc r="AR498" t="n">
      <f>AQ498*$J$475</f>
    </oc>
    <nc r="AR498" t="n">
      <f>AQ498*$J$508</f>
    </nc>
  </rcc>
  <rcc rId="5377" ua="false" sId="2">
    <oc r="AR499" t="n">
      <f>AQ499*$J$475</f>
    </oc>
    <nc r="AR499" t="n">
      <f>AQ499*$J$508</f>
    </nc>
  </rcc>
  <rcc rId="5378" ua="false" sId="2">
    <oc r="AR500" t="n">
      <f>AQ500*$J$475</f>
    </oc>
    <nc r="AR500" t="n">
      <f>AQ500*$J$508</f>
    </nc>
  </rcc>
  <rcc rId="5379" ua="false" sId="2">
    <oc r="AR501" t="n">
      <f>AQ501*$J$475</f>
    </oc>
    <nc r="AR501" t="n">
      <f>AQ501*$J$508</f>
    </nc>
  </rcc>
  <rcc rId="5380" ua="false" sId="2">
    <oc r="AR502" t="n">
      <f>AQ502*$J$475</f>
    </oc>
    <nc r="AR502" t="n">
      <f>AQ502*$J$508</f>
    </nc>
  </rcc>
  <rcc rId="5381" ua="false" sId="2">
    <oc r="AR503" t="n">
      <f>AQ503*$J$475</f>
    </oc>
    <nc r="AR503" t="n">
      <f>AQ503*$J$508</f>
    </nc>
  </rcc>
  <rcc rId="5382" ua="false" sId="2">
    <oc r="AR504" t="n">
      <f>AQ504*$J$475</f>
    </oc>
    <nc r="AR504" t="n">
      <f>AQ504*$J$508</f>
    </nc>
  </rcc>
  <rcc rId="5383" ua="false" sId="2">
    <oc r="AR505" t="n">
      <f>AQ505*$J$475</f>
    </oc>
    <nc r="AR505" t="n">
      <f>AQ505*$J$508</f>
    </nc>
  </rcc>
  <rcc rId="5384" ua="false" sId="2">
    <oc r="AR506" t="n">
      <f>AQ506*$J$475</f>
    </oc>
    <nc r="AR506" t="n">
      <f>AQ506*$J$508</f>
    </nc>
  </rcc>
  <rcc rId="5385" ua="false" sId="2">
    <oc r="AR507" t="n">
      <f>AQ507*$J$475</f>
    </oc>
    <nc r="AR507" t="n">
      <f>AQ507*$J$508</f>
    </nc>
  </rcc>
  <rcc rId="5386" ua="false" sId="2">
    <oc r="AS483" t="n">
      <f>0.24*AH483/$AM$475</f>
    </oc>
    <nc r="AS483" t="n">
      <f>0.24*AH483/$AM$508*$AY483</f>
    </nc>
  </rcc>
  <rcc rId="5387" ua="false" sId="2">
    <oc r="AS484" t="n">
      <f>0.24*AH484/$AM$475</f>
    </oc>
    <nc r="AS484" t="n">
      <f>0.24*AH484/$AM$508*$AY484</f>
    </nc>
  </rcc>
  <rcc rId="5388" ua="false" sId="2">
    <oc r="AS485" t="n">
      <f>0.24*AH485/$AM$475</f>
    </oc>
    <nc r="AS485" t="n">
      <f>0.24*AH485/$AM$508*$AY485</f>
    </nc>
  </rcc>
  <rcc rId="5389" ua="false" sId="2">
    <oc r="AS486" t="n">
      <f>0.24*AH486/$AM$475</f>
    </oc>
    <nc r="AS486" t="n">
      <f>0.24*AH486/$AM$508*$AY486</f>
    </nc>
  </rcc>
  <rcc rId="5390" ua="false" sId="2">
    <oc r="AS487" t="n">
      <f>0.24*AH487/$AM$475</f>
    </oc>
    <nc r="AS487" t="n">
      <f>0.24*AH487/$AM$508*$AY487</f>
    </nc>
  </rcc>
  <rcc rId="5391" ua="false" sId="2">
    <oc r="AS488" t="n">
      <f>0.24*AH488/$AM$475</f>
    </oc>
    <nc r="AS488" t="n">
      <f>0.24*AH488/$AM$508*$AY488</f>
    </nc>
  </rcc>
  <rcc rId="5392" ua="false" sId="2">
    <oc r="AS489" t="n">
      <f>0.24*AH489/$AM$475</f>
    </oc>
    <nc r="AS489" t="n">
      <f>0.24*AH489/$AM$508*$AY489</f>
    </nc>
  </rcc>
  <rcc rId="5393" ua="false" sId="2">
    <oc r="AS490" t="n">
      <f>0.24*AH490/$AM$475</f>
    </oc>
    <nc r="AS490" t="n">
      <f>0.24*AH490/$AM$508*$AY490</f>
    </nc>
  </rcc>
  <rcc rId="5394" ua="false" sId="2">
    <oc r="AS491" t="n">
      <f>0.24*AH491/$AM$475</f>
    </oc>
    <nc r="AS491" t="n">
      <f>0.24*AH491/$AM$508*$AY491</f>
    </nc>
  </rcc>
  <rcc rId="5395" ua="false" sId="2">
    <oc r="AS492" t="n">
      <f>0.24*AH492/$AM$475</f>
    </oc>
    <nc r="AS492" t="n">
      <f>0.24*AH492/$AM$508*$AY492</f>
    </nc>
  </rcc>
  <rcc rId="5396" ua="false" sId="2">
    <oc r="AS493" t="n">
      <f>0.24*AH493/$AM$475</f>
    </oc>
    <nc r="AS493" t="n">
      <f>0.24*AH493/$AM$508*$AY493</f>
    </nc>
  </rcc>
  <rcc rId="5397" ua="false" sId="2">
    <oc r="AS494" t="n">
      <f>0.24*AH494/$AM$475</f>
    </oc>
    <nc r="AS494" t="n">
      <f>0.24*AH494/$AM$508*$AY494</f>
    </nc>
  </rcc>
  <rcc rId="5398" ua="false" sId="2">
    <oc r="AS495" t="n">
      <f>0.24*AH495/$AM$475</f>
    </oc>
    <nc r="AS495" t="n">
      <f>0.24*AH495/$AM$508*$AY495</f>
    </nc>
  </rcc>
  <rcc rId="5399" ua="false" sId="2">
    <oc r="AS496" t="n">
      <f>0.24*AH496/$AM$475</f>
    </oc>
    <nc r="AS496" t="n">
      <f>0.24*AH496/$AM$508*$AY496</f>
    </nc>
  </rcc>
  <rcc rId="5400" ua="false" sId="2">
    <oc r="AS497" t="n">
      <f>0.24*AH497/$AM$475</f>
    </oc>
    <nc r="AS497" t="n">
      <f>0.24*AH497/$AM$508*$AY497</f>
    </nc>
  </rcc>
  <rcc rId="5401" ua="false" sId="2">
    <oc r="AS498" t="n">
      <f>0.24*AH498/$AM$475</f>
    </oc>
    <nc r="AS498" t="n">
      <f>0.24*AH498/$AM$508*$AY498</f>
    </nc>
  </rcc>
  <rcc rId="5402" ua="false" sId="2">
    <oc r="AS499" t="n">
      <f>0.24*AH499/$AM$475</f>
    </oc>
    <nc r="AS499" t="n">
      <f>0.24*AH499/$AM$508*$AY499</f>
    </nc>
  </rcc>
  <rcc rId="5403" ua="false" sId="2">
    <oc r="AS500" t="n">
      <f>0.24*AH500/$AM$475</f>
    </oc>
    <nc r="AS500" t="n">
      <f>0.24*AH500/$AM$508*$AY500</f>
    </nc>
  </rcc>
  <rcc rId="5404" ua="false" sId="2">
    <oc r="AS501" t="n">
      <f>0.24*AH501/$AM$475</f>
    </oc>
    <nc r="AS501" t="n">
      <f>0.24*AH501/$AM$508*$AY501</f>
    </nc>
  </rcc>
  <rcc rId="5405" ua="false" sId="2">
    <oc r="AS502" t="n">
      <f>0.24*AH502/$AM$475</f>
    </oc>
    <nc r="AS502" t="n">
      <f>0.24*AH502/$AM$508*$AY502</f>
    </nc>
  </rcc>
  <rcc rId="5406" ua="false" sId="2">
    <oc r="AS503" t="n">
      <f>0.24*AH503/$AM$475</f>
    </oc>
    <nc r="AS503" t="n">
      <f>0.24*AH503/$AM$508*$AY503</f>
    </nc>
  </rcc>
  <rcc rId="5407" ua="false" sId="2">
    <oc r="AS504" t="n">
      <f>0.24*AH504/$AM$475</f>
    </oc>
    <nc r="AS504" t="n">
      <f>0.24*AH504/$AM$508*$AY504</f>
    </nc>
  </rcc>
  <rcc rId="5408" ua="false" sId="2">
    <oc r="AS505" t="n">
      <f>0.24*AH505/$AM$475</f>
    </oc>
    <nc r="AS505" t="n">
      <f>0.24*AH505/$AM$508*$AY505</f>
    </nc>
  </rcc>
  <rcc rId="5409" ua="false" sId="2">
    <oc r="AS506" t="n">
      <f>0.24*AH506/$AM$475</f>
    </oc>
    <nc r="AS506" t="n">
      <f>0.24*AH506/$AM$508*$AY506</f>
    </nc>
  </rcc>
  <rcc rId="5410" ua="false" sId="2">
    <oc r="AS507" t="n">
      <f>0.24*AH507/$AM$475</f>
    </oc>
    <nc r="AS507" t="n">
      <f>0.24*AH507/$AM$508*$AY507</f>
    </nc>
  </rcc>
  <rcc rId="5411" ua="false" sId="2">
    <oc r="AT483" t="n">
      <f>AS483*$J$475</f>
    </oc>
    <nc r="AT483" t="n">
      <f>AS483*$J$508</f>
    </nc>
  </rcc>
  <rcc rId="5412" ua="false" sId="2">
    <oc r="AT484" t="n">
      <f>AS484*$J$475</f>
    </oc>
    <nc r="AT484" t="n">
      <f>AS484*$J$508</f>
    </nc>
  </rcc>
  <rcc rId="5413" ua="false" sId="2">
    <oc r="AT485" t="n">
      <f>AS485*$J$475</f>
    </oc>
    <nc r="AT485" t="n">
      <f>AS485*$J$508</f>
    </nc>
  </rcc>
  <rcc rId="5414" ua="false" sId="2">
    <oc r="AT486" t="n">
      <f>AS486*$J$475</f>
    </oc>
    <nc r="AT486" t="n">
      <f>AS486*$J$508</f>
    </nc>
  </rcc>
  <rcc rId="5415" ua="false" sId="2">
    <oc r="AT487" t="n">
      <f>AS487*$J$475</f>
    </oc>
    <nc r="AT487" t="n">
      <f>AS487*$J$508</f>
    </nc>
  </rcc>
  <rcc rId="5416" ua="false" sId="2">
    <oc r="AT488" t="n">
      <f>AS488*$J$475</f>
    </oc>
    <nc r="AT488" t="n">
      <f>AS488*$J$508</f>
    </nc>
  </rcc>
  <rcc rId="5417" ua="false" sId="2">
    <oc r="AT489" t="n">
      <f>AS489*$J$475</f>
    </oc>
    <nc r="AT489" t="n">
      <f>AS489*$J$508</f>
    </nc>
  </rcc>
  <rcc rId="5418" ua="false" sId="2">
    <oc r="AT490" t="n">
      <f>AS490*$J$475</f>
    </oc>
    <nc r="AT490" t="n">
      <f>AS490*$J$508</f>
    </nc>
  </rcc>
  <rcc rId="5419" ua="false" sId="2">
    <oc r="AT491" t="n">
      <f>AS491*$J$475</f>
    </oc>
    <nc r="AT491" t="n">
      <f>AS491*$J$508</f>
    </nc>
  </rcc>
  <rcc rId="5420" ua="false" sId="2">
    <oc r="AT492" t="n">
      <f>AS492*$J$475</f>
    </oc>
    <nc r="AT492" t="n">
      <f>AS492*$J$508</f>
    </nc>
  </rcc>
  <rcc rId="5421" ua="false" sId="2">
    <oc r="AT493" t="n">
      <f>AS493*$J$475</f>
    </oc>
    <nc r="AT493" t="n">
      <f>AS493*$J$508</f>
    </nc>
  </rcc>
  <rcc rId="5422" ua="false" sId="2">
    <oc r="AT494" t="n">
      <f>AS494*$J$475</f>
    </oc>
    <nc r="AT494" t="n">
      <f>AS494*$J$508</f>
    </nc>
  </rcc>
  <rcc rId="5423" ua="false" sId="2">
    <oc r="AT495" t="n">
      <f>AS495*$J$475</f>
    </oc>
    <nc r="AT495" t="n">
      <f>AS495*$J$508</f>
    </nc>
  </rcc>
  <rcc rId="5424" ua="false" sId="2">
    <oc r="AT496" t="n">
      <f>AS496*$J$475</f>
    </oc>
    <nc r="AT496" t="n">
      <f>AS496*$J$508</f>
    </nc>
  </rcc>
  <rcc rId="5425" ua="false" sId="2">
    <oc r="AT497" t="n">
      <f>AS497*$J$475</f>
    </oc>
    <nc r="AT497" t="n">
      <f>AS497*$J$508</f>
    </nc>
  </rcc>
  <rcc rId="5426" ua="false" sId="2">
    <oc r="AT498" t="n">
      <f>AS498*$J$475</f>
    </oc>
    <nc r="AT498" t="n">
      <f>AS498*$J$508</f>
    </nc>
  </rcc>
  <rcc rId="5427" ua="false" sId="2">
    <oc r="AT499" t="n">
      <f>AS499*$J$475</f>
    </oc>
    <nc r="AT499" t="n">
      <f>AS499*$J$508</f>
    </nc>
  </rcc>
  <rcc rId="5428" ua="false" sId="2">
    <oc r="AT500" t="n">
      <f>AS500*$J$475</f>
    </oc>
    <nc r="AT500" t="n">
      <f>AS500*$J$508</f>
    </nc>
  </rcc>
  <rcc rId="5429" ua="false" sId="2">
    <oc r="AT501" t="n">
      <f>AS501*$J$475</f>
    </oc>
    <nc r="AT501" t="n">
      <f>AS501*$J$508</f>
    </nc>
  </rcc>
  <rcc rId="5430" ua="false" sId="2">
    <oc r="AT502" t="n">
      <f>AS502*$J$475</f>
    </oc>
    <nc r="AT502" t="n">
      <f>AS502*$J$508</f>
    </nc>
  </rcc>
  <rcc rId="5431" ua="false" sId="2">
    <oc r="AT503" t="n">
      <f>AS503*$J$475</f>
    </oc>
    <nc r="AT503" t="n">
      <f>AS503*$J$508</f>
    </nc>
  </rcc>
  <rcc rId="5432" ua="false" sId="2">
    <oc r="AT504" t="n">
      <f>AS504*$J$475</f>
    </oc>
    <nc r="AT504" t="n">
      <f>AS504*$J$508</f>
    </nc>
  </rcc>
  <rcc rId="5433" ua="false" sId="2">
    <oc r="AT505" t="n">
      <f>AS505*$J$475</f>
    </oc>
    <nc r="AT505" t="n">
      <f>AS505*$J$508</f>
    </nc>
  </rcc>
  <rcc rId="5434" ua="false" sId="2">
    <oc r="AT506" t="n">
      <f>AS506*$J$475</f>
    </oc>
    <nc r="AT506" t="n">
      <f>AS506*$J$508</f>
    </nc>
  </rcc>
  <rcc rId="5435" ua="false" sId="2">
    <oc r="AT507" t="n">
      <f>AS507*$J$475</f>
    </oc>
    <nc r="AT507" t="n">
      <f>AS507*$J$508</f>
    </nc>
  </rcc>
  <rcc rId="5436" ua="false" sId="2">
    <oc r="AU483" t="n">
      <f>0.25*AJ483/$AM$475</f>
    </oc>
    <nc r="AU483" t="n">
      <f>0.25*AJ483/$AM$508*$AY483</f>
    </nc>
  </rcc>
  <rcc rId="5437" ua="false" sId="2">
    <oc r="AU484" t="n">
      <f>0.25*AJ484/$AM$475</f>
    </oc>
    <nc r="AU484" t="n">
      <f>0.25*AJ484/$AM$508*$AY484</f>
    </nc>
  </rcc>
  <rcc rId="5438" ua="false" sId="2">
    <oc r="AU485" t="n">
      <f>0.25*AJ485/$AM$475</f>
    </oc>
    <nc r="AU485" t="n">
      <f>0.25*AJ485/$AM$508*$AY485</f>
    </nc>
  </rcc>
  <rcc rId="5439" ua="false" sId="2">
    <oc r="AU486" t="n">
      <f>0.25*AJ486/$AM$475</f>
    </oc>
    <nc r="AU486" t="n">
      <f>0.25*AJ486/$AM$508*$AY486</f>
    </nc>
  </rcc>
  <rcc rId="5440" ua="false" sId="2">
    <oc r="AU487" t="n">
      <f>0.25*AJ487/$AM$475</f>
    </oc>
    <nc r="AU487" t="n">
      <f>0.25*AJ487/$AM$508*$AY487</f>
    </nc>
  </rcc>
  <rcc rId="5441" ua="false" sId="2">
    <oc r="AU488" t="n">
      <f>0.25*AJ488/$AM$475</f>
    </oc>
    <nc r="AU488" t="n">
      <f>0.25*AJ488/$AM$508*$AY488</f>
    </nc>
  </rcc>
  <rcc rId="5442" ua="false" sId="2">
    <oc r="AU489" t="n">
      <f>0.25*AJ489/$AM$475</f>
    </oc>
    <nc r="AU489" t="n">
      <f>0.25*AJ489/$AM$508*$AY489</f>
    </nc>
  </rcc>
  <rcc rId="5443" ua="false" sId="2">
    <oc r="AU490" t="n">
      <f>0.25*AJ490/$AM$475</f>
    </oc>
    <nc r="AU490" t="n">
      <f>0.25*AJ490/$AM$508*$AY490</f>
    </nc>
  </rcc>
  <rcc rId="5444" ua="false" sId="2">
    <oc r="AU491" t="n">
      <f>0.25*AJ491/$AM$475</f>
    </oc>
    <nc r="AU491" t="n">
      <f>0.25*AJ491/$AM$508*$AY491</f>
    </nc>
  </rcc>
  <rcc rId="5445" ua="false" sId="2">
    <oc r="AU492" t="n">
      <f>0.25*AJ492/$AM$475</f>
    </oc>
    <nc r="AU492" t="n">
      <f>0.25*AJ492/$AM$508*$AY492</f>
    </nc>
  </rcc>
  <rcc rId="5446" ua="false" sId="2">
    <oc r="AU493" t="n">
      <f>0.25*AJ493/$AM$475</f>
    </oc>
    <nc r="AU493" t="n">
      <f>0.25*AJ493/$AM$508*$AY493</f>
    </nc>
  </rcc>
  <rcc rId="5447" ua="false" sId="2">
    <oc r="AU494" t="n">
      <f>0.25*AJ494/$AM$475</f>
    </oc>
    <nc r="AU494" t="n">
      <f>0.25*AJ494/$AM$508*$AY494</f>
    </nc>
  </rcc>
  <rcc rId="5448" ua="false" sId="2">
    <oc r="AU495" t="n">
      <f>0.25*AJ495/$AM$475</f>
    </oc>
    <nc r="AU495" t="n">
      <f>0.25*AJ495/$AM$508*$AY495</f>
    </nc>
  </rcc>
  <rcc rId="5449" ua="false" sId="2">
    <oc r="AU496" t="n">
      <f>0.25*AJ496/$AM$475</f>
    </oc>
    <nc r="AU496" t="n">
      <f>0.25*AJ496/$AM$508*$AY496</f>
    </nc>
  </rcc>
  <rcc rId="5450" ua="false" sId="2">
    <oc r="AU497" t="n">
      <f>0.25*AJ497/$AM$475</f>
    </oc>
    <nc r="AU497" t="n">
      <f>0.25*AJ497/$AM$508*$AY497</f>
    </nc>
  </rcc>
  <rcc rId="5451" ua="false" sId="2">
    <oc r="AU498" t="n">
      <f>0.25*AJ498/$AM$475</f>
    </oc>
    <nc r="AU498" t="n">
      <f>0.25*AJ498/$AM$508*$AY498</f>
    </nc>
  </rcc>
  <rcc rId="5452" ua="false" sId="2">
    <oc r="AU499" t="n">
      <f>0.25*AJ499/$AM$475</f>
    </oc>
    <nc r="AU499" t="n">
      <f>0.25*AJ499/$AM$508*$AY499</f>
    </nc>
  </rcc>
  <rcc rId="5453" ua="false" sId="2">
    <oc r="AU500" t="n">
      <f>0.25*AJ500/$AM$475</f>
    </oc>
    <nc r="AU500" t="n">
      <f>0.25*AJ500/$AM$508*$AY500</f>
    </nc>
  </rcc>
  <rcc rId="5454" ua="false" sId="2">
    <oc r="AU501" t="n">
      <f>0.25*AJ501/$AM$475</f>
    </oc>
    <nc r="AU501" t="n">
      <f>0.25*AJ501/$AM$508*$AY501</f>
    </nc>
  </rcc>
  <rcc rId="5455" ua="false" sId="2">
    <oc r="AU502" t="n">
      <f>0.25*AJ502/$AM$475</f>
    </oc>
    <nc r="AU502" t="n">
      <f>0.25*AJ502/$AM$508*$AY502</f>
    </nc>
  </rcc>
  <rcc rId="5456" ua="false" sId="2">
    <oc r="AU503" t="n">
      <f>0.25*AJ503/$AM$475</f>
    </oc>
    <nc r="AU503" t="n">
      <f>0.25*AJ503/$AM$508*$AY503</f>
    </nc>
  </rcc>
  <rcc rId="5457" ua="false" sId="2">
    <oc r="AU504" t="n">
      <f>0.25*AJ504/$AM$475</f>
    </oc>
    <nc r="AU504" t="n">
      <f>0.25*AJ504/$AM$508*$AY504</f>
    </nc>
  </rcc>
  <rcc rId="5458" ua="false" sId="2">
    <oc r="AU505" t="n">
      <f>0.25*AJ505/$AM$475</f>
    </oc>
    <nc r="AU505" t="n">
      <f>0.25*AJ505/$AM$508*$AY505</f>
    </nc>
  </rcc>
  <rcc rId="5459" ua="false" sId="2">
    <oc r="AU506" t="n">
      <f>0.25*AJ506/$AM$475</f>
    </oc>
    <nc r="AU506" t="n">
      <f>0.25*AJ506/$AM$508*$AY506</f>
    </nc>
  </rcc>
  <rcc rId="5460" ua="false" sId="2">
    <oc r="AU507" t="n">
      <f>0.25*AJ507/$AM$475</f>
    </oc>
    <nc r="AU507" t="n">
      <f>0.25*AJ507/$AM$508*$AY507</f>
    </nc>
  </rcc>
  <rcc rId="5461" ua="false" sId="2">
    <oc r="AV483" t="n">
      <f>AU483*$J$475</f>
    </oc>
    <nc r="AV483" t="n">
      <f>AU483*$J$508</f>
    </nc>
  </rcc>
  <rcc rId="5462" ua="false" sId="2">
    <oc r="AV484" t="n">
      <f>AU484*$J$475</f>
    </oc>
    <nc r="AV484" t="n">
      <f>AU484*$J$508</f>
    </nc>
  </rcc>
  <rcc rId="5463" ua="false" sId="2">
    <oc r="AV485" t="n">
      <f>AU485*$J$475</f>
    </oc>
    <nc r="AV485" t="n">
      <f>AU485*$J$508</f>
    </nc>
  </rcc>
  <rcc rId="5464" ua="false" sId="2">
    <oc r="AV486" t="n">
      <f>AU486*$J$475</f>
    </oc>
    <nc r="AV486" t="n">
      <f>AU486*$J$508</f>
    </nc>
  </rcc>
  <rcc rId="5465" ua="false" sId="2">
    <oc r="AV487" t="n">
      <f>AU487*$J$475</f>
    </oc>
    <nc r="AV487" t="n">
      <f>AU487*$J$508</f>
    </nc>
  </rcc>
  <rcc rId="5466" ua="false" sId="2">
    <oc r="AV488" t="n">
      <f>AU488*$J$475</f>
    </oc>
    <nc r="AV488" t="n">
      <f>AU488*$J$508</f>
    </nc>
  </rcc>
  <rcc rId="5467" ua="false" sId="2">
    <oc r="AV489" t="n">
      <f>AU489*$J$475</f>
    </oc>
    <nc r="AV489" t="n">
      <f>AU489*$J$508</f>
    </nc>
  </rcc>
  <rcc rId="5468" ua="false" sId="2">
    <oc r="AV490" t="n">
      <f>AU490*$J$475</f>
    </oc>
    <nc r="AV490" t="n">
      <f>AU490*$J$508</f>
    </nc>
  </rcc>
  <rcc rId="5469" ua="false" sId="2">
    <oc r="AV491" t="n">
      <f>AU491*$J$475</f>
    </oc>
    <nc r="AV491" t="n">
      <f>AU491*$J$508</f>
    </nc>
  </rcc>
  <rcc rId="5470" ua="false" sId="2">
    <oc r="AV492" t="n">
      <f>AU492*$J$475</f>
    </oc>
    <nc r="AV492" t="n">
      <f>AU492*$J$508</f>
    </nc>
  </rcc>
  <rcc rId="5471" ua="false" sId="2">
    <oc r="AV493" t="n">
      <f>AU493*$J$475</f>
    </oc>
    <nc r="AV493" t="n">
      <f>AU493*$J$508</f>
    </nc>
  </rcc>
  <rcc rId="5472" ua="false" sId="2">
    <oc r="AV494" t="n">
      <f>AU494*$J$475</f>
    </oc>
    <nc r="AV494" t="n">
      <f>AU494*$J$508</f>
    </nc>
  </rcc>
  <rcc rId="5473" ua="false" sId="2">
    <oc r="AV495" t="n">
      <f>AU495*$J$475</f>
    </oc>
    <nc r="AV495" t="n">
      <f>AU495*$J$508</f>
    </nc>
  </rcc>
  <rcc rId="5474" ua="false" sId="2">
    <oc r="AV496" t="n">
      <f>AU496*$J$475</f>
    </oc>
    <nc r="AV496" t="n">
      <f>AU496*$J$508</f>
    </nc>
  </rcc>
  <rcc rId="5475" ua="false" sId="2">
    <oc r="AV497" t="n">
      <f>AU497*$J$475</f>
    </oc>
    <nc r="AV497" t="n">
      <f>AU497*$J$508</f>
    </nc>
  </rcc>
  <rcc rId="5476" ua="false" sId="2">
    <oc r="AV498" t="n">
      <f>AU498*$J$475</f>
    </oc>
    <nc r="AV498" t="n">
      <f>AU498*$J$508</f>
    </nc>
  </rcc>
  <rcc rId="5477" ua="false" sId="2">
    <oc r="AV499" t="n">
      <f>AU499*$J$475</f>
    </oc>
    <nc r="AV499" t="n">
      <f>AU499*$J$508</f>
    </nc>
  </rcc>
  <rcc rId="5478" ua="false" sId="2">
    <oc r="AV500" t="n">
      <f>AU500*$J$475</f>
    </oc>
    <nc r="AV500" t="n">
      <f>AU500*$J$508</f>
    </nc>
  </rcc>
  <rcc rId="5479" ua="false" sId="2">
    <oc r="AV501" t="n">
      <f>AU501*$J$475</f>
    </oc>
    <nc r="AV501" t="n">
      <f>AU501*$J$508</f>
    </nc>
  </rcc>
  <rcc rId="5480" ua="false" sId="2">
    <oc r="AV502" t="n">
      <f>AU502*$J$475</f>
    </oc>
    <nc r="AV502" t="n">
      <f>AU502*$J$508</f>
    </nc>
  </rcc>
  <rcc rId="5481" ua="false" sId="2">
    <oc r="AV503" t="n">
      <f>AU503*$J$475</f>
    </oc>
    <nc r="AV503" t="n">
      <f>AU503*$J$508</f>
    </nc>
  </rcc>
  <rcc rId="5482" ua="false" sId="2">
    <oc r="AV504" t="n">
      <f>AU504*$J$475</f>
    </oc>
    <nc r="AV504" t="n">
      <f>AU504*$J$508</f>
    </nc>
  </rcc>
  <rcc rId="5483" ua="false" sId="2">
    <oc r="AV505" t="n">
      <f>AU505*$J$475</f>
    </oc>
    <nc r="AV505" t="n">
      <f>AU505*$J$508</f>
    </nc>
  </rcc>
  <rcc rId="5484" ua="false" sId="2">
    <oc r="AV506" t="n">
      <f>AU506*$J$475</f>
    </oc>
    <nc r="AV506" t="n">
      <f>AU506*$J$508</f>
    </nc>
  </rcc>
  <rcc rId="5485" ua="false" sId="2">
    <oc r="AV507" t="n">
      <f>AU507*$J$475</f>
    </oc>
    <nc r="AV507" t="n">
      <f>AU507*$J$508</f>
    </nc>
  </rcc>
  <rcc rId="5486" ua="false" sId="2">
    <oc r="AW483" t="n">
      <f>0.35*AL483/$AM$475</f>
    </oc>
    <nc r="AW483" t="n">
      <f>0.35*AL483/$AM$508*$AY483</f>
    </nc>
  </rcc>
  <rcc rId="5487" ua="false" sId="2">
    <oc r="AW484" t="n">
      <f>0.35*AL484/$AM$475</f>
    </oc>
    <nc r="AW484" t="n">
      <f>0.35*AL484/$AM$508*$AY484</f>
    </nc>
  </rcc>
  <rcc rId="5488" ua="false" sId="2">
    <oc r="AW485" t="n">
      <f>0.35*AL485/$AM$475</f>
    </oc>
    <nc r="AW485" t="n">
      <f>0.35*AL485/$AM$508*$AY485</f>
    </nc>
  </rcc>
  <rcc rId="5489" ua="false" sId="2">
    <oc r="AW486" t="n">
      <f>0.35*AL486/$AM$475</f>
    </oc>
    <nc r="AW486" t="n">
      <f>0.35*AL486/$AM$508*$AY486</f>
    </nc>
  </rcc>
  <rcc rId="5490" ua="false" sId="2">
    <oc r="AW487" t="n">
      <f>0.35*AL487/$AM$475</f>
    </oc>
    <nc r="AW487" t="n">
      <f>0.35*AL487/$AM$508*$AY487</f>
    </nc>
  </rcc>
  <rcc rId="5491" ua="false" sId="2">
    <oc r="AW488" t="n">
      <f>0.35*AL488/$AM$475</f>
    </oc>
    <nc r="AW488" t="n">
      <f>0.35*AL488/$AM$508*$AY488</f>
    </nc>
  </rcc>
  <rcc rId="5492" ua="false" sId="2">
    <oc r="AW489" t="n">
      <f>0.35*AL489/$AM$475</f>
    </oc>
    <nc r="AW489" t="n">
      <f>0.35*AL489/$AM$508*$AY489</f>
    </nc>
  </rcc>
  <rcc rId="5493" ua="false" sId="2">
    <oc r="AW490" t="n">
      <f>0.35*AL490/$AM$475</f>
    </oc>
    <nc r="AW490" t="n">
      <f>0.35*AL490/$AM$508*$AY490</f>
    </nc>
  </rcc>
  <rcc rId="5494" ua="false" sId="2">
    <oc r="AW491" t="n">
      <f>0.35*AL491/$AM$475</f>
    </oc>
    <nc r="AW491" t="n">
      <f>0.35*AL491/$AM$508*$AY491</f>
    </nc>
  </rcc>
  <rcc rId="5495" ua="false" sId="2">
    <oc r="AW492" t="n">
      <f>0.35*AL492/$AM$475</f>
    </oc>
    <nc r="AW492" t="n">
      <f>0.35*AL492/$AM$508*$AY492</f>
    </nc>
  </rcc>
  <rcc rId="5496" ua="false" sId="2">
    <oc r="AW493" t="n">
      <f>0.35*AL493/$AM$475</f>
    </oc>
    <nc r="AW493" t="n">
      <f>0.35*AL493/$AM$508*$AY493</f>
    </nc>
  </rcc>
  <rcc rId="5497" ua="false" sId="2">
    <oc r="AW494" t="n">
      <f>0.35*AL494/$AM$475</f>
    </oc>
    <nc r="AW494" t="n">
      <f>0.35*AL494/$AM$508*$AY494</f>
    </nc>
  </rcc>
  <rcc rId="5498" ua="false" sId="2">
    <oc r="AW495" t="n">
      <f>0.35*AL495/$AM$475</f>
    </oc>
    <nc r="AW495" t="n">
      <f>0.35*AL495/$AM$508*$AY495</f>
    </nc>
  </rcc>
  <rcc rId="5499" ua="false" sId="2">
    <oc r="AW496" t="n">
      <f>0.35*AL496/$AM$475</f>
    </oc>
    <nc r="AW496" t="n">
      <f>0.35*AL496/$AM$508*$AY496</f>
    </nc>
  </rcc>
  <rcc rId="5500" ua="false" sId="2">
    <oc r="AW497" t="n">
      <f>0.35*AL497/$AM$475</f>
    </oc>
    <nc r="AW497" t="n">
      <f>0.35*AL497/$AM$508*$AY497</f>
    </nc>
  </rcc>
  <rcc rId="5501" ua="false" sId="2">
    <oc r="AW498" t="n">
      <f>0.35*AL498/$AM$475</f>
    </oc>
    <nc r="AW498" t="n">
      <f>0.35*AL498/$AM$508*$AY498</f>
    </nc>
  </rcc>
  <rcc rId="5502" ua="false" sId="2">
    <oc r="AW499" t="n">
      <f>0.35*AL499/$AM$475</f>
    </oc>
    <nc r="AW499" t="n">
      <f>0.35*AL499/$AM$508*$AY499</f>
    </nc>
  </rcc>
  <rcc rId="5503" ua="false" sId="2">
    <oc r="AW500" t="n">
      <f>0.35*AL500/$AM$475</f>
    </oc>
    <nc r="AW500" t="n">
      <f>0.35*AL500/$AM$508*$AY500</f>
    </nc>
  </rcc>
  <rcc rId="5504" ua="false" sId="2">
    <oc r="AW501" t="n">
      <f>0.35*AL501/$AM$475</f>
    </oc>
    <nc r="AW501" t="n">
      <f>0.35*AL501/$AM$508*$AY501</f>
    </nc>
  </rcc>
  <rcc rId="5505" ua="false" sId="2">
    <oc r="AW502" t="n">
      <f>0.35*AL502/$AM$475</f>
    </oc>
    <nc r="AW502" t="n">
      <f>0.35*AL502/$AM$508*$AY502</f>
    </nc>
  </rcc>
  <rcc rId="5506" ua="false" sId="2">
    <oc r="AW503" t="n">
      <f>0.35*AL503/$AM$475</f>
    </oc>
    <nc r="AW503" t="n">
      <f>0.35*AL503/$AM$508*$AY503</f>
    </nc>
  </rcc>
  <rcc rId="5507" ua="false" sId="2">
    <oc r="AW504" t="n">
      <f>0.35*AL504/$AM$475</f>
    </oc>
    <nc r="AW504" t="n">
      <f>0.35*AL504/$AM$508*$AY504</f>
    </nc>
  </rcc>
  <rcc rId="5508" ua="false" sId="2">
    <oc r="AW505" t="n">
      <f>0.35*AL505/$AM$475</f>
    </oc>
    <nc r="AW505" t="n">
      <f>0.35*AL505/$AM$508*$AY505</f>
    </nc>
  </rcc>
  <rcc rId="5509" ua="false" sId="2">
    <oc r="AW506" t="n">
      <f>0.35*AL506/$AM$475</f>
    </oc>
    <nc r="AW506" t="n">
      <f>0.35*AL506/$AM$508*$AY506</f>
    </nc>
  </rcc>
  <rcc rId="5510" ua="false" sId="2">
    <oc r="AW507" t="n">
      <f>0.35*AL507/$AM$475</f>
    </oc>
    <nc r="AW507" t="n">
      <f>0.35*AL507/$AM$508*$AY507</f>
    </nc>
  </rcc>
  <rcc rId="5511" ua="false" sId="2">
    <oc r="AX483" t="n">
      <f>AW483*$J$475</f>
    </oc>
    <nc r="AX483" t="n">
      <f>AW483*$J$508</f>
    </nc>
  </rcc>
  <rcc rId="5512" ua="false" sId="2">
    <oc r="AX484" t="n">
      <f>AW484*$J$475</f>
    </oc>
    <nc r="AX484" t="n">
      <f>AW484*$J$508</f>
    </nc>
  </rcc>
  <rcc rId="5513" ua="false" sId="2">
    <oc r="AX485" t="n">
      <f>AW485*$J$475</f>
    </oc>
    <nc r="AX485" t="n">
      <f>AW485*$J$508</f>
    </nc>
  </rcc>
  <rcc rId="5514" ua="false" sId="2">
    <oc r="AX486" t="n">
      <f>AW486*$J$475</f>
    </oc>
    <nc r="AX486" t="n">
      <f>AW486*$J$508</f>
    </nc>
  </rcc>
  <rcc rId="5515" ua="false" sId="2">
    <oc r="AX487" t="n">
      <f>AW487*$J$475</f>
    </oc>
    <nc r="AX487" t="n">
      <f>AW487*$J$508</f>
    </nc>
  </rcc>
  <rcc rId="5516" ua="false" sId="2">
    <oc r="AX488" t="n">
      <f>AW488*$J$475</f>
    </oc>
    <nc r="AX488" t="n">
      <f>AW488*$J$508</f>
    </nc>
  </rcc>
  <rcc rId="5517" ua="false" sId="2">
    <oc r="AX489" t="n">
      <f>AW489*$J$475</f>
    </oc>
    <nc r="AX489" t="n">
      <f>AW489*$J$508</f>
    </nc>
  </rcc>
  <rcc rId="5518" ua="false" sId="2">
    <oc r="AX490" t="n">
      <f>AW490*$J$475</f>
    </oc>
    <nc r="AX490" t="n">
      <f>AW490*$J$508</f>
    </nc>
  </rcc>
  <rcc rId="5519" ua="false" sId="2">
    <oc r="AX491" t="n">
      <f>AW491*$J$475</f>
    </oc>
    <nc r="AX491" t="n">
      <f>AW491*$J$508</f>
    </nc>
  </rcc>
  <rcc rId="5520" ua="false" sId="2">
    <oc r="AX492" t="n">
      <f>AW492*$J$475</f>
    </oc>
    <nc r="AX492" t="n">
      <f>AW492*$J$508</f>
    </nc>
  </rcc>
  <rcc rId="5521" ua="false" sId="2">
    <oc r="AX493" t="n">
      <f>AW493*$J$475</f>
    </oc>
    <nc r="AX493" t="n">
      <f>AW493*$J$508</f>
    </nc>
  </rcc>
  <rcc rId="5522" ua="false" sId="2">
    <oc r="AX494" t="n">
      <f>AW494*$J$475</f>
    </oc>
    <nc r="AX494" t="n">
      <f>AW494*$J$508</f>
    </nc>
  </rcc>
  <rcc rId="5523" ua="false" sId="2">
    <oc r="AX495" t="n">
      <f>AW495*$J$475</f>
    </oc>
    <nc r="AX495" t="n">
      <f>AW495*$J$508</f>
    </nc>
  </rcc>
  <rcc rId="5524" ua="false" sId="2">
    <oc r="AX496" t="n">
      <f>AW496*$J$475</f>
    </oc>
    <nc r="AX496" t="n">
      <f>AW496*$J$508</f>
    </nc>
  </rcc>
  <rcc rId="5525" ua="false" sId="2">
    <oc r="AX497" t="n">
      <f>AW497*$J$475</f>
    </oc>
    <nc r="AX497" t="n">
      <f>AW497*$J$508</f>
    </nc>
  </rcc>
  <rcc rId="5526" ua="false" sId="2">
    <oc r="AX498" t="n">
      <f>AW498*$J$475</f>
    </oc>
    <nc r="AX498" t="n">
      <f>AW498*$J$508</f>
    </nc>
  </rcc>
  <rcc rId="5527" ua="false" sId="2">
    <oc r="AX499" t="n">
      <f>AW499*$J$475</f>
    </oc>
    <nc r="AX499" t="n">
      <f>AW499*$J$508</f>
    </nc>
  </rcc>
  <rcc rId="5528" ua="false" sId="2">
    <oc r="AX500" t="n">
      <f>AW500*$J$475</f>
    </oc>
    <nc r="AX500" t="n">
      <f>AW500*$J$508</f>
    </nc>
  </rcc>
  <rcc rId="5529" ua="false" sId="2">
    <oc r="AX501" t="n">
      <f>AW501*$J$475</f>
    </oc>
    <nc r="AX501" t="n">
      <f>AW501*$J$508</f>
    </nc>
  </rcc>
  <rcc rId="5530" ua="false" sId="2">
    <oc r="AX502" t="n">
      <f>AW502*$J$475</f>
    </oc>
    <nc r="AX502" t="n">
      <f>AW502*$J$508</f>
    </nc>
  </rcc>
  <rcc rId="5531" ua="false" sId="2">
    <oc r="AX503" t="n">
      <f>AW503*$J$475</f>
    </oc>
    <nc r="AX503" t="n">
      <f>AW503*$J$508</f>
    </nc>
  </rcc>
  <rcc rId="5532" ua="false" sId="2">
    <oc r="AX504" t="n">
      <f>AW504*$J$475</f>
    </oc>
    <nc r="AX504" t="n">
      <f>AW504*$J$508</f>
    </nc>
  </rcc>
  <rcc rId="5533" ua="false" sId="2">
    <oc r="AX505" t="n">
      <f>AW505*$J$475</f>
    </oc>
    <nc r="AX505" t="n">
      <f>AW505*$J$508</f>
    </nc>
  </rcc>
  <rcc rId="5534" ua="false" sId="2">
    <oc r="AX506" t="n">
      <f>AW506*$J$475</f>
    </oc>
    <nc r="AX506" t="n">
      <f>AW506*$J$508</f>
    </nc>
  </rcc>
  <rcc rId="5535" ua="false" sId="2">
    <oc r="AX507" t="n">
      <f>AW507*$J$475</f>
    </oc>
    <nc r="AX507" t="n">
      <f>AW507*$J$508</f>
    </nc>
  </rcc>
  <rcc rId="5536" ua="false" sId="2">
    <nc r="AY482" t="inlineStr">
      <is>
        <r>
          <rPr>
            <sz val="10"/>
            <rFont val="Arial"/>
            <family val="2"/>
            <charset val="1"/>
          </rPr>
          <t xml:space="preserve">corrección ad-hoc (redondeo)</t>
        </r>
      </is>
    </nc>
  </rcc>
  <rcc rId="5537" ua="false" sId="2">
    <nc r="AY483" t="n">
      <v>1.00051157983342</v>
    </nc>
  </rcc>
  <rcc rId="5538" ua="false" sId="2">
    <nc r="AY484" t="n">
      <v>1.0008835968711</v>
    </nc>
  </rcc>
  <rcc rId="5539" ua="false" sId="2">
    <nc r="AY485" t="n">
      <v>0.998716162304353</v>
    </nc>
  </rcc>
  <rcc rId="5540" ua="false" sId="2">
    <nc r="AY486" t="n">
      <v>1.00184597365126</v>
    </nc>
  </rcc>
  <rcc rId="5541" ua="false" sId="2">
    <nc r="AY487" t="n">
      <v>1.00024438632641</v>
    </nc>
  </rcc>
  <rcc rId="5542" ua="false" sId="2">
    <nc r="AY488" t="n">
      <v>0.996570187953714</v>
    </nc>
  </rcc>
  <rcc rId="5543" ua="false" sId="2">
    <nc r="AY489" t="n">
      <v>1.00293603629385</v>
    </nc>
  </rcc>
  <rcc rId="5544" ua="false" sId="2">
    <nc r="AY490" t="n">
      <v>0.996532703559012</v>
    </nc>
  </rcc>
  <rcc rId="5545" ua="false" sId="2">
    <nc r="AY491" t="n">
      <v>0.996537539602946</v>
    </nc>
  </rcc>
  <rcc rId="5546" ua="false" sId="2">
    <nc r="AY492" t="n">
      <v>1.00290783643486</v>
    </nc>
  </rcc>
  <rcc rId="5547" ua="false" sId="2">
    <nc r="AY493" t="n">
      <v>0.997272727373738</v>
    </nc>
  </rcc>
  <rcc rId="5548" ua="false" sId="2">
    <nc r="AY494" t="n">
      <v>1.0068550476247</v>
    </nc>
  </rcc>
  <rcc rId="5549" ua="false" sId="2">
    <nc r="AY495" t="n">
      <v>1.00519765447653</v>
    </nc>
  </rcc>
  <rcc rId="5550" ua="false" sId="2">
    <nc r="AY496" t="n">
      <v>1.00503837907104</v>
    </nc>
  </rcc>
  <rcc rId="5551" ua="false" sId="2">
    <nc r="AY497" t="n">
      <v>1.00099418749916</v>
    </nc>
  </rcc>
  <rcc rId="5552" ua="false" sId="2">
    <nc r="AY498" t="n">
      <v>1.00052767999826</v>
    </nc>
  </rcc>
  <rcc rId="5553" ua="false" sId="2">
    <nc r="AY499" t="n">
      <v>1.00003743629218</v>
    </nc>
  </rcc>
  <rcc rId="5554" ua="false" sId="2">
    <nc r="AY500" t="n">
      <v>1.00833109450277</v>
    </nc>
  </rcc>
  <rcc rId="5555" ua="false" sId="2">
    <nc r="AY501" t="n">
      <v>0.998607646107983</v>
    </nc>
  </rcc>
  <rcc rId="5556" ua="false" sId="2">
    <nc r="AY502" t="n">
      <v>0.984794257142933</v>
    </nc>
  </rcc>
  <rcc rId="5557" ua="false" sId="2">
    <nc r="AY503" t="n">
      <v>0.989953321153134</v>
    </nc>
  </rcc>
  <rcc rId="5558" ua="false" sId="2">
    <nc r="AY504" t="n">
      <v>0.989554283988327</v>
    </nc>
  </rcc>
  <rcc rId="5559" ua="false" sId="2">
    <nc r="AY505" t="n">
      <v>1.01285796033092</v>
    </nc>
  </rcc>
  <rcc rId="5560" ua="false" sId="2">
    <nc r="AY506" t="n">
      <v>0.988228194173219</v>
    </nc>
  </rcc>
  <rcc rId="5561" ua="false" sId="2">
    <nc r="AY507" t="n">
      <v>0.981506332752731</v>
    </nc>
  </rcc>
  <rcc rId="5562" ua="false" sId="2">
    <nc r="B483" t="n">
      <v>0</v>
    </nc>
  </rcc>
</revisions>
</file>

<file path=xl/revisions/revisionLog20.xml><?xml version="1.0" encoding="utf-8"?>
<revisions xmlns="http://schemas.openxmlformats.org/spreadsheetml/2006/main" xmlns:r="http://schemas.openxmlformats.org/officeDocument/2006/relationships">
  <rcc rId="5563" ua="false" sId="4">
    <oc r="A120" t="inlineStr">
      <is>
        <r>
          <rPr>
            <sz val="10"/>
            <rFont val="Arial"/>
            <family val="2"/>
            <charset val="1"/>
          </rPr>
          <t xml:space="preserve">U. DE CHILE</t>
        </r>
      </is>
    </oc>
    <nc r="A120" t="inlineStr">
      <is>
        <r>
          <rPr>
            <sz val="10"/>
            <rFont val="Arial"/>
            <family val="2"/>
            <charset val="1"/>
          </rPr>
          <t xml:space="preserve">U.de Chile</t>
        </r>
      </is>
    </nc>
  </rcc>
  <rcc rId="5564" ua="false" sId="4">
    <oc r="A121" t="inlineStr">
      <is>
        <r>
          <rPr>
            <sz val="10"/>
            <rFont val="Arial"/>
            <family val="2"/>
            <charset val="1"/>
          </rPr>
          <t xml:space="preserve">P. U. C. DE CHILE</t>
        </r>
      </is>
    </oc>
    <nc r="A121" t="inlineStr">
      <is>
        <r>
          <rPr>
            <sz val="10"/>
            <rFont val="Arial"/>
            <family val="2"/>
            <charset val="1"/>
          </rPr>
          <t xml:space="preserve">P.U.Católica de Chile</t>
        </r>
      </is>
    </nc>
  </rcc>
  <rcc rId="5565" ua="false" sId="4">
    <oc r="A122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oc>
    <nc r="A122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nc>
  </rcc>
  <rcc rId="5566" ua="false" sId="4">
    <oc r="A123" t="inlineStr">
      <is>
        <r>
          <rPr>
            <sz val="10"/>
            <rFont val="Arial"/>
            <family val="2"/>
            <charset val="1"/>
          </rPr>
          <t xml:space="preserve">P. U. C. DE VALPARAISO</t>
        </r>
      </is>
    </oc>
    <nc r="A123" t="inlineStr">
      <is>
        <r>
          <rPr>
            <sz val="10"/>
            <rFont val="Arial"/>
            <family val="2"/>
            <charset val="1"/>
          </rPr>
          <t xml:space="preserve">U. Católica de Valparaíso</t>
        </r>
      </is>
    </nc>
  </rcc>
  <rcc rId="5567" ua="false" sId="4">
    <oc r="A124" t="inlineStr">
      <is>
        <r>
          <rPr>
            <sz val="10"/>
            <rFont val="Arial"/>
            <family val="2"/>
            <charset val="1"/>
          </rPr>
          <t xml:space="preserve">U. TÉCNICA FEDERICO STA. MARÍA</t>
        </r>
      </is>
    </oc>
    <nc r="A124" t="inlineStr">
      <is>
        <r>
          <rPr>
            <sz val="10"/>
            <rFont val="Arial"/>
            <family val="2"/>
            <charset val="1"/>
          </rPr>
          <t xml:space="preserve">U. Téc. Federico Sta.Maria</t>
        </r>
      </is>
    </nc>
  </rcc>
  <rcc rId="5568" ua="false" sId="4">
    <oc r="A125" t="inlineStr">
      <is>
        <r>
          <rPr>
            <sz val="10"/>
            <rFont val="Arial"/>
            <family val="2"/>
            <charset val="1"/>
          </rPr>
          <t xml:space="preserve">U. DE SANTIAGO</t>
        </r>
      </is>
    </oc>
    <nc r="A125" t="inlineStr">
      <is>
        <r>
          <rPr>
            <sz val="10"/>
            <rFont val="Arial"/>
            <family val="2"/>
            <charset val="1"/>
          </rPr>
          <t xml:space="preserve">U. de Santiago</t>
        </r>
      </is>
    </nc>
  </rcc>
  <rcc rId="5569" ua="false" sId="4">
    <oc r="A126" t="inlineStr">
      <is>
        <r>
          <rPr>
            <sz val="10"/>
            <rFont val="Arial"/>
            <family val="2"/>
            <charset val="1"/>
          </rPr>
          <t xml:space="preserve">U. AUSTRAL DE CHILE</t>
        </r>
      </is>
    </oc>
    <nc r="A126" t="inlineStr">
      <is>
        <r>
          <rPr>
            <sz val="10"/>
            <rFont val="Arial"/>
            <family val="2"/>
            <charset val="1"/>
          </rPr>
          <t xml:space="preserve">U. Austral</t>
        </r>
      </is>
    </nc>
  </rcc>
  <rcc rId="5570" ua="false" sId="4">
    <oc r="A127" t="inlineStr">
      <is>
        <r>
          <rPr>
            <sz val="10"/>
            <rFont val="Arial"/>
            <family val="2"/>
            <charset val="1"/>
          </rPr>
          <t xml:space="preserve">U. C. DEL NORTE</t>
        </r>
      </is>
    </oc>
    <nc r="A127" t="inlineStr">
      <is>
        <r>
          <rPr>
            <sz val="10"/>
            <rFont val="Arial"/>
            <family val="2"/>
            <charset val="1"/>
          </rPr>
          <t xml:space="preserve">U. Católica del Norte</t>
        </r>
      </is>
    </nc>
  </rcc>
  <rcc rId="5571" ua="false" sId="4">
    <oc r="A128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oc>
    <nc r="A128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nc>
  </rcc>
  <rcc rId="5572" ua="false" sId="4">
    <oc r="A129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oc>
    <nc r="A129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nc>
  </rcc>
  <rcc rId="5573" ua="false" sId="4">
    <oc r="A130" t="inlineStr">
      <is>
        <r>
          <rPr>
            <sz val="10"/>
            <rFont val="Arial"/>
            <family val="2"/>
            <charset val="1"/>
          </rPr>
          <t xml:space="preserve">U. DE LA SERENA</t>
        </r>
      </is>
    </oc>
    <nc r="A130" t="inlineStr">
      <is>
        <r>
          <rPr>
            <sz val="10"/>
            <rFont val="Arial"/>
            <family val="2"/>
            <charset val="1"/>
          </rPr>
          <t xml:space="preserve">U. de la Serena</t>
        </r>
      </is>
    </nc>
  </rcc>
  <rcc rId="5574" ua="false" sId="4">
    <oc r="A131" t="inlineStr">
      <is>
        <r>
          <rPr>
            <sz val="10"/>
            <rFont val="Arial"/>
            <family val="2"/>
            <charset val="1"/>
          </rPr>
          <t xml:space="preserve">U. DEL BÍO-BÍO</t>
        </r>
      </is>
    </oc>
    <nc r="A131" t="inlineStr">
      <is>
        <r>
          <rPr>
            <sz val="10"/>
            <rFont val="Arial"/>
            <family val="2"/>
            <charset val="1"/>
          </rPr>
          <t xml:space="preserve">U. de Bio Bio</t>
        </r>
      </is>
    </nc>
  </rcc>
  <rcc rId="5575" ua="false" sId="4">
    <oc r="A132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oc>
    <nc r="A132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nc>
  </rcc>
  <rcc rId="5576" ua="false" sId="4">
    <oc r="A133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oc>
    <nc r="A133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nc>
  </rcc>
  <rcc rId="5577" ua="false" sId="4">
    <oc r="A134" t="inlineStr">
      <is>
        <r>
          <rPr>
            <sz val="10"/>
            <rFont val="Arial"/>
            <family val="2"/>
            <charset val="1"/>
          </rPr>
          <t xml:space="preserve">U. DE TALCA</t>
        </r>
      </is>
    </oc>
    <nc r="A134" t="inlineStr">
      <is>
        <r>
          <rPr>
            <sz val="10"/>
            <rFont val="Arial"/>
            <family val="2"/>
            <charset val="1"/>
          </rPr>
          <t xml:space="preserve">U. de Talca</t>
        </r>
      </is>
    </nc>
  </rcc>
  <rcc rId="5578" ua="false" sId="4">
    <oc r="A135" t="inlineStr">
      <is>
        <r>
          <rPr>
            <sz val="10"/>
            <rFont val="Arial"/>
            <family val="2"/>
            <charset val="1"/>
          </rPr>
          <t xml:space="preserve">U. DE ATACAMA</t>
        </r>
      </is>
    </oc>
    <nc r="A135" t="inlineStr">
      <is>
        <r>
          <rPr>
            <sz val="10"/>
            <rFont val="Arial"/>
            <family val="2"/>
            <charset val="1"/>
          </rPr>
          <t xml:space="preserve">U. de Atacama</t>
        </r>
      </is>
    </nc>
  </rcc>
  <rcc rId="5579" ua="false" sId="4">
    <oc r="A136" t="inlineStr">
      <is>
        <r>
          <rPr>
            <sz val="10"/>
            <rFont val="Arial"/>
            <family val="2"/>
            <charset val="1"/>
          </rPr>
          <t xml:space="preserve">U. DE TARAPACÁ</t>
        </r>
      </is>
    </oc>
    <nc r="A136" t="inlineStr">
      <is>
        <r>
          <rPr>
            <sz val="10"/>
            <rFont val="Arial"/>
            <family val="2"/>
            <charset val="1"/>
          </rPr>
          <t xml:space="preserve">U. de Tarapacá</t>
        </r>
      </is>
    </nc>
  </rcc>
  <rcc rId="5580" ua="false" sId="4">
    <oc r="A137" t="inlineStr">
      <is>
        <r>
          <rPr>
            <sz val="10"/>
            <rFont val="Arial"/>
            <family val="2"/>
            <charset val="1"/>
          </rPr>
          <t xml:space="preserve">U. ARTURO PRAT</t>
        </r>
      </is>
    </oc>
    <nc r="A137" t="inlineStr">
      <is>
        <r>
          <rPr>
            <sz val="10"/>
            <rFont val="Arial"/>
            <family val="2"/>
            <charset val="1"/>
          </rPr>
          <t xml:space="preserve">U. Arturo Prat</t>
        </r>
      </is>
    </nc>
  </rcc>
  <rcc rId="5581" ua="false" sId="4">
    <oc r="A138" t="inlineStr">
      <is>
        <r>
          <rPr>
            <sz val="10"/>
            <rFont val="Arial"/>
            <family val="2"/>
            <charset val="1"/>
          </rPr>
          <t xml:space="preserve">U. METROPOLITANA DE CS. DE LA ED.</t>
        </r>
      </is>
    </oc>
    <nc r="A138" t="inlineStr">
      <is>
        <r>
          <rPr>
            <sz val="10"/>
            <rFont val="Arial"/>
            <family val="2"/>
            <charset val="1"/>
          </rPr>
          <t xml:space="preserve">U. Metropolitana</t>
        </r>
      </is>
    </nc>
  </rcc>
  <rcc rId="5582" ua="false" sId="4">
    <oc r="A139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oc>
    <nc r="A139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nc>
  </rcc>
  <rcc rId="5583" ua="false" sId="4">
    <oc r="A140" t="inlineStr">
      <is>
        <r>
          <rPr>
            <sz val="10"/>
            <rFont val="Arial"/>
            <family val="2"/>
            <charset val="1"/>
          </rPr>
          <t xml:space="preserve">U. TECNOLÓGICA METROPOLITANA</t>
        </r>
      </is>
    </oc>
    <nc r="A140" t="inlineStr">
      <is>
        <r>
          <rPr>
            <sz val="10"/>
            <rFont val="Arial"/>
            <family val="2"/>
            <charset val="1"/>
          </rPr>
          <t xml:space="preserve">U.Tecnológica Metropolitana</t>
        </r>
      </is>
    </nc>
  </rcc>
  <rcc rId="5584" ua="false" sId="4">
    <oc r="A141" t="inlineStr">
      <is>
        <r>
          <rPr>
            <sz val="10"/>
            <rFont val="Arial"/>
            <family val="2"/>
            <charset val="1"/>
          </rPr>
          <t xml:space="preserve">U. DE LOS LAGOS</t>
        </r>
      </is>
    </oc>
    <nc r="A141" t="inlineStr">
      <is>
        <r>
          <rPr>
            <sz val="10"/>
            <rFont val="Arial"/>
            <family val="2"/>
            <charset val="1"/>
          </rPr>
          <t xml:space="preserve">U. de Los Lagos</t>
        </r>
      </is>
    </nc>
  </rcc>
  <rcc rId="5585" ua="false" sId="4">
    <oc r="A142" t="inlineStr">
      <is>
        <r>
          <rPr>
            <sz val="10"/>
            <rFont val="Arial"/>
            <family val="2"/>
            <charset val="1"/>
          </rPr>
          <t xml:space="preserve">U. C. DEL MAULE</t>
        </r>
      </is>
    </oc>
    <nc r="A142" t="inlineStr">
      <is>
        <r>
          <rPr>
            <sz val="10"/>
            <rFont val="Arial"/>
            <family val="2"/>
            <charset val="1"/>
          </rPr>
          <t xml:space="preserve">U. Católica de Maule</t>
        </r>
      </is>
    </nc>
  </rcc>
  <rcc rId="5586" ua="false" sId="4">
    <oc r="A143" t="inlineStr">
      <is>
        <r>
          <rPr>
            <sz val="10"/>
            <rFont val="Arial"/>
            <family val="2"/>
            <charset val="1"/>
          </rPr>
          <t xml:space="preserve">U. C. DE TEMUCO</t>
        </r>
      </is>
    </oc>
    <nc r="A143" t="inlineStr">
      <is>
        <r>
          <rPr>
            <sz val="10"/>
            <rFont val="Arial"/>
            <family val="2"/>
            <charset val="1"/>
          </rPr>
          <t xml:space="preserve">U. Católica de Temuco</t>
        </r>
      </is>
    </nc>
  </rcc>
  <rcc rId="5587" ua="false" sId="4">
    <oc r="A144" t="inlineStr">
      <is>
        <r>
          <rPr>
            <sz val="10"/>
            <rFont val="Arial"/>
            <family val="2"/>
            <charset val="1"/>
          </rPr>
          <t xml:space="preserve">U. C. DE LA STMA. CONCEPCIÓN</t>
        </r>
      </is>
    </oc>
    <nc r="A144" t="inlineStr">
      <is>
        <r>
          <rPr>
            <sz val="10"/>
            <rFont val="Arial"/>
            <family val="2"/>
            <charset val="1"/>
          </rPr>
          <t xml:space="preserve">U. C.de la Sant.Concepción</t>
        </r>
      </is>
    </nc>
  </rcc>
  <rcc rId="5588" ua="false" sId="4">
    <nc r="B120" t="n">
      <f>-</f>
    </nc>
  </rcc>
  <rcc rId="5589" ua="false" sId="4">
    <nc r="B121" t="n">
      <f>-</f>
    </nc>
  </rcc>
  <rcc rId="5590" ua="false" sId="4">
    <nc r="B122" t="n">
      <f>-</f>
    </nc>
  </rcc>
  <rcc rId="5591" ua="false" sId="4">
    <nc r="B123" t="n">
      <f>-</f>
    </nc>
  </rcc>
  <rcc rId="5592" ua="false" sId="4">
    <nc r="B124" t="n">
      <f>-</f>
    </nc>
  </rcc>
  <rcc rId="5593" ua="false" sId="4">
    <nc r="B125" t="n">
      <f>-</f>
    </nc>
  </rcc>
  <rcc rId="5594" ua="false" sId="4">
    <nc r="B126" t="n">
      <f>-</f>
    </nc>
  </rcc>
  <rcc rId="5595" ua="false" sId="4">
    <nc r="B127" t="n">
      <f>-</f>
    </nc>
  </rcc>
  <rcc rId="5596" ua="false" sId="4">
    <nc r="B128" t="n">
      <f>-</f>
    </nc>
  </rcc>
  <rcc rId="5597" ua="false" sId="4">
    <nc r="B129" t="n">
      <f>-</f>
    </nc>
  </rcc>
  <rcc rId="5598" ua="false" sId="4">
    <nc r="B130" t="n">
      <f>-</f>
    </nc>
  </rcc>
  <rcc rId="5599" ua="false" sId="4">
    <nc r="B131" t="n">
      <f>-</f>
    </nc>
  </rcc>
  <rcc rId="5600" ua="false" sId="4">
    <nc r="B132" t="n">
      <f>-</f>
    </nc>
  </rcc>
  <rcc rId="5601" ua="false" sId="4">
    <nc r="B133" t="n">
      <f>-</f>
    </nc>
  </rcc>
  <rcc rId="5602" ua="false" sId="4">
    <nc r="B134" t="n">
      <f>-</f>
    </nc>
  </rcc>
  <rcc rId="5603" ua="false" sId="4">
    <nc r="B135" t="n">
      <f>-</f>
    </nc>
  </rcc>
  <rcc rId="5604" ua="false" sId="4">
    <nc r="B136" t="n">
      <f>-</f>
    </nc>
  </rcc>
  <rcc rId="5605" ua="false" sId="4">
    <nc r="B137" t="n">
      <f>-</f>
    </nc>
  </rcc>
  <rcc rId="5606" ua="false" sId="4">
    <nc r="B138" t="n">
      <f>-</f>
    </nc>
  </rcc>
  <rcc rId="5607" ua="false" sId="4">
    <nc r="B139" t="n">
      <f>-</f>
    </nc>
  </rcc>
  <rcc rId="5608" ua="false" sId="4">
    <nc r="B140" t="n">
      <f>-</f>
    </nc>
  </rcc>
  <rcc rId="5609" ua="false" sId="4">
    <nc r="B141" t="n">
      <f>-</f>
    </nc>
  </rcc>
  <rcc rId="5610" ua="false" sId="4">
    <nc r="B142" t="n">
      <f>-</f>
    </nc>
  </rcc>
  <rcc rId="5611" ua="false" sId="4">
    <nc r="B143" t="n">
      <f>-</f>
    </nc>
  </rcc>
  <rcc rId="5612" ua="false" sId="4">
    <nc r="B144" t="n">
      <f>-</f>
    </nc>
  </rcc>
  <rcc rId="5613" ua="false" sId="4">
    <nc r="C120" t="n">
      <f>-</f>
    </nc>
  </rcc>
  <rcc rId="5614" ua="false" sId="4">
    <nc r="C121" t="n">
      <f>-</f>
    </nc>
  </rcc>
  <rcc rId="5615" ua="false" sId="4">
    <nc r="C122" t="n">
      <f>-</f>
    </nc>
  </rcc>
  <rcc rId="5616" ua="false" sId="4">
    <nc r="C123" t="n">
      <f>-</f>
    </nc>
  </rcc>
  <rcc rId="5617" ua="false" sId="4">
    <nc r="C124" t="n">
      <f>-</f>
    </nc>
  </rcc>
  <rcc rId="5618" ua="false" sId="4">
    <nc r="C125" t="n">
      <f>-</f>
    </nc>
  </rcc>
  <rcc rId="5619" ua="false" sId="4">
    <nc r="C126" t="n">
      <f>-</f>
    </nc>
  </rcc>
  <rcc rId="5620" ua="false" sId="4">
    <nc r="C127" t="n">
      <f>-</f>
    </nc>
  </rcc>
  <rcc rId="5621" ua="false" sId="4">
    <nc r="C128" t="n">
      <f>-</f>
    </nc>
  </rcc>
  <rcc rId="5622" ua="false" sId="4">
    <nc r="C129" t="n">
      <f>-</f>
    </nc>
  </rcc>
  <rcc rId="5623" ua="false" sId="4">
    <nc r="C130" t="n">
      <f>-</f>
    </nc>
  </rcc>
  <rcc rId="5624" ua="false" sId="4">
    <nc r="C131" t="n">
      <f>-</f>
    </nc>
  </rcc>
  <rcc rId="5625" ua="false" sId="4">
    <nc r="C132" t="n">
      <f>-</f>
    </nc>
  </rcc>
  <rcc rId="5626" ua="false" sId="4">
    <nc r="C133" t="n">
      <f>-</f>
    </nc>
  </rcc>
  <rcc rId="5627" ua="false" sId="4">
    <nc r="C134" t="n">
      <f>-</f>
    </nc>
  </rcc>
  <rcc rId="5628" ua="false" sId="4">
    <nc r="C135" t="n">
      <f>-</f>
    </nc>
  </rcc>
  <rcc rId="5629" ua="false" sId="4">
    <nc r="C136" t="n">
      <f>-</f>
    </nc>
  </rcc>
  <rcc rId="5630" ua="false" sId="4">
    <nc r="C137" t="n">
      <f>-</f>
    </nc>
  </rcc>
  <rcc rId="5631" ua="false" sId="4">
    <nc r="C138" t="n">
      <f>-</f>
    </nc>
  </rcc>
  <rcc rId="5632" ua="false" sId="4">
    <nc r="C139" t="n">
      <f>-</f>
    </nc>
  </rcc>
  <rcc rId="5633" ua="false" sId="4">
    <nc r="C140" t="n">
      <f>-</f>
    </nc>
  </rcc>
  <rcc rId="5634" ua="false" sId="4">
    <nc r="C141" t="n">
      <f>-</f>
    </nc>
  </rcc>
  <rcc rId="5635" ua="false" sId="4">
    <nc r="C142" t="n">
      <f>-</f>
    </nc>
  </rcc>
  <rcc rId="5636" ua="false" sId="4">
    <nc r="C143" t="n">
      <f>-</f>
    </nc>
  </rcc>
  <rcc rId="5637" ua="false" sId="4">
    <nc r="C144" t="n">
      <f>-</f>
    </nc>
  </rcc>
  <rcc rId="5638" ua="false" sId="4">
    <nc r="D120" t="n">
      <f>-</f>
    </nc>
  </rcc>
  <rcc rId="5639" ua="false" sId="4">
    <nc r="D121" t="n">
      <f>-</f>
    </nc>
  </rcc>
  <rcc rId="5640" ua="false" sId="4">
    <nc r="D122" t="n">
      <f>-</f>
    </nc>
  </rcc>
  <rcc rId="5641" ua="false" sId="4">
    <nc r="D123" t="n">
      <f>-</f>
    </nc>
  </rcc>
  <rcc rId="5642" ua="false" sId="4">
    <nc r="D124" t="n">
      <f>-</f>
    </nc>
  </rcc>
  <rcc rId="5643" ua="false" sId="4">
    <nc r="D125" t="n">
      <f>-</f>
    </nc>
  </rcc>
  <rcc rId="5644" ua="false" sId="4">
    <nc r="D126" t="n">
      <f>-</f>
    </nc>
  </rcc>
  <rcc rId="5645" ua="false" sId="4">
    <nc r="D127" t="n">
      <f>-</f>
    </nc>
  </rcc>
  <rcc rId="5646" ua="false" sId="4">
    <nc r="D128" t="n">
      <f>-</f>
    </nc>
  </rcc>
  <rcc rId="5647" ua="false" sId="4">
    <nc r="D129" t="n">
      <f>-</f>
    </nc>
  </rcc>
  <rcc rId="5648" ua="false" sId="4">
    <nc r="D130" t="n">
      <f>-</f>
    </nc>
  </rcc>
  <rcc rId="5649" ua="false" sId="4">
    <nc r="D131" t="n">
      <f>-</f>
    </nc>
  </rcc>
  <rcc rId="5650" ua="false" sId="4">
    <nc r="D132" t="n">
      <f>-</f>
    </nc>
  </rcc>
  <rcc rId="5651" ua="false" sId="4">
    <nc r="D133" t="n">
      <f>-</f>
    </nc>
  </rcc>
  <rcc rId="5652" ua="false" sId="4">
    <nc r="D134" t="n">
      <f>-</f>
    </nc>
  </rcc>
  <rcc rId="5653" ua="false" sId="4">
    <nc r="D135" t="n">
      <f>-</f>
    </nc>
  </rcc>
  <rcc rId="5654" ua="false" sId="4">
    <nc r="D136" t="n">
      <f>-</f>
    </nc>
  </rcc>
  <rcc rId="5655" ua="false" sId="4">
    <nc r="D137" t="n">
      <f>-</f>
    </nc>
  </rcc>
  <rcc rId="5656" ua="false" sId="4">
    <nc r="D138" t="n">
      <f>-</f>
    </nc>
  </rcc>
  <rcc rId="5657" ua="false" sId="4">
    <nc r="D139" t="n">
      <f>-</f>
    </nc>
  </rcc>
  <rcc rId="5658" ua="false" sId="4">
    <nc r="D140" t="n">
      <f>-</f>
    </nc>
  </rcc>
  <rcc rId="5659" ua="false" sId="4">
    <nc r="D141" t="n">
      <f>-</f>
    </nc>
  </rcc>
  <rcc rId="5660" ua="false" sId="4">
    <nc r="D142" t="n">
      <f>-</f>
    </nc>
  </rcc>
  <rcc rId="5661" ua="false" sId="4">
    <nc r="D143" t="n">
      <f>-</f>
    </nc>
  </rcc>
  <rcc rId="5662" ua="false" sId="4">
    <nc r="D144" t="n">
      <f>-</f>
    </nc>
  </rcc>
  <rcc rId="5663" ua="false" sId="4">
    <nc r="E120" t="n">
      <f>-</f>
    </nc>
  </rcc>
  <rcc rId="5664" ua="false" sId="4">
    <nc r="E121" t="n">
      <f>-</f>
    </nc>
  </rcc>
  <rcc rId="5665" ua="false" sId="4">
    <nc r="E122" t="n">
      <f>-</f>
    </nc>
  </rcc>
  <rcc rId="5666" ua="false" sId="4">
    <nc r="E123" t="n">
      <f>-</f>
    </nc>
  </rcc>
  <rcc rId="5667" ua="false" sId="4">
    <nc r="E124" t="n">
      <f>-</f>
    </nc>
  </rcc>
  <rcc rId="5668" ua="false" sId="4">
    <nc r="E125" t="n">
      <f>-</f>
    </nc>
  </rcc>
  <rcc rId="5669" ua="false" sId="4">
    <nc r="E126" t="n">
      <f>-</f>
    </nc>
  </rcc>
  <rcc rId="5670" ua="false" sId="4">
    <nc r="E127" t="n">
      <f>-</f>
    </nc>
  </rcc>
  <rcc rId="5671" ua="false" sId="4">
    <nc r="E128" t="n">
      <f>-</f>
    </nc>
  </rcc>
  <rcc rId="5672" ua="false" sId="4">
    <nc r="E129" t="n">
      <f>-</f>
    </nc>
  </rcc>
  <rcc rId="5673" ua="false" sId="4">
    <nc r="E130" t="n">
      <f>-</f>
    </nc>
  </rcc>
  <rcc rId="5674" ua="false" sId="4">
    <nc r="E131" t="n">
      <f>-</f>
    </nc>
  </rcc>
  <rcc rId="5675" ua="false" sId="4">
    <nc r="E132" t="n">
      <f>-</f>
    </nc>
  </rcc>
  <rcc rId="5676" ua="false" sId="4">
    <nc r="E133" t="n">
      <f>-</f>
    </nc>
  </rcc>
  <rcc rId="5677" ua="false" sId="4">
    <nc r="E134" t="n">
      <f>-</f>
    </nc>
  </rcc>
  <rcc rId="5678" ua="false" sId="4">
    <nc r="E135" t="n">
      <f>-</f>
    </nc>
  </rcc>
  <rcc rId="5679" ua="false" sId="4">
    <nc r="E136" t="n">
      <f>-</f>
    </nc>
  </rcc>
  <rcc rId="5680" ua="false" sId="4">
    <nc r="E137" t="n">
      <f>-</f>
    </nc>
  </rcc>
  <rcc rId="5681" ua="false" sId="4">
    <nc r="E138" t="n">
      <f>-</f>
    </nc>
  </rcc>
  <rcc rId="5682" ua="false" sId="4">
    <nc r="E139" t="n">
      <f>-</f>
    </nc>
  </rcc>
  <rcc rId="5683" ua="false" sId="4">
    <nc r="E140" t="n">
      <f>-</f>
    </nc>
  </rcc>
  <rcc rId="5684" ua="false" sId="4">
    <nc r="E141" t="n">
      <f>-</f>
    </nc>
  </rcc>
  <rcc rId="5685" ua="false" sId="4">
    <nc r="E142" t="n">
      <f>-</f>
    </nc>
  </rcc>
  <rcc rId="5686" ua="false" sId="4">
    <nc r="E143" t="n">
      <f>-</f>
    </nc>
  </rcc>
  <rcc rId="5687" ua="false" sId="4">
    <nc r="E144" t="n">
      <f>-</f>
    </nc>
  </rcc>
  <rcc rId="5688" ua="false" sId="4">
    <nc r="F120" t="n">
      <f>-</f>
    </nc>
  </rcc>
  <rcc rId="5689" ua="false" sId="4">
    <nc r="F121" t="n">
      <f>-</f>
    </nc>
  </rcc>
  <rcc rId="5690" ua="false" sId="4">
    <nc r="F122" t="n">
      <f>-</f>
    </nc>
  </rcc>
  <rcc rId="5691" ua="false" sId="4">
    <nc r="F123" t="n">
      <f>-</f>
    </nc>
  </rcc>
  <rcc rId="5692" ua="false" sId="4">
    <nc r="F124" t="n">
      <f>-</f>
    </nc>
  </rcc>
  <rcc rId="5693" ua="false" sId="4">
    <nc r="F125" t="n">
      <f>-</f>
    </nc>
  </rcc>
  <rcc rId="5694" ua="false" sId="4">
    <nc r="F126" t="n">
      <f>-</f>
    </nc>
  </rcc>
  <rcc rId="5695" ua="false" sId="4">
    <nc r="F127" t="n">
      <f>-</f>
    </nc>
  </rcc>
  <rcc rId="5696" ua="false" sId="4">
    <nc r="F128" t="n">
      <f>-</f>
    </nc>
  </rcc>
  <rcc rId="5697" ua="false" sId="4">
    <nc r="F129" t="n">
      <f>-</f>
    </nc>
  </rcc>
  <rcc rId="5698" ua="false" sId="4">
    <nc r="F130" t="n">
      <f>-</f>
    </nc>
  </rcc>
  <rcc rId="5699" ua="false" sId="4">
    <nc r="F131" t="n">
      <f>-</f>
    </nc>
  </rcc>
  <rcc rId="5700" ua="false" sId="4">
    <nc r="F132" t="n">
      <f>-</f>
    </nc>
  </rcc>
  <rcc rId="5701" ua="false" sId="4">
    <nc r="F133" t="n">
      <f>-</f>
    </nc>
  </rcc>
  <rcc rId="5702" ua="false" sId="4">
    <nc r="F134" t="n">
      <f>-</f>
    </nc>
  </rcc>
  <rcc rId="5703" ua="false" sId="4">
    <nc r="F135" t="n">
      <f>-</f>
    </nc>
  </rcc>
  <rcc rId="5704" ua="false" sId="4">
    <nc r="F136" t="n">
      <f>-</f>
    </nc>
  </rcc>
  <rcc rId="5705" ua="false" sId="4">
    <nc r="F137" t="n">
      <f>-</f>
    </nc>
  </rcc>
  <rcc rId="5706" ua="false" sId="4">
    <nc r="F138" t="n">
      <f>-</f>
    </nc>
  </rcc>
  <rcc rId="5707" ua="false" sId="4">
    <nc r="F139" t="n">
      <f>-</f>
    </nc>
  </rcc>
  <rcc rId="5708" ua="false" sId="4">
    <nc r="F140" t="n">
      <f>-</f>
    </nc>
  </rcc>
  <rcc rId="5709" ua="false" sId="4">
    <nc r="F141" t="n">
      <f>-</f>
    </nc>
  </rcc>
  <rcc rId="5710" ua="false" sId="4">
    <nc r="F142" t="n">
      <f>-</f>
    </nc>
  </rcc>
  <rcc rId="5711" ua="false" sId="4">
    <nc r="F143" t="n">
      <f>-</f>
    </nc>
  </rcc>
  <rcc rId="5712" ua="false" sId="4">
    <nc r="F144" t="n">
      <f>-</f>
    </nc>
  </rcc>
  <rcc rId="5713" ua="false" sId="4">
    <nc r="G120" t="n">
      <f>-</f>
    </nc>
  </rcc>
  <rcc rId="5714" ua="false" sId="4">
    <nc r="G121" t="n">
      <f>-</f>
    </nc>
  </rcc>
  <rcc rId="5715" ua="false" sId="4">
    <nc r="G122" t="n">
      <f>-</f>
    </nc>
  </rcc>
  <rcc rId="5716" ua="false" sId="4">
    <nc r="G123" t="n">
      <f>-</f>
    </nc>
  </rcc>
  <rcc rId="5717" ua="false" sId="4">
    <nc r="G124" t="n">
      <f>-</f>
    </nc>
  </rcc>
  <rcc rId="5718" ua="false" sId="4">
    <nc r="G125" t="n">
      <f>-</f>
    </nc>
  </rcc>
  <rcc rId="5719" ua="false" sId="4">
    <nc r="G126" t="n">
      <f>-</f>
    </nc>
  </rcc>
  <rcc rId="5720" ua="false" sId="4">
    <nc r="G127" t="n">
      <f>-</f>
    </nc>
  </rcc>
  <rcc rId="5721" ua="false" sId="4">
    <nc r="G128" t="n">
      <f>-</f>
    </nc>
  </rcc>
  <rcc rId="5722" ua="false" sId="4">
    <nc r="G129" t="n">
      <f>-</f>
    </nc>
  </rcc>
  <rcc rId="5723" ua="false" sId="4">
    <nc r="G130" t="n">
      <f>-</f>
    </nc>
  </rcc>
  <rcc rId="5724" ua="false" sId="4">
    <nc r="G131" t="n">
      <f>-</f>
    </nc>
  </rcc>
  <rcc rId="5725" ua="false" sId="4">
    <nc r="G132" t="n">
      <f>-</f>
    </nc>
  </rcc>
  <rcc rId="5726" ua="false" sId="4">
    <nc r="G133" t="n">
      <f>-</f>
    </nc>
  </rcc>
  <rcc rId="5727" ua="false" sId="4">
    <nc r="G134" t="n">
      <f>-</f>
    </nc>
  </rcc>
  <rcc rId="5728" ua="false" sId="4">
    <nc r="G135" t="n">
      <f>-</f>
    </nc>
  </rcc>
  <rcc rId="5729" ua="false" sId="4">
    <nc r="G136" t="n">
      <f>-</f>
    </nc>
  </rcc>
  <rcc rId="5730" ua="false" sId="4">
    <nc r="G137" t="n">
      <f>-</f>
    </nc>
  </rcc>
  <rcc rId="5731" ua="false" sId="4">
    <nc r="G138" t="n">
      <f>-</f>
    </nc>
  </rcc>
  <rcc rId="5732" ua="false" sId="4">
    <nc r="G139" t="n">
      <f>-</f>
    </nc>
  </rcc>
  <rcc rId="5733" ua="false" sId="4">
    <nc r="G140" t="n">
      <f>-</f>
    </nc>
  </rcc>
  <rcc rId="5734" ua="false" sId="4">
    <nc r="G141" t="n">
      <f>-</f>
    </nc>
  </rcc>
  <rcc rId="5735" ua="false" sId="4">
    <nc r="G142" t="n">
      <f>-</f>
    </nc>
  </rcc>
  <rcc rId="5736" ua="false" sId="4">
    <nc r="G143" t="n">
      <f>-</f>
    </nc>
  </rcc>
  <rcc rId="5737" ua="false" sId="4">
    <nc r="G144" t="n">
      <f>-</f>
    </nc>
  </rcc>
  <rcc rId="5738" ua="false" sId="4">
    <nc r="H120" t="n">
      <f>-</f>
    </nc>
  </rcc>
  <rcc rId="5739" ua="false" sId="4">
    <nc r="H121" t="n">
      <f>-</f>
    </nc>
  </rcc>
  <rcc rId="5740" ua="false" sId="4">
    <nc r="H122" t="n">
      <f>-</f>
    </nc>
  </rcc>
  <rcc rId="5741" ua="false" sId="4">
    <nc r="H123" t="n">
      <f>-</f>
    </nc>
  </rcc>
  <rcc rId="5742" ua="false" sId="4">
    <nc r="H124" t="n">
      <f>-</f>
    </nc>
  </rcc>
  <rcc rId="5743" ua="false" sId="4">
    <nc r="H125" t="n">
      <f>-</f>
    </nc>
  </rcc>
  <rcc rId="5744" ua="false" sId="4">
    <nc r="H126" t="n">
      <f>-</f>
    </nc>
  </rcc>
  <rcc rId="5745" ua="false" sId="4">
    <nc r="H127" t="n">
      <f>-</f>
    </nc>
  </rcc>
  <rcc rId="5746" ua="false" sId="4">
    <nc r="H128" t="n">
      <f>-</f>
    </nc>
  </rcc>
  <rcc rId="5747" ua="false" sId="4">
    <nc r="H129" t="n">
      <f>-</f>
    </nc>
  </rcc>
  <rcc rId="5748" ua="false" sId="4">
    <nc r="H130" t="n">
      <f>-</f>
    </nc>
  </rcc>
  <rcc rId="5749" ua="false" sId="4">
    <nc r="H131" t="n">
      <f>-</f>
    </nc>
  </rcc>
  <rcc rId="5750" ua="false" sId="4">
    <nc r="H132" t="n">
      <f>-</f>
    </nc>
  </rcc>
  <rcc rId="5751" ua="false" sId="4">
    <nc r="H133" t="n">
      <f>-</f>
    </nc>
  </rcc>
  <rcc rId="5752" ua="false" sId="4">
    <nc r="H134" t="n">
      <f>-</f>
    </nc>
  </rcc>
  <rcc rId="5753" ua="false" sId="4">
    <nc r="H135" t="n">
      <f>-</f>
    </nc>
  </rcc>
  <rcc rId="5754" ua="false" sId="4">
    <nc r="H136" t="n">
      <f>-</f>
    </nc>
  </rcc>
  <rcc rId="5755" ua="false" sId="4">
    <nc r="H137" t="n">
      <f>-</f>
    </nc>
  </rcc>
  <rcc rId="5756" ua="false" sId="4">
    <nc r="H138" t="n">
      <f>-</f>
    </nc>
  </rcc>
  <rcc rId="5757" ua="false" sId="4">
    <nc r="H139" t="n">
      <f>-</f>
    </nc>
  </rcc>
  <rcc rId="5758" ua="false" sId="4">
    <nc r="H140" t="n">
      <f>-</f>
    </nc>
  </rcc>
  <rcc rId="5759" ua="false" sId="4">
    <nc r="H141" t="n">
      <f>-</f>
    </nc>
  </rcc>
  <rcc rId="5760" ua="false" sId="4">
    <nc r="H142" t="n">
      <f>-</f>
    </nc>
  </rcc>
  <rcc rId="5761" ua="false" sId="4">
    <nc r="H143" t="n">
      <f>-</f>
    </nc>
  </rcc>
  <rcc rId="5762" ua="false" sId="4">
    <nc r="H144" t="n">
      <f>-</f>
    </nc>
  </rcc>
  <rcc rId="5763" ua="false" sId="4">
    <oc r="I120" t="n">
      <f>-</f>
    </oc>
    <nc r="I120" t="n">
      <f>-</f>
    </nc>
  </rcc>
  <rcc rId="5764" ua="false" sId="4">
    <oc r="I121" t="n">
      <f>-</f>
    </oc>
    <nc r="I121" t="n">
      <f>-</f>
    </nc>
  </rcc>
  <rcc rId="5765" ua="false" sId="4">
    <oc r="I122" t="n">
      <f>-</f>
    </oc>
    <nc r="I122" t="n">
      <f>-</f>
    </nc>
  </rcc>
  <rcc rId="5766" ua="false" sId="4">
    <oc r="I123" t="n">
      <f>-</f>
    </oc>
    <nc r="I123" t="n">
      <f>-</f>
    </nc>
  </rcc>
  <rcc rId="5767" ua="false" sId="4">
    <oc r="I124" t="n">
      <f>-</f>
    </oc>
    <nc r="I124" t="n">
      <f>-</f>
    </nc>
  </rcc>
  <rcc rId="5768" ua="false" sId="4">
    <oc r="I125" t="n">
      <f>-</f>
    </oc>
    <nc r="I125" t="n">
      <f>-</f>
    </nc>
  </rcc>
  <rcc rId="5769" ua="false" sId="4">
    <oc r="I126" t="n">
      <f>-</f>
    </oc>
    <nc r="I126" t="n">
      <f>-</f>
    </nc>
  </rcc>
  <rcc rId="5770" ua="false" sId="4">
    <oc r="I127" t="n">
      <f>-</f>
    </oc>
    <nc r="I127" t="n">
      <f>-</f>
    </nc>
  </rcc>
  <rcc rId="5771" ua="false" sId="4">
    <oc r="I128" t="n">
      <f>-</f>
    </oc>
    <nc r="I128" t="n">
      <f>-</f>
    </nc>
  </rcc>
  <rcc rId="5772" ua="false" sId="4">
    <oc r="I129" t="n">
      <f>-</f>
    </oc>
    <nc r="I129" t="n">
      <f>-</f>
    </nc>
  </rcc>
  <rcc rId="5773" ua="false" sId="4">
    <oc r="I130" t="n">
      <f>-</f>
    </oc>
    <nc r="I130" t="n">
      <f>-</f>
    </nc>
  </rcc>
  <rcc rId="5774" ua="false" sId="4">
    <oc r="I131" t="n">
      <f>-</f>
    </oc>
    <nc r="I131" t="n">
      <f>-</f>
    </nc>
  </rcc>
  <rcc rId="5775" ua="false" sId="4">
    <oc r="I132" t="n">
      <f>-</f>
    </oc>
    <nc r="I132" t="n">
      <f>-</f>
    </nc>
  </rcc>
  <rcc rId="5776" ua="false" sId="4">
    <oc r="I133" t="n">
      <f>-</f>
    </oc>
    <nc r="I133" t="n">
      <f>-</f>
    </nc>
  </rcc>
  <rcc rId="5777" ua="false" sId="4">
    <oc r="I134" t="n">
      <f>-</f>
    </oc>
    <nc r="I134" t="n">
      <f>-</f>
    </nc>
  </rcc>
  <rcc rId="5778" ua="false" sId="4">
    <oc r="I135" t="n">
      <f>-</f>
    </oc>
    <nc r="I135" t="n">
      <f>-</f>
    </nc>
  </rcc>
  <rcc rId="5779" ua="false" sId="4">
    <oc r="I136" t="n">
      <f>-</f>
    </oc>
    <nc r="I136" t="n">
      <f>-</f>
    </nc>
  </rcc>
  <rcc rId="5780" ua="false" sId="4">
    <oc r="I137" t="n">
      <f>-</f>
    </oc>
    <nc r="I137" t="n">
      <f>-</f>
    </nc>
  </rcc>
  <rcc rId="5781" ua="false" sId="4">
    <oc r="I138" t="n">
      <f>-</f>
    </oc>
    <nc r="I138" t="n">
      <f>-</f>
    </nc>
  </rcc>
  <rcc rId="5782" ua="false" sId="4">
    <oc r="I139" t="n">
      <f>-</f>
    </oc>
    <nc r="I139" t="n">
      <f>-</f>
    </nc>
  </rcc>
  <rcc rId="5783" ua="false" sId="4">
    <oc r="I140" t="n">
      <f>-</f>
    </oc>
    <nc r="I140" t="n">
      <f>-</f>
    </nc>
  </rcc>
  <rcc rId="5784" ua="false" sId="4">
    <oc r="I141" t="n">
      <f>-</f>
    </oc>
    <nc r="I141" t="n">
      <f>-</f>
    </nc>
  </rcc>
  <rcc rId="5785" ua="false" sId="4">
    <oc r="I142" t="n">
      <f>-</f>
    </oc>
    <nc r="I142" t="n">
      <f>-</f>
    </nc>
  </rcc>
  <rcc rId="5786" ua="false" sId="4">
    <oc r="I143" t="n">
      <f>-</f>
    </oc>
    <nc r="I143" t="n">
      <f>-</f>
    </nc>
  </rcc>
  <rcc rId="5787" ua="false" sId="4">
    <oc r="I144" t="n">
      <f>-</f>
    </oc>
    <nc r="I144" t="n">
      <f>-</f>
    </nc>
  </rcc>
  <rcc rId="5788" ua="false" sId="4">
    <oc r="J120" t="n">
      <f>-</f>
    </oc>
    <nc r="J120" t="n">
      <f>-</f>
    </nc>
  </rcc>
  <rcc rId="5789" ua="false" sId="4">
    <oc r="J121" t="n">
      <f>-</f>
    </oc>
    <nc r="J121" t="n">
      <f>-</f>
    </nc>
  </rcc>
  <rcc rId="5790" ua="false" sId="4">
    <oc r="J122" t="n">
      <f>-</f>
    </oc>
    <nc r="J122" t="n">
      <f>-</f>
    </nc>
  </rcc>
  <rcc rId="5791" ua="false" sId="4">
    <oc r="J123" t="n">
      <f>-</f>
    </oc>
    <nc r="J123" t="n">
      <f>-</f>
    </nc>
  </rcc>
  <rcc rId="5792" ua="false" sId="4">
    <oc r="J124" t="n">
      <f>-</f>
    </oc>
    <nc r="J124" t="n">
      <f>-</f>
    </nc>
  </rcc>
  <rcc rId="5793" ua="false" sId="4">
    <oc r="J125" t="n">
      <f>-</f>
    </oc>
    <nc r="J125" t="n">
      <f>-</f>
    </nc>
  </rcc>
  <rcc rId="5794" ua="false" sId="4">
    <oc r="J126" t="n">
      <f>-</f>
    </oc>
    <nc r="J126" t="n">
      <f>-</f>
    </nc>
  </rcc>
  <rcc rId="5795" ua="false" sId="4">
    <oc r="J127" t="n">
      <f>-</f>
    </oc>
    <nc r="J127" t="n">
      <f>-</f>
    </nc>
  </rcc>
  <rcc rId="5796" ua="false" sId="4">
    <oc r="J128" t="n">
      <f>-</f>
    </oc>
    <nc r="J128" t="n">
      <f>-</f>
    </nc>
  </rcc>
  <rcc rId="5797" ua="false" sId="4">
    <oc r="J129" t="n">
      <f>-</f>
    </oc>
    <nc r="J129" t="n">
      <f>-</f>
    </nc>
  </rcc>
  <rcc rId="5798" ua="false" sId="4">
    <oc r="J130" t="n">
      <f>-</f>
    </oc>
    <nc r="J130" t="n">
      <f>-</f>
    </nc>
  </rcc>
  <rcc rId="5799" ua="false" sId="4">
    <oc r="J131" t="n">
      <f>-</f>
    </oc>
    <nc r="J131" t="n">
      <f>-</f>
    </nc>
  </rcc>
  <rcc rId="5800" ua="false" sId="4">
    <oc r="J132" t="n">
      <f>-</f>
    </oc>
    <nc r="J132" t="n">
      <f>-</f>
    </nc>
  </rcc>
  <rcc rId="5801" ua="false" sId="4">
    <oc r="J133" t="n">
      <f>-</f>
    </oc>
    <nc r="J133" t="n">
      <f>-</f>
    </nc>
  </rcc>
  <rcc rId="5802" ua="false" sId="4">
    <oc r="J134" t="n">
      <f>-</f>
    </oc>
    <nc r="J134" t="n">
      <f>-</f>
    </nc>
  </rcc>
  <rcc rId="5803" ua="false" sId="4">
    <oc r="J135" t="n">
      <f>-</f>
    </oc>
    <nc r="J135" t="n">
      <f>-</f>
    </nc>
  </rcc>
  <rcc rId="5804" ua="false" sId="4">
    <oc r="J136" t="n">
      <f>-</f>
    </oc>
    <nc r="J136" t="n">
      <f>-</f>
    </nc>
  </rcc>
  <rcc rId="5805" ua="false" sId="4">
    <oc r="J137" t="n">
      <f>-</f>
    </oc>
    <nc r="J137" t="n">
      <f>-</f>
    </nc>
  </rcc>
  <rcc rId="5806" ua="false" sId="4">
    <oc r="J138" t="n">
      <f>-</f>
    </oc>
    <nc r="J138" t="n">
      <f>-</f>
    </nc>
  </rcc>
  <rcc rId="5807" ua="false" sId="4">
    <oc r="J139" t="n">
      <f>-</f>
    </oc>
    <nc r="J139" t="n">
      <f>-</f>
    </nc>
  </rcc>
  <rcc rId="5808" ua="false" sId="4">
    <oc r="J140" t="n">
      <f>-</f>
    </oc>
    <nc r="J140" t="n">
      <f>-</f>
    </nc>
  </rcc>
  <rcc rId="5809" ua="false" sId="4">
    <oc r="J141" t="n">
      <f>-</f>
    </oc>
    <nc r="J141" t="n">
      <f>-</f>
    </nc>
  </rcc>
  <rcc rId="5810" ua="false" sId="4">
    <oc r="J142" t="n">
      <f>-</f>
    </oc>
    <nc r="J142" t="n">
      <f>-</f>
    </nc>
  </rcc>
  <rcc rId="5811" ua="false" sId="4">
    <oc r="J143" t="n">
      <f>-</f>
    </oc>
    <nc r="J143" t="n">
      <f>-</f>
    </nc>
  </rcc>
  <rcc rId="5812" ua="false" sId="4">
    <oc r="J144" t="n">
      <f>-</f>
    </oc>
    <nc r="J144" t="n">
      <f>-</f>
    </nc>
  </rcc>
  <rcc rId="5813" ua="false" sId="4">
    <oc r="K120" t="n">
      <f>-</f>
    </oc>
    <nc r="K120" t="n">
      <f>-</f>
    </nc>
  </rcc>
  <rcc rId="5814" ua="false" sId="4">
    <oc r="K121" t="n">
      <f>-</f>
    </oc>
    <nc r="K121" t="n">
      <f>-</f>
    </nc>
  </rcc>
  <rcc rId="5815" ua="false" sId="4">
    <oc r="K122" t="n">
      <f>-</f>
    </oc>
    <nc r="K122" t="n">
      <f>-</f>
    </nc>
  </rcc>
  <rcc rId="5816" ua="false" sId="4">
    <oc r="K123" t="n">
      <f>-</f>
    </oc>
    <nc r="K123" t="n">
      <f>-</f>
    </nc>
  </rcc>
  <rcc rId="5817" ua="false" sId="4">
    <oc r="K124" t="n">
      <f>-</f>
    </oc>
    <nc r="K124" t="n">
      <f>-</f>
    </nc>
  </rcc>
  <rcc rId="5818" ua="false" sId="4">
    <oc r="K125" t="n">
      <f>-</f>
    </oc>
    <nc r="K125" t="n">
      <f>-</f>
    </nc>
  </rcc>
  <rcc rId="5819" ua="false" sId="4">
    <oc r="K126" t="n">
      <f>-</f>
    </oc>
    <nc r="K126" t="n">
      <f>-</f>
    </nc>
  </rcc>
  <rcc rId="5820" ua="false" sId="4">
    <oc r="K127" t="n">
      <f>-</f>
    </oc>
    <nc r="K127" t="n">
      <f>-</f>
    </nc>
  </rcc>
  <rcc rId="5821" ua="false" sId="4">
    <oc r="K128" t="n">
      <f>-</f>
    </oc>
    <nc r="K128" t="n">
      <f>-</f>
    </nc>
  </rcc>
  <rcc rId="5822" ua="false" sId="4">
    <oc r="K129" t="n">
      <f>-</f>
    </oc>
    <nc r="K129" t="n">
      <f>-</f>
    </nc>
  </rcc>
  <rcc rId="5823" ua="false" sId="4">
    <oc r="K130" t="n">
      <f>-</f>
    </oc>
    <nc r="K130" t="n">
      <f>-</f>
    </nc>
  </rcc>
  <rcc rId="5824" ua="false" sId="4">
    <oc r="K131" t="n">
      <f>-</f>
    </oc>
    <nc r="K131" t="n">
      <f>-</f>
    </nc>
  </rcc>
  <rcc rId="5825" ua="false" sId="4">
    <oc r="K132" t="n">
      <f>-</f>
    </oc>
    <nc r="K132" t="n">
      <f>-</f>
    </nc>
  </rcc>
  <rcc rId="5826" ua="false" sId="4">
    <oc r="K133" t="n">
      <f>-</f>
    </oc>
    <nc r="K133" t="n">
      <f>-</f>
    </nc>
  </rcc>
  <rcc rId="5827" ua="false" sId="4">
    <oc r="K134" t="n">
      <f>-</f>
    </oc>
    <nc r="K134" t="n">
      <f>-</f>
    </nc>
  </rcc>
  <rcc rId="5828" ua="false" sId="4">
    <oc r="K135" t="n">
      <f>-</f>
    </oc>
    <nc r="K135" t="n">
      <f>-</f>
    </nc>
  </rcc>
  <rcc rId="5829" ua="false" sId="4">
    <oc r="K136" t="n">
      <f>-</f>
    </oc>
    <nc r="K136" t="n">
      <f>-</f>
    </nc>
  </rcc>
  <rcc rId="5830" ua="false" sId="4">
    <oc r="K137" t="n">
      <f>-</f>
    </oc>
    <nc r="K137" t="n">
      <f>-</f>
    </nc>
  </rcc>
  <rcc rId="5831" ua="false" sId="4">
    <oc r="K138" t="n">
      <f>-</f>
    </oc>
    <nc r="K138" t="n">
      <f>-</f>
    </nc>
  </rcc>
  <rcc rId="5832" ua="false" sId="4">
    <oc r="K139" t="n">
      <f>-</f>
    </oc>
    <nc r="K139" t="n">
      <f>-</f>
    </nc>
  </rcc>
  <rcc rId="5833" ua="false" sId="4">
    <oc r="K140" t="n">
      <f>-</f>
    </oc>
    <nc r="K140" t="n">
      <f>-</f>
    </nc>
  </rcc>
  <rcc rId="5834" ua="false" sId="4">
    <oc r="K141" t="n">
      <f>-</f>
    </oc>
    <nc r="K141" t="n">
      <f>-</f>
    </nc>
  </rcc>
  <rcc rId="5835" ua="false" sId="4">
    <oc r="K142" t="n">
      <f>-</f>
    </oc>
    <nc r="K142" t="n">
      <f>-</f>
    </nc>
  </rcc>
  <rcc rId="5836" ua="false" sId="4">
    <oc r="K143" t="n">
      <f>-</f>
    </oc>
    <nc r="K143" t="n">
      <f>-</f>
    </nc>
  </rcc>
  <rcc rId="5837" ua="false" sId="4">
    <oc r="K144" t="n">
      <f>-</f>
    </oc>
    <nc r="K144" t="n">
      <f>-</f>
    </nc>
  </rcc>
  <rcc rId="5838" ua="false" sId="4">
    <oc r="L120" t="n">
      <f>-</f>
    </oc>
    <nc r="L120" t="n">
      <f>-</f>
    </nc>
  </rcc>
  <rcc rId="5839" ua="false" sId="4">
    <oc r="L121" t="n">
      <f>-</f>
    </oc>
    <nc r="L121" t="n">
      <f>-</f>
    </nc>
  </rcc>
  <rcc rId="5840" ua="false" sId="4">
    <oc r="L122" t="n">
      <f>-</f>
    </oc>
    <nc r="L122" t="n">
      <f>-</f>
    </nc>
  </rcc>
  <rcc rId="5841" ua="false" sId="4">
    <oc r="L123" t="n">
      <f>-</f>
    </oc>
    <nc r="L123" t="n">
      <f>-</f>
    </nc>
  </rcc>
  <rcc rId="5842" ua="false" sId="4">
    <oc r="L124" t="n">
      <f>-</f>
    </oc>
    <nc r="L124" t="n">
      <f>-</f>
    </nc>
  </rcc>
  <rcc rId="5843" ua="false" sId="4">
    <oc r="L125" t="n">
      <f>-</f>
    </oc>
    <nc r="L125" t="n">
      <f>-</f>
    </nc>
  </rcc>
  <rcc rId="5844" ua="false" sId="4">
    <oc r="L126" t="n">
      <f>-</f>
    </oc>
    <nc r="L126" t="n">
      <f>-</f>
    </nc>
  </rcc>
  <rcc rId="5845" ua="false" sId="4">
    <oc r="L127" t="n">
      <f>-</f>
    </oc>
    <nc r="L127" t="n">
      <f>-</f>
    </nc>
  </rcc>
  <rcc rId="5846" ua="false" sId="4">
    <oc r="L128" t="n">
      <f>-</f>
    </oc>
    <nc r="L128" t="n">
      <f>-</f>
    </nc>
  </rcc>
  <rcc rId="5847" ua="false" sId="4">
    <oc r="L129" t="n">
      <f>-</f>
    </oc>
    <nc r="L129" t="n">
      <f>-</f>
    </nc>
  </rcc>
  <rcc rId="5848" ua="false" sId="4">
    <oc r="L130" t="n">
      <f>-</f>
    </oc>
    <nc r="L130" t="n">
      <f>-</f>
    </nc>
  </rcc>
  <rcc rId="5849" ua="false" sId="4">
    <oc r="L131" t="n">
      <f>-</f>
    </oc>
    <nc r="L131" t="n">
      <f>-</f>
    </nc>
  </rcc>
  <rcc rId="5850" ua="false" sId="4">
    <oc r="L132" t="n">
      <f>-</f>
    </oc>
    <nc r="L132" t="n">
      <f>-</f>
    </nc>
  </rcc>
  <rcc rId="5851" ua="false" sId="4">
    <oc r="L133" t="n">
      <f>-</f>
    </oc>
    <nc r="L133" t="n">
      <f>-</f>
    </nc>
  </rcc>
  <rcc rId="5852" ua="false" sId="4">
    <oc r="L134" t="n">
      <f>-</f>
    </oc>
    <nc r="L134" t="n">
      <f>-</f>
    </nc>
  </rcc>
  <rcc rId="5853" ua="false" sId="4">
    <oc r="L135" t="n">
      <f>-</f>
    </oc>
    <nc r="L135" t="n">
      <f>-</f>
    </nc>
  </rcc>
  <rcc rId="5854" ua="false" sId="4">
    <oc r="L136" t="n">
      <f>-</f>
    </oc>
    <nc r="L136" t="n">
      <f>-</f>
    </nc>
  </rcc>
  <rcc rId="5855" ua="false" sId="4">
    <oc r="L137" t="n">
      <f>-</f>
    </oc>
    <nc r="L137" t="n">
      <f>-</f>
    </nc>
  </rcc>
  <rcc rId="5856" ua="false" sId="4">
    <oc r="L138" t="n">
      <f>-</f>
    </oc>
    <nc r="L138" t="n">
      <f>-</f>
    </nc>
  </rcc>
  <rcc rId="5857" ua="false" sId="4">
    <oc r="L139" t="n">
      <f>-</f>
    </oc>
    <nc r="L139" t="n">
      <f>-</f>
    </nc>
  </rcc>
  <rcc rId="5858" ua="false" sId="4">
    <oc r="L140" t="n">
      <f>-</f>
    </oc>
    <nc r="L140" t="n">
      <f>-</f>
    </nc>
  </rcc>
  <rcc rId="5859" ua="false" sId="4">
    <oc r="L141" t="n">
      <f>-</f>
    </oc>
    <nc r="L141" t="n">
      <f>-</f>
    </nc>
  </rcc>
  <rcc rId="5860" ua="false" sId="4">
    <oc r="L142" t="n">
      <f>-</f>
    </oc>
    <nc r="L142" t="n">
      <f>-</f>
    </nc>
  </rcc>
  <rcc rId="5861" ua="false" sId="4">
    <oc r="L143" t="n">
      <f>-</f>
    </oc>
    <nc r="L143" t="n">
      <f>-</f>
    </nc>
  </rcc>
  <rcc rId="5862" ua="false" sId="4">
    <oc r="L144" t="n">
      <f>-</f>
    </oc>
    <nc r="L144" t="n">
      <f>-</f>
    </nc>
  </rcc>
  <rcc rId="5863" ua="false" sId="4">
    <oc r="M120" t="n">
      <f>-</f>
    </oc>
    <nc r="M120" t="n">
      <f>-</f>
    </nc>
  </rcc>
  <rcc rId="5864" ua="false" sId="4">
    <oc r="M121" t="n">
      <f>-</f>
    </oc>
    <nc r="M121" t="n">
      <f>-</f>
    </nc>
  </rcc>
  <rcc rId="5865" ua="false" sId="4">
    <oc r="M122" t="n">
      <f>-</f>
    </oc>
    <nc r="M122" t="n">
      <f>-</f>
    </nc>
  </rcc>
  <rcc rId="5866" ua="false" sId="4">
    <oc r="M123" t="n">
      <f>-</f>
    </oc>
    <nc r="M123" t="n">
      <f>-</f>
    </nc>
  </rcc>
  <rcc rId="5867" ua="false" sId="4">
    <oc r="M124" t="n">
      <f>-</f>
    </oc>
    <nc r="M124" t="n">
      <f>-</f>
    </nc>
  </rcc>
  <rcc rId="5868" ua="false" sId="4">
    <oc r="M125" t="n">
      <f>-</f>
    </oc>
    <nc r="M125" t="n">
      <f>-</f>
    </nc>
  </rcc>
  <rcc rId="5869" ua="false" sId="4">
    <oc r="M126" t="n">
      <f>-</f>
    </oc>
    <nc r="M126" t="n">
      <f>-</f>
    </nc>
  </rcc>
  <rcc rId="5870" ua="false" sId="4">
    <oc r="M127" t="n">
      <f>-</f>
    </oc>
    <nc r="M127" t="n">
      <f>-</f>
    </nc>
  </rcc>
  <rcc rId="5871" ua="false" sId="4">
    <oc r="M128" t="n">
      <f>-</f>
    </oc>
    <nc r="M128" t="n">
      <f>-</f>
    </nc>
  </rcc>
  <rcc rId="5872" ua="false" sId="4">
    <oc r="M129" t="n">
      <f>-</f>
    </oc>
    <nc r="M129" t="n">
      <f>-</f>
    </nc>
  </rcc>
  <rcc rId="5873" ua="false" sId="4">
    <oc r="M130" t="n">
      <f>-</f>
    </oc>
    <nc r="M130" t="n">
      <f>-</f>
    </nc>
  </rcc>
  <rcc rId="5874" ua="false" sId="4">
    <oc r="M131" t="n">
      <f>-</f>
    </oc>
    <nc r="M131" t="n">
      <f>-</f>
    </nc>
  </rcc>
  <rcc rId="5875" ua="false" sId="4">
    <oc r="M132" t="n">
      <f>-</f>
    </oc>
    <nc r="M132" t="n">
      <f>-</f>
    </nc>
  </rcc>
  <rcc rId="5876" ua="false" sId="4">
    <oc r="M133" t="n">
      <f>-</f>
    </oc>
    <nc r="M133" t="n">
      <f>-</f>
    </nc>
  </rcc>
  <rcc rId="5877" ua="false" sId="4">
    <oc r="M134" t="n">
      <f>-</f>
    </oc>
    <nc r="M134" t="n">
      <f>-</f>
    </nc>
  </rcc>
  <rcc rId="5878" ua="false" sId="4">
    <oc r="M135" t="n">
      <f>-</f>
    </oc>
    <nc r="M135" t="n">
      <f>-</f>
    </nc>
  </rcc>
  <rcc rId="5879" ua="false" sId="4">
    <oc r="M136" t="n">
      <f>-</f>
    </oc>
    <nc r="M136" t="n">
      <f>-</f>
    </nc>
  </rcc>
  <rcc rId="5880" ua="false" sId="4">
    <oc r="M137" t="n">
      <f>-</f>
    </oc>
    <nc r="M137" t="n">
      <f>-</f>
    </nc>
  </rcc>
  <rcc rId="5881" ua="false" sId="4">
    <oc r="M138" t="n">
      <f>-</f>
    </oc>
    <nc r="M138" t="n">
      <f>-</f>
    </nc>
  </rcc>
  <rcc rId="5882" ua="false" sId="4">
    <oc r="M139" t="n">
      <f>-</f>
    </oc>
    <nc r="M139" t="n">
      <f>-</f>
    </nc>
  </rcc>
  <rcc rId="5883" ua="false" sId="4">
    <oc r="M140" t="n">
      <f>-</f>
    </oc>
    <nc r="M140" t="n">
      <f>-</f>
    </nc>
  </rcc>
  <rcc rId="5884" ua="false" sId="4">
    <oc r="M141" t="n">
      <f>-</f>
    </oc>
    <nc r="M141" t="n">
      <f>-</f>
    </nc>
  </rcc>
  <rcc rId="5885" ua="false" sId="4">
    <oc r="M142" t="n">
      <f>-</f>
    </oc>
    <nc r="M142" t="n">
      <f>-</f>
    </nc>
  </rcc>
  <rcc rId="5886" ua="false" sId="4">
    <oc r="M143" t="n">
      <f>-</f>
    </oc>
    <nc r="M143" t="n">
      <f>-</f>
    </nc>
  </rcc>
  <rcc rId="5887" ua="false" sId="4">
    <oc r="M144" t="n">
      <f>-</f>
    </oc>
    <nc r="M144" t="n">
      <f>-</f>
    </nc>
  </rcc>
  <rcc rId="5888" ua="false" sId="4">
    <oc r="N120" t="n">
      <f>-</f>
    </oc>
    <nc r="N120" t="n">
      <f>-</f>
    </nc>
  </rcc>
  <rcc rId="5889" ua="false" sId="4">
    <oc r="N121" t="n">
      <f>-</f>
    </oc>
    <nc r="N121" t="n">
      <f>-</f>
    </nc>
  </rcc>
  <rcc rId="5890" ua="false" sId="4">
    <oc r="N122" t="n">
      <f>-</f>
    </oc>
    <nc r="N122" t="n">
      <f>-</f>
    </nc>
  </rcc>
  <rcc rId="5891" ua="false" sId="4">
    <oc r="N123" t="n">
      <f>-</f>
    </oc>
    <nc r="N123" t="n">
      <f>-</f>
    </nc>
  </rcc>
  <rcc rId="5892" ua="false" sId="4">
    <oc r="N124" t="n">
      <f>-</f>
    </oc>
    <nc r="N124" t="n">
      <f>-</f>
    </nc>
  </rcc>
  <rcc rId="5893" ua="false" sId="4">
    <oc r="N125" t="n">
      <f>-</f>
    </oc>
    <nc r="N125" t="n">
      <f>-</f>
    </nc>
  </rcc>
  <rcc rId="5894" ua="false" sId="4">
    <oc r="N126" t="n">
      <f>-</f>
    </oc>
    <nc r="N126" t="n">
      <f>-</f>
    </nc>
  </rcc>
  <rcc rId="5895" ua="false" sId="4">
    <oc r="N127" t="n">
      <f>-</f>
    </oc>
    <nc r="N127" t="n">
      <f>-</f>
    </nc>
  </rcc>
  <rcc rId="5896" ua="false" sId="4">
    <oc r="N128" t="n">
      <f>-</f>
    </oc>
    <nc r="N128" t="n">
      <f>-</f>
    </nc>
  </rcc>
  <rcc rId="5897" ua="false" sId="4">
    <oc r="N129" t="n">
      <f>-</f>
    </oc>
    <nc r="N129" t="n">
      <f>-</f>
    </nc>
  </rcc>
  <rcc rId="5898" ua="false" sId="4">
    <oc r="N130" t="n">
      <f>-</f>
    </oc>
    <nc r="N130" t="n">
      <f>-</f>
    </nc>
  </rcc>
  <rcc rId="5899" ua="false" sId="4">
    <oc r="N131" t="n">
      <f>-</f>
    </oc>
    <nc r="N131" t="n">
      <f>-</f>
    </nc>
  </rcc>
  <rcc rId="5900" ua="false" sId="4">
    <oc r="N132" t="n">
      <f>-</f>
    </oc>
    <nc r="N132" t="n">
      <f>-</f>
    </nc>
  </rcc>
  <rcc rId="5901" ua="false" sId="4">
    <oc r="N133" t="n">
      <f>-</f>
    </oc>
    <nc r="N133" t="n">
      <f>-</f>
    </nc>
  </rcc>
  <rcc rId="5902" ua="false" sId="4">
    <oc r="N134" t="n">
      <f>-</f>
    </oc>
    <nc r="N134" t="n">
      <f>-</f>
    </nc>
  </rcc>
  <rcc rId="5903" ua="false" sId="4">
    <oc r="N135" t="n">
      <f>-</f>
    </oc>
    <nc r="N135" t="n">
      <f>-</f>
    </nc>
  </rcc>
  <rcc rId="5904" ua="false" sId="4">
    <oc r="N136" t="n">
      <f>-</f>
    </oc>
    <nc r="N136" t="n">
      <f>-</f>
    </nc>
  </rcc>
  <rcc rId="5905" ua="false" sId="4">
    <oc r="N137" t="n">
      <f>-</f>
    </oc>
    <nc r="N137" t="n">
      <f>-</f>
    </nc>
  </rcc>
  <rcc rId="5906" ua="false" sId="4">
    <oc r="N138" t="n">
      <f>-</f>
    </oc>
    <nc r="N138" t="n">
      <f>-</f>
    </nc>
  </rcc>
  <rcc rId="5907" ua="false" sId="4">
    <oc r="N139" t="n">
      <f>-</f>
    </oc>
    <nc r="N139" t="n">
      <f>-</f>
    </nc>
  </rcc>
  <rcc rId="5908" ua="false" sId="4">
    <oc r="N140" t="n">
      <f>-</f>
    </oc>
    <nc r="N140" t="n">
      <f>-</f>
    </nc>
  </rcc>
  <rcc rId="5909" ua="false" sId="4">
    <oc r="N141" t="n">
      <f>-</f>
    </oc>
    <nc r="N141" t="n">
      <f>-</f>
    </nc>
  </rcc>
  <rcc rId="5910" ua="false" sId="4">
    <oc r="N142" t="n">
      <f>-</f>
    </oc>
    <nc r="N142" t="n">
      <f>-</f>
    </nc>
  </rcc>
  <rcc rId="5911" ua="false" sId="4">
    <oc r="N143" t="n">
      <f>-</f>
    </oc>
    <nc r="N143" t="n">
      <f>-</f>
    </nc>
  </rcc>
  <rcc rId="5912" ua="false" sId="4">
    <oc r="N144" t="n">
      <f>-</f>
    </oc>
    <nc r="N144" t="n">
      <f>-</f>
    </nc>
  </rcc>
  <rcc rId="5913" ua="false" sId="4">
    <oc r="O120" t="n">
      <f>-</f>
    </oc>
    <nc r="O120" t="n">
      <f>-</f>
    </nc>
  </rcc>
  <rcc rId="5914" ua="false" sId="4">
    <oc r="O121" t="n">
      <f>-</f>
    </oc>
    <nc r="O121" t="n">
      <f>-</f>
    </nc>
  </rcc>
  <rcc rId="5915" ua="false" sId="4">
    <oc r="O122" t="n">
      <f>-</f>
    </oc>
    <nc r="O122" t="n">
      <f>-</f>
    </nc>
  </rcc>
  <rcc rId="5916" ua="false" sId="4">
    <oc r="O123" t="n">
      <f>-</f>
    </oc>
    <nc r="O123" t="n">
      <f>-</f>
    </nc>
  </rcc>
  <rcc rId="5917" ua="false" sId="4">
    <oc r="O124" t="n">
      <f>-</f>
    </oc>
    <nc r="O124" t="n">
      <f>-</f>
    </nc>
  </rcc>
  <rcc rId="5918" ua="false" sId="4">
    <oc r="O125" t="n">
      <f>-</f>
    </oc>
    <nc r="O125" t="n">
      <f>-</f>
    </nc>
  </rcc>
  <rcc rId="5919" ua="false" sId="4">
    <oc r="O126" t="n">
      <f>-</f>
    </oc>
    <nc r="O126" t="n">
      <f>-</f>
    </nc>
  </rcc>
  <rcc rId="5920" ua="false" sId="4">
    <oc r="O127" t="n">
      <f>-</f>
    </oc>
    <nc r="O127" t="n">
      <f>-</f>
    </nc>
  </rcc>
  <rcc rId="5921" ua="false" sId="4">
    <oc r="O128" t="n">
      <f>-</f>
    </oc>
    <nc r="O128" t="n">
      <f>-</f>
    </nc>
  </rcc>
  <rcc rId="5922" ua="false" sId="4">
    <oc r="O129" t="n">
      <f>-</f>
    </oc>
    <nc r="O129" t="n">
      <f>-</f>
    </nc>
  </rcc>
  <rcc rId="5923" ua="false" sId="4">
    <oc r="O130" t="n">
      <f>-</f>
    </oc>
    <nc r="O130" t="n">
      <f>-</f>
    </nc>
  </rcc>
  <rcc rId="5924" ua="false" sId="4">
    <oc r="O131" t="n">
      <f>-</f>
    </oc>
    <nc r="O131" t="n">
      <f>-</f>
    </nc>
  </rcc>
  <rcc rId="5925" ua="false" sId="4">
    <oc r="O132" t="n">
      <f>-</f>
    </oc>
    <nc r="O132" t="n">
      <f>-</f>
    </nc>
  </rcc>
  <rcc rId="5926" ua="false" sId="4">
    <oc r="O133" t="n">
      <f>-</f>
    </oc>
    <nc r="O133" t="n">
      <f>-</f>
    </nc>
  </rcc>
  <rcc rId="5927" ua="false" sId="4">
    <oc r="O134" t="n">
      <f>-</f>
    </oc>
    <nc r="O134" t="n">
      <f>-</f>
    </nc>
  </rcc>
  <rcc rId="5928" ua="false" sId="4">
    <oc r="O135" t="n">
      <f>-</f>
    </oc>
    <nc r="O135" t="n">
      <f>-</f>
    </nc>
  </rcc>
  <rcc rId="5929" ua="false" sId="4">
    <oc r="O136" t="n">
      <f>-</f>
    </oc>
    <nc r="O136" t="n">
      <f>-</f>
    </nc>
  </rcc>
  <rcc rId="5930" ua="false" sId="4">
    <oc r="O137" t="n">
      <f>-</f>
    </oc>
    <nc r="O137" t="n">
      <f>-</f>
    </nc>
  </rcc>
  <rcc rId="5931" ua="false" sId="4">
    <oc r="O138" t="n">
      <f>-</f>
    </oc>
    <nc r="O138" t="n">
      <f>-</f>
    </nc>
  </rcc>
  <rcc rId="5932" ua="false" sId="4">
    <oc r="O139" t="n">
      <f>-</f>
    </oc>
    <nc r="O139" t="n">
      <f>-</f>
    </nc>
  </rcc>
  <rcc rId="5933" ua="false" sId="4">
    <oc r="O140" t="n">
      <f>-</f>
    </oc>
    <nc r="O140" t="n">
      <f>-</f>
    </nc>
  </rcc>
  <rcc rId="5934" ua="false" sId="4">
    <oc r="O141" t="n">
      <f>-</f>
    </oc>
    <nc r="O141" t="n">
      <f>-</f>
    </nc>
  </rcc>
  <rcc rId="5935" ua="false" sId="4">
    <oc r="O142" t="n">
      <f>-</f>
    </oc>
    <nc r="O142" t="n">
      <f>-</f>
    </nc>
  </rcc>
  <rcc rId="5936" ua="false" sId="4">
    <oc r="O143" t="n">
      <f>-</f>
    </oc>
    <nc r="O143" t="n">
      <f>-</f>
    </nc>
  </rcc>
  <rcc rId="5937" ua="false" sId="4">
    <oc r="O144" t="n">
      <f>-</f>
    </oc>
    <nc r="O144" t="n">
      <f>-</f>
    </nc>
  </rcc>
  <rcc rId="5938" ua="false" sId="4">
    <oc r="P120" t="n">
      <f>-</f>
    </oc>
    <nc r="P120" t="n">
      <f>-</f>
    </nc>
  </rcc>
  <rcc rId="5939" ua="false" sId="4">
    <oc r="P121" t="n">
      <f>-</f>
    </oc>
    <nc r="P121" t="n">
      <f>-</f>
    </nc>
  </rcc>
  <rcc rId="5940" ua="false" sId="4">
    <oc r="P122" t="n">
      <f>-</f>
    </oc>
    <nc r="P122" t="n">
      <f>-</f>
    </nc>
  </rcc>
  <rcc rId="5941" ua="false" sId="4">
    <oc r="P123" t="n">
      <f>-</f>
    </oc>
    <nc r="P123" t="n">
      <f>-</f>
    </nc>
  </rcc>
  <rcc rId="5942" ua="false" sId="4">
    <oc r="P124" t="n">
      <f>-</f>
    </oc>
    <nc r="P124" t="n">
      <f>-</f>
    </nc>
  </rcc>
  <rcc rId="5943" ua="false" sId="4">
    <oc r="P125" t="n">
      <f>-</f>
    </oc>
    <nc r="P125" t="n">
      <f>-</f>
    </nc>
  </rcc>
  <rcc rId="5944" ua="false" sId="4">
    <oc r="P126" t="n">
      <f>-</f>
    </oc>
    <nc r="P126" t="n">
      <f>-</f>
    </nc>
  </rcc>
  <rcc rId="5945" ua="false" sId="4">
    <oc r="P127" t="n">
      <f>-</f>
    </oc>
    <nc r="P127" t="n">
      <f>-</f>
    </nc>
  </rcc>
  <rcc rId="5946" ua="false" sId="4">
    <oc r="P128" t="n">
      <f>-</f>
    </oc>
    <nc r="P128" t="n">
      <f>-</f>
    </nc>
  </rcc>
  <rcc rId="5947" ua="false" sId="4">
    <oc r="P129" t="n">
      <f>-</f>
    </oc>
    <nc r="P129" t="n">
      <f>-</f>
    </nc>
  </rcc>
  <rcc rId="5948" ua="false" sId="4">
    <oc r="P130" t="n">
      <f>-</f>
    </oc>
    <nc r="P130" t="n">
      <f>-</f>
    </nc>
  </rcc>
  <rcc rId="5949" ua="false" sId="4">
    <oc r="P131" t="n">
      <f>-</f>
    </oc>
    <nc r="P131" t="n">
      <f>-</f>
    </nc>
  </rcc>
  <rcc rId="5950" ua="false" sId="4">
    <oc r="P132" t="n">
      <f>-</f>
    </oc>
    <nc r="P132" t="n">
      <f>-</f>
    </nc>
  </rcc>
  <rcc rId="5951" ua="false" sId="4">
    <oc r="P133" t="n">
      <f>-</f>
    </oc>
    <nc r="P133" t="n">
      <f>-</f>
    </nc>
  </rcc>
  <rcc rId="5952" ua="false" sId="4">
    <oc r="P134" t="n">
      <f>-</f>
    </oc>
    <nc r="P134" t="n">
      <f>-</f>
    </nc>
  </rcc>
  <rcc rId="5953" ua="false" sId="4">
    <oc r="P135" t="n">
      <f>-</f>
    </oc>
    <nc r="P135" t="n">
      <f>-</f>
    </nc>
  </rcc>
  <rcc rId="5954" ua="false" sId="4">
    <oc r="P136" t="n">
      <f>-</f>
    </oc>
    <nc r="P136" t="n">
      <f>-</f>
    </nc>
  </rcc>
  <rcc rId="5955" ua="false" sId="4">
    <oc r="P137" t="n">
      <f>-</f>
    </oc>
    <nc r="P137" t="n">
      <f>-</f>
    </nc>
  </rcc>
  <rcc rId="5956" ua="false" sId="4">
    <oc r="P138" t="n">
      <f>-</f>
    </oc>
    <nc r="P138" t="n">
      <f>-</f>
    </nc>
  </rcc>
  <rcc rId="5957" ua="false" sId="4">
    <oc r="P139" t="n">
      <f>-</f>
    </oc>
    <nc r="P139" t="n">
      <f>-</f>
    </nc>
  </rcc>
  <rcc rId="5958" ua="false" sId="4">
    <oc r="P140" t="n">
      <f>-</f>
    </oc>
    <nc r="P140" t="n">
      <f>-</f>
    </nc>
  </rcc>
  <rcc rId="5959" ua="false" sId="4">
    <oc r="P141" t="n">
      <f>-</f>
    </oc>
    <nc r="P141" t="n">
      <f>-</f>
    </nc>
  </rcc>
  <rcc rId="5960" ua="false" sId="4">
    <oc r="P142" t="n">
      <f>-</f>
    </oc>
    <nc r="P142" t="n">
      <f>-</f>
    </nc>
  </rcc>
  <rcc rId="5961" ua="false" sId="4">
    <oc r="P143" t="n">
      <f>-</f>
    </oc>
    <nc r="P143" t="n">
      <f>-</f>
    </nc>
  </rcc>
  <rcc rId="5962" ua="false" sId="4">
    <oc r="P144" t="n">
      <f>-</f>
    </oc>
    <nc r="P144" t="n">
      <f>-</f>
    </nc>
  </rcc>
  <rcc rId="5963" ua="false" sId="4">
    <oc r="Q120" t="n">
      <f>-</f>
    </oc>
    <nc r="Q120" t="n">
      <f>-</f>
    </nc>
  </rcc>
  <rcc rId="5964" ua="false" sId="4">
    <oc r="Q121" t="n">
      <f>-</f>
    </oc>
    <nc r="Q121" t="n">
      <f>-</f>
    </nc>
  </rcc>
  <rcc rId="5965" ua="false" sId="4">
    <oc r="Q122" t="n">
      <f>-</f>
    </oc>
    <nc r="Q122" t="n">
      <f>-</f>
    </nc>
  </rcc>
  <rcc rId="5966" ua="false" sId="4">
    <oc r="Q123" t="n">
      <f>-</f>
    </oc>
    <nc r="Q123" t="n">
      <f>-</f>
    </nc>
  </rcc>
  <rcc rId="5967" ua="false" sId="4">
    <oc r="Q124" t="n">
      <f>-</f>
    </oc>
    <nc r="Q124" t="n">
      <f>-</f>
    </nc>
  </rcc>
  <rcc rId="5968" ua="false" sId="4">
    <oc r="Q125" t="n">
      <f>-</f>
    </oc>
    <nc r="Q125" t="n">
      <f>-</f>
    </nc>
  </rcc>
  <rcc rId="5969" ua="false" sId="4">
    <oc r="Q126" t="n">
      <f>-</f>
    </oc>
    <nc r="Q126" t="n">
      <f>-</f>
    </nc>
  </rcc>
  <rcc rId="5970" ua="false" sId="4">
    <oc r="Q127" t="n">
      <f>-</f>
    </oc>
    <nc r="Q127" t="n">
      <f>-</f>
    </nc>
  </rcc>
  <rcc rId="5971" ua="false" sId="4">
    <oc r="Q128" t="n">
      <f>-</f>
    </oc>
    <nc r="Q128" t="n">
      <f>-</f>
    </nc>
  </rcc>
  <rcc rId="5972" ua="false" sId="4">
    <oc r="Q129" t="n">
      <f>-</f>
    </oc>
    <nc r="Q129" t="n">
      <f>-</f>
    </nc>
  </rcc>
  <rcc rId="5973" ua="false" sId="4">
    <oc r="Q130" t="n">
      <f>-</f>
    </oc>
    <nc r="Q130" t="n">
      <f>-</f>
    </nc>
  </rcc>
  <rcc rId="5974" ua="false" sId="4">
    <oc r="Q131" t="n">
      <f>-</f>
    </oc>
    <nc r="Q131" t="n">
      <f>-</f>
    </nc>
  </rcc>
  <rcc rId="5975" ua="false" sId="4">
    <oc r="Q132" t="n">
      <f>-</f>
    </oc>
    <nc r="Q132" t="n">
      <f>-</f>
    </nc>
  </rcc>
  <rcc rId="5976" ua="false" sId="4">
    <oc r="Q133" t="n">
      <f>-</f>
    </oc>
    <nc r="Q133" t="n">
      <f>-</f>
    </nc>
  </rcc>
  <rcc rId="5977" ua="false" sId="4">
    <oc r="Q134" t="n">
      <f>-</f>
    </oc>
    <nc r="Q134" t="n">
      <f>-</f>
    </nc>
  </rcc>
  <rcc rId="5978" ua="false" sId="4">
    <oc r="Q135" t="n">
      <f>-</f>
    </oc>
    <nc r="Q135" t="n">
      <f>-</f>
    </nc>
  </rcc>
  <rcc rId="5979" ua="false" sId="4">
    <oc r="Q136" t="n">
      <f>-</f>
    </oc>
    <nc r="Q136" t="n">
      <f>-</f>
    </nc>
  </rcc>
  <rcc rId="5980" ua="false" sId="4">
    <oc r="Q137" t="n">
      <f>-</f>
    </oc>
    <nc r="Q137" t="n">
      <f>-</f>
    </nc>
  </rcc>
  <rcc rId="5981" ua="false" sId="4">
    <oc r="Q138" t="n">
      <f>-</f>
    </oc>
    <nc r="Q138" t="n">
      <f>-</f>
    </nc>
  </rcc>
  <rcc rId="5982" ua="false" sId="4">
    <oc r="Q139" t="n">
      <f>-</f>
    </oc>
    <nc r="Q139" t="n">
      <f>-</f>
    </nc>
  </rcc>
  <rcc rId="5983" ua="false" sId="4">
    <oc r="Q140" t="n">
      <f>-</f>
    </oc>
    <nc r="Q140" t="n">
      <f>-</f>
    </nc>
  </rcc>
  <rcc rId="5984" ua="false" sId="4">
    <oc r="Q141" t="n">
      <f>-</f>
    </oc>
    <nc r="Q141" t="n">
      <f>-</f>
    </nc>
  </rcc>
  <rcc rId="5985" ua="false" sId="4">
    <oc r="Q142" t="n">
      <f>-</f>
    </oc>
    <nc r="Q142" t="n">
      <f>-</f>
    </nc>
  </rcc>
  <rcc rId="5986" ua="false" sId="4">
    <oc r="Q143" t="n">
      <f>-</f>
    </oc>
    <nc r="Q143" t="n">
      <f>-</f>
    </nc>
  </rcc>
  <rcc rId="5987" ua="false" sId="4">
    <oc r="Q144" t="n">
      <f>-</f>
    </oc>
    <nc r="Q144" t="n">
      <f>-</f>
    </nc>
  </rcc>
  <rcc rId="5988" ua="false" sId="4">
    <oc r="S120" t="n">
      <f>-</f>
    </oc>
    <nc r="S120" t="n">
      <f>-</f>
    </nc>
  </rcc>
  <rcc rId="5989" ua="false" sId="4">
    <oc r="S121" t="n">
      <f>-</f>
    </oc>
    <nc r="S121" t="n">
      <f>-</f>
    </nc>
  </rcc>
  <rcc rId="5990" ua="false" sId="4">
    <oc r="S122" t="n">
      <f>-</f>
    </oc>
    <nc r="S122" t="n">
      <f>-</f>
    </nc>
  </rcc>
  <rcc rId="5991" ua="false" sId="4">
    <oc r="S123" t="n">
      <f>-</f>
    </oc>
    <nc r="S123" t="n">
      <f>-</f>
    </nc>
  </rcc>
  <rcc rId="5992" ua="false" sId="4">
    <oc r="S124" t="n">
      <f>-</f>
    </oc>
    <nc r="S124" t="n">
      <f>-</f>
    </nc>
  </rcc>
  <rcc rId="5993" ua="false" sId="4">
    <oc r="S125" t="n">
      <f>-</f>
    </oc>
    <nc r="S125" t="n">
      <f>-</f>
    </nc>
  </rcc>
  <rcc rId="5994" ua="false" sId="4">
    <oc r="S126" t="n">
      <f>-</f>
    </oc>
    <nc r="S126" t="n">
      <f>-</f>
    </nc>
  </rcc>
  <rcc rId="5995" ua="false" sId="4">
    <oc r="S127" t="n">
      <f>-</f>
    </oc>
    <nc r="S127" t="n">
      <f>-</f>
    </nc>
  </rcc>
  <rcc rId="5996" ua="false" sId="4">
    <oc r="S128" t="n">
      <f>-</f>
    </oc>
    <nc r="S128" t="n">
      <f>-</f>
    </nc>
  </rcc>
  <rcc rId="5997" ua="false" sId="4">
    <oc r="S129" t="n">
      <f>-</f>
    </oc>
    <nc r="S129" t="n">
      <f>-</f>
    </nc>
  </rcc>
  <rcc rId="5998" ua="false" sId="4">
    <oc r="S130" t="n">
      <f>-</f>
    </oc>
    <nc r="S130" t="n">
      <f>-</f>
    </nc>
  </rcc>
  <rcc rId="5999" ua="false" sId="4">
    <oc r="S131" t="n">
      <f>-</f>
    </oc>
    <nc r="S131" t="n">
      <f>-</f>
    </nc>
  </rcc>
  <rcc rId="6000" ua="false" sId="4">
    <oc r="S132" t="n">
      <f>-</f>
    </oc>
    <nc r="S132" t="n">
      <f>-</f>
    </nc>
  </rcc>
  <rcc rId="6001" ua="false" sId="4">
    <oc r="S133" t="n">
      <f>-</f>
    </oc>
    <nc r="S133" t="n">
      <f>-</f>
    </nc>
  </rcc>
  <rcc rId="6002" ua="false" sId="4">
    <oc r="S134" t="n">
      <f>-</f>
    </oc>
    <nc r="S134" t="n">
      <f>-</f>
    </nc>
  </rcc>
  <rcc rId="6003" ua="false" sId="4">
    <oc r="S135" t="n">
      <f>-</f>
    </oc>
    <nc r="S135" t="n">
      <f>-</f>
    </nc>
  </rcc>
  <rcc rId="6004" ua="false" sId="4">
    <oc r="S136" t="n">
      <f>-</f>
    </oc>
    <nc r="S136" t="n">
      <f>-</f>
    </nc>
  </rcc>
  <rcc rId="6005" ua="false" sId="4">
    <oc r="S137" t="n">
      <f>-</f>
    </oc>
    <nc r="S137" t="n">
      <f>-</f>
    </nc>
  </rcc>
  <rcc rId="6006" ua="false" sId="4">
    <oc r="S138" t="n">
      <f>-</f>
    </oc>
    <nc r="S138" t="n">
      <f>-</f>
    </nc>
  </rcc>
  <rcc rId="6007" ua="false" sId="4">
    <oc r="S139" t="n">
      <f>-</f>
    </oc>
    <nc r="S139" t="n">
      <f>-</f>
    </nc>
  </rcc>
  <rcc rId="6008" ua="false" sId="4">
    <oc r="S140" t="n">
      <f>-</f>
    </oc>
    <nc r="S140" t="n">
      <f>-</f>
    </nc>
  </rcc>
  <rcc rId="6009" ua="false" sId="4">
    <oc r="S141" t="n">
      <f>-</f>
    </oc>
    <nc r="S141" t="n">
      <f>-</f>
    </nc>
  </rcc>
  <rcc rId="6010" ua="false" sId="4">
    <oc r="S142" t="n">
      <f>-</f>
    </oc>
    <nc r="S142" t="n">
      <f>-</f>
    </nc>
  </rcc>
  <rcc rId="6011" ua="false" sId="4">
    <oc r="S143" t="n">
      <f>-</f>
    </oc>
    <nc r="S143" t="n">
      <f>-</f>
    </nc>
  </rcc>
  <rcc rId="6012" ua="false" sId="4">
    <oc r="S144" t="n">
      <f>-</f>
    </oc>
    <nc r="S144" t="n">
      <f>-</f>
    </nc>
  </rcc>
  <rcc rId="6013" ua="false" sId="4">
    <oc r="T120" t="n">
      <f>-</f>
    </oc>
    <nc r="T120" t="n">
      <f>-</f>
    </nc>
  </rcc>
  <rcc rId="6014" ua="false" sId="4">
    <oc r="T121" t="n">
      <f>-</f>
    </oc>
    <nc r="T121" t="n">
      <f>-</f>
    </nc>
  </rcc>
  <rcc rId="6015" ua="false" sId="4">
    <oc r="T122" t="n">
      <f>-</f>
    </oc>
    <nc r="T122" t="n">
      <f>-</f>
    </nc>
  </rcc>
  <rcc rId="6016" ua="false" sId="4">
    <oc r="T123" t="n">
      <f>-</f>
    </oc>
    <nc r="T123" t="n">
      <f>-</f>
    </nc>
  </rcc>
  <rcc rId="6017" ua="false" sId="4">
    <oc r="T124" t="n">
      <f>-</f>
    </oc>
    <nc r="T124" t="n">
      <f>-</f>
    </nc>
  </rcc>
  <rcc rId="6018" ua="false" sId="4">
    <oc r="T125" t="n">
      <f>-</f>
    </oc>
    <nc r="T125" t="n">
      <f>-</f>
    </nc>
  </rcc>
  <rcc rId="6019" ua="false" sId="4">
    <oc r="T126" t="n">
      <f>-</f>
    </oc>
    <nc r="T126" t="n">
      <f>-</f>
    </nc>
  </rcc>
  <rcc rId="6020" ua="false" sId="4">
    <oc r="T127" t="n">
      <f>-</f>
    </oc>
    <nc r="T127" t="n">
      <f>-</f>
    </nc>
  </rcc>
  <rcc rId="6021" ua="false" sId="4">
    <oc r="T128" t="n">
      <f>-</f>
    </oc>
    <nc r="T128" t="n">
      <f>-</f>
    </nc>
  </rcc>
  <rcc rId="6022" ua="false" sId="4">
    <oc r="T129" t="n">
      <f>-</f>
    </oc>
    <nc r="T129" t="n">
      <f>-</f>
    </nc>
  </rcc>
  <rcc rId="6023" ua="false" sId="4">
    <oc r="T130" t="n">
      <f>-</f>
    </oc>
    <nc r="T130" t="n">
      <f>-</f>
    </nc>
  </rcc>
  <rcc rId="6024" ua="false" sId="4">
    <oc r="T131" t="n">
      <f>-</f>
    </oc>
    <nc r="T131" t="n">
      <f>-</f>
    </nc>
  </rcc>
  <rcc rId="6025" ua="false" sId="4">
    <oc r="T132" t="n">
      <f>-</f>
    </oc>
    <nc r="T132" t="n">
      <f>-</f>
    </nc>
  </rcc>
  <rcc rId="6026" ua="false" sId="4">
    <oc r="T133" t="n">
      <f>-</f>
    </oc>
    <nc r="T133" t="n">
      <f>-</f>
    </nc>
  </rcc>
  <rcc rId="6027" ua="false" sId="4">
    <oc r="T134" t="n">
      <f>-</f>
    </oc>
    <nc r="T134" t="n">
      <f>-</f>
    </nc>
  </rcc>
  <rcc rId="6028" ua="false" sId="4">
    <oc r="T135" t="n">
      <f>-</f>
    </oc>
    <nc r="T135" t="n">
      <f>-</f>
    </nc>
  </rcc>
  <rcc rId="6029" ua="false" sId="4">
    <oc r="T136" t="n">
      <f>-</f>
    </oc>
    <nc r="T136" t="n">
      <f>-</f>
    </nc>
  </rcc>
  <rcc rId="6030" ua="false" sId="4">
    <oc r="T137" t="n">
      <f>-</f>
    </oc>
    <nc r="T137" t="n">
      <f>-</f>
    </nc>
  </rcc>
  <rcc rId="6031" ua="false" sId="4">
    <oc r="T138" t="n">
      <f>-</f>
    </oc>
    <nc r="T138" t="n">
      <f>-</f>
    </nc>
  </rcc>
  <rcc rId="6032" ua="false" sId="4">
    <oc r="T139" t="n">
      <f>-</f>
    </oc>
    <nc r="T139" t="n">
      <f>-</f>
    </nc>
  </rcc>
  <rcc rId="6033" ua="false" sId="4">
    <oc r="T140" t="n">
      <f>-</f>
    </oc>
    <nc r="T140" t="n">
      <f>-</f>
    </nc>
  </rcc>
  <rcc rId="6034" ua="false" sId="4">
    <oc r="T141" t="n">
      <f>-</f>
    </oc>
    <nc r="T141" t="n">
      <f>-</f>
    </nc>
  </rcc>
  <rcc rId="6035" ua="false" sId="4">
    <oc r="T142" t="n">
      <f>-</f>
    </oc>
    <nc r="T142" t="n">
      <f>-</f>
    </nc>
  </rcc>
  <rcc rId="6036" ua="false" sId="4">
    <oc r="T143" t="n">
      <f>-</f>
    </oc>
    <nc r="T143" t="n">
      <f>-</f>
    </nc>
  </rcc>
  <rcc rId="6037" ua="false" sId="4">
    <oc r="T144" t="n">
      <f>-</f>
    </oc>
    <nc r="T144" t="n">
      <f>-</f>
    </nc>
  </rcc>
  <rcc rId="6038" ua="false" sId="4">
    <oc r="U120" t="n">
      <f>-</f>
    </oc>
    <nc r="U120" t="n">
      <f>-</f>
    </nc>
  </rcc>
  <rcc rId="6039" ua="false" sId="4">
    <oc r="U121" t="n">
      <f>-</f>
    </oc>
    <nc r="U121" t="n">
      <f>-</f>
    </nc>
  </rcc>
  <rcc rId="6040" ua="false" sId="4">
    <oc r="U122" t="n">
      <f>-</f>
    </oc>
    <nc r="U122" t="n">
      <f>-</f>
    </nc>
  </rcc>
  <rcc rId="6041" ua="false" sId="4">
    <oc r="U123" t="n">
      <f>-</f>
    </oc>
    <nc r="U123" t="n">
      <f>-</f>
    </nc>
  </rcc>
  <rcc rId="6042" ua="false" sId="4">
    <oc r="U124" t="n">
      <f>-</f>
    </oc>
    <nc r="U124" t="n">
      <f>-</f>
    </nc>
  </rcc>
  <rcc rId="6043" ua="false" sId="4">
    <oc r="U125" t="n">
      <f>-</f>
    </oc>
    <nc r="U125" t="n">
      <f>-</f>
    </nc>
  </rcc>
  <rcc rId="6044" ua="false" sId="4">
    <oc r="U126" t="n">
      <f>-</f>
    </oc>
    <nc r="U126" t="n">
      <f>-</f>
    </nc>
  </rcc>
  <rcc rId="6045" ua="false" sId="4">
    <oc r="U127" t="n">
      <f>-</f>
    </oc>
    <nc r="U127" t="n">
      <f>-</f>
    </nc>
  </rcc>
  <rcc rId="6046" ua="false" sId="4">
    <oc r="U128" t="n">
      <f>-</f>
    </oc>
    <nc r="U128" t="n">
      <f>-</f>
    </nc>
  </rcc>
  <rcc rId="6047" ua="false" sId="4">
    <oc r="U129" t="n">
      <f>-</f>
    </oc>
    <nc r="U129" t="n">
      <f>-</f>
    </nc>
  </rcc>
  <rcc rId="6048" ua="false" sId="4">
    <oc r="U130" t="n">
      <f>-</f>
    </oc>
    <nc r="U130" t="n">
      <f>-</f>
    </nc>
  </rcc>
  <rcc rId="6049" ua="false" sId="4">
    <oc r="U131" t="n">
      <f>-</f>
    </oc>
    <nc r="U131" t="n">
      <f>-</f>
    </nc>
  </rcc>
  <rcc rId="6050" ua="false" sId="4">
    <oc r="U132" t="n">
      <f>-</f>
    </oc>
    <nc r="U132" t="n">
      <f>-</f>
    </nc>
  </rcc>
  <rcc rId="6051" ua="false" sId="4">
    <oc r="U133" t="n">
      <f>-</f>
    </oc>
    <nc r="U133" t="n">
      <f>-</f>
    </nc>
  </rcc>
  <rcc rId="6052" ua="false" sId="4">
    <oc r="U134" t="n">
      <f>-</f>
    </oc>
    <nc r="U134" t="n">
      <f>-</f>
    </nc>
  </rcc>
  <rcc rId="6053" ua="false" sId="4">
    <oc r="U135" t="n">
      <f>-</f>
    </oc>
    <nc r="U135" t="n">
      <f>-</f>
    </nc>
  </rcc>
  <rcc rId="6054" ua="false" sId="4">
    <oc r="U136" t="n">
      <f>-</f>
    </oc>
    <nc r="U136" t="n">
      <f>-</f>
    </nc>
  </rcc>
  <rcc rId="6055" ua="false" sId="4">
    <oc r="U137" t="n">
      <f>-</f>
    </oc>
    <nc r="U137" t="n">
      <f>-</f>
    </nc>
  </rcc>
  <rcc rId="6056" ua="false" sId="4">
    <oc r="U138" t="n">
      <f>-</f>
    </oc>
    <nc r="U138" t="n">
      <f>-</f>
    </nc>
  </rcc>
  <rcc rId="6057" ua="false" sId="4">
    <oc r="U139" t="n">
      <f>-</f>
    </oc>
    <nc r="U139" t="n">
      <f>-</f>
    </nc>
  </rcc>
  <rcc rId="6058" ua="false" sId="4">
    <oc r="U140" t="n">
      <f>-</f>
    </oc>
    <nc r="U140" t="n">
      <f>-</f>
    </nc>
  </rcc>
  <rcc rId="6059" ua="false" sId="4">
    <oc r="U141" t="n">
      <f>-</f>
    </oc>
    <nc r="U141" t="n">
      <f>-</f>
    </nc>
  </rcc>
  <rcc rId="6060" ua="false" sId="4">
    <oc r="U142" t="n">
      <f>-</f>
    </oc>
    <nc r="U142" t="n">
      <f>-</f>
    </nc>
  </rcc>
  <rcc rId="6061" ua="false" sId="4">
    <oc r="U143" t="n">
      <f>-</f>
    </oc>
    <nc r="U143" t="n">
      <f>-</f>
    </nc>
  </rcc>
  <rcc rId="6062" ua="false" sId="4">
    <oc r="U144" t="n">
      <f>-</f>
    </oc>
    <nc r="U144" t="n">
      <f>-</f>
    </nc>
  </rcc>
  <rcc rId="6063" ua="false" sId="4">
    <oc r="V120" t="n">
      <f>-</f>
    </oc>
    <nc r="V120" t="n">
      <f>-</f>
    </nc>
  </rcc>
  <rcc rId="6064" ua="false" sId="4">
    <oc r="V121" t="n">
      <f>-</f>
    </oc>
    <nc r="V121" t="n">
      <f>-</f>
    </nc>
  </rcc>
  <rcc rId="6065" ua="false" sId="4">
    <oc r="V122" t="n">
      <f>-</f>
    </oc>
    <nc r="V122" t="n">
      <f>-</f>
    </nc>
  </rcc>
  <rcc rId="6066" ua="false" sId="4">
    <oc r="V123" t="n">
      <f>-</f>
    </oc>
    <nc r="V123" t="n">
      <f>-</f>
    </nc>
  </rcc>
  <rcc rId="6067" ua="false" sId="4">
    <oc r="V124" t="n">
      <f>-</f>
    </oc>
    <nc r="V124" t="n">
      <f>-</f>
    </nc>
  </rcc>
  <rcc rId="6068" ua="false" sId="4">
    <oc r="V125" t="n">
      <f>-</f>
    </oc>
    <nc r="V125" t="n">
      <f>-</f>
    </nc>
  </rcc>
  <rcc rId="6069" ua="false" sId="4">
    <oc r="V126" t="n">
      <f>-</f>
    </oc>
    <nc r="V126" t="n">
      <f>-</f>
    </nc>
  </rcc>
  <rcc rId="6070" ua="false" sId="4">
    <oc r="V127" t="n">
      <f>-</f>
    </oc>
    <nc r="V127" t="n">
      <f>-</f>
    </nc>
  </rcc>
  <rcc rId="6071" ua="false" sId="4">
    <oc r="V128" t="n">
      <f>-</f>
    </oc>
    <nc r="V128" t="n">
      <f>-</f>
    </nc>
  </rcc>
  <rcc rId="6072" ua="false" sId="4">
    <oc r="V129" t="n">
      <f>-</f>
    </oc>
    <nc r="V129" t="n">
      <f>-</f>
    </nc>
  </rcc>
  <rcc rId="6073" ua="false" sId="4">
    <oc r="V130" t="n">
      <f>-</f>
    </oc>
    <nc r="V130" t="n">
      <f>-</f>
    </nc>
  </rcc>
  <rcc rId="6074" ua="false" sId="4">
    <oc r="V131" t="n">
      <f>-</f>
    </oc>
    <nc r="V131" t="n">
      <f>-</f>
    </nc>
  </rcc>
  <rcc rId="6075" ua="false" sId="4">
    <oc r="V132" t="n">
      <f>-</f>
    </oc>
    <nc r="V132" t="n">
      <f>-</f>
    </nc>
  </rcc>
  <rcc rId="6076" ua="false" sId="4">
    <oc r="V133" t="n">
      <f>-</f>
    </oc>
    <nc r="V133" t="n">
      <f>-</f>
    </nc>
  </rcc>
  <rcc rId="6077" ua="false" sId="4">
    <oc r="V134" t="n">
      <f>-</f>
    </oc>
    <nc r="V134" t="n">
      <f>-</f>
    </nc>
  </rcc>
  <rcc rId="6078" ua="false" sId="4">
    <oc r="V135" t="n">
      <f>-</f>
    </oc>
    <nc r="V135" t="n">
      <f>-</f>
    </nc>
  </rcc>
  <rcc rId="6079" ua="false" sId="4">
    <oc r="V136" t="n">
      <f>-</f>
    </oc>
    <nc r="V136" t="n">
      <f>-</f>
    </nc>
  </rcc>
  <rcc rId="6080" ua="false" sId="4">
    <oc r="V137" t="n">
      <f>-</f>
    </oc>
    <nc r="V137" t="n">
      <f>-</f>
    </nc>
  </rcc>
  <rcc rId="6081" ua="false" sId="4">
    <oc r="V138" t="n">
      <f>-</f>
    </oc>
    <nc r="V138" t="n">
      <f>-</f>
    </nc>
  </rcc>
  <rcc rId="6082" ua="false" sId="4">
    <oc r="V139" t="n">
      <f>-</f>
    </oc>
    <nc r="V139" t="n">
      <f>-</f>
    </nc>
  </rcc>
  <rcc rId="6083" ua="false" sId="4">
    <oc r="V140" t="n">
      <f>-</f>
    </oc>
    <nc r="V140" t="n">
      <f>-</f>
    </nc>
  </rcc>
  <rcc rId="6084" ua="false" sId="4">
    <oc r="V141" t="n">
      <f>-</f>
    </oc>
    <nc r="V141" t="n">
      <f>-</f>
    </nc>
  </rcc>
  <rcc rId="6085" ua="false" sId="4">
    <oc r="V142" t="n">
      <f>-</f>
    </oc>
    <nc r="V142" t="n">
      <f>-</f>
    </nc>
  </rcc>
  <rcc rId="6086" ua="false" sId="4">
    <oc r="V143" t="n">
      <f>-</f>
    </oc>
    <nc r="V143" t="n">
      <f>-</f>
    </nc>
  </rcc>
  <rcc rId="6087" ua="false" sId="4">
    <oc r="V144" t="n">
      <f>-</f>
    </oc>
    <nc r="V144" t="n">
      <f>-</f>
    </nc>
  </rcc>
  <rcc rId="6088" ua="false" sId="4">
    <oc r="W120" t="n">
      <f>-</f>
    </oc>
    <nc r="W120" t="n">
      <f>-</f>
    </nc>
  </rcc>
  <rcc rId="6089" ua="false" sId="4">
    <oc r="W121" t="n">
      <f>-</f>
    </oc>
    <nc r="W121" t="n">
      <f>-</f>
    </nc>
  </rcc>
  <rcc rId="6090" ua="false" sId="4">
    <oc r="W122" t="n">
      <f>-</f>
    </oc>
    <nc r="W122" t="n">
      <f>-</f>
    </nc>
  </rcc>
  <rcc rId="6091" ua="false" sId="4">
    <oc r="W123" t="n">
      <f>-</f>
    </oc>
    <nc r="W123" t="n">
      <f>-</f>
    </nc>
  </rcc>
  <rcc rId="6092" ua="false" sId="4">
    <oc r="W124" t="n">
      <f>-</f>
    </oc>
    <nc r="W124" t="n">
      <f>-</f>
    </nc>
  </rcc>
  <rcc rId="6093" ua="false" sId="4">
    <oc r="W125" t="n">
      <f>-</f>
    </oc>
    <nc r="W125" t="n">
      <f>-</f>
    </nc>
  </rcc>
  <rcc rId="6094" ua="false" sId="4">
    <oc r="W126" t="n">
      <f>-</f>
    </oc>
    <nc r="W126" t="n">
      <f>-</f>
    </nc>
  </rcc>
  <rcc rId="6095" ua="false" sId="4">
    <oc r="W127" t="n">
      <f>-</f>
    </oc>
    <nc r="W127" t="n">
      <f>-</f>
    </nc>
  </rcc>
  <rcc rId="6096" ua="false" sId="4">
    <oc r="W128" t="n">
      <f>-</f>
    </oc>
    <nc r="W128" t="n">
      <f>-</f>
    </nc>
  </rcc>
  <rcc rId="6097" ua="false" sId="4">
    <oc r="W129" t="n">
      <f>-</f>
    </oc>
    <nc r="W129" t="n">
      <f>-</f>
    </nc>
  </rcc>
  <rcc rId="6098" ua="false" sId="4">
    <oc r="W130" t="n">
      <f>-</f>
    </oc>
    <nc r="W130" t="n">
      <f>-</f>
    </nc>
  </rcc>
  <rcc rId="6099" ua="false" sId="4">
    <oc r="W131" t="n">
      <f>-</f>
    </oc>
    <nc r="W131" t="n">
      <f>-</f>
    </nc>
  </rcc>
  <rcc rId="6100" ua="false" sId="4">
    <oc r="W132" t="n">
      <f>-</f>
    </oc>
    <nc r="W132" t="n">
      <f>-</f>
    </nc>
  </rcc>
  <rcc rId="6101" ua="false" sId="4">
    <oc r="W133" t="n">
      <f>-</f>
    </oc>
    <nc r="W133" t="n">
      <f>-</f>
    </nc>
  </rcc>
  <rcc rId="6102" ua="false" sId="4">
    <oc r="W134" t="n">
      <f>-</f>
    </oc>
    <nc r="W134" t="n">
      <f>-</f>
    </nc>
  </rcc>
  <rcc rId="6103" ua="false" sId="4">
    <oc r="W135" t="n">
      <f>-</f>
    </oc>
    <nc r="W135" t="n">
      <f>-</f>
    </nc>
  </rcc>
  <rcc rId="6104" ua="false" sId="4">
    <oc r="W136" t="n">
      <f>-</f>
    </oc>
    <nc r="W136" t="n">
      <f>-</f>
    </nc>
  </rcc>
  <rcc rId="6105" ua="false" sId="4">
    <oc r="W137" t="n">
      <f>-</f>
    </oc>
    <nc r="W137" t="n">
      <f>-</f>
    </nc>
  </rcc>
  <rcc rId="6106" ua="false" sId="4">
    <oc r="W138" t="n">
      <f>-</f>
    </oc>
    <nc r="W138" t="n">
      <f>-</f>
    </nc>
  </rcc>
  <rcc rId="6107" ua="false" sId="4">
    <oc r="W139" t="n">
      <f>-</f>
    </oc>
    <nc r="W139" t="n">
      <f>-</f>
    </nc>
  </rcc>
  <rcc rId="6108" ua="false" sId="4">
    <oc r="W140" t="n">
      <f>-</f>
    </oc>
    <nc r="W140" t="n">
      <f>-</f>
    </nc>
  </rcc>
  <rcc rId="6109" ua="false" sId="4">
    <oc r="W141" t="n">
      <f>-</f>
    </oc>
    <nc r="W141" t="n">
      <f>-</f>
    </nc>
  </rcc>
  <rcc rId="6110" ua="false" sId="4">
    <oc r="W142" t="n">
      <f>-</f>
    </oc>
    <nc r="W142" t="n">
      <f>-</f>
    </nc>
  </rcc>
  <rcc rId="6111" ua="false" sId="4">
    <oc r="W143" t="n">
      <f>-</f>
    </oc>
    <nc r="W143" t="n">
      <f>-</f>
    </nc>
  </rcc>
  <rcc rId="6112" ua="false" sId="4">
    <oc r="W144" t="n">
      <f>-</f>
    </oc>
    <nc r="W144" t="n">
      <f>-</f>
    </nc>
  </rcc>
  <rcc rId="6113" ua="false" sId="4">
    <oc r="X120" t="n">
      <f>-</f>
    </oc>
    <nc r="X120" t="n">
      <f>-</f>
    </nc>
  </rcc>
  <rcc rId="6114" ua="false" sId="4">
    <oc r="X121" t="n">
      <f>-</f>
    </oc>
    <nc r="X121" t="n">
      <f>-</f>
    </nc>
  </rcc>
  <rcc rId="6115" ua="false" sId="4">
    <oc r="X122" t="n">
      <f>-</f>
    </oc>
    <nc r="X122" t="n">
      <f>-</f>
    </nc>
  </rcc>
  <rcc rId="6116" ua="false" sId="4">
    <oc r="X123" t="n">
      <f>-</f>
    </oc>
    <nc r="X123" t="n">
      <f>-</f>
    </nc>
  </rcc>
  <rcc rId="6117" ua="false" sId="4">
    <oc r="X124" t="n">
      <f>-</f>
    </oc>
    <nc r="X124" t="n">
      <f>-</f>
    </nc>
  </rcc>
  <rcc rId="6118" ua="false" sId="4">
    <oc r="X125" t="n">
      <f>-</f>
    </oc>
    <nc r="X125" t="n">
      <f>-</f>
    </nc>
  </rcc>
  <rcc rId="6119" ua="false" sId="4">
    <oc r="X126" t="n">
      <f>-</f>
    </oc>
    <nc r="X126" t="n">
      <f>-</f>
    </nc>
  </rcc>
  <rcc rId="6120" ua="false" sId="4">
    <oc r="X127" t="n">
      <f>-</f>
    </oc>
    <nc r="X127" t="n">
      <f>-</f>
    </nc>
  </rcc>
  <rcc rId="6121" ua="false" sId="4">
    <oc r="X128" t="n">
      <f>-</f>
    </oc>
    <nc r="X128" t="n">
      <f>-</f>
    </nc>
  </rcc>
  <rcc rId="6122" ua="false" sId="4">
    <oc r="X129" t="n">
      <f>-</f>
    </oc>
    <nc r="X129" t="n">
      <f>-</f>
    </nc>
  </rcc>
  <rcc rId="6123" ua="false" sId="4">
    <oc r="X130" t="n">
      <f>-</f>
    </oc>
    <nc r="X130" t="n">
      <f>-</f>
    </nc>
  </rcc>
  <rcc rId="6124" ua="false" sId="4">
    <oc r="X131" t="n">
      <f>-</f>
    </oc>
    <nc r="X131" t="n">
      <f>-</f>
    </nc>
  </rcc>
  <rcc rId="6125" ua="false" sId="4">
    <oc r="X132" t="n">
      <f>-</f>
    </oc>
    <nc r="X132" t="n">
      <f>-</f>
    </nc>
  </rcc>
  <rcc rId="6126" ua="false" sId="4">
    <oc r="X133" t="n">
      <f>-</f>
    </oc>
    <nc r="X133" t="n">
      <f>-</f>
    </nc>
  </rcc>
  <rcc rId="6127" ua="false" sId="4">
    <oc r="X134" t="n">
      <f>-</f>
    </oc>
    <nc r="X134" t="n">
      <f>-</f>
    </nc>
  </rcc>
  <rcc rId="6128" ua="false" sId="4">
    <oc r="X135" t="n">
      <f>-</f>
    </oc>
    <nc r="X135" t="n">
      <f>-</f>
    </nc>
  </rcc>
  <rcc rId="6129" ua="false" sId="4">
    <oc r="X136" t="n">
      <f>-</f>
    </oc>
    <nc r="X136" t="n">
      <f>-</f>
    </nc>
  </rcc>
  <rcc rId="6130" ua="false" sId="4">
    <oc r="X137" t="n">
      <f>-</f>
    </oc>
    <nc r="X137" t="n">
      <f>-</f>
    </nc>
  </rcc>
  <rcc rId="6131" ua="false" sId="4">
    <oc r="X138" t="n">
      <f>-</f>
    </oc>
    <nc r="X138" t="n">
      <f>-</f>
    </nc>
  </rcc>
  <rcc rId="6132" ua="false" sId="4">
    <oc r="X139" t="n">
      <f>-</f>
    </oc>
    <nc r="X139" t="n">
      <f>-</f>
    </nc>
  </rcc>
  <rcc rId="6133" ua="false" sId="4">
    <oc r="X140" t="n">
      <f>-</f>
    </oc>
    <nc r="X140" t="n">
      <f>-</f>
    </nc>
  </rcc>
  <rcc rId="6134" ua="false" sId="4">
    <oc r="X141" t="n">
      <f>-</f>
    </oc>
    <nc r="X141" t="n">
      <f>-</f>
    </nc>
  </rcc>
  <rcc rId="6135" ua="false" sId="4">
    <oc r="X142" t="n">
      <f>-</f>
    </oc>
    <nc r="X142" t="n">
      <f>-</f>
    </nc>
  </rcc>
  <rcc rId="6136" ua="false" sId="4">
    <oc r="X143" t="n">
      <f>-</f>
    </oc>
    <nc r="X143" t="n">
      <f>-</f>
    </nc>
  </rcc>
  <rcc rId="6137" ua="false" sId="4">
    <oc r="X144" t="n">
      <f>-</f>
    </oc>
    <nc r="X144" t="n">
      <f>-</f>
    </nc>
  </rcc>
  <rcc rId="6138" ua="false" sId="4">
    <oc r="Y120" t="n">
      <f>-</f>
    </oc>
    <nc r="Y120" t="n">
      <f>-</f>
    </nc>
  </rcc>
  <rcc rId="6139" ua="false" sId="4">
    <oc r="Y121" t="n">
      <f>-</f>
    </oc>
    <nc r="Y121" t="n">
      <f>-</f>
    </nc>
  </rcc>
  <rcc rId="6140" ua="false" sId="4">
    <oc r="Y122" t="n">
      <f>-</f>
    </oc>
    <nc r="Y122" t="n">
      <f>-</f>
    </nc>
  </rcc>
  <rcc rId="6141" ua="false" sId="4">
    <oc r="Y123" t="n">
      <f>-</f>
    </oc>
    <nc r="Y123" t="n">
      <f>-</f>
    </nc>
  </rcc>
  <rcc rId="6142" ua="false" sId="4">
    <oc r="Y124" t="n">
      <f>-</f>
    </oc>
    <nc r="Y124" t="n">
      <f>-</f>
    </nc>
  </rcc>
  <rcc rId="6143" ua="false" sId="4">
    <oc r="Y125" t="n">
      <f>-</f>
    </oc>
    <nc r="Y125" t="n">
      <f>-</f>
    </nc>
  </rcc>
  <rcc rId="6144" ua="false" sId="4">
    <oc r="Y126" t="n">
      <f>-</f>
    </oc>
    <nc r="Y126" t="n">
      <f>-</f>
    </nc>
  </rcc>
  <rcc rId="6145" ua="false" sId="4">
    <oc r="Y127" t="n">
      <f>-</f>
    </oc>
    <nc r="Y127" t="n">
      <f>-</f>
    </nc>
  </rcc>
  <rcc rId="6146" ua="false" sId="4">
    <oc r="Y128" t="n">
      <f>-</f>
    </oc>
    <nc r="Y128" t="n">
      <f>-</f>
    </nc>
  </rcc>
  <rcc rId="6147" ua="false" sId="4">
    <oc r="Y129" t="n">
      <f>-</f>
    </oc>
    <nc r="Y129" t="n">
      <f>-</f>
    </nc>
  </rcc>
  <rcc rId="6148" ua="false" sId="4">
    <oc r="Y130" t="n">
      <f>-</f>
    </oc>
    <nc r="Y130" t="n">
      <f>-</f>
    </nc>
  </rcc>
  <rcc rId="6149" ua="false" sId="4">
    <oc r="Y131" t="n">
      <f>-</f>
    </oc>
    <nc r="Y131" t="n">
      <f>-</f>
    </nc>
  </rcc>
  <rcc rId="6150" ua="false" sId="4">
    <oc r="Y132" t="n">
      <f>-</f>
    </oc>
    <nc r="Y132" t="n">
      <f>-</f>
    </nc>
  </rcc>
  <rcc rId="6151" ua="false" sId="4">
    <oc r="Y133" t="n">
      <f>-</f>
    </oc>
    <nc r="Y133" t="n">
      <f>-</f>
    </nc>
  </rcc>
  <rcc rId="6152" ua="false" sId="4">
    <oc r="Y134" t="n">
      <f>-</f>
    </oc>
    <nc r="Y134" t="n">
      <f>-</f>
    </nc>
  </rcc>
  <rcc rId="6153" ua="false" sId="4">
    <oc r="Y135" t="n">
      <f>-</f>
    </oc>
    <nc r="Y135" t="n">
      <f>-</f>
    </nc>
  </rcc>
  <rcc rId="6154" ua="false" sId="4">
    <oc r="Y136" t="n">
      <f>-</f>
    </oc>
    <nc r="Y136" t="n">
      <f>-</f>
    </nc>
  </rcc>
  <rcc rId="6155" ua="false" sId="4">
    <oc r="Y137" t="n">
      <f>-</f>
    </oc>
    <nc r="Y137" t="n">
      <f>-</f>
    </nc>
  </rcc>
  <rcc rId="6156" ua="false" sId="4">
    <oc r="Y138" t="n">
      <f>-</f>
    </oc>
    <nc r="Y138" t="n">
      <f>-</f>
    </nc>
  </rcc>
  <rcc rId="6157" ua="false" sId="4">
    <oc r="Y139" t="n">
      <f>-</f>
    </oc>
    <nc r="Y139" t="n">
      <f>-</f>
    </nc>
  </rcc>
  <rcc rId="6158" ua="false" sId="4">
    <oc r="Y140" t="n">
      <f>-</f>
    </oc>
    <nc r="Y140" t="n">
      <f>-</f>
    </nc>
  </rcc>
  <rcc rId="6159" ua="false" sId="4">
    <oc r="Y141" t="n">
      <f>-</f>
    </oc>
    <nc r="Y141" t="n">
      <f>-</f>
    </nc>
  </rcc>
  <rcc rId="6160" ua="false" sId="4">
    <oc r="Y142" t="n">
      <f>-</f>
    </oc>
    <nc r="Y142" t="n">
      <f>-</f>
    </nc>
  </rcc>
  <rcc rId="6161" ua="false" sId="4">
    <oc r="Y143" t="n">
      <f>-</f>
    </oc>
    <nc r="Y143" t="n">
      <f>-</f>
    </nc>
  </rcc>
  <rcc rId="6162" ua="false" sId="4">
    <oc r="Y144" t="n">
      <f>-</f>
    </oc>
    <nc r="Y144" t="n">
      <f>-</f>
    </nc>
  </rcc>
  <rcc rId="6163" ua="false" sId="4">
    <oc r="Z120" t="n">
      <f>-</f>
    </oc>
    <nc r="Z120" t="n">
      <f>-</f>
    </nc>
  </rcc>
  <rcc rId="6164" ua="false" sId="4">
    <oc r="Z121" t="n">
      <f>-</f>
    </oc>
    <nc r="Z121" t="n">
      <f>-</f>
    </nc>
  </rcc>
  <rcc rId="6165" ua="false" sId="4">
    <oc r="Z122" t="n">
      <f>-</f>
    </oc>
    <nc r="Z122" t="n">
      <f>-</f>
    </nc>
  </rcc>
  <rcc rId="6166" ua="false" sId="4">
    <oc r="Z123" t="n">
      <f>-</f>
    </oc>
    <nc r="Z123" t="n">
      <f>-</f>
    </nc>
  </rcc>
  <rcc rId="6167" ua="false" sId="4">
    <oc r="Z124" t="n">
      <f>-</f>
    </oc>
    <nc r="Z124" t="n">
      <f>-</f>
    </nc>
  </rcc>
  <rcc rId="6168" ua="false" sId="4">
    <oc r="Z125" t="n">
      <f>-</f>
    </oc>
    <nc r="Z125" t="n">
      <f>-</f>
    </nc>
  </rcc>
  <rcc rId="6169" ua="false" sId="4">
    <oc r="Z126" t="n">
      <f>-</f>
    </oc>
    <nc r="Z126" t="n">
      <f>-</f>
    </nc>
  </rcc>
  <rcc rId="6170" ua="false" sId="4">
    <oc r="Z127" t="n">
      <f>-</f>
    </oc>
    <nc r="Z127" t="n">
      <f>-</f>
    </nc>
  </rcc>
  <rcc rId="6171" ua="false" sId="4">
    <oc r="Z128" t="n">
      <f>-</f>
    </oc>
    <nc r="Z128" t="n">
      <f>-</f>
    </nc>
  </rcc>
  <rcc rId="6172" ua="false" sId="4">
    <oc r="Z129" t="n">
      <f>-</f>
    </oc>
    <nc r="Z129" t="n">
      <f>-</f>
    </nc>
  </rcc>
  <rcc rId="6173" ua="false" sId="4">
    <oc r="Z130" t="n">
      <f>-</f>
    </oc>
    <nc r="Z130" t="n">
      <f>-</f>
    </nc>
  </rcc>
  <rcc rId="6174" ua="false" sId="4">
    <oc r="Z131" t="n">
      <f>-</f>
    </oc>
    <nc r="Z131" t="n">
      <f>-</f>
    </nc>
  </rcc>
  <rcc rId="6175" ua="false" sId="4">
    <oc r="Z132" t="n">
      <f>-</f>
    </oc>
    <nc r="Z132" t="n">
      <f>-</f>
    </nc>
  </rcc>
  <rcc rId="6176" ua="false" sId="4">
    <oc r="Z133" t="n">
      <f>-</f>
    </oc>
    <nc r="Z133" t="n">
      <f>-</f>
    </nc>
  </rcc>
  <rcc rId="6177" ua="false" sId="4">
    <oc r="Z134" t="n">
      <f>-</f>
    </oc>
    <nc r="Z134" t="n">
      <f>-</f>
    </nc>
  </rcc>
  <rcc rId="6178" ua="false" sId="4">
    <oc r="Z135" t="n">
      <f>-</f>
    </oc>
    <nc r="Z135" t="n">
      <f>-</f>
    </nc>
  </rcc>
  <rcc rId="6179" ua="false" sId="4">
    <oc r="Z136" t="n">
      <f>-</f>
    </oc>
    <nc r="Z136" t="n">
      <f>-</f>
    </nc>
  </rcc>
  <rcc rId="6180" ua="false" sId="4">
    <oc r="Z137" t="n">
      <f>-</f>
    </oc>
    <nc r="Z137" t="n">
      <f>-</f>
    </nc>
  </rcc>
  <rcc rId="6181" ua="false" sId="4">
    <oc r="Z138" t="n">
      <f>-</f>
    </oc>
    <nc r="Z138" t="n">
      <f>-</f>
    </nc>
  </rcc>
  <rcc rId="6182" ua="false" sId="4">
    <oc r="Z139" t="n">
      <f>-</f>
    </oc>
    <nc r="Z139" t="n">
      <f>-</f>
    </nc>
  </rcc>
  <rcc rId="6183" ua="false" sId="4">
    <oc r="Z140" t="n">
      <f>-</f>
    </oc>
    <nc r="Z140" t="n">
      <f>-</f>
    </nc>
  </rcc>
  <rcc rId="6184" ua="false" sId="4">
    <oc r="Z141" t="n">
      <f>-</f>
    </oc>
    <nc r="Z141" t="n">
      <f>-</f>
    </nc>
  </rcc>
  <rcc rId="6185" ua="false" sId="4">
    <oc r="Z142" t="n">
      <f>-</f>
    </oc>
    <nc r="Z142" t="n">
      <f>-</f>
    </nc>
  </rcc>
  <rcc rId="6186" ua="false" sId="4">
    <oc r="Z143" t="n">
      <f>-</f>
    </oc>
    <nc r="Z143" t="n">
      <f>-</f>
    </nc>
  </rcc>
  <rcc rId="6187" ua="false" sId="4">
    <oc r="Z144" t="n">
      <f>-</f>
    </oc>
    <nc r="Z144" t="n">
      <f>-</f>
    </nc>
  </rcc>
  <rcc rId="6188" ua="false" sId="4">
    <oc r="AC120" t="n">
      <f>IF(T120&gt;0,S120/T120,0)</f>
    </oc>
    <nc r="AC120" t="n">
      <f>-</f>
    </nc>
  </rcc>
  <rcc rId="6189" ua="false" sId="4">
    <oc r="AC121" t="n">
      <f>IF(T121&gt;0,S121/T121,0)</f>
    </oc>
    <nc r="AC121" t="n">
      <f>-</f>
    </nc>
  </rcc>
  <rcc rId="6190" ua="false" sId="4">
    <oc r="AC122" t="n">
      <f>IF(T122&gt;0,S122/T122,0)</f>
    </oc>
    <nc r="AC122" t="n">
      <f>-</f>
    </nc>
  </rcc>
  <rcc rId="6191" ua="false" sId="4">
    <oc r="AC123" t="n">
      <f>IF(T123&gt;0,S123/T123,0)</f>
    </oc>
    <nc r="AC123" t="n">
      <f>-</f>
    </nc>
  </rcc>
  <rcc rId="6192" ua="false" sId="4">
    <oc r="AC124" t="n">
      <f>IF(T124&gt;0,S124/T124,0)</f>
    </oc>
    <nc r="AC124" t="n">
      <f>-</f>
    </nc>
  </rcc>
  <rcc rId="6193" ua="false" sId="4">
    <oc r="AC125" t="n">
      <f>IF(T125&gt;0,S125/T125,0)</f>
    </oc>
    <nc r="AC125" t="n">
      <f>-</f>
    </nc>
  </rcc>
  <rcc rId="6194" ua="false" sId="4">
    <oc r="AC126" t="n">
      <f>IF(T126&gt;0,S126/T126,0)</f>
    </oc>
    <nc r="AC126" t="n">
      <f>-</f>
    </nc>
  </rcc>
  <rcc rId="6195" ua="false" sId="4">
    <oc r="AC127" t="n">
      <f>IF(T127&gt;0,S127/T127,0)</f>
    </oc>
    <nc r="AC127" t="n">
      <f>-</f>
    </nc>
  </rcc>
  <rcc rId="6196" ua="false" sId="4">
    <oc r="AC128" t="n">
      <f>IF(T128&gt;0,S128/T128,0)</f>
    </oc>
    <nc r="AC128" t="n">
      <f>-</f>
    </nc>
  </rcc>
  <rcc rId="6197" ua="false" sId="4">
    <oc r="AC129" t="n">
      <f>IF(T129&gt;0,S129/T129,0)</f>
    </oc>
    <nc r="AC129" t="n">
      <f>-</f>
    </nc>
  </rcc>
  <rcc rId="6198" ua="false" sId="4">
    <oc r="AC130" t="n">
      <f>IF(T130&gt;0,S130/T130,0)</f>
    </oc>
    <nc r="AC130" t="n">
      <f>-</f>
    </nc>
  </rcc>
  <rcc rId="6199" ua="false" sId="4">
    <oc r="AC131" t="n">
      <f>IF(T131&gt;0,S131/T131,0)</f>
    </oc>
    <nc r="AC131" t="n">
      <f>-</f>
    </nc>
  </rcc>
  <rcc rId="6200" ua="false" sId="4">
    <oc r="AC132" t="n">
      <f>IF(T132&gt;0,S132/T132,0)</f>
    </oc>
    <nc r="AC132" t="n">
      <f>-</f>
    </nc>
  </rcc>
  <rcc rId="6201" ua="false" sId="4">
    <oc r="AC133" t="n">
      <f>IF(T133&gt;0,S133/T133,0)</f>
    </oc>
    <nc r="AC133" t="n">
      <f>-</f>
    </nc>
  </rcc>
  <rcc rId="6202" ua="false" sId="4">
    <oc r="AC134" t="n">
      <f>IF(T134&gt;0,S134/T134,0)</f>
    </oc>
    <nc r="AC134" t="n">
      <f>-</f>
    </nc>
  </rcc>
  <rcc rId="6203" ua="false" sId="4">
    <oc r="AC135" t="n">
      <f>IF(T135&gt;0,S135/T135,0)</f>
    </oc>
    <nc r="AC135" t="n">
      <f>-</f>
    </nc>
  </rcc>
  <rcc rId="6204" ua="false" sId="4">
    <oc r="AC136" t="n">
      <f>IF(T136&gt;0,S136/T136,0)</f>
    </oc>
    <nc r="AC136" t="n">
      <f>-</f>
    </nc>
  </rcc>
  <rcc rId="6205" ua="false" sId="4">
    <oc r="AC137" t="n">
      <f>IF(T137&gt;0,S137/T137,0)</f>
    </oc>
    <nc r="AC137" t="n">
      <f>-</f>
    </nc>
  </rcc>
  <rcc rId="6206" ua="false" sId="4">
    <oc r="AC138" t="n">
      <f>IF(T138&gt;0,S138/T138,0)</f>
    </oc>
    <nc r="AC138" t="n">
      <f>-</f>
    </nc>
  </rcc>
  <rcc rId="6207" ua="false" sId="4">
    <oc r="AC139" t="n">
      <f>IF(T139&gt;0,S139/T139,0)</f>
    </oc>
    <nc r="AC139" t="n">
      <f>-</f>
    </nc>
  </rcc>
  <rcc rId="6208" ua="false" sId="4">
    <oc r="AC140" t="n">
      <f>IF(T140&gt;0,S140/T140,0)</f>
    </oc>
    <nc r="AC140" t="n">
      <f>-</f>
    </nc>
  </rcc>
  <rcc rId="6209" ua="false" sId="4">
    <oc r="AC141" t="n">
      <f>IF(T141&gt;0,S141/T141,0)</f>
    </oc>
    <nc r="AC141" t="n">
      <f>-</f>
    </nc>
  </rcc>
  <rcc rId="6210" ua="false" sId="4">
    <oc r="AC142" t="n">
      <f>IF(T142&gt;0,S142/T142,0)</f>
    </oc>
    <nc r="AC142" t="n">
      <f>-</f>
    </nc>
  </rcc>
  <rcc rId="6211" ua="false" sId="4">
    <oc r="AC143" t="n">
      <f>IF(T143&gt;0,S143/T143,0)</f>
    </oc>
    <nc r="AC143" t="n">
      <f>-</f>
    </nc>
  </rcc>
  <rcc rId="6212" ua="false" sId="4">
    <oc r="AC144" t="n">
      <f>IF(T144&gt;0,S144/T144,0)</f>
    </oc>
    <nc r="AC144" t="n">
      <f>-</f>
    </nc>
  </rcc>
  <rcc rId="6213" ua="false" sId="4">
    <oc r="AD120" t="e">
      <f>EXP((((AC120-AC$145)/AC$146+2)/4-1.9)^3)</f>
    </oc>
    <nc r="AD120" t="n">
      <f>-</f>
    </nc>
  </rcc>
  <rcc rId="6214" ua="false" sId="4">
    <oc r="AD121" t="e">
      <f>EXP((((AC121-AC$145)/AC$146+2)/4-1.9)^3)</f>
    </oc>
    <nc r="AD121" t="n">
      <f>-</f>
    </nc>
  </rcc>
  <rcc rId="6215" ua="false" sId="4">
    <oc r="AD122" t="e">
      <f>EXP((((AC122-AC$145)/AC$146+2)/4-1.9)^3)</f>
    </oc>
    <nc r="AD122" t="n">
      <f>-</f>
    </nc>
  </rcc>
  <rcc rId="6216" ua="false" sId="4">
    <oc r="AD123" t="e">
      <f>EXP((((AC123-AC$145)/AC$146+2)/4-1.9)^3)</f>
    </oc>
    <nc r="AD123" t="n">
      <f>-</f>
    </nc>
  </rcc>
  <rcc rId="6217" ua="false" sId="4">
    <oc r="AD124" t="e">
      <f>EXP((((AC124-AC$145)/AC$146+2)/4-1.9)^3)</f>
    </oc>
    <nc r="AD124" t="n">
      <f>-</f>
    </nc>
  </rcc>
  <rcc rId="6218" ua="false" sId="4">
    <oc r="AD125" t="e">
      <f>EXP((((AC125-AC$145)/AC$146+2)/4-1.9)^3)</f>
    </oc>
    <nc r="AD125" t="n">
      <f>-</f>
    </nc>
  </rcc>
  <rcc rId="6219" ua="false" sId="4">
    <oc r="AD126" t="e">
      <f>EXP((((AC126-AC$145)/AC$146+2)/4-1.9)^3)</f>
    </oc>
    <nc r="AD126" t="n">
      <f>-</f>
    </nc>
  </rcc>
  <rcc rId="6220" ua="false" sId="4">
    <oc r="AD127" t="e">
      <f>EXP((((AC127-AC$145)/AC$146+2)/4-1.9)^3)</f>
    </oc>
    <nc r="AD127" t="n">
      <f>-</f>
    </nc>
  </rcc>
  <rcc rId="6221" ua="false" sId="4">
    <oc r="AD128" t="e">
      <f>EXP((((AC128-AC$145)/AC$146+2)/4-1.9)^3)</f>
    </oc>
    <nc r="AD128" t="n">
      <f>-</f>
    </nc>
  </rcc>
  <rcc rId="6222" ua="false" sId="4">
    <oc r="AD129" t="e">
      <f>EXP((((AC129-AC$145)/AC$146+2)/4-1.9)^3)</f>
    </oc>
    <nc r="AD129" t="n">
      <f>-</f>
    </nc>
  </rcc>
  <rcc rId="6223" ua="false" sId="4">
    <oc r="AD130" t="e">
      <f>EXP((((AC130-AC$145)/AC$146+2)/4-1.9)^3)</f>
    </oc>
    <nc r="AD130" t="n">
      <f>-</f>
    </nc>
  </rcc>
  <rcc rId="6224" ua="false" sId="4">
    <oc r="AD131" t="e">
      <f>EXP((((AC131-AC$145)/AC$146+2)/4-1.9)^3)</f>
    </oc>
    <nc r="AD131" t="n">
      <f>-</f>
    </nc>
  </rcc>
  <rcc rId="6225" ua="false" sId="4">
    <oc r="AD132" t="e">
      <f>EXP((((AC132-AC$145)/AC$146+2)/4-1.9)^3)</f>
    </oc>
    <nc r="AD132" t="n">
      <f>-</f>
    </nc>
  </rcc>
  <rcc rId="6226" ua="false" sId="4">
    <oc r="AD133" t="e">
      <f>EXP((((AC133-AC$145)/AC$146+2)/4-1.9)^3)</f>
    </oc>
    <nc r="AD133" t="n">
      <f>-</f>
    </nc>
  </rcc>
  <rcc rId="6227" ua="false" sId="4">
    <oc r="AD134" t="e">
      <f>EXP((((AC134-AC$145)/AC$146+2)/4-1.9)^3)</f>
    </oc>
    <nc r="AD134" t="n">
      <f>-</f>
    </nc>
  </rcc>
  <rcc rId="6228" ua="false" sId="4">
    <oc r="AD135" t="e">
      <f>EXP((((AC135-AC$145)/AC$146+2)/4-1.9)^3)</f>
    </oc>
    <nc r="AD135" t="n">
      <f>-</f>
    </nc>
  </rcc>
  <rcc rId="6229" ua="false" sId="4">
    <oc r="AD136" t="e">
      <f>EXP((((AC136-AC$145)/AC$146+2)/4-1.9)^3)</f>
    </oc>
    <nc r="AD136" t="n">
      <f>-</f>
    </nc>
  </rcc>
  <rcc rId="6230" ua="false" sId="4">
    <oc r="AD137" t="e">
      <f>EXP((((AC137-AC$145)/AC$146+2)/4-1.9)^3)</f>
    </oc>
    <nc r="AD137" t="n">
      <f>-</f>
    </nc>
  </rcc>
  <rcc rId="6231" ua="false" sId="4">
    <oc r="AD138" t="e">
      <f>EXP((((AC138-AC$145)/AC$146+2)/4-1.9)^3)</f>
    </oc>
    <nc r="AD138" t="n">
      <f>-</f>
    </nc>
  </rcc>
  <rcc rId="6232" ua="false" sId="4">
    <oc r="AD139" t="e">
      <f>EXP((((AC139-AC$145)/AC$146+2)/4-1.9)^3)</f>
    </oc>
    <nc r="AD139" t="n">
      <f>-</f>
    </nc>
  </rcc>
  <rcc rId="6233" ua="false" sId="4">
    <oc r="AD140" t="e">
      <f>EXP((((AC140-AC$145)/AC$146+2)/4-1.9)^3)</f>
    </oc>
    <nc r="AD140" t="n">
      <f>-</f>
    </nc>
  </rcc>
  <rcc rId="6234" ua="false" sId="4">
    <oc r="AD141" t="e">
      <f>EXP((((AC141-AC$145)/AC$146+2)/4-1.9)^3)</f>
    </oc>
    <nc r="AD141" t="n">
      <f>-</f>
    </nc>
  </rcc>
  <rcc rId="6235" ua="false" sId="4">
    <oc r="AD142" t="e">
      <f>EXP((((AC142-AC$145)/AC$146+2)/4-1.9)^3)</f>
    </oc>
    <nc r="AD142" t="n">
      <f>-</f>
    </nc>
  </rcc>
  <rcc rId="6236" ua="false" sId="4">
    <oc r="AD143" t="e">
      <f>EXP((((AC143-AC$145)/AC$146+2)/4-1.9)^3)</f>
    </oc>
    <nc r="AD143" t="n">
      <f>-</f>
    </nc>
  </rcc>
  <rcc rId="6237" ua="false" sId="4">
    <oc r="AD144" t="e">
      <f>EXP((((AC144-AC$145)/AC$146+2)/4-1.9)^3)</f>
    </oc>
    <nc r="AD144" t="n">
      <f>-</f>
    </nc>
  </rcc>
  <rcc rId="6238" ua="false" sId="4">
    <oc r="AE120" t="e">
      <f>S120/U120</f>
    </oc>
    <nc r="AE120" t="n">
      <f>-</f>
    </nc>
  </rcc>
  <rcc rId="6239" ua="false" sId="4">
    <oc r="AE121" t="e">
      <f>S121/U121</f>
    </oc>
    <nc r="AE121" t="n">
      <f>-</f>
    </nc>
  </rcc>
  <rcc rId="6240" ua="false" sId="4">
    <oc r="AE122" t="e">
      <f>S122/U122</f>
    </oc>
    <nc r="AE122" t="n">
      <f>-</f>
    </nc>
  </rcc>
  <rcc rId="6241" ua="false" sId="4">
    <oc r="AE123" t="e">
      <f>S123/U123</f>
    </oc>
    <nc r="AE123" t="n">
      <f>-</f>
    </nc>
  </rcc>
  <rcc rId="6242" ua="false" sId="4">
    <oc r="AE124" t="e">
      <f>S124/U124</f>
    </oc>
    <nc r="AE124" t="n">
      <f>-</f>
    </nc>
  </rcc>
  <rcc rId="6243" ua="false" sId="4">
    <oc r="AE125" t="e">
      <f>S125/U125</f>
    </oc>
    <nc r="AE125" t="n">
      <f>-</f>
    </nc>
  </rcc>
  <rcc rId="6244" ua="false" sId="4">
    <oc r="AE126" t="e">
      <f>S126/U126</f>
    </oc>
    <nc r="AE126" t="n">
      <f>-</f>
    </nc>
  </rcc>
  <rcc rId="6245" ua="false" sId="4">
    <oc r="AE127" t="e">
      <f>S127/U127</f>
    </oc>
    <nc r="AE127" t="n">
      <f>-</f>
    </nc>
  </rcc>
  <rcc rId="6246" ua="false" sId="4">
    <oc r="AE128" t="e">
      <f>S128/U128</f>
    </oc>
    <nc r="AE128" t="n">
      <f>-</f>
    </nc>
  </rcc>
  <rcc rId="6247" ua="false" sId="4">
    <oc r="AE129" t="e">
      <f>S129/U129</f>
    </oc>
    <nc r="AE129" t="n">
      <f>-</f>
    </nc>
  </rcc>
  <rcc rId="6248" ua="false" sId="4">
    <oc r="AE130" t="e">
      <f>S130/U130</f>
    </oc>
    <nc r="AE130" t="n">
      <f>-</f>
    </nc>
  </rcc>
  <rcc rId="6249" ua="false" sId="4">
    <oc r="AE131" t="e">
      <f>S131/U131</f>
    </oc>
    <nc r="AE131" t="n">
      <f>-</f>
    </nc>
  </rcc>
  <rcc rId="6250" ua="false" sId="4">
    <oc r="AE132" t="e">
      <f>S132/U132</f>
    </oc>
    <nc r="AE132" t="n">
      <f>-</f>
    </nc>
  </rcc>
  <rcc rId="6251" ua="false" sId="4">
    <oc r="AE133" t="e">
      <f>S133/U133</f>
    </oc>
    <nc r="AE133" t="n">
      <f>-</f>
    </nc>
  </rcc>
  <rcc rId="6252" ua="false" sId="4">
    <oc r="AE134" t="e">
      <f>S134/U134</f>
    </oc>
    <nc r="AE134" t="n">
      <f>-</f>
    </nc>
  </rcc>
  <rcc rId="6253" ua="false" sId="4">
    <oc r="AE135" t="e">
      <f>S135/U135</f>
    </oc>
    <nc r="AE135" t="n">
      <f>-</f>
    </nc>
  </rcc>
  <rcc rId="6254" ua="false" sId="4">
    <oc r="AE136" t="e">
      <f>S136/U136</f>
    </oc>
    <nc r="AE136" t="n">
      <f>-</f>
    </nc>
  </rcc>
  <rcc rId="6255" ua="false" sId="4">
    <oc r="AE137" t="e">
      <f>S137/U137</f>
    </oc>
    <nc r="AE137" t="n">
      <f>-</f>
    </nc>
  </rcc>
  <rcc rId="6256" ua="false" sId="4">
    <oc r="AE138" t="e">
      <f>S138/U138</f>
    </oc>
    <nc r="AE138" t="n">
      <f>-</f>
    </nc>
  </rcc>
  <rcc rId="6257" ua="false" sId="4">
    <oc r="AE139" t="e">
      <f>S139/U139</f>
    </oc>
    <nc r="AE139" t="n">
      <f>-</f>
    </nc>
  </rcc>
  <rcc rId="6258" ua="false" sId="4">
    <oc r="AE140" t="e">
      <f>S140/U140</f>
    </oc>
    <nc r="AE140" t="n">
      <f>-</f>
    </nc>
  </rcc>
  <rcc rId="6259" ua="false" sId="4">
    <oc r="AE141" t="e">
      <f>S141/U141</f>
    </oc>
    <nc r="AE141" t="n">
      <f>-</f>
    </nc>
  </rcc>
  <rcc rId="6260" ua="false" sId="4">
    <oc r="AE142" t="e">
      <f>S142/U142</f>
    </oc>
    <nc r="AE142" t="n">
      <f>-</f>
    </nc>
  </rcc>
  <rcc rId="6261" ua="false" sId="4">
    <oc r="AE143" t="e">
      <f>S143/U143</f>
    </oc>
    <nc r="AE143" t="n">
      <f>-</f>
    </nc>
  </rcc>
  <rcc rId="6262" ua="false" sId="4">
    <oc r="AE144" t="e">
      <f>S144/U144</f>
    </oc>
    <nc r="AE144" t="n">
      <f>-</f>
    </nc>
  </rcc>
  <rcc rId="6263" ua="false" sId="4">
    <oc r="AF120" t="e">
      <f>EXP((((AE120-AE$145)/AE$146+2)/4-1.9)^3)</f>
    </oc>
    <nc r="AF120" t="n">
      <f>-</f>
    </nc>
  </rcc>
  <rcc rId="6264" ua="false" sId="4">
    <oc r="AF121" t="e">
      <f>EXP((((AE121-AE$145)/AE$146+2)/4-1.9)^3)</f>
    </oc>
    <nc r="AF121" t="n">
      <f>-</f>
    </nc>
  </rcc>
  <rcc rId="6265" ua="false" sId="4">
    <oc r="AF122" t="e">
      <f>EXP((((AE122-AE$145)/AE$146+2)/4-1.9)^3)</f>
    </oc>
    <nc r="AF122" t="n">
      <f>-</f>
    </nc>
  </rcc>
  <rcc rId="6266" ua="false" sId="4">
    <oc r="AF123" t="e">
      <f>EXP((((AE123-AE$145)/AE$146+2)/4-1.9)^3)</f>
    </oc>
    <nc r="AF123" t="n">
      <f>-</f>
    </nc>
  </rcc>
  <rcc rId="6267" ua="false" sId="4">
    <oc r="AF124" t="e">
      <f>EXP((((AE124-AE$145)/AE$146+2)/4-1.9)^3)</f>
    </oc>
    <nc r="AF124" t="n">
      <f>-</f>
    </nc>
  </rcc>
  <rcc rId="6268" ua="false" sId="4">
    <oc r="AF125" t="e">
      <f>EXP((((AE125-AE$145)/AE$146+2)/4-1.9)^3)</f>
    </oc>
    <nc r="AF125" t="n">
      <f>-</f>
    </nc>
  </rcc>
  <rcc rId="6269" ua="false" sId="4">
    <oc r="AF126" t="e">
      <f>EXP((((AE126-AE$145)/AE$146+2)/4-1.9)^3)</f>
    </oc>
    <nc r="AF126" t="n">
      <f>-</f>
    </nc>
  </rcc>
  <rcc rId="6270" ua="false" sId="4">
    <oc r="AF127" t="e">
      <f>EXP((((AE127-AE$145)/AE$146+2)/4-1.9)^3)</f>
    </oc>
    <nc r="AF127" t="n">
      <f>-</f>
    </nc>
  </rcc>
  <rcc rId="6271" ua="false" sId="4">
    <oc r="AF128" t="e">
      <f>EXP((((AE128-AE$145)/AE$146+2)/4-1.9)^3)</f>
    </oc>
    <nc r="AF128" t="n">
      <f>-</f>
    </nc>
  </rcc>
  <rcc rId="6272" ua="false" sId="4">
    <oc r="AF129" t="e">
      <f>EXP((((AE129-AE$145)/AE$146+2)/4-1.9)^3)</f>
    </oc>
    <nc r="AF129" t="n">
      <f>-</f>
    </nc>
  </rcc>
  <rcc rId="6273" ua="false" sId="4">
    <oc r="AF130" t="e">
      <f>EXP((((AE130-AE$145)/AE$146+2)/4-1.9)^3)</f>
    </oc>
    <nc r="AF130" t="n">
      <f>-</f>
    </nc>
  </rcc>
  <rcc rId="6274" ua="false" sId="4">
    <oc r="AF131" t="e">
      <f>EXP((((AE131-AE$145)/AE$146+2)/4-1.9)^3)</f>
    </oc>
    <nc r="AF131" t="n">
      <f>-</f>
    </nc>
  </rcc>
  <rcc rId="6275" ua="false" sId="4">
    <oc r="AF132" t="e">
      <f>EXP((((AE132-AE$145)/AE$146+2)/4-1.9)^3)</f>
    </oc>
    <nc r="AF132" t="n">
      <f>-</f>
    </nc>
  </rcc>
  <rcc rId="6276" ua="false" sId="4">
    <oc r="AF133" t="e">
      <f>EXP((((AE133-AE$145)/AE$146+2)/4-1.9)^3)</f>
    </oc>
    <nc r="AF133" t="n">
      <f>-</f>
    </nc>
  </rcc>
  <rcc rId="6277" ua="false" sId="4">
    <oc r="AF134" t="e">
      <f>EXP((((AE134-AE$145)/AE$146+2)/4-1.9)^3)</f>
    </oc>
    <nc r="AF134" t="n">
      <f>-</f>
    </nc>
  </rcc>
  <rcc rId="6278" ua="false" sId="4">
    <oc r="AF135" t="e">
      <f>EXP((((AE135-AE$145)/AE$146+2)/4-1.9)^3)</f>
    </oc>
    <nc r="AF135" t="n">
      <f>-</f>
    </nc>
  </rcc>
  <rcc rId="6279" ua="false" sId="4">
    <oc r="AF136" t="e">
      <f>EXP((((AE136-AE$145)/AE$146+2)/4-1.9)^3)</f>
    </oc>
    <nc r="AF136" t="n">
      <f>-</f>
    </nc>
  </rcc>
  <rcc rId="6280" ua="false" sId="4">
    <oc r="AF137" t="e">
      <f>EXP((((AE137-AE$145)/AE$146+2)/4-1.9)^3)</f>
    </oc>
    <nc r="AF137" t="n">
      <f>-</f>
    </nc>
  </rcc>
  <rcc rId="6281" ua="false" sId="4">
    <oc r="AF138" t="e">
      <f>EXP((((AE138-AE$145)/AE$146+2)/4-1.9)^3)</f>
    </oc>
    <nc r="AF138" t="n">
      <f>-</f>
    </nc>
  </rcc>
  <rcc rId="6282" ua="false" sId="4">
    <oc r="AF139" t="e">
      <f>EXP((((AE139-AE$145)/AE$146+2)/4-1.9)^3)</f>
    </oc>
    <nc r="AF139" t="n">
      <f>-</f>
    </nc>
  </rcc>
  <rcc rId="6283" ua="false" sId="4">
    <oc r="AF140" t="e">
      <f>EXP((((AE140-AE$145)/AE$146+2)/4-1.9)^3)</f>
    </oc>
    <nc r="AF140" t="n">
      <f>-</f>
    </nc>
  </rcc>
  <rcc rId="6284" ua="false" sId="4">
    <oc r="AF141" t="e">
      <f>EXP((((AE141-AE$145)/AE$146+2)/4-1.9)^3)</f>
    </oc>
    <nc r="AF141" t="n">
      <f>-</f>
    </nc>
  </rcc>
  <rcc rId="6285" ua="false" sId="4">
    <oc r="AF142" t="e">
      <f>EXP((((AE142-AE$145)/AE$146+2)/4-1.9)^3)</f>
    </oc>
    <nc r="AF142" t="n">
      <f>-</f>
    </nc>
  </rcc>
  <rcc rId="6286" ua="false" sId="4">
    <oc r="AF143" t="e">
      <f>EXP((((AE143-AE$145)/AE$146+2)/4-1.9)^3)</f>
    </oc>
    <nc r="AF143" t="n">
      <f>-</f>
    </nc>
  </rcc>
  <rcc rId="6287" ua="false" sId="4">
    <oc r="AF144" t="e">
      <f>EXP((((AE144-AE$145)/AE$146+2)/4-1.9)^3)</f>
    </oc>
    <nc r="AF144" t="n">
      <f>-</f>
    </nc>
  </rcc>
  <rcc rId="6288" ua="false" sId="4">
    <oc r="AG120" t="e">
      <f>V120/U120</f>
    </oc>
    <nc r="AG120" t="n">
      <f>-</f>
    </nc>
  </rcc>
  <rcc rId="6289" ua="false" sId="4">
    <oc r="AG121" t="e">
      <f>V121/U121</f>
    </oc>
    <nc r="AG121" t="n">
      <f>-</f>
    </nc>
  </rcc>
  <rcc rId="6290" ua="false" sId="4">
    <oc r="AG122" t="e">
      <f>V122/U122</f>
    </oc>
    <nc r="AG122" t="n">
      <f>-</f>
    </nc>
  </rcc>
  <rcc rId="6291" ua="false" sId="4">
    <oc r="AG123" t="e">
      <f>V123/U123</f>
    </oc>
    <nc r="AG123" t="n">
      <f>-</f>
    </nc>
  </rcc>
  <rcc rId="6292" ua="false" sId="4">
    <oc r="AG124" t="e">
      <f>V124/U124</f>
    </oc>
    <nc r="AG124" t="n">
      <f>-</f>
    </nc>
  </rcc>
  <rcc rId="6293" ua="false" sId="4">
    <oc r="AG125" t="e">
      <f>V125/U125</f>
    </oc>
    <nc r="AG125" t="n">
      <f>-</f>
    </nc>
  </rcc>
  <rcc rId="6294" ua="false" sId="4">
    <oc r="AG126" t="e">
      <f>V126/U126</f>
    </oc>
    <nc r="AG126" t="n">
      <f>-</f>
    </nc>
  </rcc>
  <rcc rId="6295" ua="false" sId="4">
    <oc r="AG127" t="e">
      <f>V127/U127</f>
    </oc>
    <nc r="AG127" t="n">
      <f>-</f>
    </nc>
  </rcc>
  <rcc rId="6296" ua="false" sId="4">
    <oc r="AG128" t="e">
      <f>V128/U128</f>
    </oc>
    <nc r="AG128" t="n">
      <f>-</f>
    </nc>
  </rcc>
  <rcc rId="6297" ua="false" sId="4">
    <oc r="AG129" t="e">
      <f>V129/U129</f>
    </oc>
    <nc r="AG129" t="n">
      <f>-</f>
    </nc>
  </rcc>
  <rcc rId="6298" ua="false" sId="4">
    <oc r="AG130" t="e">
      <f>V130/U130</f>
    </oc>
    <nc r="AG130" t="n">
      <f>-</f>
    </nc>
  </rcc>
  <rcc rId="6299" ua="false" sId="4">
    <oc r="AG131" t="e">
      <f>V131/U131</f>
    </oc>
    <nc r="AG131" t="n">
      <f>-</f>
    </nc>
  </rcc>
  <rcc rId="6300" ua="false" sId="4">
    <oc r="AG132" t="e">
      <f>V132/U132</f>
    </oc>
    <nc r="AG132" t="n">
      <f>-</f>
    </nc>
  </rcc>
  <rcc rId="6301" ua="false" sId="4">
    <oc r="AG133" t="e">
      <f>V133/U133</f>
    </oc>
    <nc r="AG133" t="n">
      <f>-</f>
    </nc>
  </rcc>
  <rcc rId="6302" ua="false" sId="4">
    <oc r="AG134" t="e">
      <f>V134/U134</f>
    </oc>
    <nc r="AG134" t="n">
      <f>-</f>
    </nc>
  </rcc>
  <rcc rId="6303" ua="false" sId="4">
    <oc r="AG135" t="e">
      <f>V135/U135</f>
    </oc>
    <nc r="AG135" t="n">
      <f>-</f>
    </nc>
  </rcc>
  <rcc rId="6304" ua="false" sId="4">
    <oc r="AG136" t="e">
      <f>V136/U136</f>
    </oc>
    <nc r="AG136" t="n">
      <f>-</f>
    </nc>
  </rcc>
  <rcc rId="6305" ua="false" sId="4">
    <oc r="AG137" t="e">
      <f>V137/U137</f>
    </oc>
    <nc r="AG137" t="n">
      <f>-</f>
    </nc>
  </rcc>
  <rcc rId="6306" ua="false" sId="4">
    <oc r="AG138" t="e">
      <f>V138/U138</f>
    </oc>
    <nc r="AG138" t="n">
      <f>-</f>
    </nc>
  </rcc>
  <rcc rId="6307" ua="false" sId="4">
    <oc r="AG139" t="e">
      <f>V139/U139</f>
    </oc>
    <nc r="AG139" t="n">
      <f>-</f>
    </nc>
  </rcc>
  <rcc rId="6308" ua="false" sId="4">
    <oc r="AG140" t="e">
      <f>V140/U140</f>
    </oc>
    <nc r="AG140" t="n">
      <f>-</f>
    </nc>
  </rcc>
  <rcc rId="6309" ua="false" sId="4">
    <oc r="AG141" t="e">
      <f>V141/U141</f>
    </oc>
    <nc r="AG141" t="n">
      <f>-</f>
    </nc>
  </rcc>
  <rcc rId="6310" ua="false" sId="4">
    <oc r="AG142" t="e">
      <f>V142/U142</f>
    </oc>
    <nc r="AG142" t="n">
      <f>-</f>
    </nc>
  </rcc>
  <rcc rId="6311" ua="false" sId="4">
    <oc r="AG143" t="e">
      <f>V143/U143</f>
    </oc>
    <nc r="AG143" t="n">
      <f>-</f>
    </nc>
  </rcc>
  <rcc rId="6312" ua="false" sId="4">
    <oc r="AG144" t="e">
      <f>V144/U144</f>
    </oc>
    <nc r="AG144" t="n">
      <f>-</f>
    </nc>
  </rcc>
  <rcc rId="6313" ua="false" sId="4">
    <oc r="AH120" t="e">
      <f>EXP((((AG120-AG$145)/AG$146+2)/4-1.9)^3)</f>
    </oc>
    <nc r="AH120" t="n">
      <f>-</f>
    </nc>
  </rcc>
  <rcc rId="6314" ua="false" sId="4">
    <oc r="AH121" t="e">
      <f>EXP((((AG121-AG$145)/AG$146+2)/4-1.9)^3)</f>
    </oc>
    <nc r="AH121" t="n">
      <f>-</f>
    </nc>
  </rcc>
  <rcc rId="6315" ua="false" sId="4">
    <oc r="AH122" t="e">
      <f>EXP((((AG122-AG$145)/AG$146+2)/4-1.9)^3)</f>
    </oc>
    <nc r="AH122" t="n">
      <f>-</f>
    </nc>
  </rcc>
  <rcc rId="6316" ua="false" sId="4">
    <oc r="AH123" t="e">
      <f>EXP((((AG123-AG$145)/AG$146+2)/4-1.9)^3)</f>
    </oc>
    <nc r="AH123" t="n">
      <f>-</f>
    </nc>
  </rcc>
  <rcc rId="6317" ua="false" sId="4">
    <oc r="AH124" t="e">
      <f>EXP((((AG124-AG$145)/AG$146+2)/4-1.9)^3)</f>
    </oc>
    <nc r="AH124" t="n">
      <f>-</f>
    </nc>
  </rcc>
  <rcc rId="6318" ua="false" sId="4">
    <oc r="AH125" t="e">
      <f>EXP((((AG125-AG$145)/AG$146+2)/4-1.9)^3)</f>
    </oc>
    <nc r="AH125" t="n">
      <f>-</f>
    </nc>
  </rcc>
  <rcc rId="6319" ua="false" sId="4">
    <oc r="AH126" t="e">
      <f>EXP((((AG126-AG$145)/AG$146+2)/4-1.9)^3)</f>
    </oc>
    <nc r="AH126" t="n">
      <f>-</f>
    </nc>
  </rcc>
  <rcc rId="6320" ua="false" sId="4">
    <oc r="AH127" t="e">
      <f>EXP((((AG127-AG$145)/AG$146+2)/4-1.9)^3)</f>
    </oc>
    <nc r="AH127" t="n">
      <f>-</f>
    </nc>
  </rcc>
  <rcc rId="6321" ua="false" sId="4">
    <oc r="AH128" t="e">
      <f>EXP((((AG128-AG$145)/AG$146+2)/4-1.9)^3)</f>
    </oc>
    <nc r="AH128" t="n">
      <f>-</f>
    </nc>
  </rcc>
  <rcc rId="6322" ua="false" sId="4">
    <oc r="AH129" t="e">
      <f>EXP((((AG129-AG$145)/AG$146+2)/4-1.9)^3)</f>
    </oc>
    <nc r="AH129" t="n">
      <f>-</f>
    </nc>
  </rcc>
  <rcc rId="6323" ua="false" sId="4">
    <oc r="AH130" t="e">
      <f>EXP((((AG130-AG$145)/AG$146+2)/4-1.9)^3)</f>
    </oc>
    <nc r="AH130" t="n">
      <f>-</f>
    </nc>
  </rcc>
  <rcc rId="6324" ua="false" sId="4">
    <oc r="AH131" t="e">
      <f>EXP((((AG131-AG$145)/AG$146+2)/4-1.9)^3)</f>
    </oc>
    <nc r="AH131" t="n">
      <f>-</f>
    </nc>
  </rcc>
  <rcc rId="6325" ua="false" sId="4">
    <oc r="AH132" t="e">
      <f>EXP((((AG132-AG$145)/AG$146+2)/4-1.9)^3)</f>
    </oc>
    <nc r="AH132" t="n">
      <f>-</f>
    </nc>
  </rcc>
  <rcc rId="6326" ua="false" sId="4">
    <oc r="AH133" t="e">
      <f>EXP((((AG133-AG$145)/AG$146+2)/4-1.9)^3)</f>
    </oc>
    <nc r="AH133" t="n">
      <f>-</f>
    </nc>
  </rcc>
  <rcc rId="6327" ua="false" sId="4">
    <oc r="AH134" t="e">
      <f>EXP((((AG134-AG$145)/AG$146+2)/4-1.9)^3)</f>
    </oc>
    <nc r="AH134" t="n">
      <f>-</f>
    </nc>
  </rcc>
  <rcc rId="6328" ua="false" sId="4">
    <oc r="AH135" t="e">
      <f>EXP((((AG135-AG$145)/AG$146+2)/4-1.9)^3)</f>
    </oc>
    <nc r="AH135" t="n">
      <f>-</f>
    </nc>
  </rcc>
  <rcc rId="6329" ua="false" sId="4">
    <oc r="AH136" t="e">
      <f>EXP((((AG136-AG$145)/AG$146+2)/4-1.9)^3)</f>
    </oc>
    <nc r="AH136" t="n">
      <f>-</f>
    </nc>
  </rcc>
  <rcc rId="6330" ua="false" sId="4">
    <oc r="AH137" t="e">
      <f>EXP((((AG137-AG$145)/AG$146+2)/4-1.9)^3)</f>
    </oc>
    <nc r="AH137" t="n">
      <f>-</f>
    </nc>
  </rcc>
  <rcc rId="6331" ua="false" sId="4">
    <oc r="AH138" t="e">
      <f>EXP((((AG138-AG$145)/AG$146+2)/4-1.9)^3)</f>
    </oc>
    <nc r="AH138" t="n">
      <f>-</f>
    </nc>
  </rcc>
  <rcc rId="6332" ua="false" sId="4">
    <oc r="AH139" t="e">
      <f>EXP((((AG139-AG$145)/AG$146+2)/4-1.9)^3)</f>
    </oc>
    <nc r="AH139" t="n">
      <f>-</f>
    </nc>
  </rcc>
  <rcc rId="6333" ua="false" sId="4">
    <oc r="AH140" t="e">
      <f>EXP((((AG140-AG$145)/AG$146+2)/4-1.9)^3)</f>
    </oc>
    <nc r="AH140" t="n">
      <f>-</f>
    </nc>
  </rcc>
  <rcc rId="6334" ua="false" sId="4">
    <oc r="AH141" t="e">
      <f>EXP((((AG141-AG$145)/AG$146+2)/4-1.9)^3)</f>
    </oc>
    <nc r="AH141" t="n">
      <f>-</f>
    </nc>
  </rcc>
  <rcc rId="6335" ua="false" sId="4">
    <oc r="AH142" t="e">
      <f>EXP((((AG142-AG$145)/AG$146+2)/4-1.9)^3)</f>
    </oc>
    <nc r="AH142" t="n">
      <f>-</f>
    </nc>
  </rcc>
  <rcc rId="6336" ua="false" sId="4">
    <oc r="AH143" t="e">
      <f>EXP((((AG143-AG$145)/AG$146+2)/4-1.9)^3)</f>
    </oc>
    <nc r="AH143" t="n">
      <f>-</f>
    </nc>
  </rcc>
  <rcc rId="6337" ua="false" sId="4">
    <oc r="AH144" t="e">
      <f>EXP((((AG144-AG$145)/AG$146+2)/4-1.9)^3)</f>
    </oc>
    <nc r="AH144" t="n">
      <f>-</f>
    </nc>
  </rcc>
  <rcc rId="6338" ua="false" sId="4">
    <oc r="AI120" t="e">
      <f>W120/U120</f>
    </oc>
    <nc r="AI120" t="n">
      <f>-</f>
    </nc>
  </rcc>
  <rcc rId="6339" ua="false" sId="4">
    <oc r="AI121" t="e">
      <f>W121/U121</f>
    </oc>
    <nc r="AI121" t="n">
      <f>-</f>
    </nc>
  </rcc>
  <rcc rId="6340" ua="false" sId="4">
    <oc r="AI122" t="e">
      <f>W122/U122</f>
    </oc>
    <nc r="AI122" t="n">
      <f>-</f>
    </nc>
  </rcc>
  <rcc rId="6341" ua="false" sId="4">
    <oc r="AI123" t="e">
      <f>W123/U123</f>
    </oc>
    <nc r="AI123" t="n">
      <f>-</f>
    </nc>
  </rcc>
  <rcc rId="6342" ua="false" sId="4">
    <oc r="AI124" t="e">
      <f>W124/U124</f>
    </oc>
    <nc r="AI124" t="n">
      <f>-</f>
    </nc>
  </rcc>
  <rcc rId="6343" ua="false" sId="4">
    <oc r="AI125" t="e">
      <f>W125/U125</f>
    </oc>
    <nc r="AI125" t="n">
      <f>-</f>
    </nc>
  </rcc>
  <rcc rId="6344" ua="false" sId="4">
    <oc r="AI126" t="e">
      <f>W126/U126</f>
    </oc>
    <nc r="AI126" t="n">
      <f>-</f>
    </nc>
  </rcc>
  <rcc rId="6345" ua="false" sId="4">
    <oc r="AI127" t="e">
      <f>W127/U127</f>
    </oc>
    <nc r="AI127" t="n">
      <f>-</f>
    </nc>
  </rcc>
  <rcc rId="6346" ua="false" sId="4">
    <oc r="AI128" t="e">
      <f>W128/U128</f>
    </oc>
    <nc r="AI128" t="n">
      <f>-</f>
    </nc>
  </rcc>
  <rcc rId="6347" ua="false" sId="4">
    <oc r="AI129" t="e">
      <f>W129/U129</f>
    </oc>
    <nc r="AI129" t="n">
      <f>-</f>
    </nc>
  </rcc>
  <rcc rId="6348" ua="false" sId="4">
    <oc r="AI130" t="e">
      <f>W130/U130</f>
    </oc>
    <nc r="AI130" t="n">
      <f>-</f>
    </nc>
  </rcc>
  <rcc rId="6349" ua="false" sId="4">
    <oc r="AI131" t="e">
      <f>W131/U131</f>
    </oc>
    <nc r="AI131" t="n">
      <f>-</f>
    </nc>
  </rcc>
  <rcc rId="6350" ua="false" sId="4">
    <oc r="AI132" t="e">
      <f>W132/U132</f>
    </oc>
    <nc r="AI132" t="n">
      <f>-</f>
    </nc>
  </rcc>
  <rcc rId="6351" ua="false" sId="4">
    <oc r="AI133" t="e">
      <f>W133/U133</f>
    </oc>
    <nc r="AI133" t="n">
      <f>-</f>
    </nc>
  </rcc>
  <rcc rId="6352" ua="false" sId="4">
    <oc r="AI134" t="e">
      <f>W134/U134</f>
    </oc>
    <nc r="AI134" t="n">
      <f>-</f>
    </nc>
  </rcc>
  <rcc rId="6353" ua="false" sId="4">
    <oc r="AI135" t="e">
      <f>W135/U135</f>
    </oc>
    <nc r="AI135" t="n">
      <f>-</f>
    </nc>
  </rcc>
  <rcc rId="6354" ua="false" sId="4">
    <oc r="AI136" t="e">
      <f>W136/U136</f>
    </oc>
    <nc r="AI136" t="n">
      <f>-</f>
    </nc>
  </rcc>
  <rcc rId="6355" ua="false" sId="4">
    <oc r="AI137" t="e">
      <f>W137/U137</f>
    </oc>
    <nc r="AI137" t="n">
      <f>-</f>
    </nc>
  </rcc>
  <rcc rId="6356" ua="false" sId="4">
    <oc r="AI138" t="e">
      <f>W138/U138</f>
    </oc>
    <nc r="AI138" t="n">
      <f>-</f>
    </nc>
  </rcc>
  <rcc rId="6357" ua="false" sId="4">
    <oc r="AI139" t="e">
      <f>W139/U139</f>
    </oc>
    <nc r="AI139" t="n">
      <f>-</f>
    </nc>
  </rcc>
  <rcc rId="6358" ua="false" sId="4">
    <oc r="AI140" t="e">
      <f>W140/U140</f>
    </oc>
    <nc r="AI140" t="n">
      <f>-</f>
    </nc>
  </rcc>
  <rcc rId="6359" ua="false" sId="4">
    <oc r="AI141" t="e">
      <f>W141/U141</f>
    </oc>
    <nc r="AI141" t="n">
      <f>-</f>
    </nc>
  </rcc>
  <rcc rId="6360" ua="false" sId="4">
    <oc r="AI142" t="e">
      <f>W142/U142</f>
    </oc>
    <nc r="AI142" t="n">
      <f>-</f>
    </nc>
  </rcc>
  <rcc rId="6361" ua="false" sId="4">
    <oc r="AI143" t="e">
      <f>W143/U143</f>
    </oc>
    <nc r="AI143" t="n">
      <f>-</f>
    </nc>
  </rcc>
  <rcc rId="6362" ua="false" sId="4">
    <oc r="AI144" t="e">
      <f>W144/U144</f>
    </oc>
    <nc r="AI144" t="n">
      <f>-</f>
    </nc>
  </rcc>
  <rcc rId="6363" ua="false" sId="4">
    <oc r="AJ120" t="e">
      <f>EXP((((AI120-AI$145)/AI$146+2)/4-1.9)^3)</f>
    </oc>
    <nc r="AJ120" t="n">
      <f>-</f>
    </nc>
  </rcc>
  <rcc rId="6364" ua="false" sId="4">
    <oc r="AJ121" t="e">
      <f>EXP((((AI121-AI$145)/AI$146+2)/4-1.9)^3)</f>
    </oc>
    <nc r="AJ121" t="n">
      <f>-</f>
    </nc>
  </rcc>
  <rcc rId="6365" ua="false" sId="4">
    <oc r="AJ122" t="e">
      <f>EXP((((AI122-AI$145)/AI$146+2)/4-1.9)^3)</f>
    </oc>
    <nc r="AJ122" t="n">
      <f>-</f>
    </nc>
  </rcc>
  <rcc rId="6366" ua="false" sId="4">
    <oc r="AJ123" t="e">
      <f>EXP((((AI123-AI$145)/AI$146+2)/4-1.9)^3)</f>
    </oc>
    <nc r="AJ123" t="n">
      <f>-</f>
    </nc>
  </rcc>
  <rcc rId="6367" ua="false" sId="4">
    <oc r="AJ124" t="e">
      <f>EXP((((AI124-AI$145)/AI$146+2)/4-1.9)^3)</f>
    </oc>
    <nc r="AJ124" t="n">
      <f>-</f>
    </nc>
  </rcc>
  <rcc rId="6368" ua="false" sId="4">
    <oc r="AJ125" t="e">
      <f>EXP((((AI125-AI$145)/AI$146+2)/4-1.9)^3)</f>
    </oc>
    <nc r="AJ125" t="n">
      <f>-</f>
    </nc>
  </rcc>
  <rcc rId="6369" ua="false" sId="4">
    <oc r="AJ126" t="e">
      <f>EXP((((AI126-AI$145)/AI$146+2)/4-1.9)^3)</f>
    </oc>
    <nc r="AJ126" t="n">
      <f>-</f>
    </nc>
  </rcc>
  <rcc rId="6370" ua="false" sId="4">
    <oc r="AJ127" t="e">
      <f>EXP((((AI127-AI$145)/AI$146+2)/4-1.9)^3)</f>
    </oc>
    <nc r="AJ127" t="n">
      <f>-</f>
    </nc>
  </rcc>
  <rcc rId="6371" ua="false" sId="4">
    <oc r="AJ128" t="e">
      <f>EXP((((AI128-AI$145)/AI$146+2)/4-1.9)^3)</f>
    </oc>
    <nc r="AJ128" t="n">
      <f>-</f>
    </nc>
  </rcc>
  <rcc rId="6372" ua="false" sId="4">
    <oc r="AJ129" t="e">
      <f>EXP((((AI129-AI$145)/AI$146+2)/4-1.9)^3)</f>
    </oc>
    <nc r="AJ129" t="n">
      <f>-</f>
    </nc>
  </rcc>
  <rcc rId="6373" ua="false" sId="4">
    <oc r="AJ130" t="e">
      <f>EXP((((AI130-AI$145)/AI$146+2)/4-1.9)^3)</f>
    </oc>
    <nc r="AJ130" t="n">
      <f>-</f>
    </nc>
  </rcc>
  <rcc rId="6374" ua="false" sId="4">
    <oc r="AJ131" t="e">
      <f>EXP((((AI131-AI$145)/AI$146+2)/4-1.9)^3)</f>
    </oc>
    <nc r="AJ131" t="n">
      <f>-</f>
    </nc>
  </rcc>
  <rcc rId="6375" ua="false" sId="4">
    <oc r="AJ132" t="e">
      <f>EXP((((AI132-AI$145)/AI$146+2)/4-1.9)^3)</f>
    </oc>
    <nc r="AJ132" t="n">
      <f>-</f>
    </nc>
  </rcc>
  <rcc rId="6376" ua="false" sId="4">
    <oc r="AJ133" t="e">
      <f>EXP((((AI133-AI$145)/AI$146+2)/4-1.9)^3)</f>
    </oc>
    <nc r="AJ133" t="n">
      <f>-</f>
    </nc>
  </rcc>
  <rcc rId="6377" ua="false" sId="4">
    <oc r="AJ134" t="e">
      <f>EXP((((AI134-AI$145)/AI$146+2)/4-1.9)^3)</f>
    </oc>
    <nc r="AJ134" t="n">
      <f>-</f>
    </nc>
  </rcc>
  <rcc rId="6378" ua="false" sId="4">
    <oc r="AJ135" t="e">
      <f>EXP((((AI135-AI$145)/AI$146+2)/4-1.9)^3)</f>
    </oc>
    <nc r="AJ135" t="n">
      <f>-</f>
    </nc>
  </rcc>
  <rcc rId="6379" ua="false" sId="4">
    <oc r="AJ136" t="e">
      <f>EXP((((AI136-AI$145)/AI$146+2)/4-1.9)^3)</f>
    </oc>
    <nc r="AJ136" t="n">
      <f>-</f>
    </nc>
  </rcc>
  <rcc rId="6380" ua="false" sId="4">
    <oc r="AJ137" t="e">
      <f>EXP((((AI137-AI$145)/AI$146+2)/4-1.9)^3)</f>
    </oc>
    <nc r="AJ137" t="n">
      <f>-</f>
    </nc>
  </rcc>
  <rcc rId="6381" ua="false" sId="4">
    <oc r="AJ138" t="e">
      <f>EXP((((AI138-AI$145)/AI$146+2)/4-1.9)^3)</f>
    </oc>
    <nc r="AJ138" t="n">
      <f>-</f>
    </nc>
  </rcc>
  <rcc rId="6382" ua="false" sId="4">
    <oc r="AJ139" t="e">
      <f>EXP((((AI139-AI$145)/AI$146+2)/4-1.9)^3)</f>
    </oc>
    <nc r="AJ139" t="n">
      <f>-</f>
    </nc>
  </rcc>
  <rcc rId="6383" ua="false" sId="4">
    <oc r="AJ140" t="e">
      <f>EXP((((AI140-AI$145)/AI$146+2)/4-1.9)^3)</f>
    </oc>
    <nc r="AJ140" t="n">
      <f>-</f>
    </nc>
  </rcc>
  <rcc rId="6384" ua="false" sId="4">
    <oc r="AJ141" t="e">
      <f>EXP((((AI141-AI$145)/AI$146+2)/4-1.9)^3)</f>
    </oc>
    <nc r="AJ141" t="n">
      <f>-</f>
    </nc>
  </rcc>
  <rcc rId="6385" ua="false" sId="4">
    <oc r="AJ142" t="e">
      <f>EXP((((AI142-AI$145)/AI$146+2)/4-1.9)^3)</f>
    </oc>
    <nc r="AJ142" t="n">
      <f>-</f>
    </nc>
  </rcc>
  <rcc rId="6386" ua="false" sId="4">
    <oc r="AJ143" t="e">
      <f>EXP((((AI143-AI$145)/AI$146+2)/4-1.9)^3)</f>
    </oc>
    <nc r="AJ143" t="n">
      <f>-</f>
    </nc>
  </rcc>
  <rcc rId="6387" ua="false" sId="4">
    <oc r="AJ144" t="e">
      <f>EXP((((AI144-AI$145)/AI$146+2)/4-1.9)^3)</f>
    </oc>
    <nc r="AJ144" t="n">
      <f>-</f>
    </nc>
  </rcc>
  <rcc rId="6388" ua="false" sId="4">
    <oc r="AK120" t="e">
      <f>Z120/U120</f>
    </oc>
    <nc r="AK120" t="n">
      <f>-</f>
    </nc>
  </rcc>
  <rcc rId="6389" ua="false" sId="4">
    <oc r="AK121" t="e">
      <f>Z121/U121</f>
    </oc>
    <nc r="AK121" t="n">
      <f>-</f>
    </nc>
  </rcc>
  <rcc rId="6390" ua="false" sId="4">
    <oc r="AK122" t="e">
      <f>Z122/U122</f>
    </oc>
    <nc r="AK122" t="n">
      <f>-</f>
    </nc>
  </rcc>
  <rcc rId="6391" ua="false" sId="4">
    <oc r="AK123" t="e">
      <f>Z123/U123</f>
    </oc>
    <nc r="AK123" t="n">
      <f>-</f>
    </nc>
  </rcc>
  <rcc rId="6392" ua="false" sId="4">
    <oc r="AK124" t="e">
      <f>Z124/U124</f>
    </oc>
    <nc r="AK124" t="n">
      <f>-</f>
    </nc>
  </rcc>
  <rcc rId="6393" ua="false" sId="4">
    <oc r="AK125" t="e">
      <f>Z125/U125</f>
    </oc>
    <nc r="AK125" t="n">
      <f>-</f>
    </nc>
  </rcc>
  <rcc rId="6394" ua="false" sId="4">
    <oc r="AK126" t="e">
      <f>Z126/U126</f>
    </oc>
    <nc r="AK126" t="n">
      <f>-</f>
    </nc>
  </rcc>
  <rcc rId="6395" ua="false" sId="4">
    <oc r="AK127" t="e">
      <f>Z127/U127</f>
    </oc>
    <nc r="AK127" t="n">
      <f>-</f>
    </nc>
  </rcc>
  <rcc rId="6396" ua="false" sId="4">
    <oc r="AK128" t="e">
      <f>Z128/U128</f>
    </oc>
    <nc r="AK128" t="n">
      <f>-</f>
    </nc>
  </rcc>
  <rcc rId="6397" ua="false" sId="4">
    <oc r="AK129" t="e">
      <f>Z129/U129</f>
    </oc>
    <nc r="AK129" t="n">
      <f>-</f>
    </nc>
  </rcc>
  <rcc rId="6398" ua="false" sId="4">
    <oc r="AK130" t="e">
      <f>Z130/U130</f>
    </oc>
    <nc r="AK130" t="n">
      <f>-</f>
    </nc>
  </rcc>
  <rcc rId="6399" ua="false" sId="4">
    <oc r="AK131" t="e">
      <f>Z131/U131</f>
    </oc>
    <nc r="AK131" t="n">
      <f>-</f>
    </nc>
  </rcc>
  <rcc rId="6400" ua="false" sId="4">
    <oc r="AK132" t="e">
      <f>Z132/U132</f>
    </oc>
    <nc r="AK132" t="n">
      <f>-</f>
    </nc>
  </rcc>
  <rcc rId="6401" ua="false" sId="4">
    <oc r="AK133" t="e">
      <f>Z133/U133</f>
    </oc>
    <nc r="AK133" t="n">
      <f>-</f>
    </nc>
  </rcc>
  <rcc rId="6402" ua="false" sId="4">
    <oc r="AK134" t="e">
      <f>Z134/U134</f>
    </oc>
    <nc r="AK134" t="n">
      <f>-</f>
    </nc>
  </rcc>
  <rcc rId="6403" ua="false" sId="4">
    <oc r="AK135" t="e">
      <f>Z135/U135</f>
    </oc>
    <nc r="AK135" t="n">
      <f>-</f>
    </nc>
  </rcc>
  <rcc rId="6404" ua="false" sId="4">
    <oc r="AK136" t="e">
      <f>Z136/U136</f>
    </oc>
    <nc r="AK136" t="n">
      <f>-</f>
    </nc>
  </rcc>
  <rcc rId="6405" ua="false" sId="4">
    <oc r="AK137" t="e">
      <f>Z137/U137</f>
    </oc>
    <nc r="AK137" t="n">
      <f>-</f>
    </nc>
  </rcc>
  <rcc rId="6406" ua="false" sId="4">
    <oc r="AK138" t="e">
      <f>Z138/U138</f>
    </oc>
    <nc r="AK138" t="n">
      <f>-</f>
    </nc>
  </rcc>
  <rcc rId="6407" ua="false" sId="4">
    <oc r="AK139" t="e">
      <f>Z139/U139</f>
    </oc>
    <nc r="AK139" t="n">
      <f>-</f>
    </nc>
  </rcc>
  <rcc rId="6408" ua="false" sId="4">
    <oc r="AK140" t="e">
      <f>Z140/U140</f>
    </oc>
    <nc r="AK140" t="n">
      <f>-</f>
    </nc>
  </rcc>
  <rcc rId="6409" ua="false" sId="4">
    <oc r="AK141" t="e">
      <f>Z141/U141</f>
    </oc>
    <nc r="AK141" t="n">
      <f>-</f>
    </nc>
  </rcc>
  <rcc rId="6410" ua="false" sId="4">
    <oc r="AK142" t="e">
      <f>Z142/U142</f>
    </oc>
    <nc r="AK142" t="n">
      <f>-</f>
    </nc>
  </rcc>
  <rcc rId="6411" ua="false" sId="4">
    <oc r="AK143" t="e">
      <f>Z143/U143</f>
    </oc>
    <nc r="AK143" t="n">
      <f>-</f>
    </nc>
  </rcc>
  <rcc rId="6412" ua="false" sId="4">
    <oc r="AK144" t="e">
      <f>Z144/U144</f>
    </oc>
    <nc r="AK144" t="n">
      <f>-</f>
    </nc>
  </rcc>
  <rcc rId="6413" ua="false" sId="4">
    <oc r="AL120" t="e">
      <f>EXP((((AK120-AK$145)/AK$146+2)/4-1.9)^3)</f>
    </oc>
    <nc r="AL120" t="n">
      <f>-</f>
    </nc>
  </rcc>
  <rcc rId="6414" ua="false" sId="4">
    <oc r="AL121" t="e">
      <f>EXP((((AK121-AK$145)/AK$146+2)/4-1.9)^3)</f>
    </oc>
    <nc r="AL121" t="n">
      <f>-</f>
    </nc>
  </rcc>
  <rcc rId="6415" ua="false" sId="4">
    <oc r="AL122" t="e">
      <f>EXP((((AK122-AK$145)/AK$146+2)/4-1.9)^3)</f>
    </oc>
    <nc r="AL122" t="n">
      <f>-</f>
    </nc>
  </rcc>
  <rcc rId="6416" ua="false" sId="4">
    <oc r="AL123" t="e">
      <f>EXP((((AK123-AK$145)/AK$146+2)/4-1.9)^3)</f>
    </oc>
    <nc r="AL123" t="n">
      <f>-</f>
    </nc>
  </rcc>
  <rcc rId="6417" ua="false" sId="4">
    <oc r="AL124" t="e">
      <f>EXP((((AK124-AK$145)/AK$146+2)/4-1.9)^3)</f>
    </oc>
    <nc r="AL124" t="n">
      <f>-</f>
    </nc>
  </rcc>
  <rcc rId="6418" ua="false" sId="4">
    <oc r="AL125" t="e">
      <f>EXP((((AK125-AK$145)/AK$146+2)/4-1.9)^3)</f>
    </oc>
    <nc r="AL125" t="n">
      <f>-</f>
    </nc>
  </rcc>
  <rcc rId="6419" ua="false" sId="4">
    <oc r="AL126" t="e">
      <f>EXP((((AK126-AK$145)/AK$146+2)/4-1.9)^3)</f>
    </oc>
    <nc r="AL126" t="n">
      <f>-</f>
    </nc>
  </rcc>
  <rcc rId="6420" ua="false" sId="4">
    <oc r="AL127" t="e">
      <f>EXP((((AK127-AK$145)/AK$146+2)/4-1.9)^3)</f>
    </oc>
    <nc r="AL127" t="n">
      <f>-</f>
    </nc>
  </rcc>
  <rcc rId="6421" ua="false" sId="4">
    <oc r="AL128" t="e">
      <f>EXP((((AK128-AK$145)/AK$146+2)/4-1.9)^3)</f>
    </oc>
    <nc r="AL128" t="n">
      <f>-</f>
    </nc>
  </rcc>
  <rcc rId="6422" ua="false" sId="4">
    <oc r="AL129" t="e">
      <f>EXP((((AK129-AK$145)/AK$146+2)/4-1.9)^3)</f>
    </oc>
    <nc r="AL129" t="n">
      <f>-</f>
    </nc>
  </rcc>
  <rcc rId="6423" ua="false" sId="4">
    <oc r="AL130" t="e">
      <f>EXP((((AK130-AK$145)/AK$146+2)/4-1.9)^3)</f>
    </oc>
    <nc r="AL130" t="n">
      <f>-</f>
    </nc>
  </rcc>
  <rcc rId="6424" ua="false" sId="4">
    <oc r="AL131" t="e">
      <f>EXP((((AK131-AK$145)/AK$146+2)/4-1.9)^3)</f>
    </oc>
    <nc r="AL131" t="n">
      <f>-</f>
    </nc>
  </rcc>
  <rcc rId="6425" ua="false" sId="4">
    <oc r="AL132" t="e">
      <f>EXP((((AK132-AK$145)/AK$146+2)/4-1.9)^3)</f>
    </oc>
    <nc r="AL132" t="n">
      <f>-</f>
    </nc>
  </rcc>
  <rcc rId="6426" ua="false" sId="4">
    <oc r="AL133" t="e">
      <f>EXP((((AK133-AK$145)/AK$146+2)/4-1.9)^3)</f>
    </oc>
    <nc r="AL133" t="n">
      <f>-</f>
    </nc>
  </rcc>
  <rcc rId="6427" ua="false" sId="4">
    <oc r="AL134" t="e">
      <f>EXP((((AK134-AK$145)/AK$146+2)/4-1.9)^3)</f>
    </oc>
    <nc r="AL134" t="n">
      <f>-</f>
    </nc>
  </rcc>
  <rcc rId="6428" ua="false" sId="4">
    <oc r="AL135" t="e">
      <f>EXP((((AK135-AK$145)/AK$146+2)/4-1.9)^3)</f>
    </oc>
    <nc r="AL135" t="n">
      <f>-</f>
    </nc>
  </rcc>
  <rcc rId="6429" ua="false" sId="4">
    <oc r="AL136" t="e">
      <f>EXP((((AK136-AK$145)/AK$146+2)/4-1.9)^3)</f>
    </oc>
    <nc r="AL136" t="n">
      <f>-</f>
    </nc>
  </rcc>
  <rcc rId="6430" ua="false" sId="4">
    <oc r="AL137" t="e">
      <f>EXP((((AK137-AK$145)/AK$146+2)/4-1.9)^3)</f>
    </oc>
    <nc r="AL137" t="n">
      <f>-</f>
    </nc>
  </rcc>
  <rcc rId="6431" ua="false" sId="4">
    <oc r="AL138" t="e">
      <f>EXP((((AK138-AK$145)/AK$146+2)/4-1.9)^3)</f>
    </oc>
    <nc r="AL138" t="n">
      <f>-</f>
    </nc>
  </rcc>
  <rcc rId="6432" ua="false" sId="4">
    <oc r="AL139" t="e">
      <f>EXP((((AK139-AK$145)/AK$146+2)/4-1.9)^3)</f>
    </oc>
    <nc r="AL139" t="n">
      <f>-</f>
    </nc>
  </rcc>
  <rcc rId="6433" ua="false" sId="4">
    <oc r="AL140" t="e">
      <f>EXP((((AK140-AK$145)/AK$146+2)/4-1.9)^3)</f>
    </oc>
    <nc r="AL140" t="n">
      <f>-</f>
    </nc>
  </rcc>
  <rcc rId="6434" ua="false" sId="4">
    <oc r="AL141" t="e">
      <f>EXP((((AK141-AK$145)/AK$146+2)/4-1.9)^3)</f>
    </oc>
    <nc r="AL141" t="n">
      <f>-</f>
    </nc>
  </rcc>
  <rcc rId="6435" ua="false" sId="4">
    <oc r="AL142" t="e">
      <f>EXP((((AK142-AK$145)/AK$146+2)/4-1.9)^3)</f>
    </oc>
    <nc r="AL142" t="n">
      <f>-</f>
    </nc>
  </rcc>
  <rcc rId="6436" ua="false" sId="4">
    <oc r="AL143" t="e">
      <f>EXP((((AK143-AK$145)/AK$146+2)/4-1.9)^3)</f>
    </oc>
    <nc r="AL143" t="n">
      <f>-</f>
    </nc>
  </rcc>
  <rcc rId="6437" ua="false" sId="4">
    <oc r="AL144" t="e">
      <f>EXP((((AK144-AK$145)/AK$146+2)/4-1.9)^3)</f>
    </oc>
    <nc r="AL144" t="n">
      <f>-</f>
    </nc>
  </rcc>
  <rcc rId="6438" ua="false" sId="4">
    <oc r="AM120" t="n">
      <f>0.01*AD120+0.15*AF120+0.24*AH120+0.25*AJ120+0.35*AL120</f>
    </oc>
    <nc r="AM120" t="n">
      <f>-</f>
    </nc>
  </rcc>
  <rcc rId="6439" ua="false" sId="4">
    <oc r="AM121" t="n">
      <f>0.01*AD121+0.15*AF121+0.24*AH121+0.25*AJ121+0.35*AL121</f>
    </oc>
    <nc r="AM121" t="n">
      <f>-</f>
    </nc>
  </rcc>
  <rcc rId="6440" ua="false" sId="4">
    <oc r="AM122" t="n">
      <f>0.01*AD122+0.15*AF122+0.24*AH122+0.25*AJ122+0.35*AL122</f>
    </oc>
    <nc r="AM122" t="n">
      <f>-</f>
    </nc>
  </rcc>
  <rcc rId="6441" ua="false" sId="4">
    <oc r="AM123" t="n">
      <f>0.01*AD123+0.15*AF123+0.24*AH123+0.25*AJ123+0.35*AL123</f>
    </oc>
    <nc r="AM123" t="n">
      <f>-</f>
    </nc>
  </rcc>
  <rcc rId="6442" ua="false" sId="4">
    <oc r="AM124" t="n">
      <f>0.01*AD124+0.15*AF124+0.24*AH124+0.25*AJ124+0.35*AL124</f>
    </oc>
    <nc r="AM124" t="n">
      <f>-</f>
    </nc>
  </rcc>
  <rcc rId="6443" ua="false" sId="4">
    <oc r="AM125" t="n">
      <f>0.01*AD125+0.15*AF125+0.24*AH125+0.25*AJ125+0.35*AL125</f>
    </oc>
    <nc r="AM125" t="n">
      <f>-</f>
    </nc>
  </rcc>
  <rcc rId="6444" ua="false" sId="4">
    <oc r="AM126" t="n">
      <f>0.01*AD126+0.15*AF126+0.24*AH126+0.25*AJ126+0.35*AL126</f>
    </oc>
    <nc r="AM126" t="n">
      <f>-</f>
    </nc>
  </rcc>
  <rcc rId="6445" ua="false" sId="4">
    <oc r="AM127" t="n">
      <f>0.01*AD127+0.15*AF127+0.24*AH127+0.25*AJ127+0.35*AL127</f>
    </oc>
    <nc r="AM127" t="n">
      <f>-</f>
    </nc>
  </rcc>
  <rcc rId="6446" ua="false" sId="4">
    <oc r="AM128" t="n">
      <f>0.01*AD128+0.15*AF128+0.24*AH128+0.25*AJ128+0.35*AL128</f>
    </oc>
    <nc r="AM128" t="n">
      <f>-</f>
    </nc>
  </rcc>
  <rcc rId="6447" ua="false" sId="4">
    <oc r="AM129" t="n">
      <f>0.01*AD129+0.15*AF129+0.24*AH129+0.25*AJ129+0.35*AL129</f>
    </oc>
    <nc r="AM129" t="n">
      <f>-</f>
    </nc>
  </rcc>
  <rcc rId="6448" ua="false" sId="4">
    <oc r="AM130" t="n">
      <f>0.01*AD130+0.15*AF130+0.24*AH130+0.25*AJ130+0.35*AL130</f>
    </oc>
    <nc r="AM130" t="n">
      <f>-</f>
    </nc>
  </rcc>
  <rcc rId="6449" ua="false" sId="4">
    <oc r="AM131" t="n">
      <f>0.01*AD131+0.15*AF131+0.24*AH131+0.25*AJ131+0.35*AL131</f>
    </oc>
    <nc r="AM131" t="n">
      <f>-</f>
    </nc>
  </rcc>
  <rcc rId="6450" ua="false" sId="4">
    <oc r="AM132" t="n">
      <f>0.01*AD132+0.15*AF132+0.24*AH132+0.25*AJ132+0.35*AL132</f>
    </oc>
    <nc r="AM132" t="n">
      <f>-</f>
    </nc>
  </rcc>
  <rcc rId="6451" ua="false" sId="4">
    <oc r="AM133" t="n">
      <f>0.01*AD133+0.15*AF133+0.24*AH133+0.25*AJ133+0.35*AL133</f>
    </oc>
    <nc r="AM133" t="n">
      <f>-</f>
    </nc>
  </rcc>
  <rcc rId="6452" ua="false" sId="4">
    <oc r="AM134" t="n">
      <f>0.01*AD134+0.15*AF134+0.24*AH134+0.25*AJ134+0.35*AL134</f>
    </oc>
    <nc r="AM134" t="n">
      <f>-</f>
    </nc>
  </rcc>
  <rcc rId="6453" ua="false" sId="4">
    <oc r="AM135" t="n">
      <f>0.01*AD135+0.15*AF135+0.24*AH135+0.25*AJ135+0.35*AL135</f>
    </oc>
    <nc r="AM135" t="n">
      <f>-</f>
    </nc>
  </rcc>
  <rcc rId="6454" ua="false" sId="4">
    <oc r="AM136" t="n">
      <f>0.01*AD136+0.15*AF136+0.24*AH136+0.25*AJ136+0.35*AL136</f>
    </oc>
    <nc r="AM136" t="n">
      <f>-</f>
    </nc>
  </rcc>
  <rcc rId="6455" ua="false" sId="4">
    <oc r="AM137" t="n">
      <f>0.01*AD137+0.15*AF137+0.24*AH137+0.25*AJ137+0.35*AL137</f>
    </oc>
    <nc r="AM137" t="n">
      <f>-</f>
    </nc>
  </rcc>
  <rcc rId="6456" ua="false" sId="4">
    <oc r="AM138" t="n">
      <f>0.01*AD138+0.15*AF138+0.24*AH138+0.25*AJ138+0.35*AL138</f>
    </oc>
    <nc r="AM138" t="n">
      <f>-</f>
    </nc>
  </rcc>
  <rcc rId="6457" ua="false" sId="4">
    <oc r="AM139" t="n">
      <f>0.01*AD139+0.15*AF139+0.24*AH139+0.25*AJ139+0.35*AL139</f>
    </oc>
    <nc r="AM139" t="n">
      <f>-</f>
    </nc>
  </rcc>
  <rcc rId="6458" ua="false" sId="4">
    <oc r="AM140" t="n">
      <f>0.01*AD140+0.15*AF140+0.24*AH140+0.25*AJ140+0.35*AL140</f>
    </oc>
    <nc r="AM140" t="n">
      <f>-</f>
    </nc>
  </rcc>
  <rcc rId="6459" ua="false" sId="4">
    <oc r="AM141" t="n">
      <f>0.01*AD141+0.15*AF141+0.24*AH141+0.25*AJ141+0.35*AL141</f>
    </oc>
    <nc r="AM141" t="n">
      <f>-</f>
    </nc>
  </rcc>
  <rcc rId="6460" ua="false" sId="4">
    <oc r="AM142" t="n">
      <f>0.01*AD142+0.15*AF142+0.24*AH142+0.25*AJ142+0.35*AL142</f>
    </oc>
    <nc r="AM142" t="n">
      <f>-</f>
    </nc>
  </rcc>
  <rcc rId="6461" ua="false" sId="4">
    <oc r="AM143" t="n">
      <f>0.01*AD143+0.15*AF143+0.24*AH143+0.25*AJ143+0.35*AL143</f>
    </oc>
    <nc r="AM143" t="n">
      <f>-</f>
    </nc>
  </rcc>
  <rcc rId="6462" ua="false" sId="4">
    <oc r="AM144" t="n">
      <f>0.01*AD144+0.15*AF144+0.24*AH144+0.25*AJ144+0.35*AL144</f>
    </oc>
    <nc r="AM144" t="n">
      <f>-</f>
    </nc>
  </rcc>
  <rcc rId="6463" ua="false" sId="4">
    <oc r="AO120" t="e">
      <f>0.01*AD120/$AM$145</f>
    </oc>
    <nc r="AO120" t="n">
      <f>-</f>
    </nc>
  </rcc>
  <rcc rId="6464" ua="false" sId="4">
    <oc r="AO121" t="e">
      <f>0.01*AD121/$AM$145</f>
    </oc>
    <nc r="AO121" t="n">
      <f>-</f>
    </nc>
  </rcc>
  <rcc rId="6465" ua="false" sId="4">
    <oc r="AO122" t="e">
      <f>0.01*AD122/$AM$145</f>
    </oc>
    <nc r="AO122" t="n">
      <f>-</f>
    </nc>
  </rcc>
  <rcc rId="6466" ua="false" sId="4">
    <oc r="AO123" t="e">
      <f>0.01*AD123/$AM$145</f>
    </oc>
    <nc r="AO123" t="n">
      <f>-</f>
    </nc>
  </rcc>
  <rcc rId="6467" ua="false" sId="4">
    <oc r="AO124" t="e">
      <f>0.01*AD124/$AM$145</f>
    </oc>
    <nc r="AO124" t="n">
      <f>-</f>
    </nc>
  </rcc>
  <rcc rId="6468" ua="false" sId="4">
    <oc r="AO125" t="e">
      <f>0.01*AD125/$AM$145</f>
    </oc>
    <nc r="AO125" t="n">
      <f>-</f>
    </nc>
  </rcc>
  <rcc rId="6469" ua="false" sId="4">
    <oc r="AO126" t="e">
      <f>0.01*AD126/$AM$145</f>
    </oc>
    <nc r="AO126" t="n">
      <f>-</f>
    </nc>
  </rcc>
  <rcc rId="6470" ua="false" sId="4">
    <oc r="AO127" t="e">
      <f>0.01*AD127/$AM$145</f>
    </oc>
    <nc r="AO127" t="n">
      <f>-</f>
    </nc>
  </rcc>
  <rcc rId="6471" ua="false" sId="4">
    <oc r="AO128" t="e">
      <f>0.01*AD128/$AM$145</f>
    </oc>
    <nc r="AO128" t="n">
      <f>-</f>
    </nc>
  </rcc>
  <rcc rId="6472" ua="false" sId="4">
    <oc r="AO129" t="e">
      <f>0.01*AD129/$AM$145</f>
    </oc>
    <nc r="AO129" t="n">
      <f>-</f>
    </nc>
  </rcc>
  <rcc rId="6473" ua="false" sId="4">
    <oc r="AO130" t="e">
      <f>0.01*AD130/$AM$145</f>
    </oc>
    <nc r="AO130" t="n">
      <f>-</f>
    </nc>
  </rcc>
  <rcc rId="6474" ua="false" sId="4">
    <oc r="AO131" t="e">
      <f>0.01*AD131/$AM$145</f>
    </oc>
    <nc r="AO131" t="n">
      <f>-</f>
    </nc>
  </rcc>
  <rcc rId="6475" ua="false" sId="4">
    <oc r="AO132" t="e">
      <f>0.01*AD132/$AM$145</f>
    </oc>
    <nc r="AO132" t="n">
      <f>-</f>
    </nc>
  </rcc>
  <rcc rId="6476" ua="false" sId="4">
    <oc r="AO133" t="e">
      <f>0.01*AD133/$AM$145</f>
    </oc>
    <nc r="AO133" t="n">
      <f>-</f>
    </nc>
  </rcc>
  <rcc rId="6477" ua="false" sId="4">
    <oc r="AO134" t="e">
      <f>0.01*AD134/$AM$145</f>
    </oc>
    <nc r="AO134" t="n">
      <f>-</f>
    </nc>
  </rcc>
  <rcc rId="6478" ua="false" sId="4">
    <oc r="AO135" t="e">
      <f>0.01*AD135/$AM$145</f>
    </oc>
    <nc r="AO135" t="n">
      <f>-</f>
    </nc>
  </rcc>
  <rcc rId="6479" ua="false" sId="4">
    <oc r="AO136" t="e">
      <f>0.01*AD136/$AM$145</f>
    </oc>
    <nc r="AO136" t="n">
      <f>-</f>
    </nc>
  </rcc>
  <rcc rId="6480" ua="false" sId="4">
    <oc r="AO137" t="e">
      <f>0.01*AD137/$AM$145</f>
    </oc>
    <nc r="AO137" t="n">
      <f>-</f>
    </nc>
  </rcc>
  <rcc rId="6481" ua="false" sId="4">
    <oc r="AO138" t="e">
      <f>0.01*AD138/$AM$145</f>
    </oc>
    <nc r="AO138" t="n">
      <f>-</f>
    </nc>
  </rcc>
  <rcc rId="6482" ua="false" sId="4">
    <oc r="AO139" t="e">
      <f>0.01*AD139/$AM$145</f>
    </oc>
    <nc r="AO139" t="n">
      <f>-</f>
    </nc>
  </rcc>
  <rcc rId="6483" ua="false" sId="4">
    <oc r="AO140" t="e">
      <f>0.01*AD140/$AM$145</f>
    </oc>
    <nc r="AO140" t="n">
      <f>-</f>
    </nc>
  </rcc>
  <rcc rId="6484" ua="false" sId="4">
    <oc r="AO141" t="e">
      <f>0.01*AD141/$AM$145</f>
    </oc>
    <nc r="AO141" t="n">
      <f>-</f>
    </nc>
  </rcc>
  <rcc rId="6485" ua="false" sId="4">
    <oc r="AO142" t="e">
      <f>0.01*AD142/$AM$145</f>
    </oc>
    <nc r="AO142" t="n">
      <f>-</f>
    </nc>
  </rcc>
  <rcc rId="6486" ua="false" sId="4">
    <oc r="AO143" t="e">
      <f>0.01*AD143/$AM$145</f>
    </oc>
    <nc r="AO143" t="n">
      <f>-</f>
    </nc>
  </rcc>
  <rcc rId="6487" ua="false" sId="4">
    <oc r="AO144" t="e">
      <f>0.01*AD144/$AM$145</f>
    </oc>
    <nc r="AO144" t="n">
      <f>-</f>
    </nc>
  </rcc>
  <rcc rId="6488" ua="false" sId="4">
    <oc r="AP120" t="n">
      <f>AO120*$J$145</f>
    </oc>
    <nc r="AP120" t="n">
      <f>-</f>
    </nc>
  </rcc>
  <rcc rId="6489" ua="false" sId="4">
    <oc r="AP121" t="n">
      <f>AO121*$J$145</f>
    </oc>
    <nc r="AP121" t="n">
      <f>-</f>
    </nc>
  </rcc>
  <rcc rId="6490" ua="false" sId="4">
    <oc r="AP122" t="n">
      <f>AO122*$J$145</f>
    </oc>
    <nc r="AP122" t="n">
      <f>-</f>
    </nc>
  </rcc>
  <rcc rId="6491" ua="false" sId="4">
    <oc r="AP123" t="n">
      <f>AO123*$J$145</f>
    </oc>
    <nc r="AP123" t="n">
      <f>-</f>
    </nc>
  </rcc>
  <rcc rId="6492" ua="false" sId="4">
    <oc r="AP124" t="n">
      <f>AO124*$J$145</f>
    </oc>
    <nc r="AP124" t="n">
      <f>-</f>
    </nc>
  </rcc>
  <rcc rId="6493" ua="false" sId="4">
    <oc r="AP125" t="n">
      <f>AO125*$J$145</f>
    </oc>
    <nc r="AP125" t="n">
      <f>-</f>
    </nc>
  </rcc>
  <rcc rId="6494" ua="false" sId="4">
    <oc r="AP126" t="n">
      <f>AO126*$J$145</f>
    </oc>
    <nc r="AP126" t="n">
      <f>-</f>
    </nc>
  </rcc>
  <rcc rId="6495" ua="false" sId="4">
    <oc r="AP127" t="n">
      <f>AO127*$J$145</f>
    </oc>
    <nc r="AP127" t="n">
      <f>-</f>
    </nc>
  </rcc>
  <rcc rId="6496" ua="false" sId="4">
    <oc r="AP128" t="n">
      <f>AO128*$J$145</f>
    </oc>
    <nc r="AP128" t="n">
      <f>-</f>
    </nc>
  </rcc>
  <rcc rId="6497" ua="false" sId="4">
    <oc r="AP129" t="n">
      <f>AO129*$J$145</f>
    </oc>
    <nc r="AP129" t="n">
      <f>-</f>
    </nc>
  </rcc>
  <rcc rId="6498" ua="false" sId="4">
    <oc r="AP130" t="n">
      <f>AO130*$J$145</f>
    </oc>
    <nc r="AP130" t="n">
      <f>-</f>
    </nc>
  </rcc>
  <rcc rId="6499" ua="false" sId="4">
    <oc r="AP131" t="n">
      <f>AO131*$J$145</f>
    </oc>
    <nc r="AP131" t="n">
      <f>-</f>
    </nc>
  </rcc>
  <rcc rId="6500" ua="false" sId="4">
    <oc r="AP132" t="n">
      <f>AO132*$J$145</f>
    </oc>
    <nc r="AP132" t="n">
      <f>-</f>
    </nc>
  </rcc>
  <rcc rId="6501" ua="false" sId="4">
    <oc r="AP133" t="n">
      <f>AO133*$J$145</f>
    </oc>
    <nc r="AP133" t="n">
      <f>-</f>
    </nc>
  </rcc>
  <rcc rId="6502" ua="false" sId="4">
    <oc r="AP134" t="n">
      <f>AO134*$J$145</f>
    </oc>
    <nc r="AP134" t="n">
      <f>-</f>
    </nc>
  </rcc>
  <rcc rId="6503" ua="false" sId="4">
    <oc r="AP135" t="n">
      <f>AO135*$J$145</f>
    </oc>
    <nc r="AP135" t="n">
      <f>-</f>
    </nc>
  </rcc>
  <rcc rId="6504" ua="false" sId="4">
    <oc r="AP136" t="n">
      <f>AO136*$J$145</f>
    </oc>
    <nc r="AP136" t="n">
      <f>-</f>
    </nc>
  </rcc>
  <rcc rId="6505" ua="false" sId="4">
    <oc r="AP137" t="n">
      <f>AO137*$J$145</f>
    </oc>
    <nc r="AP137" t="n">
      <f>-</f>
    </nc>
  </rcc>
  <rcc rId="6506" ua="false" sId="4">
    <oc r="AP138" t="n">
      <f>AO138*$J$145</f>
    </oc>
    <nc r="AP138" t="n">
      <f>-</f>
    </nc>
  </rcc>
  <rcc rId="6507" ua="false" sId="4">
    <oc r="AP139" t="n">
      <f>AO139*$J$145</f>
    </oc>
    <nc r="AP139" t="n">
      <f>-</f>
    </nc>
  </rcc>
  <rcc rId="6508" ua="false" sId="4">
    <oc r="AP140" t="n">
      <f>AO140*$J$145</f>
    </oc>
    <nc r="AP140" t="n">
      <f>-</f>
    </nc>
  </rcc>
  <rcc rId="6509" ua="false" sId="4">
    <oc r="AP141" t="n">
      <f>AO141*$J$145</f>
    </oc>
    <nc r="AP141" t="n">
      <f>-</f>
    </nc>
  </rcc>
  <rcc rId="6510" ua="false" sId="4">
    <oc r="AP142" t="n">
      <f>AO142*$J$145</f>
    </oc>
    <nc r="AP142" t="n">
      <f>-</f>
    </nc>
  </rcc>
  <rcc rId="6511" ua="false" sId="4">
    <oc r="AP143" t="n">
      <f>AO143*$J$145</f>
    </oc>
    <nc r="AP143" t="n">
      <f>-</f>
    </nc>
  </rcc>
  <rcc rId="6512" ua="false" sId="4">
    <oc r="AP144" t="n">
      <f>AO144*$J$145</f>
    </oc>
    <nc r="AP144" t="n">
      <f>-</f>
    </nc>
  </rcc>
  <rcc rId="6513" ua="false" sId="4">
    <oc r="AQ120" t="e">
      <f>0.15*AF120/$AM$145</f>
    </oc>
    <nc r="AQ120" t="n">
      <f>-</f>
    </nc>
  </rcc>
  <rcc rId="6514" ua="false" sId="4">
    <oc r="AQ121" t="e">
      <f>0.15*AF121/$AM$145</f>
    </oc>
    <nc r="AQ121" t="n">
      <f>-</f>
    </nc>
  </rcc>
  <rcc rId="6515" ua="false" sId="4">
    <oc r="AQ122" t="e">
      <f>0.15*AF122/$AM$145</f>
    </oc>
    <nc r="AQ122" t="n">
      <f>-</f>
    </nc>
  </rcc>
  <rcc rId="6516" ua="false" sId="4">
    <oc r="AQ123" t="e">
      <f>0.15*AF123/$AM$145</f>
    </oc>
    <nc r="AQ123" t="n">
      <f>-</f>
    </nc>
  </rcc>
  <rcc rId="6517" ua="false" sId="4">
    <oc r="AQ124" t="e">
      <f>0.15*AF124/$AM$145</f>
    </oc>
    <nc r="AQ124" t="n">
      <f>-</f>
    </nc>
  </rcc>
  <rcc rId="6518" ua="false" sId="4">
    <oc r="AQ125" t="e">
      <f>0.15*AF125/$AM$145</f>
    </oc>
    <nc r="AQ125" t="n">
      <f>-</f>
    </nc>
  </rcc>
  <rcc rId="6519" ua="false" sId="4">
    <oc r="AQ126" t="e">
      <f>0.15*AF126/$AM$145</f>
    </oc>
    <nc r="AQ126" t="n">
      <f>-</f>
    </nc>
  </rcc>
  <rcc rId="6520" ua="false" sId="4">
    <oc r="AQ127" t="e">
      <f>0.15*AF127/$AM$145</f>
    </oc>
    <nc r="AQ127" t="n">
      <f>-</f>
    </nc>
  </rcc>
  <rcc rId="6521" ua="false" sId="4">
    <oc r="AQ128" t="e">
      <f>0.15*AF128/$AM$145</f>
    </oc>
    <nc r="AQ128" t="n">
      <f>-</f>
    </nc>
  </rcc>
  <rcc rId="6522" ua="false" sId="4">
    <oc r="AQ129" t="e">
      <f>0.15*AF129/$AM$145</f>
    </oc>
    <nc r="AQ129" t="n">
      <f>-</f>
    </nc>
  </rcc>
  <rcc rId="6523" ua="false" sId="4">
    <oc r="AQ130" t="e">
      <f>0.15*AF130/$AM$145</f>
    </oc>
    <nc r="AQ130" t="n">
      <f>-</f>
    </nc>
  </rcc>
  <rcc rId="6524" ua="false" sId="4">
    <oc r="AQ131" t="e">
      <f>0.15*AF131/$AM$145</f>
    </oc>
    <nc r="AQ131" t="n">
      <f>-</f>
    </nc>
  </rcc>
  <rcc rId="6525" ua="false" sId="4">
    <oc r="AQ132" t="e">
      <f>0.15*AF132/$AM$145</f>
    </oc>
    <nc r="AQ132" t="n">
      <f>-</f>
    </nc>
  </rcc>
  <rcc rId="6526" ua="false" sId="4">
    <oc r="AQ133" t="e">
      <f>0.15*AF133/$AM$145</f>
    </oc>
    <nc r="AQ133" t="n">
      <f>-</f>
    </nc>
  </rcc>
  <rcc rId="6527" ua="false" sId="4">
    <oc r="AQ134" t="e">
      <f>0.15*AF134/$AM$145</f>
    </oc>
    <nc r="AQ134" t="n">
      <f>-</f>
    </nc>
  </rcc>
  <rcc rId="6528" ua="false" sId="4">
    <oc r="AQ135" t="e">
      <f>0.15*AF135/$AM$145</f>
    </oc>
    <nc r="AQ135" t="n">
      <f>-</f>
    </nc>
  </rcc>
  <rcc rId="6529" ua="false" sId="4">
    <oc r="AQ136" t="e">
      <f>0.15*AF136/$AM$145</f>
    </oc>
    <nc r="AQ136" t="n">
      <f>-</f>
    </nc>
  </rcc>
  <rcc rId="6530" ua="false" sId="4">
    <oc r="AQ137" t="e">
      <f>0.15*AF137/$AM$145</f>
    </oc>
    <nc r="AQ137" t="n">
      <f>-</f>
    </nc>
  </rcc>
  <rcc rId="6531" ua="false" sId="4">
    <oc r="AQ138" t="e">
      <f>0.15*AF138/$AM$145</f>
    </oc>
    <nc r="AQ138" t="n">
      <f>-</f>
    </nc>
  </rcc>
  <rcc rId="6532" ua="false" sId="4">
    <oc r="AQ139" t="e">
      <f>0.15*AF139/$AM$145</f>
    </oc>
    <nc r="AQ139" t="n">
      <f>-</f>
    </nc>
  </rcc>
  <rcc rId="6533" ua="false" sId="4">
    <oc r="AQ140" t="e">
      <f>0.15*AF140/$AM$145</f>
    </oc>
    <nc r="AQ140" t="n">
      <f>-</f>
    </nc>
  </rcc>
  <rcc rId="6534" ua="false" sId="4">
    <oc r="AQ141" t="e">
      <f>0.15*AF141/$AM$145</f>
    </oc>
    <nc r="AQ141" t="n">
      <f>-</f>
    </nc>
  </rcc>
  <rcc rId="6535" ua="false" sId="4">
    <oc r="AQ142" t="e">
      <f>0.15*AF142/$AM$145</f>
    </oc>
    <nc r="AQ142" t="n">
      <f>-</f>
    </nc>
  </rcc>
  <rcc rId="6536" ua="false" sId="4">
    <oc r="AQ143" t="e">
      <f>0.15*AF143/$AM$145</f>
    </oc>
    <nc r="AQ143" t="n">
      <f>-</f>
    </nc>
  </rcc>
  <rcc rId="6537" ua="false" sId="4">
    <oc r="AQ144" t="e">
      <f>0.15*AF144/$AM$145</f>
    </oc>
    <nc r="AQ144" t="n">
      <f>-</f>
    </nc>
  </rcc>
  <rcc rId="6538" ua="false" sId="4">
    <oc r="AR120" t="n">
      <f>AQ120*$J$145</f>
    </oc>
    <nc r="AR120" t="n">
      <f>-</f>
    </nc>
  </rcc>
  <rcc rId="6539" ua="false" sId="4">
    <oc r="AR121" t="n">
      <f>AQ121*$J$145</f>
    </oc>
    <nc r="AR121" t="n">
      <f>-</f>
    </nc>
  </rcc>
  <rcc rId="6540" ua="false" sId="4">
    <oc r="AR122" t="n">
      <f>AQ122*$J$145</f>
    </oc>
    <nc r="AR122" t="n">
      <f>-</f>
    </nc>
  </rcc>
  <rcc rId="6541" ua="false" sId="4">
    <oc r="AR123" t="n">
      <f>AQ123*$J$145</f>
    </oc>
    <nc r="AR123" t="n">
      <f>-</f>
    </nc>
  </rcc>
  <rcc rId="6542" ua="false" sId="4">
    <oc r="AR124" t="n">
      <f>AQ124*$J$145</f>
    </oc>
    <nc r="AR124" t="n">
      <f>-</f>
    </nc>
  </rcc>
  <rcc rId="6543" ua="false" sId="4">
    <oc r="AR125" t="n">
      <f>AQ125*$J$145</f>
    </oc>
    <nc r="AR125" t="n">
      <f>-</f>
    </nc>
  </rcc>
  <rcc rId="6544" ua="false" sId="4">
    <oc r="AR126" t="n">
      <f>AQ126*$J$145</f>
    </oc>
    <nc r="AR126" t="n">
      <f>-</f>
    </nc>
  </rcc>
  <rcc rId="6545" ua="false" sId="4">
    <oc r="AR127" t="n">
      <f>AQ127*$J$145</f>
    </oc>
    <nc r="AR127" t="n">
      <f>-</f>
    </nc>
  </rcc>
  <rcc rId="6546" ua="false" sId="4">
    <oc r="AR128" t="n">
      <f>AQ128*$J$145</f>
    </oc>
    <nc r="AR128" t="n">
      <f>-</f>
    </nc>
  </rcc>
  <rcc rId="6547" ua="false" sId="4">
    <oc r="AR129" t="n">
      <f>AQ129*$J$145</f>
    </oc>
    <nc r="AR129" t="n">
      <f>-</f>
    </nc>
  </rcc>
  <rcc rId="6548" ua="false" sId="4">
    <oc r="AR130" t="n">
      <f>AQ130*$J$145</f>
    </oc>
    <nc r="AR130" t="n">
      <f>-</f>
    </nc>
  </rcc>
  <rcc rId="6549" ua="false" sId="4">
    <oc r="AR131" t="n">
      <f>AQ131*$J$145</f>
    </oc>
    <nc r="AR131" t="n">
      <f>-</f>
    </nc>
  </rcc>
  <rcc rId="6550" ua="false" sId="4">
    <oc r="AR132" t="n">
      <f>AQ132*$J$145</f>
    </oc>
    <nc r="AR132" t="n">
      <f>-</f>
    </nc>
  </rcc>
  <rcc rId="6551" ua="false" sId="4">
    <oc r="AR133" t="n">
      <f>AQ133*$J$145</f>
    </oc>
    <nc r="AR133" t="n">
      <f>-</f>
    </nc>
  </rcc>
  <rcc rId="6552" ua="false" sId="4">
    <oc r="AR134" t="n">
      <f>AQ134*$J$145</f>
    </oc>
    <nc r="AR134" t="n">
      <f>-</f>
    </nc>
  </rcc>
  <rcc rId="6553" ua="false" sId="4">
    <oc r="AR135" t="n">
      <f>AQ135*$J$145</f>
    </oc>
    <nc r="AR135" t="n">
      <f>-</f>
    </nc>
  </rcc>
  <rcc rId="6554" ua="false" sId="4">
    <oc r="AR136" t="n">
      <f>AQ136*$J$145</f>
    </oc>
    <nc r="AR136" t="n">
      <f>-</f>
    </nc>
  </rcc>
  <rcc rId="6555" ua="false" sId="4">
    <oc r="AR137" t="n">
      <f>AQ137*$J$145</f>
    </oc>
    <nc r="AR137" t="n">
      <f>-</f>
    </nc>
  </rcc>
  <rcc rId="6556" ua="false" sId="4">
    <oc r="AR138" t="n">
      <f>AQ138*$J$145</f>
    </oc>
    <nc r="AR138" t="n">
      <f>-</f>
    </nc>
  </rcc>
  <rcc rId="6557" ua="false" sId="4">
    <oc r="AR139" t="n">
      <f>AQ139*$J$145</f>
    </oc>
    <nc r="AR139" t="n">
      <f>-</f>
    </nc>
  </rcc>
  <rcc rId="6558" ua="false" sId="4">
    <oc r="AR140" t="n">
      <f>AQ140*$J$145</f>
    </oc>
    <nc r="AR140" t="n">
      <f>-</f>
    </nc>
  </rcc>
  <rcc rId="6559" ua="false" sId="4">
    <oc r="AR141" t="n">
      <f>AQ141*$J$145</f>
    </oc>
    <nc r="AR141" t="n">
      <f>-</f>
    </nc>
  </rcc>
  <rcc rId="6560" ua="false" sId="4">
    <oc r="AR142" t="n">
      <f>AQ142*$J$145</f>
    </oc>
    <nc r="AR142" t="n">
      <f>-</f>
    </nc>
  </rcc>
  <rcc rId="6561" ua="false" sId="4">
    <oc r="AR143" t="n">
      <f>AQ143*$J$145</f>
    </oc>
    <nc r="AR143" t="n">
      <f>-</f>
    </nc>
  </rcc>
  <rcc rId="6562" ua="false" sId="4">
    <oc r="AR144" t="n">
      <f>AQ144*$J$145</f>
    </oc>
    <nc r="AR144" t="n">
      <f>-</f>
    </nc>
  </rcc>
  <rcc rId="6563" ua="false" sId="4">
    <oc r="AS120" t="e">
      <f>0.24*AH120/$AM$145</f>
    </oc>
    <nc r="AS120" t="n">
      <f>-</f>
    </nc>
  </rcc>
  <rcc rId="6564" ua="false" sId="4">
    <oc r="AS121" t="e">
      <f>0.24*AH121/$AM$145</f>
    </oc>
    <nc r="AS121" t="n">
      <f>-</f>
    </nc>
  </rcc>
  <rcc rId="6565" ua="false" sId="4">
    <oc r="AS122" t="e">
      <f>0.24*AH122/$AM$145</f>
    </oc>
    <nc r="AS122" t="n">
      <f>-</f>
    </nc>
  </rcc>
  <rcc rId="6566" ua="false" sId="4">
    <oc r="AS123" t="e">
      <f>0.24*AH123/$AM$145</f>
    </oc>
    <nc r="AS123" t="n">
      <f>-</f>
    </nc>
  </rcc>
  <rcc rId="6567" ua="false" sId="4">
    <oc r="AS124" t="e">
      <f>0.24*AH124/$AM$145</f>
    </oc>
    <nc r="AS124" t="n">
      <f>-</f>
    </nc>
  </rcc>
  <rcc rId="6568" ua="false" sId="4">
    <oc r="AS125" t="e">
      <f>0.24*AH125/$AM$145</f>
    </oc>
    <nc r="AS125" t="n">
      <f>-</f>
    </nc>
  </rcc>
  <rcc rId="6569" ua="false" sId="4">
    <oc r="AS126" t="e">
      <f>0.24*AH126/$AM$145</f>
    </oc>
    <nc r="AS126" t="n">
      <f>-</f>
    </nc>
  </rcc>
  <rcc rId="6570" ua="false" sId="4">
    <oc r="AS127" t="e">
      <f>0.24*AH127/$AM$145</f>
    </oc>
    <nc r="AS127" t="n">
      <f>-</f>
    </nc>
  </rcc>
  <rcc rId="6571" ua="false" sId="4">
    <oc r="AS128" t="e">
      <f>0.24*AH128/$AM$145</f>
    </oc>
    <nc r="AS128" t="n">
      <f>-</f>
    </nc>
  </rcc>
  <rcc rId="6572" ua="false" sId="4">
    <oc r="AS129" t="e">
      <f>0.24*AH129/$AM$145</f>
    </oc>
    <nc r="AS129" t="n">
      <f>-</f>
    </nc>
  </rcc>
  <rcc rId="6573" ua="false" sId="4">
    <oc r="AS130" t="e">
      <f>0.24*AH130/$AM$145</f>
    </oc>
    <nc r="AS130" t="n">
      <f>-</f>
    </nc>
  </rcc>
  <rcc rId="6574" ua="false" sId="4">
    <oc r="AS131" t="e">
      <f>0.24*AH131/$AM$145</f>
    </oc>
    <nc r="AS131" t="n">
      <f>-</f>
    </nc>
  </rcc>
  <rcc rId="6575" ua="false" sId="4">
    <oc r="AS132" t="e">
      <f>0.24*AH132/$AM$145</f>
    </oc>
    <nc r="AS132" t="n">
      <f>-</f>
    </nc>
  </rcc>
  <rcc rId="6576" ua="false" sId="4">
    <oc r="AS133" t="e">
      <f>0.24*AH133/$AM$145</f>
    </oc>
    <nc r="AS133" t="n">
      <f>-</f>
    </nc>
  </rcc>
  <rcc rId="6577" ua="false" sId="4">
    <oc r="AS134" t="e">
      <f>0.24*AH134/$AM$145</f>
    </oc>
    <nc r="AS134" t="n">
      <f>-</f>
    </nc>
  </rcc>
  <rcc rId="6578" ua="false" sId="4">
    <oc r="AS135" t="e">
      <f>0.24*AH135/$AM$145</f>
    </oc>
    <nc r="AS135" t="n">
      <f>-</f>
    </nc>
  </rcc>
  <rcc rId="6579" ua="false" sId="4">
    <oc r="AS136" t="e">
      <f>0.24*AH136/$AM$145</f>
    </oc>
    <nc r="AS136" t="n">
      <f>-</f>
    </nc>
  </rcc>
  <rcc rId="6580" ua="false" sId="4">
    <oc r="AS137" t="e">
      <f>0.24*AH137/$AM$145</f>
    </oc>
    <nc r="AS137" t="n">
      <f>-</f>
    </nc>
  </rcc>
  <rcc rId="6581" ua="false" sId="4">
    <oc r="AS138" t="e">
      <f>0.24*AH138/$AM$145</f>
    </oc>
    <nc r="AS138" t="n">
      <f>-</f>
    </nc>
  </rcc>
  <rcc rId="6582" ua="false" sId="4">
    <oc r="AS139" t="e">
      <f>0.24*AH139/$AM$145</f>
    </oc>
    <nc r="AS139" t="n">
      <f>-</f>
    </nc>
  </rcc>
  <rcc rId="6583" ua="false" sId="4">
    <oc r="AS140" t="e">
      <f>0.24*AH140/$AM$145</f>
    </oc>
    <nc r="AS140" t="n">
      <f>-</f>
    </nc>
  </rcc>
  <rcc rId="6584" ua="false" sId="4">
    <oc r="AS141" t="e">
      <f>0.24*AH141/$AM$145</f>
    </oc>
    <nc r="AS141" t="n">
      <f>-</f>
    </nc>
  </rcc>
  <rcc rId="6585" ua="false" sId="4">
    <oc r="AS142" t="e">
      <f>0.24*AH142/$AM$145</f>
    </oc>
    <nc r="AS142" t="n">
      <f>-</f>
    </nc>
  </rcc>
  <rcc rId="6586" ua="false" sId="4">
    <oc r="AS143" t="e">
      <f>0.24*AH143/$AM$145</f>
    </oc>
    <nc r="AS143" t="n">
      <f>-</f>
    </nc>
  </rcc>
  <rcc rId="6587" ua="false" sId="4">
    <oc r="AS144" t="e">
      <f>0.24*AH144/$AM$145</f>
    </oc>
    <nc r="AS144" t="n">
      <f>-</f>
    </nc>
  </rcc>
  <rcc rId="6588" ua="false" sId="4">
    <oc r="AT120" t="n">
      <f>AS120*$J$145</f>
    </oc>
    <nc r="AT120" t="n">
      <f>-</f>
    </nc>
  </rcc>
  <rcc rId="6589" ua="false" sId="4">
    <oc r="AT121" t="n">
      <f>AS121*$J$145</f>
    </oc>
    <nc r="AT121" t="n">
      <f>-</f>
    </nc>
  </rcc>
  <rcc rId="6590" ua="false" sId="4">
    <oc r="AT122" t="n">
      <f>AS122*$J$145</f>
    </oc>
    <nc r="AT122" t="n">
      <f>-</f>
    </nc>
  </rcc>
  <rcc rId="6591" ua="false" sId="4">
    <oc r="AT123" t="n">
      <f>AS123*$J$145</f>
    </oc>
    <nc r="AT123" t="n">
      <f>-</f>
    </nc>
  </rcc>
  <rcc rId="6592" ua="false" sId="4">
    <oc r="AT124" t="n">
      <f>AS124*$J$145</f>
    </oc>
    <nc r="AT124" t="n">
      <f>-</f>
    </nc>
  </rcc>
  <rcc rId="6593" ua="false" sId="4">
    <oc r="AT125" t="n">
      <f>AS125*$J$145</f>
    </oc>
    <nc r="AT125" t="n">
      <f>-</f>
    </nc>
  </rcc>
  <rcc rId="6594" ua="false" sId="4">
    <oc r="AT126" t="n">
      <f>AS126*$J$145</f>
    </oc>
    <nc r="AT126" t="n">
      <f>-</f>
    </nc>
  </rcc>
  <rcc rId="6595" ua="false" sId="4">
    <oc r="AT127" t="n">
      <f>AS127*$J$145</f>
    </oc>
    <nc r="AT127" t="n">
      <f>-</f>
    </nc>
  </rcc>
  <rcc rId="6596" ua="false" sId="4">
    <oc r="AT128" t="n">
      <f>AS128*$J$145</f>
    </oc>
    <nc r="AT128" t="n">
      <f>-</f>
    </nc>
  </rcc>
  <rcc rId="6597" ua="false" sId="4">
    <oc r="AT129" t="n">
      <f>AS129*$J$145</f>
    </oc>
    <nc r="AT129" t="n">
      <f>-</f>
    </nc>
  </rcc>
  <rcc rId="6598" ua="false" sId="4">
    <oc r="AT130" t="n">
      <f>AS130*$J$145</f>
    </oc>
    <nc r="AT130" t="n">
      <f>-</f>
    </nc>
  </rcc>
  <rcc rId="6599" ua="false" sId="4">
    <oc r="AT131" t="n">
      <f>AS131*$J$145</f>
    </oc>
    <nc r="AT131" t="n">
      <f>-</f>
    </nc>
  </rcc>
  <rcc rId="6600" ua="false" sId="4">
    <oc r="AT132" t="n">
      <f>AS132*$J$145</f>
    </oc>
    <nc r="AT132" t="n">
      <f>-</f>
    </nc>
  </rcc>
  <rcc rId="6601" ua="false" sId="4">
    <oc r="AT133" t="n">
      <f>AS133*$J$145</f>
    </oc>
    <nc r="AT133" t="n">
      <f>-</f>
    </nc>
  </rcc>
  <rcc rId="6602" ua="false" sId="4">
    <oc r="AT134" t="n">
      <f>AS134*$J$145</f>
    </oc>
    <nc r="AT134" t="n">
      <f>-</f>
    </nc>
  </rcc>
  <rcc rId="6603" ua="false" sId="4">
    <oc r="AT135" t="n">
      <f>AS135*$J$145</f>
    </oc>
    <nc r="AT135" t="n">
      <f>-</f>
    </nc>
  </rcc>
  <rcc rId="6604" ua="false" sId="4">
    <oc r="AT136" t="n">
      <f>AS136*$J$145</f>
    </oc>
    <nc r="AT136" t="n">
      <f>-</f>
    </nc>
  </rcc>
  <rcc rId="6605" ua="false" sId="4">
    <oc r="AT137" t="n">
      <f>AS137*$J$145</f>
    </oc>
    <nc r="AT137" t="n">
      <f>-</f>
    </nc>
  </rcc>
  <rcc rId="6606" ua="false" sId="4">
    <oc r="AT138" t="n">
      <f>AS138*$J$145</f>
    </oc>
    <nc r="AT138" t="n">
      <f>-</f>
    </nc>
  </rcc>
  <rcc rId="6607" ua="false" sId="4">
    <oc r="AT139" t="n">
      <f>AS139*$J$145</f>
    </oc>
    <nc r="AT139" t="n">
      <f>-</f>
    </nc>
  </rcc>
  <rcc rId="6608" ua="false" sId="4">
    <oc r="AT140" t="n">
      <f>AS140*$J$145</f>
    </oc>
    <nc r="AT140" t="n">
      <f>-</f>
    </nc>
  </rcc>
  <rcc rId="6609" ua="false" sId="4">
    <oc r="AT141" t="n">
      <f>AS141*$J$145</f>
    </oc>
    <nc r="AT141" t="n">
      <f>-</f>
    </nc>
  </rcc>
  <rcc rId="6610" ua="false" sId="4">
    <oc r="AT142" t="n">
      <f>AS142*$J$145</f>
    </oc>
    <nc r="AT142" t="n">
      <f>-</f>
    </nc>
  </rcc>
  <rcc rId="6611" ua="false" sId="4">
    <oc r="AT143" t="n">
      <f>AS143*$J$145</f>
    </oc>
    <nc r="AT143" t="n">
      <f>-</f>
    </nc>
  </rcc>
  <rcc rId="6612" ua="false" sId="4">
    <oc r="AT144" t="n">
      <f>AS144*$J$145</f>
    </oc>
    <nc r="AT144" t="n">
      <f>-</f>
    </nc>
  </rcc>
  <rcc rId="6613" ua="false" sId="4">
    <oc r="AU120" t="e">
      <f>0.25*AJ120/$AM$145</f>
    </oc>
    <nc r="AU120" t="n">
      <f>-</f>
    </nc>
  </rcc>
  <rcc rId="6614" ua="false" sId="4">
    <oc r="AU121" t="e">
      <f>0.25*AJ121/$AM$145</f>
    </oc>
    <nc r="AU121" t="n">
      <f>-</f>
    </nc>
  </rcc>
  <rcc rId="6615" ua="false" sId="4">
    <oc r="AU122" t="e">
      <f>0.25*AJ122/$AM$145</f>
    </oc>
    <nc r="AU122" t="n">
      <f>-</f>
    </nc>
  </rcc>
  <rcc rId="6616" ua="false" sId="4">
    <oc r="AU123" t="e">
      <f>0.25*AJ123/$AM$145</f>
    </oc>
    <nc r="AU123" t="n">
      <f>-</f>
    </nc>
  </rcc>
  <rcc rId="6617" ua="false" sId="4">
    <oc r="AU124" t="e">
      <f>0.25*AJ124/$AM$145</f>
    </oc>
    <nc r="AU124" t="n">
      <f>-</f>
    </nc>
  </rcc>
  <rcc rId="6618" ua="false" sId="4">
    <oc r="AU125" t="e">
      <f>0.25*AJ125/$AM$145</f>
    </oc>
    <nc r="AU125" t="n">
      <f>-</f>
    </nc>
  </rcc>
  <rcc rId="6619" ua="false" sId="4">
    <oc r="AU126" t="e">
      <f>0.25*AJ126/$AM$145</f>
    </oc>
    <nc r="AU126" t="n">
      <f>-</f>
    </nc>
  </rcc>
  <rcc rId="6620" ua="false" sId="4">
    <oc r="AU127" t="e">
      <f>0.25*AJ127/$AM$145</f>
    </oc>
    <nc r="AU127" t="n">
      <f>-</f>
    </nc>
  </rcc>
  <rcc rId="6621" ua="false" sId="4">
    <oc r="AU128" t="e">
      <f>0.25*AJ128/$AM$145</f>
    </oc>
    <nc r="AU128" t="n">
      <f>-</f>
    </nc>
  </rcc>
  <rcc rId="6622" ua="false" sId="4">
    <oc r="AU129" t="e">
      <f>0.25*AJ129/$AM$145</f>
    </oc>
    <nc r="AU129" t="n">
      <f>-</f>
    </nc>
  </rcc>
  <rcc rId="6623" ua="false" sId="4">
    <oc r="AU130" t="e">
      <f>0.25*AJ130/$AM$145</f>
    </oc>
    <nc r="AU130" t="n">
      <f>-</f>
    </nc>
  </rcc>
  <rcc rId="6624" ua="false" sId="4">
    <oc r="AU131" t="e">
      <f>0.25*AJ131/$AM$145</f>
    </oc>
    <nc r="AU131" t="n">
      <f>-</f>
    </nc>
  </rcc>
  <rcc rId="6625" ua="false" sId="4">
    <oc r="AU132" t="e">
      <f>0.25*AJ132/$AM$145</f>
    </oc>
    <nc r="AU132" t="n">
      <f>-</f>
    </nc>
  </rcc>
  <rcc rId="6626" ua="false" sId="4">
    <oc r="AU133" t="e">
      <f>0.25*AJ133/$AM$145</f>
    </oc>
    <nc r="AU133" t="n">
      <f>-</f>
    </nc>
  </rcc>
  <rcc rId="6627" ua="false" sId="4">
    <oc r="AU134" t="e">
      <f>0.25*AJ134/$AM$145</f>
    </oc>
    <nc r="AU134" t="n">
      <f>-</f>
    </nc>
  </rcc>
  <rcc rId="6628" ua="false" sId="4">
    <oc r="AU135" t="e">
      <f>0.25*AJ135/$AM$145</f>
    </oc>
    <nc r="AU135" t="n">
      <f>-</f>
    </nc>
  </rcc>
  <rcc rId="6629" ua="false" sId="4">
    <oc r="AU136" t="e">
      <f>0.25*AJ136/$AM$145</f>
    </oc>
    <nc r="AU136" t="n">
      <f>-</f>
    </nc>
  </rcc>
  <rcc rId="6630" ua="false" sId="4">
    <oc r="AU137" t="e">
      <f>0.25*AJ137/$AM$145</f>
    </oc>
    <nc r="AU137" t="n">
      <f>-</f>
    </nc>
  </rcc>
  <rcc rId="6631" ua="false" sId="4">
    <oc r="AU138" t="e">
      <f>0.25*AJ138/$AM$145</f>
    </oc>
    <nc r="AU138" t="n">
      <f>-</f>
    </nc>
  </rcc>
  <rcc rId="6632" ua="false" sId="4">
    <oc r="AU139" t="e">
      <f>0.25*AJ139/$AM$145</f>
    </oc>
    <nc r="AU139" t="n">
      <f>-</f>
    </nc>
  </rcc>
  <rcc rId="6633" ua="false" sId="4">
    <oc r="AU140" t="e">
      <f>0.25*AJ140/$AM$145</f>
    </oc>
    <nc r="AU140" t="n">
      <f>-</f>
    </nc>
  </rcc>
  <rcc rId="6634" ua="false" sId="4">
    <oc r="AU141" t="e">
      <f>0.25*AJ141/$AM$145</f>
    </oc>
    <nc r="AU141" t="n">
      <f>-</f>
    </nc>
  </rcc>
  <rcc rId="6635" ua="false" sId="4">
    <oc r="AU142" t="e">
      <f>0.25*AJ142/$AM$145</f>
    </oc>
    <nc r="AU142" t="n">
      <f>-</f>
    </nc>
  </rcc>
  <rcc rId="6636" ua="false" sId="4">
    <oc r="AU143" t="e">
      <f>0.25*AJ143/$AM$145</f>
    </oc>
    <nc r="AU143" t="n">
      <f>-</f>
    </nc>
  </rcc>
  <rcc rId="6637" ua="false" sId="4">
    <oc r="AU144" t="e">
      <f>0.25*AJ144/$AM$145</f>
    </oc>
    <nc r="AU144" t="n">
      <f>-</f>
    </nc>
  </rcc>
  <rcc rId="6638" ua="false" sId="4">
    <oc r="AV120" t="n">
      <f>AU120*$J$145</f>
    </oc>
    <nc r="AV120" t="n">
      <f>-</f>
    </nc>
  </rcc>
  <rcc rId="6639" ua="false" sId="4">
    <oc r="AV121" t="n">
      <f>AU121*$J$145</f>
    </oc>
    <nc r="AV121" t="n">
      <f>-</f>
    </nc>
  </rcc>
  <rcc rId="6640" ua="false" sId="4">
    <oc r="AV122" t="n">
      <f>AU122*$J$145</f>
    </oc>
    <nc r="AV122" t="n">
      <f>-</f>
    </nc>
  </rcc>
  <rcc rId="6641" ua="false" sId="4">
    <oc r="AV123" t="n">
      <f>AU123*$J$145</f>
    </oc>
    <nc r="AV123" t="n">
      <f>-</f>
    </nc>
  </rcc>
  <rcc rId="6642" ua="false" sId="4">
    <oc r="AV124" t="n">
      <f>AU124*$J$145</f>
    </oc>
    <nc r="AV124" t="n">
      <f>-</f>
    </nc>
  </rcc>
  <rcc rId="6643" ua="false" sId="4">
    <oc r="AV125" t="n">
      <f>AU125*$J$145</f>
    </oc>
    <nc r="AV125" t="n">
      <f>-</f>
    </nc>
  </rcc>
  <rcc rId="6644" ua="false" sId="4">
    <oc r="AV126" t="n">
      <f>AU126*$J$145</f>
    </oc>
    <nc r="AV126" t="n">
      <f>-</f>
    </nc>
  </rcc>
  <rcc rId="6645" ua="false" sId="4">
    <oc r="AV127" t="n">
      <f>AU127*$J$145</f>
    </oc>
    <nc r="AV127" t="n">
      <f>-</f>
    </nc>
  </rcc>
  <rcc rId="6646" ua="false" sId="4">
    <oc r="AV128" t="n">
      <f>AU128*$J$145</f>
    </oc>
    <nc r="AV128" t="n">
      <f>-</f>
    </nc>
  </rcc>
  <rcc rId="6647" ua="false" sId="4">
    <oc r="AV129" t="n">
      <f>AU129*$J$145</f>
    </oc>
    <nc r="AV129" t="n">
      <f>-</f>
    </nc>
  </rcc>
  <rcc rId="6648" ua="false" sId="4">
    <oc r="AV130" t="n">
      <f>AU130*$J$145</f>
    </oc>
    <nc r="AV130" t="n">
      <f>-</f>
    </nc>
  </rcc>
  <rcc rId="6649" ua="false" sId="4">
    <oc r="AV131" t="n">
      <f>AU131*$J$145</f>
    </oc>
    <nc r="AV131" t="n">
      <f>-</f>
    </nc>
  </rcc>
  <rcc rId="6650" ua="false" sId="4">
    <oc r="AV132" t="n">
      <f>AU132*$J$145</f>
    </oc>
    <nc r="AV132" t="n">
      <f>-</f>
    </nc>
  </rcc>
  <rcc rId="6651" ua="false" sId="4">
    <oc r="AV133" t="n">
      <f>AU133*$J$145</f>
    </oc>
    <nc r="AV133" t="n">
      <f>-</f>
    </nc>
  </rcc>
  <rcc rId="6652" ua="false" sId="4">
    <oc r="AV134" t="n">
      <f>AU134*$J$145</f>
    </oc>
    <nc r="AV134" t="n">
      <f>-</f>
    </nc>
  </rcc>
  <rcc rId="6653" ua="false" sId="4">
    <oc r="AV135" t="n">
      <f>AU135*$J$145</f>
    </oc>
    <nc r="AV135" t="n">
      <f>-</f>
    </nc>
  </rcc>
  <rcc rId="6654" ua="false" sId="4">
    <oc r="AV136" t="n">
      <f>AU136*$J$145</f>
    </oc>
    <nc r="AV136" t="n">
      <f>-</f>
    </nc>
  </rcc>
  <rcc rId="6655" ua="false" sId="4">
    <oc r="AV137" t="n">
      <f>AU137*$J$145</f>
    </oc>
    <nc r="AV137" t="n">
      <f>-</f>
    </nc>
  </rcc>
  <rcc rId="6656" ua="false" sId="4">
    <oc r="AV138" t="n">
      <f>AU138*$J$145</f>
    </oc>
    <nc r="AV138" t="n">
      <f>-</f>
    </nc>
  </rcc>
  <rcc rId="6657" ua="false" sId="4">
    <oc r="AV139" t="n">
      <f>AU139*$J$145</f>
    </oc>
    <nc r="AV139" t="n">
      <f>-</f>
    </nc>
  </rcc>
  <rcc rId="6658" ua="false" sId="4">
    <oc r="AV140" t="n">
      <f>AU140*$J$145</f>
    </oc>
    <nc r="AV140" t="n">
      <f>-</f>
    </nc>
  </rcc>
  <rcc rId="6659" ua="false" sId="4">
    <oc r="AV141" t="n">
      <f>AU141*$J$145</f>
    </oc>
    <nc r="AV141" t="n">
      <f>-</f>
    </nc>
  </rcc>
  <rcc rId="6660" ua="false" sId="4">
    <oc r="AV142" t="n">
      <f>AU142*$J$145</f>
    </oc>
    <nc r="AV142" t="n">
      <f>-</f>
    </nc>
  </rcc>
  <rcc rId="6661" ua="false" sId="4">
    <oc r="AV143" t="n">
      <f>AU143*$J$145</f>
    </oc>
    <nc r="AV143" t="n">
      <f>-</f>
    </nc>
  </rcc>
  <rcc rId="6662" ua="false" sId="4">
    <oc r="AV144" t="n">
      <f>AU144*$J$145</f>
    </oc>
    <nc r="AV144" t="n">
      <f>-</f>
    </nc>
  </rcc>
  <rcc rId="6663" ua="false" sId="4">
    <oc r="AW120" t="e">
      <f>0.35*AL120/$AM$145</f>
    </oc>
    <nc r="AW120" t="n">
      <f>-</f>
    </nc>
  </rcc>
  <rcc rId="6664" ua="false" sId="4">
    <oc r="AW121" t="e">
      <f>0.35*AL121/$AM$145</f>
    </oc>
    <nc r="AW121" t="n">
      <f>-</f>
    </nc>
  </rcc>
  <rcc rId="6665" ua="false" sId="4">
    <oc r="AW122" t="e">
      <f>0.35*AL122/$AM$145</f>
    </oc>
    <nc r="AW122" t="n">
      <f>-</f>
    </nc>
  </rcc>
  <rcc rId="6666" ua="false" sId="4">
    <oc r="AW123" t="e">
      <f>0.35*AL123/$AM$145</f>
    </oc>
    <nc r="AW123" t="n">
      <f>-</f>
    </nc>
  </rcc>
  <rcc rId="6667" ua="false" sId="4">
    <oc r="AW124" t="e">
      <f>0.35*AL124/$AM$145</f>
    </oc>
    <nc r="AW124" t="n">
      <f>-</f>
    </nc>
  </rcc>
  <rcc rId="6668" ua="false" sId="4">
    <oc r="AW125" t="e">
      <f>0.35*AL125/$AM$145</f>
    </oc>
    <nc r="AW125" t="n">
      <f>-</f>
    </nc>
  </rcc>
  <rcc rId="6669" ua="false" sId="4">
    <oc r="AW126" t="e">
      <f>0.35*AL126/$AM$145</f>
    </oc>
    <nc r="AW126" t="n">
      <f>-</f>
    </nc>
  </rcc>
  <rcc rId="6670" ua="false" sId="4">
    <oc r="AW127" t="e">
      <f>0.35*AL127/$AM$145</f>
    </oc>
    <nc r="AW127" t="n">
      <f>-</f>
    </nc>
  </rcc>
  <rcc rId="6671" ua="false" sId="4">
    <oc r="AW128" t="e">
      <f>0.35*AL128/$AM$145</f>
    </oc>
    <nc r="AW128" t="n">
      <f>-</f>
    </nc>
  </rcc>
  <rcc rId="6672" ua="false" sId="4">
    <oc r="AW129" t="e">
      <f>0.35*AL129/$AM$145</f>
    </oc>
    <nc r="AW129" t="n">
      <f>-</f>
    </nc>
  </rcc>
  <rcc rId="6673" ua="false" sId="4">
    <oc r="AW130" t="e">
      <f>0.35*AL130/$AM$145</f>
    </oc>
    <nc r="AW130" t="n">
      <f>-</f>
    </nc>
  </rcc>
  <rcc rId="6674" ua="false" sId="4">
    <oc r="AW131" t="e">
      <f>0.35*AL131/$AM$145</f>
    </oc>
    <nc r="AW131" t="n">
      <f>-</f>
    </nc>
  </rcc>
  <rcc rId="6675" ua="false" sId="4">
    <oc r="AW132" t="e">
      <f>0.35*AL132/$AM$145</f>
    </oc>
    <nc r="AW132" t="n">
      <f>-</f>
    </nc>
  </rcc>
  <rcc rId="6676" ua="false" sId="4">
    <oc r="AW133" t="e">
      <f>0.35*AL133/$AM$145</f>
    </oc>
    <nc r="AW133" t="n">
      <f>-</f>
    </nc>
  </rcc>
  <rcc rId="6677" ua="false" sId="4">
    <oc r="AW134" t="e">
      <f>0.35*AL134/$AM$145</f>
    </oc>
    <nc r="AW134" t="n">
      <f>-</f>
    </nc>
  </rcc>
  <rcc rId="6678" ua="false" sId="4">
    <oc r="AW135" t="e">
      <f>0.35*AL135/$AM$145</f>
    </oc>
    <nc r="AW135" t="n">
      <f>-</f>
    </nc>
  </rcc>
  <rcc rId="6679" ua="false" sId="4">
    <oc r="AW136" t="e">
      <f>0.35*AL136/$AM$145</f>
    </oc>
    <nc r="AW136" t="n">
      <f>-</f>
    </nc>
  </rcc>
  <rcc rId="6680" ua="false" sId="4">
    <oc r="AW137" t="e">
      <f>0.35*AL137/$AM$145</f>
    </oc>
    <nc r="AW137" t="n">
      <f>-</f>
    </nc>
  </rcc>
  <rcc rId="6681" ua="false" sId="4">
    <oc r="AW138" t="e">
      <f>0.35*AL138/$AM$145</f>
    </oc>
    <nc r="AW138" t="n">
      <f>-</f>
    </nc>
  </rcc>
  <rcc rId="6682" ua="false" sId="4">
    <oc r="AW139" t="e">
      <f>0.35*AL139/$AM$145</f>
    </oc>
    <nc r="AW139" t="n">
      <f>-</f>
    </nc>
  </rcc>
  <rcc rId="6683" ua="false" sId="4">
    <oc r="AW140" t="e">
      <f>0.35*AL140/$AM$145</f>
    </oc>
    <nc r="AW140" t="n">
      <f>-</f>
    </nc>
  </rcc>
  <rcc rId="6684" ua="false" sId="4">
    <oc r="AW141" t="e">
      <f>0.35*AL141/$AM$145</f>
    </oc>
    <nc r="AW141" t="n">
      <f>-</f>
    </nc>
  </rcc>
  <rcc rId="6685" ua="false" sId="4">
    <oc r="AW142" t="e">
      <f>0.35*AL142/$AM$145</f>
    </oc>
    <nc r="AW142" t="n">
      <f>-</f>
    </nc>
  </rcc>
  <rcc rId="6686" ua="false" sId="4">
    <oc r="AW143" t="e">
      <f>0.35*AL143/$AM$145</f>
    </oc>
    <nc r="AW143" t="n">
      <f>-</f>
    </nc>
  </rcc>
  <rcc rId="6687" ua="false" sId="4">
    <oc r="AW144" t="e">
      <f>0.35*AL144/$AM$145</f>
    </oc>
    <nc r="AW144" t="n">
      <f>-</f>
    </nc>
  </rcc>
  <rcc rId="6688" ua="false" sId="4">
    <oc r="AX120" t="n">
      <f>AW120*$J$145</f>
    </oc>
    <nc r="AX120" t="n">
      <f>-</f>
    </nc>
  </rcc>
  <rcc rId="6689" ua="false" sId="4">
    <oc r="AX121" t="n">
      <f>AW121*$J$145</f>
    </oc>
    <nc r="AX121" t="n">
      <f>-</f>
    </nc>
  </rcc>
  <rcc rId="6690" ua="false" sId="4">
    <oc r="AX122" t="n">
      <f>AW122*$J$145</f>
    </oc>
    <nc r="AX122" t="n">
      <f>-</f>
    </nc>
  </rcc>
  <rcc rId="6691" ua="false" sId="4">
    <oc r="AX123" t="n">
      <f>AW123*$J$145</f>
    </oc>
    <nc r="AX123" t="n">
      <f>-</f>
    </nc>
  </rcc>
  <rcc rId="6692" ua="false" sId="4">
    <oc r="AX124" t="n">
      <f>AW124*$J$145</f>
    </oc>
    <nc r="AX124" t="n">
      <f>-</f>
    </nc>
  </rcc>
  <rcc rId="6693" ua="false" sId="4">
    <oc r="AX125" t="n">
      <f>AW125*$J$145</f>
    </oc>
    <nc r="AX125" t="n">
      <f>-</f>
    </nc>
  </rcc>
  <rcc rId="6694" ua="false" sId="4">
    <oc r="AX126" t="n">
      <f>AW126*$J$145</f>
    </oc>
    <nc r="AX126" t="n">
      <f>-</f>
    </nc>
  </rcc>
  <rcc rId="6695" ua="false" sId="4">
    <oc r="AX127" t="n">
      <f>AW127*$J$145</f>
    </oc>
    <nc r="AX127" t="n">
      <f>-</f>
    </nc>
  </rcc>
  <rcc rId="6696" ua="false" sId="4">
    <oc r="AX128" t="n">
      <f>AW128*$J$145</f>
    </oc>
    <nc r="AX128" t="n">
      <f>-</f>
    </nc>
  </rcc>
  <rcc rId="6697" ua="false" sId="4">
    <oc r="AX129" t="n">
      <f>AW129*$J$145</f>
    </oc>
    <nc r="AX129" t="n">
      <f>-</f>
    </nc>
  </rcc>
  <rcc rId="6698" ua="false" sId="4">
    <oc r="AX130" t="n">
      <f>AW130*$J$145</f>
    </oc>
    <nc r="AX130" t="n">
      <f>-</f>
    </nc>
  </rcc>
  <rcc rId="6699" ua="false" sId="4">
    <oc r="AX131" t="n">
      <f>AW131*$J$145</f>
    </oc>
    <nc r="AX131" t="n">
      <f>-</f>
    </nc>
  </rcc>
  <rcc rId="6700" ua="false" sId="4">
    <oc r="AX132" t="n">
      <f>AW132*$J$145</f>
    </oc>
    <nc r="AX132" t="n">
      <f>-</f>
    </nc>
  </rcc>
  <rcc rId="6701" ua="false" sId="4">
    <oc r="AX133" t="n">
      <f>AW133*$J$145</f>
    </oc>
    <nc r="AX133" t="n">
      <f>-</f>
    </nc>
  </rcc>
  <rcc rId="6702" ua="false" sId="4">
    <oc r="AX134" t="n">
      <f>AW134*$J$145</f>
    </oc>
    <nc r="AX134" t="n">
      <f>-</f>
    </nc>
  </rcc>
  <rcc rId="6703" ua="false" sId="4">
    <oc r="AX135" t="n">
      <f>AW135*$J$145</f>
    </oc>
    <nc r="AX135" t="n">
      <f>-</f>
    </nc>
  </rcc>
  <rcc rId="6704" ua="false" sId="4">
    <oc r="AX136" t="n">
      <f>AW136*$J$145</f>
    </oc>
    <nc r="AX136" t="n">
      <f>-</f>
    </nc>
  </rcc>
  <rcc rId="6705" ua="false" sId="4">
    <oc r="AX137" t="n">
      <f>AW137*$J$145</f>
    </oc>
    <nc r="AX137" t="n">
      <f>-</f>
    </nc>
  </rcc>
  <rcc rId="6706" ua="false" sId="4">
    <oc r="AX138" t="n">
      <f>AW138*$J$145</f>
    </oc>
    <nc r="AX138" t="n">
      <f>-</f>
    </nc>
  </rcc>
  <rcc rId="6707" ua="false" sId="4">
    <oc r="AX139" t="n">
      <f>AW139*$J$145</f>
    </oc>
    <nc r="AX139" t="n">
      <f>-</f>
    </nc>
  </rcc>
  <rcc rId="6708" ua="false" sId="4">
    <oc r="AX140" t="n">
      <f>AW140*$J$145</f>
    </oc>
    <nc r="AX140" t="n">
      <f>-</f>
    </nc>
  </rcc>
  <rcc rId="6709" ua="false" sId="4">
    <oc r="AX141" t="n">
      <f>AW141*$J$145</f>
    </oc>
    <nc r="AX141" t="n">
      <f>-</f>
    </nc>
  </rcc>
  <rcc rId="6710" ua="false" sId="4">
    <oc r="AX142" t="n">
      <f>AW142*$J$145</f>
    </oc>
    <nc r="AX142" t="n">
      <f>-</f>
    </nc>
  </rcc>
  <rcc rId="6711" ua="false" sId="4">
    <oc r="AX143" t="n">
      <f>AW143*$J$145</f>
    </oc>
    <nc r="AX143" t="n">
      <f>-</f>
    </nc>
  </rcc>
  <rcc rId="6712" ua="false" sId="4">
    <oc r="AX144" t="n">
      <f>AW144*$J$145</f>
    </oc>
    <nc r="AX144" t="n">
      <f>-</f>
    </nc>
  </rcc>
  <rcc rId="6713" ua="false" sId="4">
    <oc r="A155" t="inlineStr">
      <is>
        <r>
          <rPr>
            <sz val="10"/>
            <rFont val="Arial"/>
            <family val="2"/>
            <charset val="1"/>
          </rPr>
          <t xml:space="preserve">U. DE CHILE</t>
        </r>
      </is>
    </oc>
    <nc r="A155" t="inlineStr">
      <is>
        <r>
          <rPr>
            <sz val="10"/>
            <rFont val="Arial"/>
            <family val="2"/>
            <charset val="1"/>
          </rPr>
          <t xml:space="preserve">U.de Chile</t>
        </r>
      </is>
    </nc>
  </rcc>
  <rcc rId="6714" ua="false" sId="4">
    <oc r="A156" t="inlineStr">
      <is>
        <r>
          <rPr>
            <sz val="10"/>
            <rFont val="Arial"/>
            <family val="2"/>
            <charset val="1"/>
          </rPr>
          <t xml:space="preserve">P. U. C. DE CHILE</t>
        </r>
      </is>
    </oc>
    <nc r="A156" t="inlineStr">
      <is>
        <r>
          <rPr>
            <sz val="10"/>
            <rFont val="Arial"/>
            <family val="2"/>
            <charset val="1"/>
          </rPr>
          <t xml:space="preserve">P.U.Católica de Chile</t>
        </r>
      </is>
    </nc>
  </rcc>
  <rcc rId="6715" ua="false" sId="4">
    <oc r="A157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oc>
    <nc r="A157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nc>
  </rcc>
  <rcc rId="6716" ua="false" sId="4">
    <oc r="A158" t="inlineStr">
      <is>
        <r>
          <rPr>
            <sz val="10"/>
            <rFont val="Arial"/>
            <family val="2"/>
            <charset val="1"/>
          </rPr>
          <t xml:space="preserve">P. U. C. DE VALPARAISO</t>
        </r>
      </is>
    </oc>
    <nc r="A158" t="inlineStr">
      <is>
        <r>
          <rPr>
            <sz val="10"/>
            <rFont val="Arial"/>
            <family val="2"/>
            <charset val="1"/>
          </rPr>
          <t xml:space="preserve">U. Católica de Valparaíso</t>
        </r>
      </is>
    </nc>
  </rcc>
  <rcc rId="6717" ua="false" sId="4">
    <oc r="A159" t="inlineStr">
      <is>
        <r>
          <rPr>
            <sz val="10"/>
            <rFont val="Arial"/>
            <family val="2"/>
            <charset val="1"/>
          </rPr>
          <t xml:space="preserve">U. TÉCNICA FEDERICO STA. MARÍA</t>
        </r>
      </is>
    </oc>
    <nc r="A159" t="inlineStr">
      <is>
        <r>
          <rPr>
            <sz val="10"/>
            <rFont val="Arial"/>
            <family val="2"/>
            <charset val="1"/>
          </rPr>
          <t xml:space="preserve">U. Téc. Federico Sta.Maria</t>
        </r>
      </is>
    </nc>
  </rcc>
  <rcc rId="6718" ua="false" sId="4">
    <oc r="A160" t="inlineStr">
      <is>
        <r>
          <rPr>
            <sz val="10"/>
            <rFont val="Arial"/>
            <family val="2"/>
            <charset val="1"/>
          </rPr>
          <t xml:space="preserve">U. DE SANTIAGO</t>
        </r>
      </is>
    </oc>
    <nc r="A160" t="inlineStr">
      <is>
        <r>
          <rPr>
            <sz val="10"/>
            <rFont val="Arial"/>
            <family val="2"/>
            <charset val="1"/>
          </rPr>
          <t xml:space="preserve">U. de Santiago</t>
        </r>
      </is>
    </nc>
  </rcc>
  <rcc rId="6719" ua="false" sId="4">
    <oc r="A161" t="inlineStr">
      <is>
        <r>
          <rPr>
            <sz val="10"/>
            <rFont val="Arial"/>
            <family val="2"/>
            <charset val="1"/>
          </rPr>
          <t xml:space="preserve">U. AUSTRAL DE CHILE</t>
        </r>
      </is>
    </oc>
    <nc r="A161" t="inlineStr">
      <is>
        <r>
          <rPr>
            <sz val="10"/>
            <rFont val="Arial"/>
            <family val="2"/>
            <charset val="1"/>
          </rPr>
          <t xml:space="preserve">U. Austral</t>
        </r>
      </is>
    </nc>
  </rcc>
  <rcc rId="6720" ua="false" sId="4">
    <oc r="A162" t="inlineStr">
      <is>
        <r>
          <rPr>
            <sz val="10"/>
            <rFont val="Arial"/>
            <family val="2"/>
            <charset val="1"/>
          </rPr>
          <t xml:space="preserve">U. C. DEL NORTE</t>
        </r>
      </is>
    </oc>
    <nc r="A162" t="inlineStr">
      <is>
        <r>
          <rPr>
            <sz val="10"/>
            <rFont val="Arial"/>
            <family val="2"/>
            <charset val="1"/>
          </rPr>
          <t xml:space="preserve">U. Católica del Norte</t>
        </r>
      </is>
    </nc>
  </rcc>
  <rcc rId="6721" ua="false" sId="4">
    <oc r="A163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oc>
    <nc r="A163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nc>
  </rcc>
  <rcc rId="6722" ua="false" sId="4">
    <oc r="A164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oc>
    <nc r="A164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nc>
  </rcc>
  <rcc rId="6723" ua="false" sId="4">
    <oc r="A165" t="inlineStr">
      <is>
        <r>
          <rPr>
            <sz val="10"/>
            <rFont val="Arial"/>
            <family val="2"/>
            <charset val="1"/>
          </rPr>
          <t xml:space="preserve">U. DE LA SERENA</t>
        </r>
      </is>
    </oc>
    <nc r="A165" t="inlineStr">
      <is>
        <r>
          <rPr>
            <sz val="10"/>
            <rFont val="Arial"/>
            <family val="2"/>
            <charset val="1"/>
          </rPr>
          <t xml:space="preserve">U. de la Serena</t>
        </r>
      </is>
    </nc>
  </rcc>
  <rcc rId="6724" ua="false" sId="4">
    <oc r="A166" t="inlineStr">
      <is>
        <r>
          <rPr>
            <sz val="10"/>
            <rFont val="Arial"/>
            <family val="2"/>
            <charset val="1"/>
          </rPr>
          <t xml:space="preserve">U. DEL BÍO-BÍO</t>
        </r>
      </is>
    </oc>
    <nc r="A166" t="inlineStr">
      <is>
        <r>
          <rPr>
            <sz val="10"/>
            <rFont val="Arial"/>
            <family val="2"/>
            <charset val="1"/>
          </rPr>
          <t xml:space="preserve">U. de Bio Bio</t>
        </r>
      </is>
    </nc>
  </rcc>
  <rcc rId="6725" ua="false" sId="4">
    <oc r="A167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oc>
    <nc r="A167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nc>
  </rcc>
  <rcc rId="6726" ua="false" sId="4">
    <oc r="A168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oc>
    <nc r="A168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nc>
  </rcc>
  <rcc rId="6727" ua="false" sId="4">
    <oc r="A169" t="inlineStr">
      <is>
        <r>
          <rPr>
            <sz val="10"/>
            <rFont val="Arial"/>
            <family val="2"/>
            <charset val="1"/>
          </rPr>
          <t xml:space="preserve">U. DE TALCA</t>
        </r>
      </is>
    </oc>
    <nc r="A169" t="inlineStr">
      <is>
        <r>
          <rPr>
            <sz val="10"/>
            <rFont val="Arial"/>
            <family val="2"/>
            <charset val="1"/>
          </rPr>
          <t xml:space="preserve">U. de Talca</t>
        </r>
      </is>
    </nc>
  </rcc>
  <rcc rId="6728" ua="false" sId="4">
    <oc r="A170" t="inlineStr">
      <is>
        <r>
          <rPr>
            <sz val="10"/>
            <rFont val="Arial"/>
            <family val="2"/>
            <charset val="1"/>
          </rPr>
          <t xml:space="preserve">U. DE ATACAMA</t>
        </r>
      </is>
    </oc>
    <nc r="A170" t="inlineStr">
      <is>
        <r>
          <rPr>
            <sz val="10"/>
            <rFont val="Arial"/>
            <family val="2"/>
            <charset val="1"/>
          </rPr>
          <t xml:space="preserve">U. de Atacama</t>
        </r>
      </is>
    </nc>
  </rcc>
  <rcc rId="6729" ua="false" sId="4">
    <oc r="A171" t="inlineStr">
      <is>
        <r>
          <rPr>
            <sz val="10"/>
            <rFont val="Arial"/>
            <family val="2"/>
            <charset val="1"/>
          </rPr>
          <t xml:space="preserve">U. DE TARAPACÁ</t>
        </r>
      </is>
    </oc>
    <nc r="A171" t="inlineStr">
      <is>
        <r>
          <rPr>
            <sz val="10"/>
            <rFont val="Arial"/>
            <family val="2"/>
            <charset val="1"/>
          </rPr>
          <t xml:space="preserve">U. de Tarapacá</t>
        </r>
      </is>
    </nc>
  </rcc>
  <rcc rId="6730" ua="false" sId="4">
    <oc r="A172" t="inlineStr">
      <is>
        <r>
          <rPr>
            <sz val="10"/>
            <rFont val="Arial"/>
            <family val="2"/>
            <charset val="1"/>
          </rPr>
          <t xml:space="preserve">U. ARTURO PRAT</t>
        </r>
      </is>
    </oc>
    <nc r="A172" t="inlineStr">
      <is>
        <r>
          <rPr>
            <sz val="10"/>
            <rFont val="Arial"/>
            <family val="2"/>
            <charset val="1"/>
          </rPr>
          <t xml:space="preserve">U. Arturo Prat</t>
        </r>
      </is>
    </nc>
  </rcc>
  <rcc rId="6731" ua="false" sId="4">
    <oc r="A173" t="inlineStr">
      <is>
        <r>
          <rPr>
            <sz val="10"/>
            <rFont val="Arial"/>
            <family val="2"/>
            <charset val="1"/>
          </rPr>
          <t xml:space="preserve">U. METROPOLITANA DE CS. DE LA ED.</t>
        </r>
      </is>
    </oc>
    <nc r="A173" t="inlineStr">
      <is>
        <r>
          <rPr>
            <sz val="10"/>
            <rFont val="Arial"/>
            <family val="2"/>
            <charset val="1"/>
          </rPr>
          <t xml:space="preserve">U. Metropolitana</t>
        </r>
      </is>
    </nc>
  </rcc>
  <rcc rId="6732" ua="false" sId="4">
    <oc r="A174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oc>
    <nc r="A174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nc>
  </rcc>
  <rcc rId="6733" ua="false" sId="4">
    <oc r="A175" t="inlineStr">
      <is>
        <r>
          <rPr>
            <sz val="10"/>
            <rFont val="Arial"/>
            <family val="2"/>
            <charset val="1"/>
          </rPr>
          <t xml:space="preserve">U. TECNOLÓGICA METROPOLITANA</t>
        </r>
      </is>
    </oc>
    <nc r="A175" t="inlineStr">
      <is>
        <r>
          <rPr>
            <sz val="10"/>
            <rFont val="Arial"/>
            <family val="2"/>
            <charset val="1"/>
          </rPr>
          <t xml:space="preserve">U.Tecnológica Metropolitana</t>
        </r>
      </is>
    </nc>
  </rcc>
  <rcc rId="6734" ua="false" sId="4">
    <oc r="A176" t="inlineStr">
      <is>
        <r>
          <rPr>
            <sz val="10"/>
            <rFont val="Arial"/>
            <family val="2"/>
            <charset val="1"/>
          </rPr>
          <t xml:space="preserve">U. DE LOS LAGOS</t>
        </r>
      </is>
    </oc>
    <nc r="A176" t="inlineStr">
      <is>
        <r>
          <rPr>
            <sz val="10"/>
            <rFont val="Arial"/>
            <family val="2"/>
            <charset val="1"/>
          </rPr>
          <t xml:space="preserve">U. de Los Lagos</t>
        </r>
      </is>
    </nc>
  </rcc>
  <rcc rId="6735" ua="false" sId="4">
    <oc r="A177" t="inlineStr">
      <is>
        <r>
          <rPr>
            <sz val="10"/>
            <rFont val="Arial"/>
            <family val="2"/>
            <charset val="1"/>
          </rPr>
          <t xml:space="preserve">U. C. DEL MAULE</t>
        </r>
      </is>
    </oc>
    <nc r="A177" t="inlineStr">
      <is>
        <r>
          <rPr>
            <sz val="10"/>
            <rFont val="Arial"/>
            <family val="2"/>
            <charset val="1"/>
          </rPr>
          <t xml:space="preserve">U. Católica de Maule</t>
        </r>
      </is>
    </nc>
  </rcc>
  <rcc rId="6736" ua="false" sId="4">
    <oc r="A178" t="inlineStr">
      <is>
        <r>
          <rPr>
            <sz val="10"/>
            <rFont val="Arial"/>
            <family val="2"/>
            <charset val="1"/>
          </rPr>
          <t xml:space="preserve">U. C. DE TEMUCO</t>
        </r>
      </is>
    </oc>
    <nc r="A178" t="inlineStr">
      <is>
        <r>
          <rPr>
            <sz val="10"/>
            <rFont val="Arial"/>
            <family val="2"/>
            <charset val="1"/>
          </rPr>
          <t xml:space="preserve">U. Católica de Temuco</t>
        </r>
      </is>
    </nc>
  </rcc>
  <rcc rId="6737" ua="false" sId="4">
    <oc r="A179" t="inlineStr">
      <is>
        <r>
          <rPr>
            <sz val="10"/>
            <rFont val="Arial"/>
            <family val="2"/>
            <charset val="1"/>
          </rPr>
          <t xml:space="preserve">U. C. DE LA STMA. CONCEPCIÓN</t>
        </r>
      </is>
    </oc>
    <nc r="A179" t="inlineStr">
      <is>
        <r>
          <rPr>
            <sz val="10"/>
            <rFont val="Arial"/>
            <family val="2"/>
            <charset val="1"/>
          </rPr>
          <t xml:space="preserve">U. C.de la Sant.Concepción</t>
        </r>
      </is>
    </nc>
  </rcc>
  <rcc rId="6738" ua="false" sId="4">
    <nc r="B155" t="n">
      <f>-</f>
    </nc>
  </rcc>
  <rcc rId="6739" ua="false" sId="4">
    <nc r="B156" t="n">
      <f>-</f>
    </nc>
  </rcc>
  <rcc rId="6740" ua="false" sId="4">
    <nc r="B157" t="n">
      <f>-</f>
    </nc>
  </rcc>
  <rcc rId="6741" ua="false" sId="4">
    <nc r="B158" t="n">
      <f>-</f>
    </nc>
  </rcc>
  <rcc rId="6742" ua="false" sId="4">
    <nc r="B159" t="n">
      <f>-</f>
    </nc>
  </rcc>
  <rcc rId="6743" ua="false" sId="4">
    <nc r="B160" t="n">
      <f>-</f>
    </nc>
  </rcc>
  <rcc rId="6744" ua="false" sId="4">
    <nc r="B161" t="n">
      <f>-</f>
    </nc>
  </rcc>
  <rcc rId="6745" ua="false" sId="4">
    <nc r="B162" t="n">
      <f>-</f>
    </nc>
  </rcc>
  <rcc rId="6746" ua="false" sId="4">
    <nc r="B163" t="n">
      <f>-</f>
    </nc>
  </rcc>
  <rcc rId="6747" ua="false" sId="4">
    <nc r="B164" t="n">
      <f>-</f>
    </nc>
  </rcc>
  <rcc rId="6748" ua="false" sId="4">
    <nc r="B165" t="n">
      <f>-</f>
    </nc>
  </rcc>
  <rcc rId="6749" ua="false" sId="4">
    <nc r="B166" t="n">
      <f>-</f>
    </nc>
  </rcc>
  <rcc rId="6750" ua="false" sId="4">
    <nc r="B167" t="n">
      <f>-</f>
    </nc>
  </rcc>
  <rcc rId="6751" ua="false" sId="4">
    <nc r="B168" t="n">
      <f>-</f>
    </nc>
  </rcc>
  <rcc rId="6752" ua="false" sId="4">
    <nc r="B169" t="n">
      <f>-</f>
    </nc>
  </rcc>
  <rcc rId="6753" ua="false" sId="4">
    <nc r="B170" t="n">
      <f>-</f>
    </nc>
  </rcc>
  <rcc rId="6754" ua="false" sId="4">
    <nc r="B171" t="n">
      <f>-</f>
    </nc>
  </rcc>
  <rcc rId="6755" ua="false" sId="4">
    <nc r="B172" t="n">
      <f>-</f>
    </nc>
  </rcc>
  <rcc rId="6756" ua="false" sId="4">
    <nc r="B173" t="n">
      <f>-</f>
    </nc>
  </rcc>
  <rcc rId="6757" ua="false" sId="4">
    <nc r="B174" t="n">
      <f>-</f>
    </nc>
  </rcc>
  <rcc rId="6758" ua="false" sId="4">
    <nc r="B175" t="n">
      <f>-</f>
    </nc>
  </rcc>
  <rcc rId="6759" ua="false" sId="4">
    <nc r="B176" t="n">
      <f>-</f>
    </nc>
  </rcc>
  <rcc rId="6760" ua="false" sId="4">
    <nc r="B177" t="n">
      <f>-</f>
    </nc>
  </rcc>
  <rcc rId="6761" ua="false" sId="4">
    <nc r="B178" t="n">
      <f>-</f>
    </nc>
  </rcc>
  <rcc rId="6762" ua="false" sId="4">
    <nc r="B179" t="n">
      <f>-</f>
    </nc>
  </rcc>
  <rcc rId="6763" ua="false" sId="4">
    <nc r="C155" t="n">
      <f>-</f>
    </nc>
  </rcc>
  <rcc rId="6764" ua="false" sId="4">
    <nc r="C156" t="n">
      <f>-</f>
    </nc>
  </rcc>
  <rcc rId="6765" ua="false" sId="4">
    <nc r="C157" t="n">
      <f>-</f>
    </nc>
  </rcc>
  <rcc rId="6766" ua="false" sId="4">
    <nc r="C158" t="n">
      <f>-</f>
    </nc>
  </rcc>
  <rcc rId="6767" ua="false" sId="4">
    <nc r="C159" t="n">
      <f>-</f>
    </nc>
  </rcc>
  <rcc rId="6768" ua="false" sId="4">
    <nc r="C160" t="n">
      <f>-</f>
    </nc>
  </rcc>
  <rcc rId="6769" ua="false" sId="4">
    <nc r="C161" t="n">
      <f>-</f>
    </nc>
  </rcc>
  <rcc rId="6770" ua="false" sId="4">
    <nc r="C162" t="n">
      <f>-</f>
    </nc>
  </rcc>
  <rcc rId="6771" ua="false" sId="4">
    <nc r="C163" t="n">
      <f>-</f>
    </nc>
  </rcc>
  <rcc rId="6772" ua="false" sId="4">
    <nc r="C164" t="n">
      <f>-</f>
    </nc>
  </rcc>
  <rcc rId="6773" ua="false" sId="4">
    <nc r="C165" t="n">
      <f>-</f>
    </nc>
  </rcc>
  <rcc rId="6774" ua="false" sId="4">
    <nc r="C166" t="n">
      <f>-</f>
    </nc>
  </rcc>
  <rcc rId="6775" ua="false" sId="4">
    <nc r="C167" t="n">
      <f>-</f>
    </nc>
  </rcc>
  <rcc rId="6776" ua="false" sId="4">
    <nc r="C168" t="n">
      <f>-</f>
    </nc>
  </rcc>
  <rcc rId="6777" ua="false" sId="4">
    <nc r="C169" t="n">
      <f>-</f>
    </nc>
  </rcc>
  <rcc rId="6778" ua="false" sId="4">
    <nc r="C170" t="n">
      <f>-</f>
    </nc>
  </rcc>
  <rcc rId="6779" ua="false" sId="4">
    <nc r="C171" t="n">
      <f>-</f>
    </nc>
  </rcc>
  <rcc rId="6780" ua="false" sId="4">
    <nc r="C172" t="n">
      <f>-</f>
    </nc>
  </rcc>
  <rcc rId="6781" ua="false" sId="4">
    <nc r="C173" t="n">
      <f>-</f>
    </nc>
  </rcc>
  <rcc rId="6782" ua="false" sId="4">
    <nc r="C174" t="n">
      <f>-</f>
    </nc>
  </rcc>
  <rcc rId="6783" ua="false" sId="4">
    <nc r="C175" t="n">
      <f>-</f>
    </nc>
  </rcc>
  <rcc rId="6784" ua="false" sId="4">
    <nc r="C176" t="n">
      <f>-</f>
    </nc>
  </rcc>
  <rcc rId="6785" ua="false" sId="4">
    <nc r="C177" t="n">
      <f>-</f>
    </nc>
  </rcc>
  <rcc rId="6786" ua="false" sId="4">
    <nc r="C178" t="n">
      <f>-</f>
    </nc>
  </rcc>
  <rcc rId="6787" ua="false" sId="4">
    <nc r="C179" t="n">
      <f>-</f>
    </nc>
  </rcc>
  <rcc rId="6788" ua="false" sId="4">
    <nc r="D155" t="n">
      <f>-</f>
    </nc>
  </rcc>
  <rcc rId="6789" ua="false" sId="4">
    <nc r="D156" t="n">
      <f>-</f>
    </nc>
  </rcc>
  <rcc rId="6790" ua="false" sId="4">
    <nc r="D157" t="n">
      <f>-</f>
    </nc>
  </rcc>
  <rcc rId="6791" ua="false" sId="4">
    <nc r="D158" t="n">
      <f>-</f>
    </nc>
  </rcc>
  <rcc rId="6792" ua="false" sId="4">
    <nc r="D159" t="n">
      <f>-</f>
    </nc>
  </rcc>
  <rcc rId="6793" ua="false" sId="4">
    <nc r="D160" t="n">
      <f>-</f>
    </nc>
  </rcc>
  <rcc rId="6794" ua="false" sId="4">
    <nc r="D161" t="n">
      <f>-</f>
    </nc>
  </rcc>
  <rcc rId="6795" ua="false" sId="4">
    <nc r="D162" t="n">
      <f>-</f>
    </nc>
  </rcc>
  <rcc rId="6796" ua="false" sId="4">
    <nc r="D163" t="n">
      <f>-</f>
    </nc>
  </rcc>
  <rcc rId="6797" ua="false" sId="4">
    <nc r="D164" t="n">
      <f>-</f>
    </nc>
  </rcc>
  <rcc rId="6798" ua="false" sId="4">
    <nc r="D165" t="n">
      <f>-</f>
    </nc>
  </rcc>
  <rcc rId="6799" ua="false" sId="4">
    <nc r="D166" t="n">
      <f>-</f>
    </nc>
  </rcc>
  <rcc rId="6800" ua="false" sId="4">
    <nc r="D167" t="n">
      <f>-</f>
    </nc>
  </rcc>
  <rcc rId="6801" ua="false" sId="4">
    <nc r="D168" t="n">
      <f>-</f>
    </nc>
  </rcc>
  <rcc rId="6802" ua="false" sId="4">
    <nc r="D169" t="n">
      <f>-</f>
    </nc>
  </rcc>
  <rcc rId="6803" ua="false" sId="4">
    <nc r="D170" t="n">
      <f>-</f>
    </nc>
  </rcc>
  <rcc rId="6804" ua="false" sId="4">
    <nc r="D171" t="n">
      <f>-</f>
    </nc>
  </rcc>
  <rcc rId="6805" ua="false" sId="4">
    <nc r="D172" t="n">
      <f>-</f>
    </nc>
  </rcc>
  <rcc rId="6806" ua="false" sId="4">
    <nc r="D173" t="n">
      <f>-</f>
    </nc>
  </rcc>
  <rcc rId="6807" ua="false" sId="4">
    <nc r="D174" t="n">
      <f>-</f>
    </nc>
  </rcc>
  <rcc rId="6808" ua="false" sId="4">
    <nc r="D175" t="n">
      <f>-</f>
    </nc>
  </rcc>
  <rcc rId="6809" ua="false" sId="4">
    <nc r="D176" t="n">
      <f>-</f>
    </nc>
  </rcc>
  <rcc rId="6810" ua="false" sId="4">
    <nc r="D177" t="n">
      <f>-</f>
    </nc>
  </rcc>
  <rcc rId="6811" ua="false" sId="4">
    <nc r="D178" t="n">
      <f>-</f>
    </nc>
  </rcc>
  <rcc rId="6812" ua="false" sId="4">
    <nc r="D179" t="n">
      <f>-</f>
    </nc>
  </rcc>
  <rcc rId="6813" ua="false" sId="4">
    <nc r="E155" t="n">
      <f>-</f>
    </nc>
  </rcc>
  <rcc rId="6814" ua="false" sId="4">
    <nc r="E156" t="n">
      <f>-</f>
    </nc>
  </rcc>
  <rcc rId="6815" ua="false" sId="4">
    <nc r="E157" t="n">
      <f>-</f>
    </nc>
  </rcc>
  <rcc rId="6816" ua="false" sId="4">
    <nc r="E158" t="n">
      <f>-</f>
    </nc>
  </rcc>
  <rcc rId="6817" ua="false" sId="4">
    <nc r="E159" t="n">
      <f>-</f>
    </nc>
  </rcc>
  <rcc rId="6818" ua="false" sId="4">
    <nc r="E160" t="n">
      <f>-</f>
    </nc>
  </rcc>
  <rcc rId="6819" ua="false" sId="4">
    <nc r="E161" t="n">
      <f>-</f>
    </nc>
  </rcc>
  <rcc rId="6820" ua="false" sId="4">
    <nc r="E162" t="n">
      <f>-</f>
    </nc>
  </rcc>
  <rcc rId="6821" ua="false" sId="4">
    <nc r="E163" t="n">
      <f>-</f>
    </nc>
  </rcc>
  <rcc rId="6822" ua="false" sId="4">
    <nc r="E164" t="n">
      <f>-</f>
    </nc>
  </rcc>
  <rcc rId="6823" ua="false" sId="4">
    <nc r="E165" t="n">
      <f>-</f>
    </nc>
  </rcc>
  <rcc rId="6824" ua="false" sId="4">
    <nc r="E166" t="n">
      <f>-</f>
    </nc>
  </rcc>
  <rcc rId="6825" ua="false" sId="4">
    <nc r="E167" t="n">
      <f>-</f>
    </nc>
  </rcc>
  <rcc rId="6826" ua="false" sId="4">
    <nc r="E168" t="n">
      <f>-</f>
    </nc>
  </rcc>
  <rcc rId="6827" ua="false" sId="4">
    <nc r="E169" t="n">
      <f>-</f>
    </nc>
  </rcc>
  <rcc rId="6828" ua="false" sId="4">
    <nc r="E170" t="n">
      <f>-</f>
    </nc>
  </rcc>
  <rcc rId="6829" ua="false" sId="4">
    <nc r="E171" t="n">
      <f>-</f>
    </nc>
  </rcc>
  <rcc rId="6830" ua="false" sId="4">
    <nc r="E172" t="n">
      <f>-</f>
    </nc>
  </rcc>
  <rcc rId="6831" ua="false" sId="4">
    <nc r="E173" t="n">
      <f>-</f>
    </nc>
  </rcc>
  <rcc rId="6832" ua="false" sId="4">
    <nc r="E174" t="n">
      <f>-</f>
    </nc>
  </rcc>
  <rcc rId="6833" ua="false" sId="4">
    <nc r="E175" t="n">
      <f>-</f>
    </nc>
  </rcc>
  <rcc rId="6834" ua="false" sId="4">
    <nc r="E176" t="n">
      <f>-</f>
    </nc>
  </rcc>
  <rcc rId="6835" ua="false" sId="4">
    <nc r="E177" t="n">
      <f>-</f>
    </nc>
  </rcc>
  <rcc rId="6836" ua="false" sId="4">
    <nc r="E178" t="n">
      <f>-</f>
    </nc>
  </rcc>
  <rcc rId="6837" ua="false" sId="4">
    <nc r="E179" t="n">
      <f>-</f>
    </nc>
  </rcc>
  <rcc rId="6838" ua="false" sId="4">
    <nc r="F155" t="n">
      <f>-</f>
    </nc>
  </rcc>
  <rcc rId="6839" ua="false" sId="4">
    <nc r="F156" t="n">
      <f>-</f>
    </nc>
  </rcc>
  <rcc rId="6840" ua="false" sId="4">
    <nc r="F157" t="n">
      <f>-</f>
    </nc>
  </rcc>
  <rcc rId="6841" ua="false" sId="4">
    <nc r="F158" t="n">
      <f>-</f>
    </nc>
  </rcc>
  <rcc rId="6842" ua="false" sId="4">
    <nc r="F159" t="n">
      <f>-</f>
    </nc>
  </rcc>
  <rcc rId="6843" ua="false" sId="4">
    <nc r="F160" t="n">
      <f>-</f>
    </nc>
  </rcc>
  <rcc rId="6844" ua="false" sId="4">
    <nc r="F161" t="n">
      <f>-</f>
    </nc>
  </rcc>
  <rcc rId="6845" ua="false" sId="4">
    <nc r="F162" t="n">
      <f>-</f>
    </nc>
  </rcc>
  <rcc rId="6846" ua="false" sId="4">
    <nc r="F163" t="n">
      <f>-</f>
    </nc>
  </rcc>
  <rcc rId="6847" ua="false" sId="4">
    <nc r="F164" t="n">
      <f>-</f>
    </nc>
  </rcc>
  <rcc rId="6848" ua="false" sId="4">
    <nc r="F165" t="n">
      <f>-</f>
    </nc>
  </rcc>
  <rcc rId="6849" ua="false" sId="4">
    <nc r="F166" t="n">
      <f>-</f>
    </nc>
  </rcc>
  <rcc rId="6850" ua="false" sId="4">
    <nc r="F167" t="n">
      <f>-</f>
    </nc>
  </rcc>
  <rcc rId="6851" ua="false" sId="4">
    <nc r="F168" t="n">
      <f>-</f>
    </nc>
  </rcc>
  <rcc rId="6852" ua="false" sId="4">
    <nc r="F169" t="n">
      <f>-</f>
    </nc>
  </rcc>
  <rcc rId="6853" ua="false" sId="4">
    <nc r="F170" t="n">
      <f>-</f>
    </nc>
  </rcc>
  <rcc rId="6854" ua="false" sId="4">
    <nc r="F171" t="n">
      <f>-</f>
    </nc>
  </rcc>
  <rcc rId="6855" ua="false" sId="4">
    <nc r="F172" t="n">
      <f>-</f>
    </nc>
  </rcc>
  <rcc rId="6856" ua="false" sId="4">
    <nc r="F173" t="n">
      <f>-</f>
    </nc>
  </rcc>
  <rcc rId="6857" ua="false" sId="4">
    <nc r="F174" t="n">
      <f>-</f>
    </nc>
  </rcc>
  <rcc rId="6858" ua="false" sId="4">
    <nc r="F175" t="n">
      <f>-</f>
    </nc>
  </rcc>
  <rcc rId="6859" ua="false" sId="4">
    <nc r="F176" t="n">
      <f>-</f>
    </nc>
  </rcc>
  <rcc rId="6860" ua="false" sId="4">
    <nc r="F177" t="n">
      <f>-</f>
    </nc>
  </rcc>
  <rcc rId="6861" ua="false" sId="4">
    <nc r="F178" t="n">
      <f>-</f>
    </nc>
  </rcc>
  <rcc rId="6862" ua="false" sId="4">
    <nc r="F179" t="n">
      <f>-</f>
    </nc>
  </rcc>
  <rcc rId="6863" ua="false" sId="4">
    <nc r="G155" t="n">
      <f>-</f>
    </nc>
  </rcc>
  <rcc rId="6864" ua="false" sId="4">
    <nc r="G156" t="n">
      <f>-</f>
    </nc>
  </rcc>
  <rcc rId="6865" ua="false" sId="4">
    <nc r="G157" t="n">
      <f>-</f>
    </nc>
  </rcc>
  <rcc rId="6866" ua="false" sId="4">
    <nc r="G158" t="n">
      <f>-</f>
    </nc>
  </rcc>
  <rcc rId="6867" ua="false" sId="4">
    <nc r="G159" t="n">
      <f>-</f>
    </nc>
  </rcc>
  <rcc rId="6868" ua="false" sId="4">
    <nc r="G160" t="n">
      <f>-</f>
    </nc>
  </rcc>
  <rcc rId="6869" ua="false" sId="4">
    <nc r="G161" t="n">
      <f>-</f>
    </nc>
  </rcc>
  <rcc rId="6870" ua="false" sId="4">
    <nc r="G162" t="n">
      <f>-</f>
    </nc>
  </rcc>
  <rcc rId="6871" ua="false" sId="4">
    <nc r="G163" t="n">
      <f>-</f>
    </nc>
  </rcc>
  <rcc rId="6872" ua="false" sId="4">
    <nc r="G164" t="n">
      <f>-</f>
    </nc>
  </rcc>
  <rcc rId="6873" ua="false" sId="4">
    <nc r="G165" t="n">
      <f>-</f>
    </nc>
  </rcc>
  <rcc rId="6874" ua="false" sId="4">
    <nc r="G166" t="n">
      <f>-</f>
    </nc>
  </rcc>
  <rcc rId="6875" ua="false" sId="4">
    <nc r="G167" t="n">
      <f>-</f>
    </nc>
  </rcc>
  <rcc rId="6876" ua="false" sId="4">
    <nc r="G168" t="n">
      <f>-</f>
    </nc>
  </rcc>
  <rcc rId="6877" ua="false" sId="4">
    <nc r="G169" t="n">
      <f>-</f>
    </nc>
  </rcc>
  <rcc rId="6878" ua="false" sId="4">
    <nc r="G170" t="n">
      <f>-</f>
    </nc>
  </rcc>
  <rcc rId="6879" ua="false" sId="4">
    <nc r="G171" t="n">
      <f>-</f>
    </nc>
  </rcc>
  <rcc rId="6880" ua="false" sId="4">
    <nc r="G172" t="n">
      <f>-</f>
    </nc>
  </rcc>
  <rcc rId="6881" ua="false" sId="4">
    <nc r="G173" t="n">
      <f>-</f>
    </nc>
  </rcc>
  <rcc rId="6882" ua="false" sId="4">
    <nc r="G174" t="n">
      <f>-</f>
    </nc>
  </rcc>
  <rcc rId="6883" ua="false" sId="4">
    <nc r="G175" t="n">
      <f>-</f>
    </nc>
  </rcc>
  <rcc rId="6884" ua="false" sId="4">
    <nc r="G176" t="n">
      <f>-</f>
    </nc>
  </rcc>
  <rcc rId="6885" ua="false" sId="4">
    <nc r="G177" t="n">
      <f>-</f>
    </nc>
  </rcc>
  <rcc rId="6886" ua="false" sId="4">
    <nc r="G178" t="n">
      <f>-</f>
    </nc>
  </rcc>
  <rcc rId="6887" ua="false" sId="4">
    <nc r="G179" t="n">
      <f>-</f>
    </nc>
  </rcc>
  <rcc rId="6888" ua="false" sId="4">
    <nc r="H155" t="n">
      <f>-</f>
    </nc>
  </rcc>
  <rcc rId="6889" ua="false" sId="4">
    <nc r="H156" t="n">
      <f>-</f>
    </nc>
  </rcc>
  <rcc rId="6890" ua="false" sId="4">
    <nc r="H157" t="n">
      <f>-</f>
    </nc>
  </rcc>
  <rcc rId="6891" ua="false" sId="4">
    <nc r="H158" t="n">
      <f>-</f>
    </nc>
  </rcc>
  <rcc rId="6892" ua="false" sId="4">
    <nc r="H159" t="n">
      <f>-</f>
    </nc>
  </rcc>
  <rcc rId="6893" ua="false" sId="4">
    <nc r="H160" t="n">
      <f>-</f>
    </nc>
  </rcc>
  <rcc rId="6894" ua="false" sId="4">
    <nc r="H161" t="n">
      <f>-</f>
    </nc>
  </rcc>
  <rcc rId="6895" ua="false" sId="4">
    <nc r="H162" t="n">
      <f>-</f>
    </nc>
  </rcc>
  <rcc rId="6896" ua="false" sId="4">
    <nc r="H163" t="n">
      <f>-</f>
    </nc>
  </rcc>
  <rcc rId="6897" ua="false" sId="4">
    <nc r="H164" t="n">
      <f>-</f>
    </nc>
  </rcc>
  <rcc rId="6898" ua="false" sId="4">
    <nc r="H165" t="n">
      <f>-</f>
    </nc>
  </rcc>
  <rcc rId="6899" ua="false" sId="4">
    <nc r="H166" t="n">
      <f>-</f>
    </nc>
  </rcc>
  <rcc rId="6900" ua="false" sId="4">
    <nc r="H167" t="n">
      <f>-</f>
    </nc>
  </rcc>
  <rcc rId="6901" ua="false" sId="4">
    <nc r="H168" t="n">
      <f>-</f>
    </nc>
  </rcc>
  <rcc rId="6902" ua="false" sId="4">
    <nc r="H169" t="n">
      <f>-</f>
    </nc>
  </rcc>
  <rcc rId="6903" ua="false" sId="4">
    <nc r="H170" t="n">
      <f>-</f>
    </nc>
  </rcc>
  <rcc rId="6904" ua="false" sId="4">
    <nc r="H171" t="n">
      <f>-</f>
    </nc>
  </rcc>
  <rcc rId="6905" ua="false" sId="4">
    <nc r="H172" t="n">
      <f>-</f>
    </nc>
  </rcc>
  <rcc rId="6906" ua="false" sId="4">
    <nc r="H173" t="n">
      <f>-</f>
    </nc>
  </rcc>
  <rcc rId="6907" ua="false" sId="4">
    <nc r="H174" t="n">
      <f>-</f>
    </nc>
  </rcc>
  <rcc rId="6908" ua="false" sId="4">
    <nc r="H175" t="n">
      <f>-</f>
    </nc>
  </rcc>
  <rcc rId="6909" ua="false" sId="4">
    <nc r="H176" t="n">
      <f>-</f>
    </nc>
  </rcc>
  <rcc rId="6910" ua="false" sId="4">
    <nc r="H177" t="n">
      <f>-</f>
    </nc>
  </rcc>
  <rcc rId="6911" ua="false" sId="4">
    <nc r="H178" t="n">
      <f>-</f>
    </nc>
  </rcc>
  <rcc rId="6912" ua="false" sId="4">
    <nc r="H179" t="n">
      <f>-</f>
    </nc>
  </rcc>
  <rcc rId="6913" ua="false" sId="4">
    <oc r="I155" t="n">
      <f>AO155+AQ155+AS155+AU155+AW155</f>
    </oc>
    <nc r="I155" t="n">
      <f>-</f>
    </nc>
  </rcc>
  <rcc rId="6914" ua="false" sId="4">
    <oc r="I156" t="n">
      <f>AO156+AQ156+AS156+AU156+AW156</f>
    </oc>
    <nc r="I156" t="n">
      <f>-</f>
    </nc>
  </rcc>
  <rcc rId="6915" ua="false" sId="4">
    <oc r="I157" t="n">
      <f>AO157+AQ157+AS157+AU157+AW157</f>
    </oc>
    <nc r="I157" t="n">
      <f>-</f>
    </nc>
  </rcc>
  <rcc rId="6916" ua="false" sId="4">
    <oc r="I158" t="n">
      <f>AO158+AQ158+AS158+AU158+AW158</f>
    </oc>
    <nc r="I158" t="n">
      <f>-</f>
    </nc>
  </rcc>
  <rcc rId="6917" ua="false" sId="4">
    <oc r="I159" t="n">
      <f>AO159+AQ159+AS159+AU159+AW159</f>
    </oc>
    <nc r="I159" t="n">
      <f>-</f>
    </nc>
  </rcc>
  <rcc rId="6918" ua="false" sId="4">
    <oc r="I160" t="n">
      <f>AO160+AQ160+AS160+AU160+AW160</f>
    </oc>
    <nc r="I160" t="n">
      <f>-</f>
    </nc>
  </rcc>
  <rcc rId="6919" ua="false" sId="4">
    <oc r="I161" t="n">
      <f>AO161+AQ161+AS161+AU161+AW161</f>
    </oc>
    <nc r="I161" t="n">
      <f>-</f>
    </nc>
  </rcc>
  <rcc rId="6920" ua="false" sId="4">
    <oc r="I162" t="n">
      <f>AO162+AQ162+AS162+AU162+AW162</f>
    </oc>
    <nc r="I162" t="n">
      <f>-</f>
    </nc>
  </rcc>
  <rcc rId="6921" ua="false" sId="4">
    <oc r="I163" t="n">
      <f>AO163+AQ163+AS163+AU163+AW163</f>
    </oc>
    <nc r="I163" t="n">
      <f>-</f>
    </nc>
  </rcc>
  <rcc rId="6922" ua="false" sId="4">
    <oc r="I164" t="n">
      <f>AO164+AQ164+AS164+AU164+AW164</f>
    </oc>
    <nc r="I164" t="n">
      <f>-</f>
    </nc>
  </rcc>
  <rcc rId="6923" ua="false" sId="4">
    <oc r="I165" t="n">
      <f>AO165+AQ165+AS165+AU165+AW165</f>
    </oc>
    <nc r="I165" t="n">
      <f>-</f>
    </nc>
  </rcc>
  <rcc rId="6924" ua="false" sId="4">
    <oc r="I166" t="n">
      <f>AO166+AQ166+AS166+AU166+AW166</f>
    </oc>
    <nc r="I166" t="n">
      <f>-</f>
    </nc>
  </rcc>
  <rcc rId="6925" ua="false" sId="4">
    <oc r="I167" t="n">
      <f>AO167+AQ167+AS167+AU167+AW167</f>
    </oc>
    <nc r="I167" t="n">
      <f>-</f>
    </nc>
  </rcc>
  <rcc rId="6926" ua="false" sId="4">
    <oc r="I168" t="n">
      <f>AO168+AQ168+AS168+AU168+AW168</f>
    </oc>
    <nc r="I168" t="n">
      <f>-</f>
    </nc>
  </rcc>
  <rcc rId="6927" ua="false" sId="4">
    <oc r="I169" t="n">
      <f>AO169+AQ169+AS169+AU169+AW169</f>
    </oc>
    <nc r="I169" t="n">
      <f>-</f>
    </nc>
  </rcc>
  <rcc rId="6928" ua="false" sId="4">
    <oc r="I170" t="n">
      <f>AO170+AQ170+AS170+AU170+AW170</f>
    </oc>
    <nc r="I170" t="n">
      <f>-</f>
    </nc>
  </rcc>
  <rcc rId="6929" ua="false" sId="4">
    <oc r="I171" t="n">
      <f>AO171+AQ171+AS171+AU171+AW171</f>
    </oc>
    <nc r="I171" t="n">
      <f>-</f>
    </nc>
  </rcc>
  <rcc rId="6930" ua="false" sId="4">
    <oc r="I172" t="n">
      <f>AO172+AQ172+AS172+AU172+AW172</f>
    </oc>
    <nc r="I172" t="n">
      <f>-</f>
    </nc>
  </rcc>
  <rcc rId="6931" ua="false" sId="4">
    <oc r="I173" t="n">
      <f>AO173+AQ173+AS173+AU173+AW173</f>
    </oc>
    <nc r="I173" t="n">
      <f>-</f>
    </nc>
  </rcc>
  <rcc rId="6932" ua="false" sId="4">
    <oc r="I174" t="n">
      <f>AO174+AQ174+AS174+AU174+AW174</f>
    </oc>
    <nc r="I174" t="n">
      <f>-</f>
    </nc>
  </rcc>
  <rcc rId="6933" ua="false" sId="4">
    <oc r="I175" t="n">
      <f>AO175+AQ175+AS175+AU175+AW175</f>
    </oc>
    <nc r="I175" t="n">
      <f>-</f>
    </nc>
  </rcc>
  <rcc rId="6934" ua="false" sId="4">
    <oc r="I176" t="n">
      <f>AO176+AQ176+AS176+AU176+AW176</f>
    </oc>
    <nc r="I176" t="n">
      <f>-</f>
    </nc>
  </rcc>
  <rcc rId="6935" ua="false" sId="4">
    <oc r="I177" t="n">
      <f>AO177+AQ177+AS177+AU177+AW177</f>
    </oc>
    <nc r="I177" t="n">
      <f>-</f>
    </nc>
  </rcc>
  <rcc rId="6936" ua="false" sId="4">
    <oc r="I178" t="n">
      <f>AO178+AQ178+AS178+AU178+AW178</f>
    </oc>
    <nc r="I178" t="n">
      <f>-</f>
    </nc>
  </rcc>
  <rcc rId="6937" ua="false" sId="4">
    <oc r="I179" t="n">
      <f>AO179+AQ179+AS179+AU179+AW179</f>
    </oc>
    <nc r="I179" t="n">
      <f>-</f>
    </nc>
  </rcc>
  <rcc rId="6938" ua="false" sId="4">
    <oc r="J155" t="n">
      <f>AP155+AR155+AT155+AV155+AX155</f>
    </oc>
    <nc r="J155" t="n">
      <f>-</f>
    </nc>
  </rcc>
  <rcc rId="6939" ua="false" sId="4">
    <oc r="J156" t="n">
      <f>AP156+AR156+AT156+AV156+AX156</f>
    </oc>
    <nc r="J156" t="n">
      <f>-</f>
    </nc>
  </rcc>
  <rcc rId="6940" ua="false" sId="4">
    <oc r="J157" t="n">
      <f>AP157+AR157+AT157+AV157+AX157</f>
    </oc>
    <nc r="J157" t="n">
      <f>-</f>
    </nc>
  </rcc>
  <rcc rId="6941" ua="false" sId="4">
    <oc r="J158" t="n">
      <f>AP158+AR158+AT158+AV158+AX158</f>
    </oc>
    <nc r="J158" t="n">
      <f>-</f>
    </nc>
  </rcc>
  <rcc rId="6942" ua="false" sId="4">
    <oc r="J159" t="n">
      <f>AP159+AR159+AT159+AV159+AX159</f>
    </oc>
    <nc r="J159" t="n">
      <f>-</f>
    </nc>
  </rcc>
  <rcc rId="6943" ua="false" sId="4">
    <oc r="J160" t="n">
      <f>AP160+AR160+AT160+AV160+AX160</f>
    </oc>
    <nc r="J160" t="n">
      <f>-</f>
    </nc>
  </rcc>
  <rcc rId="6944" ua="false" sId="4">
    <oc r="J161" t="n">
      <f>AP161+AR161+AT161+AV161+AX161</f>
    </oc>
    <nc r="J161" t="n">
      <f>-</f>
    </nc>
  </rcc>
  <rcc rId="6945" ua="false" sId="4">
    <oc r="J162" t="n">
      <f>AP162+AR162+AT162+AV162+AX162</f>
    </oc>
    <nc r="J162" t="n">
      <f>-</f>
    </nc>
  </rcc>
  <rcc rId="6946" ua="false" sId="4">
    <oc r="J163" t="n">
      <f>AP163+AR163+AT163+AV163+AX163</f>
    </oc>
    <nc r="J163" t="n">
      <f>-</f>
    </nc>
  </rcc>
  <rcc rId="6947" ua="false" sId="4">
    <oc r="J164" t="n">
      <f>AP164+AR164+AT164+AV164+AX164</f>
    </oc>
    <nc r="J164" t="n">
      <f>-</f>
    </nc>
  </rcc>
  <rcc rId="6948" ua="false" sId="4">
    <oc r="J165" t="n">
      <f>AP165+AR165+AT165+AV165+AX165</f>
    </oc>
    <nc r="J165" t="n">
      <f>-</f>
    </nc>
  </rcc>
  <rcc rId="6949" ua="false" sId="4">
    <oc r="J166" t="n">
      <f>AP166+AR166+AT166+AV166+AX166</f>
    </oc>
    <nc r="J166" t="n">
      <f>-</f>
    </nc>
  </rcc>
  <rcc rId="6950" ua="false" sId="4">
    <oc r="J167" t="n">
      <f>AP167+AR167+AT167+AV167+AX167</f>
    </oc>
    <nc r="J167" t="n">
      <f>-</f>
    </nc>
  </rcc>
  <rcc rId="6951" ua="false" sId="4">
    <oc r="J168" t="n">
      <f>AP168+AR168+AT168+AV168+AX168</f>
    </oc>
    <nc r="J168" t="n">
      <f>-</f>
    </nc>
  </rcc>
  <rcc rId="6952" ua="false" sId="4">
    <oc r="J169" t="n">
      <f>AP169+AR169+AT169+AV169+AX169</f>
    </oc>
    <nc r="J169" t="n">
      <f>-</f>
    </nc>
  </rcc>
  <rcc rId="6953" ua="false" sId="4">
    <oc r="J170" t="n">
      <f>AP170+AR170+AT170+AV170+AX170</f>
    </oc>
    <nc r="J170" t="n">
      <f>-</f>
    </nc>
  </rcc>
  <rcc rId="6954" ua="false" sId="4">
    <oc r="J171" t="n">
      <f>AP171+AR171+AT171+AV171+AX171</f>
    </oc>
    <nc r="J171" t="n">
      <f>-</f>
    </nc>
  </rcc>
  <rcc rId="6955" ua="false" sId="4">
    <oc r="J172" t="n">
      <f>AP172+AR172+AT172+AV172+AX172</f>
    </oc>
    <nc r="J172" t="n">
      <f>-</f>
    </nc>
  </rcc>
  <rcc rId="6956" ua="false" sId="4">
    <oc r="J173" t="n">
      <f>AP173+AR173+AT173+AV173+AX173</f>
    </oc>
    <nc r="J173" t="n">
      <f>-</f>
    </nc>
  </rcc>
  <rcc rId="6957" ua="false" sId="4">
    <oc r="J174" t="n">
      <f>AP174+AR174+AT174+AV174+AX174</f>
    </oc>
    <nc r="J174" t="n">
      <f>-</f>
    </nc>
  </rcc>
  <rcc rId="6958" ua="false" sId="4">
    <oc r="J175" t="n">
      <f>AP175+AR175+AT175+AV175+AX175</f>
    </oc>
    <nc r="J175" t="n">
      <f>-</f>
    </nc>
  </rcc>
  <rcc rId="6959" ua="false" sId="4">
    <oc r="J176" t="n">
      <f>AP176+AR176+AT176+AV176+AX176</f>
    </oc>
    <nc r="J176" t="n">
      <f>-</f>
    </nc>
  </rcc>
  <rcc rId="6960" ua="false" sId="4">
    <oc r="J177" t="n">
      <f>AP177+AR177+AT177+AV177+AX177</f>
    </oc>
    <nc r="J177" t="n">
      <f>-</f>
    </nc>
  </rcc>
  <rcc rId="6961" ua="false" sId="4">
    <oc r="J178" t="n">
      <f>AP178+AR178+AT178+AV178+AX178</f>
    </oc>
    <nc r="J178" t="n">
      <f>-</f>
    </nc>
  </rcc>
  <rcc rId="6962" ua="false" sId="4">
    <oc r="J179" t="n">
      <f>AP179+AR179+AT179+AV179+AX179</f>
    </oc>
    <nc r="J179" t="n">
      <f>-</f>
    </nc>
  </rcc>
  <rcc rId="6963" ua="false" sId="4">
    <oc r="K155" t="n">
      <f>I155-</f>
    </oc>
    <nc r="K155" t="n">
      <f>-</f>
    </nc>
  </rcc>
  <rcc rId="6964" ua="false" sId="4">
    <oc r="K156" t="n">
      <f>I156-</f>
    </oc>
    <nc r="K156" t="n">
      <f>-</f>
    </nc>
  </rcc>
  <rcc rId="6965" ua="false" sId="4">
    <oc r="K157" t="n">
      <f>I157-</f>
    </oc>
    <nc r="K157" t="n">
      <f>-</f>
    </nc>
  </rcc>
  <rcc rId="6966" ua="false" sId="4">
    <oc r="K158" t="n">
      <f>I158-</f>
    </oc>
    <nc r="K158" t="n">
      <f>-</f>
    </nc>
  </rcc>
  <rcc rId="6967" ua="false" sId="4">
    <oc r="K159" t="n">
      <f>I159-</f>
    </oc>
    <nc r="K159" t="n">
      <f>-</f>
    </nc>
  </rcc>
  <rcc rId="6968" ua="false" sId="4">
    <oc r="K160" t="n">
      <f>I160-</f>
    </oc>
    <nc r="K160" t="n">
      <f>-</f>
    </nc>
  </rcc>
  <rcc rId="6969" ua="false" sId="4">
    <oc r="K161" t="n">
      <f>I161-</f>
    </oc>
    <nc r="K161" t="n">
      <f>-</f>
    </nc>
  </rcc>
  <rcc rId="6970" ua="false" sId="4">
    <oc r="K162" t="n">
      <f>I162-</f>
    </oc>
    <nc r="K162" t="n">
      <f>-</f>
    </nc>
  </rcc>
  <rcc rId="6971" ua="false" sId="4">
    <oc r="K163" t="n">
      <f>I163-</f>
    </oc>
    <nc r="K163" t="n">
      <f>-</f>
    </nc>
  </rcc>
  <rcc rId="6972" ua="false" sId="4">
    <oc r="K164" t="n">
      <f>I164-</f>
    </oc>
    <nc r="K164" t="n">
      <f>-</f>
    </nc>
  </rcc>
  <rcc rId="6973" ua="false" sId="4">
    <oc r="K165" t="n">
      <f>I165-</f>
    </oc>
    <nc r="K165" t="n">
      <f>-</f>
    </nc>
  </rcc>
  <rcc rId="6974" ua="false" sId="4">
    <oc r="K166" t="n">
      <f>I166-</f>
    </oc>
    <nc r="K166" t="n">
      <f>-</f>
    </nc>
  </rcc>
  <rcc rId="6975" ua="false" sId="4">
    <oc r="K167" t="n">
      <f>I167-</f>
    </oc>
    <nc r="K167" t="n">
      <f>-</f>
    </nc>
  </rcc>
  <rcc rId="6976" ua="false" sId="4">
    <oc r="K168" t="n">
      <f>I168-</f>
    </oc>
    <nc r="K168" t="n">
      <f>-</f>
    </nc>
  </rcc>
  <rcc rId="6977" ua="false" sId="4">
    <oc r="K169" t="n">
      <f>I169-</f>
    </oc>
    <nc r="K169" t="n">
      <f>-</f>
    </nc>
  </rcc>
  <rcc rId="6978" ua="false" sId="4">
    <oc r="K170" t="n">
      <f>I170-</f>
    </oc>
    <nc r="K170" t="n">
      <f>-</f>
    </nc>
  </rcc>
  <rcc rId="6979" ua="false" sId="4">
    <oc r="K171" t="n">
      <f>I171-</f>
    </oc>
    <nc r="K171" t="n">
      <f>-</f>
    </nc>
  </rcc>
  <rcc rId="6980" ua="false" sId="4">
    <oc r="K172" t="n">
      <f>I172-</f>
    </oc>
    <nc r="K172" t="n">
      <f>-</f>
    </nc>
  </rcc>
  <rcc rId="6981" ua="false" sId="4">
    <oc r="K173" t="n">
      <f>I173-</f>
    </oc>
    <nc r="K173" t="n">
      <f>-</f>
    </nc>
  </rcc>
  <rcc rId="6982" ua="false" sId="4">
    <oc r="K174" t="n">
      <f>I174-</f>
    </oc>
    <nc r="K174" t="n">
      <f>-</f>
    </nc>
  </rcc>
  <rcc rId="6983" ua="false" sId="4">
    <oc r="K175" t="n">
      <f>I175-</f>
    </oc>
    <nc r="K175" t="n">
      <f>-</f>
    </nc>
  </rcc>
  <rcc rId="6984" ua="false" sId="4">
    <oc r="K176" t="n">
      <f>I176-</f>
    </oc>
    <nc r="K176" t="n">
      <f>-</f>
    </nc>
  </rcc>
  <rcc rId="6985" ua="false" sId="4">
    <oc r="K177" t="n">
      <f>I177-</f>
    </oc>
    <nc r="K177" t="n">
      <f>-</f>
    </nc>
  </rcc>
  <rcc rId="6986" ua="false" sId="4">
    <oc r="K178" t="n">
      <f>I178-</f>
    </oc>
    <nc r="K178" t="n">
      <f>-</f>
    </nc>
  </rcc>
  <rcc rId="6987" ua="false" sId="4">
    <oc r="K179" t="n">
      <f>I179-</f>
    </oc>
    <nc r="K179" t="n">
      <f>-</f>
    </nc>
  </rcc>
  <rcc rId="6988" ua="false" sId="4">
    <oc r="L155" t="n">
      <f>J155-</f>
    </oc>
    <nc r="L155" t="n">
      <f>-</f>
    </nc>
  </rcc>
  <rcc rId="6989" ua="false" sId="4">
    <oc r="L156" t="n">
      <f>J156-</f>
    </oc>
    <nc r="L156" t="n">
      <f>-</f>
    </nc>
  </rcc>
  <rcc rId="6990" ua="false" sId="4">
    <oc r="L157" t="n">
      <f>J157-</f>
    </oc>
    <nc r="L157" t="n">
      <f>-</f>
    </nc>
  </rcc>
  <rcc rId="6991" ua="false" sId="4">
    <oc r="L158" t="n">
      <f>J158-</f>
    </oc>
    <nc r="L158" t="n">
      <f>-</f>
    </nc>
  </rcc>
  <rcc rId="6992" ua="false" sId="4">
    <oc r="L159" t="n">
      <f>J159-</f>
    </oc>
    <nc r="L159" t="n">
      <f>-</f>
    </nc>
  </rcc>
  <rcc rId="6993" ua="false" sId="4">
    <oc r="L160" t="n">
      <f>J160-</f>
    </oc>
    <nc r="L160" t="n">
      <f>-</f>
    </nc>
  </rcc>
  <rcc rId="6994" ua="false" sId="4">
    <oc r="L161" t="n">
      <f>J161-</f>
    </oc>
    <nc r="L161" t="n">
      <f>-</f>
    </nc>
  </rcc>
  <rcc rId="6995" ua="false" sId="4">
    <oc r="L162" t="n">
      <f>J162-</f>
    </oc>
    <nc r="L162" t="n">
      <f>-</f>
    </nc>
  </rcc>
  <rcc rId="6996" ua="false" sId="4">
    <oc r="L163" t="n">
      <f>J163-</f>
    </oc>
    <nc r="L163" t="n">
      <f>-</f>
    </nc>
  </rcc>
  <rcc rId="6997" ua="false" sId="4">
    <oc r="L164" t="n">
      <f>J164-</f>
    </oc>
    <nc r="L164" t="n">
      <f>-</f>
    </nc>
  </rcc>
  <rcc rId="6998" ua="false" sId="4">
    <oc r="L165" t="n">
      <f>J165-</f>
    </oc>
    <nc r="L165" t="n">
      <f>-</f>
    </nc>
  </rcc>
  <rcc rId="6999" ua="false" sId="4">
    <oc r="L166" t="n">
      <f>J166-</f>
    </oc>
    <nc r="L166" t="n">
      <f>-</f>
    </nc>
  </rcc>
  <rcc rId="7000" ua="false" sId="4">
    <oc r="L167" t="n">
      <f>J167-</f>
    </oc>
    <nc r="L167" t="n">
      <f>-</f>
    </nc>
  </rcc>
  <rcc rId="7001" ua="false" sId="4">
    <oc r="L168" t="n">
      <f>J168-</f>
    </oc>
    <nc r="L168" t="n">
      <f>-</f>
    </nc>
  </rcc>
  <rcc rId="7002" ua="false" sId="4">
    <oc r="L169" t="n">
      <f>J169-</f>
    </oc>
    <nc r="L169" t="n">
      <f>-</f>
    </nc>
  </rcc>
  <rcc rId="7003" ua="false" sId="4">
    <oc r="L170" t="n">
      <f>J170-</f>
    </oc>
    <nc r="L170" t="n">
      <f>-</f>
    </nc>
  </rcc>
  <rcc rId="7004" ua="false" sId="4">
    <oc r="L171" t="n">
      <f>J171-</f>
    </oc>
    <nc r="L171" t="n">
      <f>-</f>
    </nc>
  </rcc>
  <rcc rId="7005" ua="false" sId="4">
    <oc r="L172" t="n">
      <f>J172-</f>
    </oc>
    <nc r="L172" t="n">
      <f>-</f>
    </nc>
  </rcc>
  <rcc rId="7006" ua="false" sId="4">
    <oc r="L173" t="n">
      <f>J173-</f>
    </oc>
    <nc r="L173" t="n">
      <f>-</f>
    </nc>
  </rcc>
  <rcc rId="7007" ua="false" sId="4">
    <oc r="L174" t="n">
      <f>J174-</f>
    </oc>
    <nc r="L174" t="n">
      <f>-</f>
    </nc>
  </rcc>
  <rcc rId="7008" ua="false" sId="4">
    <oc r="L175" t="n">
      <f>J175-</f>
    </oc>
    <nc r="L175" t="n">
      <f>-</f>
    </nc>
  </rcc>
  <rcc rId="7009" ua="false" sId="4">
    <oc r="L176" t="n">
      <f>J176-</f>
    </oc>
    <nc r="L176" t="n">
      <f>-</f>
    </nc>
  </rcc>
  <rcc rId="7010" ua="false" sId="4">
    <oc r="L177" t="n">
      <f>J177-</f>
    </oc>
    <nc r="L177" t="n">
      <f>-</f>
    </nc>
  </rcc>
  <rcc rId="7011" ua="false" sId="4">
    <oc r="L178" t="n">
      <f>J178-</f>
    </oc>
    <nc r="L178" t="n">
      <f>-</f>
    </nc>
  </rcc>
  <rcc rId="7012" ua="false" sId="4">
    <oc r="L179" t="n">
      <f>J179-</f>
    </oc>
    <nc r="L179" t="n">
      <f>-</f>
    </nc>
  </rcc>
  <rcc rId="7013" ua="false" sId="4">
    <oc r="M155" t="n">
      <f>P190/P$215</f>
    </oc>
    <nc r="M155" t="n">
      <f>-</f>
    </nc>
  </rcc>
  <rcc rId="7014" ua="false" sId="4">
    <oc r="M156" t="n">
      <f>P191/P$215</f>
    </oc>
    <nc r="M156" t="n">
      <f>-</f>
    </nc>
  </rcc>
  <rcc rId="7015" ua="false" sId="4">
    <oc r="M157" t="n">
      <f>P192/P$215</f>
    </oc>
    <nc r="M157" t="n">
      <f>-</f>
    </nc>
  </rcc>
  <rcc rId="7016" ua="false" sId="4">
    <oc r="M158" t="n">
      <f>P193/P$215</f>
    </oc>
    <nc r="M158" t="n">
      <f>-</f>
    </nc>
  </rcc>
  <rcc rId="7017" ua="false" sId="4">
    <oc r="M159" t="n">
      <f>P194/P$215</f>
    </oc>
    <nc r="M159" t="n">
      <f>-</f>
    </nc>
  </rcc>
  <rcc rId="7018" ua="false" sId="4">
    <oc r="M160" t="n">
      <f>P195/P$215</f>
    </oc>
    <nc r="M160" t="n">
      <f>-</f>
    </nc>
  </rcc>
  <rcc rId="7019" ua="false" sId="4">
    <oc r="M161" t="n">
      <f>P196/P$215</f>
    </oc>
    <nc r="M161" t="n">
      <f>-</f>
    </nc>
  </rcc>
  <rcc rId="7020" ua="false" sId="4">
    <oc r="M162" t="n">
      <f>P197/P$215</f>
    </oc>
    <nc r="M162" t="n">
      <f>-</f>
    </nc>
  </rcc>
  <rcc rId="7021" ua="false" sId="4">
    <oc r="M163" t="n">
      <f>P198/P$215</f>
    </oc>
    <nc r="M163" t="n">
      <f>-</f>
    </nc>
  </rcc>
  <rcc rId="7022" ua="false" sId="4">
    <oc r="M164" t="n">
      <f>P199/P$215</f>
    </oc>
    <nc r="M164" t="n">
      <f>-</f>
    </nc>
  </rcc>
  <rcc rId="7023" ua="false" sId="4">
    <oc r="M165" t="n">
      <f>P200/P$215</f>
    </oc>
    <nc r="M165" t="n">
      <f>-</f>
    </nc>
  </rcc>
  <rcc rId="7024" ua="false" sId="4">
    <oc r="M166" t="n">
      <f>P201/P$215</f>
    </oc>
    <nc r="M166" t="n">
      <f>-</f>
    </nc>
  </rcc>
  <rcc rId="7025" ua="false" sId="4">
    <oc r="M167" t="n">
      <f>P202/P$215</f>
    </oc>
    <nc r="M167" t="n">
      <f>-</f>
    </nc>
  </rcc>
  <rcc rId="7026" ua="false" sId="4">
    <oc r="M168" t="n">
      <f>P203/P$215</f>
    </oc>
    <nc r="M168" t="n">
      <f>-</f>
    </nc>
  </rcc>
  <rcc rId="7027" ua="false" sId="4">
    <oc r="M169" t="n">
      <f>P204/P$215</f>
    </oc>
    <nc r="M169" t="n">
      <f>-</f>
    </nc>
  </rcc>
  <rcc rId="7028" ua="false" sId="4">
    <oc r="M170" t="n">
      <f>P205/P$215</f>
    </oc>
    <nc r="M170" t="n">
      <f>-</f>
    </nc>
  </rcc>
  <rcc rId="7029" ua="false" sId="4">
    <oc r="M171" t="n">
      <f>P206/P$215</f>
    </oc>
    <nc r="M171" t="n">
      <f>-</f>
    </nc>
  </rcc>
  <rcc rId="7030" ua="false" sId="4">
    <oc r="M172" t="n">
      <f>P207/P$215</f>
    </oc>
    <nc r="M172" t="n">
      <f>-</f>
    </nc>
  </rcc>
  <rcc rId="7031" ua="false" sId="4">
    <oc r="M173" t="n">
      <f>P208/P$215</f>
    </oc>
    <nc r="M173" t="n">
      <f>-</f>
    </nc>
  </rcc>
  <rcc rId="7032" ua="false" sId="4">
    <oc r="M174" t="n">
      <f>P209/P$215</f>
    </oc>
    <nc r="M174" t="n">
      <f>-</f>
    </nc>
  </rcc>
  <rcc rId="7033" ua="false" sId="4">
    <oc r="M175" t="n">
      <f>P210/P$215</f>
    </oc>
    <nc r="M175" t="n">
      <f>-</f>
    </nc>
  </rcc>
  <rcc rId="7034" ua="false" sId="4">
    <oc r="M176" t="n">
      <f>P211/P$215</f>
    </oc>
    <nc r="M176" t="n">
      <f>-</f>
    </nc>
  </rcc>
  <rcc rId="7035" ua="false" sId="4">
    <oc r="M177" t="n">
      <f>P212/P$215</f>
    </oc>
    <nc r="M177" t="n">
      <f>-</f>
    </nc>
  </rcc>
  <rcc rId="7036" ua="false" sId="4">
    <oc r="M178" t="n">
      <f>P213/P$215</f>
    </oc>
    <nc r="M178" t="n">
      <f>-</f>
    </nc>
  </rcc>
  <rcc rId="7037" ua="false" sId="4">
    <oc r="M179" t="n">
      <f>P214/P$215</f>
    </oc>
    <nc r="M179" t="n">
      <f>-</f>
    </nc>
  </rcc>
  <rcc rId="7038" ua="false" sId="4">
    <oc r="N155" t="n">
      <f>ROUND((N$180*M155),0)</f>
    </oc>
    <nc r="N155" t="n">
      <f>-</f>
    </nc>
  </rcc>
  <rcc rId="7039" ua="false" sId="4">
    <oc r="N156" t="n">
      <f>ROUND((N$180*M156),0)</f>
    </oc>
    <nc r="N156" t="n">
      <f>-</f>
    </nc>
  </rcc>
  <rcc rId="7040" ua="false" sId="4">
    <oc r="N157" t="n">
      <f>ROUND((N$180*M157),0)</f>
    </oc>
    <nc r="N157" t="n">
      <f>-</f>
    </nc>
  </rcc>
  <rcc rId="7041" ua="false" sId="4">
    <oc r="N158" t="n">
      <f>ROUND((N$180*M158),0)</f>
    </oc>
    <nc r="N158" t="n">
      <f>-</f>
    </nc>
  </rcc>
  <rcc rId="7042" ua="false" sId="4">
    <oc r="N159" t="n">
      <f>ROUND((N$180*M159),0)</f>
    </oc>
    <nc r="N159" t="n">
      <f>-</f>
    </nc>
  </rcc>
  <rcc rId="7043" ua="false" sId="4">
    <oc r="N160" t="n">
      <f>ROUND((N$180*M160),0)</f>
    </oc>
    <nc r="N160" t="n">
      <f>-</f>
    </nc>
  </rcc>
  <rcc rId="7044" ua="false" sId="4">
    <oc r="N161" t="n">
      <f>ROUND((N$180*M161),0)</f>
    </oc>
    <nc r="N161" t="n">
      <f>-</f>
    </nc>
  </rcc>
  <rcc rId="7045" ua="false" sId="4">
    <oc r="N162" t="n">
      <f>ROUND((N$180*M162),0)</f>
    </oc>
    <nc r="N162" t="n">
      <f>-</f>
    </nc>
  </rcc>
  <rcc rId="7046" ua="false" sId="4">
    <oc r="N163" t="n">
      <f>ROUND((N$180*M163),0)</f>
    </oc>
    <nc r="N163" t="n">
      <f>-</f>
    </nc>
  </rcc>
  <rcc rId="7047" ua="false" sId="4">
    <oc r="N164" t="n">
      <f>ROUND((N$180*M164),0)</f>
    </oc>
    <nc r="N164" t="n">
      <f>-</f>
    </nc>
  </rcc>
  <rcc rId="7048" ua="false" sId="4">
    <oc r="N165" t="n">
      <f>ROUND((N$180*M165),0)</f>
    </oc>
    <nc r="N165" t="n">
      <f>-</f>
    </nc>
  </rcc>
  <rcc rId="7049" ua="false" sId="4">
    <oc r="N166" t="n">
      <f>ROUND((N$180*M166),0)</f>
    </oc>
    <nc r="N166" t="n">
      <f>-</f>
    </nc>
  </rcc>
  <rcc rId="7050" ua="false" sId="4">
    <oc r="N167" t="n">
      <f>ROUND((N$180*M167),0)</f>
    </oc>
    <nc r="N167" t="n">
      <f>-</f>
    </nc>
  </rcc>
  <rcc rId="7051" ua="false" sId="4">
    <oc r="N168" t="n">
      <f>ROUND((N$180*M168),0)</f>
    </oc>
    <nc r="N168" t="n">
      <f>-</f>
    </nc>
  </rcc>
  <rcc rId="7052" ua="false" sId="4">
    <oc r="N169" t="n">
      <f>ROUND((N$180*M169),0)</f>
    </oc>
    <nc r="N169" t="n">
      <f>-</f>
    </nc>
  </rcc>
  <rcc rId="7053" ua="false" sId="4">
    <oc r="N170" t="n">
      <f>ROUND((N$180*M170),0)</f>
    </oc>
    <nc r="N170" t="n">
      <f>-</f>
    </nc>
  </rcc>
  <rcc rId="7054" ua="false" sId="4">
    <oc r="N171" t="n">
      <f>ROUND((N$180*M171),0)</f>
    </oc>
    <nc r="N171" t="n">
      <f>-</f>
    </nc>
  </rcc>
  <rcc rId="7055" ua="false" sId="4">
    <oc r="N172" t="n">
      <f>ROUND((N$180*M172),0)</f>
    </oc>
    <nc r="N172" t="n">
      <f>-</f>
    </nc>
  </rcc>
  <rcc rId="7056" ua="false" sId="4">
    <oc r="N173" t="n">
      <f>ROUND((N$180*M173),0)</f>
    </oc>
    <nc r="N173" t="n">
      <f>-</f>
    </nc>
  </rcc>
  <rcc rId="7057" ua="false" sId="4">
    <oc r="N174" t="n">
      <f>ROUND((N$180*M174),0)</f>
    </oc>
    <nc r="N174" t="n">
      <f>-</f>
    </nc>
  </rcc>
  <rcc rId="7058" ua="false" sId="4">
    <oc r="N175" t="n">
      <f>ROUND((N$180*M175),0)</f>
    </oc>
    <nc r="N175" t="n">
      <f>-</f>
    </nc>
  </rcc>
  <rcc rId="7059" ua="false" sId="4">
    <oc r="N176" t="n">
      <f>ROUND((N$180*M176),0)</f>
    </oc>
    <nc r="N176" t="n">
      <f>-</f>
    </nc>
  </rcc>
  <rcc rId="7060" ua="false" sId="4">
    <oc r="N177" t="n">
      <f>ROUND((N$180*M177),0)</f>
    </oc>
    <nc r="N177" t="n">
      <f>-</f>
    </nc>
  </rcc>
  <rcc rId="7061" ua="false" sId="4">
    <oc r="N178" t="n">
      <f>ROUND((N$180*M178),0)</f>
    </oc>
    <nc r="N178" t="n">
      <f>-</f>
    </nc>
  </rcc>
  <rcc rId="7062" ua="false" sId="4">
    <oc r="N179" t="n">
      <f>ROUND((N$180*M179),0)</f>
    </oc>
    <nc r="N179" t="n">
      <f>-</f>
    </nc>
  </rcc>
  <rcc rId="7063" ua="false" sId="4">
    <oc r="O155" t="n">
      <f>N155-</f>
    </oc>
    <nc r="O155" t="n">
      <f>-</f>
    </nc>
  </rcc>
  <rcc rId="7064" ua="false" sId="4">
    <oc r="O156" t="n">
      <f>N156-</f>
    </oc>
    <nc r="O156" t="n">
      <f>-</f>
    </nc>
  </rcc>
  <rcc rId="7065" ua="false" sId="4">
    <oc r="O157" t="n">
      <f>N157-</f>
    </oc>
    <nc r="O157" t="n">
      <f>-</f>
    </nc>
  </rcc>
  <rcc rId="7066" ua="false" sId="4">
    <oc r="O158" t="n">
      <f>N158-</f>
    </oc>
    <nc r="O158" t="n">
      <f>-</f>
    </nc>
  </rcc>
  <rcc rId="7067" ua="false" sId="4">
    <oc r="O159" t="n">
      <f>N159-</f>
    </oc>
    <nc r="O159" t="n">
      <f>-</f>
    </nc>
  </rcc>
  <rcc rId="7068" ua="false" sId="4">
    <oc r="O160" t="n">
      <f>N160-</f>
    </oc>
    <nc r="O160" t="n">
      <f>-</f>
    </nc>
  </rcc>
  <rcc rId="7069" ua="false" sId="4">
    <oc r="O161" t="n">
      <f>N161-</f>
    </oc>
    <nc r="O161" t="n">
      <f>-</f>
    </nc>
  </rcc>
  <rcc rId="7070" ua="false" sId="4">
    <oc r="O162" t="n">
      <f>N162-</f>
    </oc>
    <nc r="O162" t="n">
      <f>-</f>
    </nc>
  </rcc>
  <rcc rId="7071" ua="false" sId="4">
    <oc r="O163" t="n">
      <f>N163-</f>
    </oc>
    <nc r="O163" t="n">
      <f>-</f>
    </nc>
  </rcc>
  <rcc rId="7072" ua="false" sId="4">
    <oc r="O164" t="n">
      <f>N164-</f>
    </oc>
    <nc r="O164" t="n">
      <f>-</f>
    </nc>
  </rcc>
  <rcc rId="7073" ua="false" sId="4">
    <oc r="O165" t="n">
      <f>N165-</f>
    </oc>
    <nc r="O165" t="n">
      <f>-</f>
    </nc>
  </rcc>
  <rcc rId="7074" ua="false" sId="4">
    <oc r="O166" t="n">
      <f>N166-</f>
    </oc>
    <nc r="O166" t="n">
      <f>-</f>
    </nc>
  </rcc>
  <rcc rId="7075" ua="false" sId="4">
    <oc r="O167" t="n">
      <f>N167-</f>
    </oc>
    <nc r="O167" t="n">
      <f>-</f>
    </nc>
  </rcc>
  <rcc rId="7076" ua="false" sId="4">
    <oc r="O168" t="n">
      <f>N168-</f>
    </oc>
    <nc r="O168" t="n">
      <f>-</f>
    </nc>
  </rcc>
  <rcc rId="7077" ua="false" sId="4">
    <oc r="O169" t="n">
      <f>N169-</f>
    </oc>
    <nc r="O169" t="n">
      <f>-</f>
    </nc>
  </rcc>
  <rcc rId="7078" ua="false" sId="4">
    <oc r="O170" t="n">
      <f>N170-</f>
    </oc>
    <nc r="O170" t="n">
      <f>-</f>
    </nc>
  </rcc>
  <rcc rId="7079" ua="false" sId="4">
    <oc r="O171" t="n">
      <f>N171-</f>
    </oc>
    <nc r="O171" t="n">
      <f>-</f>
    </nc>
  </rcc>
  <rcc rId="7080" ua="false" sId="4">
    <oc r="O172" t="n">
      <f>N172-</f>
    </oc>
    <nc r="O172" t="n">
      <f>-</f>
    </nc>
  </rcc>
  <rcc rId="7081" ua="false" sId="4">
    <oc r="O173" t="n">
      <f>N173-</f>
    </oc>
    <nc r="O173" t="n">
      <f>-</f>
    </nc>
  </rcc>
  <rcc rId="7082" ua="false" sId="4">
    <oc r="O174" t="n">
      <f>N174-</f>
    </oc>
    <nc r="O174" t="n">
      <f>-</f>
    </nc>
  </rcc>
  <rcc rId="7083" ua="false" sId="4">
    <oc r="O175" t="n">
      <f>N175-</f>
    </oc>
    <nc r="O175" t="n">
      <f>-</f>
    </nc>
  </rcc>
  <rcc rId="7084" ua="false" sId="4">
    <oc r="O176" t="n">
      <f>N176-</f>
    </oc>
    <nc r="O176" t="n">
      <f>-</f>
    </nc>
  </rcc>
  <rcc rId="7085" ua="false" sId="4">
    <oc r="O177" t="n">
      <f>N177-</f>
    </oc>
    <nc r="O177" t="n">
      <f>-</f>
    </nc>
  </rcc>
  <rcc rId="7086" ua="false" sId="4">
    <oc r="O178" t="n">
      <f>N178-</f>
    </oc>
    <nc r="O178" t="n">
      <f>-</f>
    </nc>
  </rcc>
  <rcc rId="7087" ua="false" sId="4">
    <oc r="O179" t="n">
      <f>N179-</f>
    </oc>
    <nc r="O179" t="n">
      <f>-</f>
    </nc>
  </rcc>
  <rcc rId="7088" ua="false" sId="4">
    <oc r="P155" t="n">
      <f>N155+J155</f>
    </oc>
    <nc r="P155" t="n">
      <f>-</f>
    </nc>
  </rcc>
  <rcc rId="7089" ua="false" sId="4">
    <oc r="P156" t="n">
      <f>N156+J156</f>
    </oc>
    <nc r="P156" t="n">
      <f>-</f>
    </nc>
  </rcc>
  <rcc rId="7090" ua="false" sId="4">
    <oc r="P157" t="n">
      <f>N157+J157</f>
    </oc>
    <nc r="P157" t="n">
      <f>-</f>
    </nc>
  </rcc>
  <rcc rId="7091" ua="false" sId="4">
    <oc r="P158" t="n">
      <f>N158+J158</f>
    </oc>
    <nc r="P158" t="n">
      <f>-</f>
    </nc>
  </rcc>
  <rcc rId="7092" ua="false" sId="4">
    <oc r="P159" t="n">
      <f>N159+J159</f>
    </oc>
    <nc r="P159" t="n">
      <f>-</f>
    </nc>
  </rcc>
  <rcc rId="7093" ua="false" sId="4">
    <oc r="P160" t="n">
      <f>N160+J160</f>
    </oc>
    <nc r="P160" t="n">
      <f>-</f>
    </nc>
  </rcc>
  <rcc rId="7094" ua="false" sId="4">
    <oc r="P161" t="n">
      <f>N161+J161</f>
    </oc>
    <nc r="P161" t="n">
      <f>-</f>
    </nc>
  </rcc>
  <rcc rId="7095" ua="false" sId="4">
    <oc r="P162" t="n">
      <f>N162+J162</f>
    </oc>
    <nc r="P162" t="n">
      <f>-</f>
    </nc>
  </rcc>
  <rcc rId="7096" ua="false" sId="4">
    <oc r="P163" t="n">
      <f>N163+J163</f>
    </oc>
    <nc r="P163" t="n">
      <f>-</f>
    </nc>
  </rcc>
  <rcc rId="7097" ua="false" sId="4">
    <oc r="P164" t="n">
      <f>N164+J164</f>
    </oc>
    <nc r="P164" t="n">
      <f>-</f>
    </nc>
  </rcc>
  <rcc rId="7098" ua="false" sId="4">
    <oc r="P165" t="n">
      <f>N165+J165</f>
    </oc>
    <nc r="P165" t="n">
      <f>-</f>
    </nc>
  </rcc>
  <rcc rId="7099" ua="false" sId="4">
    <oc r="P166" t="n">
      <f>N166+J166</f>
    </oc>
    <nc r="P166" t="n">
      <f>-</f>
    </nc>
  </rcc>
  <rcc rId="7100" ua="false" sId="4">
    <oc r="P167" t="n">
      <f>N167+J167</f>
    </oc>
    <nc r="P167" t="n">
      <f>-</f>
    </nc>
  </rcc>
  <rcc rId="7101" ua="false" sId="4">
    <oc r="P168" t="n">
      <f>N168+J168</f>
    </oc>
    <nc r="P168" t="n">
      <f>-</f>
    </nc>
  </rcc>
  <rcc rId="7102" ua="false" sId="4">
    <oc r="P169" t="n">
      <f>N169+J169</f>
    </oc>
    <nc r="P169" t="n">
      <f>-</f>
    </nc>
  </rcc>
  <rcc rId="7103" ua="false" sId="4">
    <oc r="P170" t="n">
      <f>N170+J170</f>
    </oc>
    <nc r="P170" t="n">
      <f>-</f>
    </nc>
  </rcc>
  <rcc rId="7104" ua="false" sId="4">
    <oc r="P171" t="n">
      <f>N171+J171</f>
    </oc>
    <nc r="P171" t="n">
      <f>-</f>
    </nc>
  </rcc>
  <rcc rId="7105" ua="false" sId="4">
    <oc r="P172" t="n">
      <f>N172+J172</f>
    </oc>
    <nc r="P172" t="n">
      <f>-</f>
    </nc>
  </rcc>
  <rcc rId="7106" ua="false" sId="4">
    <oc r="P173" t="n">
      <f>N173+J173</f>
    </oc>
    <nc r="P173" t="n">
      <f>-</f>
    </nc>
  </rcc>
  <rcc rId="7107" ua="false" sId="4">
    <oc r="P174" t="n">
      <f>N174+J174</f>
    </oc>
    <nc r="P174" t="n">
      <f>-</f>
    </nc>
  </rcc>
  <rcc rId="7108" ua="false" sId="4">
    <oc r="P175" t="n">
      <f>N175+J175</f>
    </oc>
    <nc r="P175" t="n">
      <f>-</f>
    </nc>
  </rcc>
  <rcc rId="7109" ua="false" sId="4">
    <oc r="P176" t="n">
      <f>N176+J176</f>
    </oc>
    <nc r="P176" t="n">
      <f>-</f>
    </nc>
  </rcc>
  <rcc rId="7110" ua="false" sId="4">
    <oc r="P177" t="n">
      <f>N177+J177</f>
    </oc>
    <nc r="P177" t="n">
      <f>-</f>
    </nc>
  </rcc>
  <rcc rId="7111" ua="false" sId="4">
    <oc r="P178" t="n">
      <f>N178+J178</f>
    </oc>
    <nc r="P178" t="n">
      <f>-</f>
    </nc>
  </rcc>
  <rcc rId="7112" ua="false" sId="4">
    <oc r="P179" t="n">
      <f>N179+J179</f>
    </oc>
    <nc r="P179" t="n">
      <f>-</f>
    </nc>
  </rcc>
  <rcc rId="7113" ua="false" sId="4">
    <oc r="Q155" t="n">
      <f>P155-</f>
    </oc>
    <nc r="Q155" t="n">
      <f>-</f>
    </nc>
  </rcc>
  <rcc rId="7114" ua="false" sId="4">
    <oc r="Q156" t="n">
      <f>P156-</f>
    </oc>
    <nc r="Q156" t="n">
      <f>-</f>
    </nc>
  </rcc>
  <rcc rId="7115" ua="false" sId="4">
    <oc r="Q157" t="n">
      <f>P157-</f>
    </oc>
    <nc r="Q157" t="n">
      <f>-</f>
    </nc>
  </rcc>
  <rcc rId="7116" ua="false" sId="4">
    <oc r="Q158" t="n">
      <f>P158-</f>
    </oc>
    <nc r="Q158" t="n">
      <f>-</f>
    </nc>
  </rcc>
  <rcc rId="7117" ua="false" sId="4">
    <oc r="Q159" t="n">
      <f>P159-</f>
    </oc>
    <nc r="Q159" t="n">
      <f>-</f>
    </nc>
  </rcc>
  <rcc rId="7118" ua="false" sId="4">
    <oc r="Q160" t="n">
      <f>P160-</f>
    </oc>
    <nc r="Q160" t="n">
      <f>-</f>
    </nc>
  </rcc>
  <rcc rId="7119" ua="false" sId="4">
    <oc r="Q161" t="n">
      <f>P161-</f>
    </oc>
    <nc r="Q161" t="n">
      <f>-</f>
    </nc>
  </rcc>
  <rcc rId="7120" ua="false" sId="4">
    <oc r="Q162" t="n">
      <f>P162-</f>
    </oc>
    <nc r="Q162" t="n">
      <f>-</f>
    </nc>
  </rcc>
  <rcc rId="7121" ua="false" sId="4">
    <oc r="Q163" t="n">
      <f>P163-</f>
    </oc>
    <nc r="Q163" t="n">
      <f>-</f>
    </nc>
  </rcc>
  <rcc rId="7122" ua="false" sId="4">
    <oc r="Q164" t="n">
      <f>P164-</f>
    </oc>
    <nc r="Q164" t="n">
      <f>-</f>
    </nc>
  </rcc>
  <rcc rId="7123" ua="false" sId="4">
    <oc r="Q165" t="n">
      <f>P165-</f>
    </oc>
    <nc r="Q165" t="n">
      <f>-</f>
    </nc>
  </rcc>
  <rcc rId="7124" ua="false" sId="4">
    <oc r="Q166" t="n">
      <f>P166-</f>
    </oc>
    <nc r="Q166" t="n">
      <f>-</f>
    </nc>
  </rcc>
  <rcc rId="7125" ua="false" sId="4">
    <oc r="Q167" t="n">
      <f>P167-</f>
    </oc>
    <nc r="Q167" t="n">
      <f>-</f>
    </nc>
  </rcc>
  <rcc rId="7126" ua="false" sId="4">
    <oc r="Q168" t="n">
      <f>P168-</f>
    </oc>
    <nc r="Q168" t="n">
      <f>-</f>
    </nc>
  </rcc>
  <rcc rId="7127" ua="false" sId="4">
    <oc r="Q169" t="n">
      <f>P169-</f>
    </oc>
    <nc r="Q169" t="n">
      <f>-</f>
    </nc>
  </rcc>
  <rcc rId="7128" ua="false" sId="4">
    <oc r="Q170" t="n">
      <f>P170-</f>
    </oc>
    <nc r="Q170" t="n">
      <f>-</f>
    </nc>
  </rcc>
  <rcc rId="7129" ua="false" sId="4">
    <oc r="Q171" t="n">
      <f>P171-</f>
    </oc>
    <nc r="Q171" t="n">
      <f>-</f>
    </nc>
  </rcc>
  <rcc rId="7130" ua="false" sId="4">
    <oc r="Q172" t="n">
      <f>P172-</f>
    </oc>
    <nc r="Q172" t="n">
      <f>-</f>
    </nc>
  </rcc>
  <rcc rId="7131" ua="false" sId="4">
    <oc r="Q173" t="n">
      <f>P173-</f>
    </oc>
    <nc r="Q173" t="n">
      <f>-</f>
    </nc>
  </rcc>
  <rcc rId="7132" ua="false" sId="4">
    <oc r="Q174" t="n">
      <f>P174-</f>
    </oc>
    <nc r="Q174" t="n">
      <f>-</f>
    </nc>
  </rcc>
  <rcc rId="7133" ua="false" sId="4">
    <oc r="Q175" t="n">
      <f>P175-</f>
    </oc>
    <nc r="Q175" t="n">
      <f>-</f>
    </nc>
  </rcc>
  <rcc rId="7134" ua="false" sId="4">
    <oc r="Q176" t="n">
      <f>P176-</f>
    </oc>
    <nc r="Q176" t="n">
      <f>-</f>
    </nc>
  </rcc>
  <rcc rId="7135" ua="false" sId="4">
    <oc r="Q177" t="n">
      <f>P177-</f>
    </oc>
    <nc r="Q177" t="n">
      <f>-</f>
    </nc>
  </rcc>
  <rcc rId="7136" ua="false" sId="4">
    <oc r="Q178" t="n">
      <f>P178-</f>
    </oc>
    <nc r="Q178" t="n">
      <f>-</f>
    </nc>
  </rcc>
  <rcc rId="7137" ua="false" sId="4">
    <oc r="Q179" t="n">
      <f>P179-</f>
    </oc>
    <nc r="Q179" t="n">
      <f>-</f>
    </nc>
  </rcc>
  <rcc rId="7138" ua="false" sId="4">
    <oc r="S155" t="n">
      <f>B155+</f>
    </oc>
    <nc r="S155" t="n">
      <f>-</f>
    </nc>
  </rcc>
  <rcc rId="7139" ua="false" sId="4">
    <oc r="S156" t="n">
      <f>B156+</f>
    </oc>
    <nc r="S156" t="n">
      <f>-</f>
    </nc>
  </rcc>
  <rcc rId="7140" ua="false" sId="4">
    <oc r="S157" t="n">
      <f>B157+</f>
    </oc>
    <nc r="S157" t="n">
      <f>-</f>
    </nc>
  </rcc>
  <rcc rId="7141" ua="false" sId="4">
    <oc r="S158" t="n">
      <f>B158+</f>
    </oc>
    <nc r="S158" t="n">
      <f>-</f>
    </nc>
  </rcc>
  <rcc rId="7142" ua="false" sId="4">
    <oc r="S159" t="n">
      <f>B159+</f>
    </oc>
    <nc r="S159" t="n">
      <f>-</f>
    </nc>
  </rcc>
  <rcc rId="7143" ua="false" sId="4">
    <oc r="S160" t="n">
      <f>B160+</f>
    </oc>
    <nc r="S160" t="n">
      <f>-</f>
    </nc>
  </rcc>
  <rcc rId="7144" ua="false" sId="4">
    <oc r="S161" t="n">
      <f>B161+</f>
    </oc>
    <nc r="S161" t="n">
      <f>-</f>
    </nc>
  </rcc>
  <rcc rId="7145" ua="false" sId="4">
    <oc r="S162" t="n">
      <f>B162+</f>
    </oc>
    <nc r="S162" t="n">
      <f>-</f>
    </nc>
  </rcc>
  <rcc rId="7146" ua="false" sId="4">
    <oc r="S163" t="n">
      <f>B163+</f>
    </oc>
    <nc r="S163" t="n">
      <f>-</f>
    </nc>
  </rcc>
  <rcc rId="7147" ua="false" sId="4">
    <oc r="S164" t="n">
      <f>B164+</f>
    </oc>
    <nc r="S164" t="n">
      <f>-</f>
    </nc>
  </rcc>
  <rcc rId="7148" ua="false" sId="4">
    <oc r="S165" t="n">
      <f>B165+</f>
    </oc>
    <nc r="S165" t="n">
      <f>-</f>
    </nc>
  </rcc>
  <rcc rId="7149" ua="false" sId="4">
    <oc r="S166" t="n">
      <f>B166+</f>
    </oc>
    <nc r="S166" t="n">
      <f>-</f>
    </nc>
  </rcc>
  <rcc rId="7150" ua="false" sId="4">
    <oc r="S167" t="n">
      <f>B167+</f>
    </oc>
    <nc r="S167" t="n">
      <f>-</f>
    </nc>
  </rcc>
  <rcc rId="7151" ua="false" sId="4">
    <oc r="S168" t="n">
      <f>B168+</f>
    </oc>
    <nc r="S168" t="n">
      <f>-</f>
    </nc>
  </rcc>
  <rcc rId="7152" ua="false" sId="4">
    <oc r="S169" t="n">
      <f>B169+</f>
    </oc>
    <nc r="S169" t="n">
      <f>-</f>
    </nc>
  </rcc>
  <rcc rId="7153" ua="false" sId="4">
    <oc r="S170" t="n">
      <f>B170+</f>
    </oc>
    <nc r="S170" t="n">
      <f>-</f>
    </nc>
  </rcc>
  <rcc rId="7154" ua="false" sId="4">
    <oc r="S171" t="n">
      <f>B171+</f>
    </oc>
    <nc r="S171" t="n">
      <f>-</f>
    </nc>
  </rcc>
  <rcc rId="7155" ua="false" sId="4">
    <oc r="S172" t="n">
      <f>B172+</f>
    </oc>
    <nc r="S172" t="n">
      <f>-</f>
    </nc>
  </rcc>
  <rcc rId="7156" ua="false" sId="4">
    <oc r="S173" t="n">
      <f>B173+</f>
    </oc>
    <nc r="S173" t="n">
      <f>-</f>
    </nc>
  </rcc>
  <rcc rId="7157" ua="false" sId="4">
    <oc r="S174" t="n">
      <f>B174+</f>
    </oc>
    <nc r="S174" t="n">
      <f>-</f>
    </nc>
  </rcc>
  <rcc rId="7158" ua="false" sId="4">
    <oc r="S175" t="n">
      <f>B175+</f>
    </oc>
    <nc r="S175" t="n">
      <f>-</f>
    </nc>
  </rcc>
  <rcc rId="7159" ua="false" sId="4">
    <oc r="S176" t="n">
      <f>B176+</f>
    </oc>
    <nc r="S176" t="n">
      <f>-</f>
    </nc>
  </rcc>
  <rcc rId="7160" ua="false" sId="4">
    <oc r="S177" t="n">
      <f>B177+</f>
    </oc>
    <nc r="S177" t="n">
      <f>-</f>
    </nc>
  </rcc>
  <rcc rId="7161" ua="false" sId="4">
    <oc r="S178" t="n">
      <f>B178+</f>
    </oc>
    <nc r="S178" t="n">
      <f>-</f>
    </nc>
  </rcc>
  <rcc rId="7162" ua="false" sId="4">
    <oc r="S179" t="n">
      <f>B179+</f>
    </oc>
    <nc r="S179" t="n">
      <f>-</f>
    </nc>
  </rcc>
  <rcc rId="7163" ua="false" sId="4">
    <oc r="T155" t="n">
      <f>C155+</f>
    </oc>
    <nc r="T155" t="n">
      <f>-</f>
    </nc>
  </rcc>
  <rcc rId="7164" ua="false" sId="4">
    <oc r="T156" t="n">
      <f>C156+</f>
    </oc>
    <nc r="T156" t="n">
      <f>-</f>
    </nc>
  </rcc>
  <rcc rId="7165" ua="false" sId="4">
    <oc r="T157" t="n">
      <f>C157+</f>
    </oc>
    <nc r="T157" t="n">
      <f>-</f>
    </nc>
  </rcc>
  <rcc rId="7166" ua="false" sId="4">
    <oc r="T158" t="n">
      <f>C158+</f>
    </oc>
    <nc r="T158" t="n">
      <f>-</f>
    </nc>
  </rcc>
  <rcc rId="7167" ua="false" sId="4">
    <oc r="T159" t="n">
      <f>C159+</f>
    </oc>
    <nc r="T159" t="n">
      <f>-</f>
    </nc>
  </rcc>
  <rcc rId="7168" ua="false" sId="4">
    <oc r="T160" t="n">
      <f>C160+</f>
    </oc>
    <nc r="T160" t="n">
      <f>-</f>
    </nc>
  </rcc>
  <rcc rId="7169" ua="false" sId="4">
    <oc r="T161" t="n">
      <f>C161+</f>
    </oc>
    <nc r="T161" t="n">
      <f>-</f>
    </nc>
  </rcc>
  <rcc rId="7170" ua="false" sId="4">
    <oc r="T162" t="n">
      <f>C162+</f>
    </oc>
    <nc r="T162" t="n">
      <f>-</f>
    </nc>
  </rcc>
  <rcc rId="7171" ua="false" sId="4">
    <oc r="T163" t="n">
      <f>C163+</f>
    </oc>
    <nc r="T163" t="n">
      <f>-</f>
    </nc>
  </rcc>
  <rcc rId="7172" ua="false" sId="4">
    <oc r="T164" t="n">
      <f>C164+</f>
    </oc>
    <nc r="T164" t="n">
      <f>-</f>
    </nc>
  </rcc>
  <rcc rId="7173" ua="false" sId="4">
    <oc r="T165" t="n">
      <f>C165+</f>
    </oc>
    <nc r="T165" t="n">
      <f>-</f>
    </nc>
  </rcc>
  <rcc rId="7174" ua="false" sId="4">
    <oc r="T166" t="n">
      <f>C166+</f>
    </oc>
    <nc r="T166" t="n">
      <f>-</f>
    </nc>
  </rcc>
  <rcc rId="7175" ua="false" sId="4">
    <oc r="T167" t="n">
      <f>C167+</f>
    </oc>
    <nc r="T167" t="n">
      <f>-</f>
    </nc>
  </rcc>
  <rcc rId="7176" ua="false" sId="4">
    <oc r="T168" t="n">
      <f>C168+</f>
    </oc>
    <nc r="T168" t="n">
      <f>-</f>
    </nc>
  </rcc>
  <rcc rId="7177" ua="false" sId="4">
    <oc r="T169" t="n">
      <f>C169+</f>
    </oc>
    <nc r="T169" t="n">
      <f>-</f>
    </nc>
  </rcc>
  <rcc rId="7178" ua="false" sId="4">
    <oc r="T170" t="n">
      <f>C170+</f>
    </oc>
    <nc r="T170" t="n">
      <f>-</f>
    </nc>
  </rcc>
  <rcc rId="7179" ua="false" sId="4">
    <oc r="T171" t="n">
      <f>C171+</f>
    </oc>
    <nc r="T171" t="n">
      <f>-</f>
    </nc>
  </rcc>
  <rcc rId="7180" ua="false" sId="4">
    <oc r="T172" t="n">
      <f>C172+</f>
    </oc>
    <nc r="T172" t="n">
      <f>-</f>
    </nc>
  </rcc>
  <rcc rId="7181" ua="false" sId="4">
    <oc r="T173" t="n">
      <f>C173+</f>
    </oc>
    <nc r="T173" t="n">
      <f>-</f>
    </nc>
  </rcc>
  <rcc rId="7182" ua="false" sId="4">
    <oc r="T174" t="n">
      <f>C174+</f>
    </oc>
    <nc r="T174" t="n">
      <f>-</f>
    </nc>
  </rcc>
  <rcc rId="7183" ua="false" sId="4">
    <oc r="T175" t="n">
      <f>C175+</f>
    </oc>
    <nc r="T175" t="n">
      <f>-</f>
    </nc>
  </rcc>
  <rcc rId="7184" ua="false" sId="4">
    <oc r="T176" t="n">
      <f>C176+</f>
    </oc>
    <nc r="T176" t="n">
      <f>-</f>
    </nc>
  </rcc>
  <rcc rId="7185" ua="false" sId="4">
    <oc r="T177" t="n">
      <f>C177+</f>
    </oc>
    <nc r="T177" t="n">
      <f>-</f>
    </nc>
  </rcc>
  <rcc rId="7186" ua="false" sId="4">
    <oc r="T178" t="n">
      <f>C178+</f>
    </oc>
    <nc r="T178" t="n">
      <f>-</f>
    </nc>
  </rcc>
  <rcc rId="7187" ua="false" sId="4">
    <oc r="T179" t="n">
      <f>C179+</f>
    </oc>
    <nc r="T179" t="n">
      <f>-</f>
    </nc>
  </rcc>
  <rcc rId="7188" ua="false" sId="4">
    <oc r="U155" t="n">
      <f>D155+</f>
    </oc>
    <nc r="U155" t="n">
      <f>-</f>
    </nc>
  </rcc>
  <rcc rId="7189" ua="false" sId="4">
    <oc r="U156" t="n">
      <f>D156+</f>
    </oc>
    <nc r="U156" t="n">
      <f>-</f>
    </nc>
  </rcc>
  <rcc rId="7190" ua="false" sId="4">
    <oc r="U157" t="n">
      <f>D157+</f>
    </oc>
    <nc r="U157" t="n">
      <f>-</f>
    </nc>
  </rcc>
  <rcc rId="7191" ua="false" sId="4">
    <oc r="U158" t="n">
      <f>D158+</f>
    </oc>
    <nc r="U158" t="n">
      <f>-</f>
    </nc>
  </rcc>
  <rcc rId="7192" ua="false" sId="4">
    <oc r="U159" t="n">
      <f>D159+</f>
    </oc>
    <nc r="U159" t="n">
      <f>-</f>
    </nc>
  </rcc>
  <rcc rId="7193" ua="false" sId="4">
    <oc r="U160" t="n">
      <f>D160+</f>
    </oc>
    <nc r="U160" t="n">
      <f>-</f>
    </nc>
  </rcc>
  <rcc rId="7194" ua="false" sId="4">
    <oc r="U161" t="n">
      <f>D161+</f>
    </oc>
    <nc r="U161" t="n">
      <f>-</f>
    </nc>
  </rcc>
  <rcc rId="7195" ua="false" sId="4">
    <oc r="U162" t="n">
      <f>D162+</f>
    </oc>
    <nc r="U162" t="n">
      <f>-</f>
    </nc>
  </rcc>
  <rcc rId="7196" ua="false" sId="4">
    <oc r="U163" t="n">
      <f>D163+</f>
    </oc>
    <nc r="U163" t="n">
      <f>-</f>
    </nc>
  </rcc>
  <rcc rId="7197" ua="false" sId="4">
    <oc r="U164" t="n">
      <f>D164+</f>
    </oc>
    <nc r="U164" t="n">
      <f>-</f>
    </nc>
  </rcc>
  <rcc rId="7198" ua="false" sId="4">
    <oc r="U165" t="n">
      <f>D165+</f>
    </oc>
    <nc r="U165" t="n">
      <f>-</f>
    </nc>
  </rcc>
  <rcc rId="7199" ua="false" sId="4">
    <oc r="U166" t="n">
      <f>D166+</f>
    </oc>
    <nc r="U166" t="n">
      <f>-</f>
    </nc>
  </rcc>
  <rcc rId="7200" ua="false" sId="4">
    <oc r="U167" t="n">
      <f>D167+</f>
    </oc>
    <nc r="U167" t="n">
      <f>-</f>
    </nc>
  </rcc>
  <rcc rId="7201" ua="false" sId="4">
    <oc r="U168" t="n">
      <f>D168+</f>
    </oc>
    <nc r="U168" t="n">
      <f>-</f>
    </nc>
  </rcc>
  <rcc rId="7202" ua="false" sId="4">
    <oc r="U169" t="n">
      <f>D169+</f>
    </oc>
    <nc r="U169" t="n">
      <f>-</f>
    </nc>
  </rcc>
  <rcc rId="7203" ua="false" sId="4">
    <oc r="U170" t="n">
      <f>D170+</f>
    </oc>
    <nc r="U170" t="n">
      <f>-</f>
    </nc>
  </rcc>
  <rcc rId="7204" ua="false" sId="4">
    <oc r="U171" t="n">
      <f>D171+</f>
    </oc>
    <nc r="U171" t="n">
      <f>-</f>
    </nc>
  </rcc>
  <rcc rId="7205" ua="false" sId="4">
    <oc r="U172" t="n">
      <f>D172+</f>
    </oc>
    <nc r="U172" t="n">
      <f>-</f>
    </nc>
  </rcc>
  <rcc rId="7206" ua="false" sId="4">
    <oc r="U173" t="n">
      <f>D173+</f>
    </oc>
    <nc r="U173" t="n">
      <f>-</f>
    </nc>
  </rcc>
  <rcc rId="7207" ua="false" sId="4">
    <oc r="U174" t="n">
      <f>D174+</f>
    </oc>
    <nc r="U174" t="n">
      <f>-</f>
    </nc>
  </rcc>
  <rcc rId="7208" ua="false" sId="4">
    <oc r="U175" t="n">
      <f>D175+</f>
    </oc>
    <nc r="U175" t="n">
      <f>-</f>
    </nc>
  </rcc>
  <rcc rId="7209" ua="false" sId="4">
    <oc r="U176" t="n">
      <f>D176+</f>
    </oc>
    <nc r="U176" t="n">
      <f>-</f>
    </nc>
  </rcc>
  <rcc rId="7210" ua="false" sId="4">
    <oc r="U177" t="n">
      <f>D177+</f>
    </oc>
    <nc r="U177" t="n">
      <f>-</f>
    </nc>
  </rcc>
  <rcc rId="7211" ua="false" sId="4">
    <oc r="U178" t="n">
      <f>D178+</f>
    </oc>
    <nc r="U178" t="n">
      <f>-</f>
    </nc>
  </rcc>
  <rcc rId="7212" ua="false" sId="4">
    <oc r="U179" t="n">
      <f>D179+</f>
    </oc>
    <nc r="U179" t="n">
      <f>-</f>
    </nc>
  </rcc>
  <rcc rId="7213" ua="false" sId="4">
    <oc r="V155" t="n">
      <f>E155+</f>
    </oc>
    <nc r="V155" t="n">
      <f>-</f>
    </nc>
  </rcc>
  <rcc rId="7214" ua="false" sId="4">
    <oc r="V156" t="n">
      <f>E156+</f>
    </oc>
    <nc r="V156" t="n">
      <f>-</f>
    </nc>
  </rcc>
  <rcc rId="7215" ua="false" sId="4">
    <oc r="V157" t="n">
      <f>E157+</f>
    </oc>
    <nc r="V157" t="n">
      <f>-</f>
    </nc>
  </rcc>
  <rcc rId="7216" ua="false" sId="4">
    <oc r="V158" t="n">
      <f>E158+</f>
    </oc>
    <nc r="V158" t="n">
      <f>-</f>
    </nc>
  </rcc>
  <rcc rId="7217" ua="false" sId="4">
    <oc r="V159" t="n">
      <f>E159+</f>
    </oc>
    <nc r="V159" t="n">
      <f>-</f>
    </nc>
  </rcc>
  <rcc rId="7218" ua="false" sId="4">
    <oc r="V160" t="n">
      <f>E160+</f>
    </oc>
    <nc r="V160" t="n">
      <f>-</f>
    </nc>
  </rcc>
  <rcc rId="7219" ua="false" sId="4">
    <oc r="V161" t="n">
      <f>E161+</f>
    </oc>
    <nc r="V161" t="n">
      <f>-</f>
    </nc>
  </rcc>
  <rcc rId="7220" ua="false" sId="4">
    <oc r="V162" t="n">
      <f>E162+</f>
    </oc>
    <nc r="V162" t="n">
      <f>-</f>
    </nc>
  </rcc>
  <rcc rId="7221" ua="false" sId="4">
    <oc r="V163" t="n">
      <f>E163+</f>
    </oc>
    <nc r="V163" t="n">
      <f>-</f>
    </nc>
  </rcc>
  <rcc rId="7222" ua="false" sId="4">
    <oc r="V164" t="n">
      <f>E164+</f>
    </oc>
    <nc r="V164" t="n">
      <f>-</f>
    </nc>
  </rcc>
  <rcc rId="7223" ua="false" sId="4">
    <oc r="V165" t="n">
      <f>E165+</f>
    </oc>
    <nc r="V165" t="n">
      <f>-</f>
    </nc>
  </rcc>
  <rcc rId="7224" ua="false" sId="4">
    <oc r="V166" t="n">
      <f>E166+</f>
    </oc>
    <nc r="V166" t="n">
      <f>-</f>
    </nc>
  </rcc>
  <rcc rId="7225" ua="false" sId="4">
    <oc r="V167" t="n">
      <f>E167+</f>
    </oc>
    <nc r="V167" t="n">
      <f>-</f>
    </nc>
  </rcc>
  <rcc rId="7226" ua="false" sId="4">
    <oc r="V168" t="n">
      <f>E168+</f>
    </oc>
    <nc r="V168" t="n">
      <f>-</f>
    </nc>
  </rcc>
  <rcc rId="7227" ua="false" sId="4">
    <oc r="V169" t="n">
      <f>E169+</f>
    </oc>
    <nc r="V169" t="n">
      <f>-</f>
    </nc>
  </rcc>
  <rcc rId="7228" ua="false" sId="4">
    <oc r="V170" t="n">
      <f>E170+</f>
    </oc>
    <nc r="V170" t="n">
      <f>-</f>
    </nc>
  </rcc>
  <rcc rId="7229" ua="false" sId="4">
    <oc r="V171" t="n">
      <f>E171+</f>
    </oc>
    <nc r="V171" t="n">
      <f>-</f>
    </nc>
  </rcc>
  <rcc rId="7230" ua="false" sId="4">
    <oc r="V172" t="n">
      <f>E172+</f>
    </oc>
    <nc r="V172" t="n">
      <f>-</f>
    </nc>
  </rcc>
  <rcc rId="7231" ua="false" sId="4">
    <oc r="V173" t="n">
      <f>E173+</f>
    </oc>
    <nc r="V173" t="n">
      <f>-</f>
    </nc>
  </rcc>
  <rcc rId="7232" ua="false" sId="4">
    <oc r="V174" t="n">
      <f>E174+</f>
    </oc>
    <nc r="V174" t="n">
      <f>-</f>
    </nc>
  </rcc>
  <rcc rId="7233" ua="false" sId="4">
    <oc r="V175" t="n">
      <f>E175+</f>
    </oc>
    <nc r="V175" t="n">
      <f>-</f>
    </nc>
  </rcc>
  <rcc rId="7234" ua="false" sId="4">
    <oc r="V176" t="n">
      <f>E176+</f>
    </oc>
    <nc r="V176" t="n">
      <f>-</f>
    </nc>
  </rcc>
  <rcc rId="7235" ua="false" sId="4">
    <oc r="V177" t="n">
      <f>E177+</f>
    </oc>
    <nc r="V177" t="n">
      <f>-</f>
    </nc>
  </rcc>
  <rcc rId="7236" ua="false" sId="4">
    <oc r="V178" t="n">
      <f>E178+</f>
    </oc>
    <nc r="V178" t="n">
      <f>-</f>
    </nc>
  </rcc>
  <rcc rId="7237" ua="false" sId="4">
    <oc r="V179" t="n">
      <f>E179+</f>
    </oc>
    <nc r="V179" t="n">
      <f>-</f>
    </nc>
  </rcc>
  <rcc rId="7238" ua="false" sId="4">
    <oc r="W155" t="n">
      <f>F155+</f>
    </oc>
    <nc r="W155" t="n">
      <f>-</f>
    </nc>
  </rcc>
  <rcc rId="7239" ua="false" sId="4">
    <oc r="W156" t="n">
      <f>F156+</f>
    </oc>
    <nc r="W156" t="n">
      <f>-</f>
    </nc>
  </rcc>
  <rcc rId="7240" ua="false" sId="4">
    <oc r="W157" t="n">
      <f>F157+</f>
    </oc>
    <nc r="W157" t="n">
      <f>-</f>
    </nc>
  </rcc>
  <rcc rId="7241" ua="false" sId="4">
    <oc r="W158" t="n">
      <f>F158+</f>
    </oc>
    <nc r="W158" t="n">
      <f>-</f>
    </nc>
  </rcc>
  <rcc rId="7242" ua="false" sId="4">
    <oc r="W159" t="n">
      <f>F159+</f>
    </oc>
    <nc r="W159" t="n">
      <f>-</f>
    </nc>
  </rcc>
  <rcc rId="7243" ua="false" sId="4">
    <oc r="W160" t="n">
      <f>F160+</f>
    </oc>
    <nc r="W160" t="n">
      <f>-</f>
    </nc>
  </rcc>
  <rcc rId="7244" ua="false" sId="4">
    <oc r="W161" t="n">
      <f>F161+</f>
    </oc>
    <nc r="W161" t="n">
      <f>-</f>
    </nc>
  </rcc>
  <rcc rId="7245" ua="false" sId="4">
    <oc r="W162" t="n">
      <f>F162+</f>
    </oc>
    <nc r="W162" t="n">
      <f>-</f>
    </nc>
  </rcc>
  <rcc rId="7246" ua="false" sId="4">
    <oc r="W163" t="n">
      <f>F163+</f>
    </oc>
    <nc r="W163" t="n">
      <f>-</f>
    </nc>
  </rcc>
  <rcc rId="7247" ua="false" sId="4">
    <oc r="W164" t="n">
      <f>F164+</f>
    </oc>
    <nc r="W164" t="n">
      <f>-</f>
    </nc>
  </rcc>
  <rcc rId="7248" ua="false" sId="4">
    <oc r="W165" t="n">
      <f>F165+</f>
    </oc>
    <nc r="W165" t="n">
      <f>-</f>
    </nc>
  </rcc>
  <rcc rId="7249" ua="false" sId="4">
    <oc r="W166" t="n">
      <f>F166+</f>
    </oc>
    <nc r="W166" t="n">
      <f>-</f>
    </nc>
  </rcc>
  <rcc rId="7250" ua="false" sId="4">
    <oc r="W167" t="n">
      <f>F167+</f>
    </oc>
    <nc r="W167" t="n">
      <f>-</f>
    </nc>
  </rcc>
  <rcc rId="7251" ua="false" sId="4">
    <oc r="W168" t="n">
      <f>F168+</f>
    </oc>
    <nc r="W168" t="n">
      <f>-</f>
    </nc>
  </rcc>
  <rcc rId="7252" ua="false" sId="4">
    <oc r="W169" t="n">
      <f>F169+</f>
    </oc>
    <nc r="W169" t="n">
      <f>-</f>
    </nc>
  </rcc>
  <rcc rId="7253" ua="false" sId="4">
    <oc r="W170" t="n">
      <f>F170+</f>
    </oc>
    <nc r="W170" t="n">
      <f>-</f>
    </nc>
  </rcc>
  <rcc rId="7254" ua="false" sId="4">
    <oc r="W171" t="n">
      <f>F171+</f>
    </oc>
    <nc r="W171" t="n">
      <f>-</f>
    </nc>
  </rcc>
  <rcc rId="7255" ua="false" sId="4">
    <oc r="W172" t="n">
      <f>F172+</f>
    </oc>
    <nc r="W172" t="n">
      <f>-</f>
    </nc>
  </rcc>
  <rcc rId="7256" ua="false" sId="4">
    <oc r="W173" t="n">
      <f>F173+</f>
    </oc>
    <nc r="W173" t="n">
      <f>-</f>
    </nc>
  </rcc>
  <rcc rId="7257" ua="false" sId="4">
    <oc r="W174" t="n">
      <f>F174+</f>
    </oc>
    <nc r="W174" t="n">
      <f>-</f>
    </nc>
  </rcc>
  <rcc rId="7258" ua="false" sId="4">
    <oc r="W175" t="n">
      <f>F175+</f>
    </oc>
    <nc r="W175" t="n">
      <f>-</f>
    </nc>
  </rcc>
  <rcc rId="7259" ua="false" sId="4">
    <oc r="W176" t="n">
      <f>F176+</f>
    </oc>
    <nc r="W176" t="n">
      <f>-</f>
    </nc>
  </rcc>
  <rcc rId="7260" ua="false" sId="4">
    <oc r="W177" t="n">
      <f>F177+</f>
    </oc>
    <nc r="W177" t="n">
      <f>-</f>
    </nc>
  </rcc>
  <rcc rId="7261" ua="false" sId="4">
    <oc r="W178" t="n">
      <f>F178+</f>
    </oc>
    <nc r="W178" t="n">
      <f>-</f>
    </nc>
  </rcc>
  <rcc rId="7262" ua="false" sId="4">
    <oc r="W179" t="n">
      <f>F179+</f>
    </oc>
    <nc r="W179" t="n">
      <f>-</f>
    </nc>
  </rcc>
  <rcc rId="7263" ua="false" sId="4">
    <oc r="X155" t="n">
      <f>G155+</f>
    </oc>
    <nc r="X155" t="n">
      <f>-</f>
    </nc>
  </rcc>
  <rcc rId="7264" ua="false" sId="4">
    <oc r="X156" t="n">
      <f>G156+</f>
    </oc>
    <nc r="X156" t="n">
      <f>-</f>
    </nc>
  </rcc>
  <rcc rId="7265" ua="false" sId="4">
    <oc r="X157" t="n">
      <f>G157+</f>
    </oc>
    <nc r="X157" t="n">
      <f>-</f>
    </nc>
  </rcc>
  <rcc rId="7266" ua="false" sId="4">
    <oc r="X158" t="n">
      <f>G158+</f>
    </oc>
    <nc r="X158" t="n">
      <f>-</f>
    </nc>
  </rcc>
  <rcc rId="7267" ua="false" sId="4">
    <oc r="X159" t="n">
      <f>G159+</f>
    </oc>
    <nc r="X159" t="n">
      <f>-</f>
    </nc>
  </rcc>
  <rcc rId="7268" ua="false" sId="4">
    <oc r="X160" t="n">
      <f>G160+</f>
    </oc>
    <nc r="X160" t="n">
      <f>-</f>
    </nc>
  </rcc>
  <rcc rId="7269" ua="false" sId="4">
    <oc r="X161" t="n">
      <f>G161+</f>
    </oc>
    <nc r="X161" t="n">
      <f>-</f>
    </nc>
  </rcc>
  <rcc rId="7270" ua="false" sId="4">
    <oc r="X162" t="n">
      <f>G162+</f>
    </oc>
    <nc r="X162" t="n">
      <f>-</f>
    </nc>
  </rcc>
  <rcc rId="7271" ua="false" sId="4">
    <oc r="X163" t="n">
      <f>G163+</f>
    </oc>
    <nc r="X163" t="n">
      <f>-</f>
    </nc>
  </rcc>
  <rcc rId="7272" ua="false" sId="4">
    <oc r="X164" t="n">
      <f>G164+</f>
    </oc>
    <nc r="X164" t="n">
      <f>-</f>
    </nc>
  </rcc>
  <rcc rId="7273" ua="false" sId="4">
    <oc r="X165" t="n">
      <f>G165+</f>
    </oc>
    <nc r="X165" t="n">
      <f>-</f>
    </nc>
  </rcc>
  <rcc rId="7274" ua="false" sId="4">
    <oc r="X166" t="n">
      <f>G166+</f>
    </oc>
    <nc r="X166" t="n">
      <f>-</f>
    </nc>
  </rcc>
  <rcc rId="7275" ua="false" sId="4">
    <oc r="X167" t="n">
      <f>G167+</f>
    </oc>
    <nc r="X167" t="n">
      <f>-</f>
    </nc>
  </rcc>
  <rcc rId="7276" ua="false" sId="4">
    <oc r="X168" t="n">
      <f>G168+</f>
    </oc>
    <nc r="X168" t="n">
      <f>-</f>
    </nc>
  </rcc>
  <rcc rId="7277" ua="false" sId="4">
    <oc r="X169" t="n">
      <f>G169+</f>
    </oc>
    <nc r="X169" t="n">
      <f>-</f>
    </nc>
  </rcc>
  <rcc rId="7278" ua="false" sId="4">
    <oc r="X170" t="n">
      <f>G170+</f>
    </oc>
    <nc r="X170" t="n">
      <f>-</f>
    </nc>
  </rcc>
  <rcc rId="7279" ua="false" sId="4">
    <oc r="X171" t="n">
      <f>G171+</f>
    </oc>
    <nc r="X171" t="n">
      <f>-</f>
    </nc>
  </rcc>
  <rcc rId="7280" ua="false" sId="4">
    <oc r="X172" t="n">
      <f>G172+</f>
    </oc>
    <nc r="X172" t="n">
      <f>-</f>
    </nc>
  </rcc>
  <rcc rId="7281" ua="false" sId="4">
    <oc r="X173" t="n">
      <f>G173+</f>
    </oc>
    <nc r="X173" t="n">
      <f>-</f>
    </nc>
  </rcc>
  <rcc rId="7282" ua="false" sId="4">
    <oc r="X174" t="n">
      <f>G174+</f>
    </oc>
    <nc r="X174" t="n">
      <f>-</f>
    </nc>
  </rcc>
  <rcc rId="7283" ua="false" sId="4">
    <oc r="X175" t="n">
      <f>G175+</f>
    </oc>
    <nc r="X175" t="n">
      <f>-</f>
    </nc>
  </rcc>
  <rcc rId="7284" ua="false" sId="4">
    <oc r="X176" t="n">
      <f>G176+</f>
    </oc>
    <nc r="X176" t="n">
      <f>-</f>
    </nc>
  </rcc>
  <rcc rId="7285" ua="false" sId="4">
    <oc r="X177" t="n">
      <f>G177+</f>
    </oc>
    <nc r="X177" t="n">
      <f>-</f>
    </nc>
  </rcc>
  <rcc rId="7286" ua="false" sId="4">
    <oc r="X178" t="n">
      <f>G178+</f>
    </oc>
    <nc r="X178" t="n">
      <f>-</f>
    </nc>
  </rcc>
  <rcc rId="7287" ua="false" sId="4">
    <oc r="X179" t="n">
      <f>G179+</f>
    </oc>
    <nc r="X179" t="n">
      <f>-</f>
    </nc>
  </rcc>
  <rcc rId="7288" ua="false" sId="4">
    <oc r="Y155" t="n">
      <f>H155+</f>
    </oc>
    <nc r="Y155" t="n">
      <f>-</f>
    </nc>
  </rcc>
  <rcc rId="7289" ua="false" sId="4">
    <oc r="Y156" t="n">
      <f>H156+</f>
    </oc>
    <nc r="Y156" t="n">
      <f>-</f>
    </nc>
  </rcc>
  <rcc rId="7290" ua="false" sId="4">
    <oc r="Y157" t="n">
      <f>H157+</f>
    </oc>
    <nc r="Y157" t="n">
      <f>-</f>
    </nc>
  </rcc>
  <rcc rId="7291" ua="false" sId="4">
    <oc r="Y158" t="n">
      <f>H158+</f>
    </oc>
    <nc r="Y158" t="n">
      <f>-</f>
    </nc>
  </rcc>
  <rcc rId="7292" ua="false" sId="4">
    <oc r="Y159" t="n">
      <f>H159+</f>
    </oc>
    <nc r="Y159" t="n">
      <f>-</f>
    </nc>
  </rcc>
  <rcc rId="7293" ua="false" sId="4">
    <oc r="Y160" t="n">
      <f>H160+</f>
    </oc>
    <nc r="Y160" t="n">
      <f>-</f>
    </nc>
  </rcc>
  <rcc rId="7294" ua="false" sId="4">
    <oc r="Y161" t="n">
      <f>H161+</f>
    </oc>
    <nc r="Y161" t="n">
      <f>-</f>
    </nc>
  </rcc>
  <rcc rId="7295" ua="false" sId="4">
    <oc r="Y162" t="n">
      <f>H162+</f>
    </oc>
    <nc r="Y162" t="n">
      <f>-</f>
    </nc>
  </rcc>
  <rcc rId="7296" ua="false" sId="4">
    <oc r="Y163" t="n">
      <f>H163+</f>
    </oc>
    <nc r="Y163" t="n">
      <f>-</f>
    </nc>
  </rcc>
  <rcc rId="7297" ua="false" sId="4">
    <oc r="Y164" t="n">
      <f>H164+</f>
    </oc>
    <nc r="Y164" t="n">
      <f>-</f>
    </nc>
  </rcc>
  <rcc rId="7298" ua="false" sId="4">
    <oc r="Y165" t="n">
      <f>H165+</f>
    </oc>
    <nc r="Y165" t="n">
      <f>-</f>
    </nc>
  </rcc>
  <rcc rId="7299" ua="false" sId="4">
    <oc r="Y166" t="n">
      <f>H166+</f>
    </oc>
    <nc r="Y166" t="n">
      <f>-</f>
    </nc>
  </rcc>
  <rcc rId="7300" ua="false" sId="4">
    <oc r="Y167" t="n">
      <f>H167+</f>
    </oc>
    <nc r="Y167" t="n">
      <f>-</f>
    </nc>
  </rcc>
  <rcc rId="7301" ua="false" sId="4">
    <oc r="Y168" t="n">
      <f>H168+</f>
    </oc>
    <nc r="Y168" t="n">
      <f>-</f>
    </nc>
  </rcc>
  <rcc rId="7302" ua="false" sId="4">
    <oc r="Y169" t="n">
      <f>H169+</f>
    </oc>
    <nc r="Y169" t="n">
      <f>-</f>
    </nc>
  </rcc>
  <rcc rId="7303" ua="false" sId="4">
    <oc r="Y170" t="n">
      <f>H170+</f>
    </oc>
    <nc r="Y170" t="n">
      <f>-</f>
    </nc>
  </rcc>
  <rcc rId="7304" ua="false" sId="4">
    <oc r="Y171" t="n">
      <f>H171+</f>
    </oc>
    <nc r="Y171" t="n">
      <f>-</f>
    </nc>
  </rcc>
  <rcc rId="7305" ua="false" sId="4">
    <oc r="Y172" t="n">
      <f>H172+</f>
    </oc>
    <nc r="Y172" t="n">
      <f>-</f>
    </nc>
  </rcc>
  <rcc rId="7306" ua="false" sId="4">
    <oc r="Y173" t="n">
      <f>H173+</f>
    </oc>
    <nc r="Y173" t="n">
      <f>-</f>
    </nc>
  </rcc>
  <rcc rId="7307" ua="false" sId="4">
    <oc r="Y174" t="n">
      <f>H174+</f>
    </oc>
    <nc r="Y174" t="n">
      <f>-</f>
    </nc>
  </rcc>
  <rcc rId="7308" ua="false" sId="4">
    <oc r="Y175" t="n">
      <f>H175+</f>
    </oc>
    <nc r="Y175" t="n">
      <f>-</f>
    </nc>
  </rcc>
  <rcc rId="7309" ua="false" sId="4">
    <oc r="Y176" t="n">
      <f>H176+</f>
    </oc>
    <nc r="Y176" t="n">
      <f>-</f>
    </nc>
  </rcc>
  <rcc rId="7310" ua="false" sId="4">
    <oc r="Y177" t="n">
      <f>H177+</f>
    </oc>
    <nc r="Y177" t="n">
      <f>-</f>
    </nc>
  </rcc>
  <rcc rId="7311" ua="false" sId="4">
    <oc r="Y178" t="n">
      <f>H178+</f>
    </oc>
    <nc r="Y178" t="n">
      <f>-</f>
    </nc>
  </rcc>
  <rcc rId="7312" ua="false" sId="4">
    <oc r="Y179" t="n">
      <f>H179+</f>
    </oc>
    <nc r="Y179" t="n">
      <f>-</f>
    </nc>
  </rcc>
  <rcc rId="7313" ua="false" sId="4">
    <oc r="Z155" t="n">
      <f>X155+0.33*Y155</f>
    </oc>
    <nc r="Z155" t="n">
      <f>-</f>
    </nc>
  </rcc>
  <rcc rId="7314" ua="false" sId="4">
    <oc r="Z156" t="n">
      <f>X156+0.33*Y156</f>
    </oc>
    <nc r="Z156" t="n">
      <f>-</f>
    </nc>
  </rcc>
  <rcc rId="7315" ua="false" sId="4">
    <oc r="Z157" t="n">
      <f>X157+0.33*Y157</f>
    </oc>
    <nc r="Z157" t="n">
      <f>-</f>
    </nc>
  </rcc>
  <rcc rId="7316" ua="false" sId="4">
    <oc r="Z158" t="n">
      <f>X158+0.33*Y158</f>
    </oc>
    <nc r="Z158" t="n">
      <f>-</f>
    </nc>
  </rcc>
  <rcc rId="7317" ua="false" sId="4">
    <oc r="Z159" t="n">
      <f>X159+0.33*Y159</f>
    </oc>
    <nc r="Z159" t="n">
      <f>-</f>
    </nc>
  </rcc>
  <rcc rId="7318" ua="false" sId="4">
    <oc r="Z160" t="n">
      <f>X160+0.33*Y160</f>
    </oc>
    <nc r="Z160" t="n">
      <f>-</f>
    </nc>
  </rcc>
  <rcc rId="7319" ua="false" sId="4">
    <oc r="Z161" t="n">
      <f>X161+0.33*Y161</f>
    </oc>
    <nc r="Z161" t="n">
      <f>-</f>
    </nc>
  </rcc>
  <rcc rId="7320" ua="false" sId="4">
    <oc r="Z162" t="n">
      <f>X162+0.33*Y162</f>
    </oc>
    <nc r="Z162" t="n">
      <f>-</f>
    </nc>
  </rcc>
  <rcc rId="7321" ua="false" sId="4">
    <oc r="Z163" t="n">
      <f>X163+0.33*Y163</f>
    </oc>
    <nc r="Z163" t="n">
      <f>-</f>
    </nc>
  </rcc>
  <rcc rId="7322" ua="false" sId="4">
    <oc r="Z164" t="n">
      <f>X164+0.33*Y164</f>
    </oc>
    <nc r="Z164" t="n">
      <f>-</f>
    </nc>
  </rcc>
  <rcc rId="7323" ua="false" sId="4">
    <oc r="Z165" t="n">
      <f>X165+0.33*Y165</f>
    </oc>
    <nc r="Z165" t="n">
      <f>-</f>
    </nc>
  </rcc>
  <rcc rId="7324" ua="false" sId="4">
    <oc r="Z166" t="n">
      <f>X166+0.33*Y166</f>
    </oc>
    <nc r="Z166" t="n">
      <f>-</f>
    </nc>
  </rcc>
  <rcc rId="7325" ua="false" sId="4">
    <oc r="Z167" t="n">
      <f>X167+0.33*Y167</f>
    </oc>
    <nc r="Z167" t="n">
      <f>-</f>
    </nc>
  </rcc>
  <rcc rId="7326" ua="false" sId="4">
    <oc r="Z168" t="n">
      <f>X168+0.33*Y168</f>
    </oc>
    <nc r="Z168" t="n">
      <f>-</f>
    </nc>
  </rcc>
  <rcc rId="7327" ua="false" sId="4">
    <oc r="Z169" t="n">
      <f>X169+0.33*Y169</f>
    </oc>
    <nc r="Z169" t="n">
      <f>-</f>
    </nc>
  </rcc>
  <rcc rId="7328" ua="false" sId="4">
    <oc r="Z170" t="n">
      <f>X170+0.33*Y170</f>
    </oc>
    <nc r="Z170" t="n">
      <f>-</f>
    </nc>
  </rcc>
  <rcc rId="7329" ua="false" sId="4">
    <oc r="Z171" t="n">
      <f>X171+0.33*Y171</f>
    </oc>
    <nc r="Z171" t="n">
      <f>-</f>
    </nc>
  </rcc>
  <rcc rId="7330" ua="false" sId="4">
    <oc r="Z172" t="n">
      <f>X172+0.33*Y172</f>
    </oc>
    <nc r="Z172" t="n">
      <f>-</f>
    </nc>
  </rcc>
  <rcc rId="7331" ua="false" sId="4">
    <oc r="Z173" t="n">
      <f>X173+0.33*Y173</f>
    </oc>
    <nc r="Z173" t="n">
      <f>-</f>
    </nc>
  </rcc>
  <rcc rId="7332" ua="false" sId="4">
    <oc r="Z174" t="n">
      <f>X174+0.33*Y174</f>
    </oc>
    <nc r="Z174" t="n">
      <f>-</f>
    </nc>
  </rcc>
  <rcc rId="7333" ua="false" sId="4">
    <oc r="Z175" t="n">
      <f>X175+0.33*Y175</f>
    </oc>
    <nc r="Z175" t="n">
      <f>-</f>
    </nc>
  </rcc>
  <rcc rId="7334" ua="false" sId="4">
    <oc r="Z176" t="n">
      <f>X176+0.33*Y176</f>
    </oc>
    <nc r="Z176" t="n">
      <f>-</f>
    </nc>
  </rcc>
  <rcc rId="7335" ua="false" sId="4">
    <oc r="Z177" t="n">
      <f>X177+0.33*Y177</f>
    </oc>
    <nc r="Z177" t="n">
      <f>-</f>
    </nc>
  </rcc>
  <rcc rId="7336" ua="false" sId="4">
    <oc r="Z178" t="n">
      <f>X178+0.33*Y178</f>
    </oc>
    <nc r="Z178" t="n">
      <f>-</f>
    </nc>
  </rcc>
  <rcc rId="7337" ua="false" sId="4">
    <oc r="Z179" t="n">
      <f>X179+0.33*Y179</f>
    </oc>
    <nc r="Z179" t="n">
      <f>-</f>
    </nc>
  </rcc>
  <rcc rId="7338" ua="false" sId="4">
    <oc r="AC155" t="n">
      <f>IF(T155&gt;0,S155/T155,0)</f>
    </oc>
    <nc r="AC155" t="n">
      <f>-</f>
    </nc>
  </rcc>
  <rcc rId="7339" ua="false" sId="4">
    <oc r="AC156" t="n">
      <f>IF(T156&gt;0,S156/T156,0)</f>
    </oc>
    <nc r="AC156" t="n">
      <f>-</f>
    </nc>
  </rcc>
  <rcc rId="7340" ua="false" sId="4">
    <oc r="AC157" t="n">
      <f>IF(T157&gt;0,S157/T157,0)</f>
    </oc>
    <nc r="AC157" t="n">
      <f>-</f>
    </nc>
  </rcc>
  <rcc rId="7341" ua="false" sId="4">
    <oc r="AC158" t="n">
      <f>IF(T158&gt;0,S158/T158,0)</f>
    </oc>
    <nc r="AC158" t="n">
      <f>-</f>
    </nc>
  </rcc>
  <rcc rId="7342" ua="false" sId="4">
    <oc r="AC159" t="n">
      <f>IF(T159&gt;0,S159/T159,0)</f>
    </oc>
    <nc r="AC159" t="n">
      <f>-</f>
    </nc>
  </rcc>
  <rcc rId="7343" ua="false" sId="4">
    <oc r="AC160" t="n">
      <f>IF(T160&gt;0,S160/T160,0)</f>
    </oc>
    <nc r="AC160" t="n">
      <f>-</f>
    </nc>
  </rcc>
  <rcc rId="7344" ua="false" sId="4">
    <oc r="AC161" t="n">
      <f>IF(T161&gt;0,S161/T161,0)</f>
    </oc>
    <nc r="AC161" t="n">
      <f>-</f>
    </nc>
  </rcc>
  <rcc rId="7345" ua="false" sId="4">
    <oc r="AC162" t="n">
      <f>IF(T162&gt;0,S162/T162,0)</f>
    </oc>
    <nc r="AC162" t="n">
      <f>-</f>
    </nc>
  </rcc>
  <rcc rId="7346" ua="false" sId="4">
    <oc r="AC163" t="n">
      <f>IF(T163&gt;0,S163/T163,0)</f>
    </oc>
    <nc r="AC163" t="n">
      <f>-</f>
    </nc>
  </rcc>
  <rcc rId="7347" ua="false" sId="4">
    <oc r="AC164" t="n">
      <f>IF(T164&gt;0,S164/T164,0)</f>
    </oc>
    <nc r="AC164" t="n">
      <f>-</f>
    </nc>
  </rcc>
  <rcc rId="7348" ua="false" sId="4">
    <oc r="AC165" t="n">
      <f>IF(T165&gt;0,S165/T165,0)</f>
    </oc>
    <nc r="AC165" t="n">
      <f>-</f>
    </nc>
  </rcc>
  <rcc rId="7349" ua="false" sId="4">
    <oc r="AC166" t="n">
      <f>IF(T166&gt;0,S166/T166,0)</f>
    </oc>
    <nc r="AC166" t="n">
      <f>-</f>
    </nc>
  </rcc>
  <rcc rId="7350" ua="false" sId="4">
    <oc r="AC167" t="n">
      <f>IF(T167&gt;0,S167/T167,0)</f>
    </oc>
    <nc r="AC167" t="n">
      <f>-</f>
    </nc>
  </rcc>
  <rcc rId="7351" ua="false" sId="4">
    <oc r="AC168" t="n">
      <f>IF(T168&gt;0,S168/T168,0)</f>
    </oc>
    <nc r="AC168" t="n">
      <f>-</f>
    </nc>
  </rcc>
  <rcc rId="7352" ua="false" sId="4">
    <oc r="AC169" t="n">
      <f>IF(T169&gt;0,S169/T169,0)</f>
    </oc>
    <nc r="AC169" t="n">
      <f>-</f>
    </nc>
  </rcc>
  <rcc rId="7353" ua="false" sId="4">
    <oc r="AC170" t="n">
      <f>IF(T170&gt;0,S170/T170,0)</f>
    </oc>
    <nc r="AC170" t="n">
      <f>-</f>
    </nc>
  </rcc>
  <rcc rId="7354" ua="false" sId="4">
    <oc r="AC171" t="n">
      <f>IF(T171&gt;0,S171/T171,0)</f>
    </oc>
    <nc r="AC171" t="n">
      <f>-</f>
    </nc>
  </rcc>
  <rcc rId="7355" ua="false" sId="4">
    <oc r="AC172" t="n">
      <f>IF(T172&gt;0,S172/T172,0)</f>
    </oc>
    <nc r="AC172" t="n">
      <f>-</f>
    </nc>
  </rcc>
  <rcc rId="7356" ua="false" sId="4">
    <oc r="AC173" t="n">
      <f>IF(T173&gt;0,S173/T173,0)</f>
    </oc>
    <nc r="AC173" t="n">
      <f>-</f>
    </nc>
  </rcc>
  <rcc rId="7357" ua="false" sId="4">
    <oc r="AC174" t="n">
      <f>IF(T174&gt;0,S174/T174,0)</f>
    </oc>
    <nc r="AC174" t="n">
      <f>-</f>
    </nc>
  </rcc>
  <rcc rId="7358" ua="false" sId="4">
    <oc r="AC175" t="n">
      <f>IF(T175&gt;0,S175/T175,0)</f>
    </oc>
    <nc r="AC175" t="n">
      <f>-</f>
    </nc>
  </rcc>
  <rcc rId="7359" ua="false" sId="4">
    <oc r="AC176" t="n">
      <f>IF(T176&gt;0,S176/T176,0)</f>
    </oc>
    <nc r="AC176" t="n">
      <f>-</f>
    </nc>
  </rcc>
  <rcc rId="7360" ua="false" sId="4">
    <oc r="AC177" t="n">
      <f>IF(T177&gt;0,S177/T177,0)</f>
    </oc>
    <nc r="AC177" t="n">
      <f>-</f>
    </nc>
  </rcc>
  <rcc rId="7361" ua="false" sId="4">
    <oc r="AC178" t="n">
      <f>IF(T178&gt;0,S178/T178,0)</f>
    </oc>
    <nc r="AC178" t="n">
      <f>-</f>
    </nc>
  </rcc>
  <rcc rId="7362" ua="false" sId="4">
    <oc r="AC179" t="n">
      <f>IF(T179&gt;0,S179/T179,0)</f>
    </oc>
    <nc r="AC179" t="n">
      <f>-</f>
    </nc>
  </rcc>
  <rcc rId="7363" ua="false" sId="4">
    <oc r="AD155" t="e">
      <f>EXP((((AC155-AC$180)/AC$181+2)/4-1.9)^3)</f>
    </oc>
    <nc r="AD155" t="n">
      <f>-</f>
    </nc>
  </rcc>
  <rcc rId="7364" ua="false" sId="4">
    <oc r="AD156" t="e">
      <f>EXP((((AC156-AC$180)/AC$181+2)/4-1.9)^3)</f>
    </oc>
    <nc r="AD156" t="n">
      <f>-</f>
    </nc>
  </rcc>
  <rcc rId="7365" ua="false" sId="4">
    <oc r="AD157" t="e">
      <f>EXP((((AC157-AC$180)/AC$181+2)/4-1.9)^3)</f>
    </oc>
    <nc r="AD157" t="n">
      <f>-</f>
    </nc>
  </rcc>
  <rcc rId="7366" ua="false" sId="4">
    <oc r="AD158" t="e">
      <f>EXP((((AC158-AC$180)/AC$181+2)/4-1.9)^3)</f>
    </oc>
    <nc r="AD158" t="n">
      <f>-</f>
    </nc>
  </rcc>
  <rcc rId="7367" ua="false" sId="4">
    <oc r="AD159" t="e">
      <f>EXP((((AC159-AC$180)/AC$181+2)/4-1.9)^3)</f>
    </oc>
    <nc r="AD159" t="n">
      <f>-</f>
    </nc>
  </rcc>
  <rcc rId="7368" ua="false" sId="4">
    <oc r="AD160" t="e">
      <f>EXP((((AC160-AC$180)/AC$181+2)/4-1.9)^3)</f>
    </oc>
    <nc r="AD160" t="n">
      <f>-</f>
    </nc>
  </rcc>
  <rcc rId="7369" ua="false" sId="4">
    <oc r="AD161" t="e">
      <f>EXP((((AC161-AC$180)/AC$181+2)/4-1.9)^3)</f>
    </oc>
    <nc r="AD161" t="n">
      <f>-</f>
    </nc>
  </rcc>
  <rcc rId="7370" ua="false" sId="4">
    <oc r="AD162" t="e">
      <f>EXP((((AC162-AC$180)/AC$181+2)/4-1.9)^3)</f>
    </oc>
    <nc r="AD162" t="n">
      <f>-</f>
    </nc>
  </rcc>
  <rcc rId="7371" ua="false" sId="4">
    <oc r="AD163" t="e">
      <f>EXP((((AC163-AC$180)/AC$181+2)/4-1.9)^3)</f>
    </oc>
    <nc r="AD163" t="n">
      <f>-</f>
    </nc>
  </rcc>
  <rcc rId="7372" ua="false" sId="4">
    <oc r="AD164" t="e">
      <f>EXP((((AC164-AC$180)/AC$181+2)/4-1.9)^3)</f>
    </oc>
    <nc r="AD164" t="n">
      <f>-</f>
    </nc>
  </rcc>
  <rcc rId="7373" ua="false" sId="4">
    <oc r="AD165" t="e">
      <f>EXP((((AC165-AC$180)/AC$181+2)/4-1.9)^3)</f>
    </oc>
    <nc r="AD165" t="n">
      <f>-</f>
    </nc>
  </rcc>
  <rcc rId="7374" ua="false" sId="4">
    <oc r="AD166" t="e">
      <f>EXP((((AC166-AC$180)/AC$181+2)/4-1.9)^3)</f>
    </oc>
    <nc r="AD166" t="n">
      <f>-</f>
    </nc>
  </rcc>
  <rcc rId="7375" ua="false" sId="4">
    <oc r="AD167" t="e">
      <f>EXP((((AC167-AC$180)/AC$181+2)/4-1.9)^3)</f>
    </oc>
    <nc r="AD167" t="n">
      <f>-</f>
    </nc>
  </rcc>
  <rcc rId="7376" ua="false" sId="4">
    <oc r="AD168" t="e">
      <f>EXP((((AC168-AC$180)/AC$181+2)/4-1.9)^3)</f>
    </oc>
    <nc r="AD168" t="n">
      <f>-</f>
    </nc>
  </rcc>
  <rcc rId="7377" ua="false" sId="4">
    <oc r="AD169" t="e">
      <f>EXP((((AC169-AC$180)/AC$181+2)/4-1.9)^3)</f>
    </oc>
    <nc r="AD169" t="n">
      <f>-</f>
    </nc>
  </rcc>
  <rcc rId="7378" ua="false" sId="4">
    <oc r="AD170" t="e">
      <f>EXP((((AC170-AC$180)/AC$181+2)/4-1.9)^3)</f>
    </oc>
    <nc r="AD170" t="n">
      <f>-</f>
    </nc>
  </rcc>
  <rcc rId="7379" ua="false" sId="4">
    <oc r="AD171" t="e">
      <f>EXP((((AC171-AC$180)/AC$181+2)/4-1.9)^3)</f>
    </oc>
    <nc r="AD171" t="n">
      <f>-</f>
    </nc>
  </rcc>
  <rcc rId="7380" ua="false" sId="4">
    <oc r="AD172" t="e">
      <f>EXP((((AC172-AC$180)/AC$181+2)/4-1.9)^3)</f>
    </oc>
    <nc r="AD172" t="n">
      <f>-</f>
    </nc>
  </rcc>
  <rcc rId="7381" ua="false" sId="4">
    <oc r="AD173" t="e">
      <f>EXP((((AC173-AC$180)/AC$181+2)/4-1.9)^3)</f>
    </oc>
    <nc r="AD173" t="n">
      <f>-</f>
    </nc>
  </rcc>
  <rcc rId="7382" ua="false" sId="4">
    <oc r="AD174" t="e">
      <f>EXP((((AC174-AC$180)/AC$181+2)/4-1.9)^3)</f>
    </oc>
    <nc r="AD174" t="n">
      <f>-</f>
    </nc>
  </rcc>
  <rcc rId="7383" ua="false" sId="4">
    <oc r="AD175" t="e">
      <f>EXP((((AC175-AC$180)/AC$181+2)/4-1.9)^3)</f>
    </oc>
    <nc r="AD175" t="n">
      <f>-</f>
    </nc>
  </rcc>
  <rcc rId="7384" ua="false" sId="4">
    <oc r="AD176" t="e">
      <f>EXP((((AC176-AC$180)/AC$181+2)/4-1.9)^3)</f>
    </oc>
    <nc r="AD176" t="n">
      <f>-</f>
    </nc>
  </rcc>
  <rcc rId="7385" ua="false" sId="4">
    <oc r="AD177" t="e">
      <f>EXP((((AC177-AC$180)/AC$181+2)/4-1.9)^3)</f>
    </oc>
    <nc r="AD177" t="n">
      <f>-</f>
    </nc>
  </rcc>
  <rcc rId="7386" ua="false" sId="4">
    <oc r="AD178" t="e">
      <f>EXP((((AC178-AC$180)/AC$181+2)/4-1.9)^3)</f>
    </oc>
    <nc r="AD178" t="n">
      <f>-</f>
    </nc>
  </rcc>
  <rcc rId="7387" ua="false" sId="4">
    <oc r="AD179" t="e">
      <f>EXP((((AC179-AC$180)/AC$181+2)/4-1.9)^3)</f>
    </oc>
    <nc r="AD179" t="n">
      <f>-</f>
    </nc>
  </rcc>
  <rcc rId="7388" ua="false" sId="4">
    <oc r="AE155" t="e">
      <f>S155/U155</f>
    </oc>
    <nc r="AE155" t="n">
      <f>-</f>
    </nc>
  </rcc>
  <rcc rId="7389" ua="false" sId="4">
    <oc r="AE156" t="e">
      <f>S156/U156</f>
    </oc>
    <nc r="AE156" t="n">
      <f>-</f>
    </nc>
  </rcc>
  <rcc rId="7390" ua="false" sId="4">
    <oc r="AE157" t="e">
      <f>S157/U157</f>
    </oc>
    <nc r="AE157" t="n">
      <f>-</f>
    </nc>
  </rcc>
  <rcc rId="7391" ua="false" sId="4">
    <oc r="AE158" t="e">
      <f>S158/U158</f>
    </oc>
    <nc r="AE158" t="n">
      <f>-</f>
    </nc>
  </rcc>
  <rcc rId="7392" ua="false" sId="4">
    <oc r="AE159" t="e">
      <f>S159/U159</f>
    </oc>
    <nc r="AE159" t="n">
      <f>-</f>
    </nc>
  </rcc>
  <rcc rId="7393" ua="false" sId="4">
    <oc r="AE160" t="e">
      <f>S160/U160</f>
    </oc>
    <nc r="AE160" t="n">
      <f>-</f>
    </nc>
  </rcc>
  <rcc rId="7394" ua="false" sId="4">
    <oc r="AE161" t="e">
      <f>S161/U161</f>
    </oc>
    <nc r="AE161" t="n">
      <f>-</f>
    </nc>
  </rcc>
  <rcc rId="7395" ua="false" sId="4">
    <oc r="AE162" t="e">
      <f>S162/U162</f>
    </oc>
    <nc r="AE162" t="n">
      <f>-</f>
    </nc>
  </rcc>
  <rcc rId="7396" ua="false" sId="4">
    <oc r="AE163" t="e">
      <f>S163/U163</f>
    </oc>
    <nc r="AE163" t="n">
      <f>-</f>
    </nc>
  </rcc>
  <rcc rId="7397" ua="false" sId="4">
    <oc r="AE164" t="e">
      <f>S164/U164</f>
    </oc>
    <nc r="AE164" t="n">
      <f>-</f>
    </nc>
  </rcc>
  <rcc rId="7398" ua="false" sId="4">
    <oc r="AE165" t="e">
      <f>S165/U165</f>
    </oc>
    <nc r="AE165" t="n">
      <f>-</f>
    </nc>
  </rcc>
  <rcc rId="7399" ua="false" sId="4">
    <oc r="AE166" t="e">
      <f>S166/U166</f>
    </oc>
    <nc r="AE166" t="n">
      <f>-</f>
    </nc>
  </rcc>
  <rcc rId="7400" ua="false" sId="4">
    <oc r="AE167" t="e">
      <f>S167/U167</f>
    </oc>
    <nc r="AE167" t="n">
      <f>-</f>
    </nc>
  </rcc>
  <rcc rId="7401" ua="false" sId="4">
    <oc r="AE168" t="e">
      <f>S168/U168</f>
    </oc>
    <nc r="AE168" t="n">
      <f>-</f>
    </nc>
  </rcc>
  <rcc rId="7402" ua="false" sId="4">
    <oc r="AE169" t="e">
      <f>S169/U169</f>
    </oc>
    <nc r="AE169" t="n">
      <f>-</f>
    </nc>
  </rcc>
  <rcc rId="7403" ua="false" sId="4">
    <oc r="AE170" t="e">
      <f>S170/U170</f>
    </oc>
    <nc r="AE170" t="n">
      <f>-</f>
    </nc>
  </rcc>
  <rcc rId="7404" ua="false" sId="4">
    <oc r="AE171" t="e">
      <f>S171/U171</f>
    </oc>
    <nc r="AE171" t="n">
      <f>-</f>
    </nc>
  </rcc>
  <rcc rId="7405" ua="false" sId="4">
    <oc r="AE172" t="e">
      <f>S172/U172</f>
    </oc>
    <nc r="AE172" t="n">
      <f>-</f>
    </nc>
  </rcc>
  <rcc rId="7406" ua="false" sId="4">
    <oc r="AE173" t="e">
      <f>S173/U173</f>
    </oc>
    <nc r="AE173" t="n">
      <f>-</f>
    </nc>
  </rcc>
  <rcc rId="7407" ua="false" sId="4">
    <oc r="AE174" t="e">
      <f>S174/U174</f>
    </oc>
    <nc r="AE174" t="n">
      <f>-</f>
    </nc>
  </rcc>
  <rcc rId="7408" ua="false" sId="4">
    <oc r="AE175" t="e">
      <f>S175/U175</f>
    </oc>
    <nc r="AE175" t="n">
      <f>-</f>
    </nc>
  </rcc>
  <rcc rId="7409" ua="false" sId="4">
    <oc r="AE176" t="e">
      <f>S176/U176</f>
    </oc>
    <nc r="AE176" t="n">
      <f>-</f>
    </nc>
  </rcc>
  <rcc rId="7410" ua="false" sId="4">
    <oc r="AE177" t="e">
      <f>S177/U177</f>
    </oc>
    <nc r="AE177" t="n">
      <f>-</f>
    </nc>
  </rcc>
  <rcc rId="7411" ua="false" sId="4">
    <oc r="AE178" t="e">
      <f>S178/U178</f>
    </oc>
    <nc r="AE178" t="n">
      <f>-</f>
    </nc>
  </rcc>
  <rcc rId="7412" ua="false" sId="4">
    <oc r="AE179" t="e">
      <f>S179/U179</f>
    </oc>
    <nc r="AE179" t="n">
      <f>-</f>
    </nc>
  </rcc>
  <rcc rId="7413" ua="false" sId="4">
    <oc r="AF155" t="e">
      <f>EXP((((AE155-AE$180)/AE$181+2)/4-1.9)^3)</f>
    </oc>
    <nc r="AF155" t="n">
      <f>-</f>
    </nc>
  </rcc>
  <rcc rId="7414" ua="false" sId="4">
    <oc r="AF156" t="e">
      <f>EXP((((AE156-AE$180)/AE$181+2)/4-1.9)^3)</f>
    </oc>
    <nc r="AF156" t="n">
      <f>-</f>
    </nc>
  </rcc>
  <rcc rId="7415" ua="false" sId="4">
    <oc r="AF157" t="e">
      <f>EXP((((AE157-AE$180)/AE$181+2)/4-1.9)^3)</f>
    </oc>
    <nc r="AF157" t="n">
      <f>-</f>
    </nc>
  </rcc>
  <rcc rId="7416" ua="false" sId="4">
    <oc r="AF158" t="e">
      <f>EXP((((AE158-AE$180)/AE$181+2)/4-1.9)^3)</f>
    </oc>
    <nc r="AF158" t="n">
      <f>-</f>
    </nc>
  </rcc>
  <rcc rId="7417" ua="false" sId="4">
    <oc r="AF159" t="e">
      <f>EXP((((AE159-AE$180)/AE$181+2)/4-1.9)^3)</f>
    </oc>
    <nc r="AF159" t="n">
      <f>-</f>
    </nc>
  </rcc>
  <rcc rId="7418" ua="false" sId="4">
    <oc r="AF160" t="e">
      <f>EXP((((AE160-AE$180)/AE$181+2)/4-1.9)^3)</f>
    </oc>
    <nc r="AF160" t="n">
      <f>-</f>
    </nc>
  </rcc>
  <rcc rId="7419" ua="false" sId="4">
    <oc r="AF161" t="e">
      <f>EXP((((AE161-AE$180)/AE$181+2)/4-1.9)^3)</f>
    </oc>
    <nc r="AF161" t="n">
      <f>-</f>
    </nc>
  </rcc>
  <rcc rId="7420" ua="false" sId="4">
    <oc r="AF162" t="e">
      <f>EXP((((AE162-AE$180)/AE$181+2)/4-1.9)^3)</f>
    </oc>
    <nc r="AF162" t="n">
      <f>-</f>
    </nc>
  </rcc>
  <rcc rId="7421" ua="false" sId="4">
    <oc r="AF163" t="e">
      <f>EXP((((AE163-AE$180)/AE$181+2)/4-1.9)^3)</f>
    </oc>
    <nc r="AF163" t="n">
      <f>-</f>
    </nc>
  </rcc>
  <rcc rId="7422" ua="false" sId="4">
    <oc r="AF164" t="e">
      <f>EXP((((AE164-AE$180)/AE$181+2)/4-1.9)^3)</f>
    </oc>
    <nc r="AF164" t="n">
      <f>-</f>
    </nc>
  </rcc>
  <rcc rId="7423" ua="false" sId="4">
    <oc r="AF165" t="e">
      <f>EXP((((AE165-AE$180)/AE$181+2)/4-1.9)^3)</f>
    </oc>
    <nc r="AF165" t="n">
      <f>-</f>
    </nc>
  </rcc>
  <rcc rId="7424" ua="false" sId="4">
    <oc r="AF166" t="e">
      <f>EXP((((AE166-AE$180)/AE$181+2)/4-1.9)^3)</f>
    </oc>
    <nc r="AF166" t="n">
      <f>-</f>
    </nc>
  </rcc>
  <rcc rId="7425" ua="false" sId="4">
    <oc r="AF167" t="e">
      <f>EXP((((AE167-AE$180)/AE$181+2)/4-1.9)^3)</f>
    </oc>
    <nc r="AF167" t="n">
      <f>-</f>
    </nc>
  </rcc>
  <rcc rId="7426" ua="false" sId="4">
    <oc r="AF168" t="e">
      <f>EXP((((AE168-AE$180)/AE$181+2)/4-1.9)^3)</f>
    </oc>
    <nc r="AF168" t="n">
      <f>-</f>
    </nc>
  </rcc>
  <rcc rId="7427" ua="false" sId="4">
    <oc r="AF169" t="e">
      <f>EXP((((AE169-AE$180)/AE$181+2)/4-1.9)^3)</f>
    </oc>
    <nc r="AF169" t="n">
      <f>-</f>
    </nc>
  </rcc>
  <rcc rId="7428" ua="false" sId="4">
    <oc r="AF170" t="e">
      <f>EXP((((AE170-AE$180)/AE$181+2)/4-1.9)^3)</f>
    </oc>
    <nc r="AF170" t="n">
      <f>-</f>
    </nc>
  </rcc>
  <rcc rId="7429" ua="false" sId="4">
    <oc r="AF171" t="e">
      <f>EXP((((AE171-AE$180)/AE$181+2)/4-1.9)^3)</f>
    </oc>
    <nc r="AF171" t="n">
      <f>-</f>
    </nc>
  </rcc>
  <rcc rId="7430" ua="false" sId="4">
    <oc r="AF172" t="e">
      <f>EXP((((AE172-AE$180)/AE$181+2)/4-1.9)^3)</f>
    </oc>
    <nc r="AF172" t="n">
      <f>-</f>
    </nc>
  </rcc>
  <rcc rId="7431" ua="false" sId="4">
    <oc r="AF173" t="e">
      <f>EXP((((AE173-AE$180)/AE$181+2)/4-1.9)^3)</f>
    </oc>
    <nc r="AF173" t="n">
      <f>-</f>
    </nc>
  </rcc>
  <rcc rId="7432" ua="false" sId="4">
    <oc r="AF174" t="e">
      <f>EXP((((AE174-AE$180)/AE$181+2)/4-1.9)^3)</f>
    </oc>
    <nc r="AF174" t="n">
      <f>-</f>
    </nc>
  </rcc>
  <rcc rId="7433" ua="false" sId="4">
    <oc r="AF175" t="e">
      <f>EXP((((AE175-AE$180)/AE$181+2)/4-1.9)^3)</f>
    </oc>
    <nc r="AF175" t="n">
      <f>-</f>
    </nc>
  </rcc>
  <rcc rId="7434" ua="false" sId="4">
    <oc r="AF176" t="e">
      <f>EXP((((AE176-AE$180)/AE$181+2)/4-1.9)^3)</f>
    </oc>
    <nc r="AF176" t="n">
      <f>-</f>
    </nc>
  </rcc>
  <rcc rId="7435" ua="false" sId="4">
    <oc r="AF177" t="e">
      <f>EXP((((AE177-AE$180)/AE$181+2)/4-1.9)^3)</f>
    </oc>
    <nc r="AF177" t="n">
      <f>-</f>
    </nc>
  </rcc>
  <rcc rId="7436" ua="false" sId="4">
    <oc r="AF178" t="e">
      <f>EXP((((AE178-AE$180)/AE$181+2)/4-1.9)^3)</f>
    </oc>
    <nc r="AF178" t="n">
      <f>-</f>
    </nc>
  </rcc>
  <rcc rId="7437" ua="false" sId="4">
    <oc r="AF179" t="e">
      <f>EXP((((AE179-AE$180)/AE$181+2)/4-1.9)^3)</f>
    </oc>
    <nc r="AF179" t="n">
      <f>-</f>
    </nc>
  </rcc>
  <rcc rId="7438" ua="false" sId="4">
    <oc r="AG155" t="e">
      <f>V155/U155</f>
    </oc>
    <nc r="AG155" t="n">
      <f>-</f>
    </nc>
  </rcc>
  <rcc rId="7439" ua="false" sId="4">
    <oc r="AG156" t="e">
      <f>V156/U156</f>
    </oc>
    <nc r="AG156" t="n">
      <f>-</f>
    </nc>
  </rcc>
  <rcc rId="7440" ua="false" sId="4">
    <oc r="AG157" t="e">
      <f>V157/U157</f>
    </oc>
    <nc r="AG157" t="n">
      <f>-</f>
    </nc>
  </rcc>
  <rcc rId="7441" ua="false" sId="4">
    <oc r="AG158" t="e">
      <f>V158/U158</f>
    </oc>
    <nc r="AG158" t="n">
      <f>-</f>
    </nc>
  </rcc>
  <rcc rId="7442" ua="false" sId="4">
    <oc r="AG159" t="e">
      <f>V159/U159</f>
    </oc>
    <nc r="AG159" t="n">
      <f>-</f>
    </nc>
  </rcc>
  <rcc rId="7443" ua="false" sId="4">
    <oc r="AG160" t="e">
      <f>V160/U160</f>
    </oc>
    <nc r="AG160" t="n">
      <f>-</f>
    </nc>
  </rcc>
  <rcc rId="7444" ua="false" sId="4">
    <oc r="AG161" t="e">
      <f>V161/U161</f>
    </oc>
    <nc r="AG161" t="n">
      <f>-</f>
    </nc>
  </rcc>
  <rcc rId="7445" ua="false" sId="4">
    <oc r="AG162" t="e">
      <f>V162/U162</f>
    </oc>
    <nc r="AG162" t="n">
      <f>-</f>
    </nc>
  </rcc>
  <rcc rId="7446" ua="false" sId="4">
    <oc r="AG163" t="e">
      <f>V163/U163</f>
    </oc>
    <nc r="AG163" t="n">
      <f>-</f>
    </nc>
  </rcc>
  <rcc rId="7447" ua="false" sId="4">
    <oc r="AG164" t="e">
      <f>V164/U164</f>
    </oc>
    <nc r="AG164" t="n">
      <f>-</f>
    </nc>
  </rcc>
  <rcc rId="7448" ua="false" sId="4">
    <oc r="AG165" t="e">
      <f>V165/U165</f>
    </oc>
    <nc r="AG165" t="n">
      <f>-</f>
    </nc>
  </rcc>
  <rcc rId="7449" ua="false" sId="4">
    <oc r="AG166" t="e">
      <f>V166/U166</f>
    </oc>
    <nc r="AG166" t="n">
      <f>-</f>
    </nc>
  </rcc>
  <rcc rId="7450" ua="false" sId="4">
    <oc r="AG167" t="e">
      <f>V167/U167</f>
    </oc>
    <nc r="AG167" t="n">
      <f>-</f>
    </nc>
  </rcc>
  <rcc rId="7451" ua="false" sId="4">
    <oc r="AG168" t="e">
      <f>V168/U168</f>
    </oc>
    <nc r="AG168" t="n">
      <f>-</f>
    </nc>
  </rcc>
  <rcc rId="7452" ua="false" sId="4">
    <oc r="AG169" t="e">
      <f>V169/U169</f>
    </oc>
    <nc r="AG169" t="n">
      <f>-</f>
    </nc>
  </rcc>
  <rcc rId="7453" ua="false" sId="4">
    <oc r="AG170" t="e">
      <f>V170/U170</f>
    </oc>
    <nc r="AG170" t="n">
      <f>-</f>
    </nc>
  </rcc>
  <rcc rId="7454" ua="false" sId="4">
    <oc r="AG171" t="e">
      <f>V171/U171</f>
    </oc>
    <nc r="AG171" t="n">
      <f>-</f>
    </nc>
  </rcc>
  <rcc rId="7455" ua="false" sId="4">
    <oc r="AG172" t="e">
      <f>V172/U172</f>
    </oc>
    <nc r="AG172" t="n">
      <f>-</f>
    </nc>
  </rcc>
  <rcc rId="7456" ua="false" sId="4">
    <oc r="AG173" t="e">
      <f>V173/U173</f>
    </oc>
    <nc r="AG173" t="n">
      <f>-</f>
    </nc>
  </rcc>
  <rcc rId="7457" ua="false" sId="4">
    <oc r="AG174" t="e">
      <f>V174/U174</f>
    </oc>
    <nc r="AG174" t="n">
      <f>-</f>
    </nc>
  </rcc>
  <rcc rId="7458" ua="false" sId="4">
    <oc r="AG175" t="e">
      <f>V175/U175</f>
    </oc>
    <nc r="AG175" t="n">
      <f>-</f>
    </nc>
  </rcc>
  <rcc rId="7459" ua="false" sId="4">
    <oc r="AG176" t="e">
      <f>V176/U176</f>
    </oc>
    <nc r="AG176" t="n">
      <f>-</f>
    </nc>
  </rcc>
  <rcc rId="7460" ua="false" sId="4">
    <oc r="AG177" t="e">
      <f>V177/U177</f>
    </oc>
    <nc r="AG177" t="n">
      <f>-</f>
    </nc>
  </rcc>
  <rcc rId="7461" ua="false" sId="4">
    <oc r="AG178" t="e">
      <f>V178/U178</f>
    </oc>
    <nc r="AG178" t="n">
      <f>-</f>
    </nc>
  </rcc>
  <rcc rId="7462" ua="false" sId="4">
    <oc r="AG179" t="e">
      <f>V179/U179</f>
    </oc>
    <nc r="AG179" t="n">
      <f>-</f>
    </nc>
  </rcc>
  <rcc rId="7463" ua="false" sId="4">
    <oc r="AH155" t="e">
      <f>EXP((((AG155-AG$180)/AG$181+2)/4-1.9)^3)</f>
    </oc>
    <nc r="AH155" t="n">
      <f>-</f>
    </nc>
  </rcc>
  <rcc rId="7464" ua="false" sId="4">
    <oc r="AH156" t="e">
      <f>EXP((((AG156-AG$180)/AG$181+2)/4-1.9)^3)</f>
    </oc>
    <nc r="AH156" t="n">
      <f>-</f>
    </nc>
  </rcc>
  <rcc rId="7465" ua="false" sId="4">
    <oc r="AH157" t="e">
      <f>EXP((((AG157-AG$180)/AG$181+2)/4-1.9)^3)</f>
    </oc>
    <nc r="AH157" t="n">
      <f>-</f>
    </nc>
  </rcc>
  <rcc rId="7466" ua="false" sId="4">
    <oc r="AH158" t="e">
      <f>EXP((((AG158-AG$180)/AG$181+2)/4-1.9)^3)</f>
    </oc>
    <nc r="AH158" t="n">
      <f>-</f>
    </nc>
  </rcc>
  <rcc rId="7467" ua="false" sId="4">
    <oc r="AH159" t="e">
      <f>EXP((((AG159-AG$180)/AG$181+2)/4-1.9)^3)</f>
    </oc>
    <nc r="AH159" t="n">
      <f>-</f>
    </nc>
  </rcc>
  <rcc rId="7468" ua="false" sId="4">
    <oc r="AH160" t="e">
      <f>EXP((((AG160-AG$180)/AG$181+2)/4-1.9)^3)</f>
    </oc>
    <nc r="AH160" t="n">
      <f>-</f>
    </nc>
  </rcc>
  <rcc rId="7469" ua="false" sId="4">
    <oc r="AH161" t="e">
      <f>EXP((((AG161-AG$180)/AG$181+2)/4-1.9)^3)</f>
    </oc>
    <nc r="AH161" t="n">
      <f>-</f>
    </nc>
  </rcc>
  <rcc rId="7470" ua="false" sId="4">
    <oc r="AH162" t="e">
      <f>EXP((((AG162-AG$180)/AG$181+2)/4-1.9)^3)</f>
    </oc>
    <nc r="AH162" t="n">
      <f>-</f>
    </nc>
  </rcc>
  <rcc rId="7471" ua="false" sId="4">
    <oc r="AH163" t="e">
      <f>EXP((((AG163-AG$180)/AG$181+2)/4-1.9)^3)</f>
    </oc>
    <nc r="AH163" t="n">
      <f>-</f>
    </nc>
  </rcc>
  <rcc rId="7472" ua="false" sId="4">
    <oc r="AH164" t="e">
      <f>EXP((((AG164-AG$180)/AG$181+2)/4-1.9)^3)</f>
    </oc>
    <nc r="AH164" t="n">
      <f>-</f>
    </nc>
  </rcc>
  <rcc rId="7473" ua="false" sId="4">
    <oc r="AH165" t="e">
      <f>EXP((((AG165-AG$180)/AG$181+2)/4-1.9)^3)</f>
    </oc>
    <nc r="AH165" t="n">
      <f>-</f>
    </nc>
  </rcc>
  <rcc rId="7474" ua="false" sId="4">
    <oc r="AH166" t="e">
      <f>EXP((((AG166-AG$180)/AG$181+2)/4-1.9)^3)</f>
    </oc>
    <nc r="AH166" t="n">
      <f>-</f>
    </nc>
  </rcc>
  <rcc rId="7475" ua="false" sId="4">
    <oc r="AH167" t="e">
      <f>EXP((((AG167-AG$180)/AG$181+2)/4-1.9)^3)</f>
    </oc>
    <nc r="AH167" t="n">
      <f>-</f>
    </nc>
  </rcc>
  <rcc rId="7476" ua="false" sId="4">
    <oc r="AH168" t="e">
      <f>EXP((((AG168-AG$180)/AG$181+2)/4-1.9)^3)</f>
    </oc>
    <nc r="AH168" t="n">
      <f>-</f>
    </nc>
  </rcc>
  <rcc rId="7477" ua="false" sId="4">
    <oc r="AH169" t="e">
      <f>EXP((((AG169-AG$180)/AG$181+2)/4-1.9)^3)</f>
    </oc>
    <nc r="AH169" t="n">
      <f>-</f>
    </nc>
  </rcc>
  <rcc rId="7478" ua="false" sId="4">
    <oc r="AH170" t="e">
      <f>EXP((((AG170-AG$180)/AG$181+2)/4-1.9)^3)</f>
    </oc>
    <nc r="AH170" t="n">
      <f>-</f>
    </nc>
  </rcc>
  <rcc rId="7479" ua="false" sId="4">
    <oc r="AH171" t="e">
      <f>EXP((((AG171-AG$180)/AG$181+2)/4-1.9)^3)</f>
    </oc>
    <nc r="AH171" t="n">
      <f>-</f>
    </nc>
  </rcc>
  <rcc rId="7480" ua="false" sId="4">
    <oc r="AH172" t="e">
      <f>EXP((((AG172-AG$180)/AG$181+2)/4-1.9)^3)</f>
    </oc>
    <nc r="AH172" t="n">
      <f>-</f>
    </nc>
  </rcc>
  <rcc rId="7481" ua="false" sId="4">
    <oc r="AH173" t="e">
      <f>EXP((((AG173-AG$180)/AG$181+2)/4-1.9)^3)</f>
    </oc>
    <nc r="AH173" t="n">
      <f>-</f>
    </nc>
  </rcc>
  <rcc rId="7482" ua="false" sId="4">
    <oc r="AH174" t="e">
      <f>EXP((((AG174-AG$180)/AG$181+2)/4-1.9)^3)</f>
    </oc>
    <nc r="AH174" t="n">
      <f>-</f>
    </nc>
  </rcc>
  <rcc rId="7483" ua="false" sId="4">
    <oc r="AH175" t="e">
      <f>EXP((((AG175-AG$180)/AG$181+2)/4-1.9)^3)</f>
    </oc>
    <nc r="AH175" t="n">
      <f>-</f>
    </nc>
  </rcc>
  <rcc rId="7484" ua="false" sId="4">
    <oc r="AH176" t="e">
      <f>EXP((((AG176-AG$180)/AG$181+2)/4-1.9)^3)</f>
    </oc>
    <nc r="AH176" t="n">
      <f>-</f>
    </nc>
  </rcc>
  <rcc rId="7485" ua="false" sId="4">
    <oc r="AH177" t="e">
      <f>EXP((((AG177-AG$180)/AG$181+2)/4-1.9)^3)</f>
    </oc>
    <nc r="AH177" t="n">
      <f>-</f>
    </nc>
  </rcc>
  <rcc rId="7486" ua="false" sId="4">
    <oc r="AH178" t="e">
      <f>EXP((((AG178-AG$180)/AG$181+2)/4-1.9)^3)</f>
    </oc>
    <nc r="AH178" t="n">
      <f>-</f>
    </nc>
  </rcc>
  <rcc rId="7487" ua="false" sId="4">
    <oc r="AH179" t="e">
      <f>EXP((((AG179-AG$180)/AG$181+2)/4-1.9)^3)</f>
    </oc>
    <nc r="AH179" t="n">
      <f>-</f>
    </nc>
  </rcc>
  <rcc rId="7488" ua="false" sId="4">
    <oc r="AI155" t="e">
      <f>W155/U155</f>
    </oc>
    <nc r="AI155" t="n">
      <f>-</f>
    </nc>
  </rcc>
  <rcc rId="7489" ua="false" sId="4">
    <oc r="AI156" t="e">
      <f>W156/U156</f>
    </oc>
    <nc r="AI156" t="n">
      <f>-</f>
    </nc>
  </rcc>
  <rcc rId="7490" ua="false" sId="4">
    <oc r="AI157" t="e">
      <f>W157/U157</f>
    </oc>
    <nc r="AI157" t="n">
      <f>-</f>
    </nc>
  </rcc>
  <rcc rId="7491" ua="false" sId="4">
    <oc r="AI158" t="e">
      <f>W158/U158</f>
    </oc>
    <nc r="AI158" t="n">
      <f>-</f>
    </nc>
  </rcc>
  <rcc rId="7492" ua="false" sId="4">
    <oc r="AI159" t="e">
      <f>W159/U159</f>
    </oc>
    <nc r="AI159" t="n">
      <f>-</f>
    </nc>
  </rcc>
  <rcc rId="7493" ua="false" sId="4">
    <oc r="AI160" t="e">
      <f>W160/U160</f>
    </oc>
    <nc r="AI160" t="n">
      <f>-</f>
    </nc>
  </rcc>
  <rcc rId="7494" ua="false" sId="4">
    <oc r="AI161" t="e">
      <f>W161/U161</f>
    </oc>
    <nc r="AI161" t="n">
      <f>-</f>
    </nc>
  </rcc>
  <rcc rId="7495" ua="false" sId="4">
    <oc r="AI162" t="e">
      <f>W162/U162</f>
    </oc>
    <nc r="AI162" t="n">
      <f>-</f>
    </nc>
  </rcc>
  <rcc rId="7496" ua="false" sId="4">
    <oc r="AI163" t="e">
      <f>W163/U163</f>
    </oc>
    <nc r="AI163" t="n">
      <f>-</f>
    </nc>
  </rcc>
  <rcc rId="7497" ua="false" sId="4">
    <oc r="AI164" t="e">
      <f>W164/U164</f>
    </oc>
    <nc r="AI164" t="n">
      <f>-</f>
    </nc>
  </rcc>
  <rcc rId="7498" ua="false" sId="4">
    <oc r="AI165" t="e">
      <f>W165/U165</f>
    </oc>
    <nc r="AI165" t="n">
      <f>-</f>
    </nc>
  </rcc>
  <rcc rId="7499" ua="false" sId="4">
    <oc r="AI166" t="e">
      <f>W166/U166</f>
    </oc>
    <nc r="AI166" t="n">
      <f>-</f>
    </nc>
  </rcc>
  <rcc rId="7500" ua="false" sId="4">
    <oc r="AI167" t="e">
      <f>W167/U167</f>
    </oc>
    <nc r="AI167" t="n">
      <f>-</f>
    </nc>
  </rcc>
  <rcc rId="7501" ua="false" sId="4">
    <oc r="AI168" t="e">
      <f>W168/U168</f>
    </oc>
    <nc r="AI168" t="n">
      <f>-</f>
    </nc>
  </rcc>
  <rcc rId="7502" ua="false" sId="4">
    <oc r="AI169" t="e">
      <f>W169/U169</f>
    </oc>
    <nc r="AI169" t="n">
      <f>-</f>
    </nc>
  </rcc>
  <rcc rId="7503" ua="false" sId="4">
    <oc r="AI170" t="e">
      <f>W170/U170</f>
    </oc>
    <nc r="AI170" t="n">
      <f>-</f>
    </nc>
  </rcc>
  <rcc rId="7504" ua="false" sId="4">
    <oc r="AI171" t="e">
      <f>W171/U171</f>
    </oc>
    <nc r="AI171" t="n">
      <f>-</f>
    </nc>
  </rcc>
  <rcc rId="7505" ua="false" sId="4">
    <oc r="AI172" t="e">
      <f>W172/U172</f>
    </oc>
    <nc r="AI172" t="n">
      <f>-</f>
    </nc>
  </rcc>
  <rcc rId="7506" ua="false" sId="4">
    <oc r="AI173" t="e">
      <f>W173/U173</f>
    </oc>
    <nc r="AI173" t="n">
      <f>-</f>
    </nc>
  </rcc>
  <rcc rId="7507" ua="false" sId="4">
    <oc r="AI174" t="e">
      <f>W174/U174</f>
    </oc>
    <nc r="AI174" t="n">
      <f>-</f>
    </nc>
  </rcc>
  <rcc rId="7508" ua="false" sId="4">
    <oc r="AI175" t="e">
      <f>W175/U175</f>
    </oc>
    <nc r="AI175" t="n">
      <f>-</f>
    </nc>
  </rcc>
  <rcc rId="7509" ua="false" sId="4">
    <oc r="AI176" t="e">
      <f>W176/U176</f>
    </oc>
    <nc r="AI176" t="n">
      <f>-</f>
    </nc>
  </rcc>
  <rcc rId="7510" ua="false" sId="4">
    <oc r="AI177" t="e">
      <f>W177/U177</f>
    </oc>
    <nc r="AI177" t="n">
      <f>-</f>
    </nc>
  </rcc>
  <rcc rId="7511" ua="false" sId="4">
    <oc r="AI178" t="e">
      <f>W178/U178</f>
    </oc>
    <nc r="AI178" t="n">
      <f>-</f>
    </nc>
  </rcc>
  <rcc rId="7512" ua="false" sId="4">
    <oc r="AI179" t="e">
      <f>W179/U179</f>
    </oc>
    <nc r="AI179" t="n">
      <f>-</f>
    </nc>
  </rcc>
  <rcc rId="7513" ua="false" sId="4">
    <oc r="AJ155" t="e">
      <f>EXP((((AI155-AI$180)/AI$181+2)/4-1.9)^3)</f>
    </oc>
    <nc r="AJ155" t="n">
      <f>-</f>
    </nc>
  </rcc>
  <rcc rId="7514" ua="false" sId="4">
    <oc r="AJ156" t="e">
      <f>EXP((((AI156-AI$180)/AI$181+2)/4-1.9)^3)</f>
    </oc>
    <nc r="AJ156" t="n">
      <f>-</f>
    </nc>
  </rcc>
  <rcc rId="7515" ua="false" sId="4">
    <oc r="AJ157" t="e">
      <f>EXP((((AI157-AI$180)/AI$181+2)/4-1.9)^3)</f>
    </oc>
    <nc r="AJ157" t="n">
      <f>-</f>
    </nc>
  </rcc>
  <rcc rId="7516" ua="false" sId="4">
    <oc r="AJ158" t="e">
      <f>EXP((((AI158-AI$180)/AI$181+2)/4-1.9)^3)</f>
    </oc>
    <nc r="AJ158" t="n">
      <f>-</f>
    </nc>
  </rcc>
  <rcc rId="7517" ua="false" sId="4">
    <oc r="AJ159" t="e">
      <f>EXP((((AI159-AI$180)/AI$181+2)/4-1.9)^3)</f>
    </oc>
    <nc r="AJ159" t="n">
      <f>-</f>
    </nc>
  </rcc>
  <rcc rId="7518" ua="false" sId="4">
    <oc r="AJ160" t="e">
      <f>EXP((((AI160-AI$180)/AI$181+2)/4-1.9)^3)</f>
    </oc>
    <nc r="AJ160" t="n">
      <f>-</f>
    </nc>
  </rcc>
  <rcc rId="7519" ua="false" sId="4">
    <oc r="AJ161" t="e">
      <f>EXP((((AI161-AI$180)/AI$181+2)/4-1.9)^3)</f>
    </oc>
    <nc r="AJ161" t="n">
      <f>-</f>
    </nc>
  </rcc>
  <rcc rId="7520" ua="false" sId="4">
    <oc r="AJ162" t="e">
      <f>EXP((((AI162-AI$180)/AI$181+2)/4-1.9)^3)</f>
    </oc>
    <nc r="AJ162" t="n">
      <f>-</f>
    </nc>
  </rcc>
  <rcc rId="7521" ua="false" sId="4">
    <oc r="AJ163" t="e">
      <f>EXP((((AI163-AI$180)/AI$181+2)/4-1.9)^3)</f>
    </oc>
    <nc r="AJ163" t="n">
      <f>-</f>
    </nc>
  </rcc>
  <rcc rId="7522" ua="false" sId="4">
    <oc r="AJ164" t="e">
      <f>EXP((((AI164-AI$180)/AI$181+2)/4-1.9)^3)</f>
    </oc>
    <nc r="AJ164" t="n">
      <f>-</f>
    </nc>
  </rcc>
  <rcc rId="7523" ua="false" sId="4">
    <oc r="AJ165" t="e">
      <f>EXP((((AI165-AI$180)/AI$181+2)/4-1.9)^3)</f>
    </oc>
    <nc r="AJ165" t="n">
      <f>-</f>
    </nc>
  </rcc>
  <rcc rId="7524" ua="false" sId="4">
    <oc r="AJ166" t="e">
      <f>EXP((((AI166-AI$180)/AI$181+2)/4-1.9)^3)</f>
    </oc>
    <nc r="AJ166" t="n">
      <f>-</f>
    </nc>
  </rcc>
  <rcc rId="7525" ua="false" sId="4">
    <oc r="AJ167" t="e">
      <f>EXP((((AI167-AI$180)/AI$181+2)/4-1.9)^3)</f>
    </oc>
    <nc r="AJ167" t="n">
      <f>-</f>
    </nc>
  </rcc>
  <rcc rId="7526" ua="false" sId="4">
    <oc r="AJ168" t="e">
      <f>EXP((((AI168-AI$180)/AI$181+2)/4-1.9)^3)</f>
    </oc>
    <nc r="AJ168" t="n">
      <f>-</f>
    </nc>
  </rcc>
  <rcc rId="7527" ua="false" sId="4">
    <oc r="AJ169" t="e">
      <f>EXP((((AI169-AI$180)/AI$181+2)/4-1.9)^3)</f>
    </oc>
    <nc r="AJ169" t="n">
      <f>-</f>
    </nc>
  </rcc>
  <rcc rId="7528" ua="false" sId="4">
    <oc r="AJ170" t="e">
      <f>EXP((((AI170-AI$180)/AI$181+2)/4-1.9)^3)</f>
    </oc>
    <nc r="AJ170" t="n">
      <f>-</f>
    </nc>
  </rcc>
  <rcc rId="7529" ua="false" sId="4">
    <oc r="AJ171" t="e">
      <f>EXP((((AI171-AI$180)/AI$181+2)/4-1.9)^3)</f>
    </oc>
    <nc r="AJ171" t="n">
      <f>-</f>
    </nc>
  </rcc>
  <rcc rId="7530" ua="false" sId="4">
    <oc r="AJ172" t="e">
      <f>EXP((((AI172-AI$180)/AI$181+2)/4-1.9)^3)</f>
    </oc>
    <nc r="AJ172" t="n">
      <f>-</f>
    </nc>
  </rcc>
  <rcc rId="7531" ua="false" sId="4">
    <oc r="AJ173" t="e">
      <f>EXP((((AI173-AI$180)/AI$181+2)/4-1.9)^3)</f>
    </oc>
    <nc r="AJ173" t="n">
      <f>-</f>
    </nc>
  </rcc>
  <rcc rId="7532" ua="false" sId="4">
    <oc r="AJ174" t="e">
      <f>EXP((((AI174-AI$180)/AI$181+2)/4-1.9)^3)</f>
    </oc>
    <nc r="AJ174" t="n">
      <f>-</f>
    </nc>
  </rcc>
  <rcc rId="7533" ua="false" sId="4">
    <oc r="AJ175" t="e">
      <f>EXP((((AI175-AI$180)/AI$181+2)/4-1.9)^3)</f>
    </oc>
    <nc r="AJ175" t="n">
      <f>-</f>
    </nc>
  </rcc>
  <rcc rId="7534" ua="false" sId="4">
    <oc r="AJ176" t="e">
      <f>EXP((((AI176-AI$180)/AI$181+2)/4-1.9)^3)</f>
    </oc>
    <nc r="AJ176" t="n">
      <f>-</f>
    </nc>
  </rcc>
  <rcc rId="7535" ua="false" sId="4">
    <oc r="AJ177" t="e">
      <f>EXP((((AI177-AI$180)/AI$181+2)/4-1.9)^3)</f>
    </oc>
    <nc r="AJ177" t="n">
      <f>-</f>
    </nc>
  </rcc>
  <rcc rId="7536" ua="false" sId="4">
    <oc r="AJ178" t="e">
      <f>EXP((((AI178-AI$180)/AI$181+2)/4-1.9)^3)</f>
    </oc>
    <nc r="AJ178" t="n">
      <f>-</f>
    </nc>
  </rcc>
  <rcc rId="7537" ua="false" sId="4">
    <oc r="AJ179" t="e">
      <f>EXP((((AI179-AI$180)/AI$181+2)/4-1.9)^3)</f>
    </oc>
    <nc r="AJ179" t="n">
      <f>-</f>
    </nc>
  </rcc>
  <rcc rId="7538" ua="false" sId="4">
    <oc r="AK155" t="e">
      <f>Z155/U155</f>
    </oc>
    <nc r="AK155" t="n">
      <f>-</f>
    </nc>
  </rcc>
  <rcc rId="7539" ua="false" sId="4">
    <oc r="AK156" t="e">
      <f>Z156/U156</f>
    </oc>
    <nc r="AK156" t="n">
      <f>-</f>
    </nc>
  </rcc>
  <rcc rId="7540" ua="false" sId="4">
    <oc r="AK157" t="e">
      <f>Z157/U157</f>
    </oc>
    <nc r="AK157" t="n">
      <f>-</f>
    </nc>
  </rcc>
  <rcc rId="7541" ua="false" sId="4">
    <oc r="AK158" t="e">
      <f>Z158/U158</f>
    </oc>
    <nc r="AK158" t="n">
      <f>-</f>
    </nc>
  </rcc>
  <rcc rId="7542" ua="false" sId="4">
    <oc r="AK159" t="e">
      <f>Z159/U159</f>
    </oc>
    <nc r="AK159" t="n">
      <f>-</f>
    </nc>
  </rcc>
  <rcc rId="7543" ua="false" sId="4">
    <oc r="AK160" t="e">
      <f>Z160/U160</f>
    </oc>
    <nc r="AK160" t="n">
      <f>-</f>
    </nc>
  </rcc>
  <rcc rId="7544" ua="false" sId="4">
    <oc r="AK161" t="e">
      <f>Z161/U161</f>
    </oc>
    <nc r="AK161" t="n">
      <f>-</f>
    </nc>
  </rcc>
  <rcc rId="7545" ua="false" sId="4">
    <oc r="AK162" t="e">
      <f>Z162/U162</f>
    </oc>
    <nc r="AK162" t="n">
      <f>-</f>
    </nc>
  </rcc>
  <rcc rId="7546" ua="false" sId="4">
    <oc r="AK163" t="e">
      <f>Z163/U163</f>
    </oc>
    <nc r="AK163" t="n">
      <f>-</f>
    </nc>
  </rcc>
  <rcc rId="7547" ua="false" sId="4">
    <oc r="AK164" t="e">
      <f>Z164/U164</f>
    </oc>
    <nc r="AK164" t="n">
      <f>-</f>
    </nc>
  </rcc>
  <rcc rId="7548" ua="false" sId="4">
    <oc r="AK165" t="e">
      <f>Z165/U165</f>
    </oc>
    <nc r="AK165" t="n">
      <f>-</f>
    </nc>
  </rcc>
  <rcc rId="7549" ua="false" sId="4">
    <oc r="AK166" t="e">
      <f>Z166/U166</f>
    </oc>
    <nc r="AK166" t="n">
      <f>-</f>
    </nc>
  </rcc>
  <rcc rId="7550" ua="false" sId="4">
    <oc r="AK167" t="e">
      <f>Z167/U167</f>
    </oc>
    <nc r="AK167" t="n">
      <f>-</f>
    </nc>
  </rcc>
  <rcc rId="7551" ua="false" sId="4">
    <oc r="AK168" t="e">
      <f>Z168/U168</f>
    </oc>
    <nc r="AK168" t="n">
      <f>-</f>
    </nc>
  </rcc>
  <rcc rId="7552" ua="false" sId="4">
    <oc r="AK169" t="e">
      <f>Z169/U169</f>
    </oc>
    <nc r="AK169" t="n">
      <f>-</f>
    </nc>
  </rcc>
  <rcc rId="7553" ua="false" sId="4">
    <oc r="AK170" t="e">
      <f>Z170/U170</f>
    </oc>
    <nc r="AK170" t="n">
      <f>-</f>
    </nc>
  </rcc>
  <rcc rId="7554" ua="false" sId="4">
    <oc r="AK171" t="e">
      <f>Z171/U171</f>
    </oc>
    <nc r="AK171" t="n">
      <f>-</f>
    </nc>
  </rcc>
  <rcc rId="7555" ua="false" sId="4">
    <oc r="AK172" t="e">
      <f>Z172/U172</f>
    </oc>
    <nc r="AK172" t="n">
      <f>-</f>
    </nc>
  </rcc>
  <rcc rId="7556" ua="false" sId="4">
    <oc r="AK173" t="e">
      <f>Z173/U173</f>
    </oc>
    <nc r="AK173" t="n">
      <f>-</f>
    </nc>
  </rcc>
  <rcc rId="7557" ua="false" sId="4">
    <oc r="AK174" t="e">
      <f>Z174/U174</f>
    </oc>
    <nc r="AK174" t="n">
      <f>-</f>
    </nc>
  </rcc>
  <rcc rId="7558" ua="false" sId="4">
    <oc r="AK175" t="e">
      <f>Z175/U175</f>
    </oc>
    <nc r="AK175" t="n">
      <f>-</f>
    </nc>
  </rcc>
  <rcc rId="7559" ua="false" sId="4">
    <oc r="AK176" t="e">
      <f>Z176/U176</f>
    </oc>
    <nc r="AK176" t="n">
      <f>-</f>
    </nc>
  </rcc>
  <rcc rId="7560" ua="false" sId="4">
    <oc r="AK177" t="e">
      <f>Z177/U177</f>
    </oc>
    <nc r="AK177" t="n">
      <f>-</f>
    </nc>
  </rcc>
  <rcc rId="7561" ua="false" sId="4">
    <oc r="AK178" t="e">
      <f>Z178/U178</f>
    </oc>
    <nc r="AK178" t="n">
      <f>-</f>
    </nc>
  </rcc>
  <rcc rId="7562" ua="false" sId="4">
    <oc r="AK179" t="e">
      <f>Z179/U179</f>
    </oc>
    <nc r="AK179" t="n">
      <f>-</f>
    </nc>
  </rcc>
  <rcc rId="7563" ua="false" sId="4">
    <oc r="AL155" t="e">
      <f>EXP((((AK155-AK$180)/AK$181+2)/4-1.9)^3)</f>
    </oc>
    <nc r="AL155" t="n">
      <f>-</f>
    </nc>
  </rcc>
  <rcc rId="7564" ua="false" sId="4">
    <oc r="AL156" t="e">
      <f>EXP((((AK156-AK$180)/AK$181+2)/4-1.9)^3)</f>
    </oc>
    <nc r="AL156" t="n">
      <f>-</f>
    </nc>
  </rcc>
  <rcc rId="7565" ua="false" sId="4">
    <oc r="AL157" t="e">
      <f>EXP((((AK157-AK$180)/AK$181+2)/4-1.9)^3)</f>
    </oc>
    <nc r="AL157" t="n">
      <f>-</f>
    </nc>
  </rcc>
  <rcc rId="7566" ua="false" sId="4">
    <oc r="AL158" t="e">
      <f>EXP((((AK158-AK$180)/AK$181+2)/4-1.9)^3)</f>
    </oc>
    <nc r="AL158" t="n">
      <f>-</f>
    </nc>
  </rcc>
  <rcc rId="7567" ua="false" sId="4">
    <oc r="AL159" t="e">
      <f>EXP((((AK159-AK$180)/AK$181+2)/4-1.9)^3)</f>
    </oc>
    <nc r="AL159" t="n">
      <f>-</f>
    </nc>
  </rcc>
  <rcc rId="7568" ua="false" sId="4">
    <oc r="AL160" t="e">
      <f>EXP((((AK160-AK$180)/AK$181+2)/4-1.9)^3)</f>
    </oc>
    <nc r="AL160" t="n">
      <f>-</f>
    </nc>
  </rcc>
  <rcc rId="7569" ua="false" sId="4">
    <oc r="AL161" t="e">
      <f>EXP((((AK161-AK$180)/AK$181+2)/4-1.9)^3)</f>
    </oc>
    <nc r="AL161" t="n">
      <f>-</f>
    </nc>
  </rcc>
  <rcc rId="7570" ua="false" sId="4">
    <oc r="AL162" t="e">
      <f>EXP((((AK162-AK$180)/AK$181+2)/4-1.9)^3)</f>
    </oc>
    <nc r="AL162" t="n">
      <f>-</f>
    </nc>
  </rcc>
  <rcc rId="7571" ua="false" sId="4">
    <oc r="AL163" t="e">
      <f>EXP((((AK163-AK$180)/AK$181+2)/4-1.9)^3)</f>
    </oc>
    <nc r="AL163" t="n">
      <f>-</f>
    </nc>
  </rcc>
  <rcc rId="7572" ua="false" sId="4">
    <oc r="AL164" t="e">
      <f>EXP((((AK164-AK$180)/AK$181+2)/4-1.9)^3)</f>
    </oc>
    <nc r="AL164" t="n">
      <f>-</f>
    </nc>
  </rcc>
  <rcc rId="7573" ua="false" sId="4">
    <oc r="AL165" t="e">
      <f>EXP((((AK165-AK$180)/AK$181+2)/4-1.9)^3)</f>
    </oc>
    <nc r="AL165" t="n">
      <f>-</f>
    </nc>
  </rcc>
  <rcc rId="7574" ua="false" sId="4">
    <oc r="AL166" t="e">
      <f>EXP((((AK166-AK$180)/AK$181+2)/4-1.9)^3)</f>
    </oc>
    <nc r="AL166" t="n">
      <f>-</f>
    </nc>
  </rcc>
  <rcc rId="7575" ua="false" sId="4">
    <oc r="AL167" t="e">
      <f>EXP((((AK167-AK$180)/AK$181+2)/4-1.9)^3)</f>
    </oc>
    <nc r="AL167" t="n">
      <f>-</f>
    </nc>
  </rcc>
  <rcc rId="7576" ua="false" sId="4">
    <oc r="AL168" t="e">
      <f>EXP((((AK168-AK$180)/AK$181+2)/4-1.9)^3)</f>
    </oc>
    <nc r="AL168" t="n">
      <f>-</f>
    </nc>
  </rcc>
  <rcc rId="7577" ua="false" sId="4">
    <oc r="AL169" t="e">
      <f>EXP((((AK169-AK$180)/AK$181+2)/4-1.9)^3)</f>
    </oc>
    <nc r="AL169" t="n">
      <f>-</f>
    </nc>
  </rcc>
  <rcc rId="7578" ua="false" sId="4">
    <oc r="AL170" t="e">
      <f>EXP((((AK170-AK$180)/AK$181+2)/4-1.9)^3)</f>
    </oc>
    <nc r="AL170" t="n">
      <f>-</f>
    </nc>
  </rcc>
  <rcc rId="7579" ua="false" sId="4">
    <oc r="AL171" t="e">
      <f>EXP((((AK171-AK$180)/AK$181+2)/4-1.9)^3)</f>
    </oc>
    <nc r="AL171" t="n">
      <f>-</f>
    </nc>
  </rcc>
  <rcc rId="7580" ua="false" sId="4">
    <oc r="AL172" t="e">
      <f>EXP((((AK172-AK$180)/AK$181+2)/4-1.9)^3)</f>
    </oc>
    <nc r="AL172" t="n">
      <f>-</f>
    </nc>
  </rcc>
  <rcc rId="7581" ua="false" sId="4">
    <oc r="AL173" t="e">
      <f>EXP((((AK173-AK$180)/AK$181+2)/4-1.9)^3)</f>
    </oc>
    <nc r="AL173" t="n">
      <f>-</f>
    </nc>
  </rcc>
  <rcc rId="7582" ua="false" sId="4">
    <oc r="AL174" t="e">
      <f>EXP((((AK174-AK$180)/AK$181+2)/4-1.9)^3)</f>
    </oc>
    <nc r="AL174" t="n">
      <f>-</f>
    </nc>
  </rcc>
  <rcc rId="7583" ua="false" sId="4">
    <oc r="AL175" t="e">
      <f>EXP((((AK175-AK$180)/AK$181+2)/4-1.9)^3)</f>
    </oc>
    <nc r="AL175" t="n">
      <f>-</f>
    </nc>
  </rcc>
  <rcc rId="7584" ua="false" sId="4">
    <oc r="AL176" t="e">
      <f>EXP((((AK176-AK$180)/AK$181+2)/4-1.9)^3)</f>
    </oc>
    <nc r="AL176" t="n">
      <f>-</f>
    </nc>
  </rcc>
  <rcc rId="7585" ua="false" sId="4">
    <oc r="AL177" t="e">
      <f>EXP((((AK177-AK$180)/AK$181+2)/4-1.9)^3)</f>
    </oc>
    <nc r="AL177" t="n">
      <f>-</f>
    </nc>
  </rcc>
  <rcc rId="7586" ua="false" sId="4">
    <oc r="AL178" t="e">
      <f>EXP((((AK178-AK$180)/AK$181+2)/4-1.9)^3)</f>
    </oc>
    <nc r="AL178" t="n">
      <f>-</f>
    </nc>
  </rcc>
  <rcc rId="7587" ua="false" sId="4">
    <oc r="AL179" t="e">
      <f>EXP((((AK179-AK$180)/AK$181+2)/4-1.9)^3)</f>
    </oc>
    <nc r="AL179" t="n">
      <f>-</f>
    </nc>
  </rcc>
  <rcc rId="7588" ua="false" sId="4">
    <oc r="AM155" t="n">
      <f>0.01*AD155+0.15*AF155+0.24*AH155+0.25*AJ155+0.35*AL155</f>
    </oc>
    <nc r="AM155" t="n">
      <f>-</f>
    </nc>
  </rcc>
  <rcc rId="7589" ua="false" sId="4">
    <oc r="AM156" t="n">
      <f>0.01*AD156+0.15*AF156+0.24*AH156+0.25*AJ156+0.35*AL156</f>
    </oc>
    <nc r="AM156" t="n">
      <f>-</f>
    </nc>
  </rcc>
  <rcc rId="7590" ua="false" sId="4">
    <oc r="AM157" t="n">
      <f>0.01*AD157+0.15*AF157+0.24*AH157+0.25*AJ157+0.35*AL157</f>
    </oc>
    <nc r="AM157" t="n">
      <f>-</f>
    </nc>
  </rcc>
  <rcc rId="7591" ua="false" sId="4">
    <oc r="AM158" t="n">
      <f>0.01*AD158+0.15*AF158+0.24*AH158+0.25*AJ158+0.35*AL158</f>
    </oc>
    <nc r="AM158" t="n">
      <f>-</f>
    </nc>
  </rcc>
  <rcc rId="7592" ua="false" sId="4">
    <oc r="AM159" t="n">
      <f>0.01*AD159+0.15*AF159+0.24*AH159+0.25*AJ159+0.35*AL159</f>
    </oc>
    <nc r="AM159" t="n">
      <f>-</f>
    </nc>
  </rcc>
  <rcc rId="7593" ua="false" sId="4">
    <oc r="AM160" t="n">
      <f>0.01*AD160+0.15*AF160+0.24*AH160+0.25*AJ160+0.35*AL160</f>
    </oc>
    <nc r="AM160" t="n">
      <f>-</f>
    </nc>
  </rcc>
  <rcc rId="7594" ua="false" sId="4">
    <oc r="AM161" t="n">
      <f>0.01*AD161+0.15*AF161+0.24*AH161+0.25*AJ161+0.35*AL161</f>
    </oc>
    <nc r="AM161" t="n">
      <f>-</f>
    </nc>
  </rcc>
  <rcc rId="7595" ua="false" sId="4">
    <oc r="AM162" t="n">
      <f>0.01*AD162+0.15*AF162+0.24*AH162+0.25*AJ162+0.35*AL162</f>
    </oc>
    <nc r="AM162" t="n">
      <f>-</f>
    </nc>
  </rcc>
  <rcc rId="7596" ua="false" sId="4">
    <oc r="AM163" t="n">
      <f>0.01*AD163+0.15*AF163+0.24*AH163+0.25*AJ163+0.35*AL163</f>
    </oc>
    <nc r="AM163" t="n">
      <f>-</f>
    </nc>
  </rcc>
  <rcc rId="7597" ua="false" sId="4">
    <oc r="AM164" t="n">
      <f>0.01*AD164+0.15*AF164+0.24*AH164+0.25*AJ164+0.35*AL164</f>
    </oc>
    <nc r="AM164" t="n">
      <f>-</f>
    </nc>
  </rcc>
  <rcc rId="7598" ua="false" sId="4">
    <oc r="AM165" t="n">
      <f>0.01*AD165+0.15*AF165+0.24*AH165+0.25*AJ165+0.35*AL165</f>
    </oc>
    <nc r="AM165" t="n">
      <f>-</f>
    </nc>
  </rcc>
  <rcc rId="7599" ua="false" sId="4">
    <oc r="AM166" t="n">
      <f>0.01*AD166+0.15*AF166+0.24*AH166+0.25*AJ166+0.35*AL166</f>
    </oc>
    <nc r="AM166" t="n">
      <f>-</f>
    </nc>
  </rcc>
  <rcc rId="7600" ua="false" sId="4">
    <oc r="AM167" t="n">
      <f>0.01*AD167+0.15*AF167+0.24*AH167+0.25*AJ167+0.35*AL167</f>
    </oc>
    <nc r="AM167" t="n">
      <f>-</f>
    </nc>
  </rcc>
  <rcc rId="7601" ua="false" sId="4">
    <oc r="AM168" t="n">
      <f>0.01*AD168+0.15*AF168+0.24*AH168+0.25*AJ168+0.35*AL168</f>
    </oc>
    <nc r="AM168" t="n">
      <f>-</f>
    </nc>
  </rcc>
  <rcc rId="7602" ua="false" sId="4">
    <oc r="AM169" t="n">
      <f>0.01*AD169+0.15*AF169+0.24*AH169+0.25*AJ169+0.35*AL169</f>
    </oc>
    <nc r="AM169" t="n">
      <f>-</f>
    </nc>
  </rcc>
  <rcc rId="7603" ua="false" sId="4">
    <oc r="AM170" t="n">
      <f>0.01*AD170+0.15*AF170+0.24*AH170+0.25*AJ170+0.35*AL170</f>
    </oc>
    <nc r="AM170" t="n">
      <f>-</f>
    </nc>
  </rcc>
  <rcc rId="7604" ua="false" sId="4">
    <oc r="AM171" t="n">
      <f>0.01*AD171+0.15*AF171+0.24*AH171+0.25*AJ171+0.35*AL171</f>
    </oc>
    <nc r="AM171" t="n">
      <f>-</f>
    </nc>
  </rcc>
  <rcc rId="7605" ua="false" sId="4">
    <oc r="AM172" t="n">
      <f>0.01*AD172+0.15*AF172+0.24*AH172+0.25*AJ172+0.35*AL172</f>
    </oc>
    <nc r="AM172" t="n">
      <f>-</f>
    </nc>
  </rcc>
  <rcc rId="7606" ua="false" sId="4">
    <oc r="AM173" t="n">
      <f>0.01*AD173+0.15*AF173+0.24*AH173+0.25*AJ173+0.35*AL173</f>
    </oc>
    <nc r="AM173" t="n">
      <f>-</f>
    </nc>
  </rcc>
  <rcc rId="7607" ua="false" sId="4">
    <oc r="AM174" t="n">
      <f>0.01*AD174+0.15*AF174+0.24*AH174+0.25*AJ174+0.35*AL174</f>
    </oc>
    <nc r="AM174" t="n">
      <f>-</f>
    </nc>
  </rcc>
  <rcc rId="7608" ua="false" sId="4">
    <oc r="AM175" t="n">
      <f>0.01*AD175+0.15*AF175+0.24*AH175+0.25*AJ175+0.35*AL175</f>
    </oc>
    <nc r="AM175" t="n">
      <f>-</f>
    </nc>
  </rcc>
  <rcc rId="7609" ua="false" sId="4">
    <oc r="AM176" t="n">
      <f>0.01*AD176+0.15*AF176+0.24*AH176+0.25*AJ176+0.35*AL176</f>
    </oc>
    <nc r="AM176" t="n">
      <f>-</f>
    </nc>
  </rcc>
  <rcc rId="7610" ua="false" sId="4">
    <oc r="AM177" t="n">
      <f>0.01*AD177+0.15*AF177+0.24*AH177+0.25*AJ177+0.35*AL177</f>
    </oc>
    <nc r="AM177" t="n">
      <f>-</f>
    </nc>
  </rcc>
  <rcc rId="7611" ua="false" sId="4">
    <oc r="AM178" t="n">
      <f>0.01*AD178+0.15*AF178+0.24*AH178+0.25*AJ178+0.35*AL178</f>
    </oc>
    <nc r="AM178" t="n">
      <f>-</f>
    </nc>
  </rcc>
  <rcc rId="7612" ua="false" sId="4">
    <oc r="AM179" t="n">
      <f>0.01*AD179+0.15*AF179+0.24*AH179+0.25*AJ179+0.35*AL179</f>
    </oc>
    <nc r="AM179" t="n">
      <f>-</f>
    </nc>
  </rcc>
  <rcc rId="7613" ua="false" sId="4">
    <oc r="AO155" t="e">
      <f>0.01*AD155/$AM$180</f>
    </oc>
    <nc r="AO155" t="n">
      <f>-</f>
    </nc>
  </rcc>
  <rcc rId="7614" ua="false" sId="4">
    <oc r="AO156" t="e">
      <f>0.01*AD156/$AM$180</f>
    </oc>
    <nc r="AO156" t="n">
      <f>-</f>
    </nc>
  </rcc>
  <rcc rId="7615" ua="false" sId="4">
    <oc r="AO157" t="e">
      <f>0.01*AD157/$AM$180</f>
    </oc>
    <nc r="AO157" t="n">
      <f>-</f>
    </nc>
  </rcc>
  <rcc rId="7616" ua="false" sId="4">
    <oc r="AO158" t="e">
      <f>0.01*AD158/$AM$180</f>
    </oc>
    <nc r="AO158" t="n">
      <f>-</f>
    </nc>
  </rcc>
  <rcc rId="7617" ua="false" sId="4">
    <oc r="AO159" t="e">
      <f>0.01*AD159/$AM$180</f>
    </oc>
    <nc r="AO159" t="n">
      <f>-</f>
    </nc>
  </rcc>
  <rcc rId="7618" ua="false" sId="4">
    <oc r="AO160" t="e">
      <f>0.01*AD160/$AM$180</f>
    </oc>
    <nc r="AO160" t="n">
      <f>-</f>
    </nc>
  </rcc>
  <rcc rId="7619" ua="false" sId="4">
    <oc r="AO161" t="e">
      <f>0.01*AD161/$AM$180</f>
    </oc>
    <nc r="AO161" t="n">
      <f>-</f>
    </nc>
  </rcc>
  <rcc rId="7620" ua="false" sId="4">
    <oc r="AO162" t="e">
      <f>0.01*AD162/$AM$180</f>
    </oc>
    <nc r="AO162" t="n">
      <f>-</f>
    </nc>
  </rcc>
  <rcc rId="7621" ua="false" sId="4">
    <oc r="AO163" t="e">
      <f>0.01*AD163/$AM$180</f>
    </oc>
    <nc r="AO163" t="n">
      <f>-</f>
    </nc>
  </rcc>
  <rcc rId="7622" ua="false" sId="4">
    <oc r="AO164" t="e">
      <f>0.01*AD164/$AM$180</f>
    </oc>
    <nc r="AO164" t="n">
      <f>-</f>
    </nc>
  </rcc>
  <rcc rId="7623" ua="false" sId="4">
    <oc r="AO165" t="e">
      <f>0.01*AD165/$AM$180</f>
    </oc>
    <nc r="AO165" t="n">
      <f>-</f>
    </nc>
  </rcc>
  <rcc rId="7624" ua="false" sId="4">
    <oc r="AO166" t="e">
      <f>0.01*AD166/$AM$180</f>
    </oc>
    <nc r="AO166" t="n">
      <f>-</f>
    </nc>
  </rcc>
  <rcc rId="7625" ua="false" sId="4">
    <oc r="AO167" t="e">
      <f>0.01*AD167/$AM$180</f>
    </oc>
    <nc r="AO167" t="n">
      <f>-</f>
    </nc>
  </rcc>
  <rcc rId="7626" ua="false" sId="4">
    <oc r="AO168" t="e">
      <f>0.01*AD168/$AM$180</f>
    </oc>
    <nc r="AO168" t="n">
      <f>-</f>
    </nc>
  </rcc>
  <rcc rId="7627" ua="false" sId="4">
    <oc r="AO169" t="e">
      <f>0.01*AD169/$AM$180</f>
    </oc>
    <nc r="AO169" t="n">
      <f>-</f>
    </nc>
  </rcc>
  <rcc rId="7628" ua="false" sId="4">
    <oc r="AO170" t="e">
      <f>0.01*AD170/$AM$180</f>
    </oc>
    <nc r="AO170" t="n">
      <f>-</f>
    </nc>
  </rcc>
  <rcc rId="7629" ua="false" sId="4">
    <oc r="AO171" t="e">
      <f>0.01*AD171/$AM$180</f>
    </oc>
    <nc r="AO171" t="n">
      <f>-</f>
    </nc>
  </rcc>
  <rcc rId="7630" ua="false" sId="4">
    <oc r="AO172" t="e">
      <f>0.01*AD172/$AM$180</f>
    </oc>
    <nc r="AO172" t="n">
      <f>-</f>
    </nc>
  </rcc>
  <rcc rId="7631" ua="false" sId="4">
    <oc r="AO173" t="e">
      <f>0.01*AD173/$AM$180</f>
    </oc>
    <nc r="AO173" t="n">
      <f>-</f>
    </nc>
  </rcc>
  <rcc rId="7632" ua="false" sId="4">
    <oc r="AO174" t="e">
      <f>0.01*AD174/$AM$180</f>
    </oc>
    <nc r="AO174" t="n">
      <f>-</f>
    </nc>
  </rcc>
  <rcc rId="7633" ua="false" sId="4">
    <oc r="AO175" t="e">
      <f>0.01*AD175/$AM$180</f>
    </oc>
    <nc r="AO175" t="n">
      <f>-</f>
    </nc>
  </rcc>
  <rcc rId="7634" ua="false" sId="4">
    <oc r="AO176" t="e">
      <f>0.01*AD176/$AM$180</f>
    </oc>
    <nc r="AO176" t="n">
      <f>-</f>
    </nc>
  </rcc>
  <rcc rId="7635" ua="false" sId="4">
    <oc r="AO177" t="e">
      <f>0.01*AD177/$AM$180</f>
    </oc>
    <nc r="AO177" t="n">
      <f>-</f>
    </nc>
  </rcc>
  <rcc rId="7636" ua="false" sId="4">
    <oc r="AO178" t="e">
      <f>0.01*AD178/$AM$180</f>
    </oc>
    <nc r="AO178" t="n">
      <f>-</f>
    </nc>
  </rcc>
  <rcc rId="7637" ua="false" sId="4">
    <oc r="AO179" t="e">
      <f>0.01*AD179/$AM$180</f>
    </oc>
    <nc r="AO179" t="n">
      <f>-</f>
    </nc>
  </rcc>
  <rcc rId="7638" ua="false" sId="4">
    <oc r="AP155" t="n">
      <f>AO155*$J$180</f>
    </oc>
    <nc r="AP155" t="n">
      <f>-</f>
    </nc>
  </rcc>
  <rcc rId="7639" ua="false" sId="4">
    <oc r="AP156" t="n">
      <f>AO156*$J$180</f>
    </oc>
    <nc r="AP156" t="n">
      <f>-</f>
    </nc>
  </rcc>
  <rcc rId="7640" ua="false" sId="4">
    <oc r="AP157" t="n">
      <f>AO157*$J$180</f>
    </oc>
    <nc r="AP157" t="n">
      <f>-</f>
    </nc>
  </rcc>
  <rcc rId="7641" ua="false" sId="4">
    <oc r="AP158" t="n">
      <f>AO158*$J$180</f>
    </oc>
    <nc r="AP158" t="n">
      <f>-</f>
    </nc>
  </rcc>
  <rcc rId="7642" ua="false" sId="4">
    <oc r="AP159" t="n">
      <f>AO159*$J$180</f>
    </oc>
    <nc r="AP159" t="n">
      <f>-</f>
    </nc>
  </rcc>
  <rcc rId="7643" ua="false" sId="4">
    <oc r="AP160" t="n">
      <f>AO160*$J$180</f>
    </oc>
    <nc r="AP160" t="n">
      <f>-</f>
    </nc>
  </rcc>
  <rcc rId="7644" ua="false" sId="4">
    <oc r="AP161" t="n">
      <f>AO161*$J$180</f>
    </oc>
    <nc r="AP161" t="n">
      <f>-</f>
    </nc>
  </rcc>
  <rcc rId="7645" ua="false" sId="4">
    <oc r="AP162" t="n">
      <f>AO162*$J$180</f>
    </oc>
    <nc r="AP162" t="n">
      <f>-</f>
    </nc>
  </rcc>
  <rcc rId="7646" ua="false" sId="4">
    <oc r="AP163" t="n">
      <f>AO163*$J$180</f>
    </oc>
    <nc r="AP163" t="n">
      <f>-</f>
    </nc>
  </rcc>
  <rcc rId="7647" ua="false" sId="4">
    <oc r="AP164" t="n">
      <f>AO164*$J$180</f>
    </oc>
    <nc r="AP164" t="n">
      <f>-</f>
    </nc>
  </rcc>
  <rcc rId="7648" ua="false" sId="4">
    <oc r="AP165" t="n">
      <f>AO165*$J$180</f>
    </oc>
    <nc r="AP165" t="n">
      <f>-</f>
    </nc>
  </rcc>
  <rcc rId="7649" ua="false" sId="4">
    <oc r="AP166" t="n">
      <f>AO166*$J$180</f>
    </oc>
    <nc r="AP166" t="n">
      <f>-</f>
    </nc>
  </rcc>
  <rcc rId="7650" ua="false" sId="4">
    <oc r="AP167" t="n">
      <f>AO167*$J$180</f>
    </oc>
    <nc r="AP167" t="n">
      <f>-</f>
    </nc>
  </rcc>
  <rcc rId="7651" ua="false" sId="4">
    <oc r="AP168" t="n">
      <f>AO168*$J$180</f>
    </oc>
    <nc r="AP168" t="n">
      <f>-</f>
    </nc>
  </rcc>
  <rcc rId="7652" ua="false" sId="4">
    <oc r="AP169" t="n">
      <f>AO169*$J$180</f>
    </oc>
    <nc r="AP169" t="n">
      <f>-</f>
    </nc>
  </rcc>
  <rcc rId="7653" ua="false" sId="4">
    <oc r="AP170" t="n">
      <f>AO170*$J$180</f>
    </oc>
    <nc r="AP170" t="n">
      <f>-</f>
    </nc>
  </rcc>
  <rcc rId="7654" ua="false" sId="4">
    <oc r="AP171" t="n">
      <f>AO171*$J$180</f>
    </oc>
    <nc r="AP171" t="n">
      <f>-</f>
    </nc>
  </rcc>
  <rcc rId="7655" ua="false" sId="4">
    <oc r="AP172" t="n">
      <f>AO172*$J$180</f>
    </oc>
    <nc r="AP172" t="n">
      <f>-</f>
    </nc>
  </rcc>
  <rcc rId="7656" ua="false" sId="4">
    <oc r="AP173" t="n">
      <f>AO173*$J$180</f>
    </oc>
    <nc r="AP173" t="n">
      <f>-</f>
    </nc>
  </rcc>
  <rcc rId="7657" ua="false" sId="4">
    <oc r="AP174" t="n">
      <f>AO174*$J$180</f>
    </oc>
    <nc r="AP174" t="n">
      <f>-</f>
    </nc>
  </rcc>
  <rcc rId="7658" ua="false" sId="4">
    <oc r="AP175" t="n">
      <f>AO175*$J$180</f>
    </oc>
    <nc r="AP175" t="n">
      <f>-</f>
    </nc>
  </rcc>
  <rcc rId="7659" ua="false" sId="4">
    <oc r="AP176" t="n">
      <f>AO176*$J$180</f>
    </oc>
    <nc r="AP176" t="n">
      <f>-</f>
    </nc>
  </rcc>
  <rcc rId="7660" ua="false" sId="4">
    <oc r="AP177" t="n">
      <f>AO177*$J$180</f>
    </oc>
    <nc r="AP177" t="n">
      <f>-</f>
    </nc>
  </rcc>
  <rcc rId="7661" ua="false" sId="4">
    <oc r="AP178" t="n">
      <f>AO178*$J$180</f>
    </oc>
    <nc r="AP178" t="n">
      <f>-</f>
    </nc>
  </rcc>
  <rcc rId="7662" ua="false" sId="4">
    <oc r="AP179" t="n">
      <f>AO179*$J$180</f>
    </oc>
    <nc r="AP179" t="n">
      <f>-</f>
    </nc>
  </rcc>
  <rcc rId="7663" ua="false" sId="4">
    <oc r="AQ155" t="e">
      <f>0.15*AF155/$AM$180</f>
    </oc>
    <nc r="AQ155" t="n">
      <f>-</f>
    </nc>
  </rcc>
  <rcc rId="7664" ua="false" sId="4">
    <oc r="AQ156" t="e">
      <f>0.15*AF156/$AM$180</f>
    </oc>
    <nc r="AQ156" t="n">
      <f>-</f>
    </nc>
  </rcc>
  <rcc rId="7665" ua="false" sId="4">
    <oc r="AQ157" t="e">
      <f>0.15*AF157/$AM$180</f>
    </oc>
    <nc r="AQ157" t="n">
      <f>-</f>
    </nc>
  </rcc>
  <rcc rId="7666" ua="false" sId="4">
    <oc r="AQ158" t="e">
      <f>0.15*AF158/$AM$180</f>
    </oc>
    <nc r="AQ158" t="n">
      <f>-</f>
    </nc>
  </rcc>
  <rcc rId="7667" ua="false" sId="4">
    <oc r="AQ159" t="e">
      <f>0.15*AF159/$AM$180</f>
    </oc>
    <nc r="AQ159" t="n">
      <f>-</f>
    </nc>
  </rcc>
  <rcc rId="7668" ua="false" sId="4">
    <oc r="AQ160" t="e">
      <f>0.15*AF160/$AM$180</f>
    </oc>
    <nc r="AQ160" t="n">
      <f>-</f>
    </nc>
  </rcc>
  <rcc rId="7669" ua="false" sId="4">
    <oc r="AQ161" t="e">
      <f>0.15*AF161/$AM$180</f>
    </oc>
    <nc r="AQ161" t="n">
      <f>-</f>
    </nc>
  </rcc>
  <rcc rId="7670" ua="false" sId="4">
    <oc r="AQ162" t="e">
      <f>0.15*AF162/$AM$180</f>
    </oc>
    <nc r="AQ162" t="n">
      <f>-</f>
    </nc>
  </rcc>
  <rcc rId="7671" ua="false" sId="4">
    <oc r="AQ163" t="e">
      <f>0.15*AF163/$AM$180</f>
    </oc>
    <nc r="AQ163" t="n">
      <f>-</f>
    </nc>
  </rcc>
  <rcc rId="7672" ua="false" sId="4">
    <oc r="AQ164" t="e">
      <f>0.15*AF164/$AM$180</f>
    </oc>
    <nc r="AQ164" t="n">
      <f>-</f>
    </nc>
  </rcc>
  <rcc rId="7673" ua="false" sId="4">
    <oc r="AQ165" t="e">
      <f>0.15*AF165/$AM$180</f>
    </oc>
    <nc r="AQ165" t="n">
      <f>-</f>
    </nc>
  </rcc>
  <rcc rId="7674" ua="false" sId="4">
    <oc r="AQ166" t="e">
      <f>0.15*AF166/$AM$180</f>
    </oc>
    <nc r="AQ166" t="n">
      <f>-</f>
    </nc>
  </rcc>
  <rcc rId="7675" ua="false" sId="4">
    <oc r="AQ167" t="e">
      <f>0.15*AF167/$AM$180</f>
    </oc>
    <nc r="AQ167" t="n">
      <f>-</f>
    </nc>
  </rcc>
  <rcc rId="7676" ua="false" sId="4">
    <oc r="AQ168" t="e">
      <f>0.15*AF168/$AM$180</f>
    </oc>
    <nc r="AQ168" t="n">
      <f>-</f>
    </nc>
  </rcc>
  <rcc rId="7677" ua="false" sId="4">
    <oc r="AQ169" t="e">
      <f>0.15*AF169/$AM$180</f>
    </oc>
    <nc r="AQ169" t="n">
      <f>-</f>
    </nc>
  </rcc>
  <rcc rId="7678" ua="false" sId="4">
    <oc r="AQ170" t="e">
      <f>0.15*AF170/$AM$180</f>
    </oc>
    <nc r="AQ170" t="n">
      <f>-</f>
    </nc>
  </rcc>
  <rcc rId="7679" ua="false" sId="4">
    <oc r="AQ171" t="e">
      <f>0.15*AF171/$AM$180</f>
    </oc>
    <nc r="AQ171" t="n">
      <f>-</f>
    </nc>
  </rcc>
  <rcc rId="7680" ua="false" sId="4">
    <oc r="AQ172" t="e">
      <f>0.15*AF172/$AM$180</f>
    </oc>
    <nc r="AQ172" t="n">
      <f>-</f>
    </nc>
  </rcc>
  <rcc rId="7681" ua="false" sId="4">
    <oc r="AQ173" t="e">
      <f>0.15*AF173/$AM$180</f>
    </oc>
    <nc r="AQ173" t="n">
      <f>-</f>
    </nc>
  </rcc>
  <rcc rId="7682" ua="false" sId="4">
    <oc r="AQ174" t="e">
      <f>0.15*AF174/$AM$180</f>
    </oc>
    <nc r="AQ174" t="n">
      <f>-</f>
    </nc>
  </rcc>
  <rcc rId="7683" ua="false" sId="4">
    <oc r="AQ175" t="e">
      <f>0.15*AF175/$AM$180</f>
    </oc>
    <nc r="AQ175" t="n">
      <f>-</f>
    </nc>
  </rcc>
  <rcc rId="7684" ua="false" sId="4">
    <oc r="AQ176" t="e">
      <f>0.15*AF176/$AM$180</f>
    </oc>
    <nc r="AQ176" t="n">
      <f>-</f>
    </nc>
  </rcc>
  <rcc rId="7685" ua="false" sId="4">
    <oc r="AQ177" t="e">
      <f>0.15*AF177/$AM$180</f>
    </oc>
    <nc r="AQ177" t="n">
      <f>-</f>
    </nc>
  </rcc>
  <rcc rId="7686" ua="false" sId="4">
    <oc r="AQ178" t="e">
      <f>0.15*AF178/$AM$180</f>
    </oc>
    <nc r="AQ178" t="n">
      <f>-</f>
    </nc>
  </rcc>
  <rcc rId="7687" ua="false" sId="4">
    <oc r="AQ179" t="e">
      <f>0.15*AF179/$AM$180</f>
    </oc>
    <nc r="AQ179" t="n">
      <f>-</f>
    </nc>
  </rcc>
  <rcc rId="7688" ua="false" sId="4">
    <oc r="AR155" t="n">
      <f>AQ155*$J$180</f>
    </oc>
    <nc r="AR155" t="n">
      <f>-</f>
    </nc>
  </rcc>
  <rcc rId="7689" ua="false" sId="4">
    <oc r="AR156" t="n">
      <f>AQ156*$J$180</f>
    </oc>
    <nc r="AR156" t="n">
      <f>-</f>
    </nc>
  </rcc>
  <rcc rId="7690" ua="false" sId="4">
    <oc r="AR157" t="n">
      <f>AQ157*$J$180</f>
    </oc>
    <nc r="AR157" t="n">
      <f>-</f>
    </nc>
  </rcc>
  <rcc rId="7691" ua="false" sId="4">
    <oc r="AR158" t="n">
      <f>AQ158*$J$180</f>
    </oc>
    <nc r="AR158" t="n">
      <f>-</f>
    </nc>
  </rcc>
  <rcc rId="7692" ua="false" sId="4">
    <oc r="AR159" t="n">
      <f>AQ159*$J$180</f>
    </oc>
    <nc r="AR159" t="n">
      <f>-</f>
    </nc>
  </rcc>
  <rcc rId="7693" ua="false" sId="4">
    <oc r="AR160" t="n">
      <f>AQ160*$J$180</f>
    </oc>
    <nc r="AR160" t="n">
      <f>-</f>
    </nc>
  </rcc>
  <rcc rId="7694" ua="false" sId="4">
    <oc r="AR161" t="n">
      <f>AQ161*$J$180</f>
    </oc>
    <nc r="AR161" t="n">
      <f>-</f>
    </nc>
  </rcc>
  <rcc rId="7695" ua="false" sId="4">
    <oc r="AR162" t="n">
      <f>AQ162*$J$180</f>
    </oc>
    <nc r="AR162" t="n">
      <f>-</f>
    </nc>
  </rcc>
  <rcc rId="7696" ua="false" sId="4">
    <oc r="AR163" t="n">
      <f>AQ163*$J$180</f>
    </oc>
    <nc r="AR163" t="n">
      <f>-</f>
    </nc>
  </rcc>
  <rcc rId="7697" ua="false" sId="4">
    <oc r="AR164" t="n">
      <f>AQ164*$J$180</f>
    </oc>
    <nc r="AR164" t="n">
      <f>-</f>
    </nc>
  </rcc>
  <rcc rId="7698" ua="false" sId="4">
    <oc r="AR165" t="n">
      <f>AQ165*$J$180</f>
    </oc>
    <nc r="AR165" t="n">
      <f>-</f>
    </nc>
  </rcc>
  <rcc rId="7699" ua="false" sId="4">
    <oc r="AR166" t="n">
      <f>AQ166*$J$180</f>
    </oc>
    <nc r="AR166" t="n">
      <f>-</f>
    </nc>
  </rcc>
  <rcc rId="7700" ua="false" sId="4">
    <oc r="AR167" t="n">
      <f>AQ167*$J$180</f>
    </oc>
    <nc r="AR167" t="n">
      <f>-</f>
    </nc>
  </rcc>
  <rcc rId="7701" ua="false" sId="4">
    <oc r="AR168" t="n">
      <f>AQ168*$J$180</f>
    </oc>
    <nc r="AR168" t="n">
      <f>-</f>
    </nc>
  </rcc>
  <rcc rId="7702" ua="false" sId="4">
    <oc r="AR169" t="n">
      <f>AQ169*$J$180</f>
    </oc>
    <nc r="AR169" t="n">
      <f>-</f>
    </nc>
  </rcc>
  <rcc rId="7703" ua="false" sId="4">
    <oc r="AR170" t="n">
      <f>AQ170*$J$180</f>
    </oc>
    <nc r="AR170" t="n">
      <f>-</f>
    </nc>
  </rcc>
  <rcc rId="7704" ua="false" sId="4">
    <oc r="AR171" t="n">
      <f>AQ171*$J$180</f>
    </oc>
    <nc r="AR171" t="n">
      <f>-</f>
    </nc>
  </rcc>
  <rcc rId="7705" ua="false" sId="4">
    <oc r="AR172" t="n">
      <f>AQ172*$J$180</f>
    </oc>
    <nc r="AR172" t="n">
      <f>-</f>
    </nc>
  </rcc>
  <rcc rId="7706" ua="false" sId="4">
    <oc r="AR173" t="n">
      <f>AQ173*$J$180</f>
    </oc>
    <nc r="AR173" t="n">
      <f>-</f>
    </nc>
  </rcc>
  <rcc rId="7707" ua="false" sId="4">
    <oc r="AR174" t="n">
      <f>AQ174*$J$180</f>
    </oc>
    <nc r="AR174" t="n">
      <f>-</f>
    </nc>
  </rcc>
  <rcc rId="7708" ua="false" sId="4">
    <oc r="AR175" t="n">
      <f>AQ175*$J$180</f>
    </oc>
    <nc r="AR175" t="n">
      <f>-</f>
    </nc>
  </rcc>
  <rcc rId="7709" ua="false" sId="4">
    <oc r="AR176" t="n">
      <f>AQ176*$J$180</f>
    </oc>
    <nc r="AR176" t="n">
      <f>-</f>
    </nc>
  </rcc>
  <rcc rId="7710" ua="false" sId="4">
    <oc r="AR177" t="n">
      <f>AQ177*$J$180</f>
    </oc>
    <nc r="AR177" t="n">
      <f>-</f>
    </nc>
  </rcc>
  <rcc rId="7711" ua="false" sId="4">
    <oc r="AR178" t="n">
      <f>AQ178*$J$180</f>
    </oc>
    <nc r="AR178" t="n">
      <f>-</f>
    </nc>
  </rcc>
  <rcc rId="7712" ua="false" sId="4">
    <oc r="AR179" t="n">
      <f>AQ179*$J$180</f>
    </oc>
    <nc r="AR179" t="n">
      <f>-</f>
    </nc>
  </rcc>
  <rcc rId="7713" ua="false" sId="4">
    <oc r="AS155" t="e">
      <f>0.24*AH155/$AM$180</f>
    </oc>
    <nc r="AS155" t="n">
      <f>-</f>
    </nc>
  </rcc>
  <rcc rId="7714" ua="false" sId="4">
    <oc r="AS156" t="e">
      <f>0.24*AH156/$AM$180</f>
    </oc>
    <nc r="AS156" t="n">
      <f>-</f>
    </nc>
  </rcc>
  <rcc rId="7715" ua="false" sId="4">
    <oc r="AS157" t="e">
      <f>0.24*AH157/$AM$180</f>
    </oc>
    <nc r="AS157" t="n">
      <f>-</f>
    </nc>
  </rcc>
  <rcc rId="7716" ua="false" sId="4">
    <oc r="AS158" t="e">
      <f>0.24*AH158/$AM$180</f>
    </oc>
    <nc r="AS158" t="n">
      <f>-</f>
    </nc>
  </rcc>
  <rcc rId="7717" ua="false" sId="4">
    <oc r="AS159" t="e">
      <f>0.24*AH159/$AM$180</f>
    </oc>
    <nc r="AS159" t="n">
      <f>-</f>
    </nc>
  </rcc>
  <rcc rId="7718" ua="false" sId="4">
    <oc r="AS160" t="e">
      <f>0.24*AH160/$AM$180</f>
    </oc>
    <nc r="AS160" t="n">
      <f>-</f>
    </nc>
  </rcc>
  <rcc rId="7719" ua="false" sId="4">
    <oc r="AS161" t="e">
      <f>0.24*AH161/$AM$180</f>
    </oc>
    <nc r="AS161" t="n">
      <f>-</f>
    </nc>
  </rcc>
  <rcc rId="7720" ua="false" sId="4">
    <oc r="AS162" t="e">
      <f>0.24*AH162/$AM$180</f>
    </oc>
    <nc r="AS162" t="n">
      <f>-</f>
    </nc>
  </rcc>
  <rcc rId="7721" ua="false" sId="4">
    <oc r="AS163" t="e">
      <f>0.24*AH163/$AM$180</f>
    </oc>
    <nc r="AS163" t="n">
      <f>-</f>
    </nc>
  </rcc>
  <rcc rId="7722" ua="false" sId="4">
    <oc r="AS164" t="e">
      <f>0.24*AH164/$AM$180</f>
    </oc>
    <nc r="AS164" t="n">
      <f>-</f>
    </nc>
  </rcc>
  <rcc rId="7723" ua="false" sId="4">
    <oc r="AS165" t="e">
      <f>0.24*AH165/$AM$180</f>
    </oc>
    <nc r="AS165" t="n">
      <f>-</f>
    </nc>
  </rcc>
  <rcc rId="7724" ua="false" sId="4">
    <oc r="AS166" t="e">
      <f>0.24*AH166/$AM$180</f>
    </oc>
    <nc r="AS166" t="n">
      <f>-</f>
    </nc>
  </rcc>
  <rcc rId="7725" ua="false" sId="4">
    <oc r="AS167" t="e">
      <f>0.24*AH167/$AM$180</f>
    </oc>
    <nc r="AS167" t="n">
      <f>-</f>
    </nc>
  </rcc>
  <rcc rId="7726" ua="false" sId="4">
    <oc r="AS168" t="e">
      <f>0.24*AH168/$AM$180</f>
    </oc>
    <nc r="AS168" t="n">
      <f>-</f>
    </nc>
  </rcc>
  <rcc rId="7727" ua="false" sId="4">
    <oc r="AS169" t="e">
      <f>0.24*AH169/$AM$180</f>
    </oc>
    <nc r="AS169" t="n">
      <f>-</f>
    </nc>
  </rcc>
  <rcc rId="7728" ua="false" sId="4">
    <oc r="AS170" t="e">
      <f>0.24*AH170/$AM$180</f>
    </oc>
    <nc r="AS170" t="n">
      <f>-</f>
    </nc>
  </rcc>
  <rcc rId="7729" ua="false" sId="4">
    <oc r="AS171" t="e">
      <f>0.24*AH171/$AM$180</f>
    </oc>
    <nc r="AS171" t="n">
      <f>-</f>
    </nc>
  </rcc>
  <rcc rId="7730" ua="false" sId="4">
    <oc r="AS172" t="e">
      <f>0.24*AH172/$AM$180</f>
    </oc>
    <nc r="AS172" t="n">
      <f>-</f>
    </nc>
  </rcc>
  <rcc rId="7731" ua="false" sId="4">
    <oc r="AS173" t="e">
      <f>0.24*AH173/$AM$180</f>
    </oc>
    <nc r="AS173" t="n">
      <f>-</f>
    </nc>
  </rcc>
  <rcc rId="7732" ua="false" sId="4">
    <oc r="AS174" t="e">
      <f>0.24*AH174/$AM$180</f>
    </oc>
    <nc r="AS174" t="n">
      <f>-</f>
    </nc>
  </rcc>
  <rcc rId="7733" ua="false" sId="4">
    <oc r="AS175" t="e">
      <f>0.24*AH175/$AM$180</f>
    </oc>
    <nc r="AS175" t="n">
      <f>-</f>
    </nc>
  </rcc>
  <rcc rId="7734" ua="false" sId="4">
    <oc r="AS176" t="e">
      <f>0.24*AH176/$AM$180</f>
    </oc>
    <nc r="AS176" t="n">
      <f>-</f>
    </nc>
  </rcc>
  <rcc rId="7735" ua="false" sId="4">
    <oc r="AS177" t="e">
      <f>0.24*AH177/$AM$180</f>
    </oc>
    <nc r="AS177" t="n">
      <f>-</f>
    </nc>
  </rcc>
  <rcc rId="7736" ua="false" sId="4">
    <oc r="AS178" t="e">
      <f>0.24*AH178/$AM$180</f>
    </oc>
    <nc r="AS178" t="n">
      <f>-</f>
    </nc>
  </rcc>
  <rcc rId="7737" ua="false" sId="4">
    <oc r="AS179" t="e">
      <f>0.24*AH179/$AM$180</f>
    </oc>
    <nc r="AS179" t="n">
      <f>-</f>
    </nc>
  </rcc>
  <rcc rId="7738" ua="false" sId="4">
    <oc r="AT155" t="n">
      <f>AS155*$J$180</f>
    </oc>
    <nc r="AT155" t="n">
      <f>-</f>
    </nc>
  </rcc>
  <rcc rId="7739" ua="false" sId="4">
    <oc r="AT156" t="n">
      <f>AS156*$J$180</f>
    </oc>
    <nc r="AT156" t="n">
      <f>-</f>
    </nc>
  </rcc>
  <rcc rId="7740" ua="false" sId="4">
    <oc r="AT157" t="n">
      <f>AS157*$J$180</f>
    </oc>
    <nc r="AT157" t="n">
      <f>-</f>
    </nc>
  </rcc>
  <rcc rId="7741" ua="false" sId="4">
    <oc r="AT158" t="n">
      <f>AS158*$J$180</f>
    </oc>
    <nc r="AT158" t="n">
      <f>-</f>
    </nc>
  </rcc>
  <rcc rId="7742" ua="false" sId="4">
    <oc r="AT159" t="n">
      <f>AS159*$J$180</f>
    </oc>
    <nc r="AT159" t="n">
      <f>-</f>
    </nc>
  </rcc>
  <rcc rId="7743" ua="false" sId="4">
    <oc r="AT160" t="n">
      <f>AS160*$J$180</f>
    </oc>
    <nc r="AT160" t="n">
      <f>-</f>
    </nc>
  </rcc>
  <rcc rId="7744" ua="false" sId="4">
    <oc r="AT161" t="n">
      <f>AS161*$J$180</f>
    </oc>
    <nc r="AT161" t="n">
      <f>-</f>
    </nc>
  </rcc>
  <rcc rId="7745" ua="false" sId="4">
    <oc r="AT162" t="n">
      <f>AS162*$J$180</f>
    </oc>
    <nc r="AT162" t="n">
      <f>-</f>
    </nc>
  </rcc>
  <rcc rId="7746" ua="false" sId="4">
    <oc r="AT163" t="n">
      <f>AS163*$J$180</f>
    </oc>
    <nc r="AT163" t="n">
      <f>-</f>
    </nc>
  </rcc>
  <rcc rId="7747" ua="false" sId="4">
    <oc r="AT164" t="n">
      <f>AS164*$J$180</f>
    </oc>
    <nc r="AT164" t="n">
      <f>-</f>
    </nc>
  </rcc>
  <rcc rId="7748" ua="false" sId="4">
    <oc r="AT165" t="n">
      <f>AS165*$J$180</f>
    </oc>
    <nc r="AT165" t="n">
      <f>-</f>
    </nc>
  </rcc>
  <rcc rId="7749" ua="false" sId="4">
    <oc r="AT166" t="n">
      <f>AS166*$J$180</f>
    </oc>
    <nc r="AT166" t="n">
      <f>-</f>
    </nc>
  </rcc>
  <rcc rId="7750" ua="false" sId="4">
    <oc r="AT167" t="n">
      <f>AS167*$J$180</f>
    </oc>
    <nc r="AT167" t="n">
      <f>-</f>
    </nc>
  </rcc>
  <rcc rId="7751" ua="false" sId="4">
    <oc r="AT168" t="n">
      <f>AS168*$J$180</f>
    </oc>
    <nc r="AT168" t="n">
      <f>-</f>
    </nc>
  </rcc>
  <rcc rId="7752" ua="false" sId="4">
    <oc r="AT169" t="n">
      <f>AS169*$J$180</f>
    </oc>
    <nc r="AT169" t="n">
      <f>-</f>
    </nc>
  </rcc>
  <rcc rId="7753" ua="false" sId="4">
    <oc r="AT170" t="n">
      <f>AS170*$J$180</f>
    </oc>
    <nc r="AT170" t="n">
      <f>-</f>
    </nc>
  </rcc>
  <rcc rId="7754" ua="false" sId="4">
    <oc r="AT171" t="n">
      <f>AS171*$J$180</f>
    </oc>
    <nc r="AT171" t="n">
      <f>-</f>
    </nc>
  </rcc>
  <rcc rId="7755" ua="false" sId="4">
    <oc r="AT172" t="n">
      <f>AS172*$J$180</f>
    </oc>
    <nc r="AT172" t="n">
      <f>-</f>
    </nc>
  </rcc>
  <rcc rId="7756" ua="false" sId="4">
    <oc r="AT173" t="n">
      <f>AS173*$J$180</f>
    </oc>
    <nc r="AT173" t="n">
      <f>-</f>
    </nc>
  </rcc>
  <rcc rId="7757" ua="false" sId="4">
    <oc r="AT174" t="n">
      <f>AS174*$J$180</f>
    </oc>
    <nc r="AT174" t="n">
      <f>-</f>
    </nc>
  </rcc>
  <rcc rId="7758" ua="false" sId="4">
    <oc r="AT175" t="n">
      <f>AS175*$J$180</f>
    </oc>
    <nc r="AT175" t="n">
      <f>-</f>
    </nc>
  </rcc>
  <rcc rId="7759" ua="false" sId="4">
    <oc r="AT176" t="n">
      <f>AS176*$J$180</f>
    </oc>
    <nc r="AT176" t="n">
      <f>-</f>
    </nc>
  </rcc>
  <rcc rId="7760" ua="false" sId="4">
    <oc r="AT177" t="n">
      <f>AS177*$J$180</f>
    </oc>
    <nc r="AT177" t="n">
      <f>-</f>
    </nc>
  </rcc>
  <rcc rId="7761" ua="false" sId="4">
    <oc r="AT178" t="n">
      <f>AS178*$J$180</f>
    </oc>
    <nc r="AT178" t="n">
      <f>-</f>
    </nc>
  </rcc>
  <rcc rId="7762" ua="false" sId="4">
    <oc r="AT179" t="n">
      <f>AS179*$J$180</f>
    </oc>
    <nc r="AT179" t="n">
      <f>-</f>
    </nc>
  </rcc>
  <rcc rId="7763" ua="false" sId="4">
    <oc r="AU155" t="e">
      <f>0.25*AJ155/$AM$180</f>
    </oc>
    <nc r="AU155" t="n">
      <f>-</f>
    </nc>
  </rcc>
  <rcc rId="7764" ua="false" sId="4">
    <oc r="AU156" t="e">
      <f>0.25*AJ156/$AM$180</f>
    </oc>
    <nc r="AU156" t="n">
      <f>-</f>
    </nc>
  </rcc>
  <rcc rId="7765" ua="false" sId="4">
    <oc r="AU157" t="e">
      <f>0.25*AJ157/$AM$180</f>
    </oc>
    <nc r="AU157" t="n">
      <f>-</f>
    </nc>
  </rcc>
  <rcc rId="7766" ua="false" sId="4">
    <oc r="AU158" t="e">
      <f>0.25*AJ158/$AM$180</f>
    </oc>
    <nc r="AU158" t="n">
      <f>-</f>
    </nc>
  </rcc>
  <rcc rId="7767" ua="false" sId="4">
    <oc r="AU159" t="e">
      <f>0.25*AJ159/$AM$180</f>
    </oc>
    <nc r="AU159" t="n">
      <f>-</f>
    </nc>
  </rcc>
  <rcc rId="7768" ua="false" sId="4">
    <oc r="AU160" t="e">
      <f>0.25*AJ160/$AM$180</f>
    </oc>
    <nc r="AU160" t="n">
      <f>-</f>
    </nc>
  </rcc>
  <rcc rId="7769" ua="false" sId="4">
    <oc r="AU161" t="e">
      <f>0.25*AJ161/$AM$180</f>
    </oc>
    <nc r="AU161" t="n">
      <f>-</f>
    </nc>
  </rcc>
  <rcc rId="7770" ua="false" sId="4">
    <oc r="AU162" t="e">
      <f>0.25*AJ162/$AM$180</f>
    </oc>
    <nc r="AU162" t="n">
      <f>-</f>
    </nc>
  </rcc>
  <rcc rId="7771" ua="false" sId="4">
    <oc r="AU163" t="e">
      <f>0.25*AJ163/$AM$180</f>
    </oc>
    <nc r="AU163" t="n">
      <f>-</f>
    </nc>
  </rcc>
  <rcc rId="7772" ua="false" sId="4">
    <oc r="AU164" t="e">
      <f>0.25*AJ164/$AM$180</f>
    </oc>
    <nc r="AU164" t="n">
      <f>-</f>
    </nc>
  </rcc>
  <rcc rId="7773" ua="false" sId="4">
    <oc r="AU165" t="e">
      <f>0.25*AJ165/$AM$180</f>
    </oc>
    <nc r="AU165" t="n">
      <f>-</f>
    </nc>
  </rcc>
  <rcc rId="7774" ua="false" sId="4">
    <oc r="AU166" t="e">
      <f>0.25*AJ166/$AM$180</f>
    </oc>
    <nc r="AU166" t="n">
      <f>-</f>
    </nc>
  </rcc>
  <rcc rId="7775" ua="false" sId="4">
    <oc r="AU167" t="e">
      <f>0.25*AJ167/$AM$180</f>
    </oc>
    <nc r="AU167" t="n">
      <f>-</f>
    </nc>
  </rcc>
  <rcc rId="7776" ua="false" sId="4">
    <oc r="AU168" t="e">
      <f>0.25*AJ168/$AM$180</f>
    </oc>
    <nc r="AU168" t="n">
      <f>-</f>
    </nc>
  </rcc>
  <rcc rId="7777" ua="false" sId="4">
    <oc r="AU169" t="e">
      <f>0.25*AJ169/$AM$180</f>
    </oc>
    <nc r="AU169" t="n">
      <f>-</f>
    </nc>
  </rcc>
  <rcc rId="7778" ua="false" sId="4">
    <oc r="AU170" t="e">
      <f>0.25*AJ170/$AM$180</f>
    </oc>
    <nc r="AU170" t="n">
      <f>-</f>
    </nc>
  </rcc>
  <rcc rId="7779" ua="false" sId="4">
    <oc r="AU171" t="e">
      <f>0.25*AJ171/$AM$180</f>
    </oc>
    <nc r="AU171" t="n">
      <f>-</f>
    </nc>
  </rcc>
  <rcc rId="7780" ua="false" sId="4">
    <oc r="AU172" t="e">
      <f>0.25*AJ172/$AM$180</f>
    </oc>
    <nc r="AU172" t="n">
      <f>-</f>
    </nc>
  </rcc>
  <rcc rId="7781" ua="false" sId="4">
    <oc r="AU173" t="e">
      <f>0.25*AJ173/$AM$180</f>
    </oc>
    <nc r="AU173" t="n">
      <f>-</f>
    </nc>
  </rcc>
  <rcc rId="7782" ua="false" sId="4">
    <oc r="AU174" t="e">
      <f>0.25*AJ174/$AM$180</f>
    </oc>
    <nc r="AU174" t="n">
      <f>-</f>
    </nc>
  </rcc>
  <rcc rId="7783" ua="false" sId="4">
    <oc r="AU175" t="e">
      <f>0.25*AJ175/$AM$180</f>
    </oc>
    <nc r="AU175" t="n">
      <f>-</f>
    </nc>
  </rcc>
  <rcc rId="7784" ua="false" sId="4">
    <oc r="AU176" t="e">
      <f>0.25*AJ176/$AM$180</f>
    </oc>
    <nc r="AU176" t="n">
      <f>-</f>
    </nc>
  </rcc>
  <rcc rId="7785" ua="false" sId="4">
    <oc r="AU177" t="e">
      <f>0.25*AJ177/$AM$180</f>
    </oc>
    <nc r="AU177" t="n">
      <f>-</f>
    </nc>
  </rcc>
  <rcc rId="7786" ua="false" sId="4">
    <oc r="AU178" t="e">
      <f>0.25*AJ178/$AM$180</f>
    </oc>
    <nc r="AU178" t="n">
      <f>-</f>
    </nc>
  </rcc>
  <rcc rId="7787" ua="false" sId="4">
    <oc r="AU179" t="e">
      <f>0.25*AJ179/$AM$180</f>
    </oc>
    <nc r="AU179" t="n">
      <f>-</f>
    </nc>
  </rcc>
  <rcc rId="7788" ua="false" sId="4">
    <oc r="AV155" t="n">
      <f>AU155*$J$180</f>
    </oc>
    <nc r="AV155" t="n">
      <f>-</f>
    </nc>
  </rcc>
  <rcc rId="7789" ua="false" sId="4">
    <oc r="AV156" t="n">
      <f>AU156*$J$180</f>
    </oc>
    <nc r="AV156" t="n">
      <f>-</f>
    </nc>
  </rcc>
  <rcc rId="7790" ua="false" sId="4">
    <oc r="AV157" t="n">
      <f>AU157*$J$180</f>
    </oc>
    <nc r="AV157" t="n">
      <f>-</f>
    </nc>
  </rcc>
  <rcc rId="7791" ua="false" sId="4">
    <oc r="AV158" t="n">
      <f>AU158*$J$180</f>
    </oc>
    <nc r="AV158" t="n">
      <f>-</f>
    </nc>
  </rcc>
  <rcc rId="7792" ua="false" sId="4">
    <oc r="AV159" t="n">
      <f>AU159*$J$180</f>
    </oc>
    <nc r="AV159" t="n">
      <f>-</f>
    </nc>
  </rcc>
  <rcc rId="7793" ua="false" sId="4">
    <oc r="AV160" t="n">
      <f>AU160*$J$180</f>
    </oc>
    <nc r="AV160" t="n">
      <f>-</f>
    </nc>
  </rcc>
  <rcc rId="7794" ua="false" sId="4">
    <oc r="AV161" t="n">
      <f>AU161*$J$180</f>
    </oc>
    <nc r="AV161" t="n">
      <f>-</f>
    </nc>
  </rcc>
  <rcc rId="7795" ua="false" sId="4">
    <oc r="AV162" t="n">
      <f>AU162*$J$180</f>
    </oc>
    <nc r="AV162" t="n">
      <f>-</f>
    </nc>
  </rcc>
  <rcc rId="7796" ua="false" sId="4">
    <oc r="AV163" t="n">
      <f>AU163*$J$180</f>
    </oc>
    <nc r="AV163" t="n">
      <f>-</f>
    </nc>
  </rcc>
  <rcc rId="7797" ua="false" sId="4">
    <oc r="AV164" t="n">
      <f>AU164*$J$180</f>
    </oc>
    <nc r="AV164" t="n">
      <f>-</f>
    </nc>
  </rcc>
  <rcc rId="7798" ua="false" sId="4">
    <oc r="AV165" t="n">
      <f>AU165*$J$180</f>
    </oc>
    <nc r="AV165" t="n">
      <f>-</f>
    </nc>
  </rcc>
  <rcc rId="7799" ua="false" sId="4">
    <oc r="AV166" t="n">
      <f>AU166*$J$180</f>
    </oc>
    <nc r="AV166" t="n">
      <f>-</f>
    </nc>
  </rcc>
  <rcc rId="7800" ua="false" sId="4">
    <oc r="AV167" t="n">
      <f>AU167*$J$180</f>
    </oc>
    <nc r="AV167" t="n">
      <f>-</f>
    </nc>
  </rcc>
  <rcc rId="7801" ua="false" sId="4">
    <oc r="AV168" t="n">
      <f>AU168*$J$180</f>
    </oc>
    <nc r="AV168" t="n">
      <f>-</f>
    </nc>
  </rcc>
  <rcc rId="7802" ua="false" sId="4">
    <oc r="AV169" t="n">
      <f>AU169*$J$180</f>
    </oc>
    <nc r="AV169" t="n">
      <f>-</f>
    </nc>
  </rcc>
  <rcc rId="7803" ua="false" sId="4">
    <oc r="AV170" t="n">
      <f>AU170*$J$180</f>
    </oc>
    <nc r="AV170" t="n">
      <f>-</f>
    </nc>
  </rcc>
  <rcc rId="7804" ua="false" sId="4">
    <oc r="AV171" t="n">
      <f>AU171*$J$180</f>
    </oc>
    <nc r="AV171" t="n">
      <f>-</f>
    </nc>
  </rcc>
  <rcc rId="7805" ua="false" sId="4">
    <oc r="AV172" t="n">
      <f>AU172*$J$180</f>
    </oc>
    <nc r="AV172" t="n">
      <f>-</f>
    </nc>
  </rcc>
  <rcc rId="7806" ua="false" sId="4">
    <oc r="AV173" t="n">
      <f>AU173*$J$180</f>
    </oc>
    <nc r="AV173" t="n">
      <f>-</f>
    </nc>
  </rcc>
  <rcc rId="7807" ua="false" sId="4">
    <oc r="AV174" t="n">
      <f>AU174*$J$180</f>
    </oc>
    <nc r="AV174" t="n">
      <f>-</f>
    </nc>
  </rcc>
  <rcc rId="7808" ua="false" sId="4">
    <oc r="AV175" t="n">
      <f>AU175*$J$180</f>
    </oc>
    <nc r="AV175" t="n">
      <f>-</f>
    </nc>
  </rcc>
  <rcc rId="7809" ua="false" sId="4">
    <oc r="AV176" t="n">
      <f>AU176*$J$180</f>
    </oc>
    <nc r="AV176" t="n">
      <f>-</f>
    </nc>
  </rcc>
  <rcc rId="7810" ua="false" sId="4">
    <oc r="AV177" t="n">
      <f>AU177*$J$180</f>
    </oc>
    <nc r="AV177" t="n">
      <f>-</f>
    </nc>
  </rcc>
  <rcc rId="7811" ua="false" sId="4">
    <oc r="AV178" t="n">
      <f>AU178*$J$180</f>
    </oc>
    <nc r="AV178" t="n">
      <f>-</f>
    </nc>
  </rcc>
  <rcc rId="7812" ua="false" sId="4">
    <oc r="AV179" t="n">
      <f>AU179*$J$180</f>
    </oc>
    <nc r="AV179" t="n">
      <f>-</f>
    </nc>
  </rcc>
  <rcc rId="7813" ua="false" sId="4">
    <oc r="AW155" t="e">
      <f>0.35*AL155/$AM$180</f>
    </oc>
    <nc r="AW155" t="n">
      <f>-</f>
    </nc>
  </rcc>
  <rcc rId="7814" ua="false" sId="4">
    <oc r="AW156" t="e">
      <f>0.35*AL156/$AM$180</f>
    </oc>
    <nc r="AW156" t="n">
      <f>-</f>
    </nc>
  </rcc>
  <rcc rId="7815" ua="false" sId="4">
    <oc r="AW157" t="e">
      <f>0.35*AL157/$AM$180</f>
    </oc>
    <nc r="AW157" t="n">
      <f>-</f>
    </nc>
  </rcc>
  <rcc rId="7816" ua="false" sId="4">
    <oc r="AW158" t="e">
      <f>0.35*AL158/$AM$180</f>
    </oc>
    <nc r="AW158" t="n">
      <f>-</f>
    </nc>
  </rcc>
  <rcc rId="7817" ua="false" sId="4">
    <oc r="AW159" t="e">
      <f>0.35*AL159/$AM$180</f>
    </oc>
    <nc r="AW159" t="n">
      <f>-</f>
    </nc>
  </rcc>
  <rcc rId="7818" ua="false" sId="4">
    <oc r="AW160" t="e">
      <f>0.35*AL160/$AM$180</f>
    </oc>
    <nc r="AW160" t="n">
      <f>-</f>
    </nc>
  </rcc>
  <rcc rId="7819" ua="false" sId="4">
    <oc r="AW161" t="e">
      <f>0.35*AL161/$AM$180</f>
    </oc>
    <nc r="AW161" t="n">
      <f>-</f>
    </nc>
  </rcc>
  <rcc rId="7820" ua="false" sId="4">
    <oc r="AW162" t="e">
      <f>0.35*AL162/$AM$180</f>
    </oc>
    <nc r="AW162" t="n">
      <f>-</f>
    </nc>
  </rcc>
  <rcc rId="7821" ua="false" sId="4">
    <oc r="AW163" t="e">
      <f>0.35*AL163/$AM$180</f>
    </oc>
    <nc r="AW163" t="n">
      <f>-</f>
    </nc>
  </rcc>
  <rcc rId="7822" ua="false" sId="4">
    <oc r="AW164" t="e">
      <f>0.35*AL164/$AM$180</f>
    </oc>
    <nc r="AW164" t="n">
      <f>-</f>
    </nc>
  </rcc>
  <rcc rId="7823" ua="false" sId="4">
    <oc r="AW165" t="e">
      <f>0.35*AL165/$AM$180</f>
    </oc>
    <nc r="AW165" t="n">
      <f>-</f>
    </nc>
  </rcc>
  <rcc rId="7824" ua="false" sId="4">
    <oc r="AW166" t="e">
      <f>0.35*AL166/$AM$180</f>
    </oc>
    <nc r="AW166" t="n">
      <f>-</f>
    </nc>
  </rcc>
  <rcc rId="7825" ua="false" sId="4">
    <oc r="AW167" t="e">
      <f>0.35*AL167/$AM$180</f>
    </oc>
    <nc r="AW167" t="n">
      <f>-</f>
    </nc>
  </rcc>
  <rcc rId="7826" ua="false" sId="4">
    <oc r="AW168" t="e">
      <f>0.35*AL168/$AM$180</f>
    </oc>
    <nc r="AW168" t="n">
      <f>-</f>
    </nc>
  </rcc>
  <rcc rId="7827" ua="false" sId="4">
    <oc r="AW169" t="e">
      <f>0.35*AL169/$AM$180</f>
    </oc>
    <nc r="AW169" t="n">
      <f>-</f>
    </nc>
  </rcc>
  <rcc rId="7828" ua="false" sId="4">
    <oc r="AW170" t="e">
      <f>0.35*AL170/$AM$180</f>
    </oc>
    <nc r="AW170" t="n">
      <f>-</f>
    </nc>
  </rcc>
  <rcc rId="7829" ua="false" sId="4">
    <oc r="AW171" t="e">
      <f>0.35*AL171/$AM$180</f>
    </oc>
    <nc r="AW171" t="n">
      <f>-</f>
    </nc>
  </rcc>
  <rcc rId="7830" ua="false" sId="4">
    <oc r="AW172" t="e">
      <f>0.35*AL172/$AM$180</f>
    </oc>
    <nc r="AW172" t="n">
      <f>-</f>
    </nc>
  </rcc>
  <rcc rId="7831" ua="false" sId="4">
    <oc r="AW173" t="e">
      <f>0.35*AL173/$AM$180</f>
    </oc>
    <nc r="AW173" t="n">
      <f>-</f>
    </nc>
  </rcc>
  <rcc rId="7832" ua="false" sId="4">
    <oc r="AW174" t="e">
      <f>0.35*AL174/$AM$180</f>
    </oc>
    <nc r="AW174" t="n">
      <f>-</f>
    </nc>
  </rcc>
  <rcc rId="7833" ua="false" sId="4">
    <oc r="AW175" t="e">
      <f>0.35*AL175/$AM$180</f>
    </oc>
    <nc r="AW175" t="n">
      <f>-</f>
    </nc>
  </rcc>
  <rcc rId="7834" ua="false" sId="4">
    <oc r="AW176" t="e">
      <f>0.35*AL176/$AM$180</f>
    </oc>
    <nc r="AW176" t="n">
      <f>-</f>
    </nc>
  </rcc>
  <rcc rId="7835" ua="false" sId="4">
    <oc r="AW177" t="e">
      <f>0.35*AL177/$AM$180</f>
    </oc>
    <nc r="AW177" t="n">
      <f>-</f>
    </nc>
  </rcc>
  <rcc rId="7836" ua="false" sId="4">
    <oc r="AW178" t="e">
      <f>0.35*AL178/$AM$180</f>
    </oc>
    <nc r="AW178" t="n">
      <f>-</f>
    </nc>
  </rcc>
  <rcc rId="7837" ua="false" sId="4">
    <oc r="AW179" t="e">
      <f>0.35*AL179/$AM$180</f>
    </oc>
    <nc r="AW179" t="n">
      <f>-</f>
    </nc>
  </rcc>
  <rcc rId="7838" ua="false" sId="4">
    <oc r="AX155" t="n">
      <f>AW155*$J$180</f>
    </oc>
    <nc r="AX155" t="n">
      <f>-</f>
    </nc>
  </rcc>
  <rcc rId="7839" ua="false" sId="4">
    <oc r="AX156" t="n">
      <f>AW156*$J$180</f>
    </oc>
    <nc r="AX156" t="n">
      <f>-</f>
    </nc>
  </rcc>
  <rcc rId="7840" ua="false" sId="4">
    <oc r="AX157" t="n">
      <f>AW157*$J$180</f>
    </oc>
    <nc r="AX157" t="n">
      <f>-</f>
    </nc>
  </rcc>
  <rcc rId="7841" ua="false" sId="4">
    <oc r="AX158" t="n">
      <f>AW158*$J$180</f>
    </oc>
    <nc r="AX158" t="n">
      <f>-</f>
    </nc>
  </rcc>
  <rcc rId="7842" ua="false" sId="4">
    <oc r="AX159" t="n">
      <f>AW159*$J$180</f>
    </oc>
    <nc r="AX159" t="n">
      <f>-</f>
    </nc>
  </rcc>
  <rcc rId="7843" ua="false" sId="4">
    <oc r="AX160" t="n">
      <f>AW160*$J$180</f>
    </oc>
    <nc r="AX160" t="n">
      <f>-</f>
    </nc>
  </rcc>
  <rcc rId="7844" ua="false" sId="4">
    <oc r="AX161" t="n">
      <f>AW161*$J$180</f>
    </oc>
    <nc r="AX161" t="n">
      <f>-</f>
    </nc>
  </rcc>
  <rcc rId="7845" ua="false" sId="4">
    <oc r="AX162" t="n">
      <f>AW162*$J$180</f>
    </oc>
    <nc r="AX162" t="n">
      <f>-</f>
    </nc>
  </rcc>
  <rcc rId="7846" ua="false" sId="4">
    <oc r="AX163" t="n">
      <f>AW163*$J$180</f>
    </oc>
    <nc r="AX163" t="n">
      <f>-</f>
    </nc>
  </rcc>
  <rcc rId="7847" ua="false" sId="4">
    <oc r="AX164" t="n">
      <f>AW164*$J$180</f>
    </oc>
    <nc r="AX164" t="n">
      <f>-</f>
    </nc>
  </rcc>
  <rcc rId="7848" ua="false" sId="4">
    <oc r="AX165" t="n">
      <f>AW165*$J$180</f>
    </oc>
    <nc r="AX165" t="n">
      <f>-</f>
    </nc>
  </rcc>
  <rcc rId="7849" ua="false" sId="4">
    <oc r="AX166" t="n">
      <f>AW166*$J$180</f>
    </oc>
    <nc r="AX166" t="n">
      <f>-</f>
    </nc>
  </rcc>
  <rcc rId="7850" ua="false" sId="4">
    <oc r="AX167" t="n">
      <f>AW167*$J$180</f>
    </oc>
    <nc r="AX167" t="n">
      <f>-</f>
    </nc>
  </rcc>
  <rcc rId="7851" ua="false" sId="4">
    <oc r="AX168" t="n">
      <f>AW168*$J$180</f>
    </oc>
    <nc r="AX168" t="n">
      <f>-</f>
    </nc>
  </rcc>
  <rcc rId="7852" ua="false" sId="4">
    <oc r="AX169" t="n">
      <f>AW169*$J$180</f>
    </oc>
    <nc r="AX169" t="n">
      <f>-</f>
    </nc>
  </rcc>
  <rcc rId="7853" ua="false" sId="4">
    <oc r="AX170" t="n">
      <f>AW170*$J$180</f>
    </oc>
    <nc r="AX170" t="n">
      <f>-</f>
    </nc>
  </rcc>
  <rcc rId="7854" ua="false" sId="4">
    <oc r="AX171" t="n">
      <f>AW171*$J$180</f>
    </oc>
    <nc r="AX171" t="n">
      <f>-</f>
    </nc>
  </rcc>
  <rcc rId="7855" ua="false" sId="4">
    <oc r="AX172" t="n">
      <f>AW172*$J$180</f>
    </oc>
    <nc r="AX172" t="n">
      <f>-</f>
    </nc>
  </rcc>
  <rcc rId="7856" ua="false" sId="4">
    <oc r="AX173" t="n">
      <f>AW173*$J$180</f>
    </oc>
    <nc r="AX173" t="n">
      <f>-</f>
    </nc>
  </rcc>
  <rcc rId="7857" ua="false" sId="4">
    <oc r="AX174" t="n">
      <f>AW174*$J$180</f>
    </oc>
    <nc r="AX174" t="n">
      <f>-</f>
    </nc>
  </rcc>
  <rcc rId="7858" ua="false" sId="4">
    <oc r="AX175" t="n">
      <f>AW175*$J$180</f>
    </oc>
    <nc r="AX175" t="n">
      <f>-</f>
    </nc>
  </rcc>
  <rcc rId="7859" ua="false" sId="4">
    <oc r="AX176" t="n">
      <f>AW176*$J$180</f>
    </oc>
    <nc r="AX176" t="n">
      <f>-</f>
    </nc>
  </rcc>
  <rcc rId="7860" ua="false" sId="4">
    <oc r="AX177" t="n">
      <f>AW177*$J$180</f>
    </oc>
    <nc r="AX177" t="n">
      <f>-</f>
    </nc>
  </rcc>
  <rcc rId="7861" ua="false" sId="4">
    <oc r="AX178" t="n">
      <f>AW178*$J$180</f>
    </oc>
    <nc r="AX178" t="n">
      <f>-</f>
    </nc>
  </rcc>
  <rcc rId="7862" ua="false" sId="4">
    <oc r="AX179" t="n">
      <f>AW179*$J$180</f>
    </oc>
    <nc r="AX179" t="n">
      <f>-</f>
    </nc>
  </rcc>
</revisions>
</file>

<file path=xl/revisions/revisionLog21.xml><?xml version="1.0" encoding="utf-8"?>
<revisions xmlns="http://schemas.openxmlformats.org/spreadsheetml/2006/main" xmlns:r="http://schemas.openxmlformats.org/officeDocument/2006/relationships">
  <rcc rId="7863" ua="false" sId="4">
    <oc r="B15" t="n">
      <f>-</f>
    </oc>
    <nc r="B15" t="e">
      <f>-</f>
    </nc>
  </rcc>
  <rcc rId="7864" ua="false" sId="4">
    <oc r="B15" t="n">
      <f>-</f>
    </oc>
    <nc r="B15" t="n">
      <f>-</f>
    </nc>
  </rcc>
  <rcc rId="7865" ua="false" sId="4">
    <oc r="B16" t="n">
      <f>-</f>
    </oc>
    <nc r="B16" t="n">
      <f>-</f>
    </nc>
  </rcc>
  <rcc rId="7866" ua="false" sId="4">
    <oc r="B17" t="n">
      <f>-</f>
    </oc>
    <nc r="B17" t="n">
      <f>-</f>
    </nc>
  </rcc>
  <rcc rId="7867" ua="false" sId="4">
    <oc r="B18" t="n">
      <f>-</f>
    </oc>
    <nc r="B18" t="n">
      <f>-</f>
    </nc>
  </rcc>
  <rcc rId="7868" ua="false" sId="4">
    <oc r="B19" t="n">
      <f>-</f>
    </oc>
    <nc r="B19" t="n">
      <f>-</f>
    </nc>
  </rcc>
  <rcc rId="7869" ua="false" sId="4">
    <oc r="B20" t="n">
      <f>-</f>
    </oc>
    <nc r="B20" t="n">
      <f>-</f>
    </nc>
  </rcc>
  <rcc rId="7870" ua="false" sId="4">
    <oc r="B21" t="n">
      <f>-</f>
    </oc>
    <nc r="B21" t="n">
      <f>-</f>
    </nc>
  </rcc>
  <rcc rId="7871" ua="false" sId="4">
    <oc r="B22" t="n">
      <f>-</f>
    </oc>
    <nc r="B22" t="n">
      <f>-</f>
    </nc>
  </rcc>
  <rcc rId="7872" ua="false" sId="4">
    <oc r="B23" t="n">
      <f>-</f>
    </oc>
    <nc r="B23" t="n">
      <f>-</f>
    </nc>
  </rcc>
  <rcc rId="7873" ua="false" sId="4">
    <oc r="B24" t="n">
      <f>-</f>
    </oc>
    <nc r="B24" t="n">
      <f>-</f>
    </nc>
  </rcc>
  <rcc rId="7874" ua="false" sId="4">
    <oc r="B25" t="n">
      <f>-</f>
    </oc>
    <nc r="B25" t="n">
      <f>-</f>
    </nc>
  </rcc>
  <rcc rId="7875" ua="false" sId="4">
    <oc r="B26" t="n">
      <f>-</f>
    </oc>
    <nc r="B26" t="n">
      <f>-</f>
    </nc>
  </rcc>
  <rcc rId="7876" ua="false" sId="4">
    <oc r="B27" t="n">
      <f>-</f>
    </oc>
    <nc r="B27" t="n">
      <f>-</f>
    </nc>
  </rcc>
  <rcc rId="7877" ua="false" sId="4">
    <oc r="B28" t="n">
      <f>-</f>
    </oc>
    <nc r="B28" t="n">
      <f>-</f>
    </nc>
  </rcc>
  <rcc rId="7878" ua="false" sId="4">
    <oc r="B29" t="n">
      <f>-</f>
    </oc>
    <nc r="B29" t="n">
      <f>-</f>
    </nc>
  </rcc>
  <rcc rId="7879" ua="false" sId="4">
    <oc r="B30" t="n">
      <f>-</f>
    </oc>
    <nc r="B30" t="n">
      <f>-</f>
    </nc>
  </rcc>
  <rcc rId="7880" ua="false" sId="4">
    <oc r="B31" t="n">
      <f>-</f>
    </oc>
    <nc r="B31" t="n">
      <f>-</f>
    </nc>
  </rcc>
  <rcc rId="7881" ua="false" sId="4">
    <oc r="B32" t="n">
      <f>-</f>
    </oc>
    <nc r="B32" t="n">
      <f>-</f>
    </nc>
  </rcc>
  <rcc rId="7882" ua="false" sId="4">
    <oc r="B33" t="n">
      <f>-</f>
    </oc>
    <nc r="B33" t="n">
      <f>-</f>
    </nc>
  </rcc>
  <rcc rId="7883" ua="false" sId="4">
    <oc r="B34" t="n">
      <f>-</f>
    </oc>
    <nc r="B34" t="n">
      <f>-</f>
    </nc>
  </rcc>
  <rcc rId="7884" ua="false" sId="4">
    <oc r="B35" t="n">
      <f>-</f>
    </oc>
    <nc r="B35" t="n">
      <f>-</f>
    </nc>
  </rcc>
  <rcc rId="7885" ua="false" sId="4">
    <oc r="B36" t="n">
      <f>-</f>
    </oc>
    <nc r="B36" t="n">
      <f>-</f>
    </nc>
  </rcc>
  <rcc rId="7886" ua="false" sId="4">
    <oc r="B37" t="n">
      <f>-</f>
    </oc>
    <nc r="B37" t="n">
      <f>-</f>
    </nc>
  </rcc>
  <rcc rId="7887" ua="false" sId="4">
    <oc r="B38" t="n">
      <f>-</f>
    </oc>
    <nc r="B38" t="n">
      <f>-</f>
    </nc>
  </rcc>
  <rcc rId="7888" ua="false" sId="4">
    <oc r="B39" t="n">
      <f>-</f>
    </oc>
    <nc r="B39" t="n">
      <f>-</f>
    </nc>
  </rcc>
  <rcc rId="7889" ua="false" sId="4">
    <oc r="B40" t="n">
      <f>-</f>
    </oc>
    <nc r="B40" t="n">
      <f>-</f>
    </nc>
  </rcc>
  <rcc rId="7890" ua="false" sId="4">
    <oc r="B41" t="n">
      <f>-</f>
    </oc>
    <nc r="B41" t="n">
      <f>-</f>
    </nc>
  </rcc>
  <rcc rId="7891" ua="false" sId="4">
    <oc r="C15" t="n">
      <f>-</f>
    </oc>
    <nc r="C15" t="n">
      <f>-</f>
    </nc>
  </rcc>
  <rcc rId="7892" ua="false" sId="4">
    <oc r="C16" t="n">
      <f>-</f>
    </oc>
    <nc r="C16" t="n">
      <f>-</f>
    </nc>
  </rcc>
  <rcc rId="7893" ua="false" sId="4">
    <oc r="C17" t="n">
      <f>-</f>
    </oc>
    <nc r="C17" t="n">
      <f>-</f>
    </nc>
  </rcc>
  <rcc rId="7894" ua="false" sId="4">
    <oc r="C18" t="n">
      <f>-</f>
    </oc>
    <nc r="C18" t="n">
      <f>-</f>
    </nc>
  </rcc>
  <rcc rId="7895" ua="false" sId="4">
    <oc r="C19" t="n">
      <f>-</f>
    </oc>
    <nc r="C19" t="n">
      <f>-</f>
    </nc>
  </rcc>
  <rcc rId="7896" ua="false" sId="4">
    <oc r="C20" t="n">
      <f>-</f>
    </oc>
    <nc r="C20" t="n">
      <f>-</f>
    </nc>
  </rcc>
  <rcc rId="7897" ua="false" sId="4">
    <oc r="C21" t="n">
      <f>-</f>
    </oc>
    <nc r="C21" t="n">
      <f>-</f>
    </nc>
  </rcc>
  <rcc rId="7898" ua="false" sId="4">
    <oc r="C22" t="n">
      <f>-</f>
    </oc>
    <nc r="C22" t="n">
      <f>-</f>
    </nc>
  </rcc>
  <rcc rId="7899" ua="false" sId="4">
    <oc r="C23" t="n">
      <f>-</f>
    </oc>
    <nc r="C23" t="n">
      <f>-</f>
    </nc>
  </rcc>
  <rcc rId="7900" ua="false" sId="4">
    <oc r="C24" t="n">
      <f>-</f>
    </oc>
    <nc r="C24" t="n">
      <f>-</f>
    </nc>
  </rcc>
  <rcc rId="7901" ua="false" sId="4">
    <oc r="C25" t="n">
      <f>-</f>
    </oc>
    <nc r="C25" t="n">
      <f>-</f>
    </nc>
  </rcc>
  <rcc rId="7902" ua="false" sId="4">
    <oc r="C26" t="n">
      <f>-</f>
    </oc>
    <nc r="C26" t="n">
      <f>-</f>
    </nc>
  </rcc>
  <rcc rId="7903" ua="false" sId="4">
    <oc r="C27" t="n">
      <f>-</f>
    </oc>
    <nc r="C27" t="n">
      <f>-</f>
    </nc>
  </rcc>
  <rcc rId="7904" ua="false" sId="4">
    <oc r="C28" t="n">
      <f>-</f>
    </oc>
    <nc r="C28" t="n">
      <f>-</f>
    </nc>
  </rcc>
  <rcc rId="7905" ua="false" sId="4">
    <oc r="C29" t="n">
      <f>-</f>
    </oc>
    <nc r="C29" t="n">
      <f>-</f>
    </nc>
  </rcc>
  <rcc rId="7906" ua="false" sId="4">
    <oc r="C30" t="n">
      <f>-</f>
    </oc>
    <nc r="C30" t="n">
      <f>-</f>
    </nc>
  </rcc>
  <rcc rId="7907" ua="false" sId="4">
    <oc r="C31" t="n">
      <f>-</f>
    </oc>
    <nc r="C31" t="n">
      <f>-</f>
    </nc>
  </rcc>
  <rcc rId="7908" ua="false" sId="4">
    <oc r="C32" t="n">
      <f>-</f>
    </oc>
    <nc r="C32" t="n">
      <f>-</f>
    </nc>
  </rcc>
  <rcc rId="7909" ua="false" sId="4">
    <oc r="C33" t="n">
      <f>-</f>
    </oc>
    <nc r="C33" t="n">
      <f>-</f>
    </nc>
  </rcc>
  <rcc rId="7910" ua="false" sId="4">
    <oc r="C34" t="n">
      <f>-</f>
    </oc>
    <nc r="C34" t="n">
      <f>-</f>
    </nc>
  </rcc>
  <rcc rId="7911" ua="false" sId="4">
    <oc r="C35" t="n">
      <f>-</f>
    </oc>
    <nc r="C35" t="n">
      <f>-</f>
    </nc>
  </rcc>
  <rcc rId="7912" ua="false" sId="4">
    <oc r="C36" t="n">
      <f>-</f>
    </oc>
    <nc r="C36" t="n">
      <f>-</f>
    </nc>
  </rcc>
  <rcc rId="7913" ua="false" sId="4">
    <oc r="C37" t="n">
      <f>-</f>
    </oc>
    <nc r="C37" t="n">
      <f>-</f>
    </nc>
  </rcc>
  <rcc rId="7914" ua="false" sId="4">
    <oc r="C38" t="n">
      <f>-</f>
    </oc>
    <nc r="C38" t="n">
      <f>-</f>
    </nc>
  </rcc>
  <rcc rId="7915" ua="false" sId="4">
    <oc r="C39" t="n">
      <f>-</f>
    </oc>
    <nc r="C39" t="n">
      <f>-</f>
    </nc>
  </rcc>
  <rcc rId="7916" ua="false" sId="4">
    <oc r="C40" t="n">
      <f>-</f>
    </oc>
    <nc r="C40" t="n">
      <f>-</f>
    </nc>
  </rcc>
  <rcc rId="7917" ua="false" sId="4">
    <oc r="C41" t="n">
      <f>-</f>
    </oc>
    <nc r="C41" t="n">
      <f>-</f>
    </nc>
  </rcc>
  <rcc rId="7918" ua="false" sId="4">
    <oc r="D15" t="n">
      <f>-</f>
    </oc>
    <nc r="D15" t="n">
      <f>-</f>
    </nc>
  </rcc>
  <rcc rId="7919" ua="false" sId="4">
    <oc r="D16" t="n">
      <f>-</f>
    </oc>
    <nc r="D16" t="n">
      <f>-</f>
    </nc>
  </rcc>
  <rcc rId="7920" ua="false" sId="4">
    <oc r="D17" t="n">
      <f>-</f>
    </oc>
    <nc r="D17" t="n">
      <f>-</f>
    </nc>
  </rcc>
  <rcc rId="7921" ua="false" sId="4">
    <oc r="D18" t="n">
      <f>-</f>
    </oc>
    <nc r="D18" t="n">
      <f>-</f>
    </nc>
  </rcc>
  <rcc rId="7922" ua="false" sId="4">
    <oc r="D19" t="n">
      <f>-</f>
    </oc>
    <nc r="D19" t="n">
      <f>-</f>
    </nc>
  </rcc>
  <rcc rId="7923" ua="false" sId="4">
    <oc r="D20" t="n">
      <f>-</f>
    </oc>
    <nc r="D20" t="n">
      <f>-</f>
    </nc>
  </rcc>
  <rcc rId="7924" ua="false" sId="4">
    <oc r="D21" t="n">
      <f>-</f>
    </oc>
    <nc r="D21" t="n">
      <f>-</f>
    </nc>
  </rcc>
  <rcc rId="7925" ua="false" sId="4">
    <oc r="D22" t="n">
      <f>-</f>
    </oc>
    <nc r="D22" t="n">
      <f>-</f>
    </nc>
  </rcc>
  <rcc rId="7926" ua="false" sId="4">
    <oc r="D23" t="n">
      <f>-</f>
    </oc>
    <nc r="D23" t="n">
      <f>-</f>
    </nc>
  </rcc>
  <rcc rId="7927" ua="false" sId="4">
    <oc r="D24" t="n">
      <f>-</f>
    </oc>
    <nc r="D24" t="n">
      <f>-</f>
    </nc>
  </rcc>
  <rcc rId="7928" ua="false" sId="4">
    <oc r="D25" t="n">
      <f>-</f>
    </oc>
    <nc r="D25" t="n">
      <f>-</f>
    </nc>
  </rcc>
  <rcc rId="7929" ua="false" sId="4">
    <oc r="D26" t="n">
      <f>-</f>
    </oc>
    <nc r="D26" t="n">
      <f>-</f>
    </nc>
  </rcc>
  <rcc rId="7930" ua="false" sId="4">
    <oc r="D27" t="n">
      <f>-</f>
    </oc>
    <nc r="D27" t="n">
      <f>-</f>
    </nc>
  </rcc>
  <rcc rId="7931" ua="false" sId="4">
    <oc r="D28" t="n">
      <f>-</f>
    </oc>
    <nc r="D28" t="n">
      <f>-</f>
    </nc>
  </rcc>
  <rcc rId="7932" ua="false" sId="4">
    <oc r="D29" t="n">
      <f>-</f>
    </oc>
    <nc r="D29" t="n">
      <f>-</f>
    </nc>
  </rcc>
  <rcc rId="7933" ua="false" sId="4">
    <oc r="D30" t="n">
      <f>-</f>
    </oc>
    <nc r="D30" t="n">
      <f>-</f>
    </nc>
  </rcc>
  <rcc rId="7934" ua="false" sId="4">
    <oc r="D31" t="n">
      <f>-</f>
    </oc>
    <nc r="D31" t="n">
      <f>-</f>
    </nc>
  </rcc>
  <rcc rId="7935" ua="false" sId="4">
    <oc r="D32" t="n">
      <f>-</f>
    </oc>
    <nc r="D32" t="n">
      <f>-</f>
    </nc>
  </rcc>
  <rcc rId="7936" ua="false" sId="4">
    <oc r="D33" t="n">
      <f>-</f>
    </oc>
    <nc r="D33" t="n">
      <f>-</f>
    </nc>
  </rcc>
  <rcc rId="7937" ua="false" sId="4">
    <oc r="D34" t="n">
      <f>-</f>
    </oc>
    <nc r="D34" t="n">
      <f>-</f>
    </nc>
  </rcc>
  <rcc rId="7938" ua="false" sId="4">
    <oc r="D35" t="n">
      <f>-</f>
    </oc>
    <nc r="D35" t="n">
      <f>-</f>
    </nc>
  </rcc>
  <rcc rId="7939" ua="false" sId="4">
    <oc r="D36" t="n">
      <f>-</f>
    </oc>
    <nc r="D36" t="n">
      <f>-</f>
    </nc>
  </rcc>
  <rcc rId="7940" ua="false" sId="4">
    <oc r="D37" t="n">
      <f>-</f>
    </oc>
    <nc r="D37" t="n">
      <f>-</f>
    </nc>
  </rcc>
  <rcc rId="7941" ua="false" sId="4">
    <oc r="D38" t="n">
      <f>-</f>
    </oc>
    <nc r="D38" t="n">
      <f>-</f>
    </nc>
  </rcc>
  <rcc rId="7942" ua="false" sId="4">
    <oc r="D39" t="n">
      <f>-</f>
    </oc>
    <nc r="D39" t="n">
      <f>-</f>
    </nc>
  </rcc>
  <rcc rId="7943" ua="false" sId="4">
    <oc r="D40" t="n">
      <f>-</f>
    </oc>
    <nc r="D40" t="n">
      <f>-</f>
    </nc>
  </rcc>
  <rcc rId="7944" ua="false" sId="4">
    <oc r="D41" t="n">
      <f>-</f>
    </oc>
    <nc r="D41" t="n">
      <f>-</f>
    </nc>
  </rcc>
  <rcc rId="7945" ua="false" sId="4">
    <oc r="E15" t="n">
      <f>-</f>
    </oc>
    <nc r="E15" t="n">
      <f>-</f>
    </nc>
  </rcc>
  <rcc rId="7946" ua="false" sId="4">
    <oc r="E16" t="n">
      <f>-</f>
    </oc>
    <nc r="E16" t="n">
      <f>-</f>
    </nc>
  </rcc>
  <rcc rId="7947" ua="false" sId="4">
    <oc r="E17" t="n">
      <f>-</f>
    </oc>
    <nc r="E17" t="n">
      <f>-</f>
    </nc>
  </rcc>
  <rcc rId="7948" ua="false" sId="4">
    <oc r="E18" t="n">
      <f>-</f>
    </oc>
    <nc r="E18" t="n">
      <f>-</f>
    </nc>
  </rcc>
  <rcc rId="7949" ua="false" sId="4">
    <oc r="E19" t="n">
      <f>-</f>
    </oc>
    <nc r="E19" t="n">
      <f>-</f>
    </nc>
  </rcc>
  <rcc rId="7950" ua="false" sId="4">
    <oc r="E20" t="n">
      <f>-</f>
    </oc>
    <nc r="E20" t="n">
      <f>-</f>
    </nc>
  </rcc>
  <rcc rId="7951" ua="false" sId="4">
    <oc r="E21" t="n">
      <f>-</f>
    </oc>
    <nc r="E21" t="n">
      <f>-</f>
    </nc>
  </rcc>
  <rcc rId="7952" ua="false" sId="4">
    <oc r="E22" t="n">
      <f>-</f>
    </oc>
    <nc r="E22" t="n">
      <f>-</f>
    </nc>
  </rcc>
  <rcc rId="7953" ua="false" sId="4">
    <oc r="E23" t="n">
      <f>-</f>
    </oc>
    <nc r="E23" t="n">
      <f>-</f>
    </nc>
  </rcc>
  <rcc rId="7954" ua="false" sId="4">
    <oc r="E24" t="n">
      <f>-</f>
    </oc>
    <nc r="E24" t="n">
      <f>-</f>
    </nc>
  </rcc>
  <rcc rId="7955" ua="false" sId="4">
    <oc r="E25" t="n">
      <f>-</f>
    </oc>
    <nc r="E25" t="n">
      <f>-</f>
    </nc>
  </rcc>
  <rcc rId="7956" ua="false" sId="4">
    <oc r="E26" t="n">
      <f>-</f>
    </oc>
    <nc r="E26" t="n">
      <f>-</f>
    </nc>
  </rcc>
  <rcc rId="7957" ua="false" sId="4">
    <oc r="E27" t="n">
      <f>-</f>
    </oc>
    <nc r="E27" t="n">
      <f>-</f>
    </nc>
  </rcc>
  <rcc rId="7958" ua="false" sId="4">
    <oc r="E28" t="n">
      <f>-</f>
    </oc>
    <nc r="E28" t="n">
      <f>-</f>
    </nc>
  </rcc>
  <rcc rId="7959" ua="false" sId="4">
    <oc r="E29" t="n">
      <f>-</f>
    </oc>
    <nc r="E29" t="n">
      <f>-</f>
    </nc>
  </rcc>
  <rcc rId="7960" ua="false" sId="4">
    <oc r="E30" t="n">
      <f>-</f>
    </oc>
    <nc r="E30" t="n">
      <f>-</f>
    </nc>
  </rcc>
  <rcc rId="7961" ua="false" sId="4">
    <oc r="E31" t="n">
      <f>-</f>
    </oc>
    <nc r="E31" t="n">
      <f>-</f>
    </nc>
  </rcc>
  <rcc rId="7962" ua="false" sId="4">
    <oc r="E32" t="n">
      <f>-</f>
    </oc>
    <nc r="E32" t="n">
      <f>-</f>
    </nc>
  </rcc>
  <rcc rId="7963" ua="false" sId="4">
    <oc r="E33" t="n">
      <f>-</f>
    </oc>
    <nc r="E33" t="n">
      <f>-</f>
    </nc>
  </rcc>
  <rcc rId="7964" ua="false" sId="4">
    <oc r="E34" t="n">
      <f>-</f>
    </oc>
    <nc r="E34" t="n">
      <f>-</f>
    </nc>
  </rcc>
  <rcc rId="7965" ua="false" sId="4">
    <oc r="E35" t="n">
      <f>-</f>
    </oc>
    <nc r="E35" t="n">
      <f>-</f>
    </nc>
  </rcc>
  <rcc rId="7966" ua="false" sId="4">
    <oc r="E36" t="n">
      <f>-</f>
    </oc>
    <nc r="E36" t="n">
      <f>-</f>
    </nc>
  </rcc>
  <rcc rId="7967" ua="false" sId="4">
    <oc r="E37" t="n">
      <f>-</f>
    </oc>
    <nc r="E37" t="n">
      <f>-</f>
    </nc>
  </rcc>
  <rcc rId="7968" ua="false" sId="4">
    <oc r="E38" t="n">
      <f>-</f>
    </oc>
    <nc r="E38" t="n">
      <f>-</f>
    </nc>
  </rcc>
  <rcc rId="7969" ua="false" sId="4">
    <oc r="E39" t="n">
      <f>-</f>
    </oc>
    <nc r="E39" t="n">
      <f>-</f>
    </nc>
  </rcc>
  <rcc rId="7970" ua="false" sId="4">
    <oc r="E40" t="n">
      <f>-</f>
    </oc>
    <nc r="E40" t="n">
      <f>-</f>
    </nc>
  </rcc>
  <rcc rId="7971" ua="false" sId="4">
    <oc r="E41" t="n">
      <f>-</f>
    </oc>
    <nc r="E41" t="n">
      <f>-</f>
    </nc>
  </rcc>
  <rcc rId="7972" ua="false" sId="4">
    <oc r="F15" t="n">
      <f>-</f>
    </oc>
    <nc r="F15" t="n">
      <f>-</f>
    </nc>
  </rcc>
  <rcc rId="7973" ua="false" sId="4">
    <oc r="F16" t="n">
      <f>-</f>
    </oc>
    <nc r="F16" t="n">
      <f>-</f>
    </nc>
  </rcc>
  <rcc rId="7974" ua="false" sId="4">
    <oc r="F17" t="n">
      <f>-</f>
    </oc>
    <nc r="F17" t="n">
      <f>-</f>
    </nc>
  </rcc>
  <rcc rId="7975" ua="false" sId="4">
    <oc r="F18" t="n">
      <f>-</f>
    </oc>
    <nc r="F18" t="n">
      <f>-</f>
    </nc>
  </rcc>
  <rcc rId="7976" ua="false" sId="4">
    <oc r="F19" t="n">
      <f>-</f>
    </oc>
    <nc r="F19" t="n">
      <f>-</f>
    </nc>
  </rcc>
  <rcc rId="7977" ua="false" sId="4">
    <oc r="F20" t="n">
      <f>-</f>
    </oc>
    <nc r="F20" t="n">
      <f>-</f>
    </nc>
  </rcc>
  <rcc rId="7978" ua="false" sId="4">
    <oc r="F21" t="n">
      <f>-</f>
    </oc>
    <nc r="F21" t="n">
      <f>-</f>
    </nc>
  </rcc>
  <rcc rId="7979" ua="false" sId="4">
    <oc r="F22" t="n">
      <f>-</f>
    </oc>
    <nc r="F22" t="n">
      <f>-</f>
    </nc>
  </rcc>
  <rcc rId="7980" ua="false" sId="4">
    <oc r="F23" t="n">
      <f>-</f>
    </oc>
    <nc r="F23" t="n">
      <f>-</f>
    </nc>
  </rcc>
  <rcc rId="7981" ua="false" sId="4">
    <oc r="F24" t="n">
      <f>-</f>
    </oc>
    <nc r="F24" t="n">
      <f>-</f>
    </nc>
  </rcc>
  <rcc rId="7982" ua="false" sId="4">
    <oc r="F25" t="n">
      <f>-</f>
    </oc>
    <nc r="F25" t="n">
      <f>-</f>
    </nc>
  </rcc>
  <rcc rId="7983" ua="false" sId="4">
    <oc r="F26" t="n">
      <f>-</f>
    </oc>
    <nc r="F26" t="n">
      <f>-</f>
    </nc>
  </rcc>
  <rcc rId="7984" ua="false" sId="4">
    <oc r="F27" t="n">
      <f>-</f>
    </oc>
    <nc r="F27" t="n">
      <f>-</f>
    </nc>
  </rcc>
  <rcc rId="7985" ua="false" sId="4">
    <oc r="F28" t="n">
      <f>-</f>
    </oc>
    <nc r="F28" t="n">
      <f>-</f>
    </nc>
  </rcc>
  <rcc rId="7986" ua="false" sId="4">
    <oc r="F29" t="n">
      <f>-</f>
    </oc>
    <nc r="F29" t="n">
      <f>-</f>
    </nc>
  </rcc>
  <rcc rId="7987" ua="false" sId="4">
    <oc r="F30" t="n">
      <f>-</f>
    </oc>
    <nc r="F30" t="n">
      <f>-</f>
    </nc>
  </rcc>
  <rcc rId="7988" ua="false" sId="4">
    <oc r="F31" t="n">
      <f>-</f>
    </oc>
    <nc r="F31" t="n">
      <f>-</f>
    </nc>
  </rcc>
  <rcc rId="7989" ua="false" sId="4">
    <oc r="F32" t="n">
      <f>-</f>
    </oc>
    <nc r="F32" t="n">
      <f>-</f>
    </nc>
  </rcc>
  <rcc rId="7990" ua="false" sId="4">
    <oc r="F33" t="n">
      <f>-</f>
    </oc>
    <nc r="F33" t="n">
      <f>-</f>
    </nc>
  </rcc>
  <rcc rId="7991" ua="false" sId="4">
    <oc r="F34" t="n">
      <f>-</f>
    </oc>
    <nc r="F34" t="n">
      <f>-</f>
    </nc>
  </rcc>
  <rcc rId="7992" ua="false" sId="4">
    <oc r="F35" t="n">
      <f>-</f>
    </oc>
    <nc r="F35" t="n">
      <f>-</f>
    </nc>
  </rcc>
  <rcc rId="7993" ua="false" sId="4">
    <oc r="F36" t="n">
      <f>-</f>
    </oc>
    <nc r="F36" t="n">
      <f>-</f>
    </nc>
  </rcc>
  <rcc rId="7994" ua="false" sId="4">
    <oc r="F37" t="n">
      <f>-</f>
    </oc>
    <nc r="F37" t="n">
      <f>-</f>
    </nc>
  </rcc>
  <rcc rId="7995" ua="false" sId="4">
    <oc r="F38" t="n">
      <f>-</f>
    </oc>
    <nc r="F38" t="n">
      <f>-</f>
    </nc>
  </rcc>
  <rcc rId="7996" ua="false" sId="4">
    <oc r="F39" t="n">
      <f>-</f>
    </oc>
    <nc r="F39" t="n">
      <f>-</f>
    </nc>
  </rcc>
  <rcc rId="7997" ua="false" sId="4">
    <oc r="F40" t="n">
      <f>-</f>
    </oc>
    <nc r="F40" t="n">
      <f>-</f>
    </nc>
  </rcc>
  <rcc rId="7998" ua="false" sId="4">
    <oc r="F41" t="n">
      <f>-</f>
    </oc>
    <nc r="F41" t="n">
      <f>-</f>
    </nc>
  </rcc>
  <rcc rId="7999" ua="false" sId="4">
    <oc r="G15" t="n">
      <f>-</f>
    </oc>
    <nc r="G15" t="n">
      <f>-</f>
    </nc>
  </rcc>
  <rcc rId="8000" ua="false" sId="4">
    <oc r="G16" t="n">
      <f>-</f>
    </oc>
    <nc r="G16" t="n">
      <f>-</f>
    </nc>
  </rcc>
  <rcc rId="8001" ua="false" sId="4">
    <oc r="G17" t="n">
      <f>-</f>
    </oc>
    <nc r="G17" t="n">
      <f>-</f>
    </nc>
  </rcc>
  <rcc rId="8002" ua="false" sId="4">
    <oc r="G18" t="n">
      <f>-</f>
    </oc>
    <nc r="G18" t="n">
      <f>-</f>
    </nc>
  </rcc>
  <rcc rId="8003" ua="false" sId="4">
    <oc r="G19" t="n">
      <f>-</f>
    </oc>
    <nc r="G19" t="n">
      <f>-</f>
    </nc>
  </rcc>
  <rcc rId="8004" ua="false" sId="4">
    <oc r="G20" t="n">
      <f>-</f>
    </oc>
    <nc r="G20" t="n">
      <f>-</f>
    </nc>
  </rcc>
  <rcc rId="8005" ua="false" sId="4">
    <oc r="G21" t="n">
      <f>-</f>
    </oc>
    <nc r="G21" t="n">
      <f>-</f>
    </nc>
  </rcc>
  <rcc rId="8006" ua="false" sId="4">
    <oc r="G22" t="n">
      <f>-</f>
    </oc>
    <nc r="G22" t="n">
      <f>-</f>
    </nc>
  </rcc>
  <rcc rId="8007" ua="false" sId="4">
    <oc r="G23" t="n">
      <f>-</f>
    </oc>
    <nc r="G23" t="n">
      <f>-</f>
    </nc>
  </rcc>
  <rcc rId="8008" ua="false" sId="4">
    <oc r="G24" t="n">
      <f>-</f>
    </oc>
    <nc r="G24" t="n">
      <f>-</f>
    </nc>
  </rcc>
  <rcc rId="8009" ua="false" sId="4">
    <oc r="G25" t="n">
      <f>-</f>
    </oc>
    <nc r="G25" t="n">
      <f>-</f>
    </nc>
  </rcc>
  <rcc rId="8010" ua="false" sId="4">
    <oc r="G26" t="n">
      <f>-</f>
    </oc>
    <nc r="G26" t="n">
      <f>-</f>
    </nc>
  </rcc>
  <rcc rId="8011" ua="false" sId="4">
    <oc r="G27" t="n">
      <f>-</f>
    </oc>
    <nc r="G27" t="n">
      <f>-</f>
    </nc>
  </rcc>
  <rcc rId="8012" ua="false" sId="4">
    <oc r="G28" t="n">
      <f>-</f>
    </oc>
    <nc r="G28" t="n">
      <f>-</f>
    </nc>
  </rcc>
  <rcc rId="8013" ua="false" sId="4">
    <oc r="G29" t="n">
      <f>-</f>
    </oc>
    <nc r="G29" t="n">
      <f>-</f>
    </nc>
  </rcc>
  <rcc rId="8014" ua="false" sId="4">
    <oc r="G30" t="n">
      <f>-</f>
    </oc>
    <nc r="G30" t="n">
      <f>-</f>
    </nc>
  </rcc>
  <rcc rId="8015" ua="false" sId="4">
    <oc r="G31" t="n">
      <f>-</f>
    </oc>
    <nc r="G31" t="n">
      <f>-</f>
    </nc>
  </rcc>
  <rcc rId="8016" ua="false" sId="4">
    <oc r="G32" t="n">
      <f>-</f>
    </oc>
    <nc r="G32" t="n">
      <f>-</f>
    </nc>
  </rcc>
  <rcc rId="8017" ua="false" sId="4">
    <oc r="G33" t="n">
      <f>-</f>
    </oc>
    <nc r="G33" t="n">
      <f>-</f>
    </nc>
  </rcc>
  <rcc rId="8018" ua="false" sId="4">
    <oc r="G34" t="n">
      <f>-</f>
    </oc>
    <nc r="G34" t="n">
      <f>-</f>
    </nc>
  </rcc>
  <rcc rId="8019" ua="false" sId="4">
    <oc r="G35" t="n">
      <f>-</f>
    </oc>
    <nc r="G35" t="n">
      <f>-</f>
    </nc>
  </rcc>
  <rcc rId="8020" ua="false" sId="4">
    <oc r="G36" t="n">
      <f>-</f>
    </oc>
    <nc r="G36" t="n">
      <f>-</f>
    </nc>
  </rcc>
  <rcc rId="8021" ua="false" sId="4">
    <oc r="G37" t="n">
      <f>-</f>
    </oc>
    <nc r="G37" t="n">
      <f>-</f>
    </nc>
  </rcc>
  <rcc rId="8022" ua="false" sId="4">
    <oc r="G38" t="n">
      <f>-</f>
    </oc>
    <nc r="G38" t="n">
      <f>-</f>
    </nc>
  </rcc>
  <rcc rId="8023" ua="false" sId="4">
    <oc r="G39" t="n">
      <f>-</f>
    </oc>
    <nc r="G39" t="n">
      <f>-</f>
    </nc>
  </rcc>
  <rcc rId="8024" ua="false" sId="4">
    <oc r="G40" t="n">
      <f>-</f>
    </oc>
    <nc r="G40" t="n">
      <f>-</f>
    </nc>
  </rcc>
  <rcc rId="8025" ua="false" sId="4">
    <oc r="G41" t="n">
      <f>-</f>
    </oc>
    <nc r="G41" t="n">
      <f>-</f>
    </nc>
  </rcc>
  <rcc rId="8026" ua="false" sId="4">
    <oc r="H15" t="n">
      <f>-</f>
    </oc>
    <nc r="H15" t="n">
      <f>-</f>
    </nc>
  </rcc>
  <rcc rId="8027" ua="false" sId="4">
    <oc r="H16" t="n">
      <f>-</f>
    </oc>
    <nc r="H16" t="n">
      <f>-</f>
    </nc>
  </rcc>
  <rcc rId="8028" ua="false" sId="4">
    <oc r="H17" t="n">
      <f>-</f>
    </oc>
    <nc r="H17" t="n">
      <f>-</f>
    </nc>
  </rcc>
  <rcc rId="8029" ua="false" sId="4">
    <oc r="H18" t="n">
      <f>-</f>
    </oc>
    <nc r="H18" t="n">
      <f>-</f>
    </nc>
  </rcc>
  <rcc rId="8030" ua="false" sId="4">
    <oc r="H19" t="n">
      <f>-</f>
    </oc>
    <nc r="H19" t="n">
      <f>-</f>
    </nc>
  </rcc>
  <rcc rId="8031" ua="false" sId="4">
    <oc r="H20" t="n">
      <f>-</f>
    </oc>
    <nc r="H20" t="n">
      <f>-</f>
    </nc>
  </rcc>
  <rcc rId="8032" ua="false" sId="4">
    <oc r="H21" t="n">
      <f>-</f>
    </oc>
    <nc r="H21" t="n">
      <f>-</f>
    </nc>
  </rcc>
  <rcc rId="8033" ua="false" sId="4">
    <oc r="H22" t="n">
      <f>-</f>
    </oc>
    <nc r="H22" t="n">
      <f>-</f>
    </nc>
  </rcc>
  <rcc rId="8034" ua="false" sId="4">
    <oc r="H23" t="n">
      <f>-</f>
    </oc>
    <nc r="H23" t="n">
      <f>-</f>
    </nc>
  </rcc>
  <rcc rId="8035" ua="false" sId="4">
    <oc r="H24" t="n">
      <f>-</f>
    </oc>
    <nc r="H24" t="n">
      <f>-</f>
    </nc>
  </rcc>
  <rcc rId="8036" ua="false" sId="4">
    <oc r="H25" t="n">
      <f>-</f>
    </oc>
    <nc r="H25" t="n">
      <f>-</f>
    </nc>
  </rcc>
  <rcc rId="8037" ua="false" sId="4">
    <oc r="H26" t="n">
      <f>-</f>
    </oc>
    <nc r="H26" t="n">
      <f>-</f>
    </nc>
  </rcc>
  <rcc rId="8038" ua="false" sId="4">
    <oc r="H27" t="n">
      <f>-</f>
    </oc>
    <nc r="H27" t="n">
      <f>-</f>
    </nc>
  </rcc>
  <rcc rId="8039" ua="false" sId="4">
    <oc r="H28" t="n">
      <f>-</f>
    </oc>
    <nc r="H28" t="n">
      <f>-</f>
    </nc>
  </rcc>
  <rcc rId="8040" ua="false" sId="4">
    <oc r="H29" t="n">
      <f>-</f>
    </oc>
    <nc r="H29" t="n">
      <f>-</f>
    </nc>
  </rcc>
  <rcc rId="8041" ua="false" sId="4">
    <oc r="H30" t="n">
      <f>-</f>
    </oc>
    <nc r="H30" t="n">
      <f>-</f>
    </nc>
  </rcc>
  <rcc rId="8042" ua="false" sId="4">
    <oc r="H31" t="n">
      <f>-</f>
    </oc>
    <nc r="H31" t="n">
      <f>-</f>
    </nc>
  </rcc>
  <rcc rId="8043" ua="false" sId="4">
    <oc r="H32" t="n">
      <f>-</f>
    </oc>
    <nc r="H32" t="n">
      <f>-</f>
    </nc>
  </rcc>
  <rcc rId="8044" ua="false" sId="4">
    <oc r="H33" t="n">
      <f>-</f>
    </oc>
    <nc r="H33" t="n">
      <f>-</f>
    </nc>
  </rcc>
  <rcc rId="8045" ua="false" sId="4">
    <oc r="H34" t="n">
      <f>-</f>
    </oc>
    <nc r="H34" t="n">
      <f>-</f>
    </nc>
  </rcc>
  <rcc rId="8046" ua="false" sId="4">
    <oc r="H35" t="n">
      <f>-</f>
    </oc>
    <nc r="H35" t="n">
      <f>-</f>
    </nc>
  </rcc>
  <rcc rId="8047" ua="false" sId="4">
    <oc r="H36" t="n">
      <f>-</f>
    </oc>
    <nc r="H36" t="n">
      <f>-</f>
    </nc>
  </rcc>
  <rcc rId="8048" ua="false" sId="4">
    <oc r="H37" t="n">
      <f>-</f>
    </oc>
    <nc r="H37" t="n">
      <f>-</f>
    </nc>
  </rcc>
  <rcc rId="8049" ua="false" sId="4">
    <oc r="H38" t="n">
      <f>-</f>
    </oc>
    <nc r="H38" t="n">
      <f>-</f>
    </nc>
  </rcc>
  <rcc rId="8050" ua="false" sId="4">
    <oc r="H39" t="n">
      <f>-</f>
    </oc>
    <nc r="H39" t="n">
      <f>-</f>
    </nc>
  </rcc>
  <rcc rId="8051" ua="false" sId="4">
    <oc r="H40" t="n">
      <f>-</f>
    </oc>
    <nc r="H40" t="n">
      <f>-</f>
    </nc>
  </rcc>
  <rcc rId="8052" ua="false" sId="4">
    <oc r="H41" t="n">
      <f>-</f>
    </oc>
    <nc r="H41" t="n">
      <f>-</f>
    </nc>
  </rcc>
  <rcc rId="8053" ua="false" sId="4">
    <oc r="I15" t="n">
      <f>-</f>
    </oc>
    <nc r="I15" t="n">
      <f>-</f>
    </nc>
  </rcc>
  <rcc rId="8054" ua="false" sId="4">
    <oc r="I16" t="n">
      <f>-</f>
    </oc>
    <nc r="I16" t="n">
      <f>-</f>
    </nc>
  </rcc>
  <rcc rId="8055" ua="false" sId="4">
    <oc r="I17" t="n">
      <f>-</f>
    </oc>
    <nc r="I17" t="n">
      <f>-</f>
    </nc>
  </rcc>
  <rcc rId="8056" ua="false" sId="4">
    <oc r="I18" t="n">
      <f>-</f>
    </oc>
    <nc r="I18" t="n">
      <f>-</f>
    </nc>
  </rcc>
  <rcc rId="8057" ua="false" sId="4">
    <oc r="I19" t="n">
      <f>-</f>
    </oc>
    <nc r="I19" t="n">
      <f>-</f>
    </nc>
  </rcc>
  <rcc rId="8058" ua="false" sId="4">
    <oc r="I20" t="n">
      <f>-</f>
    </oc>
    <nc r="I20" t="n">
      <f>-</f>
    </nc>
  </rcc>
  <rcc rId="8059" ua="false" sId="4">
    <oc r="I21" t="n">
      <f>-</f>
    </oc>
    <nc r="I21" t="n">
      <f>-</f>
    </nc>
  </rcc>
  <rcc rId="8060" ua="false" sId="4">
    <oc r="I22" t="n">
      <f>-</f>
    </oc>
    <nc r="I22" t="n">
      <f>-</f>
    </nc>
  </rcc>
  <rcc rId="8061" ua="false" sId="4">
    <oc r="I23" t="n">
      <f>-</f>
    </oc>
    <nc r="I23" t="n">
      <f>-</f>
    </nc>
  </rcc>
  <rcc rId="8062" ua="false" sId="4">
    <oc r="I24" t="n">
      <f>-</f>
    </oc>
    <nc r="I24" t="n">
      <f>-</f>
    </nc>
  </rcc>
  <rcc rId="8063" ua="false" sId="4">
    <oc r="I25" t="n">
      <f>-</f>
    </oc>
    <nc r="I25" t="n">
      <f>-</f>
    </nc>
  </rcc>
  <rcc rId="8064" ua="false" sId="4">
    <oc r="I26" t="n">
      <f>-</f>
    </oc>
    <nc r="I26" t="n">
      <f>-</f>
    </nc>
  </rcc>
  <rcc rId="8065" ua="false" sId="4">
    <oc r="I27" t="n">
      <f>-</f>
    </oc>
    <nc r="I27" t="n">
      <f>-</f>
    </nc>
  </rcc>
  <rcc rId="8066" ua="false" sId="4">
    <oc r="I28" t="n">
      <f>-</f>
    </oc>
    <nc r="I28" t="n">
      <f>-</f>
    </nc>
  </rcc>
  <rcc rId="8067" ua="false" sId="4">
    <oc r="I29" t="n">
      <f>-</f>
    </oc>
    <nc r="I29" t="n">
      <f>-</f>
    </nc>
  </rcc>
  <rcc rId="8068" ua="false" sId="4">
    <oc r="I30" t="n">
      <f>-</f>
    </oc>
    <nc r="I30" t="n">
      <f>-</f>
    </nc>
  </rcc>
  <rcc rId="8069" ua="false" sId="4">
    <oc r="I31" t="n">
      <f>-</f>
    </oc>
    <nc r="I31" t="n">
      <f>-</f>
    </nc>
  </rcc>
  <rcc rId="8070" ua="false" sId="4">
    <oc r="I32" t="n">
      <f>-</f>
    </oc>
    <nc r="I32" t="n">
      <f>-</f>
    </nc>
  </rcc>
  <rcc rId="8071" ua="false" sId="4">
    <oc r="I33" t="n">
      <f>-</f>
    </oc>
    <nc r="I33" t="n">
      <f>-</f>
    </nc>
  </rcc>
  <rcc rId="8072" ua="false" sId="4">
    <oc r="I34" t="n">
      <f>-</f>
    </oc>
    <nc r="I34" t="n">
      <f>-</f>
    </nc>
  </rcc>
  <rcc rId="8073" ua="false" sId="4">
    <oc r="I35" t="n">
      <f>-</f>
    </oc>
    <nc r="I35" t="n">
      <f>-</f>
    </nc>
  </rcc>
  <rcc rId="8074" ua="false" sId="4">
    <oc r="I36" t="n">
      <f>-</f>
    </oc>
    <nc r="I36" t="n">
      <f>-</f>
    </nc>
  </rcc>
  <rcc rId="8075" ua="false" sId="4">
    <oc r="I37" t="n">
      <f>-</f>
    </oc>
    <nc r="I37" t="n">
      <f>-</f>
    </nc>
  </rcc>
  <rcc rId="8076" ua="false" sId="4">
    <oc r="I38" t="n">
      <f>-</f>
    </oc>
    <nc r="I38" t="n">
      <f>-</f>
    </nc>
  </rcc>
  <rcc rId="8077" ua="false" sId="4">
    <oc r="I39" t="n">
      <f>-</f>
    </oc>
    <nc r="I39" t="n">
      <f>-</f>
    </nc>
  </rcc>
  <rcc rId="8078" ua="false" sId="4">
    <oc r="I40" t="n">
      <f>-</f>
    </oc>
    <nc r="I40" t="n">
      <f>-</f>
    </nc>
  </rcc>
  <rcc rId="8079" ua="false" sId="4">
    <oc r="I41" t="n">
      <f>-</f>
    </oc>
    <nc r="I41" t="n">
      <f>-</f>
    </nc>
  </rcc>
  <rcc rId="8080" ua="false" sId="4">
    <oc r="J15" t="n">
      <f>-</f>
    </oc>
    <nc r="J15" t="n">
      <f>-</f>
    </nc>
  </rcc>
  <rcc rId="8081" ua="false" sId="4">
    <oc r="J16" t="n">
      <f>-</f>
    </oc>
    <nc r="J16" t="n">
      <f>-</f>
    </nc>
  </rcc>
  <rcc rId="8082" ua="false" sId="4">
    <oc r="J17" t="n">
      <f>-</f>
    </oc>
    <nc r="J17" t="n">
      <f>-</f>
    </nc>
  </rcc>
  <rcc rId="8083" ua="false" sId="4">
    <oc r="J18" t="n">
      <f>-</f>
    </oc>
    <nc r="J18" t="n">
      <f>-</f>
    </nc>
  </rcc>
  <rcc rId="8084" ua="false" sId="4">
    <oc r="J19" t="n">
      <f>-</f>
    </oc>
    <nc r="J19" t="n">
      <f>-</f>
    </nc>
  </rcc>
  <rcc rId="8085" ua="false" sId="4">
    <oc r="J20" t="n">
      <f>-</f>
    </oc>
    <nc r="J20" t="n">
      <f>-</f>
    </nc>
  </rcc>
  <rcc rId="8086" ua="false" sId="4">
    <oc r="J21" t="n">
      <f>-</f>
    </oc>
    <nc r="J21" t="n">
      <f>-</f>
    </nc>
  </rcc>
  <rcc rId="8087" ua="false" sId="4">
    <oc r="J22" t="n">
      <f>-</f>
    </oc>
    <nc r="J22" t="n">
      <f>-</f>
    </nc>
  </rcc>
  <rcc rId="8088" ua="false" sId="4">
    <oc r="J23" t="n">
      <f>-</f>
    </oc>
    <nc r="J23" t="n">
      <f>-</f>
    </nc>
  </rcc>
  <rcc rId="8089" ua="false" sId="4">
    <oc r="J24" t="n">
      <f>-</f>
    </oc>
    <nc r="J24" t="n">
      <f>-</f>
    </nc>
  </rcc>
  <rcc rId="8090" ua="false" sId="4">
    <oc r="J25" t="n">
      <f>-</f>
    </oc>
    <nc r="J25" t="n">
      <f>-</f>
    </nc>
  </rcc>
  <rcc rId="8091" ua="false" sId="4">
    <oc r="J26" t="n">
      <f>-</f>
    </oc>
    <nc r="J26" t="n">
      <f>-</f>
    </nc>
  </rcc>
  <rcc rId="8092" ua="false" sId="4">
    <oc r="J27" t="n">
      <f>-</f>
    </oc>
    <nc r="J27" t="n">
      <f>-</f>
    </nc>
  </rcc>
  <rcc rId="8093" ua="false" sId="4">
    <oc r="J28" t="n">
      <f>-</f>
    </oc>
    <nc r="J28" t="n">
      <f>-</f>
    </nc>
  </rcc>
  <rcc rId="8094" ua="false" sId="4">
    <oc r="J29" t="n">
      <f>-</f>
    </oc>
    <nc r="J29" t="n">
      <f>-</f>
    </nc>
  </rcc>
  <rcc rId="8095" ua="false" sId="4">
    <oc r="J30" t="n">
      <f>-</f>
    </oc>
    <nc r="J30" t="n">
      <f>-</f>
    </nc>
  </rcc>
  <rcc rId="8096" ua="false" sId="4">
    <oc r="J31" t="n">
      <f>-</f>
    </oc>
    <nc r="J31" t="n">
      <f>-</f>
    </nc>
  </rcc>
  <rcc rId="8097" ua="false" sId="4">
    <oc r="J32" t="n">
      <f>-</f>
    </oc>
    <nc r="J32" t="n">
      <f>-</f>
    </nc>
  </rcc>
  <rcc rId="8098" ua="false" sId="4">
    <oc r="J33" t="n">
      <f>-</f>
    </oc>
    <nc r="J33" t="n">
      <f>-</f>
    </nc>
  </rcc>
  <rcc rId="8099" ua="false" sId="4">
    <oc r="J34" t="n">
      <f>-</f>
    </oc>
    <nc r="J34" t="n">
      <f>-</f>
    </nc>
  </rcc>
  <rcc rId="8100" ua="false" sId="4">
    <oc r="J35" t="n">
      <f>-</f>
    </oc>
    <nc r="J35" t="n">
      <f>-</f>
    </nc>
  </rcc>
  <rcc rId="8101" ua="false" sId="4">
    <oc r="J36" t="n">
      <f>-</f>
    </oc>
    <nc r="J36" t="n">
      <f>-</f>
    </nc>
  </rcc>
  <rcc rId="8102" ua="false" sId="4">
    <oc r="J37" t="n">
      <f>-</f>
    </oc>
    <nc r="J37" t="n">
      <f>-</f>
    </nc>
  </rcc>
  <rcc rId="8103" ua="false" sId="4">
    <oc r="J38" t="n">
      <f>-</f>
    </oc>
    <nc r="J38" t="n">
      <f>-</f>
    </nc>
  </rcc>
  <rcc rId="8104" ua="false" sId="4">
    <oc r="J39" t="n">
      <f>-</f>
    </oc>
    <nc r="J39" t="n">
      <f>-</f>
    </nc>
  </rcc>
  <rcc rId="8105" ua="false" sId="4">
    <oc r="J40" t="n">
      <f>-</f>
    </oc>
    <nc r="J40" t="n">
      <f>-</f>
    </nc>
  </rcc>
  <rcc rId="8106" ua="false" sId="4">
    <oc r="J41" t="n">
      <f>-</f>
    </oc>
    <nc r="J41" t="n">
      <f>-</f>
    </nc>
  </rcc>
  <rcc rId="8107" ua="false" sId="4">
    <oc r="K15" t="n">
      <f>-</f>
    </oc>
    <nc r="K15" t="n">
      <f>-</f>
    </nc>
  </rcc>
  <rcc rId="8108" ua="false" sId="4">
    <oc r="K16" t="n">
      <f>-</f>
    </oc>
    <nc r="K16" t="n">
      <f>-</f>
    </nc>
  </rcc>
  <rcc rId="8109" ua="false" sId="4">
    <oc r="K17" t="n">
      <f>-</f>
    </oc>
    <nc r="K17" t="n">
      <f>-</f>
    </nc>
  </rcc>
  <rcc rId="8110" ua="false" sId="4">
    <oc r="K18" t="n">
      <f>-</f>
    </oc>
    <nc r="K18" t="n">
      <f>-</f>
    </nc>
  </rcc>
  <rcc rId="8111" ua="false" sId="4">
    <oc r="K19" t="n">
      <f>-</f>
    </oc>
    <nc r="K19" t="n">
      <f>-</f>
    </nc>
  </rcc>
  <rcc rId="8112" ua="false" sId="4">
    <oc r="K20" t="n">
      <f>-</f>
    </oc>
    <nc r="K20" t="n">
      <f>-</f>
    </nc>
  </rcc>
  <rcc rId="8113" ua="false" sId="4">
    <oc r="K21" t="n">
      <f>-</f>
    </oc>
    <nc r="K21" t="n">
      <f>-</f>
    </nc>
  </rcc>
  <rcc rId="8114" ua="false" sId="4">
    <oc r="K22" t="n">
      <f>-</f>
    </oc>
    <nc r="K22" t="n">
      <f>-</f>
    </nc>
  </rcc>
  <rcc rId="8115" ua="false" sId="4">
    <oc r="K23" t="n">
      <f>-</f>
    </oc>
    <nc r="K23" t="n">
      <f>-</f>
    </nc>
  </rcc>
  <rcc rId="8116" ua="false" sId="4">
    <oc r="K24" t="n">
      <f>-</f>
    </oc>
    <nc r="K24" t="n">
      <f>-</f>
    </nc>
  </rcc>
  <rcc rId="8117" ua="false" sId="4">
    <oc r="K25" t="n">
      <f>-</f>
    </oc>
    <nc r="K25" t="n">
      <f>-</f>
    </nc>
  </rcc>
  <rcc rId="8118" ua="false" sId="4">
    <oc r="K26" t="n">
      <f>-</f>
    </oc>
    <nc r="K26" t="n">
      <f>-</f>
    </nc>
  </rcc>
  <rcc rId="8119" ua="false" sId="4">
    <oc r="K27" t="n">
      <f>-</f>
    </oc>
    <nc r="K27" t="n">
      <f>-</f>
    </nc>
  </rcc>
  <rcc rId="8120" ua="false" sId="4">
    <oc r="K28" t="n">
      <f>-</f>
    </oc>
    <nc r="K28" t="n">
      <f>-</f>
    </nc>
  </rcc>
  <rcc rId="8121" ua="false" sId="4">
    <oc r="K29" t="n">
      <f>-</f>
    </oc>
    <nc r="K29" t="n">
      <f>-</f>
    </nc>
  </rcc>
  <rcc rId="8122" ua="false" sId="4">
    <oc r="K30" t="n">
      <f>-</f>
    </oc>
    <nc r="K30" t="n">
      <f>-</f>
    </nc>
  </rcc>
  <rcc rId="8123" ua="false" sId="4">
    <oc r="K31" t="n">
      <f>-</f>
    </oc>
    <nc r="K31" t="n">
      <f>-</f>
    </nc>
  </rcc>
  <rcc rId="8124" ua="false" sId="4">
    <oc r="K32" t="n">
      <f>-</f>
    </oc>
    <nc r="K32" t="n">
      <f>-</f>
    </nc>
  </rcc>
  <rcc rId="8125" ua="false" sId="4">
    <oc r="K33" t="n">
      <f>-</f>
    </oc>
    <nc r="K33" t="n">
      <f>-</f>
    </nc>
  </rcc>
  <rcc rId="8126" ua="false" sId="4">
    <oc r="K34" t="n">
      <f>-</f>
    </oc>
    <nc r="K34" t="n">
      <f>-</f>
    </nc>
  </rcc>
  <rcc rId="8127" ua="false" sId="4">
    <oc r="K35" t="n">
      <f>-</f>
    </oc>
    <nc r="K35" t="n">
      <f>-</f>
    </nc>
  </rcc>
  <rcc rId="8128" ua="false" sId="4">
    <oc r="K36" t="n">
      <f>-</f>
    </oc>
    <nc r="K36" t="n">
      <f>-</f>
    </nc>
  </rcc>
  <rcc rId="8129" ua="false" sId="4">
    <oc r="K37" t="n">
      <f>-</f>
    </oc>
    <nc r="K37" t="n">
      <f>-</f>
    </nc>
  </rcc>
  <rcc rId="8130" ua="false" sId="4">
    <oc r="K38" t="n">
      <f>-</f>
    </oc>
    <nc r="K38" t="n">
      <f>-</f>
    </nc>
  </rcc>
  <rcc rId="8131" ua="false" sId="4">
    <oc r="K39" t="n">
      <f>-</f>
    </oc>
    <nc r="K39" t="n">
      <f>-</f>
    </nc>
  </rcc>
  <rcc rId="8132" ua="false" sId="4">
    <oc r="K40" t="n">
      <f>-</f>
    </oc>
    <nc r="K40" t="n">
      <f>-</f>
    </nc>
  </rcc>
  <rcc rId="8133" ua="false" sId="4">
    <oc r="K41" t="n">
      <f>-</f>
    </oc>
    <nc r="K41" t="n">
      <f>-</f>
    </nc>
  </rcc>
  <rcc rId="8134" ua="false" sId="4">
    <oc r="L15" t="n">
      <f>-</f>
    </oc>
    <nc r="L15" t="n">
      <f>-</f>
    </nc>
  </rcc>
  <rcc rId="8135" ua="false" sId="4">
    <oc r="L16" t="n">
      <f>-</f>
    </oc>
    <nc r="L16" t="n">
      <f>-</f>
    </nc>
  </rcc>
  <rcc rId="8136" ua="false" sId="4">
    <oc r="L17" t="n">
      <f>-</f>
    </oc>
    <nc r="L17" t="n">
      <f>-</f>
    </nc>
  </rcc>
  <rcc rId="8137" ua="false" sId="4">
    <oc r="L18" t="n">
      <f>-</f>
    </oc>
    <nc r="L18" t="n">
      <f>-</f>
    </nc>
  </rcc>
  <rcc rId="8138" ua="false" sId="4">
    <oc r="L19" t="n">
      <f>-</f>
    </oc>
    <nc r="L19" t="n">
      <f>-</f>
    </nc>
  </rcc>
  <rcc rId="8139" ua="false" sId="4">
    <oc r="L20" t="n">
      <f>-</f>
    </oc>
    <nc r="L20" t="n">
      <f>-</f>
    </nc>
  </rcc>
  <rcc rId="8140" ua="false" sId="4">
    <oc r="L21" t="n">
      <f>-</f>
    </oc>
    <nc r="L21" t="n">
      <f>-</f>
    </nc>
  </rcc>
  <rcc rId="8141" ua="false" sId="4">
    <oc r="L22" t="n">
      <f>-</f>
    </oc>
    <nc r="L22" t="n">
      <f>-</f>
    </nc>
  </rcc>
  <rcc rId="8142" ua="false" sId="4">
    <oc r="L23" t="n">
      <f>-</f>
    </oc>
    <nc r="L23" t="n">
      <f>-</f>
    </nc>
  </rcc>
  <rcc rId="8143" ua="false" sId="4">
    <oc r="L24" t="n">
      <f>-</f>
    </oc>
    <nc r="L24" t="n">
      <f>-</f>
    </nc>
  </rcc>
  <rcc rId="8144" ua="false" sId="4">
    <oc r="L25" t="n">
      <f>-</f>
    </oc>
    <nc r="L25" t="n">
      <f>-</f>
    </nc>
  </rcc>
  <rcc rId="8145" ua="false" sId="4">
    <oc r="L26" t="n">
      <f>-</f>
    </oc>
    <nc r="L26" t="n">
      <f>-</f>
    </nc>
  </rcc>
  <rcc rId="8146" ua="false" sId="4">
    <oc r="L27" t="n">
      <f>-</f>
    </oc>
    <nc r="L27" t="n">
      <f>-</f>
    </nc>
  </rcc>
  <rcc rId="8147" ua="false" sId="4">
    <oc r="L28" t="n">
      <f>-</f>
    </oc>
    <nc r="L28" t="n">
      <f>-</f>
    </nc>
  </rcc>
  <rcc rId="8148" ua="false" sId="4">
    <oc r="L29" t="n">
      <f>-</f>
    </oc>
    <nc r="L29" t="n">
      <f>-</f>
    </nc>
  </rcc>
  <rcc rId="8149" ua="false" sId="4">
    <oc r="L30" t="n">
      <f>-</f>
    </oc>
    <nc r="L30" t="n">
      <f>-</f>
    </nc>
  </rcc>
  <rcc rId="8150" ua="false" sId="4">
    <oc r="L31" t="n">
      <f>-</f>
    </oc>
    <nc r="L31" t="n">
      <f>-</f>
    </nc>
  </rcc>
  <rcc rId="8151" ua="false" sId="4">
    <oc r="L32" t="n">
      <f>-</f>
    </oc>
    <nc r="L32" t="n">
      <f>-</f>
    </nc>
  </rcc>
  <rcc rId="8152" ua="false" sId="4">
    <oc r="L33" t="n">
      <f>-</f>
    </oc>
    <nc r="L33" t="n">
      <f>-</f>
    </nc>
  </rcc>
  <rcc rId="8153" ua="false" sId="4">
    <oc r="L34" t="n">
      <f>-</f>
    </oc>
    <nc r="L34" t="n">
      <f>-</f>
    </nc>
  </rcc>
  <rcc rId="8154" ua="false" sId="4">
    <oc r="L35" t="n">
      <f>-</f>
    </oc>
    <nc r="L35" t="n">
      <f>-</f>
    </nc>
  </rcc>
  <rcc rId="8155" ua="false" sId="4">
    <oc r="L36" t="n">
      <f>-</f>
    </oc>
    <nc r="L36" t="n">
      <f>-</f>
    </nc>
  </rcc>
  <rcc rId="8156" ua="false" sId="4">
    <oc r="L37" t="n">
      <f>-</f>
    </oc>
    <nc r="L37" t="n">
      <f>-</f>
    </nc>
  </rcc>
  <rcc rId="8157" ua="false" sId="4">
    <oc r="L38" t="n">
      <f>-</f>
    </oc>
    <nc r="L38" t="n">
      <f>-</f>
    </nc>
  </rcc>
  <rcc rId="8158" ua="false" sId="4">
    <oc r="L39" t="n">
      <f>-</f>
    </oc>
    <nc r="L39" t="n">
      <f>-</f>
    </nc>
  </rcc>
  <rcc rId="8159" ua="false" sId="4">
    <oc r="L40" t="n">
      <f>-</f>
    </oc>
    <nc r="L40" t="n">
      <f>-</f>
    </nc>
  </rcc>
  <rcc rId="8160" ua="false" sId="4">
    <oc r="L41" t="n">
      <f>-</f>
    </oc>
    <nc r="L41" t="n">
      <f>-</f>
    </nc>
  </rcc>
  <rcc rId="8161" ua="false" sId="4">
    <oc r="M15" t="n">
      <f>-</f>
    </oc>
    <nc r="M15" t="n">
      <f>-</f>
    </nc>
  </rcc>
  <rcc rId="8162" ua="false" sId="4">
    <oc r="M16" t="n">
      <f>-</f>
    </oc>
    <nc r="M16" t="n">
      <f>-</f>
    </nc>
  </rcc>
  <rcc rId="8163" ua="false" sId="4">
    <oc r="M17" t="n">
      <f>-</f>
    </oc>
    <nc r="M17" t="n">
      <f>-</f>
    </nc>
  </rcc>
  <rcc rId="8164" ua="false" sId="4">
    <oc r="M18" t="n">
      <f>-</f>
    </oc>
    <nc r="M18" t="n">
      <f>-</f>
    </nc>
  </rcc>
  <rcc rId="8165" ua="false" sId="4">
    <oc r="M19" t="n">
      <f>-</f>
    </oc>
    <nc r="M19" t="n">
      <f>-</f>
    </nc>
  </rcc>
  <rcc rId="8166" ua="false" sId="4">
    <oc r="M20" t="n">
      <f>-</f>
    </oc>
    <nc r="M20" t="n">
      <f>-</f>
    </nc>
  </rcc>
  <rcc rId="8167" ua="false" sId="4">
    <oc r="M21" t="n">
      <f>-</f>
    </oc>
    <nc r="M21" t="n">
      <f>-</f>
    </nc>
  </rcc>
  <rcc rId="8168" ua="false" sId="4">
    <oc r="M22" t="n">
      <f>-</f>
    </oc>
    <nc r="M22" t="n">
      <f>-</f>
    </nc>
  </rcc>
  <rcc rId="8169" ua="false" sId="4">
    <oc r="M23" t="n">
      <f>-</f>
    </oc>
    <nc r="M23" t="n">
      <f>-</f>
    </nc>
  </rcc>
  <rcc rId="8170" ua="false" sId="4">
    <oc r="M24" t="n">
      <f>-</f>
    </oc>
    <nc r="M24" t="n">
      <f>-</f>
    </nc>
  </rcc>
  <rcc rId="8171" ua="false" sId="4">
    <oc r="M25" t="n">
      <f>-</f>
    </oc>
    <nc r="M25" t="n">
      <f>-</f>
    </nc>
  </rcc>
  <rcc rId="8172" ua="false" sId="4">
    <oc r="M26" t="n">
      <f>-</f>
    </oc>
    <nc r="M26" t="n">
      <f>-</f>
    </nc>
  </rcc>
  <rcc rId="8173" ua="false" sId="4">
    <oc r="M27" t="n">
      <f>-</f>
    </oc>
    <nc r="M27" t="n">
      <f>-</f>
    </nc>
  </rcc>
  <rcc rId="8174" ua="false" sId="4">
    <oc r="M28" t="n">
      <f>-</f>
    </oc>
    <nc r="M28" t="n">
      <f>-</f>
    </nc>
  </rcc>
  <rcc rId="8175" ua="false" sId="4">
    <oc r="M29" t="n">
      <f>-</f>
    </oc>
    <nc r="M29" t="n">
      <f>-</f>
    </nc>
  </rcc>
  <rcc rId="8176" ua="false" sId="4">
    <oc r="M30" t="n">
      <f>-</f>
    </oc>
    <nc r="M30" t="n">
      <f>-</f>
    </nc>
  </rcc>
  <rcc rId="8177" ua="false" sId="4">
    <oc r="M31" t="n">
      <f>-</f>
    </oc>
    <nc r="M31" t="n">
      <f>-</f>
    </nc>
  </rcc>
  <rcc rId="8178" ua="false" sId="4">
    <oc r="M32" t="n">
      <f>-</f>
    </oc>
    <nc r="M32" t="n">
      <f>-</f>
    </nc>
  </rcc>
  <rcc rId="8179" ua="false" sId="4">
    <oc r="M33" t="n">
      <f>-</f>
    </oc>
    <nc r="M33" t="n">
      <f>-</f>
    </nc>
  </rcc>
  <rcc rId="8180" ua="false" sId="4">
    <oc r="M34" t="n">
      <f>-</f>
    </oc>
    <nc r="M34" t="n">
      <f>-</f>
    </nc>
  </rcc>
  <rcc rId="8181" ua="false" sId="4">
    <oc r="M35" t="n">
      <f>-</f>
    </oc>
    <nc r="M35" t="n">
      <f>-</f>
    </nc>
  </rcc>
  <rcc rId="8182" ua="false" sId="4">
    <oc r="M36" t="n">
      <f>-</f>
    </oc>
    <nc r="M36" t="n">
      <f>-</f>
    </nc>
  </rcc>
  <rcc rId="8183" ua="false" sId="4">
    <oc r="M37" t="n">
      <f>-</f>
    </oc>
    <nc r="M37" t="n">
      <f>-</f>
    </nc>
  </rcc>
  <rcc rId="8184" ua="false" sId="4">
    <oc r="M38" t="n">
      <f>-</f>
    </oc>
    <nc r="M38" t="n">
      <f>-</f>
    </nc>
  </rcc>
  <rcc rId="8185" ua="false" sId="4">
    <oc r="M39" t="n">
      <f>-</f>
    </oc>
    <nc r="M39" t="n">
      <f>-</f>
    </nc>
  </rcc>
  <rcc rId="8186" ua="false" sId="4">
    <oc r="M40" t="n">
      <f>-</f>
    </oc>
    <nc r="M40" t="n">
      <f>-</f>
    </nc>
  </rcc>
  <rcc rId="8187" ua="false" sId="4">
    <oc r="M41" t="n">
      <f>-</f>
    </oc>
    <nc r="M41" t="n">
      <f>-</f>
    </nc>
  </rcc>
  <rcc rId="8188" ua="false" sId="4">
    <oc r="N15" t="n">
      <f>-</f>
    </oc>
    <nc r="N15" t="n">
      <f>-</f>
    </nc>
  </rcc>
  <rcc rId="8189" ua="false" sId="4">
    <oc r="N16" t="n">
      <f>-</f>
    </oc>
    <nc r="N16" t="n">
      <f>-</f>
    </nc>
  </rcc>
  <rcc rId="8190" ua="false" sId="4">
    <oc r="N17" t="n">
      <f>-</f>
    </oc>
    <nc r="N17" t="n">
      <f>-</f>
    </nc>
  </rcc>
  <rcc rId="8191" ua="false" sId="4">
    <oc r="N18" t="n">
      <f>-</f>
    </oc>
    <nc r="N18" t="n">
      <f>-</f>
    </nc>
  </rcc>
  <rcc rId="8192" ua="false" sId="4">
    <oc r="N19" t="n">
      <f>-</f>
    </oc>
    <nc r="N19" t="n">
      <f>-</f>
    </nc>
  </rcc>
  <rcc rId="8193" ua="false" sId="4">
    <oc r="N20" t="n">
      <f>-</f>
    </oc>
    <nc r="N20" t="n">
      <f>-</f>
    </nc>
  </rcc>
  <rcc rId="8194" ua="false" sId="4">
    <oc r="N21" t="n">
      <f>-</f>
    </oc>
    <nc r="N21" t="n">
      <f>-</f>
    </nc>
  </rcc>
  <rcc rId="8195" ua="false" sId="4">
    <oc r="N22" t="n">
      <f>-</f>
    </oc>
    <nc r="N22" t="n">
      <f>-</f>
    </nc>
  </rcc>
  <rcc rId="8196" ua="false" sId="4">
    <oc r="N23" t="n">
      <f>-</f>
    </oc>
    <nc r="N23" t="n">
      <f>-</f>
    </nc>
  </rcc>
  <rcc rId="8197" ua="false" sId="4">
    <oc r="N24" t="n">
      <f>-</f>
    </oc>
    <nc r="N24" t="n">
      <f>-</f>
    </nc>
  </rcc>
  <rcc rId="8198" ua="false" sId="4">
    <oc r="N25" t="n">
      <f>-</f>
    </oc>
    <nc r="N25" t="n">
      <f>-</f>
    </nc>
  </rcc>
  <rcc rId="8199" ua="false" sId="4">
    <oc r="N26" t="n">
      <f>-</f>
    </oc>
    <nc r="N26" t="n">
      <f>-</f>
    </nc>
  </rcc>
  <rcc rId="8200" ua="false" sId="4">
    <oc r="N27" t="n">
      <f>-</f>
    </oc>
    <nc r="N27" t="n">
      <f>-</f>
    </nc>
  </rcc>
  <rcc rId="8201" ua="false" sId="4">
    <oc r="N28" t="n">
      <f>-</f>
    </oc>
    <nc r="N28" t="n">
      <f>-</f>
    </nc>
  </rcc>
  <rcc rId="8202" ua="false" sId="4">
    <oc r="N29" t="n">
      <f>-</f>
    </oc>
    <nc r="N29" t="n">
      <f>-</f>
    </nc>
  </rcc>
  <rcc rId="8203" ua="false" sId="4">
    <oc r="N30" t="n">
      <f>-</f>
    </oc>
    <nc r="N30" t="n">
      <f>-</f>
    </nc>
  </rcc>
  <rcc rId="8204" ua="false" sId="4">
    <oc r="N31" t="n">
      <f>-</f>
    </oc>
    <nc r="N31" t="n">
      <f>-</f>
    </nc>
  </rcc>
  <rcc rId="8205" ua="false" sId="4">
    <oc r="N32" t="n">
      <f>-</f>
    </oc>
    <nc r="N32" t="n">
      <f>-</f>
    </nc>
  </rcc>
  <rcc rId="8206" ua="false" sId="4">
    <oc r="N33" t="n">
      <f>-</f>
    </oc>
    <nc r="N33" t="n">
      <f>-</f>
    </nc>
  </rcc>
  <rcc rId="8207" ua="false" sId="4">
    <oc r="N34" t="n">
      <f>-</f>
    </oc>
    <nc r="N34" t="n">
      <f>-</f>
    </nc>
  </rcc>
  <rcc rId="8208" ua="false" sId="4">
    <oc r="N35" t="n">
      <f>-</f>
    </oc>
    <nc r="N35" t="n">
      <f>-</f>
    </nc>
  </rcc>
  <rcc rId="8209" ua="false" sId="4">
    <oc r="N36" t="n">
      <f>-</f>
    </oc>
    <nc r="N36" t="n">
      <f>-</f>
    </nc>
  </rcc>
  <rcc rId="8210" ua="false" sId="4">
    <oc r="N37" t="n">
      <f>-</f>
    </oc>
    <nc r="N37" t="n">
      <f>-</f>
    </nc>
  </rcc>
  <rcc rId="8211" ua="false" sId="4">
    <oc r="N38" t="n">
      <f>-</f>
    </oc>
    <nc r="N38" t="n">
      <f>-</f>
    </nc>
  </rcc>
  <rcc rId="8212" ua="false" sId="4">
    <oc r="N39" t="n">
      <f>-</f>
    </oc>
    <nc r="N39" t="n">
      <f>-</f>
    </nc>
  </rcc>
  <rcc rId="8213" ua="false" sId="4">
    <oc r="N40" t="n">
      <f>-</f>
    </oc>
    <nc r="N40" t="n">
      <f>-</f>
    </nc>
  </rcc>
  <rcc rId="8214" ua="false" sId="4">
    <oc r="N41" t="n">
      <f>-</f>
    </oc>
    <nc r="N41" t="n">
      <f>-</f>
    </nc>
  </rcc>
  <rcc rId="8215" ua="false" sId="4">
    <oc r="O15" t="n">
      <f>-</f>
    </oc>
    <nc r="O15" t="n">
      <f>-</f>
    </nc>
  </rcc>
  <rcc rId="8216" ua="false" sId="4">
    <oc r="O16" t="n">
      <f>-</f>
    </oc>
    <nc r="O16" t="n">
      <f>-</f>
    </nc>
  </rcc>
  <rcc rId="8217" ua="false" sId="4">
    <oc r="O17" t="n">
      <f>-</f>
    </oc>
    <nc r="O17" t="n">
      <f>-</f>
    </nc>
  </rcc>
  <rcc rId="8218" ua="false" sId="4">
    <oc r="O18" t="n">
      <f>-</f>
    </oc>
    <nc r="O18" t="n">
      <f>-</f>
    </nc>
  </rcc>
  <rcc rId="8219" ua="false" sId="4">
    <oc r="O19" t="n">
      <f>-</f>
    </oc>
    <nc r="O19" t="n">
      <f>-</f>
    </nc>
  </rcc>
  <rcc rId="8220" ua="false" sId="4">
    <oc r="O20" t="n">
      <f>-</f>
    </oc>
    <nc r="O20" t="n">
      <f>-</f>
    </nc>
  </rcc>
  <rcc rId="8221" ua="false" sId="4">
    <oc r="O21" t="n">
      <f>-</f>
    </oc>
    <nc r="O21" t="n">
      <f>-</f>
    </nc>
  </rcc>
  <rcc rId="8222" ua="false" sId="4">
    <oc r="O22" t="n">
      <f>-</f>
    </oc>
    <nc r="O22" t="n">
      <f>-</f>
    </nc>
  </rcc>
  <rcc rId="8223" ua="false" sId="4">
    <oc r="O23" t="n">
      <f>-</f>
    </oc>
    <nc r="O23" t="n">
      <f>-</f>
    </nc>
  </rcc>
  <rcc rId="8224" ua="false" sId="4">
    <oc r="O24" t="n">
      <f>-</f>
    </oc>
    <nc r="O24" t="n">
      <f>-</f>
    </nc>
  </rcc>
  <rcc rId="8225" ua="false" sId="4">
    <oc r="O25" t="n">
      <f>-</f>
    </oc>
    <nc r="O25" t="n">
      <f>-</f>
    </nc>
  </rcc>
  <rcc rId="8226" ua="false" sId="4">
    <oc r="O26" t="n">
      <f>-</f>
    </oc>
    <nc r="O26" t="n">
      <f>-</f>
    </nc>
  </rcc>
  <rcc rId="8227" ua="false" sId="4">
    <oc r="O27" t="n">
      <f>-</f>
    </oc>
    <nc r="O27" t="n">
      <f>-</f>
    </nc>
  </rcc>
  <rcc rId="8228" ua="false" sId="4">
    <oc r="O28" t="n">
      <f>-</f>
    </oc>
    <nc r="O28" t="n">
      <f>-</f>
    </nc>
  </rcc>
  <rcc rId="8229" ua="false" sId="4">
    <oc r="O29" t="n">
      <f>-</f>
    </oc>
    <nc r="O29" t="n">
      <f>-</f>
    </nc>
  </rcc>
  <rcc rId="8230" ua="false" sId="4">
    <oc r="O30" t="n">
      <f>-</f>
    </oc>
    <nc r="O30" t="n">
      <f>-</f>
    </nc>
  </rcc>
  <rcc rId="8231" ua="false" sId="4">
    <oc r="O31" t="n">
      <f>-</f>
    </oc>
    <nc r="O31" t="n">
      <f>-</f>
    </nc>
  </rcc>
  <rcc rId="8232" ua="false" sId="4">
    <oc r="O32" t="n">
      <f>-</f>
    </oc>
    <nc r="O32" t="n">
      <f>-</f>
    </nc>
  </rcc>
  <rcc rId="8233" ua="false" sId="4">
    <oc r="O33" t="n">
      <f>-</f>
    </oc>
    <nc r="O33" t="n">
      <f>-</f>
    </nc>
  </rcc>
  <rcc rId="8234" ua="false" sId="4">
    <oc r="O34" t="n">
      <f>-</f>
    </oc>
    <nc r="O34" t="n">
      <f>-</f>
    </nc>
  </rcc>
  <rcc rId="8235" ua="false" sId="4">
    <oc r="O35" t="n">
      <f>-</f>
    </oc>
    <nc r="O35" t="n">
      <f>-</f>
    </nc>
  </rcc>
  <rcc rId="8236" ua="false" sId="4">
    <oc r="O36" t="n">
      <f>-</f>
    </oc>
    <nc r="O36" t="n">
      <f>-</f>
    </nc>
  </rcc>
  <rcc rId="8237" ua="false" sId="4">
    <oc r="O37" t="n">
      <f>-</f>
    </oc>
    <nc r="O37" t="n">
      <f>-</f>
    </nc>
  </rcc>
  <rcc rId="8238" ua="false" sId="4">
    <oc r="O38" t="n">
      <f>-</f>
    </oc>
    <nc r="O38" t="n">
      <f>-</f>
    </nc>
  </rcc>
  <rcc rId="8239" ua="false" sId="4">
    <oc r="O39" t="n">
      <f>-</f>
    </oc>
    <nc r="O39" t="n">
      <f>-</f>
    </nc>
  </rcc>
  <rcc rId="8240" ua="false" sId="4">
    <oc r="O40" t="n">
      <f>-</f>
    </oc>
    <nc r="O40" t="n">
      <f>-</f>
    </nc>
  </rcc>
  <rcc rId="8241" ua="false" sId="4">
    <oc r="O41" t="n">
      <f>-</f>
    </oc>
    <nc r="O41" t="n">
      <f>-</f>
    </nc>
  </rcc>
  <rcc rId="8242" ua="false" sId="4">
    <oc r="P15" t="n">
      <f>-</f>
    </oc>
    <nc r="P15" t="n">
      <f>-</f>
    </nc>
  </rcc>
  <rcc rId="8243" ua="false" sId="4">
    <oc r="P16" t="n">
      <f>-</f>
    </oc>
    <nc r="P16" t="n">
      <f>-</f>
    </nc>
  </rcc>
  <rcc rId="8244" ua="false" sId="4">
    <oc r="P17" t="n">
      <f>-</f>
    </oc>
    <nc r="P17" t="n">
      <f>-</f>
    </nc>
  </rcc>
  <rcc rId="8245" ua="false" sId="4">
    <oc r="P18" t="n">
      <f>-</f>
    </oc>
    <nc r="P18" t="n">
      <f>-</f>
    </nc>
  </rcc>
  <rcc rId="8246" ua="false" sId="4">
    <oc r="P19" t="n">
      <f>-</f>
    </oc>
    <nc r="P19" t="n">
      <f>-</f>
    </nc>
  </rcc>
  <rcc rId="8247" ua="false" sId="4">
    <oc r="P20" t="n">
      <f>-</f>
    </oc>
    <nc r="P20" t="n">
      <f>-</f>
    </nc>
  </rcc>
  <rcc rId="8248" ua="false" sId="4">
    <oc r="P21" t="n">
      <f>-</f>
    </oc>
    <nc r="P21" t="n">
      <f>-</f>
    </nc>
  </rcc>
  <rcc rId="8249" ua="false" sId="4">
    <oc r="P22" t="n">
      <f>-</f>
    </oc>
    <nc r="P22" t="n">
      <f>-</f>
    </nc>
  </rcc>
  <rcc rId="8250" ua="false" sId="4">
    <oc r="P23" t="n">
      <f>-</f>
    </oc>
    <nc r="P23" t="n">
      <f>-</f>
    </nc>
  </rcc>
  <rcc rId="8251" ua="false" sId="4">
    <oc r="P24" t="n">
      <f>-</f>
    </oc>
    <nc r="P24" t="n">
      <f>-</f>
    </nc>
  </rcc>
  <rcc rId="8252" ua="false" sId="4">
    <oc r="P25" t="n">
      <f>-</f>
    </oc>
    <nc r="P25" t="n">
      <f>-</f>
    </nc>
  </rcc>
  <rcc rId="8253" ua="false" sId="4">
    <oc r="P26" t="n">
      <f>-</f>
    </oc>
    <nc r="P26" t="n">
      <f>-</f>
    </nc>
  </rcc>
  <rcc rId="8254" ua="false" sId="4">
    <oc r="P27" t="n">
      <f>-</f>
    </oc>
    <nc r="P27" t="n">
      <f>-</f>
    </nc>
  </rcc>
  <rcc rId="8255" ua="false" sId="4">
    <oc r="P28" t="n">
      <f>-</f>
    </oc>
    <nc r="P28" t="n">
      <f>-</f>
    </nc>
  </rcc>
  <rcc rId="8256" ua="false" sId="4">
    <oc r="P29" t="n">
      <f>-</f>
    </oc>
    <nc r="P29" t="n">
      <f>-</f>
    </nc>
  </rcc>
  <rcc rId="8257" ua="false" sId="4">
    <oc r="P30" t="n">
      <f>-</f>
    </oc>
    <nc r="P30" t="n">
      <f>-</f>
    </nc>
  </rcc>
  <rcc rId="8258" ua="false" sId="4">
    <oc r="P31" t="n">
      <f>-</f>
    </oc>
    <nc r="P31" t="n">
      <f>-</f>
    </nc>
  </rcc>
  <rcc rId="8259" ua="false" sId="4">
    <oc r="P32" t="n">
      <f>-</f>
    </oc>
    <nc r="P32" t="n">
      <f>-</f>
    </nc>
  </rcc>
  <rcc rId="8260" ua="false" sId="4">
    <oc r="P33" t="n">
      <f>-</f>
    </oc>
    <nc r="P33" t="n">
      <f>-</f>
    </nc>
  </rcc>
  <rcc rId="8261" ua="false" sId="4">
    <oc r="P34" t="n">
      <f>-</f>
    </oc>
    <nc r="P34" t="n">
      <f>-</f>
    </nc>
  </rcc>
  <rcc rId="8262" ua="false" sId="4">
    <oc r="P35" t="n">
      <f>-</f>
    </oc>
    <nc r="P35" t="n">
      <f>-</f>
    </nc>
  </rcc>
  <rcc rId="8263" ua="false" sId="4">
    <oc r="P36" t="n">
      <f>-</f>
    </oc>
    <nc r="P36" t="n">
      <f>-</f>
    </nc>
  </rcc>
  <rcc rId="8264" ua="false" sId="4">
    <oc r="P37" t="n">
      <f>-</f>
    </oc>
    <nc r="P37" t="n">
      <f>-</f>
    </nc>
  </rcc>
  <rcc rId="8265" ua="false" sId="4">
    <oc r="P38" t="n">
      <f>-</f>
    </oc>
    <nc r="P38" t="n">
      <f>-</f>
    </nc>
  </rcc>
  <rcc rId="8266" ua="false" sId="4">
    <oc r="P39" t="n">
      <f>-</f>
    </oc>
    <nc r="P39" t="n">
      <f>-</f>
    </nc>
  </rcc>
  <rcc rId="8267" ua="false" sId="4">
    <oc r="P40" t="n">
      <f>-</f>
    </oc>
    <nc r="P40" t="n">
      <f>-</f>
    </nc>
  </rcc>
  <rcc rId="8268" ua="false" sId="4">
    <oc r="P41" t="n">
      <f>-</f>
    </oc>
    <nc r="P41" t="n">
      <f>-</f>
    </nc>
  </rcc>
  <rcc rId="8269" ua="false" sId="4">
    <oc r="Q15" t="n">
      <f>-</f>
    </oc>
    <nc r="Q15" t="n">
      <f>-</f>
    </nc>
  </rcc>
  <rcc rId="8270" ua="false" sId="4">
    <oc r="Q16" t="n">
      <f>-</f>
    </oc>
    <nc r="Q16" t="n">
      <f>-</f>
    </nc>
  </rcc>
  <rcc rId="8271" ua="false" sId="4">
    <oc r="Q17" t="n">
      <f>-</f>
    </oc>
    <nc r="Q17" t="n">
      <f>-</f>
    </nc>
  </rcc>
  <rcc rId="8272" ua="false" sId="4">
    <oc r="Q18" t="n">
      <f>-</f>
    </oc>
    <nc r="Q18" t="n">
      <f>-</f>
    </nc>
  </rcc>
  <rcc rId="8273" ua="false" sId="4">
    <oc r="Q19" t="n">
      <f>-</f>
    </oc>
    <nc r="Q19" t="n">
      <f>-</f>
    </nc>
  </rcc>
  <rcc rId="8274" ua="false" sId="4">
    <oc r="Q20" t="n">
      <f>-</f>
    </oc>
    <nc r="Q20" t="n">
      <f>-</f>
    </nc>
  </rcc>
  <rcc rId="8275" ua="false" sId="4">
    <oc r="Q21" t="n">
      <f>-</f>
    </oc>
    <nc r="Q21" t="n">
      <f>-</f>
    </nc>
  </rcc>
  <rcc rId="8276" ua="false" sId="4">
    <oc r="Q22" t="n">
      <f>-</f>
    </oc>
    <nc r="Q22" t="n">
      <f>-</f>
    </nc>
  </rcc>
  <rcc rId="8277" ua="false" sId="4">
    <oc r="Q23" t="n">
      <f>-</f>
    </oc>
    <nc r="Q23" t="n">
      <f>-</f>
    </nc>
  </rcc>
  <rcc rId="8278" ua="false" sId="4">
    <oc r="Q24" t="n">
      <f>-</f>
    </oc>
    <nc r="Q24" t="n">
      <f>-</f>
    </nc>
  </rcc>
  <rcc rId="8279" ua="false" sId="4">
    <oc r="Q25" t="n">
      <f>-</f>
    </oc>
    <nc r="Q25" t="n">
      <f>-</f>
    </nc>
  </rcc>
  <rcc rId="8280" ua="false" sId="4">
    <oc r="Q26" t="n">
      <f>-</f>
    </oc>
    <nc r="Q26" t="n">
      <f>-</f>
    </nc>
  </rcc>
  <rcc rId="8281" ua="false" sId="4">
    <oc r="Q27" t="n">
      <f>-</f>
    </oc>
    <nc r="Q27" t="n">
      <f>-</f>
    </nc>
  </rcc>
  <rcc rId="8282" ua="false" sId="4">
    <oc r="Q28" t="n">
      <f>-</f>
    </oc>
    <nc r="Q28" t="n">
      <f>-</f>
    </nc>
  </rcc>
  <rcc rId="8283" ua="false" sId="4">
    <oc r="Q29" t="n">
      <f>-</f>
    </oc>
    <nc r="Q29" t="n">
      <f>-</f>
    </nc>
  </rcc>
  <rcc rId="8284" ua="false" sId="4">
    <oc r="Q30" t="n">
      <f>-</f>
    </oc>
    <nc r="Q30" t="n">
      <f>-</f>
    </nc>
  </rcc>
  <rcc rId="8285" ua="false" sId="4">
    <oc r="Q31" t="n">
      <f>-</f>
    </oc>
    <nc r="Q31" t="n">
      <f>-</f>
    </nc>
  </rcc>
  <rcc rId="8286" ua="false" sId="4">
    <oc r="Q32" t="n">
      <f>-</f>
    </oc>
    <nc r="Q32" t="n">
      <f>-</f>
    </nc>
  </rcc>
  <rcc rId="8287" ua="false" sId="4">
    <oc r="Q33" t="n">
      <f>-</f>
    </oc>
    <nc r="Q33" t="n">
      <f>-</f>
    </nc>
  </rcc>
  <rcc rId="8288" ua="false" sId="4">
    <oc r="Q34" t="n">
      <f>-</f>
    </oc>
    <nc r="Q34" t="n">
      <f>-</f>
    </nc>
  </rcc>
  <rcc rId="8289" ua="false" sId="4">
    <oc r="Q35" t="n">
      <f>-</f>
    </oc>
    <nc r="Q35" t="n">
      <f>-</f>
    </nc>
  </rcc>
  <rcc rId="8290" ua="false" sId="4">
    <oc r="Q36" t="n">
      <f>-</f>
    </oc>
    <nc r="Q36" t="n">
      <f>-</f>
    </nc>
  </rcc>
  <rcc rId="8291" ua="false" sId="4">
    <oc r="Q37" t="n">
      <f>-</f>
    </oc>
    <nc r="Q37" t="n">
      <f>-</f>
    </nc>
  </rcc>
  <rcc rId="8292" ua="false" sId="4">
    <oc r="Q38" t="n">
      <f>-</f>
    </oc>
    <nc r="Q38" t="n">
      <f>-</f>
    </nc>
  </rcc>
  <rcc rId="8293" ua="false" sId="4">
    <oc r="Q39" t="n">
      <f>-</f>
    </oc>
    <nc r="Q39" t="n">
      <f>-</f>
    </nc>
  </rcc>
  <rcc rId="8294" ua="false" sId="4">
    <oc r="Q40" t="n">
      <f>-</f>
    </oc>
    <nc r="Q40" t="n">
      <f>-</f>
    </nc>
  </rcc>
  <rcc rId="8295" ua="false" sId="4">
    <oc r="Q41" t="n">
      <f>-</f>
    </oc>
    <nc r="Q41" t="n">
      <f>-</f>
    </nc>
  </rcc>
  <rcc rId="8296" ua="false" sId="4">
    <nc r="B42" t="n">
      <f>-</f>
    </nc>
  </rcc>
  <rcc rId="8297" ua="false" sId="4">
    <nc r="C42" t="n">
      <f>-</f>
    </nc>
  </rcc>
  <rcc rId="8298" ua="false" sId="4">
    <nc r="D42" t="n">
      <f>-</f>
    </nc>
  </rcc>
  <rcc rId="8299" ua="false" sId="4">
    <nc r="E42" t="n">
      <f>-</f>
    </nc>
  </rcc>
  <rcc rId="8300" ua="false" sId="4">
    <nc r="F42" t="n">
      <f>-</f>
    </nc>
  </rcc>
  <rcc rId="8301" ua="false" sId="4">
    <nc r="G42" t="n">
      <f>-</f>
    </nc>
  </rcc>
  <rcc rId="8302" ua="false" sId="4">
    <nc r="H42" t="n">
      <f>-</f>
    </nc>
  </rcc>
  <rcc rId="8303" ua="false" sId="4">
    <nc r="I42" t="n">
      <f>-</f>
    </nc>
  </rcc>
  <rcc rId="8304" ua="false" sId="4">
    <oc r="J42" t="n">
      <f>-</f>
    </oc>
    <nc r="J42" t="n">
      <f>-</f>
    </nc>
  </rcc>
  <rcc rId="8305" ua="false" sId="4">
    <nc r="K42" t="n">
      <f>-</f>
    </nc>
  </rcc>
  <rcc rId="8306" ua="false" sId="4">
    <nc r="L42" t="n">
      <f>-</f>
    </nc>
  </rcc>
  <rcc rId="8307" ua="false" sId="4">
    <nc r="M42" t="n">
      <f>-</f>
    </nc>
  </rcc>
  <rcc rId="8308" ua="false" sId="4">
    <oc r="N42" t="n">
      <f>-</f>
    </oc>
    <nc r="N42" t="n">
      <f>-</f>
    </nc>
  </rcc>
  <rcc rId="8309" ua="false" sId="4">
    <nc r="O42" t="n">
      <f>-</f>
    </nc>
  </rcc>
  <rcc rId="8310" ua="false" sId="4">
    <oc r="P42" t="n">
      <f>-</f>
    </oc>
    <nc r="P42" t="n">
      <f>-</f>
    </nc>
  </rcc>
  <rcc rId="8311" ua="false" sId="4">
    <nc r="Q42" t="n">
      <f>-</f>
    </nc>
  </rcc>
</revisions>
</file>

<file path=xl/revisions/revisionLog22.xml><?xml version="1.0" encoding="utf-8"?>
<revisions xmlns="http://schemas.openxmlformats.org/spreadsheetml/2006/main" xmlns:r="http://schemas.openxmlformats.org/officeDocument/2006/relationships">
  <rcc rId="8312" ua="false" sId="4">
    <oc r="S15" t="n">
      <f>-</f>
    </oc>
    <nc r="S15" t="n">
      <f>-</f>
    </nc>
  </rcc>
  <rcc rId="8313" ua="false" sId="4">
    <oc r="S16" t="n">
      <f>-</f>
    </oc>
    <nc r="S16" t="n">
      <f>-</f>
    </nc>
  </rcc>
  <rcc rId="8314" ua="false" sId="4">
    <oc r="S17" t="n">
      <f>-</f>
    </oc>
    <nc r="S17" t="n">
      <f>-</f>
    </nc>
  </rcc>
  <rcc rId="8315" ua="false" sId="4">
    <oc r="S18" t="n">
      <f>-</f>
    </oc>
    <nc r="S18" t="n">
      <f>-</f>
    </nc>
  </rcc>
  <rcc rId="8316" ua="false" sId="4">
    <oc r="S19" t="n">
      <f>-</f>
    </oc>
    <nc r="S19" t="n">
      <f>-</f>
    </nc>
  </rcc>
  <rcc rId="8317" ua="false" sId="4">
    <oc r="S20" t="n">
      <f>-</f>
    </oc>
    <nc r="S20" t="n">
      <f>-</f>
    </nc>
  </rcc>
  <rcc rId="8318" ua="false" sId="4">
    <oc r="S21" t="n">
      <f>-</f>
    </oc>
    <nc r="S21" t="n">
      <f>-</f>
    </nc>
  </rcc>
  <rcc rId="8319" ua="false" sId="4">
    <oc r="S22" t="n">
      <f>-</f>
    </oc>
    <nc r="S22" t="n">
      <f>-</f>
    </nc>
  </rcc>
  <rcc rId="8320" ua="false" sId="4">
    <oc r="S23" t="n">
      <f>-</f>
    </oc>
    <nc r="S23" t="n">
      <f>-</f>
    </nc>
  </rcc>
  <rcc rId="8321" ua="false" sId="4">
    <oc r="S24" t="n">
      <f>-</f>
    </oc>
    <nc r="S24" t="n">
      <f>-</f>
    </nc>
  </rcc>
  <rcc rId="8322" ua="false" sId="4">
    <oc r="S25" t="n">
      <f>-</f>
    </oc>
    <nc r="S25" t="n">
      <f>-</f>
    </nc>
  </rcc>
  <rcc rId="8323" ua="false" sId="4">
    <oc r="S26" t="n">
      <f>-</f>
    </oc>
    <nc r="S26" t="n">
      <f>-</f>
    </nc>
  </rcc>
  <rcc rId="8324" ua="false" sId="4">
    <oc r="S27" t="n">
      <f>-</f>
    </oc>
    <nc r="S27" t="n">
      <f>-</f>
    </nc>
  </rcc>
  <rcc rId="8325" ua="false" sId="4">
    <oc r="S28" t="n">
      <f>-</f>
    </oc>
    <nc r="S28" t="n">
      <f>-</f>
    </nc>
  </rcc>
  <rcc rId="8326" ua="false" sId="4">
    <oc r="S29" t="n">
      <f>-</f>
    </oc>
    <nc r="S29" t="n">
      <f>-</f>
    </nc>
  </rcc>
  <rcc rId="8327" ua="false" sId="4">
    <oc r="S30" t="n">
      <f>-</f>
    </oc>
    <nc r="S30" t="n">
      <f>-</f>
    </nc>
  </rcc>
  <rcc rId="8328" ua="false" sId="4">
    <oc r="S31" t="n">
      <f>-</f>
    </oc>
    <nc r="S31" t="n">
      <f>-</f>
    </nc>
  </rcc>
  <rcc rId="8329" ua="false" sId="4">
    <oc r="S32" t="n">
      <f>-</f>
    </oc>
    <nc r="S32" t="n">
      <f>-</f>
    </nc>
  </rcc>
  <rcc rId="8330" ua="false" sId="4">
    <oc r="S33" t="n">
      <f>-</f>
    </oc>
    <nc r="S33" t="n">
      <f>-</f>
    </nc>
  </rcc>
  <rcc rId="8331" ua="false" sId="4">
    <oc r="S34" t="n">
      <f>-</f>
    </oc>
    <nc r="S34" t="n">
      <f>-</f>
    </nc>
  </rcc>
  <rcc rId="8332" ua="false" sId="4">
    <oc r="S35" t="n">
      <f>-</f>
    </oc>
    <nc r="S35" t="n">
      <f>-</f>
    </nc>
  </rcc>
  <rcc rId="8333" ua="false" sId="4">
    <oc r="S36" t="n">
      <f>-</f>
    </oc>
    <nc r="S36" t="n">
      <f>-</f>
    </nc>
  </rcc>
  <rcc rId="8334" ua="false" sId="4">
    <oc r="S37" t="n">
      <f>-</f>
    </oc>
    <nc r="S37" t="n">
      <f>-</f>
    </nc>
  </rcc>
  <rcc rId="8335" ua="false" sId="4">
    <oc r="S38" t="n">
      <f>-</f>
    </oc>
    <nc r="S38" t="n">
      <f>-</f>
    </nc>
  </rcc>
  <rcc rId="8336" ua="false" sId="4">
    <oc r="S39" t="n">
      <f>-</f>
    </oc>
    <nc r="S39" t="n">
      <f>-</f>
    </nc>
  </rcc>
  <rcc rId="8337" ua="false" sId="4">
    <oc r="S40" t="n">
      <f>-</f>
    </oc>
    <nc r="S40" t="n">
      <f>-</f>
    </nc>
  </rcc>
  <rcc rId="8338" ua="false" sId="4">
    <oc r="S41" t="n">
      <f>-</f>
    </oc>
    <nc r="S41" t="n">
      <f>-</f>
    </nc>
  </rcc>
  <rcc rId="8339" ua="false" sId="4">
    <nc r="S42" t="n">
      <f>-</f>
    </nc>
  </rcc>
  <rcc rId="8340" ua="false" sId="4">
    <oc r="T15" t="n">
      <f>-</f>
    </oc>
    <nc r="T15" t="n">
      <f>-</f>
    </nc>
  </rcc>
  <rcc rId="8341" ua="false" sId="4">
    <oc r="T16" t="n">
      <f>-</f>
    </oc>
    <nc r="T16" t="n">
      <f>-</f>
    </nc>
  </rcc>
  <rcc rId="8342" ua="false" sId="4">
    <oc r="T17" t="n">
      <f>-</f>
    </oc>
    <nc r="T17" t="n">
      <f>-</f>
    </nc>
  </rcc>
  <rcc rId="8343" ua="false" sId="4">
    <oc r="T18" t="n">
      <f>-</f>
    </oc>
    <nc r="T18" t="n">
      <f>-</f>
    </nc>
  </rcc>
  <rcc rId="8344" ua="false" sId="4">
    <oc r="T19" t="n">
      <f>-</f>
    </oc>
    <nc r="T19" t="n">
      <f>-</f>
    </nc>
  </rcc>
  <rcc rId="8345" ua="false" sId="4">
    <oc r="T20" t="n">
      <f>-</f>
    </oc>
    <nc r="T20" t="n">
      <f>-</f>
    </nc>
  </rcc>
  <rcc rId="8346" ua="false" sId="4">
    <oc r="T21" t="n">
      <f>-</f>
    </oc>
    <nc r="T21" t="n">
      <f>-</f>
    </nc>
  </rcc>
  <rcc rId="8347" ua="false" sId="4">
    <oc r="T22" t="n">
      <f>-</f>
    </oc>
    <nc r="T22" t="n">
      <f>-</f>
    </nc>
  </rcc>
  <rcc rId="8348" ua="false" sId="4">
    <oc r="T23" t="n">
      <f>-</f>
    </oc>
    <nc r="T23" t="n">
      <f>-</f>
    </nc>
  </rcc>
  <rcc rId="8349" ua="false" sId="4">
    <oc r="T24" t="n">
      <f>-</f>
    </oc>
    <nc r="T24" t="n">
      <f>-</f>
    </nc>
  </rcc>
  <rcc rId="8350" ua="false" sId="4">
    <oc r="T25" t="n">
      <f>-</f>
    </oc>
    <nc r="T25" t="n">
      <f>-</f>
    </nc>
  </rcc>
  <rcc rId="8351" ua="false" sId="4">
    <oc r="T26" t="n">
      <f>-</f>
    </oc>
    <nc r="T26" t="n">
      <f>-</f>
    </nc>
  </rcc>
  <rcc rId="8352" ua="false" sId="4">
    <oc r="T27" t="n">
      <f>-</f>
    </oc>
    <nc r="T27" t="n">
      <f>-</f>
    </nc>
  </rcc>
  <rcc rId="8353" ua="false" sId="4">
    <oc r="T28" t="n">
      <f>-</f>
    </oc>
    <nc r="T28" t="n">
      <f>-</f>
    </nc>
  </rcc>
  <rcc rId="8354" ua="false" sId="4">
    <oc r="T29" t="n">
      <f>-</f>
    </oc>
    <nc r="T29" t="n">
      <f>-</f>
    </nc>
  </rcc>
  <rcc rId="8355" ua="false" sId="4">
    <oc r="T30" t="n">
      <f>-</f>
    </oc>
    <nc r="T30" t="n">
      <f>-</f>
    </nc>
  </rcc>
  <rcc rId="8356" ua="false" sId="4">
    <oc r="T31" t="n">
      <f>-</f>
    </oc>
    <nc r="T31" t="n">
      <f>-</f>
    </nc>
  </rcc>
  <rcc rId="8357" ua="false" sId="4">
    <oc r="T32" t="n">
      <f>-</f>
    </oc>
    <nc r="T32" t="n">
      <f>-</f>
    </nc>
  </rcc>
  <rcc rId="8358" ua="false" sId="4">
    <oc r="T33" t="n">
      <f>-</f>
    </oc>
    <nc r="T33" t="n">
      <f>-</f>
    </nc>
  </rcc>
  <rcc rId="8359" ua="false" sId="4">
    <oc r="T34" t="n">
      <f>-</f>
    </oc>
    <nc r="T34" t="n">
      <f>-</f>
    </nc>
  </rcc>
  <rcc rId="8360" ua="false" sId="4">
    <oc r="T35" t="n">
      <f>-</f>
    </oc>
    <nc r="T35" t="n">
      <f>-</f>
    </nc>
  </rcc>
  <rcc rId="8361" ua="false" sId="4">
    <oc r="T36" t="n">
      <f>-</f>
    </oc>
    <nc r="T36" t="n">
      <f>-</f>
    </nc>
  </rcc>
  <rcc rId="8362" ua="false" sId="4">
    <oc r="T37" t="n">
      <f>-</f>
    </oc>
    <nc r="T37" t="n">
      <f>-</f>
    </nc>
  </rcc>
  <rcc rId="8363" ua="false" sId="4">
    <oc r="T38" t="n">
      <f>-</f>
    </oc>
    <nc r="T38" t="n">
      <f>-</f>
    </nc>
  </rcc>
  <rcc rId="8364" ua="false" sId="4">
    <oc r="T39" t="n">
      <f>-</f>
    </oc>
    <nc r="T39" t="n">
      <f>-</f>
    </nc>
  </rcc>
  <rcc rId="8365" ua="false" sId="4">
    <oc r="T40" t="n">
      <f>-</f>
    </oc>
    <nc r="T40" t="n">
      <f>-</f>
    </nc>
  </rcc>
  <rcc rId="8366" ua="false" sId="4">
    <oc r="T41" t="n">
      <f>-</f>
    </oc>
    <nc r="T41" t="n">
      <f>-</f>
    </nc>
  </rcc>
  <rcc rId="8367" ua="false" sId="4">
    <nc r="T42" t="n">
      <f>-</f>
    </nc>
  </rcc>
  <rcc rId="8368" ua="false" sId="4">
    <oc r="U15" t="n">
      <f>-</f>
    </oc>
    <nc r="U15" t="n">
      <f>-</f>
    </nc>
  </rcc>
  <rcc rId="8369" ua="false" sId="4">
    <oc r="U16" t="n">
      <f>-</f>
    </oc>
    <nc r="U16" t="n">
      <f>-</f>
    </nc>
  </rcc>
  <rcc rId="8370" ua="false" sId="4">
    <oc r="U17" t="n">
      <f>-</f>
    </oc>
    <nc r="U17" t="n">
      <f>-</f>
    </nc>
  </rcc>
  <rcc rId="8371" ua="false" sId="4">
    <oc r="U18" t="n">
      <f>-</f>
    </oc>
    <nc r="U18" t="n">
      <f>-</f>
    </nc>
  </rcc>
  <rcc rId="8372" ua="false" sId="4">
    <oc r="U19" t="n">
      <f>-</f>
    </oc>
    <nc r="U19" t="n">
      <f>-</f>
    </nc>
  </rcc>
  <rcc rId="8373" ua="false" sId="4">
    <oc r="U20" t="n">
      <f>-</f>
    </oc>
    <nc r="U20" t="n">
      <f>-</f>
    </nc>
  </rcc>
  <rcc rId="8374" ua="false" sId="4">
    <oc r="U21" t="n">
      <f>-</f>
    </oc>
    <nc r="U21" t="n">
      <f>-</f>
    </nc>
  </rcc>
  <rcc rId="8375" ua="false" sId="4">
    <oc r="U22" t="n">
      <f>-</f>
    </oc>
    <nc r="U22" t="n">
      <f>-</f>
    </nc>
  </rcc>
  <rcc rId="8376" ua="false" sId="4">
    <oc r="U23" t="n">
      <f>-</f>
    </oc>
    <nc r="U23" t="n">
      <f>-</f>
    </nc>
  </rcc>
  <rcc rId="8377" ua="false" sId="4">
    <oc r="U24" t="n">
      <f>-</f>
    </oc>
    <nc r="U24" t="n">
      <f>-</f>
    </nc>
  </rcc>
  <rcc rId="8378" ua="false" sId="4">
    <oc r="U25" t="n">
      <f>-</f>
    </oc>
    <nc r="U25" t="n">
      <f>-</f>
    </nc>
  </rcc>
  <rcc rId="8379" ua="false" sId="4">
    <oc r="U26" t="n">
      <f>-</f>
    </oc>
    <nc r="U26" t="n">
      <f>-</f>
    </nc>
  </rcc>
  <rcc rId="8380" ua="false" sId="4">
    <oc r="U27" t="n">
      <f>-</f>
    </oc>
    <nc r="U27" t="n">
      <f>-</f>
    </nc>
  </rcc>
  <rcc rId="8381" ua="false" sId="4">
    <oc r="U28" t="n">
      <f>-</f>
    </oc>
    <nc r="U28" t="n">
      <f>-</f>
    </nc>
  </rcc>
  <rcc rId="8382" ua="false" sId="4">
    <oc r="U29" t="n">
      <f>-</f>
    </oc>
    <nc r="U29" t="n">
      <f>-</f>
    </nc>
  </rcc>
  <rcc rId="8383" ua="false" sId="4">
    <oc r="U30" t="n">
      <f>-</f>
    </oc>
    <nc r="U30" t="n">
      <f>-</f>
    </nc>
  </rcc>
  <rcc rId="8384" ua="false" sId="4">
    <oc r="U31" t="n">
      <f>-</f>
    </oc>
    <nc r="U31" t="n">
      <f>-</f>
    </nc>
  </rcc>
  <rcc rId="8385" ua="false" sId="4">
    <oc r="U32" t="n">
      <f>-</f>
    </oc>
    <nc r="U32" t="n">
      <f>-</f>
    </nc>
  </rcc>
  <rcc rId="8386" ua="false" sId="4">
    <oc r="U33" t="n">
      <f>-</f>
    </oc>
    <nc r="U33" t="n">
      <f>-</f>
    </nc>
  </rcc>
  <rcc rId="8387" ua="false" sId="4">
    <oc r="U34" t="n">
      <f>-</f>
    </oc>
    <nc r="U34" t="n">
      <f>-</f>
    </nc>
  </rcc>
  <rcc rId="8388" ua="false" sId="4">
    <oc r="U35" t="n">
      <f>-</f>
    </oc>
    <nc r="U35" t="n">
      <f>-</f>
    </nc>
  </rcc>
  <rcc rId="8389" ua="false" sId="4">
    <oc r="U36" t="n">
      <f>-</f>
    </oc>
    <nc r="U36" t="n">
      <f>-</f>
    </nc>
  </rcc>
  <rcc rId="8390" ua="false" sId="4">
    <oc r="U37" t="n">
      <f>-</f>
    </oc>
    <nc r="U37" t="n">
      <f>-</f>
    </nc>
  </rcc>
  <rcc rId="8391" ua="false" sId="4">
    <oc r="U38" t="n">
      <f>-</f>
    </oc>
    <nc r="U38" t="n">
      <f>-</f>
    </nc>
  </rcc>
  <rcc rId="8392" ua="false" sId="4">
    <oc r="U39" t="n">
      <f>-</f>
    </oc>
    <nc r="U39" t="n">
      <f>-</f>
    </nc>
  </rcc>
  <rcc rId="8393" ua="false" sId="4">
    <oc r="U40" t="n">
      <f>-</f>
    </oc>
    <nc r="U40" t="n">
      <f>-</f>
    </nc>
  </rcc>
  <rcc rId="8394" ua="false" sId="4">
    <oc r="U41" t="n">
      <f>-</f>
    </oc>
    <nc r="U41" t="n">
      <f>-</f>
    </nc>
  </rcc>
  <rcc rId="8395" ua="false" sId="4">
    <nc r="U42" t="n">
      <f>-</f>
    </nc>
  </rcc>
  <rcc rId="8396" ua="false" sId="4">
    <oc r="V15" t="n">
      <f>-</f>
    </oc>
    <nc r="V15" t="n">
      <f>-</f>
    </nc>
  </rcc>
  <rcc rId="8397" ua="false" sId="4">
    <oc r="V16" t="n">
      <f>-</f>
    </oc>
    <nc r="V16" t="n">
      <f>-</f>
    </nc>
  </rcc>
  <rcc rId="8398" ua="false" sId="4">
    <oc r="V17" t="n">
      <f>-</f>
    </oc>
    <nc r="V17" t="n">
      <f>-</f>
    </nc>
  </rcc>
  <rcc rId="8399" ua="false" sId="4">
    <oc r="V18" t="n">
      <f>-</f>
    </oc>
    <nc r="V18" t="n">
      <f>-</f>
    </nc>
  </rcc>
  <rcc rId="8400" ua="false" sId="4">
    <oc r="V19" t="n">
      <f>-</f>
    </oc>
    <nc r="V19" t="n">
      <f>-</f>
    </nc>
  </rcc>
  <rcc rId="8401" ua="false" sId="4">
    <oc r="V20" t="n">
      <f>-</f>
    </oc>
    <nc r="V20" t="n">
      <f>-</f>
    </nc>
  </rcc>
  <rcc rId="8402" ua="false" sId="4">
    <oc r="V21" t="n">
      <f>-</f>
    </oc>
    <nc r="V21" t="n">
      <f>-</f>
    </nc>
  </rcc>
  <rcc rId="8403" ua="false" sId="4">
    <oc r="V22" t="n">
      <f>-</f>
    </oc>
    <nc r="V22" t="n">
      <f>-</f>
    </nc>
  </rcc>
  <rcc rId="8404" ua="false" sId="4">
    <oc r="V23" t="n">
      <f>-</f>
    </oc>
    <nc r="V23" t="n">
      <f>-</f>
    </nc>
  </rcc>
  <rcc rId="8405" ua="false" sId="4">
    <oc r="V24" t="n">
      <f>-</f>
    </oc>
    <nc r="V24" t="n">
      <f>-</f>
    </nc>
  </rcc>
  <rcc rId="8406" ua="false" sId="4">
    <oc r="V25" t="n">
      <f>-</f>
    </oc>
    <nc r="V25" t="n">
      <f>-</f>
    </nc>
  </rcc>
  <rcc rId="8407" ua="false" sId="4">
    <oc r="V26" t="n">
      <f>-</f>
    </oc>
    <nc r="V26" t="n">
      <f>-</f>
    </nc>
  </rcc>
  <rcc rId="8408" ua="false" sId="4">
    <oc r="V27" t="n">
      <f>-</f>
    </oc>
    <nc r="V27" t="n">
      <f>-</f>
    </nc>
  </rcc>
  <rcc rId="8409" ua="false" sId="4">
    <oc r="V28" t="n">
      <f>-</f>
    </oc>
    <nc r="V28" t="n">
      <f>-</f>
    </nc>
  </rcc>
  <rcc rId="8410" ua="false" sId="4">
    <oc r="V29" t="n">
      <f>-</f>
    </oc>
    <nc r="V29" t="n">
      <f>-</f>
    </nc>
  </rcc>
  <rcc rId="8411" ua="false" sId="4">
    <oc r="V30" t="n">
      <f>-</f>
    </oc>
    <nc r="V30" t="n">
      <f>-</f>
    </nc>
  </rcc>
  <rcc rId="8412" ua="false" sId="4">
    <oc r="V31" t="n">
      <f>-</f>
    </oc>
    <nc r="V31" t="n">
      <f>-</f>
    </nc>
  </rcc>
  <rcc rId="8413" ua="false" sId="4">
    <oc r="V32" t="n">
      <f>-</f>
    </oc>
    <nc r="V32" t="n">
      <f>-</f>
    </nc>
  </rcc>
  <rcc rId="8414" ua="false" sId="4">
    <oc r="V33" t="n">
      <f>-</f>
    </oc>
    <nc r="V33" t="n">
      <f>-</f>
    </nc>
  </rcc>
  <rcc rId="8415" ua="false" sId="4">
    <oc r="V34" t="n">
      <f>-</f>
    </oc>
    <nc r="V34" t="n">
      <f>-</f>
    </nc>
  </rcc>
  <rcc rId="8416" ua="false" sId="4">
    <oc r="V35" t="n">
      <f>-</f>
    </oc>
    <nc r="V35" t="n">
      <f>-</f>
    </nc>
  </rcc>
  <rcc rId="8417" ua="false" sId="4">
    <oc r="V36" t="n">
      <f>-</f>
    </oc>
    <nc r="V36" t="n">
      <f>-</f>
    </nc>
  </rcc>
  <rcc rId="8418" ua="false" sId="4">
    <oc r="V37" t="n">
      <f>-</f>
    </oc>
    <nc r="V37" t="n">
      <f>-</f>
    </nc>
  </rcc>
  <rcc rId="8419" ua="false" sId="4">
    <oc r="V38" t="n">
      <f>-</f>
    </oc>
    <nc r="V38" t="n">
      <f>-</f>
    </nc>
  </rcc>
  <rcc rId="8420" ua="false" sId="4">
    <oc r="V39" t="n">
      <f>-</f>
    </oc>
    <nc r="V39" t="n">
      <f>-</f>
    </nc>
  </rcc>
  <rcc rId="8421" ua="false" sId="4">
    <oc r="V40" t="n">
      <f>-</f>
    </oc>
    <nc r="V40" t="n">
      <f>-</f>
    </nc>
  </rcc>
  <rcc rId="8422" ua="false" sId="4">
    <oc r="V41" t="n">
      <f>-</f>
    </oc>
    <nc r="V41" t="n">
      <f>-</f>
    </nc>
  </rcc>
  <rcc rId="8423" ua="false" sId="4">
    <nc r="V42" t="n">
      <f>-</f>
    </nc>
  </rcc>
  <rcc rId="8424" ua="false" sId="4">
    <oc r="W15" t="n">
      <f>-</f>
    </oc>
    <nc r="W15" t="n">
      <f>-</f>
    </nc>
  </rcc>
  <rcc rId="8425" ua="false" sId="4">
    <oc r="W16" t="n">
      <f>-</f>
    </oc>
    <nc r="W16" t="n">
      <f>-</f>
    </nc>
  </rcc>
  <rcc rId="8426" ua="false" sId="4">
    <oc r="W17" t="n">
      <f>-</f>
    </oc>
    <nc r="W17" t="n">
      <f>-</f>
    </nc>
  </rcc>
  <rcc rId="8427" ua="false" sId="4">
    <oc r="W18" t="n">
      <f>-</f>
    </oc>
    <nc r="W18" t="n">
      <f>-</f>
    </nc>
  </rcc>
  <rcc rId="8428" ua="false" sId="4">
    <oc r="W19" t="n">
      <f>-</f>
    </oc>
    <nc r="W19" t="n">
      <f>-</f>
    </nc>
  </rcc>
  <rcc rId="8429" ua="false" sId="4">
    <oc r="W20" t="n">
      <f>-</f>
    </oc>
    <nc r="W20" t="n">
      <f>-</f>
    </nc>
  </rcc>
  <rcc rId="8430" ua="false" sId="4">
    <oc r="W21" t="n">
      <f>-</f>
    </oc>
    <nc r="W21" t="n">
      <f>-</f>
    </nc>
  </rcc>
  <rcc rId="8431" ua="false" sId="4">
    <oc r="W22" t="n">
      <f>-</f>
    </oc>
    <nc r="W22" t="n">
      <f>-</f>
    </nc>
  </rcc>
  <rcc rId="8432" ua="false" sId="4">
    <oc r="W23" t="n">
      <f>-</f>
    </oc>
    <nc r="W23" t="n">
      <f>-</f>
    </nc>
  </rcc>
  <rcc rId="8433" ua="false" sId="4">
    <oc r="W24" t="n">
      <f>-</f>
    </oc>
    <nc r="W24" t="n">
      <f>-</f>
    </nc>
  </rcc>
  <rcc rId="8434" ua="false" sId="4">
    <oc r="W25" t="n">
      <f>-</f>
    </oc>
    <nc r="W25" t="n">
      <f>-</f>
    </nc>
  </rcc>
  <rcc rId="8435" ua="false" sId="4">
    <oc r="W26" t="n">
      <f>-</f>
    </oc>
    <nc r="W26" t="n">
      <f>-</f>
    </nc>
  </rcc>
  <rcc rId="8436" ua="false" sId="4">
    <oc r="W27" t="n">
      <f>-</f>
    </oc>
    <nc r="W27" t="n">
      <f>-</f>
    </nc>
  </rcc>
  <rcc rId="8437" ua="false" sId="4">
    <oc r="W28" t="n">
      <f>-</f>
    </oc>
    <nc r="W28" t="n">
      <f>-</f>
    </nc>
  </rcc>
  <rcc rId="8438" ua="false" sId="4">
    <oc r="W29" t="n">
      <f>-</f>
    </oc>
    <nc r="W29" t="n">
      <f>-</f>
    </nc>
  </rcc>
  <rcc rId="8439" ua="false" sId="4">
    <oc r="W30" t="n">
      <f>-</f>
    </oc>
    <nc r="W30" t="n">
      <f>-</f>
    </nc>
  </rcc>
  <rcc rId="8440" ua="false" sId="4">
    <oc r="W31" t="n">
      <f>-</f>
    </oc>
    <nc r="W31" t="n">
      <f>-</f>
    </nc>
  </rcc>
  <rcc rId="8441" ua="false" sId="4">
    <oc r="W32" t="n">
      <f>-</f>
    </oc>
    <nc r="W32" t="n">
      <f>-</f>
    </nc>
  </rcc>
  <rcc rId="8442" ua="false" sId="4">
    <oc r="W33" t="n">
      <f>-</f>
    </oc>
    <nc r="W33" t="n">
      <f>-</f>
    </nc>
  </rcc>
  <rcc rId="8443" ua="false" sId="4">
    <oc r="W34" t="n">
      <f>-</f>
    </oc>
    <nc r="W34" t="n">
      <f>-</f>
    </nc>
  </rcc>
  <rcc rId="8444" ua="false" sId="4">
    <oc r="W35" t="n">
      <f>-</f>
    </oc>
    <nc r="W35" t="n">
      <f>-</f>
    </nc>
  </rcc>
  <rcc rId="8445" ua="false" sId="4">
    <oc r="W36" t="n">
      <f>-</f>
    </oc>
    <nc r="W36" t="n">
      <f>-</f>
    </nc>
  </rcc>
  <rcc rId="8446" ua="false" sId="4">
    <oc r="W37" t="n">
      <f>-</f>
    </oc>
    <nc r="W37" t="n">
      <f>-</f>
    </nc>
  </rcc>
  <rcc rId="8447" ua="false" sId="4">
    <oc r="W38" t="n">
      <f>-</f>
    </oc>
    <nc r="W38" t="n">
      <f>-</f>
    </nc>
  </rcc>
  <rcc rId="8448" ua="false" sId="4">
    <oc r="W39" t="n">
      <f>-</f>
    </oc>
    <nc r="W39" t="n">
      <f>-</f>
    </nc>
  </rcc>
  <rcc rId="8449" ua="false" sId="4">
    <oc r="W40" t="n">
      <f>-</f>
    </oc>
    <nc r="W40" t="n">
      <f>-</f>
    </nc>
  </rcc>
  <rcc rId="8450" ua="false" sId="4">
    <oc r="W41" t="n">
      <f>-</f>
    </oc>
    <nc r="W41" t="n">
      <f>-</f>
    </nc>
  </rcc>
  <rcc rId="8451" ua="false" sId="4">
    <nc r="W42" t="n">
      <f>-</f>
    </nc>
  </rcc>
  <rcc rId="8452" ua="false" sId="4">
    <oc r="X15" t="n">
      <f>-</f>
    </oc>
    <nc r="X15" t="n">
      <f>-</f>
    </nc>
  </rcc>
  <rcc rId="8453" ua="false" sId="4">
    <oc r="X16" t="n">
      <f>-</f>
    </oc>
    <nc r="X16" t="n">
      <f>-</f>
    </nc>
  </rcc>
  <rcc rId="8454" ua="false" sId="4">
    <oc r="X17" t="n">
      <f>-</f>
    </oc>
    <nc r="X17" t="n">
      <f>-</f>
    </nc>
  </rcc>
  <rcc rId="8455" ua="false" sId="4">
    <oc r="X18" t="n">
      <f>-</f>
    </oc>
    <nc r="X18" t="n">
      <f>-</f>
    </nc>
  </rcc>
  <rcc rId="8456" ua="false" sId="4">
    <oc r="X19" t="n">
      <f>-</f>
    </oc>
    <nc r="X19" t="n">
      <f>-</f>
    </nc>
  </rcc>
  <rcc rId="8457" ua="false" sId="4">
    <oc r="X20" t="n">
      <f>-</f>
    </oc>
    <nc r="X20" t="n">
      <f>-</f>
    </nc>
  </rcc>
  <rcc rId="8458" ua="false" sId="4">
    <oc r="X21" t="n">
      <f>-</f>
    </oc>
    <nc r="X21" t="n">
      <f>-</f>
    </nc>
  </rcc>
  <rcc rId="8459" ua="false" sId="4">
    <oc r="X22" t="n">
      <f>-</f>
    </oc>
    <nc r="X22" t="n">
      <f>-</f>
    </nc>
  </rcc>
  <rcc rId="8460" ua="false" sId="4">
    <oc r="X23" t="n">
      <f>-</f>
    </oc>
    <nc r="X23" t="n">
      <f>-</f>
    </nc>
  </rcc>
  <rcc rId="8461" ua="false" sId="4">
    <oc r="X24" t="n">
      <f>-</f>
    </oc>
    <nc r="X24" t="n">
      <f>-</f>
    </nc>
  </rcc>
  <rcc rId="8462" ua="false" sId="4">
    <oc r="X25" t="n">
      <f>-</f>
    </oc>
    <nc r="X25" t="n">
      <f>-</f>
    </nc>
  </rcc>
  <rcc rId="8463" ua="false" sId="4">
    <oc r="X26" t="n">
      <f>-</f>
    </oc>
    <nc r="X26" t="n">
      <f>-</f>
    </nc>
  </rcc>
  <rcc rId="8464" ua="false" sId="4">
    <oc r="X27" t="n">
      <f>-</f>
    </oc>
    <nc r="X27" t="n">
      <f>-</f>
    </nc>
  </rcc>
  <rcc rId="8465" ua="false" sId="4">
    <oc r="X28" t="n">
      <f>-</f>
    </oc>
    <nc r="X28" t="n">
      <f>-</f>
    </nc>
  </rcc>
  <rcc rId="8466" ua="false" sId="4">
    <oc r="X29" t="n">
      <f>-</f>
    </oc>
    <nc r="X29" t="n">
      <f>-</f>
    </nc>
  </rcc>
  <rcc rId="8467" ua="false" sId="4">
    <oc r="X30" t="n">
      <f>-</f>
    </oc>
    <nc r="X30" t="n">
      <f>-</f>
    </nc>
  </rcc>
  <rcc rId="8468" ua="false" sId="4">
    <oc r="X31" t="n">
      <f>-</f>
    </oc>
    <nc r="X31" t="n">
      <f>-</f>
    </nc>
  </rcc>
  <rcc rId="8469" ua="false" sId="4">
    <oc r="X32" t="n">
      <f>-</f>
    </oc>
    <nc r="X32" t="n">
      <f>-</f>
    </nc>
  </rcc>
  <rcc rId="8470" ua="false" sId="4">
    <oc r="X33" t="n">
      <f>-</f>
    </oc>
    <nc r="X33" t="n">
      <f>-</f>
    </nc>
  </rcc>
  <rcc rId="8471" ua="false" sId="4">
    <oc r="X34" t="n">
      <f>-</f>
    </oc>
    <nc r="X34" t="n">
      <f>-</f>
    </nc>
  </rcc>
  <rcc rId="8472" ua="false" sId="4">
    <oc r="X35" t="n">
      <f>-</f>
    </oc>
    <nc r="X35" t="n">
      <f>-</f>
    </nc>
  </rcc>
  <rcc rId="8473" ua="false" sId="4">
    <oc r="X36" t="n">
      <f>-</f>
    </oc>
    <nc r="X36" t="n">
      <f>-</f>
    </nc>
  </rcc>
  <rcc rId="8474" ua="false" sId="4">
    <oc r="X37" t="n">
      <f>-</f>
    </oc>
    <nc r="X37" t="n">
      <f>-</f>
    </nc>
  </rcc>
  <rcc rId="8475" ua="false" sId="4">
    <oc r="X38" t="n">
      <f>-</f>
    </oc>
    <nc r="X38" t="n">
      <f>-</f>
    </nc>
  </rcc>
  <rcc rId="8476" ua="false" sId="4">
    <oc r="X39" t="n">
      <f>-</f>
    </oc>
    <nc r="X39" t="n">
      <f>-</f>
    </nc>
  </rcc>
  <rcc rId="8477" ua="false" sId="4">
    <oc r="X40" t="n">
      <f>-</f>
    </oc>
    <nc r="X40" t="n">
      <f>-</f>
    </nc>
  </rcc>
  <rcc rId="8478" ua="false" sId="4">
    <oc r="X41" t="n">
      <f>-</f>
    </oc>
    <nc r="X41" t="n">
      <f>-</f>
    </nc>
  </rcc>
  <rcc rId="8479" ua="false" sId="4">
    <nc r="X42" t="n">
      <f>-</f>
    </nc>
  </rcc>
  <rcc rId="8480" ua="false" sId="4">
    <oc r="Y15" t="n">
      <f>-</f>
    </oc>
    <nc r="Y15" t="n">
      <f>-</f>
    </nc>
  </rcc>
  <rcc rId="8481" ua="false" sId="4">
    <oc r="Y16" t="n">
      <f>-</f>
    </oc>
    <nc r="Y16" t="n">
      <f>-</f>
    </nc>
  </rcc>
  <rcc rId="8482" ua="false" sId="4">
    <oc r="Y17" t="n">
      <f>-</f>
    </oc>
    <nc r="Y17" t="n">
      <f>-</f>
    </nc>
  </rcc>
  <rcc rId="8483" ua="false" sId="4">
    <oc r="Y18" t="n">
      <f>-</f>
    </oc>
    <nc r="Y18" t="n">
      <f>-</f>
    </nc>
  </rcc>
  <rcc rId="8484" ua="false" sId="4">
    <oc r="Y19" t="n">
      <f>-</f>
    </oc>
    <nc r="Y19" t="n">
      <f>-</f>
    </nc>
  </rcc>
  <rcc rId="8485" ua="false" sId="4">
    <oc r="Y20" t="n">
      <f>-</f>
    </oc>
    <nc r="Y20" t="n">
      <f>-</f>
    </nc>
  </rcc>
  <rcc rId="8486" ua="false" sId="4">
    <oc r="Y21" t="n">
      <f>-</f>
    </oc>
    <nc r="Y21" t="n">
      <f>-</f>
    </nc>
  </rcc>
  <rcc rId="8487" ua="false" sId="4">
    <oc r="Y22" t="n">
      <f>-</f>
    </oc>
    <nc r="Y22" t="n">
      <f>-</f>
    </nc>
  </rcc>
  <rcc rId="8488" ua="false" sId="4">
    <oc r="Y23" t="n">
      <f>-</f>
    </oc>
    <nc r="Y23" t="n">
      <f>-</f>
    </nc>
  </rcc>
  <rcc rId="8489" ua="false" sId="4">
    <oc r="Y24" t="n">
      <f>-</f>
    </oc>
    <nc r="Y24" t="n">
      <f>-</f>
    </nc>
  </rcc>
  <rcc rId="8490" ua="false" sId="4">
    <oc r="Y25" t="n">
      <f>-</f>
    </oc>
    <nc r="Y25" t="n">
      <f>-</f>
    </nc>
  </rcc>
  <rcc rId="8491" ua="false" sId="4">
    <oc r="Y26" t="n">
      <f>-</f>
    </oc>
    <nc r="Y26" t="n">
      <f>-</f>
    </nc>
  </rcc>
  <rcc rId="8492" ua="false" sId="4">
    <oc r="Y27" t="n">
      <f>-</f>
    </oc>
    <nc r="Y27" t="n">
      <f>-</f>
    </nc>
  </rcc>
  <rcc rId="8493" ua="false" sId="4">
    <oc r="Y28" t="n">
      <f>-</f>
    </oc>
    <nc r="Y28" t="n">
      <f>-</f>
    </nc>
  </rcc>
  <rcc rId="8494" ua="false" sId="4">
    <oc r="Y29" t="n">
      <f>-</f>
    </oc>
    <nc r="Y29" t="n">
      <f>-</f>
    </nc>
  </rcc>
  <rcc rId="8495" ua="false" sId="4">
    <oc r="Y30" t="n">
      <f>-</f>
    </oc>
    <nc r="Y30" t="n">
      <f>-</f>
    </nc>
  </rcc>
  <rcc rId="8496" ua="false" sId="4">
    <oc r="Y31" t="n">
      <f>-</f>
    </oc>
    <nc r="Y31" t="n">
      <f>-</f>
    </nc>
  </rcc>
  <rcc rId="8497" ua="false" sId="4">
    <oc r="Y32" t="n">
      <f>-</f>
    </oc>
    <nc r="Y32" t="n">
      <f>-</f>
    </nc>
  </rcc>
  <rcc rId="8498" ua="false" sId="4">
    <oc r="Y33" t="n">
      <f>-</f>
    </oc>
    <nc r="Y33" t="n">
      <f>-</f>
    </nc>
  </rcc>
  <rcc rId="8499" ua="false" sId="4">
    <oc r="Y34" t="n">
      <f>-</f>
    </oc>
    <nc r="Y34" t="n">
      <f>-</f>
    </nc>
  </rcc>
  <rcc rId="8500" ua="false" sId="4">
    <oc r="Y35" t="n">
      <f>-</f>
    </oc>
    <nc r="Y35" t="n">
      <f>-</f>
    </nc>
  </rcc>
  <rcc rId="8501" ua="false" sId="4">
    <oc r="Y36" t="n">
      <f>-</f>
    </oc>
    <nc r="Y36" t="n">
      <f>-</f>
    </nc>
  </rcc>
  <rcc rId="8502" ua="false" sId="4">
    <oc r="Y37" t="n">
      <f>-</f>
    </oc>
    <nc r="Y37" t="n">
      <f>-</f>
    </nc>
  </rcc>
  <rcc rId="8503" ua="false" sId="4">
    <oc r="Y38" t="n">
      <f>-</f>
    </oc>
    <nc r="Y38" t="n">
      <f>-</f>
    </nc>
  </rcc>
  <rcc rId="8504" ua="false" sId="4">
    <oc r="Y39" t="n">
      <f>-</f>
    </oc>
    <nc r="Y39" t="n">
      <f>-</f>
    </nc>
  </rcc>
  <rcc rId="8505" ua="false" sId="4">
    <oc r="Y40" t="n">
      <f>-</f>
    </oc>
    <nc r="Y40" t="n">
      <f>-</f>
    </nc>
  </rcc>
  <rcc rId="8506" ua="false" sId="4">
    <oc r="Y41" t="n">
      <f>-</f>
    </oc>
    <nc r="Y41" t="n">
      <f>-</f>
    </nc>
  </rcc>
  <rcc rId="8507" ua="false" sId="4">
    <nc r="Y42" t="n">
      <f>-</f>
    </nc>
  </rcc>
  <rcc rId="8508" ua="false" sId="4">
    <oc r="Z15" t="n">
      <f>-</f>
    </oc>
    <nc r="Z15" t="n">
      <f>-</f>
    </nc>
  </rcc>
  <rcc rId="8509" ua="false" sId="4">
    <oc r="Z16" t="n">
      <f>-</f>
    </oc>
    <nc r="Z16" t="n">
      <f>-</f>
    </nc>
  </rcc>
  <rcc rId="8510" ua="false" sId="4">
    <oc r="Z17" t="n">
      <f>-</f>
    </oc>
    <nc r="Z17" t="n">
      <f>-</f>
    </nc>
  </rcc>
  <rcc rId="8511" ua="false" sId="4">
    <oc r="Z18" t="n">
      <f>-</f>
    </oc>
    <nc r="Z18" t="n">
      <f>-</f>
    </nc>
  </rcc>
  <rcc rId="8512" ua="false" sId="4">
    <oc r="Z19" t="n">
      <f>-</f>
    </oc>
    <nc r="Z19" t="n">
      <f>-</f>
    </nc>
  </rcc>
  <rcc rId="8513" ua="false" sId="4">
    <oc r="Z20" t="n">
      <f>-</f>
    </oc>
    <nc r="Z20" t="n">
      <f>-</f>
    </nc>
  </rcc>
  <rcc rId="8514" ua="false" sId="4">
    <oc r="Z21" t="n">
      <f>-</f>
    </oc>
    <nc r="Z21" t="n">
      <f>-</f>
    </nc>
  </rcc>
  <rcc rId="8515" ua="false" sId="4">
    <oc r="Z22" t="n">
      <f>-</f>
    </oc>
    <nc r="Z22" t="n">
      <f>-</f>
    </nc>
  </rcc>
  <rcc rId="8516" ua="false" sId="4">
    <oc r="Z23" t="n">
      <f>-</f>
    </oc>
    <nc r="Z23" t="n">
      <f>-</f>
    </nc>
  </rcc>
  <rcc rId="8517" ua="false" sId="4">
    <oc r="Z24" t="n">
      <f>-</f>
    </oc>
    <nc r="Z24" t="n">
      <f>-</f>
    </nc>
  </rcc>
  <rcc rId="8518" ua="false" sId="4">
    <oc r="Z25" t="n">
      <f>-</f>
    </oc>
    <nc r="Z25" t="n">
      <f>-</f>
    </nc>
  </rcc>
  <rcc rId="8519" ua="false" sId="4">
    <oc r="Z26" t="n">
      <f>-</f>
    </oc>
    <nc r="Z26" t="n">
      <f>-</f>
    </nc>
  </rcc>
  <rcc rId="8520" ua="false" sId="4">
    <oc r="Z27" t="n">
      <f>-</f>
    </oc>
    <nc r="Z27" t="n">
      <f>-</f>
    </nc>
  </rcc>
  <rcc rId="8521" ua="false" sId="4">
    <oc r="Z28" t="n">
      <f>-</f>
    </oc>
    <nc r="Z28" t="n">
      <f>-</f>
    </nc>
  </rcc>
  <rcc rId="8522" ua="false" sId="4">
    <oc r="Z29" t="n">
      <f>-</f>
    </oc>
    <nc r="Z29" t="n">
      <f>-</f>
    </nc>
  </rcc>
  <rcc rId="8523" ua="false" sId="4">
    <oc r="Z30" t="n">
      <f>-</f>
    </oc>
    <nc r="Z30" t="n">
      <f>-</f>
    </nc>
  </rcc>
  <rcc rId="8524" ua="false" sId="4">
    <oc r="Z31" t="n">
      <f>-</f>
    </oc>
    <nc r="Z31" t="n">
      <f>-</f>
    </nc>
  </rcc>
  <rcc rId="8525" ua="false" sId="4">
    <oc r="Z32" t="n">
      <f>-</f>
    </oc>
    <nc r="Z32" t="n">
      <f>-</f>
    </nc>
  </rcc>
  <rcc rId="8526" ua="false" sId="4">
    <oc r="Z33" t="n">
      <f>-</f>
    </oc>
    <nc r="Z33" t="n">
      <f>-</f>
    </nc>
  </rcc>
  <rcc rId="8527" ua="false" sId="4">
    <oc r="Z34" t="n">
      <f>-</f>
    </oc>
    <nc r="Z34" t="n">
      <f>-</f>
    </nc>
  </rcc>
  <rcc rId="8528" ua="false" sId="4">
    <oc r="Z35" t="n">
      <f>-</f>
    </oc>
    <nc r="Z35" t="n">
      <f>-</f>
    </nc>
  </rcc>
  <rcc rId="8529" ua="false" sId="4">
    <oc r="Z36" t="n">
      <f>-</f>
    </oc>
    <nc r="Z36" t="n">
      <f>-</f>
    </nc>
  </rcc>
  <rcc rId="8530" ua="false" sId="4">
    <oc r="Z37" t="n">
      <f>-</f>
    </oc>
    <nc r="Z37" t="n">
      <f>-</f>
    </nc>
  </rcc>
  <rcc rId="8531" ua="false" sId="4">
    <oc r="Z38" t="n">
      <f>-</f>
    </oc>
    <nc r="Z38" t="n">
      <f>-</f>
    </nc>
  </rcc>
  <rcc rId="8532" ua="false" sId="4">
    <oc r="Z39" t="n">
      <f>-</f>
    </oc>
    <nc r="Z39" t="n">
      <f>-</f>
    </nc>
  </rcc>
  <rcc rId="8533" ua="false" sId="4">
    <oc r="Z40" t="n">
      <f>-</f>
    </oc>
    <nc r="Z40" t="n">
      <f>-</f>
    </nc>
  </rcc>
  <rcc rId="8534" ua="false" sId="4">
    <oc r="Z41" t="n">
      <f>-</f>
    </oc>
    <nc r="Z41" t="n">
      <f>-</f>
    </nc>
  </rcc>
  <rcc rId="8535" ua="false" sId="4">
    <nc r="Z42" t="n">
      <f>-</f>
    </nc>
  </rcc>
  <rcc rId="8536" ua="false" sId="4">
    <oc r="AC15" t="n">
      <f>-</f>
    </oc>
    <nc r="AC15" t="n">
      <f>-</f>
    </nc>
  </rcc>
  <rcc rId="8537" ua="false" sId="4">
    <oc r="AC16" t="n">
      <f>-</f>
    </oc>
    <nc r="AC16" t="n">
      <f>-</f>
    </nc>
  </rcc>
  <rcc rId="8538" ua="false" sId="4">
    <oc r="AC17" t="n">
      <f>-</f>
    </oc>
    <nc r="AC17" t="n">
      <f>-</f>
    </nc>
  </rcc>
  <rcc rId="8539" ua="false" sId="4">
    <oc r="AC18" t="n">
      <f>-</f>
    </oc>
    <nc r="AC18" t="n">
      <f>-</f>
    </nc>
  </rcc>
  <rcc rId="8540" ua="false" sId="4">
    <oc r="AC19" t="n">
      <f>-</f>
    </oc>
    <nc r="AC19" t="n">
      <f>-</f>
    </nc>
  </rcc>
  <rcc rId="8541" ua="false" sId="4">
    <oc r="AC20" t="n">
      <f>-</f>
    </oc>
    <nc r="AC20" t="n">
      <f>-</f>
    </nc>
  </rcc>
  <rcc rId="8542" ua="false" sId="4">
    <oc r="AC21" t="n">
      <f>-</f>
    </oc>
    <nc r="AC21" t="n">
      <f>-</f>
    </nc>
  </rcc>
  <rcc rId="8543" ua="false" sId="4">
    <oc r="AC22" t="n">
      <f>-</f>
    </oc>
    <nc r="AC22" t="n">
      <f>-</f>
    </nc>
  </rcc>
  <rcc rId="8544" ua="false" sId="4">
    <oc r="AC23" t="n">
      <f>-</f>
    </oc>
    <nc r="AC23" t="n">
      <f>-</f>
    </nc>
  </rcc>
  <rcc rId="8545" ua="false" sId="4">
    <oc r="AC24" t="n">
      <f>-</f>
    </oc>
    <nc r="AC24" t="n">
      <f>-</f>
    </nc>
  </rcc>
  <rcc rId="8546" ua="false" sId="4">
    <oc r="AC25" t="n">
      <f>-</f>
    </oc>
    <nc r="AC25" t="n">
      <f>-</f>
    </nc>
  </rcc>
  <rcc rId="8547" ua="false" sId="4">
    <oc r="AC26" t="n">
      <f>-</f>
    </oc>
    <nc r="AC26" t="n">
      <f>-</f>
    </nc>
  </rcc>
  <rcc rId="8548" ua="false" sId="4">
    <oc r="AC27" t="n">
      <f>-</f>
    </oc>
    <nc r="AC27" t="n">
      <f>-</f>
    </nc>
  </rcc>
  <rcc rId="8549" ua="false" sId="4">
    <oc r="AC28" t="n">
      <f>-</f>
    </oc>
    <nc r="AC28" t="n">
      <f>-</f>
    </nc>
  </rcc>
  <rcc rId="8550" ua="false" sId="4">
    <oc r="AC29" t="n">
      <f>-</f>
    </oc>
    <nc r="AC29" t="n">
      <f>-</f>
    </nc>
  </rcc>
  <rcc rId="8551" ua="false" sId="4">
    <oc r="AC30" t="n">
      <f>-</f>
    </oc>
    <nc r="AC30" t="n">
      <f>-</f>
    </nc>
  </rcc>
  <rcc rId="8552" ua="false" sId="4">
    <oc r="AC31" t="n">
      <f>-</f>
    </oc>
    <nc r="AC31" t="n">
      <f>-</f>
    </nc>
  </rcc>
  <rcc rId="8553" ua="false" sId="4">
    <oc r="AC32" t="n">
      <f>-</f>
    </oc>
    <nc r="AC32" t="n">
      <f>-</f>
    </nc>
  </rcc>
  <rcc rId="8554" ua="false" sId="4">
    <oc r="AC33" t="n">
      <f>-</f>
    </oc>
    <nc r="AC33" t="n">
      <f>-</f>
    </nc>
  </rcc>
  <rcc rId="8555" ua="false" sId="4">
    <oc r="AC34" t="n">
      <f>-</f>
    </oc>
    <nc r="AC34" t="n">
      <f>-</f>
    </nc>
  </rcc>
  <rcc rId="8556" ua="false" sId="4">
    <oc r="AC35" t="n">
      <f>-</f>
    </oc>
    <nc r="AC35" t="n">
      <f>-</f>
    </nc>
  </rcc>
  <rcc rId="8557" ua="false" sId="4">
    <oc r="AC36" t="n">
      <f>-</f>
    </oc>
    <nc r="AC36" t="n">
      <f>-</f>
    </nc>
  </rcc>
  <rcc rId="8558" ua="false" sId="4">
    <oc r="AC37" t="n">
      <f>-</f>
    </oc>
    <nc r="AC37" t="n">
      <f>-</f>
    </nc>
  </rcc>
  <rcc rId="8559" ua="false" sId="4">
    <oc r="AC38" t="n">
      <f>-</f>
    </oc>
    <nc r="AC38" t="n">
      <f>-</f>
    </nc>
  </rcc>
  <rcc rId="8560" ua="false" sId="4">
    <oc r="AC39" t="n">
      <f>-</f>
    </oc>
    <nc r="AC39" t="n">
      <f>-</f>
    </nc>
  </rcc>
  <rcc rId="8561" ua="false" sId="4">
    <oc r="AC40" t="n">
      <f>-</f>
    </oc>
    <nc r="AC40" t="n">
      <f>-</f>
    </nc>
  </rcc>
  <rcc rId="8562" ua="false" sId="4">
    <oc r="AC41" t="n">
      <f>-</f>
    </oc>
    <nc r="AC41" t="n">
      <f>-</f>
    </nc>
  </rcc>
  <rcc rId="8563" ua="false" sId="4">
    <oc r="AD15" t="n">
      <f>-</f>
    </oc>
    <nc r="AD15" t="n">
      <f>-</f>
    </nc>
  </rcc>
  <rcc rId="8564" ua="false" sId="4">
    <oc r="AD16" t="n">
      <f>-</f>
    </oc>
    <nc r="AD16" t="n">
      <f>-</f>
    </nc>
  </rcc>
  <rcc rId="8565" ua="false" sId="4">
    <oc r="AD17" t="n">
      <f>-</f>
    </oc>
    <nc r="AD17" t="n">
      <f>-</f>
    </nc>
  </rcc>
  <rcc rId="8566" ua="false" sId="4">
    <oc r="AD18" t="n">
      <f>-</f>
    </oc>
    <nc r="AD18" t="n">
      <f>-</f>
    </nc>
  </rcc>
  <rcc rId="8567" ua="false" sId="4">
    <oc r="AD19" t="n">
      <f>-</f>
    </oc>
    <nc r="AD19" t="n">
      <f>-</f>
    </nc>
  </rcc>
  <rcc rId="8568" ua="false" sId="4">
    <oc r="AD20" t="n">
      <f>-</f>
    </oc>
    <nc r="AD20" t="n">
      <f>-</f>
    </nc>
  </rcc>
  <rcc rId="8569" ua="false" sId="4">
    <oc r="AD21" t="n">
      <f>-</f>
    </oc>
    <nc r="AD21" t="n">
      <f>-</f>
    </nc>
  </rcc>
  <rcc rId="8570" ua="false" sId="4">
    <oc r="AD22" t="n">
      <f>-</f>
    </oc>
    <nc r="AD22" t="n">
      <f>-</f>
    </nc>
  </rcc>
  <rcc rId="8571" ua="false" sId="4">
    <oc r="AD23" t="n">
      <f>-</f>
    </oc>
    <nc r="AD23" t="n">
      <f>-</f>
    </nc>
  </rcc>
  <rcc rId="8572" ua="false" sId="4">
    <oc r="AD24" t="n">
      <f>-</f>
    </oc>
    <nc r="AD24" t="n">
      <f>-</f>
    </nc>
  </rcc>
  <rcc rId="8573" ua="false" sId="4">
    <oc r="AD25" t="n">
      <f>-</f>
    </oc>
    <nc r="AD25" t="n">
      <f>-</f>
    </nc>
  </rcc>
  <rcc rId="8574" ua="false" sId="4">
    <oc r="AD26" t="n">
      <f>-</f>
    </oc>
    <nc r="AD26" t="n">
      <f>-</f>
    </nc>
  </rcc>
  <rcc rId="8575" ua="false" sId="4">
    <oc r="AD27" t="n">
      <f>-</f>
    </oc>
    <nc r="AD27" t="n">
      <f>-</f>
    </nc>
  </rcc>
  <rcc rId="8576" ua="false" sId="4">
    <oc r="AD28" t="n">
      <f>-</f>
    </oc>
    <nc r="AD28" t="n">
      <f>-</f>
    </nc>
  </rcc>
  <rcc rId="8577" ua="false" sId="4">
    <oc r="AD29" t="n">
      <f>-</f>
    </oc>
    <nc r="AD29" t="n">
      <f>-</f>
    </nc>
  </rcc>
  <rcc rId="8578" ua="false" sId="4">
    <oc r="AD30" t="n">
      <f>-</f>
    </oc>
    <nc r="AD30" t="n">
      <f>-</f>
    </nc>
  </rcc>
  <rcc rId="8579" ua="false" sId="4">
    <oc r="AD31" t="n">
      <f>-</f>
    </oc>
    <nc r="AD31" t="n">
      <f>-</f>
    </nc>
  </rcc>
  <rcc rId="8580" ua="false" sId="4">
    <oc r="AD32" t="n">
      <f>-</f>
    </oc>
    <nc r="AD32" t="n">
      <f>-</f>
    </nc>
  </rcc>
  <rcc rId="8581" ua="false" sId="4">
    <oc r="AD33" t="n">
      <f>-</f>
    </oc>
    <nc r="AD33" t="n">
      <f>-</f>
    </nc>
  </rcc>
  <rcc rId="8582" ua="false" sId="4">
    <oc r="AD34" t="n">
      <f>-</f>
    </oc>
    <nc r="AD34" t="n">
      <f>-</f>
    </nc>
  </rcc>
  <rcc rId="8583" ua="false" sId="4">
    <oc r="AD35" t="n">
      <f>-</f>
    </oc>
    <nc r="AD35" t="n">
      <f>-</f>
    </nc>
  </rcc>
  <rcc rId="8584" ua="false" sId="4">
    <oc r="AD36" t="n">
      <f>-</f>
    </oc>
    <nc r="AD36" t="n">
      <f>-</f>
    </nc>
  </rcc>
  <rcc rId="8585" ua="false" sId="4">
    <oc r="AD37" t="n">
      <f>-</f>
    </oc>
    <nc r="AD37" t="n">
      <f>-</f>
    </nc>
  </rcc>
  <rcc rId="8586" ua="false" sId="4">
    <oc r="AD38" t="n">
      <f>-</f>
    </oc>
    <nc r="AD38" t="n">
      <f>-</f>
    </nc>
  </rcc>
  <rcc rId="8587" ua="false" sId="4">
    <oc r="AD39" t="n">
      <f>-</f>
    </oc>
    <nc r="AD39" t="n">
      <f>-</f>
    </nc>
  </rcc>
  <rcc rId="8588" ua="false" sId="4">
    <oc r="AD40" t="n">
      <f>-</f>
    </oc>
    <nc r="AD40" t="n">
      <f>-</f>
    </nc>
  </rcc>
  <rcc rId="8589" ua="false" sId="4">
    <oc r="AD41" t="n">
      <f>-</f>
    </oc>
    <nc r="AD41" t="n">
      <f>-</f>
    </nc>
  </rcc>
  <rcc rId="8590" ua="false" sId="4">
    <oc r="AE15" t="n">
      <f>-</f>
    </oc>
    <nc r="AE15" t="n">
      <f>-</f>
    </nc>
  </rcc>
  <rcc rId="8591" ua="false" sId="4">
    <oc r="AE16" t="n">
      <f>-</f>
    </oc>
    <nc r="AE16" t="n">
      <f>-</f>
    </nc>
  </rcc>
  <rcc rId="8592" ua="false" sId="4">
    <oc r="AE17" t="n">
      <f>-</f>
    </oc>
    <nc r="AE17" t="n">
      <f>-</f>
    </nc>
  </rcc>
  <rcc rId="8593" ua="false" sId="4">
    <oc r="AE18" t="n">
      <f>-</f>
    </oc>
    <nc r="AE18" t="n">
      <f>-</f>
    </nc>
  </rcc>
  <rcc rId="8594" ua="false" sId="4">
    <oc r="AE19" t="n">
      <f>-</f>
    </oc>
    <nc r="AE19" t="n">
      <f>-</f>
    </nc>
  </rcc>
  <rcc rId="8595" ua="false" sId="4">
    <oc r="AE20" t="n">
      <f>-</f>
    </oc>
    <nc r="AE20" t="n">
      <f>-</f>
    </nc>
  </rcc>
  <rcc rId="8596" ua="false" sId="4">
    <oc r="AE21" t="n">
      <f>-</f>
    </oc>
    <nc r="AE21" t="n">
      <f>-</f>
    </nc>
  </rcc>
  <rcc rId="8597" ua="false" sId="4">
    <oc r="AE22" t="n">
      <f>-</f>
    </oc>
    <nc r="AE22" t="n">
      <f>-</f>
    </nc>
  </rcc>
  <rcc rId="8598" ua="false" sId="4">
    <oc r="AE23" t="n">
      <f>-</f>
    </oc>
    <nc r="AE23" t="n">
      <f>-</f>
    </nc>
  </rcc>
  <rcc rId="8599" ua="false" sId="4">
    <oc r="AE24" t="n">
      <f>-</f>
    </oc>
    <nc r="AE24" t="n">
      <f>-</f>
    </nc>
  </rcc>
  <rcc rId="8600" ua="false" sId="4">
    <oc r="AE25" t="n">
      <f>-</f>
    </oc>
    <nc r="AE25" t="n">
      <f>-</f>
    </nc>
  </rcc>
  <rcc rId="8601" ua="false" sId="4">
    <oc r="AE26" t="n">
      <f>-</f>
    </oc>
    <nc r="AE26" t="n">
      <f>-</f>
    </nc>
  </rcc>
  <rcc rId="8602" ua="false" sId="4">
    <oc r="AE27" t="n">
      <f>-</f>
    </oc>
    <nc r="AE27" t="n">
      <f>-</f>
    </nc>
  </rcc>
  <rcc rId="8603" ua="false" sId="4">
    <oc r="AE28" t="n">
      <f>-</f>
    </oc>
    <nc r="AE28" t="n">
      <f>-</f>
    </nc>
  </rcc>
  <rcc rId="8604" ua="false" sId="4">
    <oc r="AE29" t="n">
      <f>-</f>
    </oc>
    <nc r="AE29" t="n">
      <f>-</f>
    </nc>
  </rcc>
  <rcc rId="8605" ua="false" sId="4">
    <oc r="AE30" t="n">
      <f>-</f>
    </oc>
    <nc r="AE30" t="n">
      <f>-</f>
    </nc>
  </rcc>
  <rcc rId="8606" ua="false" sId="4">
    <oc r="AE31" t="n">
      <f>-</f>
    </oc>
    <nc r="AE31" t="n">
      <f>-</f>
    </nc>
  </rcc>
  <rcc rId="8607" ua="false" sId="4">
    <oc r="AE32" t="n">
      <f>-</f>
    </oc>
    <nc r="AE32" t="n">
      <f>-</f>
    </nc>
  </rcc>
  <rcc rId="8608" ua="false" sId="4">
    <oc r="AE33" t="n">
      <f>-</f>
    </oc>
    <nc r="AE33" t="n">
      <f>-</f>
    </nc>
  </rcc>
  <rcc rId="8609" ua="false" sId="4">
    <oc r="AE34" t="n">
      <f>-</f>
    </oc>
    <nc r="AE34" t="n">
      <f>-</f>
    </nc>
  </rcc>
  <rcc rId="8610" ua="false" sId="4">
    <oc r="AE35" t="n">
      <f>-</f>
    </oc>
    <nc r="AE35" t="n">
      <f>-</f>
    </nc>
  </rcc>
  <rcc rId="8611" ua="false" sId="4">
    <oc r="AE36" t="n">
      <f>-</f>
    </oc>
    <nc r="AE36" t="n">
      <f>-</f>
    </nc>
  </rcc>
  <rcc rId="8612" ua="false" sId="4">
    <oc r="AE37" t="n">
      <f>-</f>
    </oc>
    <nc r="AE37" t="n">
      <f>-</f>
    </nc>
  </rcc>
  <rcc rId="8613" ua="false" sId="4">
    <oc r="AE38" t="n">
      <f>-</f>
    </oc>
    <nc r="AE38" t="n">
      <f>-</f>
    </nc>
  </rcc>
  <rcc rId="8614" ua="false" sId="4">
    <oc r="AE39" t="n">
      <f>-</f>
    </oc>
    <nc r="AE39" t="n">
      <f>-</f>
    </nc>
  </rcc>
  <rcc rId="8615" ua="false" sId="4">
    <oc r="AE40" t="n">
      <f>-</f>
    </oc>
    <nc r="AE40" t="n">
      <f>-</f>
    </nc>
  </rcc>
  <rcc rId="8616" ua="false" sId="4">
    <oc r="AE41" t="n">
      <f>-</f>
    </oc>
    <nc r="AE41" t="n">
      <f>-</f>
    </nc>
  </rcc>
  <rcc rId="8617" ua="false" sId="4">
    <oc r="AF15" t="n">
      <f>-</f>
    </oc>
    <nc r="AF15" t="n">
      <f>-</f>
    </nc>
  </rcc>
  <rcc rId="8618" ua="false" sId="4">
    <oc r="AF16" t="n">
      <f>-</f>
    </oc>
    <nc r="AF16" t="n">
      <f>-</f>
    </nc>
  </rcc>
  <rcc rId="8619" ua="false" sId="4">
    <oc r="AF17" t="n">
      <f>-</f>
    </oc>
    <nc r="AF17" t="n">
      <f>-</f>
    </nc>
  </rcc>
  <rcc rId="8620" ua="false" sId="4">
    <oc r="AF18" t="n">
      <f>-</f>
    </oc>
    <nc r="AF18" t="n">
      <f>-</f>
    </nc>
  </rcc>
  <rcc rId="8621" ua="false" sId="4">
    <oc r="AF19" t="n">
      <f>-</f>
    </oc>
    <nc r="AF19" t="n">
      <f>-</f>
    </nc>
  </rcc>
  <rcc rId="8622" ua="false" sId="4">
    <oc r="AF20" t="n">
      <f>-</f>
    </oc>
    <nc r="AF20" t="n">
      <f>-</f>
    </nc>
  </rcc>
  <rcc rId="8623" ua="false" sId="4">
    <oc r="AF21" t="n">
      <f>-</f>
    </oc>
    <nc r="AF21" t="n">
      <f>-</f>
    </nc>
  </rcc>
  <rcc rId="8624" ua="false" sId="4">
    <oc r="AF22" t="n">
      <f>-</f>
    </oc>
    <nc r="AF22" t="n">
      <f>-</f>
    </nc>
  </rcc>
  <rcc rId="8625" ua="false" sId="4">
    <oc r="AF23" t="n">
      <f>-</f>
    </oc>
    <nc r="AF23" t="n">
      <f>-</f>
    </nc>
  </rcc>
  <rcc rId="8626" ua="false" sId="4">
    <oc r="AF24" t="n">
      <f>-</f>
    </oc>
    <nc r="AF24" t="n">
      <f>-</f>
    </nc>
  </rcc>
  <rcc rId="8627" ua="false" sId="4">
    <oc r="AF25" t="n">
      <f>-</f>
    </oc>
    <nc r="AF25" t="n">
      <f>-</f>
    </nc>
  </rcc>
  <rcc rId="8628" ua="false" sId="4">
    <oc r="AF26" t="n">
      <f>-</f>
    </oc>
    <nc r="AF26" t="n">
      <f>-</f>
    </nc>
  </rcc>
  <rcc rId="8629" ua="false" sId="4">
    <oc r="AF27" t="n">
      <f>-</f>
    </oc>
    <nc r="AF27" t="n">
      <f>-</f>
    </nc>
  </rcc>
  <rcc rId="8630" ua="false" sId="4">
    <oc r="AF28" t="n">
      <f>-</f>
    </oc>
    <nc r="AF28" t="n">
      <f>-</f>
    </nc>
  </rcc>
  <rcc rId="8631" ua="false" sId="4">
    <oc r="AF29" t="n">
      <f>-</f>
    </oc>
    <nc r="AF29" t="n">
      <f>-</f>
    </nc>
  </rcc>
  <rcc rId="8632" ua="false" sId="4">
    <oc r="AF30" t="n">
      <f>-</f>
    </oc>
    <nc r="AF30" t="n">
      <f>-</f>
    </nc>
  </rcc>
  <rcc rId="8633" ua="false" sId="4">
    <oc r="AF31" t="n">
      <f>-</f>
    </oc>
    <nc r="AF31" t="n">
      <f>-</f>
    </nc>
  </rcc>
  <rcc rId="8634" ua="false" sId="4">
    <oc r="AF32" t="n">
      <f>-</f>
    </oc>
    <nc r="AF32" t="n">
      <f>-</f>
    </nc>
  </rcc>
  <rcc rId="8635" ua="false" sId="4">
    <oc r="AF33" t="n">
      <f>-</f>
    </oc>
    <nc r="AF33" t="n">
      <f>-</f>
    </nc>
  </rcc>
  <rcc rId="8636" ua="false" sId="4">
    <oc r="AF34" t="n">
      <f>-</f>
    </oc>
    <nc r="AF34" t="n">
      <f>-</f>
    </nc>
  </rcc>
  <rcc rId="8637" ua="false" sId="4">
    <oc r="AF35" t="n">
      <f>-</f>
    </oc>
    <nc r="AF35" t="n">
      <f>-</f>
    </nc>
  </rcc>
  <rcc rId="8638" ua="false" sId="4">
    <oc r="AF36" t="n">
      <f>-</f>
    </oc>
    <nc r="AF36" t="n">
      <f>-</f>
    </nc>
  </rcc>
  <rcc rId="8639" ua="false" sId="4">
    <oc r="AF37" t="n">
      <f>-</f>
    </oc>
    <nc r="AF37" t="n">
      <f>-</f>
    </nc>
  </rcc>
  <rcc rId="8640" ua="false" sId="4">
    <oc r="AF38" t="n">
      <f>-</f>
    </oc>
    <nc r="AF38" t="n">
      <f>-</f>
    </nc>
  </rcc>
  <rcc rId="8641" ua="false" sId="4">
    <oc r="AF39" t="n">
      <f>-</f>
    </oc>
    <nc r="AF39" t="n">
      <f>-</f>
    </nc>
  </rcc>
  <rcc rId="8642" ua="false" sId="4">
    <oc r="AF40" t="n">
      <f>-</f>
    </oc>
    <nc r="AF40" t="n">
      <f>-</f>
    </nc>
  </rcc>
  <rcc rId="8643" ua="false" sId="4">
    <oc r="AF41" t="n">
      <f>-</f>
    </oc>
    <nc r="AF41" t="n">
      <f>-</f>
    </nc>
  </rcc>
  <rcc rId="8644" ua="false" sId="4">
    <oc r="AG15" t="n">
      <f>-</f>
    </oc>
    <nc r="AG15" t="n">
      <f>-</f>
    </nc>
  </rcc>
  <rcc rId="8645" ua="false" sId="4">
    <oc r="AG16" t="n">
      <f>-</f>
    </oc>
    <nc r="AG16" t="n">
      <f>-</f>
    </nc>
  </rcc>
  <rcc rId="8646" ua="false" sId="4">
    <oc r="AG17" t="n">
      <f>-</f>
    </oc>
    <nc r="AG17" t="n">
      <f>-</f>
    </nc>
  </rcc>
  <rcc rId="8647" ua="false" sId="4">
    <oc r="AG18" t="n">
      <f>-</f>
    </oc>
    <nc r="AG18" t="n">
      <f>-</f>
    </nc>
  </rcc>
  <rcc rId="8648" ua="false" sId="4">
    <oc r="AG19" t="n">
      <f>-</f>
    </oc>
    <nc r="AG19" t="n">
      <f>-</f>
    </nc>
  </rcc>
  <rcc rId="8649" ua="false" sId="4">
    <oc r="AG20" t="n">
      <f>-</f>
    </oc>
    <nc r="AG20" t="n">
      <f>-</f>
    </nc>
  </rcc>
  <rcc rId="8650" ua="false" sId="4">
    <oc r="AG21" t="n">
      <f>-</f>
    </oc>
    <nc r="AG21" t="n">
      <f>-</f>
    </nc>
  </rcc>
  <rcc rId="8651" ua="false" sId="4">
    <oc r="AG22" t="n">
      <f>-</f>
    </oc>
    <nc r="AG22" t="n">
      <f>-</f>
    </nc>
  </rcc>
  <rcc rId="8652" ua="false" sId="4">
    <oc r="AG23" t="n">
      <f>-</f>
    </oc>
    <nc r="AG23" t="n">
      <f>-</f>
    </nc>
  </rcc>
  <rcc rId="8653" ua="false" sId="4">
    <oc r="AG24" t="n">
      <f>-</f>
    </oc>
    <nc r="AG24" t="n">
      <f>-</f>
    </nc>
  </rcc>
  <rcc rId="8654" ua="false" sId="4">
    <oc r="AG25" t="n">
      <f>-</f>
    </oc>
    <nc r="AG25" t="n">
      <f>-</f>
    </nc>
  </rcc>
  <rcc rId="8655" ua="false" sId="4">
    <oc r="AG26" t="n">
      <f>-</f>
    </oc>
    <nc r="AG26" t="n">
      <f>-</f>
    </nc>
  </rcc>
  <rcc rId="8656" ua="false" sId="4">
    <oc r="AG27" t="n">
      <f>-</f>
    </oc>
    <nc r="AG27" t="n">
      <f>-</f>
    </nc>
  </rcc>
  <rcc rId="8657" ua="false" sId="4">
    <oc r="AG28" t="n">
      <f>-</f>
    </oc>
    <nc r="AG28" t="n">
      <f>-</f>
    </nc>
  </rcc>
  <rcc rId="8658" ua="false" sId="4">
    <oc r="AG29" t="n">
      <f>-</f>
    </oc>
    <nc r="AG29" t="n">
      <f>-</f>
    </nc>
  </rcc>
  <rcc rId="8659" ua="false" sId="4">
    <oc r="AG30" t="n">
      <f>-</f>
    </oc>
    <nc r="AG30" t="n">
      <f>-</f>
    </nc>
  </rcc>
  <rcc rId="8660" ua="false" sId="4">
    <oc r="AG31" t="n">
      <f>-</f>
    </oc>
    <nc r="AG31" t="n">
      <f>-</f>
    </nc>
  </rcc>
  <rcc rId="8661" ua="false" sId="4">
    <oc r="AG32" t="n">
      <f>-</f>
    </oc>
    <nc r="AG32" t="n">
      <f>-</f>
    </nc>
  </rcc>
  <rcc rId="8662" ua="false" sId="4">
    <oc r="AG33" t="n">
      <f>-</f>
    </oc>
    <nc r="AG33" t="n">
      <f>-</f>
    </nc>
  </rcc>
  <rcc rId="8663" ua="false" sId="4">
    <oc r="AG34" t="n">
      <f>-</f>
    </oc>
    <nc r="AG34" t="n">
      <f>-</f>
    </nc>
  </rcc>
  <rcc rId="8664" ua="false" sId="4">
    <oc r="AG35" t="n">
      <f>-</f>
    </oc>
    <nc r="AG35" t="n">
      <f>-</f>
    </nc>
  </rcc>
  <rcc rId="8665" ua="false" sId="4">
    <oc r="AG36" t="n">
      <f>-</f>
    </oc>
    <nc r="AG36" t="n">
      <f>-</f>
    </nc>
  </rcc>
  <rcc rId="8666" ua="false" sId="4">
    <oc r="AG37" t="n">
      <f>-</f>
    </oc>
    <nc r="AG37" t="n">
      <f>-</f>
    </nc>
  </rcc>
  <rcc rId="8667" ua="false" sId="4">
    <oc r="AG38" t="n">
      <f>-</f>
    </oc>
    <nc r="AG38" t="n">
      <f>-</f>
    </nc>
  </rcc>
  <rcc rId="8668" ua="false" sId="4">
    <oc r="AG39" t="n">
      <f>-</f>
    </oc>
    <nc r="AG39" t="n">
      <f>-</f>
    </nc>
  </rcc>
  <rcc rId="8669" ua="false" sId="4">
    <oc r="AG40" t="n">
      <f>-</f>
    </oc>
    <nc r="AG40" t="n">
      <f>-</f>
    </nc>
  </rcc>
  <rcc rId="8670" ua="false" sId="4">
    <oc r="AG41" t="n">
      <f>-</f>
    </oc>
    <nc r="AG41" t="n">
      <f>-</f>
    </nc>
  </rcc>
  <rcc rId="8671" ua="false" sId="4">
    <oc r="AH15" t="n">
      <f>-</f>
    </oc>
    <nc r="AH15" t="n">
      <f>-</f>
    </nc>
  </rcc>
  <rcc rId="8672" ua="false" sId="4">
    <oc r="AH16" t="n">
      <f>-</f>
    </oc>
    <nc r="AH16" t="n">
      <f>-</f>
    </nc>
  </rcc>
  <rcc rId="8673" ua="false" sId="4">
    <oc r="AH17" t="n">
      <f>-</f>
    </oc>
    <nc r="AH17" t="n">
      <f>-</f>
    </nc>
  </rcc>
  <rcc rId="8674" ua="false" sId="4">
    <oc r="AH18" t="n">
      <f>-</f>
    </oc>
    <nc r="AH18" t="n">
      <f>-</f>
    </nc>
  </rcc>
  <rcc rId="8675" ua="false" sId="4">
    <oc r="AH19" t="n">
      <f>-</f>
    </oc>
    <nc r="AH19" t="n">
      <f>-</f>
    </nc>
  </rcc>
  <rcc rId="8676" ua="false" sId="4">
    <oc r="AH20" t="n">
      <f>-</f>
    </oc>
    <nc r="AH20" t="n">
      <f>-</f>
    </nc>
  </rcc>
  <rcc rId="8677" ua="false" sId="4">
    <oc r="AH21" t="n">
      <f>-</f>
    </oc>
    <nc r="AH21" t="n">
      <f>-</f>
    </nc>
  </rcc>
  <rcc rId="8678" ua="false" sId="4">
    <oc r="AH22" t="n">
      <f>-</f>
    </oc>
    <nc r="AH22" t="n">
      <f>-</f>
    </nc>
  </rcc>
  <rcc rId="8679" ua="false" sId="4">
    <oc r="AH23" t="n">
      <f>-</f>
    </oc>
    <nc r="AH23" t="n">
      <f>-</f>
    </nc>
  </rcc>
  <rcc rId="8680" ua="false" sId="4">
    <oc r="AH24" t="n">
      <f>-</f>
    </oc>
    <nc r="AH24" t="n">
      <f>-</f>
    </nc>
  </rcc>
  <rcc rId="8681" ua="false" sId="4">
    <oc r="AH25" t="n">
      <f>-</f>
    </oc>
    <nc r="AH25" t="n">
      <f>-</f>
    </nc>
  </rcc>
  <rcc rId="8682" ua="false" sId="4">
    <oc r="AH26" t="n">
      <f>-</f>
    </oc>
    <nc r="AH26" t="n">
      <f>-</f>
    </nc>
  </rcc>
  <rcc rId="8683" ua="false" sId="4">
    <oc r="AH27" t="n">
      <f>-</f>
    </oc>
    <nc r="AH27" t="n">
      <f>-</f>
    </nc>
  </rcc>
  <rcc rId="8684" ua="false" sId="4">
    <oc r="AH28" t="n">
      <f>-</f>
    </oc>
    <nc r="AH28" t="n">
      <f>-</f>
    </nc>
  </rcc>
  <rcc rId="8685" ua="false" sId="4">
    <oc r="AH29" t="n">
      <f>-</f>
    </oc>
    <nc r="AH29" t="n">
      <f>-</f>
    </nc>
  </rcc>
  <rcc rId="8686" ua="false" sId="4">
    <oc r="AH30" t="n">
      <f>-</f>
    </oc>
    <nc r="AH30" t="n">
      <f>-</f>
    </nc>
  </rcc>
  <rcc rId="8687" ua="false" sId="4">
    <oc r="AH31" t="n">
      <f>-</f>
    </oc>
    <nc r="AH31" t="n">
      <f>-</f>
    </nc>
  </rcc>
  <rcc rId="8688" ua="false" sId="4">
    <oc r="AH32" t="n">
      <f>-</f>
    </oc>
    <nc r="AH32" t="n">
      <f>-</f>
    </nc>
  </rcc>
  <rcc rId="8689" ua="false" sId="4">
    <oc r="AH33" t="n">
      <f>-</f>
    </oc>
    <nc r="AH33" t="n">
      <f>-</f>
    </nc>
  </rcc>
  <rcc rId="8690" ua="false" sId="4">
    <oc r="AH34" t="n">
      <f>-</f>
    </oc>
    <nc r="AH34" t="n">
      <f>-</f>
    </nc>
  </rcc>
  <rcc rId="8691" ua="false" sId="4">
    <oc r="AH35" t="n">
      <f>-</f>
    </oc>
    <nc r="AH35" t="n">
      <f>-</f>
    </nc>
  </rcc>
  <rcc rId="8692" ua="false" sId="4">
    <oc r="AH36" t="n">
      <f>-</f>
    </oc>
    <nc r="AH36" t="n">
      <f>-</f>
    </nc>
  </rcc>
  <rcc rId="8693" ua="false" sId="4">
    <oc r="AH37" t="n">
      <f>-</f>
    </oc>
    <nc r="AH37" t="n">
      <f>-</f>
    </nc>
  </rcc>
  <rcc rId="8694" ua="false" sId="4">
    <oc r="AH38" t="n">
      <f>-</f>
    </oc>
    <nc r="AH38" t="n">
      <f>-</f>
    </nc>
  </rcc>
  <rcc rId="8695" ua="false" sId="4">
    <oc r="AH39" t="n">
      <f>-</f>
    </oc>
    <nc r="AH39" t="n">
      <f>-</f>
    </nc>
  </rcc>
  <rcc rId="8696" ua="false" sId="4">
    <oc r="AH40" t="n">
      <f>-</f>
    </oc>
    <nc r="AH40" t="n">
      <f>-</f>
    </nc>
  </rcc>
  <rcc rId="8697" ua="false" sId="4">
    <oc r="AH41" t="n">
      <f>-</f>
    </oc>
    <nc r="AH41" t="n">
      <f>-</f>
    </nc>
  </rcc>
  <rcc rId="8698" ua="false" sId="4">
    <oc r="AI15" t="n">
      <f>-</f>
    </oc>
    <nc r="AI15" t="n">
      <f>-</f>
    </nc>
  </rcc>
  <rcc rId="8699" ua="false" sId="4">
    <oc r="AI16" t="n">
      <f>-</f>
    </oc>
    <nc r="AI16" t="n">
      <f>-</f>
    </nc>
  </rcc>
  <rcc rId="8700" ua="false" sId="4">
    <oc r="AI17" t="n">
      <f>-</f>
    </oc>
    <nc r="AI17" t="n">
      <f>-</f>
    </nc>
  </rcc>
  <rcc rId="8701" ua="false" sId="4">
    <oc r="AI18" t="n">
      <f>-</f>
    </oc>
    <nc r="AI18" t="n">
      <f>-</f>
    </nc>
  </rcc>
  <rcc rId="8702" ua="false" sId="4">
    <oc r="AI19" t="n">
      <f>-</f>
    </oc>
    <nc r="AI19" t="n">
      <f>-</f>
    </nc>
  </rcc>
  <rcc rId="8703" ua="false" sId="4">
    <oc r="AI20" t="n">
      <f>-</f>
    </oc>
    <nc r="AI20" t="n">
      <f>-</f>
    </nc>
  </rcc>
  <rcc rId="8704" ua="false" sId="4">
    <oc r="AI21" t="n">
      <f>-</f>
    </oc>
    <nc r="AI21" t="n">
      <f>-</f>
    </nc>
  </rcc>
  <rcc rId="8705" ua="false" sId="4">
    <oc r="AI22" t="n">
      <f>-</f>
    </oc>
    <nc r="AI22" t="n">
      <f>-</f>
    </nc>
  </rcc>
  <rcc rId="8706" ua="false" sId="4">
    <oc r="AI23" t="n">
      <f>-</f>
    </oc>
    <nc r="AI23" t="n">
      <f>-</f>
    </nc>
  </rcc>
  <rcc rId="8707" ua="false" sId="4">
    <oc r="AI24" t="n">
      <f>-</f>
    </oc>
    <nc r="AI24" t="n">
      <f>-</f>
    </nc>
  </rcc>
  <rcc rId="8708" ua="false" sId="4">
    <oc r="AI25" t="n">
      <f>-</f>
    </oc>
    <nc r="AI25" t="n">
      <f>-</f>
    </nc>
  </rcc>
  <rcc rId="8709" ua="false" sId="4">
    <oc r="AI26" t="n">
      <f>-</f>
    </oc>
    <nc r="AI26" t="n">
      <f>-</f>
    </nc>
  </rcc>
  <rcc rId="8710" ua="false" sId="4">
    <oc r="AI27" t="n">
      <f>-</f>
    </oc>
    <nc r="AI27" t="n">
      <f>-</f>
    </nc>
  </rcc>
  <rcc rId="8711" ua="false" sId="4">
    <oc r="AI28" t="n">
      <f>-</f>
    </oc>
    <nc r="AI28" t="n">
      <f>-</f>
    </nc>
  </rcc>
  <rcc rId="8712" ua="false" sId="4">
    <oc r="AI29" t="n">
      <f>-</f>
    </oc>
    <nc r="AI29" t="n">
      <f>-</f>
    </nc>
  </rcc>
  <rcc rId="8713" ua="false" sId="4">
    <oc r="AI30" t="n">
      <f>-</f>
    </oc>
    <nc r="AI30" t="n">
      <f>-</f>
    </nc>
  </rcc>
  <rcc rId="8714" ua="false" sId="4">
    <oc r="AI31" t="n">
      <f>-</f>
    </oc>
    <nc r="AI31" t="n">
      <f>-</f>
    </nc>
  </rcc>
  <rcc rId="8715" ua="false" sId="4">
    <oc r="AI32" t="n">
      <f>-</f>
    </oc>
    <nc r="AI32" t="n">
      <f>-</f>
    </nc>
  </rcc>
  <rcc rId="8716" ua="false" sId="4">
    <oc r="AI33" t="n">
      <f>-</f>
    </oc>
    <nc r="AI33" t="n">
      <f>-</f>
    </nc>
  </rcc>
  <rcc rId="8717" ua="false" sId="4">
    <oc r="AI34" t="n">
      <f>-</f>
    </oc>
    <nc r="AI34" t="n">
      <f>-</f>
    </nc>
  </rcc>
  <rcc rId="8718" ua="false" sId="4">
    <oc r="AI35" t="n">
      <f>-</f>
    </oc>
    <nc r="AI35" t="n">
      <f>-</f>
    </nc>
  </rcc>
  <rcc rId="8719" ua="false" sId="4">
    <oc r="AI36" t="n">
      <f>-</f>
    </oc>
    <nc r="AI36" t="n">
      <f>-</f>
    </nc>
  </rcc>
  <rcc rId="8720" ua="false" sId="4">
    <oc r="AI37" t="n">
      <f>-</f>
    </oc>
    <nc r="AI37" t="n">
      <f>-</f>
    </nc>
  </rcc>
  <rcc rId="8721" ua="false" sId="4">
    <oc r="AI38" t="n">
      <f>-</f>
    </oc>
    <nc r="AI38" t="n">
      <f>-</f>
    </nc>
  </rcc>
  <rcc rId="8722" ua="false" sId="4">
    <oc r="AI39" t="n">
      <f>-</f>
    </oc>
    <nc r="AI39" t="n">
      <f>-</f>
    </nc>
  </rcc>
  <rcc rId="8723" ua="false" sId="4">
    <oc r="AI40" t="n">
      <f>-</f>
    </oc>
    <nc r="AI40" t="n">
      <f>-</f>
    </nc>
  </rcc>
  <rcc rId="8724" ua="false" sId="4">
    <oc r="AI41" t="n">
      <f>-</f>
    </oc>
    <nc r="AI41" t="n">
      <f>-</f>
    </nc>
  </rcc>
  <rcc rId="8725" ua="false" sId="4">
    <oc r="AJ15" t="n">
      <f>-</f>
    </oc>
    <nc r="AJ15" t="n">
      <f>-</f>
    </nc>
  </rcc>
  <rcc rId="8726" ua="false" sId="4">
    <oc r="AJ16" t="n">
      <f>-</f>
    </oc>
    <nc r="AJ16" t="n">
      <f>-</f>
    </nc>
  </rcc>
  <rcc rId="8727" ua="false" sId="4">
    <oc r="AJ17" t="n">
      <f>-</f>
    </oc>
    <nc r="AJ17" t="n">
      <f>-</f>
    </nc>
  </rcc>
  <rcc rId="8728" ua="false" sId="4">
    <oc r="AJ18" t="n">
      <f>-</f>
    </oc>
    <nc r="AJ18" t="n">
      <f>-</f>
    </nc>
  </rcc>
  <rcc rId="8729" ua="false" sId="4">
    <oc r="AJ19" t="n">
      <f>-</f>
    </oc>
    <nc r="AJ19" t="n">
      <f>-</f>
    </nc>
  </rcc>
  <rcc rId="8730" ua="false" sId="4">
    <oc r="AJ20" t="n">
      <f>-</f>
    </oc>
    <nc r="AJ20" t="n">
      <f>-</f>
    </nc>
  </rcc>
  <rcc rId="8731" ua="false" sId="4">
    <oc r="AJ21" t="n">
      <f>-</f>
    </oc>
    <nc r="AJ21" t="n">
      <f>-</f>
    </nc>
  </rcc>
  <rcc rId="8732" ua="false" sId="4">
    <oc r="AJ22" t="n">
      <f>-</f>
    </oc>
    <nc r="AJ22" t="n">
      <f>-</f>
    </nc>
  </rcc>
  <rcc rId="8733" ua="false" sId="4">
    <oc r="AJ23" t="n">
      <f>-</f>
    </oc>
    <nc r="AJ23" t="n">
      <f>-</f>
    </nc>
  </rcc>
  <rcc rId="8734" ua="false" sId="4">
    <oc r="AJ24" t="n">
      <f>-</f>
    </oc>
    <nc r="AJ24" t="n">
      <f>-</f>
    </nc>
  </rcc>
  <rcc rId="8735" ua="false" sId="4">
    <oc r="AJ25" t="n">
      <f>-</f>
    </oc>
    <nc r="AJ25" t="n">
      <f>-</f>
    </nc>
  </rcc>
  <rcc rId="8736" ua="false" sId="4">
    <oc r="AJ26" t="n">
      <f>-</f>
    </oc>
    <nc r="AJ26" t="n">
      <f>-</f>
    </nc>
  </rcc>
  <rcc rId="8737" ua="false" sId="4">
    <oc r="AJ27" t="n">
      <f>-</f>
    </oc>
    <nc r="AJ27" t="n">
      <f>-</f>
    </nc>
  </rcc>
  <rcc rId="8738" ua="false" sId="4">
    <oc r="AJ28" t="n">
      <f>-</f>
    </oc>
    <nc r="AJ28" t="n">
      <f>-</f>
    </nc>
  </rcc>
  <rcc rId="8739" ua="false" sId="4">
    <oc r="AJ29" t="n">
      <f>-</f>
    </oc>
    <nc r="AJ29" t="n">
      <f>-</f>
    </nc>
  </rcc>
  <rcc rId="8740" ua="false" sId="4">
    <oc r="AJ30" t="n">
      <f>-</f>
    </oc>
    <nc r="AJ30" t="n">
      <f>-</f>
    </nc>
  </rcc>
  <rcc rId="8741" ua="false" sId="4">
    <oc r="AJ31" t="n">
      <f>-</f>
    </oc>
    <nc r="AJ31" t="n">
      <f>-</f>
    </nc>
  </rcc>
  <rcc rId="8742" ua="false" sId="4">
    <oc r="AJ32" t="n">
      <f>-</f>
    </oc>
    <nc r="AJ32" t="n">
      <f>-</f>
    </nc>
  </rcc>
  <rcc rId="8743" ua="false" sId="4">
    <oc r="AJ33" t="n">
      <f>-</f>
    </oc>
    <nc r="AJ33" t="n">
      <f>-</f>
    </nc>
  </rcc>
  <rcc rId="8744" ua="false" sId="4">
    <oc r="AJ34" t="n">
      <f>-</f>
    </oc>
    <nc r="AJ34" t="n">
      <f>-</f>
    </nc>
  </rcc>
  <rcc rId="8745" ua="false" sId="4">
    <oc r="AJ35" t="n">
      <f>-</f>
    </oc>
    <nc r="AJ35" t="n">
      <f>-</f>
    </nc>
  </rcc>
  <rcc rId="8746" ua="false" sId="4">
    <oc r="AJ36" t="n">
      <f>-</f>
    </oc>
    <nc r="AJ36" t="n">
      <f>-</f>
    </nc>
  </rcc>
  <rcc rId="8747" ua="false" sId="4">
    <oc r="AJ37" t="n">
      <f>-</f>
    </oc>
    <nc r="AJ37" t="n">
      <f>-</f>
    </nc>
  </rcc>
  <rcc rId="8748" ua="false" sId="4">
    <oc r="AJ38" t="n">
      <f>-</f>
    </oc>
    <nc r="AJ38" t="n">
      <f>-</f>
    </nc>
  </rcc>
  <rcc rId="8749" ua="false" sId="4">
    <oc r="AJ39" t="n">
      <f>-</f>
    </oc>
    <nc r="AJ39" t="n">
      <f>-</f>
    </nc>
  </rcc>
  <rcc rId="8750" ua="false" sId="4">
    <oc r="AJ40" t="n">
      <f>-</f>
    </oc>
    <nc r="AJ40" t="n">
      <f>-</f>
    </nc>
  </rcc>
  <rcc rId="8751" ua="false" sId="4">
    <oc r="AJ41" t="n">
      <f>-</f>
    </oc>
    <nc r="AJ41" t="n">
      <f>-</f>
    </nc>
  </rcc>
  <rcc rId="8752" ua="false" sId="4">
    <oc r="AK15" t="n">
      <f>-</f>
    </oc>
    <nc r="AK15" t="n">
      <f>-</f>
    </nc>
  </rcc>
  <rcc rId="8753" ua="false" sId="4">
    <oc r="AK16" t="n">
      <f>-</f>
    </oc>
    <nc r="AK16" t="n">
      <f>-</f>
    </nc>
  </rcc>
  <rcc rId="8754" ua="false" sId="4">
    <oc r="AK17" t="n">
      <f>-</f>
    </oc>
    <nc r="AK17" t="n">
      <f>-</f>
    </nc>
  </rcc>
  <rcc rId="8755" ua="false" sId="4">
    <oc r="AK18" t="n">
      <f>-</f>
    </oc>
    <nc r="AK18" t="n">
      <f>-</f>
    </nc>
  </rcc>
  <rcc rId="8756" ua="false" sId="4">
    <oc r="AK19" t="n">
      <f>-</f>
    </oc>
    <nc r="AK19" t="n">
      <f>-</f>
    </nc>
  </rcc>
  <rcc rId="8757" ua="false" sId="4">
    <oc r="AK20" t="n">
      <f>-</f>
    </oc>
    <nc r="AK20" t="n">
      <f>-</f>
    </nc>
  </rcc>
  <rcc rId="8758" ua="false" sId="4">
    <oc r="AK21" t="n">
      <f>-</f>
    </oc>
    <nc r="AK21" t="n">
      <f>-</f>
    </nc>
  </rcc>
  <rcc rId="8759" ua="false" sId="4">
    <oc r="AK22" t="n">
      <f>-</f>
    </oc>
    <nc r="AK22" t="n">
      <f>-</f>
    </nc>
  </rcc>
  <rcc rId="8760" ua="false" sId="4">
    <oc r="AK23" t="n">
      <f>-</f>
    </oc>
    <nc r="AK23" t="n">
      <f>-</f>
    </nc>
  </rcc>
  <rcc rId="8761" ua="false" sId="4">
    <oc r="AK24" t="n">
      <f>-</f>
    </oc>
    <nc r="AK24" t="n">
      <f>-</f>
    </nc>
  </rcc>
  <rcc rId="8762" ua="false" sId="4">
    <oc r="AK25" t="n">
      <f>-</f>
    </oc>
    <nc r="AK25" t="n">
      <f>-</f>
    </nc>
  </rcc>
  <rcc rId="8763" ua="false" sId="4">
    <oc r="AK26" t="n">
      <f>-</f>
    </oc>
    <nc r="AK26" t="n">
      <f>-</f>
    </nc>
  </rcc>
  <rcc rId="8764" ua="false" sId="4">
    <oc r="AK27" t="n">
      <f>-</f>
    </oc>
    <nc r="AK27" t="n">
      <f>-</f>
    </nc>
  </rcc>
  <rcc rId="8765" ua="false" sId="4">
    <oc r="AK28" t="n">
      <f>-</f>
    </oc>
    <nc r="AK28" t="n">
      <f>-</f>
    </nc>
  </rcc>
  <rcc rId="8766" ua="false" sId="4">
    <oc r="AK29" t="n">
      <f>-</f>
    </oc>
    <nc r="AK29" t="n">
      <f>-</f>
    </nc>
  </rcc>
  <rcc rId="8767" ua="false" sId="4">
    <oc r="AK30" t="n">
      <f>-</f>
    </oc>
    <nc r="AK30" t="n">
      <f>-</f>
    </nc>
  </rcc>
  <rcc rId="8768" ua="false" sId="4">
    <oc r="AK31" t="n">
      <f>-</f>
    </oc>
    <nc r="AK31" t="n">
      <f>-</f>
    </nc>
  </rcc>
  <rcc rId="8769" ua="false" sId="4">
    <oc r="AK32" t="n">
      <f>-</f>
    </oc>
    <nc r="AK32" t="n">
      <f>-</f>
    </nc>
  </rcc>
  <rcc rId="8770" ua="false" sId="4">
    <oc r="AK33" t="n">
      <f>-</f>
    </oc>
    <nc r="AK33" t="n">
      <f>-</f>
    </nc>
  </rcc>
  <rcc rId="8771" ua="false" sId="4">
    <oc r="AK34" t="n">
      <f>-</f>
    </oc>
    <nc r="AK34" t="n">
      <f>-</f>
    </nc>
  </rcc>
  <rcc rId="8772" ua="false" sId="4">
    <oc r="AK35" t="n">
      <f>-</f>
    </oc>
    <nc r="AK35" t="n">
      <f>-</f>
    </nc>
  </rcc>
  <rcc rId="8773" ua="false" sId="4">
    <oc r="AK36" t="n">
      <f>-</f>
    </oc>
    <nc r="AK36" t="n">
      <f>-</f>
    </nc>
  </rcc>
  <rcc rId="8774" ua="false" sId="4">
    <oc r="AK37" t="n">
      <f>-</f>
    </oc>
    <nc r="AK37" t="n">
      <f>-</f>
    </nc>
  </rcc>
  <rcc rId="8775" ua="false" sId="4">
    <oc r="AK38" t="n">
      <f>-</f>
    </oc>
    <nc r="AK38" t="n">
      <f>-</f>
    </nc>
  </rcc>
  <rcc rId="8776" ua="false" sId="4">
    <oc r="AK39" t="n">
      <f>-</f>
    </oc>
    <nc r="AK39" t="n">
      <f>-</f>
    </nc>
  </rcc>
  <rcc rId="8777" ua="false" sId="4">
    <oc r="AK40" t="n">
      <f>-</f>
    </oc>
    <nc r="AK40" t="n">
      <f>-</f>
    </nc>
  </rcc>
  <rcc rId="8778" ua="false" sId="4">
    <oc r="AK41" t="n">
      <f>-</f>
    </oc>
    <nc r="AK41" t="n">
      <f>-</f>
    </nc>
  </rcc>
  <rcc rId="8779" ua="false" sId="4">
    <oc r="AL15" t="n">
      <f>-</f>
    </oc>
    <nc r="AL15" t="n">
      <f>-</f>
    </nc>
  </rcc>
  <rcc rId="8780" ua="false" sId="4">
    <oc r="AL16" t="n">
      <f>-</f>
    </oc>
    <nc r="AL16" t="n">
      <f>-</f>
    </nc>
  </rcc>
  <rcc rId="8781" ua="false" sId="4">
    <oc r="AL17" t="n">
      <f>-</f>
    </oc>
    <nc r="AL17" t="n">
      <f>-</f>
    </nc>
  </rcc>
  <rcc rId="8782" ua="false" sId="4">
    <oc r="AL18" t="n">
      <f>-</f>
    </oc>
    <nc r="AL18" t="n">
      <f>-</f>
    </nc>
  </rcc>
  <rcc rId="8783" ua="false" sId="4">
    <oc r="AL19" t="n">
      <f>-</f>
    </oc>
    <nc r="AL19" t="n">
      <f>-</f>
    </nc>
  </rcc>
  <rcc rId="8784" ua="false" sId="4">
    <oc r="AL20" t="n">
      <f>-</f>
    </oc>
    <nc r="AL20" t="n">
      <f>-</f>
    </nc>
  </rcc>
  <rcc rId="8785" ua="false" sId="4">
    <oc r="AL21" t="n">
      <f>-</f>
    </oc>
    <nc r="AL21" t="n">
      <f>-</f>
    </nc>
  </rcc>
  <rcc rId="8786" ua="false" sId="4">
    <oc r="AL22" t="n">
      <f>-</f>
    </oc>
    <nc r="AL22" t="n">
      <f>-</f>
    </nc>
  </rcc>
  <rcc rId="8787" ua="false" sId="4">
    <oc r="AL23" t="n">
      <f>-</f>
    </oc>
    <nc r="AL23" t="n">
      <f>-</f>
    </nc>
  </rcc>
  <rcc rId="8788" ua="false" sId="4">
    <oc r="AL24" t="n">
      <f>-</f>
    </oc>
    <nc r="AL24" t="n">
      <f>-</f>
    </nc>
  </rcc>
  <rcc rId="8789" ua="false" sId="4">
    <oc r="AL25" t="n">
      <f>-</f>
    </oc>
    <nc r="AL25" t="n">
      <f>-</f>
    </nc>
  </rcc>
  <rcc rId="8790" ua="false" sId="4">
    <oc r="AL26" t="n">
      <f>-</f>
    </oc>
    <nc r="AL26" t="n">
      <f>-</f>
    </nc>
  </rcc>
  <rcc rId="8791" ua="false" sId="4">
    <oc r="AL27" t="n">
      <f>-</f>
    </oc>
    <nc r="AL27" t="n">
      <f>-</f>
    </nc>
  </rcc>
  <rcc rId="8792" ua="false" sId="4">
    <oc r="AL28" t="n">
      <f>-</f>
    </oc>
    <nc r="AL28" t="n">
      <f>-</f>
    </nc>
  </rcc>
  <rcc rId="8793" ua="false" sId="4">
    <oc r="AL29" t="n">
      <f>-</f>
    </oc>
    <nc r="AL29" t="n">
      <f>-</f>
    </nc>
  </rcc>
  <rcc rId="8794" ua="false" sId="4">
    <oc r="AL30" t="n">
      <f>-</f>
    </oc>
    <nc r="AL30" t="n">
      <f>-</f>
    </nc>
  </rcc>
  <rcc rId="8795" ua="false" sId="4">
    <oc r="AL31" t="n">
      <f>-</f>
    </oc>
    <nc r="AL31" t="n">
      <f>-</f>
    </nc>
  </rcc>
  <rcc rId="8796" ua="false" sId="4">
    <oc r="AL32" t="n">
      <f>-</f>
    </oc>
    <nc r="AL32" t="n">
      <f>-</f>
    </nc>
  </rcc>
  <rcc rId="8797" ua="false" sId="4">
    <oc r="AL33" t="n">
      <f>-</f>
    </oc>
    <nc r="AL33" t="n">
      <f>-</f>
    </nc>
  </rcc>
  <rcc rId="8798" ua="false" sId="4">
    <oc r="AL34" t="n">
      <f>-</f>
    </oc>
    <nc r="AL34" t="n">
      <f>-</f>
    </nc>
  </rcc>
  <rcc rId="8799" ua="false" sId="4">
    <oc r="AL35" t="n">
      <f>-</f>
    </oc>
    <nc r="AL35" t="n">
      <f>-</f>
    </nc>
  </rcc>
  <rcc rId="8800" ua="false" sId="4">
    <oc r="AL36" t="n">
      <f>-</f>
    </oc>
    <nc r="AL36" t="n">
      <f>-</f>
    </nc>
  </rcc>
  <rcc rId="8801" ua="false" sId="4">
    <oc r="AL37" t="n">
      <f>-</f>
    </oc>
    <nc r="AL37" t="n">
      <f>-</f>
    </nc>
  </rcc>
  <rcc rId="8802" ua="false" sId="4">
    <oc r="AL38" t="n">
      <f>-</f>
    </oc>
    <nc r="AL38" t="n">
      <f>-</f>
    </nc>
  </rcc>
  <rcc rId="8803" ua="false" sId="4">
    <oc r="AL39" t="n">
      <f>-</f>
    </oc>
    <nc r="AL39" t="n">
      <f>-</f>
    </nc>
  </rcc>
  <rcc rId="8804" ua="false" sId="4">
    <oc r="AL40" t="n">
      <f>-</f>
    </oc>
    <nc r="AL40" t="n">
      <f>-</f>
    </nc>
  </rcc>
  <rcc rId="8805" ua="false" sId="4">
    <oc r="AL41" t="n">
      <f>-</f>
    </oc>
    <nc r="AL41" t="n">
      <f>-</f>
    </nc>
  </rcc>
  <rcc rId="8806" ua="false" sId="4">
    <oc r="AM15" t="n">
      <f>-</f>
    </oc>
    <nc r="AM15" t="n">
      <f>-</f>
    </nc>
  </rcc>
  <rcc rId="8807" ua="false" sId="4">
    <oc r="AM16" t="n">
      <f>-</f>
    </oc>
    <nc r="AM16" t="n">
      <f>-</f>
    </nc>
  </rcc>
  <rcc rId="8808" ua="false" sId="4">
    <oc r="AM17" t="n">
      <f>-</f>
    </oc>
    <nc r="AM17" t="n">
      <f>-</f>
    </nc>
  </rcc>
  <rcc rId="8809" ua="false" sId="4">
    <oc r="AM18" t="n">
      <f>-</f>
    </oc>
    <nc r="AM18" t="n">
      <f>-</f>
    </nc>
  </rcc>
  <rcc rId="8810" ua="false" sId="4">
    <oc r="AM19" t="n">
      <f>-</f>
    </oc>
    <nc r="AM19" t="n">
      <f>-</f>
    </nc>
  </rcc>
  <rcc rId="8811" ua="false" sId="4">
    <oc r="AM20" t="n">
      <f>-</f>
    </oc>
    <nc r="AM20" t="n">
      <f>-</f>
    </nc>
  </rcc>
  <rcc rId="8812" ua="false" sId="4">
    <oc r="AM21" t="n">
      <f>-</f>
    </oc>
    <nc r="AM21" t="n">
      <f>-</f>
    </nc>
  </rcc>
  <rcc rId="8813" ua="false" sId="4">
    <oc r="AM22" t="n">
      <f>-</f>
    </oc>
    <nc r="AM22" t="n">
      <f>-</f>
    </nc>
  </rcc>
  <rcc rId="8814" ua="false" sId="4">
    <oc r="AM23" t="n">
      <f>-</f>
    </oc>
    <nc r="AM23" t="n">
      <f>-</f>
    </nc>
  </rcc>
  <rcc rId="8815" ua="false" sId="4">
    <oc r="AM24" t="n">
      <f>-</f>
    </oc>
    <nc r="AM24" t="n">
      <f>-</f>
    </nc>
  </rcc>
  <rcc rId="8816" ua="false" sId="4">
    <oc r="AM25" t="n">
      <f>-</f>
    </oc>
    <nc r="AM25" t="n">
      <f>-</f>
    </nc>
  </rcc>
  <rcc rId="8817" ua="false" sId="4">
    <oc r="AM26" t="n">
      <f>-</f>
    </oc>
    <nc r="AM26" t="n">
      <f>-</f>
    </nc>
  </rcc>
  <rcc rId="8818" ua="false" sId="4">
    <oc r="AM27" t="n">
      <f>-</f>
    </oc>
    <nc r="AM27" t="n">
      <f>-</f>
    </nc>
  </rcc>
  <rcc rId="8819" ua="false" sId="4">
    <oc r="AM28" t="n">
      <f>-</f>
    </oc>
    <nc r="AM28" t="n">
      <f>-</f>
    </nc>
  </rcc>
  <rcc rId="8820" ua="false" sId="4">
    <oc r="AM29" t="n">
      <f>-</f>
    </oc>
    <nc r="AM29" t="n">
      <f>-</f>
    </nc>
  </rcc>
  <rcc rId="8821" ua="false" sId="4">
    <oc r="AM30" t="n">
      <f>-</f>
    </oc>
    <nc r="AM30" t="n">
      <f>-</f>
    </nc>
  </rcc>
  <rcc rId="8822" ua="false" sId="4">
    <oc r="AM31" t="n">
      <f>-</f>
    </oc>
    <nc r="AM31" t="n">
      <f>-</f>
    </nc>
  </rcc>
  <rcc rId="8823" ua="false" sId="4">
    <oc r="AM32" t="n">
      <f>-</f>
    </oc>
    <nc r="AM32" t="n">
      <f>-</f>
    </nc>
  </rcc>
  <rcc rId="8824" ua="false" sId="4">
    <oc r="AM33" t="n">
      <f>-</f>
    </oc>
    <nc r="AM33" t="n">
      <f>-</f>
    </nc>
  </rcc>
  <rcc rId="8825" ua="false" sId="4">
    <oc r="AM34" t="n">
      <f>-</f>
    </oc>
    <nc r="AM34" t="n">
      <f>-</f>
    </nc>
  </rcc>
  <rcc rId="8826" ua="false" sId="4">
    <oc r="AM35" t="n">
      <f>-</f>
    </oc>
    <nc r="AM35" t="n">
      <f>-</f>
    </nc>
  </rcc>
  <rcc rId="8827" ua="false" sId="4">
    <oc r="AM36" t="n">
      <f>-</f>
    </oc>
    <nc r="AM36" t="n">
      <f>-</f>
    </nc>
  </rcc>
  <rcc rId="8828" ua="false" sId="4">
    <oc r="AM37" t="n">
      <f>-</f>
    </oc>
    <nc r="AM37" t="n">
      <f>-</f>
    </nc>
  </rcc>
  <rcc rId="8829" ua="false" sId="4">
    <oc r="AM38" t="n">
      <f>-</f>
    </oc>
    <nc r="AM38" t="n">
      <f>-</f>
    </nc>
  </rcc>
  <rcc rId="8830" ua="false" sId="4">
    <oc r="AM39" t="n">
      <f>-</f>
    </oc>
    <nc r="AM39" t="n">
      <f>-</f>
    </nc>
  </rcc>
  <rcc rId="8831" ua="false" sId="4">
    <oc r="AM40" t="n">
      <f>-</f>
    </oc>
    <nc r="AM40" t="n">
      <f>-</f>
    </nc>
  </rcc>
  <rcc rId="8832" ua="false" sId="4">
    <oc r="AM41" t="n">
      <f>-</f>
    </oc>
    <nc r="AM41" t="n">
      <f>-</f>
    </nc>
  </rcc>
  <rcc rId="8833" ua="false" sId="4">
    <oc r="AC42" t="n">
      <f>-</f>
    </oc>
    <nc r="AC42" t="n">
      <f>-</f>
    </nc>
  </rcc>
  <rcc rId="8834" ua="false" sId="4">
    <oc r="AC43" t="n">
      <f>-</f>
    </oc>
    <nc r="AC43" t="n">
      <f>-</f>
    </nc>
  </rcc>
  <rcc rId="8835" ua="false" sId="4">
    <oc r="AE42" t="n">
      <f>-</f>
    </oc>
    <nc r="AE42" t="n">
      <f>-</f>
    </nc>
  </rcc>
  <rcc rId="8836" ua="false" sId="4">
    <oc r="AE43" t="n">
      <f>-</f>
    </oc>
    <nc r="AE43" t="n">
      <f>-</f>
    </nc>
  </rcc>
  <rcc rId="8837" ua="false" sId="4">
    <oc r="AG42" t="n">
      <f>-</f>
    </oc>
    <nc r="AG42" t="n">
      <f>-</f>
    </nc>
  </rcc>
  <rcc rId="8838" ua="false" sId="4">
    <oc r="AG43" t="n">
      <f>-</f>
    </oc>
    <nc r="AG43" t="n">
      <f>-</f>
    </nc>
  </rcc>
  <rcc rId="8839" ua="false" sId="4">
    <oc r="AI42" t="n">
      <f>-</f>
    </oc>
    <nc r="AI42" t="n">
      <f>-</f>
    </nc>
  </rcc>
  <rcc rId="8840" ua="false" sId="4">
    <oc r="AI43" t="n">
      <f>-</f>
    </oc>
    <nc r="AI43" t="n">
      <f>-</f>
    </nc>
  </rcc>
  <rcc rId="8841" ua="false" sId="4">
    <oc r="AK42" t="n">
      <f>-</f>
    </oc>
    <nc r="AK42" t="n">
      <f>-</f>
    </nc>
  </rcc>
  <rcc rId="8842" ua="false" sId="4">
    <oc r="AK43" t="n">
      <f>-</f>
    </oc>
    <nc r="AK43" t="n">
      <f>-</f>
    </nc>
  </rcc>
  <rcc rId="8843" ua="false" sId="4">
    <oc r="AM42" t="n">
      <f>-</f>
    </oc>
    <nc r="AM42" t="n">
      <f>-</f>
    </nc>
  </rcc>
  <rcc rId="8844" ua="false" sId="4">
    <oc r="AO15" t="n">
      <f>-</f>
    </oc>
    <nc r="AO15" t="n">
      <f>-</f>
    </nc>
  </rcc>
  <rcc rId="8845" ua="false" sId="4">
    <oc r="AO16" t="n">
      <f>-</f>
    </oc>
    <nc r="AO16" t="n">
      <f>-</f>
    </nc>
  </rcc>
  <rcc rId="8846" ua="false" sId="4">
    <oc r="AO17" t="n">
      <f>-</f>
    </oc>
    <nc r="AO17" t="n">
      <f>-</f>
    </nc>
  </rcc>
  <rcc rId="8847" ua="false" sId="4">
    <oc r="AO18" t="n">
      <f>-</f>
    </oc>
    <nc r="AO18" t="n">
      <f>-</f>
    </nc>
  </rcc>
  <rcc rId="8848" ua="false" sId="4">
    <oc r="AO19" t="n">
      <f>-</f>
    </oc>
    <nc r="AO19" t="n">
      <f>-</f>
    </nc>
  </rcc>
  <rcc rId="8849" ua="false" sId="4">
    <oc r="AO20" t="n">
      <f>-</f>
    </oc>
    <nc r="AO20" t="n">
      <f>-</f>
    </nc>
  </rcc>
  <rcc rId="8850" ua="false" sId="4">
    <oc r="AO21" t="n">
      <f>-</f>
    </oc>
    <nc r="AO21" t="n">
      <f>-</f>
    </nc>
  </rcc>
  <rcc rId="8851" ua="false" sId="4">
    <oc r="AO22" t="n">
      <f>-</f>
    </oc>
    <nc r="AO22" t="n">
      <f>-</f>
    </nc>
  </rcc>
  <rcc rId="8852" ua="false" sId="4">
    <oc r="AO23" t="n">
      <f>-</f>
    </oc>
    <nc r="AO23" t="n">
      <f>-</f>
    </nc>
  </rcc>
  <rcc rId="8853" ua="false" sId="4">
    <oc r="AO24" t="n">
      <f>-</f>
    </oc>
    <nc r="AO24" t="n">
      <f>-</f>
    </nc>
  </rcc>
  <rcc rId="8854" ua="false" sId="4">
    <oc r="AO25" t="n">
      <f>-</f>
    </oc>
    <nc r="AO25" t="n">
      <f>-</f>
    </nc>
  </rcc>
  <rcc rId="8855" ua="false" sId="4">
    <oc r="AO26" t="n">
      <f>-</f>
    </oc>
    <nc r="AO26" t="n">
      <f>-</f>
    </nc>
  </rcc>
  <rcc rId="8856" ua="false" sId="4">
    <oc r="AO27" t="n">
      <f>-</f>
    </oc>
    <nc r="AO27" t="n">
      <f>-</f>
    </nc>
  </rcc>
  <rcc rId="8857" ua="false" sId="4">
    <oc r="AO28" t="n">
      <f>-</f>
    </oc>
    <nc r="AO28" t="n">
      <f>-</f>
    </nc>
  </rcc>
  <rcc rId="8858" ua="false" sId="4">
    <oc r="AO29" t="n">
      <f>-</f>
    </oc>
    <nc r="AO29" t="n">
      <f>-</f>
    </nc>
  </rcc>
  <rcc rId="8859" ua="false" sId="4">
    <oc r="AO30" t="n">
      <f>-</f>
    </oc>
    <nc r="AO30" t="n">
      <f>-</f>
    </nc>
  </rcc>
  <rcc rId="8860" ua="false" sId="4">
    <oc r="AO31" t="n">
      <f>-</f>
    </oc>
    <nc r="AO31" t="n">
      <f>-</f>
    </nc>
  </rcc>
  <rcc rId="8861" ua="false" sId="4">
    <oc r="AO32" t="n">
      <f>-</f>
    </oc>
    <nc r="AO32" t="n">
      <f>-</f>
    </nc>
  </rcc>
  <rcc rId="8862" ua="false" sId="4">
    <oc r="AO33" t="n">
      <f>-</f>
    </oc>
    <nc r="AO33" t="n">
      <f>-</f>
    </nc>
  </rcc>
  <rcc rId="8863" ua="false" sId="4">
    <oc r="AO34" t="n">
      <f>-</f>
    </oc>
    <nc r="AO34" t="n">
      <f>-</f>
    </nc>
  </rcc>
  <rcc rId="8864" ua="false" sId="4">
    <oc r="AO35" t="n">
      <f>-</f>
    </oc>
    <nc r="AO35" t="n">
      <f>-</f>
    </nc>
  </rcc>
  <rcc rId="8865" ua="false" sId="4">
    <oc r="AO36" t="n">
      <f>-</f>
    </oc>
    <nc r="AO36" t="n">
      <f>-</f>
    </nc>
  </rcc>
  <rcc rId="8866" ua="false" sId="4">
    <oc r="AO37" t="n">
      <f>-</f>
    </oc>
    <nc r="AO37" t="n">
      <f>-</f>
    </nc>
  </rcc>
  <rcc rId="8867" ua="false" sId="4">
    <oc r="AO38" t="n">
      <f>-</f>
    </oc>
    <nc r="AO38" t="n">
      <f>-</f>
    </nc>
  </rcc>
  <rcc rId="8868" ua="false" sId="4">
    <oc r="AO39" t="n">
      <f>-</f>
    </oc>
    <nc r="AO39" t="n">
      <f>-</f>
    </nc>
  </rcc>
  <rcc rId="8869" ua="false" sId="4">
    <oc r="AO40" t="n">
      <f>-</f>
    </oc>
    <nc r="AO40" t="n">
      <f>-</f>
    </nc>
  </rcc>
  <rcc rId="8870" ua="false" sId="4">
    <oc r="AO41" t="n">
      <f>-</f>
    </oc>
    <nc r="AO41" t="n">
      <f>-</f>
    </nc>
  </rcc>
  <rcc rId="8871" ua="false" sId="4">
    <oc r="AP15" t="n">
      <f>-</f>
    </oc>
    <nc r="AP15" t="n">
      <f>-</f>
    </nc>
  </rcc>
  <rcc rId="8872" ua="false" sId="4">
    <oc r="AP16" t="n">
      <f>-</f>
    </oc>
    <nc r="AP16" t="n">
      <f>-</f>
    </nc>
  </rcc>
  <rcc rId="8873" ua="false" sId="4">
    <oc r="AP17" t="n">
      <f>-</f>
    </oc>
    <nc r="AP17" t="n">
      <f>-</f>
    </nc>
  </rcc>
  <rcc rId="8874" ua="false" sId="4">
    <oc r="AP18" t="n">
      <f>-</f>
    </oc>
    <nc r="AP18" t="n">
      <f>-</f>
    </nc>
  </rcc>
  <rcc rId="8875" ua="false" sId="4">
    <oc r="AP19" t="n">
      <f>-</f>
    </oc>
    <nc r="AP19" t="n">
      <f>-</f>
    </nc>
  </rcc>
  <rcc rId="8876" ua="false" sId="4">
    <oc r="AP20" t="n">
      <f>-</f>
    </oc>
    <nc r="AP20" t="n">
      <f>-</f>
    </nc>
  </rcc>
  <rcc rId="8877" ua="false" sId="4">
    <oc r="AP21" t="n">
      <f>-</f>
    </oc>
    <nc r="AP21" t="n">
      <f>-</f>
    </nc>
  </rcc>
  <rcc rId="8878" ua="false" sId="4">
    <oc r="AP22" t="n">
      <f>-</f>
    </oc>
    <nc r="AP22" t="n">
      <f>-</f>
    </nc>
  </rcc>
  <rcc rId="8879" ua="false" sId="4">
    <oc r="AP23" t="n">
      <f>-</f>
    </oc>
    <nc r="AP23" t="n">
      <f>-</f>
    </nc>
  </rcc>
  <rcc rId="8880" ua="false" sId="4">
    <oc r="AP24" t="n">
      <f>-</f>
    </oc>
    <nc r="AP24" t="n">
      <f>-</f>
    </nc>
  </rcc>
  <rcc rId="8881" ua="false" sId="4">
    <oc r="AP25" t="n">
      <f>-</f>
    </oc>
    <nc r="AP25" t="n">
      <f>-</f>
    </nc>
  </rcc>
  <rcc rId="8882" ua="false" sId="4">
    <oc r="AP26" t="n">
      <f>-</f>
    </oc>
    <nc r="AP26" t="n">
      <f>-</f>
    </nc>
  </rcc>
  <rcc rId="8883" ua="false" sId="4">
    <oc r="AP27" t="n">
      <f>-</f>
    </oc>
    <nc r="AP27" t="n">
      <f>-</f>
    </nc>
  </rcc>
  <rcc rId="8884" ua="false" sId="4">
    <oc r="AP28" t="n">
      <f>-</f>
    </oc>
    <nc r="AP28" t="n">
      <f>-</f>
    </nc>
  </rcc>
  <rcc rId="8885" ua="false" sId="4">
    <oc r="AP29" t="n">
      <f>-</f>
    </oc>
    <nc r="AP29" t="n">
      <f>-</f>
    </nc>
  </rcc>
  <rcc rId="8886" ua="false" sId="4">
    <oc r="AP30" t="n">
      <f>-</f>
    </oc>
    <nc r="AP30" t="n">
      <f>-</f>
    </nc>
  </rcc>
  <rcc rId="8887" ua="false" sId="4">
    <oc r="AP31" t="n">
      <f>-</f>
    </oc>
    <nc r="AP31" t="n">
      <f>-</f>
    </nc>
  </rcc>
  <rcc rId="8888" ua="false" sId="4">
    <oc r="AP32" t="n">
      <f>-</f>
    </oc>
    <nc r="AP32" t="n">
      <f>-</f>
    </nc>
  </rcc>
  <rcc rId="8889" ua="false" sId="4">
    <oc r="AP33" t="n">
      <f>-</f>
    </oc>
    <nc r="AP33" t="n">
      <f>-</f>
    </nc>
  </rcc>
  <rcc rId="8890" ua="false" sId="4">
    <oc r="AP34" t="n">
      <f>-</f>
    </oc>
    <nc r="AP34" t="n">
      <f>-</f>
    </nc>
  </rcc>
  <rcc rId="8891" ua="false" sId="4">
    <oc r="AP35" t="n">
      <f>-</f>
    </oc>
    <nc r="AP35" t="n">
      <f>-</f>
    </nc>
  </rcc>
  <rcc rId="8892" ua="false" sId="4">
    <oc r="AP36" t="n">
      <f>-</f>
    </oc>
    <nc r="AP36" t="n">
      <f>-</f>
    </nc>
  </rcc>
  <rcc rId="8893" ua="false" sId="4">
    <oc r="AP37" t="n">
      <f>-</f>
    </oc>
    <nc r="AP37" t="n">
      <f>-</f>
    </nc>
  </rcc>
  <rcc rId="8894" ua="false" sId="4">
    <oc r="AP38" t="n">
      <f>-</f>
    </oc>
    <nc r="AP38" t="n">
      <f>-</f>
    </nc>
  </rcc>
  <rcc rId="8895" ua="false" sId="4">
    <oc r="AP39" t="n">
      <f>-</f>
    </oc>
    <nc r="AP39" t="n">
      <f>-</f>
    </nc>
  </rcc>
  <rcc rId="8896" ua="false" sId="4">
    <oc r="AP40" t="n">
      <f>-</f>
    </oc>
    <nc r="AP40" t="n">
      <f>-</f>
    </nc>
  </rcc>
  <rcc rId="8897" ua="false" sId="4">
    <oc r="AP41" t="n">
      <f>-</f>
    </oc>
    <nc r="AP41" t="n">
      <f>-</f>
    </nc>
  </rcc>
  <rcc rId="8898" ua="false" sId="4">
    <oc r="AQ15" t="n">
      <f>-</f>
    </oc>
    <nc r="AQ15" t="n">
      <f>-</f>
    </nc>
  </rcc>
  <rcc rId="8899" ua="false" sId="4">
    <oc r="AQ16" t="n">
      <f>-</f>
    </oc>
    <nc r="AQ16" t="n">
      <f>-</f>
    </nc>
  </rcc>
  <rcc rId="8900" ua="false" sId="4">
    <oc r="AQ17" t="n">
      <f>-</f>
    </oc>
    <nc r="AQ17" t="n">
      <f>-</f>
    </nc>
  </rcc>
  <rcc rId="8901" ua="false" sId="4">
    <oc r="AQ18" t="n">
      <f>-</f>
    </oc>
    <nc r="AQ18" t="n">
      <f>-</f>
    </nc>
  </rcc>
  <rcc rId="8902" ua="false" sId="4">
    <oc r="AQ19" t="n">
      <f>-</f>
    </oc>
    <nc r="AQ19" t="n">
      <f>-</f>
    </nc>
  </rcc>
  <rcc rId="8903" ua="false" sId="4">
    <oc r="AQ20" t="n">
      <f>-</f>
    </oc>
    <nc r="AQ20" t="n">
      <f>-</f>
    </nc>
  </rcc>
  <rcc rId="8904" ua="false" sId="4">
    <oc r="AQ21" t="n">
      <f>-</f>
    </oc>
    <nc r="AQ21" t="n">
      <f>-</f>
    </nc>
  </rcc>
  <rcc rId="8905" ua="false" sId="4">
    <oc r="AQ22" t="n">
      <f>-</f>
    </oc>
    <nc r="AQ22" t="n">
      <f>-</f>
    </nc>
  </rcc>
  <rcc rId="8906" ua="false" sId="4">
    <oc r="AQ23" t="n">
      <f>-</f>
    </oc>
    <nc r="AQ23" t="n">
      <f>-</f>
    </nc>
  </rcc>
  <rcc rId="8907" ua="false" sId="4">
    <oc r="AQ24" t="n">
      <f>-</f>
    </oc>
    <nc r="AQ24" t="n">
      <f>-</f>
    </nc>
  </rcc>
  <rcc rId="8908" ua="false" sId="4">
    <oc r="AQ25" t="n">
      <f>-</f>
    </oc>
    <nc r="AQ25" t="n">
      <f>-</f>
    </nc>
  </rcc>
  <rcc rId="8909" ua="false" sId="4">
    <oc r="AQ26" t="n">
      <f>-</f>
    </oc>
    <nc r="AQ26" t="n">
      <f>-</f>
    </nc>
  </rcc>
  <rcc rId="8910" ua="false" sId="4">
    <oc r="AQ27" t="n">
      <f>-</f>
    </oc>
    <nc r="AQ27" t="n">
      <f>-</f>
    </nc>
  </rcc>
  <rcc rId="8911" ua="false" sId="4">
    <oc r="AQ28" t="n">
      <f>-</f>
    </oc>
    <nc r="AQ28" t="n">
      <f>-</f>
    </nc>
  </rcc>
  <rcc rId="8912" ua="false" sId="4">
    <oc r="AQ29" t="n">
      <f>-</f>
    </oc>
    <nc r="AQ29" t="n">
      <f>-</f>
    </nc>
  </rcc>
  <rcc rId="8913" ua="false" sId="4">
    <oc r="AQ30" t="n">
      <f>-</f>
    </oc>
    <nc r="AQ30" t="n">
      <f>-</f>
    </nc>
  </rcc>
  <rcc rId="8914" ua="false" sId="4">
    <oc r="AQ31" t="n">
      <f>-</f>
    </oc>
    <nc r="AQ31" t="n">
      <f>-</f>
    </nc>
  </rcc>
  <rcc rId="8915" ua="false" sId="4">
    <oc r="AQ32" t="n">
      <f>-</f>
    </oc>
    <nc r="AQ32" t="n">
      <f>-</f>
    </nc>
  </rcc>
  <rcc rId="8916" ua="false" sId="4">
    <oc r="AQ33" t="n">
      <f>-</f>
    </oc>
    <nc r="AQ33" t="n">
      <f>-</f>
    </nc>
  </rcc>
  <rcc rId="8917" ua="false" sId="4">
    <oc r="AQ34" t="n">
      <f>-</f>
    </oc>
    <nc r="AQ34" t="n">
      <f>-</f>
    </nc>
  </rcc>
  <rcc rId="8918" ua="false" sId="4">
    <oc r="AQ35" t="n">
      <f>-</f>
    </oc>
    <nc r="AQ35" t="n">
      <f>-</f>
    </nc>
  </rcc>
  <rcc rId="8919" ua="false" sId="4">
    <oc r="AQ36" t="n">
      <f>-</f>
    </oc>
    <nc r="AQ36" t="n">
      <f>-</f>
    </nc>
  </rcc>
  <rcc rId="8920" ua="false" sId="4">
    <oc r="AQ37" t="n">
      <f>-</f>
    </oc>
    <nc r="AQ37" t="n">
      <f>-</f>
    </nc>
  </rcc>
  <rcc rId="8921" ua="false" sId="4">
    <oc r="AQ38" t="n">
      <f>-</f>
    </oc>
    <nc r="AQ38" t="n">
      <f>-</f>
    </nc>
  </rcc>
  <rcc rId="8922" ua="false" sId="4">
    <oc r="AQ39" t="n">
      <f>-</f>
    </oc>
    <nc r="AQ39" t="n">
      <f>-</f>
    </nc>
  </rcc>
  <rcc rId="8923" ua="false" sId="4">
    <oc r="AQ40" t="n">
      <f>-</f>
    </oc>
    <nc r="AQ40" t="n">
      <f>-</f>
    </nc>
  </rcc>
  <rcc rId="8924" ua="false" sId="4">
    <oc r="AQ41" t="n">
      <f>-</f>
    </oc>
    <nc r="AQ41" t="n">
      <f>-</f>
    </nc>
  </rcc>
  <rcc rId="8925" ua="false" sId="4">
    <oc r="AR15" t="n">
      <f>-</f>
    </oc>
    <nc r="AR15" t="n">
      <f>-</f>
    </nc>
  </rcc>
  <rcc rId="8926" ua="false" sId="4">
    <oc r="AR16" t="n">
      <f>-</f>
    </oc>
    <nc r="AR16" t="n">
      <f>-</f>
    </nc>
  </rcc>
  <rcc rId="8927" ua="false" sId="4">
    <oc r="AR17" t="n">
      <f>-</f>
    </oc>
    <nc r="AR17" t="n">
      <f>-</f>
    </nc>
  </rcc>
  <rcc rId="8928" ua="false" sId="4">
    <oc r="AR18" t="n">
      <f>-</f>
    </oc>
    <nc r="AR18" t="n">
      <f>-</f>
    </nc>
  </rcc>
  <rcc rId="8929" ua="false" sId="4">
    <oc r="AR19" t="n">
      <f>-</f>
    </oc>
    <nc r="AR19" t="n">
      <f>-</f>
    </nc>
  </rcc>
  <rcc rId="8930" ua="false" sId="4">
    <oc r="AR20" t="n">
      <f>-</f>
    </oc>
    <nc r="AR20" t="n">
      <f>-</f>
    </nc>
  </rcc>
  <rcc rId="8931" ua="false" sId="4">
    <oc r="AR21" t="n">
      <f>-</f>
    </oc>
    <nc r="AR21" t="n">
      <f>-</f>
    </nc>
  </rcc>
  <rcc rId="8932" ua="false" sId="4">
    <oc r="AR22" t="n">
      <f>-</f>
    </oc>
    <nc r="AR22" t="n">
      <f>-</f>
    </nc>
  </rcc>
  <rcc rId="8933" ua="false" sId="4">
    <oc r="AR23" t="n">
      <f>-</f>
    </oc>
    <nc r="AR23" t="n">
      <f>-</f>
    </nc>
  </rcc>
  <rcc rId="8934" ua="false" sId="4">
    <oc r="AR24" t="n">
      <f>-</f>
    </oc>
    <nc r="AR24" t="n">
      <f>-</f>
    </nc>
  </rcc>
  <rcc rId="8935" ua="false" sId="4">
    <oc r="AR25" t="n">
      <f>-</f>
    </oc>
    <nc r="AR25" t="n">
      <f>-</f>
    </nc>
  </rcc>
  <rcc rId="8936" ua="false" sId="4">
    <oc r="AR26" t="n">
      <f>-</f>
    </oc>
    <nc r="AR26" t="n">
      <f>-</f>
    </nc>
  </rcc>
  <rcc rId="8937" ua="false" sId="4">
    <oc r="AR27" t="n">
      <f>-</f>
    </oc>
    <nc r="AR27" t="n">
      <f>-</f>
    </nc>
  </rcc>
  <rcc rId="8938" ua="false" sId="4">
    <oc r="AR28" t="n">
      <f>-</f>
    </oc>
    <nc r="AR28" t="n">
      <f>-</f>
    </nc>
  </rcc>
  <rcc rId="8939" ua="false" sId="4">
    <oc r="AR29" t="n">
      <f>-</f>
    </oc>
    <nc r="AR29" t="n">
      <f>-</f>
    </nc>
  </rcc>
  <rcc rId="8940" ua="false" sId="4">
    <oc r="AR30" t="n">
      <f>-</f>
    </oc>
    <nc r="AR30" t="n">
      <f>-</f>
    </nc>
  </rcc>
  <rcc rId="8941" ua="false" sId="4">
    <oc r="AR31" t="n">
      <f>-</f>
    </oc>
    <nc r="AR31" t="n">
      <f>-</f>
    </nc>
  </rcc>
  <rcc rId="8942" ua="false" sId="4">
    <oc r="AR32" t="n">
      <f>-</f>
    </oc>
    <nc r="AR32" t="n">
      <f>-</f>
    </nc>
  </rcc>
  <rcc rId="8943" ua="false" sId="4">
    <oc r="AR33" t="n">
      <f>-</f>
    </oc>
    <nc r="AR33" t="n">
      <f>-</f>
    </nc>
  </rcc>
  <rcc rId="8944" ua="false" sId="4">
    <oc r="AR34" t="n">
      <f>-</f>
    </oc>
    <nc r="AR34" t="n">
      <f>-</f>
    </nc>
  </rcc>
  <rcc rId="8945" ua="false" sId="4">
    <oc r="AR35" t="n">
      <f>-</f>
    </oc>
    <nc r="AR35" t="n">
      <f>-</f>
    </nc>
  </rcc>
  <rcc rId="8946" ua="false" sId="4">
    <oc r="AR36" t="n">
      <f>-</f>
    </oc>
    <nc r="AR36" t="n">
      <f>-</f>
    </nc>
  </rcc>
  <rcc rId="8947" ua="false" sId="4">
    <oc r="AR37" t="n">
      <f>-</f>
    </oc>
    <nc r="AR37" t="n">
      <f>-</f>
    </nc>
  </rcc>
  <rcc rId="8948" ua="false" sId="4">
    <oc r="AR38" t="n">
      <f>-</f>
    </oc>
    <nc r="AR38" t="n">
      <f>-</f>
    </nc>
  </rcc>
  <rcc rId="8949" ua="false" sId="4">
    <oc r="AR39" t="n">
      <f>-</f>
    </oc>
    <nc r="AR39" t="n">
      <f>-</f>
    </nc>
  </rcc>
  <rcc rId="8950" ua="false" sId="4">
    <oc r="AR40" t="n">
      <f>-</f>
    </oc>
    <nc r="AR40" t="n">
      <f>-</f>
    </nc>
  </rcc>
  <rcc rId="8951" ua="false" sId="4">
    <oc r="AR41" t="n">
      <f>-</f>
    </oc>
    <nc r="AR41" t="n">
      <f>-</f>
    </nc>
  </rcc>
  <rcc rId="8952" ua="false" sId="4">
    <oc r="AS15" t="n">
      <f>-</f>
    </oc>
    <nc r="AS15" t="n">
      <f>-</f>
    </nc>
  </rcc>
  <rcc rId="8953" ua="false" sId="4">
    <oc r="AS16" t="n">
      <f>-</f>
    </oc>
    <nc r="AS16" t="n">
      <f>-</f>
    </nc>
  </rcc>
  <rcc rId="8954" ua="false" sId="4">
    <oc r="AS17" t="n">
      <f>-</f>
    </oc>
    <nc r="AS17" t="n">
      <f>-</f>
    </nc>
  </rcc>
  <rcc rId="8955" ua="false" sId="4">
    <oc r="AS18" t="n">
      <f>-</f>
    </oc>
    <nc r="AS18" t="n">
      <f>-</f>
    </nc>
  </rcc>
  <rcc rId="8956" ua="false" sId="4">
    <oc r="AS19" t="n">
      <f>-</f>
    </oc>
    <nc r="AS19" t="n">
      <f>-</f>
    </nc>
  </rcc>
  <rcc rId="8957" ua="false" sId="4">
    <oc r="AS20" t="n">
      <f>-</f>
    </oc>
    <nc r="AS20" t="n">
      <f>-</f>
    </nc>
  </rcc>
  <rcc rId="8958" ua="false" sId="4">
    <oc r="AS21" t="n">
      <f>-</f>
    </oc>
    <nc r="AS21" t="n">
      <f>-</f>
    </nc>
  </rcc>
  <rcc rId="8959" ua="false" sId="4">
    <oc r="AS22" t="n">
      <f>-</f>
    </oc>
    <nc r="AS22" t="n">
      <f>-</f>
    </nc>
  </rcc>
  <rcc rId="8960" ua="false" sId="4">
    <oc r="AS23" t="n">
      <f>-</f>
    </oc>
    <nc r="AS23" t="n">
      <f>-</f>
    </nc>
  </rcc>
  <rcc rId="8961" ua="false" sId="4">
    <oc r="AS24" t="n">
      <f>-</f>
    </oc>
    <nc r="AS24" t="n">
      <f>-</f>
    </nc>
  </rcc>
  <rcc rId="8962" ua="false" sId="4">
    <oc r="AS25" t="n">
      <f>-</f>
    </oc>
    <nc r="AS25" t="n">
      <f>-</f>
    </nc>
  </rcc>
  <rcc rId="8963" ua="false" sId="4">
    <oc r="AS26" t="n">
      <f>-</f>
    </oc>
    <nc r="AS26" t="n">
      <f>-</f>
    </nc>
  </rcc>
  <rcc rId="8964" ua="false" sId="4">
    <oc r="AS27" t="n">
      <f>-</f>
    </oc>
    <nc r="AS27" t="n">
      <f>-</f>
    </nc>
  </rcc>
  <rcc rId="8965" ua="false" sId="4">
    <oc r="AS28" t="n">
      <f>-</f>
    </oc>
    <nc r="AS28" t="n">
      <f>-</f>
    </nc>
  </rcc>
  <rcc rId="8966" ua="false" sId="4">
    <oc r="AS29" t="n">
      <f>-</f>
    </oc>
    <nc r="AS29" t="n">
      <f>-</f>
    </nc>
  </rcc>
  <rcc rId="8967" ua="false" sId="4">
    <oc r="AS30" t="n">
      <f>-</f>
    </oc>
    <nc r="AS30" t="n">
      <f>-</f>
    </nc>
  </rcc>
  <rcc rId="8968" ua="false" sId="4">
    <oc r="AS31" t="n">
      <f>-</f>
    </oc>
    <nc r="AS31" t="n">
      <f>-</f>
    </nc>
  </rcc>
  <rcc rId="8969" ua="false" sId="4">
    <oc r="AS32" t="n">
      <f>-</f>
    </oc>
    <nc r="AS32" t="n">
      <f>-</f>
    </nc>
  </rcc>
  <rcc rId="8970" ua="false" sId="4">
    <oc r="AS33" t="n">
      <f>-</f>
    </oc>
    <nc r="AS33" t="n">
      <f>-</f>
    </nc>
  </rcc>
  <rcc rId="8971" ua="false" sId="4">
    <oc r="AS34" t="n">
      <f>-</f>
    </oc>
    <nc r="AS34" t="n">
      <f>-</f>
    </nc>
  </rcc>
  <rcc rId="8972" ua="false" sId="4">
    <oc r="AS35" t="n">
      <f>-</f>
    </oc>
    <nc r="AS35" t="n">
      <f>-</f>
    </nc>
  </rcc>
  <rcc rId="8973" ua="false" sId="4">
    <oc r="AS36" t="n">
      <f>-</f>
    </oc>
    <nc r="AS36" t="n">
      <f>-</f>
    </nc>
  </rcc>
  <rcc rId="8974" ua="false" sId="4">
    <oc r="AS37" t="n">
      <f>-</f>
    </oc>
    <nc r="AS37" t="n">
      <f>-</f>
    </nc>
  </rcc>
  <rcc rId="8975" ua="false" sId="4">
    <oc r="AS38" t="n">
      <f>-</f>
    </oc>
    <nc r="AS38" t="n">
      <f>-</f>
    </nc>
  </rcc>
  <rcc rId="8976" ua="false" sId="4">
    <oc r="AS39" t="n">
      <f>-</f>
    </oc>
    <nc r="AS39" t="n">
      <f>-</f>
    </nc>
  </rcc>
  <rcc rId="8977" ua="false" sId="4">
    <oc r="AS40" t="n">
      <f>-</f>
    </oc>
    <nc r="AS40" t="n">
      <f>-</f>
    </nc>
  </rcc>
  <rcc rId="8978" ua="false" sId="4">
    <oc r="AS41" t="n">
      <f>-</f>
    </oc>
    <nc r="AS41" t="n">
      <f>-</f>
    </nc>
  </rcc>
  <rcc rId="8979" ua="false" sId="4">
    <oc r="AT15" t="n">
      <f>-</f>
    </oc>
    <nc r="AT15" t="n">
      <f>-</f>
    </nc>
  </rcc>
  <rcc rId="8980" ua="false" sId="4">
    <oc r="AT16" t="n">
      <f>-</f>
    </oc>
    <nc r="AT16" t="n">
      <f>-</f>
    </nc>
  </rcc>
  <rcc rId="8981" ua="false" sId="4">
    <oc r="AT17" t="n">
      <f>-</f>
    </oc>
    <nc r="AT17" t="n">
      <f>-</f>
    </nc>
  </rcc>
  <rcc rId="8982" ua="false" sId="4">
    <oc r="AT18" t="n">
      <f>-</f>
    </oc>
    <nc r="AT18" t="n">
      <f>-</f>
    </nc>
  </rcc>
  <rcc rId="8983" ua="false" sId="4">
    <oc r="AT19" t="n">
      <f>-</f>
    </oc>
    <nc r="AT19" t="n">
      <f>-</f>
    </nc>
  </rcc>
  <rcc rId="8984" ua="false" sId="4">
    <oc r="AT20" t="n">
      <f>-</f>
    </oc>
    <nc r="AT20" t="n">
      <f>-</f>
    </nc>
  </rcc>
  <rcc rId="8985" ua="false" sId="4">
    <oc r="AT21" t="n">
      <f>-</f>
    </oc>
    <nc r="AT21" t="n">
      <f>-</f>
    </nc>
  </rcc>
  <rcc rId="8986" ua="false" sId="4">
    <oc r="AT22" t="n">
      <f>-</f>
    </oc>
    <nc r="AT22" t="n">
      <f>-</f>
    </nc>
  </rcc>
  <rcc rId="8987" ua="false" sId="4">
    <oc r="AT23" t="n">
      <f>-</f>
    </oc>
    <nc r="AT23" t="n">
      <f>-</f>
    </nc>
  </rcc>
  <rcc rId="8988" ua="false" sId="4">
    <oc r="AT24" t="n">
      <f>-</f>
    </oc>
    <nc r="AT24" t="n">
      <f>-</f>
    </nc>
  </rcc>
  <rcc rId="8989" ua="false" sId="4">
    <oc r="AT25" t="n">
      <f>-</f>
    </oc>
    <nc r="AT25" t="n">
      <f>-</f>
    </nc>
  </rcc>
  <rcc rId="8990" ua="false" sId="4">
    <oc r="AT26" t="n">
      <f>-</f>
    </oc>
    <nc r="AT26" t="n">
      <f>-</f>
    </nc>
  </rcc>
  <rcc rId="8991" ua="false" sId="4">
    <oc r="AT27" t="n">
      <f>-</f>
    </oc>
    <nc r="AT27" t="n">
      <f>-</f>
    </nc>
  </rcc>
  <rcc rId="8992" ua="false" sId="4">
    <oc r="AT28" t="n">
      <f>-</f>
    </oc>
    <nc r="AT28" t="n">
      <f>-</f>
    </nc>
  </rcc>
  <rcc rId="8993" ua="false" sId="4">
    <oc r="AT29" t="n">
      <f>-</f>
    </oc>
    <nc r="AT29" t="n">
      <f>-</f>
    </nc>
  </rcc>
  <rcc rId="8994" ua="false" sId="4">
    <oc r="AT30" t="n">
      <f>-</f>
    </oc>
    <nc r="AT30" t="n">
      <f>-</f>
    </nc>
  </rcc>
  <rcc rId="8995" ua="false" sId="4">
    <oc r="AT31" t="n">
      <f>-</f>
    </oc>
    <nc r="AT31" t="n">
      <f>-</f>
    </nc>
  </rcc>
  <rcc rId="8996" ua="false" sId="4">
    <oc r="AT32" t="n">
      <f>-</f>
    </oc>
    <nc r="AT32" t="n">
      <f>-</f>
    </nc>
  </rcc>
  <rcc rId="8997" ua="false" sId="4">
    <oc r="AT33" t="n">
      <f>-</f>
    </oc>
    <nc r="AT33" t="n">
      <f>-</f>
    </nc>
  </rcc>
  <rcc rId="8998" ua="false" sId="4">
    <oc r="AT34" t="n">
      <f>-</f>
    </oc>
    <nc r="AT34" t="n">
      <f>-</f>
    </nc>
  </rcc>
  <rcc rId="8999" ua="false" sId="4">
    <oc r="AT35" t="n">
      <f>-</f>
    </oc>
    <nc r="AT35" t="n">
      <f>-</f>
    </nc>
  </rcc>
  <rcc rId="9000" ua="false" sId="4">
    <oc r="AT36" t="n">
      <f>-</f>
    </oc>
    <nc r="AT36" t="n">
      <f>-</f>
    </nc>
  </rcc>
  <rcc rId="9001" ua="false" sId="4">
    <oc r="AT37" t="n">
      <f>-</f>
    </oc>
    <nc r="AT37" t="n">
      <f>-</f>
    </nc>
  </rcc>
  <rcc rId="9002" ua="false" sId="4">
    <oc r="AT38" t="n">
      <f>-</f>
    </oc>
    <nc r="AT38" t="n">
      <f>-</f>
    </nc>
  </rcc>
  <rcc rId="9003" ua="false" sId="4">
    <oc r="AT39" t="n">
      <f>-</f>
    </oc>
    <nc r="AT39" t="n">
      <f>-</f>
    </nc>
  </rcc>
  <rcc rId="9004" ua="false" sId="4">
    <oc r="AT40" t="n">
      <f>-</f>
    </oc>
    <nc r="AT40" t="n">
      <f>-</f>
    </nc>
  </rcc>
  <rcc rId="9005" ua="false" sId="4">
    <oc r="AT41" t="n">
      <f>-</f>
    </oc>
    <nc r="AT41" t="n">
      <f>-</f>
    </nc>
  </rcc>
  <rcc rId="9006" ua="false" sId="4">
    <oc r="AU15" t="n">
      <f>-</f>
    </oc>
    <nc r="AU15" t="n">
      <f>-</f>
    </nc>
  </rcc>
  <rcc rId="9007" ua="false" sId="4">
    <oc r="AU16" t="n">
      <f>-</f>
    </oc>
    <nc r="AU16" t="n">
      <f>-</f>
    </nc>
  </rcc>
  <rcc rId="9008" ua="false" sId="4">
    <oc r="AU17" t="n">
      <f>-</f>
    </oc>
    <nc r="AU17" t="n">
      <f>-</f>
    </nc>
  </rcc>
  <rcc rId="9009" ua="false" sId="4">
    <oc r="AU18" t="n">
      <f>-</f>
    </oc>
    <nc r="AU18" t="n">
      <f>-</f>
    </nc>
  </rcc>
  <rcc rId="9010" ua="false" sId="4">
    <oc r="AU19" t="n">
      <f>-</f>
    </oc>
    <nc r="AU19" t="n">
      <f>-</f>
    </nc>
  </rcc>
  <rcc rId="9011" ua="false" sId="4">
    <oc r="AU20" t="n">
      <f>-</f>
    </oc>
    <nc r="AU20" t="n">
      <f>-</f>
    </nc>
  </rcc>
  <rcc rId="9012" ua="false" sId="4">
    <oc r="AU21" t="n">
      <f>-</f>
    </oc>
    <nc r="AU21" t="n">
      <f>-</f>
    </nc>
  </rcc>
  <rcc rId="9013" ua="false" sId="4">
    <oc r="AU22" t="n">
      <f>-</f>
    </oc>
    <nc r="AU22" t="n">
      <f>-</f>
    </nc>
  </rcc>
  <rcc rId="9014" ua="false" sId="4">
    <oc r="AU23" t="n">
      <f>-</f>
    </oc>
    <nc r="AU23" t="n">
      <f>-</f>
    </nc>
  </rcc>
  <rcc rId="9015" ua="false" sId="4">
    <oc r="AU24" t="n">
      <f>-</f>
    </oc>
    <nc r="AU24" t="n">
      <f>-</f>
    </nc>
  </rcc>
  <rcc rId="9016" ua="false" sId="4">
    <oc r="AU25" t="n">
      <f>-</f>
    </oc>
    <nc r="AU25" t="n">
      <f>-</f>
    </nc>
  </rcc>
  <rcc rId="9017" ua="false" sId="4">
    <oc r="AU26" t="n">
      <f>-</f>
    </oc>
    <nc r="AU26" t="n">
      <f>-</f>
    </nc>
  </rcc>
  <rcc rId="9018" ua="false" sId="4">
    <oc r="AU27" t="n">
      <f>-</f>
    </oc>
    <nc r="AU27" t="n">
      <f>-</f>
    </nc>
  </rcc>
  <rcc rId="9019" ua="false" sId="4">
    <oc r="AU28" t="n">
      <f>-</f>
    </oc>
    <nc r="AU28" t="n">
      <f>-</f>
    </nc>
  </rcc>
  <rcc rId="9020" ua="false" sId="4">
    <oc r="AU29" t="n">
      <f>-</f>
    </oc>
    <nc r="AU29" t="n">
      <f>-</f>
    </nc>
  </rcc>
  <rcc rId="9021" ua="false" sId="4">
    <oc r="AU30" t="n">
      <f>-</f>
    </oc>
    <nc r="AU30" t="n">
      <f>-</f>
    </nc>
  </rcc>
  <rcc rId="9022" ua="false" sId="4">
    <oc r="AU31" t="n">
      <f>-</f>
    </oc>
    <nc r="AU31" t="n">
      <f>-</f>
    </nc>
  </rcc>
  <rcc rId="9023" ua="false" sId="4">
    <oc r="AU32" t="n">
      <f>-</f>
    </oc>
    <nc r="AU32" t="n">
      <f>-</f>
    </nc>
  </rcc>
  <rcc rId="9024" ua="false" sId="4">
    <oc r="AU33" t="n">
      <f>-</f>
    </oc>
    <nc r="AU33" t="n">
      <f>-</f>
    </nc>
  </rcc>
  <rcc rId="9025" ua="false" sId="4">
    <oc r="AU34" t="n">
      <f>-</f>
    </oc>
    <nc r="AU34" t="n">
      <f>-</f>
    </nc>
  </rcc>
  <rcc rId="9026" ua="false" sId="4">
    <oc r="AU35" t="n">
      <f>-</f>
    </oc>
    <nc r="AU35" t="n">
      <f>-</f>
    </nc>
  </rcc>
  <rcc rId="9027" ua="false" sId="4">
    <oc r="AU36" t="n">
      <f>-</f>
    </oc>
    <nc r="AU36" t="n">
      <f>-</f>
    </nc>
  </rcc>
  <rcc rId="9028" ua="false" sId="4">
    <oc r="AU37" t="n">
      <f>-</f>
    </oc>
    <nc r="AU37" t="n">
      <f>-</f>
    </nc>
  </rcc>
  <rcc rId="9029" ua="false" sId="4">
    <oc r="AU38" t="n">
      <f>-</f>
    </oc>
    <nc r="AU38" t="n">
      <f>-</f>
    </nc>
  </rcc>
  <rcc rId="9030" ua="false" sId="4">
    <oc r="AU39" t="n">
      <f>-</f>
    </oc>
    <nc r="AU39" t="n">
      <f>-</f>
    </nc>
  </rcc>
  <rcc rId="9031" ua="false" sId="4">
    <oc r="AU40" t="n">
      <f>-</f>
    </oc>
    <nc r="AU40" t="n">
      <f>-</f>
    </nc>
  </rcc>
  <rcc rId="9032" ua="false" sId="4">
    <oc r="AU41" t="n">
      <f>-</f>
    </oc>
    <nc r="AU41" t="n">
      <f>-</f>
    </nc>
  </rcc>
  <rcc rId="9033" ua="false" sId="4">
    <oc r="AV15" t="n">
      <f>-</f>
    </oc>
    <nc r="AV15" t="n">
      <f>-</f>
    </nc>
  </rcc>
  <rcc rId="9034" ua="false" sId="4">
    <oc r="AV16" t="n">
      <f>-</f>
    </oc>
    <nc r="AV16" t="n">
      <f>-</f>
    </nc>
  </rcc>
  <rcc rId="9035" ua="false" sId="4">
    <oc r="AV17" t="n">
      <f>-</f>
    </oc>
    <nc r="AV17" t="n">
      <f>-</f>
    </nc>
  </rcc>
  <rcc rId="9036" ua="false" sId="4">
    <oc r="AV18" t="n">
      <f>-</f>
    </oc>
    <nc r="AV18" t="n">
      <f>-</f>
    </nc>
  </rcc>
  <rcc rId="9037" ua="false" sId="4">
    <oc r="AV19" t="n">
      <f>-</f>
    </oc>
    <nc r="AV19" t="n">
      <f>-</f>
    </nc>
  </rcc>
  <rcc rId="9038" ua="false" sId="4">
    <oc r="AV20" t="n">
      <f>-</f>
    </oc>
    <nc r="AV20" t="n">
      <f>-</f>
    </nc>
  </rcc>
  <rcc rId="9039" ua="false" sId="4">
    <oc r="AV21" t="n">
      <f>-</f>
    </oc>
    <nc r="AV21" t="n">
      <f>-</f>
    </nc>
  </rcc>
  <rcc rId="9040" ua="false" sId="4">
    <oc r="AV22" t="n">
      <f>-</f>
    </oc>
    <nc r="AV22" t="n">
      <f>-</f>
    </nc>
  </rcc>
  <rcc rId="9041" ua="false" sId="4">
    <oc r="AV23" t="n">
      <f>-</f>
    </oc>
    <nc r="AV23" t="n">
      <f>-</f>
    </nc>
  </rcc>
  <rcc rId="9042" ua="false" sId="4">
    <oc r="AV24" t="n">
      <f>-</f>
    </oc>
    <nc r="AV24" t="n">
      <f>-</f>
    </nc>
  </rcc>
  <rcc rId="9043" ua="false" sId="4">
    <oc r="AV25" t="n">
      <f>-</f>
    </oc>
    <nc r="AV25" t="n">
      <f>-</f>
    </nc>
  </rcc>
  <rcc rId="9044" ua="false" sId="4">
    <oc r="AV26" t="n">
      <f>-</f>
    </oc>
    <nc r="AV26" t="n">
      <f>-</f>
    </nc>
  </rcc>
  <rcc rId="9045" ua="false" sId="4">
    <oc r="AV27" t="n">
      <f>-</f>
    </oc>
    <nc r="AV27" t="n">
      <f>-</f>
    </nc>
  </rcc>
  <rcc rId="9046" ua="false" sId="4">
    <oc r="AV28" t="n">
      <f>-</f>
    </oc>
    <nc r="AV28" t="n">
      <f>-</f>
    </nc>
  </rcc>
  <rcc rId="9047" ua="false" sId="4">
    <oc r="AV29" t="n">
      <f>-</f>
    </oc>
    <nc r="AV29" t="n">
      <f>-</f>
    </nc>
  </rcc>
  <rcc rId="9048" ua="false" sId="4">
    <oc r="AV30" t="n">
      <f>-</f>
    </oc>
    <nc r="AV30" t="n">
      <f>-</f>
    </nc>
  </rcc>
  <rcc rId="9049" ua="false" sId="4">
    <oc r="AV31" t="n">
      <f>-</f>
    </oc>
    <nc r="AV31" t="n">
      <f>-</f>
    </nc>
  </rcc>
  <rcc rId="9050" ua="false" sId="4">
    <oc r="AV32" t="n">
      <f>-</f>
    </oc>
    <nc r="AV32" t="n">
      <f>-</f>
    </nc>
  </rcc>
  <rcc rId="9051" ua="false" sId="4">
    <oc r="AV33" t="n">
      <f>-</f>
    </oc>
    <nc r="AV33" t="n">
      <f>-</f>
    </nc>
  </rcc>
  <rcc rId="9052" ua="false" sId="4">
    <oc r="AV34" t="n">
      <f>-</f>
    </oc>
    <nc r="AV34" t="n">
      <f>-</f>
    </nc>
  </rcc>
  <rcc rId="9053" ua="false" sId="4">
    <oc r="AV35" t="n">
      <f>-</f>
    </oc>
    <nc r="AV35" t="n">
      <f>-</f>
    </nc>
  </rcc>
  <rcc rId="9054" ua="false" sId="4">
    <oc r="AV36" t="n">
      <f>-</f>
    </oc>
    <nc r="AV36" t="n">
      <f>-</f>
    </nc>
  </rcc>
  <rcc rId="9055" ua="false" sId="4">
    <oc r="AV37" t="n">
      <f>-</f>
    </oc>
    <nc r="AV37" t="n">
      <f>-</f>
    </nc>
  </rcc>
  <rcc rId="9056" ua="false" sId="4">
    <oc r="AV38" t="n">
      <f>-</f>
    </oc>
    <nc r="AV38" t="n">
      <f>-</f>
    </nc>
  </rcc>
  <rcc rId="9057" ua="false" sId="4">
    <oc r="AV39" t="n">
      <f>-</f>
    </oc>
    <nc r="AV39" t="n">
      <f>-</f>
    </nc>
  </rcc>
  <rcc rId="9058" ua="false" sId="4">
    <oc r="AV40" t="n">
      <f>-</f>
    </oc>
    <nc r="AV40" t="n">
      <f>-</f>
    </nc>
  </rcc>
  <rcc rId="9059" ua="false" sId="4">
    <oc r="AV41" t="n">
      <f>-</f>
    </oc>
    <nc r="AV41" t="n">
      <f>-</f>
    </nc>
  </rcc>
  <rcc rId="9060" ua="false" sId="4">
    <oc r="AW15" t="n">
      <f>-</f>
    </oc>
    <nc r="AW15" t="n">
      <f>-</f>
    </nc>
  </rcc>
  <rcc rId="9061" ua="false" sId="4">
    <oc r="AW16" t="n">
      <f>-</f>
    </oc>
    <nc r="AW16" t="n">
      <f>-</f>
    </nc>
  </rcc>
  <rcc rId="9062" ua="false" sId="4">
    <oc r="AW17" t="n">
      <f>-</f>
    </oc>
    <nc r="AW17" t="n">
      <f>-</f>
    </nc>
  </rcc>
  <rcc rId="9063" ua="false" sId="4">
    <oc r="AW18" t="n">
      <f>-</f>
    </oc>
    <nc r="AW18" t="n">
      <f>-</f>
    </nc>
  </rcc>
  <rcc rId="9064" ua="false" sId="4">
    <oc r="AW19" t="n">
      <f>-</f>
    </oc>
    <nc r="AW19" t="n">
      <f>-</f>
    </nc>
  </rcc>
  <rcc rId="9065" ua="false" sId="4">
    <oc r="AW20" t="n">
      <f>-</f>
    </oc>
    <nc r="AW20" t="n">
      <f>-</f>
    </nc>
  </rcc>
  <rcc rId="9066" ua="false" sId="4">
    <oc r="AW21" t="n">
      <f>-</f>
    </oc>
    <nc r="AW21" t="n">
      <f>-</f>
    </nc>
  </rcc>
  <rcc rId="9067" ua="false" sId="4">
    <oc r="AW22" t="n">
      <f>-</f>
    </oc>
    <nc r="AW22" t="n">
      <f>-</f>
    </nc>
  </rcc>
  <rcc rId="9068" ua="false" sId="4">
    <oc r="AW23" t="n">
      <f>-</f>
    </oc>
    <nc r="AW23" t="n">
      <f>-</f>
    </nc>
  </rcc>
  <rcc rId="9069" ua="false" sId="4">
    <oc r="AW24" t="n">
      <f>-</f>
    </oc>
    <nc r="AW24" t="n">
      <f>-</f>
    </nc>
  </rcc>
  <rcc rId="9070" ua="false" sId="4">
    <oc r="AW25" t="n">
      <f>-</f>
    </oc>
    <nc r="AW25" t="n">
      <f>-</f>
    </nc>
  </rcc>
  <rcc rId="9071" ua="false" sId="4">
    <oc r="AW26" t="n">
      <f>-</f>
    </oc>
    <nc r="AW26" t="n">
      <f>-</f>
    </nc>
  </rcc>
  <rcc rId="9072" ua="false" sId="4">
    <oc r="AW27" t="n">
      <f>-</f>
    </oc>
    <nc r="AW27" t="n">
      <f>-</f>
    </nc>
  </rcc>
  <rcc rId="9073" ua="false" sId="4">
    <oc r="AW28" t="n">
      <f>-</f>
    </oc>
    <nc r="AW28" t="n">
      <f>-</f>
    </nc>
  </rcc>
  <rcc rId="9074" ua="false" sId="4">
    <oc r="AW29" t="n">
      <f>-</f>
    </oc>
    <nc r="AW29" t="n">
      <f>-</f>
    </nc>
  </rcc>
  <rcc rId="9075" ua="false" sId="4">
    <oc r="AW30" t="n">
      <f>-</f>
    </oc>
    <nc r="AW30" t="n">
      <f>-</f>
    </nc>
  </rcc>
  <rcc rId="9076" ua="false" sId="4">
    <oc r="AW31" t="n">
      <f>-</f>
    </oc>
    <nc r="AW31" t="n">
      <f>-</f>
    </nc>
  </rcc>
  <rcc rId="9077" ua="false" sId="4">
    <oc r="AW32" t="n">
      <f>-</f>
    </oc>
    <nc r="AW32" t="n">
      <f>-</f>
    </nc>
  </rcc>
  <rcc rId="9078" ua="false" sId="4">
    <oc r="AW33" t="n">
      <f>-</f>
    </oc>
    <nc r="AW33" t="n">
      <f>-</f>
    </nc>
  </rcc>
  <rcc rId="9079" ua="false" sId="4">
    <oc r="AW34" t="n">
      <f>-</f>
    </oc>
    <nc r="AW34" t="n">
      <f>-</f>
    </nc>
  </rcc>
  <rcc rId="9080" ua="false" sId="4">
    <oc r="AW35" t="n">
      <f>-</f>
    </oc>
    <nc r="AW35" t="n">
      <f>-</f>
    </nc>
  </rcc>
  <rcc rId="9081" ua="false" sId="4">
    <oc r="AW36" t="n">
      <f>-</f>
    </oc>
    <nc r="AW36" t="n">
      <f>-</f>
    </nc>
  </rcc>
  <rcc rId="9082" ua="false" sId="4">
    <oc r="AW37" t="n">
      <f>-</f>
    </oc>
    <nc r="AW37" t="n">
      <f>-</f>
    </nc>
  </rcc>
  <rcc rId="9083" ua="false" sId="4">
    <oc r="AW38" t="n">
      <f>-</f>
    </oc>
    <nc r="AW38" t="n">
      <f>-</f>
    </nc>
  </rcc>
  <rcc rId="9084" ua="false" sId="4">
    <oc r="AW39" t="n">
      <f>-</f>
    </oc>
    <nc r="AW39" t="n">
      <f>-</f>
    </nc>
  </rcc>
  <rcc rId="9085" ua="false" sId="4">
    <oc r="AW40" t="n">
      <f>-</f>
    </oc>
    <nc r="AW40" t="n">
      <f>-</f>
    </nc>
  </rcc>
  <rcc rId="9086" ua="false" sId="4">
    <oc r="AW41" t="n">
      <f>-</f>
    </oc>
    <nc r="AW41" t="n">
      <f>-</f>
    </nc>
  </rcc>
  <rcc rId="9087" ua="false" sId="4">
    <oc r="AX15" t="n">
      <f>-</f>
    </oc>
    <nc r="AX15" t="n">
      <f>-</f>
    </nc>
  </rcc>
  <rcc rId="9088" ua="false" sId="4">
    <oc r="AX16" t="n">
      <f>-</f>
    </oc>
    <nc r="AX16" t="n">
      <f>-</f>
    </nc>
  </rcc>
  <rcc rId="9089" ua="false" sId="4">
    <oc r="AX17" t="n">
      <f>-</f>
    </oc>
    <nc r="AX17" t="n">
      <f>-</f>
    </nc>
  </rcc>
  <rcc rId="9090" ua="false" sId="4">
    <oc r="AX18" t="n">
      <f>-</f>
    </oc>
    <nc r="AX18" t="n">
      <f>-</f>
    </nc>
  </rcc>
  <rcc rId="9091" ua="false" sId="4">
    <oc r="AX19" t="n">
      <f>-</f>
    </oc>
    <nc r="AX19" t="n">
      <f>-</f>
    </nc>
  </rcc>
  <rcc rId="9092" ua="false" sId="4">
    <oc r="AX20" t="n">
      <f>-</f>
    </oc>
    <nc r="AX20" t="n">
      <f>-</f>
    </nc>
  </rcc>
  <rcc rId="9093" ua="false" sId="4">
    <oc r="AX21" t="n">
      <f>-</f>
    </oc>
    <nc r="AX21" t="n">
      <f>-</f>
    </nc>
  </rcc>
  <rcc rId="9094" ua="false" sId="4">
    <oc r="AX22" t="n">
      <f>-</f>
    </oc>
    <nc r="AX22" t="n">
      <f>-</f>
    </nc>
  </rcc>
  <rcc rId="9095" ua="false" sId="4">
    <oc r="AX23" t="n">
      <f>-</f>
    </oc>
    <nc r="AX23" t="n">
      <f>-</f>
    </nc>
  </rcc>
  <rcc rId="9096" ua="false" sId="4">
    <oc r="AX24" t="n">
      <f>-</f>
    </oc>
    <nc r="AX24" t="n">
      <f>-</f>
    </nc>
  </rcc>
  <rcc rId="9097" ua="false" sId="4">
    <oc r="AX25" t="n">
      <f>-</f>
    </oc>
    <nc r="AX25" t="n">
      <f>-</f>
    </nc>
  </rcc>
  <rcc rId="9098" ua="false" sId="4">
    <oc r="AX26" t="n">
      <f>-</f>
    </oc>
    <nc r="AX26" t="n">
      <f>-</f>
    </nc>
  </rcc>
  <rcc rId="9099" ua="false" sId="4">
    <oc r="AX27" t="n">
      <f>-</f>
    </oc>
    <nc r="AX27" t="n">
      <f>-</f>
    </nc>
  </rcc>
  <rcc rId="9100" ua="false" sId="4">
    <oc r="AX28" t="n">
      <f>-</f>
    </oc>
    <nc r="AX28" t="n">
      <f>-</f>
    </nc>
  </rcc>
  <rcc rId="9101" ua="false" sId="4">
    <oc r="AX29" t="n">
      <f>-</f>
    </oc>
    <nc r="AX29" t="n">
      <f>-</f>
    </nc>
  </rcc>
  <rcc rId="9102" ua="false" sId="4">
    <oc r="AX30" t="n">
      <f>-</f>
    </oc>
    <nc r="AX30" t="n">
      <f>-</f>
    </nc>
  </rcc>
  <rcc rId="9103" ua="false" sId="4">
    <oc r="AX31" t="n">
      <f>-</f>
    </oc>
    <nc r="AX31" t="n">
      <f>-</f>
    </nc>
  </rcc>
  <rcc rId="9104" ua="false" sId="4">
    <oc r="AX32" t="n">
      <f>-</f>
    </oc>
    <nc r="AX32" t="n">
      <f>-</f>
    </nc>
  </rcc>
  <rcc rId="9105" ua="false" sId="4">
    <oc r="AX33" t="n">
      <f>-</f>
    </oc>
    <nc r="AX33" t="n">
      <f>-</f>
    </nc>
  </rcc>
  <rcc rId="9106" ua="false" sId="4">
    <oc r="AX34" t="n">
      <f>-</f>
    </oc>
    <nc r="AX34" t="n">
      <f>-</f>
    </nc>
  </rcc>
  <rcc rId="9107" ua="false" sId="4">
    <oc r="AX35" t="n">
      <f>-</f>
    </oc>
    <nc r="AX35" t="n">
      <f>-</f>
    </nc>
  </rcc>
  <rcc rId="9108" ua="false" sId="4">
    <oc r="AX36" t="n">
      <f>-</f>
    </oc>
    <nc r="AX36" t="n">
      <f>-</f>
    </nc>
  </rcc>
  <rcc rId="9109" ua="false" sId="4">
    <oc r="AX37" t="n">
      <f>-</f>
    </oc>
    <nc r="AX37" t="n">
      <f>-</f>
    </nc>
  </rcc>
  <rcc rId="9110" ua="false" sId="4">
    <oc r="AX38" t="n">
      <f>-</f>
    </oc>
    <nc r="AX38" t="n">
      <f>-</f>
    </nc>
  </rcc>
  <rcc rId="9111" ua="false" sId="4">
    <oc r="AX39" t="n">
      <f>-</f>
    </oc>
    <nc r="AX39" t="n">
      <f>-</f>
    </nc>
  </rcc>
  <rcc rId="9112" ua="false" sId="4">
    <oc r="AX40" t="n">
      <f>-</f>
    </oc>
    <nc r="AX40" t="n">
      <f>-</f>
    </nc>
  </rcc>
  <rcc rId="9113" ua="false" sId="4">
    <oc r="AX41" t="n">
      <f>-</f>
    </oc>
    <nc r="AX41" t="n">
      <f>-</f>
    </nc>
  </rcc>
  <rcc rId="9114" ua="false" sId="4">
    <oc r="AO42" t="n">
      <f>-</f>
    </oc>
    <nc r="AO42" t="n">
      <f>-</f>
    </nc>
  </rcc>
  <rcc rId="9115" ua="false" sId="4">
    <oc r="AP42" t="n">
      <f>-</f>
    </oc>
    <nc r="AP42" t="n">
      <f>-</f>
    </nc>
  </rcc>
  <rcc rId="9116" ua="false" sId="4">
    <oc r="AQ42" t="n">
      <f>-</f>
    </oc>
    <nc r="AQ42" t="n">
      <f>-</f>
    </nc>
  </rcc>
  <rcc rId="9117" ua="false" sId="4">
    <oc r="AR42" t="n">
      <f>-</f>
    </oc>
    <nc r="AR42" t="n">
      <f>-</f>
    </nc>
  </rcc>
  <rcc rId="9118" ua="false" sId="4">
    <oc r="AS42" t="n">
      <f>-</f>
    </oc>
    <nc r="AS42" t="n">
      <f>-</f>
    </nc>
  </rcc>
  <rcc rId="9119" ua="false" sId="4">
    <oc r="AT42" t="n">
      <f>-</f>
    </oc>
    <nc r="AT42" t="n">
      <f>-</f>
    </nc>
  </rcc>
  <rcc rId="9120" ua="false" sId="4">
    <oc r="AU42" t="n">
      <f>-</f>
    </oc>
    <nc r="AU42" t="n">
      <f>-</f>
    </nc>
  </rcc>
  <rcc rId="9121" ua="false" sId="4">
    <oc r="AV42" t="n">
      <f>-</f>
    </oc>
    <nc r="AV42" t="n">
      <f>-</f>
    </nc>
  </rcc>
  <rcc rId="9122" ua="false" sId="4">
    <oc r="AW42" t="n">
      <f>-</f>
    </oc>
    <nc r="AW42" t="n">
      <f>-</f>
    </nc>
  </rcc>
  <rcc rId="9123" ua="false" sId="4">
    <oc r="AX42" t="n">
      <f>-</f>
    </oc>
    <nc r="AX42" t="n">
      <f>-</f>
    </nc>
  </rcc>
</revisions>
</file>

<file path=xl/revisions/revisionLog23.xml><?xml version="1.0" encoding="utf-8"?>
<revisions xmlns="http://schemas.openxmlformats.org/spreadsheetml/2006/main" xmlns:r="http://schemas.openxmlformats.org/officeDocument/2006/relationships">
  <rcc rId="9124" ua="false" sId="3">
    <nc r="F65" t="n">
      <v>10</v>
    </nc>
  </rcc>
</revisions>
</file>

<file path=xl/revisions/revisionLog24.xml><?xml version="1.0" encoding="utf-8"?>
<revisions xmlns="http://schemas.openxmlformats.org/spreadsheetml/2006/main" xmlns:r="http://schemas.openxmlformats.org/officeDocument/2006/relationships">
  <rcc rId="9125" ua="false" sId="4">
    <oc r="B85" t="n">
      <f>-</f>
    </oc>
    <nc r="B85" t="n">
      <f>-</f>
    </nc>
  </rcc>
  <rcc rId="9126" ua="false" sId="4">
    <oc r="B86" t="n">
      <f>-</f>
    </oc>
    <nc r="B86" t="n">
      <f>-</f>
    </nc>
  </rcc>
  <rcc rId="9127" ua="false" sId="4">
    <oc r="B87" t="n">
      <f>-</f>
    </oc>
    <nc r="B87" t="n">
      <f>-</f>
    </nc>
  </rcc>
  <rcc rId="9128" ua="false" sId="4">
    <oc r="B88" t="n">
      <f>-</f>
    </oc>
    <nc r="B88" t="n">
      <f>-</f>
    </nc>
  </rcc>
  <rcc rId="9129" ua="false" sId="4">
    <oc r="B89" t="n">
      <f>-</f>
    </oc>
    <nc r="B89" t="n">
      <f>-</f>
    </nc>
  </rcc>
  <rcc rId="9130" ua="false" sId="4">
    <oc r="B90" t="n">
      <f>-</f>
    </oc>
    <nc r="B90" t="n">
      <f>-</f>
    </nc>
  </rcc>
  <rcc rId="9131" ua="false" sId="4">
    <oc r="B91" t="n">
      <f>-</f>
    </oc>
    <nc r="B91" t="n">
      <f>-</f>
    </nc>
  </rcc>
  <rcc rId="9132" ua="false" sId="4">
    <oc r="B92" t="n">
      <f>-</f>
    </oc>
    <nc r="B92" t="n">
      <f>-</f>
    </nc>
  </rcc>
  <rcc rId="9133" ua="false" sId="4">
    <oc r="B93" t="n">
      <f>-</f>
    </oc>
    <nc r="B93" t="n">
      <f>-</f>
    </nc>
  </rcc>
  <rcc rId="9134" ua="false" sId="4">
    <oc r="B94" t="n">
      <f>-</f>
    </oc>
    <nc r="B94" t="n">
      <f>-</f>
    </nc>
  </rcc>
  <rcc rId="9135" ua="false" sId="4">
    <oc r="B95" t="n">
      <f>-</f>
    </oc>
    <nc r="B95" t="n">
      <f>-</f>
    </nc>
  </rcc>
  <rcc rId="9136" ua="false" sId="4">
    <oc r="B96" t="n">
      <f>-</f>
    </oc>
    <nc r="B96" t="n">
      <f>-</f>
    </nc>
  </rcc>
  <rcc rId="9137" ua="false" sId="4">
    <oc r="B97" t="n">
      <f>-</f>
    </oc>
    <nc r="B97" t="n">
      <f>-</f>
    </nc>
  </rcc>
  <rcc rId="9138" ua="false" sId="4">
    <oc r="B98" t="n">
      <f>-</f>
    </oc>
    <nc r="B98" t="n">
      <f>-</f>
    </nc>
  </rcc>
  <rcc rId="9139" ua="false" sId="4">
    <oc r="B99" t="n">
      <f>-</f>
    </oc>
    <nc r="B99" t="n">
      <f>-</f>
    </nc>
  </rcc>
  <rcc rId="9140" ua="false" sId="4">
    <oc r="B100" t="n">
      <f>-</f>
    </oc>
    <nc r="B100" t="n">
      <f>-</f>
    </nc>
  </rcc>
  <rcc rId="9141" ua="false" sId="4">
    <oc r="B101" t="n">
      <f>-</f>
    </oc>
    <nc r="B101" t="n">
      <f>-</f>
    </nc>
  </rcc>
  <rcc rId="9142" ua="false" sId="4">
    <oc r="B102" t="n">
      <f>-</f>
    </oc>
    <nc r="B102" t="n">
      <f>-</f>
    </nc>
  </rcc>
  <rcc rId="9143" ua="false" sId="4">
    <oc r="B103" t="n">
      <f>-</f>
    </oc>
    <nc r="B103" t="n">
      <f>-</f>
    </nc>
  </rcc>
  <rcc rId="9144" ua="false" sId="4">
    <oc r="B104" t="n">
      <f>-</f>
    </oc>
    <nc r="B104" t="n">
      <f>-</f>
    </nc>
  </rcc>
  <rcc rId="9145" ua="false" sId="4">
    <oc r="B105" t="n">
      <f>-</f>
    </oc>
    <nc r="B105" t="n">
      <f>-</f>
    </nc>
  </rcc>
  <rcc rId="9146" ua="false" sId="4">
    <oc r="B106" t="n">
      <f>-</f>
    </oc>
    <nc r="B106" t="n">
      <f>-</f>
    </nc>
  </rcc>
  <rcc rId="9147" ua="false" sId="4">
    <oc r="B107" t="n">
      <f>-</f>
    </oc>
    <nc r="B107" t="n">
      <f>-</f>
    </nc>
  </rcc>
  <rcc rId="9148" ua="false" sId="4">
    <oc r="B108" t="n">
      <f>-</f>
    </oc>
    <nc r="B108" t="n">
      <f>-</f>
    </nc>
  </rcc>
  <rcc rId="9149" ua="false" sId="4">
    <oc r="B109" t="n">
      <f>-</f>
    </oc>
    <nc r="B109" t="n">
      <f>-</f>
    </nc>
  </rcc>
  <rcc rId="9150" ua="false" sId="4">
    <oc r="B110" t="n">
      <f>-</f>
    </oc>
    <nc r="B110" t="n">
      <f>-</f>
    </nc>
  </rcc>
  <rcc rId="9151" ua="false" sId="4">
    <oc r="B111" t="n">
      <f>-</f>
    </oc>
    <nc r="B111" t="n">
      <f>-</f>
    </nc>
  </rcc>
  <rcc rId="9152" ua="false" sId="4">
    <nc r="B112" t="n">
      <f>-</f>
    </nc>
  </rcc>
  <rcc rId="9153" ua="false" sId="4">
    <oc r="C85" t="n">
      <f>-</f>
    </oc>
    <nc r="C85" t="n">
      <f>-</f>
    </nc>
  </rcc>
  <rcc rId="9154" ua="false" sId="4">
    <oc r="C86" t="n">
      <f>-</f>
    </oc>
    <nc r="C86" t="n">
      <f>-</f>
    </nc>
  </rcc>
  <rcc rId="9155" ua="false" sId="4">
    <oc r="C87" t="n">
      <f>-</f>
    </oc>
    <nc r="C87" t="n">
      <f>-</f>
    </nc>
  </rcc>
  <rcc rId="9156" ua="false" sId="4">
    <oc r="C88" t="n">
      <f>-</f>
    </oc>
    <nc r="C88" t="n">
      <f>-</f>
    </nc>
  </rcc>
  <rcc rId="9157" ua="false" sId="4">
    <oc r="C89" t="n">
      <f>-</f>
    </oc>
    <nc r="C89" t="n">
      <f>-</f>
    </nc>
  </rcc>
  <rcc rId="9158" ua="false" sId="4">
    <oc r="C90" t="n">
      <f>-</f>
    </oc>
    <nc r="C90" t="n">
      <f>-</f>
    </nc>
  </rcc>
  <rcc rId="9159" ua="false" sId="4">
    <oc r="C91" t="n">
      <f>-</f>
    </oc>
    <nc r="C91" t="n">
      <f>-</f>
    </nc>
  </rcc>
  <rcc rId="9160" ua="false" sId="4">
    <oc r="C92" t="n">
      <f>-</f>
    </oc>
    <nc r="C92" t="n">
      <f>-</f>
    </nc>
  </rcc>
  <rcc rId="9161" ua="false" sId="4">
    <oc r="C93" t="n">
      <f>-</f>
    </oc>
    <nc r="C93" t="n">
      <f>-</f>
    </nc>
  </rcc>
  <rcc rId="9162" ua="false" sId="4">
    <oc r="C94" t="n">
      <f>-</f>
    </oc>
    <nc r="C94" t="n">
      <f>-</f>
    </nc>
  </rcc>
  <rcc rId="9163" ua="false" sId="4">
    <oc r="C95" t="n">
      <f>-</f>
    </oc>
    <nc r="C95" t="n">
      <f>-</f>
    </nc>
  </rcc>
  <rcc rId="9164" ua="false" sId="4">
    <oc r="C96" t="n">
      <f>-</f>
    </oc>
    <nc r="C96" t="n">
      <f>-</f>
    </nc>
  </rcc>
  <rcc rId="9165" ua="false" sId="4">
    <oc r="C97" t="n">
      <f>-</f>
    </oc>
    <nc r="C97" t="n">
      <f>-</f>
    </nc>
  </rcc>
  <rcc rId="9166" ua="false" sId="4">
    <oc r="C98" t="n">
      <f>-</f>
    </oc>
    <nc r="C98" t="n">
      <f>-</f>
    </nc>
  </rcc>
  <rcc rId="9167" ua="false" sId="4">
    <oc r="C99" t="n">
      <f>-</f>
    </oc>
    <nc r="C99" t="n">
      <f>-</f>
    </nc>
  </rcc>
  <rcc rId="9168" ua="false" sId="4">
    <oc r="C100" t="n">
      <f>-</f>
    </oc>
    <nc r="C100" t="n">
      <f>-</f>
    </nc>
  </rcc>
  <rcc rId="9169" ua="false" sId="4">
    <oc r="C101" t="n">
      <f>-</f>
    </oc>
    <nc r="C101" t="n">
      <f>-</f>
    </nc>
  </rcc>
  <rcc rId="9170" ua="false" sId="4">
    <oc r="C102" t="n">
      <f>-</f>
    </oc>
    <nc r="C102" t="n">
      <f>-</f>
    </nc>
  </rcc>
  <rcc rId="9171" ua="false" sId="4">
    <oc r="C103" t="n">
      <f>-</f>
    </oc>
    <nc r="C103" t="n">
      <f>-</f>
    </nc>
  </rcc>
  <rcc rId="9172" ua="false" sId="4">
    <oc r="C104" t="n">
      <f>-</f>
    </oc>
    <nc r="C104" t="n">
      <f>-</f>
    </nc>
  </rcc>
  <rcc rId="9173" ua="false" sId="4">
    <oc r="C105" t="n">
      <f>-</f>
    </oc>
    <nc r="C105" t="n">
      <f>-</f>
    </nc>
  </rcc>
  <rcc rId="9174" ua="false" sId="4">
    <oc r="C106" t="n">
      <f>-</f>
    </oc>
    <nc r="C106" t="n">
      <f>-</f>
    </nc>
  </rcc>
  <rcc rId="9175" ua="false" sId="4">
    <oc r="C107" t="n">
      <f>-</f>
    </oc>
    <nc r="C107" t="n">
      <f>-</f>
    </nc>
  </rcc>
  <rcc rId="9176" ua="false" sId="4">
    <oc r="C108" t="n">
      <f>-</f>
    </oc>
    <nc r="C108" t="n">
      <f>-</f>
    </nc>
  </rcc>
  <rcc rId="9177" ua="false" sId="4">
    <oc r="C109" t="n">
      <f>-</f>
    </oc>
    <nc r="C109" t="n">
      <f>-</f>
    </nc>
  </rcc>
  <rcc rId="9178" ua="false" sId="4">
    <oc r="C110" t="n">
      <f>-</f>
    </oc>
    <nc r="C110" t="n">
      <f>-</f>
    </nc>
  </rcc>
  <rcc rId="9179" ua="false" sId="4">
    <oc r="C111" t="n">
      <f>-</f>
    </oc>
    <nc r="C111" t="n">
      <f>-</f>
    </nc>
  </rcc>
  <rcc rId="9180" ua="false" sId="4">
    <nc r="C112" t="n">
      <f>-</f>
    </nc>
  </rcc>
  <rcc rId="9181" ua="false" sId="4">
    <oc r="D85" t="n">
      <f>-</f>
    </oc>
    <nc r="D85" t="n">
      <f>-</f>
    </nc>
  </rcc>
  <rcc rId="9182" ua="false" sId="4">
    <oc r="D86" t="n">
      <f>-</f>
    </oc>
    <nc r="D86" t="n">
      <f>-</f>
    </nc>
  </rcc>
  <rcc rId="9183" ua="false" sId="4">
    <oc r="D87" t="n">
      <f>-</f>
    </oc>
    <nc r="D87" t="n">
      <f>-</f>
    </nc>
  </rcc>
  <rcc rId="9184" ua="false" sId="4">
    <oc r="D88" t="n">
      <f>-</f>
    </oc>
    <nc r="D88" t="n">
      <f>-</f>
    </nc>
  </rcc>
  <rcc rId="9185" ua="false" sId="4">
    <oc r="D89" t="n">
      <f>-</f>
    </oc>
    <nc r="D89" t="n">
      <f>-</f>
    </nc>
  </rcc>
  <rcc rId="9186" ua="false" sId="4">
    <oc r="D90" t="n">
      <f>-</f>
    </oc>
    <nc r="D90" t="n">
      <f>-</f>
    </nc>
  </rcc>
  <rcc rId="9187" ua="false" sId="4">
    <oc r="D91" t="n">
      <f>-</f>
    </oc>
    <nc r="D91" t="n">
      <f>-</f>
    </nc>
  </rcc>
  <rcc rId="9188" ua="false" sId="4">
    <oc r="D92" t="n">
      <f>-</f>
    </oc>
    <nc r="D92" t="n">
      <f>-</f>
    </nc>
  </rcc>
  <rcc rId="9189" ua="false" sId="4">
    <oc r="D93" t="n">
      <f>-</f>
    </oc>
    <nc r="D93" t="n">
      <f>-</f>
    </nc>
  </rcc>
  <rcc rId="9190" ua="false" sId="4">
    <oc r="D94" t="n">
      <f>-</f>
    </oc>
    <nc r="D94" t="n">
      <f>-</f>
    </nc>
  </rcc>
  <rcc rId="9191" ua="false" sId="4">
    <oc r="D95" t="n">
      <f>-</f>
    </oc>
    <nc r="D95" t="n">
      <f>-</f>
    </nc>
  </rcc>
  <rcc rId="9192" ua="false" sId="4">
    <oc r="D96" t="n">
      <f>-</f>
    </oc>
    <nc r="D96" t="n">
      <f>-</f>
    </nc>
  </rcc>
  <rcc rId="9193" ua="false" sId="4">
    <oc r="D97" t="n">
      <f>-</f>
    </oc>
    <nc r="D97" t="n">
      <f>-</f>
    </nc>
  </rcc>
  <rcc rId="9194" ua="false" sId="4">
    <oc r="D98" t="n">
      <f>-</f>
    </oc>
    <nc r="D98" t="n">
      <f>-</f>
    </nc>
  </rcc>
  <rcc rId="9195" ua="false" sId="4">
    <oc r="D99" t="n">
      <f>-</f>
    </oc>
    <nc r="D99" t="n">
      <f>-</f>
    </nc>
  </rcc>
  <rcc rId="9196" ua="false" sId="4">
    <oc r="D100" t="n">
      <f>-</f>
    </oc>
    <nc r="D100" t="n">
      <f>-</f>
    </nc>
  </rcc>
  <rcc rId="9197" ua="false" sId="4">
    <oc r="D101" t="n">
      <f>-</f>
    </oc>
    <nc r="D101" t="n">
      <f>-</f>
    </nc>
  </rcc>
  <rcc rId="9198" ua="false" sId="4">
    <oc r="D102" t="n">
      <f>-</f>
    </oc>
    <nc r="D102" t="n">
      <f>-</f>
    </nc>
  </rcc>
  <rcc rId="9199" ua="false" sId="4">
    <oc r="D103" t="n">
      <f>-</f>
    </oc>
    <nc r="D103" t="n">
      <f>-</f>
    </nc>
  </rcc>
  <rcc rId="9200" ua="false" sId="4">
    <oc r="D104" t="n">
      <f>-</f>
    </oc>
    <nc r="D104" t="n">
      <f>-</f>
    </nc>
  </rcc>
  <rcc rId="9201" ua="false" sId="4">
    <oc r="D105" t="n">
      <f>-</f>
    </oc>
    <nc r="D105" t="n">
      <f>-</f>
    </nc>
  </rcc>
  <rcc rId="9202" ua="false" sId="4">
    <oc r="D106" t="n">
      <f>-</f>
    </oc>
    <nc r="D106" t="n">
      <f>-</f>
    </nc>
  </rcc>
  <rcc rId="9203" ua="false" sId="4">
    <oc r="D107" t="n">
      <f>-</f>
    </oc>
    <nc r="D107" t="n">
      <f>-</f>
    </nc>
  </rcc>
  <rcc rId="9204" ua="false" sId="4">
    <oc r="D108" t="n">
      <f>-</f>
    </oc>
    <nc r="D108" t="n">
      <f>-</f>
    </nc>
  </rcc>
  <rcc rId="9205" ua="false" sId="4">
    <oc r="D109" t="n">
      <f>-</f>
    </oc>
    <nc r="D109" t="n">
      <f>-</f>
    </nc>
  </rcc>
  <rcc rId="9206" ua="false" sId="4">
    <oc r="D110" t="n">
      <f>-</f>
    </oc>
    <nc r="D110" t="n">
      <f>-</f>
    </nc>
  </rcc>
  <rcc rId="9207" ua="false" sId="4">
    <oc r="D111" t="n">
      <f>-</f>
    </oc>
    <nc r="D111" t="n">
      <f>-</f>
    </nc>
  </rcc>
  <rcc rId="9208" ua="false" sId="4">
    <nc r="D112" t="n">
      <f>-</f>
    </nc>
  </rcc>
  <rcc rId="9209" ua="false" sId="4">
    <oc r="E85" t="n">
      <f>-</f>
    </oc>
    <nc r="E85" t="n">
      <f>-</f>
    </nc>
  </rcc>
  <rcc rId="9210" ua="false" sId="4">
    <oc r="E86" t="n">
      <f>-</f>
    </oc>
    <nc r="E86" t="n">
      <f>-</f>
    </nc>
  </rcc>
  <rcc rId="9211" ua="false" sId="4">
    <oc r="E87" t="n">
      <f>-</f>
    </oc>
    <nc r="E87" t="n">
      <f>-</f>
    </nc>
  </rcc>
  <rcc rId="9212" ua="false" sId="4">
    <oc r="E88" t="n">
      <f>-</f>
    </oc>
    <nc r="E88" t="n">
      <f>-</f>
    </nc>
  </rcc>
  <rcc rId="9213" ua="false" sId="4">
    <oc r="E89" t="n">
      <f>-</f>
    </oc>
    <nc r="E89" t="n">
      <f>-</f>
    </nc>
  </rcc>
  <rcc rId="9214" ua="false" sId="4">
    <oc r="E90" t="n">
      <f>-</f>
    </oc>
    <nc r="E90" t="n">
      <f>-</f>
    </nc>
  </rcc>
  <rcc rId="9215" ua="false" sId="4">
    <oc r="E91" t="n">
      <f>-</f>
    </oc>
    <nc r="E91" t="n">
      <f>-</f>
    </nc>
  </rcc>
  <rcc rId="9216" ua="false" sId="4">
    <oc r="E92" t="n">
      <f>-</f>
    </oc>
    <nc r="E92" t="n">
      <f>-</f>
    </nc>
  </rcc>
  <rcc rId="9217" ua="false" sId="4">
    <oc r="E93" t="n">
      <f>-</f>
    </oc>
    <nc r="E93" t="n">
      <f>-</f>
    </nc>
  </rcc>
  <rcc rId="9218" ua="false" sId="4">
    <oc r="E94" t="n">
      <f>-</f>
    </oc>
    <nc r="E94" t="n">
      <f>-</f>
    </nc>
  </rcc>
  <rcc rId="9219" ua="false" sId="4">
    <oc r="E95" t="n">
      <f>-</f>
    </oc>
    <nc r="E95" t="n">
      <f>-</f>
    </nc>
  </rcc>
  <rcc rId="9220" ua="false" sId="4">
    <oc r="E96" t="n">
      <f>-</f>
    </oc>
    <nc r="E96" t="n">
      <f>-</f>
    </nc>
  </rcc>
  <rcc rId="9221" ua="false" sId="4">
    <oc r="E97" t="n">
      <f>-</f>
    </oc>
    <nc r="E97" t="n">
      <f>-</f>
    </nc>
  </rcc>
  <rcc rId="9222" ua="false" sId="4">
    <oc r="E98" t="n">
      <f>-</f>
    </oc>
    <nc r="E98" t="n">
      <f>-</f>
    </nc>
  </rcc>
  <rcc rId="9223" ua="false" sId="4">
    <oc r="E99" t="n">
      <f>-</f>
    </oc>
    <nc r="E99" t="n">
      <f>-</f>
    </nc>
  </rcc>
  <rcc rId="9224" ua="false" sId="4">
    <oc r="E100" t="n">
      <f>-</f>
    </oc>
    <nc r="E100" t="n">
      <f>-</f>
    </nc>
  </rcc>
  <rcc rId="9225" ua="false" sId="4">
    <oc r="E101" t="n">
      <f>-</f>
    </oc>
    <nc r="E101" t="n">
      <f>-</f>
    </nc>
  </rcc>
  <rcc rId="9226" ua="false" sId="4">
    <oc r="E102" t="n">
      <f>-</f>
    </oc>
    <nc r="E102" t="n">
      <f>-</f>
    </nc>
  </rcc>
  <rcc rId="9227" ua="false" sId="4">
    <oc r="E103" t="n">
      <f>-</f>
    </oc>
    <nc r="E103" t="n">
      <f>-</f>
    </nc>
  </rcc>
  <rcc rId="9228" ua="false" sId="4">
    <oc r="E104" t="n">
      <f>-</f>
    </oc>
    <nc r="E104" t="n">
      <f>-</f>
    </nc>
  </rcc>
  <rcc rId="9229" ua="false" sId="4">
    <oc r="E105" t="n">
      <f>-</f>
    </oc>
    <nc r="E105" t="n">
      <f>-</f>
    </nc>
  </rcc>
  <rcc rId="9230" ua="false" sId="4">
    <oc r="E106" t="n">
      <f>-</f>
    </oc>
    <nc r="E106" t="n">
      <f>-</f>
    </nc>
  </rcc>
  <rcc rId="9231" ua="false" sId="4">
    <oc r="E107" t="n">
      <f>-</f>
    </oc>
    <nc r="E107" t="n">
      <f>-</f>
    </nc>
  </rcc>
  <rcc rId="9232" ua="false" sId="4">
    <oc r="E108" t="n">
      <f>-</f>
    </oc>
    <nc r="E108" t="n">
      <f>-</f>
    </nc>
  </rcc>
  <rcc rId="9233" ua="false" sId="4">
    <oc r="E109" t="n">
      <f>-</f>
    </oc>
    <nc r="E109" t="n">
      <f>-</f>
    </nc>
  </rcc>
  <rcc rId="9234" ua="false" sId="4">
    <oc r="E110" t="n">
      <f>-</f>
    </oc>
    <nc r="E110" t="n">
      <f>-</f>
    </nc>
  </rcc>
  <rcc rId="9235" ua="false" sId="4">
    <oc r="E111" t="n">
      <f>-</f>
    </oc>
    <nc r="E111" t="n">
      <f>-</f>
    </nc>
  </rcc>
  <rcc rId="9236" ua="false" sId="4">
    <nc r="E112" t="n">
      <f>-</f>
    </nc>
  </rcc>
  <rcc rId="9237" ua="false" sId="4">
    <oc r="F85" t="n">
      <f>-</f>
    </oc>
    <nc r="F85" t="n">
      <f>-</f>
    </nc>
  </rcc>
  <rcc rId="9238" ua="false" sId="4">
    <oc r="F86" t="n">
      <f>-</f>
    </oc>
    <nc r="F86" t="n">
      <f>-</f>
    </nc>
  </rcc>
  <rcc rId="9239" ua="false" sId="4">
    <oc r="F87" t="n">
      <f>-</f>
    </oc>
    <nc r="F87" t="n">
      <f>-</f>
    </nc>
  </rcc>
  <rcc rId="9240" ua="false" sId="4">
    <oc r="F88" t="n">
      <f>-</f>
    </oc>
    <nc r="F88" t="n">
      <f>-</f>
    </nc>
  </rcc>
  <rcc rId="9241" ua="false" sId="4">
    <oc r="F89" t="n">
      <f>-</f>
    </oc>
    <nc r="F89" t="n">
      <f>-</f>
    </nc>
  </rcc>
  <rcc rId="9242" ua="false" sId="4">
    <oc r="F90" t="n">
      <f>-</f>
    </oc>
    <nc r="F90" t="n">
      <f>-</f>
    </nc>
  </rcc>
  <rcc rId="9243" ua="false" sId="4">
    <oc r="F91" t="n">
      <f>-</f>
    </oc>
    <nc r="F91" t="n">
      <f>-</f>
    </nc>
  </rcc>
  <rcc rId="9244" ua="false" sId="4">
    <oc r="F92" t="n">
      <f>-</f>
    </oc>
    <nc r="F92" t="n">
      <f>-</f>
    </nc>
  </rcc>
  <rcc rId="9245" ua="false" sId="4">
    <oc r="F93" t="n">
      <f>-</f>
    </oc>
    <nc r="F93" t="n">
      <f>-</f>
    </nc>
  </rcc>
  <rcc rId="9246" ua="false" sId="4">
    <oc r="F94" t="n">
      <f>-</f>
    </oc>
    <nc r="F94" t="n">
      <f>-</f>
    </nc>
  </rcc>
  <rcc rId="9247" ua="false" sId="4">
    <oc r="F95" t="n">
      <f>-</f>
    </oc>
    <nc r="F95" t="n">
      <f>-</f>
    </nc>
  </rcc>
  <rcc rId="9248" ua="false" sId="4">
    <oc r="F96" t="n">
      <f>-</f>
    </oc>
    <nc r="F96" t="n">
      <f>-</f>
    </nc>
  </rcc>
  <rcc rId="9249" ua="false" sId="4">
    <oc r="F97" t="n">
      <f>-</f>
    </oc>
    <nc r="F97" t="n">
      <f>-</f>
    </nc>
  </rcc>
  <rcc rId="9250" ua="false" sId="4">
    <oc r="F98" t="n">
      <f>-</f>
    </oc>
    <nc r="F98" t="n">
      <f>-</f>
    </nc>
  </rcc>
  <rcc rId="9251" ua="false" sId="4">
    <oc r="F99" t="n">
      <f>-</f>
    </oc>
    <nc r="F99" t="n">
      <f>-</f>
    </nc>
  </rcc>
  <rcc rId="9252" ua="false" sId="4">
    <oc r="F100" t="n">
      <f>-</f>
    </oc>
    <nc r="F100" t="n">
      <f>-</f>
    </nc>
  </rcc>
  <rcc rId="9253" ua="false" sId="4">
    <oc r="F101" t="n">
      <f>-</f>
    </oc>
    <nc r="F101" t="n">
      <f>-</f>
    </nc>
  </rcc>
  <rcc rId="9254" ua="false" sId="4">
    <oc r="F102" t="n">
      <f>-</f>
    </oc>
    <nc r="F102" t="n">
      <f>-</f>
    </nc>
  </rcc>
  <rcc rId="9255" ua="false" sId="4">
    <oc r="F103" t="n">
      <f>-</f>
    </oc>
    <nc r="F103" t="n">
      <f>-</f>
    </nc>
  </rcc>
  <rcc rId="9256" ua="false" sId="4">
    <oc r="F104" t="n">
      <f>-</f>
    </oc>
    <nc r="F104" t="n">
      <f>-</f>
    </nc>
  </rcc>
  <rcc rId="9257" ua="false" sId="4">
    <oc r="F105" t="n">
      <f>-</f>
    </oc>
    <nc r="F105" t="n">
      <f>-</f>
    </nc>
  </rcc>
  <rcc rId="9258" ua="false" sId="4">
    <oc r="F106" t="n">
      <f>-</f>
    </oc>
    <nc r="F106" t="n">
      <f>-</f>
    </nc>
  </rcc>
  <rcc rId="9259" ua="false" sId="4">
    <oc r="F107" t="n">
      <f>-</f>
    </oc>
    <nc r="F107" t="n">
      <f>-</f>
    </nc>
  </rcc>
  <rcc rId="9260" ua="false" sId="4">
    <oc r="F108" t="n">
      <f>-</f>
    </oc>
    <nc r="F108" t="n">
      <f>-</f>
    </nc>
  </rcc>
  <rcc rId="9261" ua="false" sId="4">
    <oc r="F109" t="n">
      <f>-</f>
    </oc>
    <nc r="F109" t="n">
      <f>-</f>
    </nc>
  </rcc>
  <rcc rId="9262" ua="false" sId="4">
    <oc r="F110" t="n">
      <f>-</f>
    </oc>
    <nc r="F110" t="n">
      <f>-</f>
    </nc>
  </rcc>
  <rcc rId="9263" ua="false" sId="4">
    <oc r="F111" t="n">
      <f>-</f>
    </oc>
    <nc r="F111" t="n">
      <f>-</f>
    </nc>
  </rcc>
  <rcc rId="9264" ua="false" sId="4">
    <nc r="F112" t="n">
      <f>-</f>
    </nc>
  </rcc>
  <rcc rId="9265" ua="false" sId="4">
    <oc r="G85" t="n">
      <f>-</f>
    </oc>
    <nc r="G85" t="n">
      <f>-</f>
    </nc>
  </rcc>
  <rcc rId="9266" ua="false" sId="4">
    <oc r="G86" t="n">
      <f>-</f>
    </oc>
    <nc r="G86" t="n">
      <f>-</f>
    </nc>
  </rcc>
  <rcc rId="9267" ua="false" sId="4">
    <oc r="G87" t="n">
      <f>-</f>
    </oc>
    <nc r="G87" t="n">
      <f>-</f>
    </nc>
  </rcc>
  <rcc rId="9268" ua="false" sId="4">
    <oc r="G88" t="n">
      <f>-</f>
    </oc>
    <nc r="G88" t="n">
      <f>-</f>
    </nc>
  </rcc>
  <rcc rId="9269" ua="false" sId="4">
    <oc r="G89" t="n">
      <f>-</f>
    </oc>
    <nc r="G89" t="n">
      <f>-</f>
    </nc>
  </rcc>
  <rcc rId="9270" ua="false" sId="4">
    <oc r="G90" t="n">
      <f>-</f>
    </oc>
    <nc r="G90" t="n">
      <f>-</f>
    </nc>
  </rcc>
  <rcc rId="9271" ua="false" sId="4">
    <oc r="G91" t="n">
      <f>-</f>
    </oc>
    <nc r="G91" t="n">
      <f>-</f>
    </nc>
  </rcc>
  <rcc rId="9272" ua="false" sId="4">
    <oc r="G92" t="n">
      <f>-</f>
    </oc>
    <nc r="G92" t="n">
      <f>-</f>
    </nc>
  </rcc>
  <rcc rId="9273" ua="false" sId="4">
    <oc r="G93" t="n">
      <f>-</f>
    </oc>
    <nc r="G93" t="n">
      <f>-</f>
    </nc>
  </rcc>
  <rcc rId="9274" ua="false" sId="4">
    <oc r="G94" t="n">
      <f>-</f>
    </oc>
    <nc r="G94" t="n">
      <f>-</f>
    </nc>
  </rcc>
  <rcc rId="9275" ua="false" sId="4">
    <oc r="G95" t="n">
      <f>-</f>
    </oc>
    <nc r="G95" t="n">
      <f>-</f>
    </nc>
  </rcc>
  <rcc rId="9276" ua="false" sId="4">
    <oc r="G96" t="n">
      <f>-</f>
    </oc>
    <nc r="G96" t="n">
      <f>-</f>
    </nc>
  </rcc>
  <rcc rId="9277" ua="false" sId="4">
    <oc r="G97" t="n">
      <f>-</f>
    </oc>
    <nc r="G97" t="n">
      <f>-</f>
    </nc>
  </rcc>
  <rcc rId="9278" ua="false" sId="4">
    <oc r="G98" t="n">
      <f>-</f>
    </oc>
    <nc r="G98" t="n">
      <f>-</f>
    </nc>
  </rcc>
  <rcc rId="9279" ua="false" sId="4">
    <oc r="G99" t="n">
      <f>-</f>
    </oc>
    <nc r="G99" t="n">
      <f>-</f>
    </nc>
  </rcc>
  <rcc rId="9280" ua="false" sId="4">
    <oc r="G100" t="n">
      <f>-</f>
    </oc>
    <nc r="G100" t="n">
      <f>-</f>
    </nc>
  </rcc>
  <rcc rId="9281" ua="false" sId="4">
    <oc r="G101" t="n">
      <f>-</f>
    </oc>
    <nc r="G101" t="n">
      <f>-</f>
    </nc>
  </rcc>
  <rcc rId="9282" ua="false" sId="4">
    <oc r="G102" t="n">
      <f>-</f>
    </oc>
    <nc r="G102" t="n">
      <f>-</f>
    </nc>
  </rcc>
  <rcc rId="9283" ua="false" sId="4">
    <oc r="G103" t="n">
      <f>-</f>
    </oc>
    <nc r="G103" t="n">
      <f>-</f>
    </nc>
  </rcc>
  <rcc rId="9284" ua="false" sId="4">
    <oc r="G104" t="n">
      <f>-</f>
    </oc>
    <nc r="G104" t="n">
      <f>-</f>
    </nc>
  </rcc>
  <rcc rId="9285" ua="false" sId="4">
    <oc r="G105" t="n">
      <f>-</f>
    </oc>
    <nc r="G105" t="n">
      <f>-</f>
    </nc>
  </rcc>
  <rcc rId="9286" ua="false" sId="4">
    <oc r="G106" t="n">
      <f>-</f>
    </oc>
    <nc r="G106" t="n">
      <f>-</f>
    </nc>
  </rcc>
  <rcc rId="9287" ua="false" sId="4">
    <oc r="G107" t="n">
      <f>-</f>
    </oc>
    <nc r="G107" t="n">
      <f>-</f>
    </nc>
  </rcc>
  <rcc rId="9288" ua="false" sId="4">
    <oc r="G108" t="n">
      <f>-</f>
    </oc>
    <nc r="G108" t="n">
      <f>-</f>
    </nc>
  </rcc>
  <rcc rId="9289" ua="false" sId="4">
    <oc r="G109" t="n">
      <f>-</f>
    </oc>
    <nc r="G109" t="n">
      <f>-</f>
    </nc>
  </rcc>
  <rcc rId="9290" ua="false" sId="4">
    <oc r="G110" t="n">
      <f>-</f>
    </oc>
    <nc r="G110" t="n">
      <f>-</f>
    </nc>
  </rcc>
  <rcc rId="9291" ua="false" sId="4">
    <oc r="G111" t="n">
      <f>-</f>
    </oc>
    <nc r="G111" t="n">
      <f>-</f>
    </nc>
  </rcc>
  <rcc rId="9292" ua="false" sId="4">
    <nc r="G112" t="n">
      <f>-</f>
    </nc>
  </rcc>
  <rcc rId="9293" ua="false" sId="4">
    <oc r="H85" t="n">
      <f>-</f>
    </oc>
    <nc r="H85" t="n">
      <f>-</f>
    </nc>
  </rcc>
  <rcc rId="9294" ua="false" sId="4">
    <oc r="H86" t="n">
      <f>-</f>
    </oc>
    <nc r="H86" t="n">
      <f>-</f>
    </nc>
  </rcc>
  <rcc rId="9295" ua="false" sId="4">
    <oc r="H87" t="n">
      <f>-</f>
    </oc>
    <nc r="H87" t="n">
      <f>-</f>
    </nc>
  </rcc>
  <rcc rId="9296" ua="false" sId="4">
    <oc r="H88" t="n">
      <f>-</f>
    </oc>
    <nc r="H88" t="n">
      <f>-</f>
    </nc>
  </rcc>
  <rcc rId="9297" ua="false" sId="4">
    <oc r="H89" t="n">
      <f>-</f>
    </oc>
    <nc r="H89" t="n">
      <f>-</f>
    </nc>
  </rcc>
  <rcc rId="9298" ua="false" sId="4">
    <oc r="H90" t="n">
      <f>-</f>
    </oc>
    <nc r="H90" t="n">
      <f>-</f>
    </nc>
  </rcc>
  <rcc rId="9299" ua="false" sId="4">
    <oc r="H91" t="n">
      <f>-</f>
    </oc>
    <nc r="H91" t="n">
      <f>-</f>
    </nc>
  </rcc>
  <rcc rId="9300" ua="false" sId="4">
    <oc r="H92" t="n">
      <f>-</f>
    </oc>
    <nc r="H92" t="n">
      <f>-</f>
    </nc>
  </rcc>
  <rcc rId="9301" ua="false" sId="4">
    <oc r="H93" t="n">
      <f>-</f>
    </oc>
    <nc r="H93" t="n">
      <f>-</f>
    </nc>
  </rcc>
  <rcc rId="9302" ua="false" sId="4">
    <oc r="H94" t="n">
      <f>-</f>
    </oc>
    <nc r="H94" t="n">
      <f>-</f>
    </nc>
  </rcc>
  <rcc rId="9303" ua="false" sId="4">
    <oc r="H95" t="n">
      <f>-</f>
    </oc>
    <nc r="H95" t="n">
      <f>-</f>
    </nc>
  </rcc>
  <rcc rId="9304" ua="false" sId="4">
    <oc r="H96" t="n">
      <f>-</f>
    </oc>
    <nc r="H96" t="n">
      <f>-</f>
    </nc>
  </rcc>
  <rcc rId="9305" ua="false" sId="4">
    <oc r="H97" t="n">
      <f>-</f>
    </oc>
    <nc r="H97" t="n">
      <f>-</f>
    </nc>
  </rcc>
  <rcc rId="9306" ua="false" sId="4">
    <oc r="H98" t="n">
      <f>-</f>
    </oc>
    <nc r="H98" t="n">
      <f>-</f>
    </nc>
  </rcc>
  <rcc rId="9307" ua="false" sId="4">
    <oc r="H99" t="n">
      <f>-</f>
    </oc>
    <nc r="H99" t="n">
      <f>-</f>
    </nc>
  </rcc>
  <rcc rId="9308" ua="false" sId="4">
    <oc r="H100" t="n">
      <f>-</f>
    </oc>
    <nc r="H100" t="n">
      <f>-</f>
    </nc>
  </rcc>
  <rcc rId="9309" ua="false" sId="4">
    <oc r="H101" t="n">
      <f>-</f>
    </oc>
    <nc r="H101" t="n">
      <f>-</f>
    </nc>
  </rcc>
  <rcc rId="9310" ua="false" sId="4">
    <oc r="H102" t="n">
      <f>-</f>
    </oc>
    <nc r="H102" t="n">
      <f>-</f>
    </nc>
  </rcc>
  <rcc rId="9311" ua="false" sId="4">
    <oc r="H103" t="n">
      <f>-</f>
    </oc>
    <nc r="H103" t="n">
      <f>-</f>
    </nc>
  </rcc>
  <rcc rId="9312" ua="false" sId="4">
    <oc r="H104" t="n">
      <f>-</f>
    </oc>
    <nc r="H104" t="n">
      <f>-</f>
    </nc>
  </rcc>
  <rcc rId="9313" ua="false" sId="4">
    <oc r="H105" t="n">
      <f>-</f>
    </oc>
    <nc r="H105" t="n">
      <f>-</f>
    </nc>
  </rcc>
  <rcc rId="9314" ua="false" sId="4">
    <oc r="H106" t="n">
      <f>-</f>
    </oc>
    <nc r="H106" t="n">
      <f>-</f>
    </nc>
  </rcc>
  <rcc rId="9315" ua="false" sId="4">
    <oc r="H107" t="n">
      <f>-</f>
    </oc>
    <nc r="H107" t="n">
      <f>-</f>
    </nc>
  </rcc>
  <rcc rId="9316" ua="false" sId="4">
    <oc r="H108" t="n">
      <f>-</f>
    </oc>
    <nc r="H108" t="n">
      <f>-</f>
    </nc>
  </rcc>
  <rcc rId="9317" ua="false" sId="4">
    <oc r="H109" t="n">
      <f>-</f>
    </oc>
    <nc r="H109" t="n">
      <f>-</f>
    </nc>
  </rcc>
  <rcc rId="9318" ua="false" sId="4">
    <oc r="H110" t="n">
      <f>-</f>
    </oc>
    <nc r="H110" t="n">
      <f>-</f>
    </nc>
  </rcc>
  <rcc rId="9319" ua="false" sId="4">
    <oc r="H111" t="n">
      <f>-</f>
    </oc>
    <nc r="H111" t="n">
      <f>-</f>
    </nc>
  </rcc>
  <rcc rId="9320" ua="false" sId="4">
    <nc r="H112" t="n">
      <f>-</f>
    </nc>
  </rcc>
  <rcc rId="9321" ua="false" sId="4">
    <oc r="I85" t="n">
      <f>-</f>
    </oc>
    <nc r="I85" t="n">
      <f>-</f>
    </nc>
  </rcc>
  <rcc rId="9322" ua="false" sId="4">
    <oc r="I86" t="n">
      <f>-</f>
    </oc>
    <nc r="I86" t="n">
      <f>-</f>
    </nc>
  </rcc>
  <rcc rId="9323" ua="false" sId="4">
    <oc r="I87" t="n">
      <f>-</f>
    </oc>
    <nc r="I87" t="n">
      <f>-</f>
    </nc>
  </rcc>
  <rcc rId="9324" ua="false" sId="4">
    <oc r="I88" t="n">
      <f>-</f>
    </oc>
    <nc r="I88" t="n">
      <f>-</f>
    </nc>
  </rcc>
  <rcc rId="9325" ua="false" sId="4">
    <oc r="I89" t="n">
      <f>-</f>
    </oc>
    <nc r="I89" t="n">
      <f>-</f>
    </nc>
  </rcc>
  <rcc rId="9326" ua="false" sId="4">
    <oc r="I90" t="n">
      <f>-</f>
    </oc>
    <nc r="I90" t="n">
      <f>-</f>
    </nc>
  </rcc>
  <rcc rId="9327" ua="false" sId="4">
    <oc r="I91" t="n">
      <f>-</f>
    </oc>
    <nc r="I91" t="n">
      <f>-</f>
    </nc>
  </rcc>
  <rcc rId="9328" ua="false" sId="4">
    <oc r="I92" t="n">
      <f>-</f>
    </oc>
    <nc r="I92" t="n">
      <f>-</f>
    </nc>
  </rcc>
  <rcc rId="9329" ua="false" sId="4">
    <oc r="I93" t="n">
      <f>-</f>
    </oc>
    <nc r="I93" t="n">
      <f>-</f>
    </nc>
  </rcc>
  <rcc rId="9330" ua="false" sId="4">
    <oc r="I94" t="n">
      <f>-</f>
    </oc>
    <nc r="I94" t="n">
      <f>-</f>
    </nc>
  </rcc>
  <rcc rId="9331" ua="false" sId="4">
    <oc r="I95" t="n">
      <f>-</f>
    </oc>
    <nc r="I95" t="n">
      <f>-</f>
    </nc>
  </rcc>
  <rcc rId="9332" ua="false" sId="4">
    <oc r="I96" t="n">
      <f>-</f>
    </oc>
    <nc r="I96" t="n">
      <f>-</f>
    </nc>
  </rcc>
  <rcc rId="9333" ua="false" sId="4">
    <oc r="I97" t="n">
      <f>-</f>
    </oc>
    <nc r="I97" t="n">
      <f>-</f>
    </nc>
  </rcc>
  <rcc rId="9334" ua="false" sId="4">
    <oc r="I98" t="n">
      <f>-</f>
    </oc>
    <nc r="I98" t="n">
      <f>-</f>
    </nc>
  </rcc>
  <rcc rId="9335" ua="false" sId="4">
    <oc r="I99" t="n">
      <f>-</f>
    </oc>
    <nc r="I99" t="n">
      <f>-</f>
    </nc>
  </rcc>
  <rcc rId="9336" ua="false" sId="4">
    <oc r="I100" t="n">
      <f>-</f>
    </oc>
    <nc r="I100" t="n">
      <f>-</f>
    </nc>
  </rcc>
  <rcc rId="9337" ua="false" sId="4">
    <oc r="I101" t="n">
      <f>-</f>
    </oc>
    <nc r="I101" t="n">
      <f>-</f>
    </nc>
  </rcc>
  <rcc rId="9338" ua="false" sId="4">
    <oc r="I102" t="n">
      <f>-</f>
    </oc>
    <nc r="I102" t="n">
      <f>-</f>
    </nc>
  </rcc>
  <rcc rId="9339" ua="false" sId="4">
    <oc r="I103" t="n">
      <f>-</f>
    </oc>
    <nc r="I103" t="n">
      <f>-</f>
    </nc>
  </rcc>
  <rcc rId="9340" ua="false" sId="4">
    <oc r="I104" t="n">
      <f>-</f>
    </oc>
    <nc r="I104" t="n">
      <f>-</f>
    </nc>
  </rcc>
  <rcc rId="9341" ua="false" sId="4">
    <oc r="I105" t="n">
      <f>-</f>
    </oc>
    <nc r="I105" t="n">
      <f>-</f>
    </nc>
  </rcc>
  <rcc rId="9342" ua="false" sId="4">
    <oc r="I106" t="n">
      <f>-</f>
    </oc>
    <nc r="I106" t="n">
      <f>-</f>
    </nc>
  </rcc>
  <rcc rId="9343" ua="false" sId="4">
    <oc r="I107" t="n">
      <f>-</f>
    </oc>
    <nc r="I107" t="n">
      <f>-</f>
    </nc>
  </rcc>
  <rcc rId="9344" ua="false" sId="4">
    <oc r="I108" t="n">
      <f>-</f>
    </oc>
    <nc r="I108" t="n">
      <f>-</f>
    </nc>
  </rcc>
  <rcc rId="9345" ua="false" sId="4">
    <oc r="I109" t="n">
      <f>-</f>
    </oc>
    <nc r="I109" t="n">
      <f>-</f>
    </nc>
  </rcc>
  <rcc rId="9346" ua="false" sId="4">
    <oc r="I110" t="n">
      <f>-</f>
    </oc>
    <nc r="I110" t="n">
      <f>-</f>
    </nc>
  </rcc>
  <rcc rId="9347" ua="false" sId="4">
    <oc r="I111" t="n">
      <f>-</f>
    </oc>
    <nc r="I111" t="n">
      <f>-</f>
    </nc>
  </rcc>
  <rcc rId="9348" ua="false" sId="4">
    <nc r="I112" t="n">
      <f>-</f>
    </nc>
  </rcc>
  <rcc rId="9349" ua="false" sId="4">
    <oc r="J85" t="n">
      <f>-</f>
    </oc>
    <nc r="J85" t="n">
      <f>-</f>
    </nc>
  </rcc>
  <rcc rId="9350" ua="false" sId="4">
    <oc r="J86" t="n">
      <f>-</f>
    </oc>
    <nc r="J86" t="n">
      <f>-</f>
    </nc>
  </rcc>
  <rcc rId="9351" ua="false" sId="4">
    <oc r="J87" t="n">
      <f>-</f>
    </oc>
    <nc r="J87" t="n">
      <f>-</f>
    </nc>
  </rcc>
  <rcc rId="9352" ua="false" sId="4">
    <oc r="J88" t="n">
      <f>-</f>
    </oc>
    <nc r="J88" t="n">
      <f>-</f>
    </nc>
  </rcc>
  <rcc rId="9353" ua="false" sId="4">
    <oc r="J89" t="n">
      <f>-</f>
    </oc>
    <nc r="J89" t="n">
      <f>-</f>
    </nc>
  </rcc>
  <rcc rId="9354" ua="false" sId="4">
    <oc r="J90" t="n">
      <f>-</f>
    </oc>
    <nc r="J90" t="n">
      <f>-</f>
    </nc>
  </rcc>
  <rcc rId="9355" ua="false" sId="4">
    <oc r="J91" t="n">
      <f>-</f>
    </oc>
    <nc r="J91" t="n">
      <f>-</f>
    </nc>
  </rcc>
  <rcc rId="9356" ua="false" sId="4">
    <oc r="J92" t="n">
      <f>-</f>
    </oc>
    <nc r="J92" t="n">
      <f>-</f>
    </nc>
  </rcc>
  <rcc rId="9357" ua="false" sId="4">
    <oc r="J93" t="n">
      <f>-</f>
    </oc>
    <nc r="J93" t="n">
      <f>-</f>
    </nc>
  </rcc>
  <rcc rId="9358" ua="false" sId="4">
    <oc r="J94" t="n">
      <f>-</f>
    </oc>
    <nc r="J94" t="n">
      <f>-</f>
    </nc>
  </rcc>
  <rcc rId="9359" ua="false" sId="4">
    <oc r="J95" t="n">
      <f>-</f>
    </oc>
    <nc r="J95" t="n">
      <f>-</f>
    </nc>
  </rcc>
  <rcc rId="9360" ua="false" sId="4">
    <oc r="J96" t="n">
      <f>-</f>
    </oc>
    <nc r="J96" t="n">
      <f>-</f>
    </nc>
  </rcc>
  <rcc rId="9361" ua="false" sId="4">
    <oc r="J97" t="n">
      <f>-</f>
    </oc>
    <nc r="J97" t="n">
      <f>-</f>
    </nc>
  </rcc>
  <rcc rId="9362" ua="false" sId="4">
    <oc r="J98" t="n">
      <f>-</f>
    </oc>
    <nc r="J98" t="n">
      <f>-</f>
    </nc>
  </rcc>
  <rcc rId="9363" ua="false" sId="4">
    <oc r="J99" t="n">
      <f>-</f>
    </oc>
    <nc r="J99" t="n">
      <f>-</f>
    </nc>
  </rcc>
  <rcc rId="9364" ua="false" sId="4">
    <oc r="J100" t="n">
      <f>-</f>
    </oc>
    <nc r="J100" t="n">
      <f>-</f>
    </nc>
  </rcc>
  <rcc rId="9365" ua="false" sId="4">
    <oc r="J101" t="n">
      <f>-</f>
    </oc>
    <nc r="J101" t="n">
      <f>-</f>
    </nc>
  </rcc>
  <rcc rId="9366" ua="false" sId="4">
    <oc r="J102" t="n">
      <f>-</f>
    </oc>
    <nc r="J102" t="n">
      <f>-</f>
    </nc>
  </rcc>
  <rcc rId="9367" ua="false" sId="4">
    <oc r="J103" t="n">
      <f>-</f>
    </oc>
    <nc r="J103" t="n">
      <f>-</f>
    </nc>
  </rcc>
  <rcc rId="9368" ua="false" sId="4">
    <oc r="J104" t="n">
      <f>-</f>
    </oc>
    <nc r="J104" t="n">
      <f>-</f>
    </nc>
  </rcc>
  <rcc rId="9369" ua="false" sId="4">
    <oc r="J105" t="n">
      <f>-</f>
    </oc>
    <nc r="J105" t="n">
      <f>-</f>
    </nc>
  </rcc>
  <rcc rId="9370" ua="false" sId="4">
    <oc r="J106" t="n">
      <f>-</f>
    </oc>
    <nc r="J106" t="n">
      <f>-</f>
    </nc>
  </rcc>
  <rcc rId="9371" ua="false" sId="4">
    <oc r="J107" t="n">
      <f>-</f>
    </oc>
    <nc r="J107" t="n">
      <f>-</f>
    </nc>
  </rcc>
  <rcc rId="9372" ua="false" sId="4">
    <oc r="J108" t="n">
      <f>-</f>
    </oc>
    <nc r="J108" t="n">
      <f>-</f>
    </nc>
  </rcc>
  <rcc rId="9373" ua="false" sId="4">
    <oc r="J109" t="n">
      <f>-</f>
    </oc>
    <nc r="J109" t="n">
      <f>-</f>
    </nc>
  </rcc>
  <rcc rId="9374" ua="false" sId="4">
    <oc r="J110" t="n">
      <f>-</f>
    </oc>
    <nc r="J110" t="n">
      <f>-</f>
    </nc>
  </rcc>
  <rcc rId="9375" ua="false" sId="4">
    <oc r="J111" t="n">
      <f>-</f>
    </oc>
    <nc r="J111" t="n">
      <f>-</f>
    </nc>
  </rcc>
  <rcc rId="9376" ua="false" sId="4">
    <oc r="J112" t="n">
      <f>-</f>
    </oc>
    <nc r="J112" t="n">
      <f>-</f>
    </nc>
  </rcc>
  <rcc rId="9377" ua="false" sId="4">
    <oc r="K85" t="n">
      <f>-</f>
    </oc>
    <nc r="K85" t="n">
      <f>-</f>
    </nc>
  </rcc>
  <rcc rId="9378" ua="false" sId="4">
    <oc r="K86" t="n">
      <f>-</f>
    </oc>
    <nc r="K86" t="n">
      <f>-</f>
    </nc>
  </rcc>
  <rcc rId="9379" ua="false" sId="4">
    <oc r="K87" t="n">
      <f>-</f>
    </oc>
    <nc r="K87" t="n">
      <f>-</f>
    </nc>
  </rcc>
  <rcc rId="9380" ua="false" sId="4">
    <oc r="K88" t="n">
      <f>-</f>
    </oc>
    <nc r="K88" t="n">
      <f>-</f>
    </nc>
  </rcc>
  <rcc rId="9381" ua="false" sId="4">
    <oc r="K89" t="n">
      <f>-</f>
    </oc>
    <nc r="K89" t="n">
      <f>-</f>
    </nc>
  </rcc>
  <rcc rId="9382" ua="false" sId="4">
    <oc r="K90" t="n">
      <f>-</f>
    </oc>
    <nc r="K90" t="n">
      <f>-</f>
    </nc>
  </rcc>
  <rcc rId="9383" ua="false" sId="4">
    <oc r="K91" t="n">
      <f>-</f>
    </oc>
    <nc r="K91" t="n">
      <f>-</f>
    </nc>
  </rcc>
  <rcc rId="9384" ua="false" sId="4">
    <oc r="K92" t="n">
      <f>-</f>
    </oc>
    <nc r="K92" t="n">
      <f>-</f>
    </nc>
  </rcc>
  <rcc rId="9385" ua="false" sId="4">
    <oc r="K93" t="n">
      <f>-</f>
    </oc>
    <nc r="K93" t="n">
      <f>-</f>
    </nc>
  </rcc>
  <rcc rId="9386" ua="false" sId="4">
    <oc r="K94" t="n">
      <f>-</f>
    </oc>
    <nc r="K94" t="n">
      <f>-</f>
    </nc>
  </rcc>
  <rcc rId="9387" ua="false" sId="4">
    <oc r="K95" t="n">
      <f>-</f>
    </oc>
    <nc r="K95" t="n">
      <f>-</f>
    </nc>
  </rcc>
  <rcc rId="9388" ua="false" sId="4">
    <oc r="K96" t="n">
      <f>-</f>
    </oc>
    <nc r="K96" t="n">
      <f>-</f>
    </nc>
  </rcc>
  <rcc rId="9389" ua="false" sId="4">
    <oc r="K97" t="n">
      <f>-</f>
    </oc>
    <nc r="K97" t="n">
      <f>-</f>
    </nc>
  </rcc>
  <rcc rId="9390" ua="false" sId="4">
    <oc r="K98" t="n">
      <f>-</f>
    </oc>
    <nc r="K98" t="n">
      <f>-</f>
    </nc>
  </rcc>
  <rcc rId="9391" ua="false" sId="4">
    <oc r="K99" t="n">
      <f>-</f>
    </oc>
    <nc r="K99" t="n">
      <f>-</f>
    </nc>
  </rcc>
  <rcc rId="9392" ua="false" sId="4">
    <oc r="K100" t="n">
      <f>-</f>
    </oc>
    <nc r="K100" t="n">
      <f>-</f>
    </nc>
  </rcc>
  <rcc rId="9393" ua="false" sId="4">
    <oc r="K101" t="n">
      <f>-</f>
    </oc>
    <nc r="K101" t="n">
      <f>-</f>
    </nc>
  </rcc>
  <rcc rId="9394" ua="false" sId="4">
    <oc r="K102" t="n">
      <f>-</f>
    </oc>
    <nc r="K102" t="n">
      <f>-</f>
    </nc>
  </rcc>
  <rcc rId="9395" ua="false" sId="4">
    <oc r="K103" t="n">
      <f>-</f>
    </oc>
    <nc r="K103" t="n">
      <f>-</f>
    </nc>
  </rcc>
  <rcc rId="9396" ua="false" sId="4">
    <oc r="K104" t="n">
      <f>-</f>
    </oc>
    <nc r="K104" t="n">
      <f>-</f>
    </nc>
  </rcc>
  <rcc rId="9397" ua="false" sId="4">
    <oc r="K105" t="n">
      <f>-</f>
    </oc>
    <nc r="K105" t="n">
      <f>-</f>
    </nc>
  </rcc>
  <rcc rId="9398" ua="false" sId="4">
    <oc r="K106" t="n">
      <f>-</f>
    </oc>
    <nc r="K106" t="n">
      <f>-</f>
    </nc>
  </rcc>
  <rcc rId="9399" ua="false" sId="4">
    <oc r="K107" t="n">
      <f>-</f>
    </oc>
    <nc r="K107" t="n">
      <f>-</f>
    </nc>
  </rcc>
  <rcc rId="9400" ua="false" sId="4">
    <oc r="K108" t="n">
      <f>-</f>
    </oc>
    <nc r="K108" t="n">
      <f>-</f>
    </nc>
  </rcc>
  <rcc rId="9401" ua="false" sId="4">
    <oc r="K109" t="n">
      <f>-</f>
    </oc>
    <nc r="K109" t="n">
      <f>-</f>
    </nc>
  </rcc>
  <rcc rId="9402" ua="false" sId="4">
    <oc r="K110" t="n">
      <f>-</f>
    </oc>
    <nc r="K110" t="n">
      <f>-</f>
    </nc>
  </rcc>
  <rcc rId="9403" ua="false" sId="4">
    <oc r="K111" t="n">
      <f>-</f>
    </oc>
    <nc r="K111" t="n">
      <f>-</f>
    </nc>
  </rcc>
  <rcc rId="9404" ua="false" sId="4">
    <nc r="K112" t="n">
      <f>-</f>
    </nc>
  </rcc>
  <rcc rId="9405" ua="false" sId="4">
    <oc r="L85" t="n">
      <f>-</f>
    </oc>
    <nc r="L85" t="n">
      <f>-</f>
    </nc>
  </rcc>
  <rcc rId="9406" ua="false" sId="4">
    <oc r="L86" t="n">
      <f>-</f>
    </oc>
    <nc r="L86" t="n">
      <f>-</f>
    </nc>
  </rcc>
  <rcc rId="9407" ua="false" sId="4">
    <oc r="L87" t="n">
      <f>-</f>
    </oc>
    <nc r="L87" t="n">
      <f>-</f>
    </nc>
  </rcc>
  <rcc rId="9408" ua="false" sId="4">
    <oc r="L88" t="n">
      <f>-</f>
    </oc>
    <nc r="L88" t="n">
      <f>-</f>
    </nc>
  </rcc>
  <rcc rId="9409" ua="false" sId="4">
    <oc r="L89" t="n">
      <f>-</f>
    </oc>
    <nc r="L89" t="n">
      <f>-</f>
    </nc>
  </rcc>
  <rcc rId="9410" ua="false" sId="4">
    <oc r="L90" t="n">
      <f>-</f>
    </oc>
    <nc r="L90" t="n">
      <f>-</f>
    </nc>
  </rcc>
  <rcc rId="9411" ua="false" sId="4">
    <oc r="L91" t="n">
      <f>-</f>
    </oc>
    <nc r="L91" t="n">
      <f>-</f>
    </nc>
  </rcc>
  <rcc rId="9412" ua="false" sId="4">
    <oc r="L92" t="n">
      <f>-</f>
    </oc>
    <nc r="L92" t="n">
      <f>-</f>
    </nc>
  </rcc>
  <rcc rId="9413" ua="false" sId="4">
    <oc r="L93" t="n">
      <f>-</f>
    </oc>
    <nc r="L93" t="n">
      <f>-</f>
    </nc>
  </rcc>
  <rcc rId="9414" ua="false" sId="4">
    <oc r="L94" t="n">
      <f>-</f>
    </oc>
    <nc r="L94" t="n">
      <f>-</f>
    </nc>
  </rcc>
  <rcc rId="9415" ua="false" sId="4">
    <oc r="L95" t="n">
      <f>-</f>
    </oc>
    <nc r="L95" t="n">
      <f>-</f>
    </nc>
  </rcc>
  <rcc rId="9416" ua="false" sId="4">
    <oc r="L96" t="n">
      <f>-</f>
    </oc>
    <nc r="L96" t="n">
      <f>-</f>
    </nc>
  </rcc>
  <rcc rId="9417" ua="false" sId="4">
    <oc r="L97" t="n">
      <f>-</f>
    </oc>
    <nc r="L97" t="n">
      <f>-</f>
    </nc>
  </rcc>
  <rcc rId="9418" ua="false" sId="4">
    <oc r="L98" t="n">
      <f>-</f>
    </oc>
    <nc r="L98" t="n">
      <f>-</f>
    </nc>
  </rcc>
  <rcc rId="9419" ua="false" sId="4">
    <oc r="L99" t="n">
      <f>-</f>
    </oc>
    <nc r="L99" t="n">
      <f>-</f>
    </nc>
  </rcc>
  <rcc rId="9420" ua="false" sId="4">
    <oc r="L100" t="n">
      <f>-</f>
    </oc>
    <nc r="L100" t="n">
      <f>-</f>
    </nc>
  </rcc>
  <rcc rId="9421" ua="false" sId="4">
    <oc r="L101" t="n">
      <f>-</f>
    </oc>
    <nc r="L101" t="n">
      <f>-</f>
    </nc>
  </rcc>
  <rcc rId="9422" ua="false" sId="4">
    <oc r="L102" t="n">
      <f>-</f>
    </oc>
    <nc r="L102" t="n">
      <f>-</f>
    </nc>
  </rcc>
  <rcc rId="9423" ua="false" sId="4">
    <oc r="L103" t="n">
      <f>-</f>
    </oc>
    <nc r="L103" t="n">
      <f>-</f>
    </nc>
  </rcc>
  <rcc rId="9424" ua="false" sId="4">
    <oc r="L104" t="n">
      <f>-</f>
    </oc>
    <nc r="L104" t="n">
      <f>-</f>
    </nc>
  </rcc>
  <rcc rId="9425" ua="false" sId="4">
    <oc r="L105" t="n">
      <f>-</f>
    </oc>
    <nc r="L105" t="n">
      <f>-</f>
    </nc>
  </rcc>
  <rcc rId="9426" ua="false" sId="4">
    <oc r="L106" t="n">
      <f>-</f>
    </oc>
    <nc r="L106" t="n">
      <f>-</f>
    </nc>
  </rcc>
  <rcc rId="9427" ua="false" sId="4">
    <oc r="L107" t="n">
      <f>-</f>
    </oc>
    <nc r="L107" t="n">
      <f>-</f>
    </nc>
  </rcc>
  <rcc rId="9428" ua="false" sId="4">
    <oc r="L108" t="n">
      <f>-</f>
    </oc>
    <nc r="L108" t="n">
      <f>-</f>
    </nc>
  </rcc>
  <rcc rId="9429" ua="false" sId="4">
    <oc r="L109" t="n">
      <f>-</f>
    </oc>
    <nc r="L109" t="n">
      <f>-</f>
    </nc>
  </rcc>
  <rcc rId="9430" ua="false" sId="4">
    <oc r="L110" t="n">
      <f>-</f>
    </oc>
    <nc r="L110" t="n">
      <f>-</f>
    </nc>
  </rcc>
  <rcc rId="9431" ua="false" sId="4">
    <oc r="L111" t="n">
      <f>-</f>
    </oc>
    <nc r="L111" t="n">
      <f>-</f>
    </nc>
  </rcc>
  <rcc rId="9432" ua="false" sId="4">
    <nc r="L112" t="n">
      <f>-</f>
    </nc>
  </rcc>
  <rcc rId="9433" ua="false" sId="4">
    <oc r="M85" t="n">
      <f>-</f>
    </oc>
    <nc r="M85" t="n">
      <f>-</f>
    </nc>
  </rcc>
  <rcc rId="9434" ua="false" sId="4">
    <oc r="M86" t="n">
      <f>-</f>
    </oc>
    <nc r="M86" t="n">
      <f>-</f>
    </nc>
  </rcc>
  <rcc rId="9435" ua="false" sId="4">
    <oc r="M87" t="n">
      <f>-</f>
    </oc>
    <nc r="M87" t="n">
      <f>-</f>
    </nc>
  </rcc>
  <rcc rId="9436" ua="false" sId="4">
    <oc r="M88" t="n">
      <f>-</f>
    </oc>
    <nc r="M88" t="n">
      <f>-</f>
    </nc>
  </rcc>
  <rcc rId="9437" ua="false" sId="4">
    <oc r="M89" t="n">
      <f>-</f>
    </oc>
    <nc r="M89" t="n">
      <f>-</f>
    </nc>
  </rcc>
  <rcc rId="9438" ua="false" sId="4">
    <oc r="M90" t="n">
      <f>-</f>
    </oc>
    <nc r="M90" t="n">
      <f>-</f>
    </nc>
  </rcc>
  <rcc rId="9439" ua="false" sId="4">
    <oc r="M91" t="n">
      <f>-</f>
    </oc>
    <nc r="M91" t="n">
      <f>-</f>
    </nc>
  </rcc>
  <rcc rId="9440" ua="false" sId="4">
    <oc r="M92" t="n">
      <f>-</f>
    </oc>
    <nc r="M92" t="n">
      <f>-</f>
    </nc>
  </rcc>
  <rcc rId="9441" ua="false" sId="4">
    <oc r="M93" t="n">
      <f>-</f>
    </oc>
    <nc r="M93" t="n">
      <f>-</f>
    </nc>
  </rcc>
  <rcc rId="9442" ua="false" sId="4">
    <oc r="M94" t="n">
      <f>-</f>
    </oc>
    <nc r="M94" t="n">
      <f>-</f>
    </nc>
  </rcc>
  <rcc rId="9443" ua="false" sId="4">
    <oc r="M95" t="n">
      <f>-</f>
    </oc>
    <nc r="M95" t="n">
      <f>-</f>
    </nc>
  </rcc>
  <rcc rId="9444" ua="false" sId="4">
    <oc r="M96" t="n">
      <f>-</f>
    </oc>
    <nc r="M96" t="n">
      <f>-</f>
    </nc>
  </rcc>
  <rcc rId="9445" ua="false" sId="4">
    <oc r="M97" t="n">
      <f>-</f>
    </oc>
    <nc r="M97" t="n">
      <f>-</f>
    </nc>
  </rcc>
  <rcc rId="9446" ua="false" sId="4">
    <oc r="M98" t="n">
      <f>-</f>
    </oc>
    <nc r="M98" t="n">
      <f>-</f>
    </nc>
  </rcc>
  <rcc rId="9447" ua="false" sId="4">
    <oc r="M99" t="n">
      <f>-</f>
    </oc>
    <nc r="M99" t="n">
      <f>-</f>
    </nc>
  </rcc>
  <rcc rId="9448" ua="false" sId="4">
    <oc r="M100" t="n">
      <f>-</f>
    </oc>
    <nc r="M100" t="n">
      <f>-</f>
    </nc>
  </rcc>
  <rcc rId="9449" ua="false" sId="4">
    <oc r="M101" t="n">
      <f>-</f>
    </oc>
    <nc r="M101" t="n">
      <f>-</f>
    </nc>
  </rcc>
  <rcc rId="9450" ua="false" sId="4">
    <oc r="M102" t="n">
      <f>-</f>
    </oc>
    <nc r="M102" t="n">
      <f>-</f>
    </nc>
  </rcc>
  <rcc rId="9451" ua="false" sId="4">
    <oc r="M103" t="n">
      <f>-</f>
    </oc>
    <nc r="M103" t="n">
      <f>-</f>
    </nc>
  </rcc>
  <rcc rId="9452" ua="false" sId="4">
    <oc r="M104" t="n">
      <f>-</f>
    </oc>
    <nc r="M104" t="n">
      <f>-</f>
    </nc>
  </rcc>
  <rcc rId="9453" ua="false" sId="4">
    <oc r="M105" t="n">
      <f>-</f>
    </oc>
    <nc r="M105" t="n">
      <f>-</f>
    </nc>
  </rcc>
  <rcc rId="9454" ua="false" sId="4">
    <oc r="M106" t="n">
      <f>-</f>
    </oc>
    <nc r="M106" t="n">
      <f>-</f>
    </nc>
  </rcc>
  <rcc rId="9455" ua="false" sId="4">
    <oc r="M107" t="n">
      <f>-</f>
    </oc>
    <nc r="M107" t="n">
      <f>-</f>
    </nc>
  </rcc>
  <rcc rId="9456" ua="false" sId="4">
    <oc r="M108" t="n">
      <f>-</f>
    </oc>
    <nc r="M108" t="n">
      <f>-</f>
    </nc>
  </rcc>
  <rcc rId="9457" ua="false" sId="4">
    <oc r="M109" t="n">
      <f>-</f>
    </oc>
    <nc r="M109" t="n">
      <f>-</f>
    </nc>
  </rcc>
  <rcc rId="9458" ua="false" sId="4">
    <oc r="M110" t="n">
      <f>-</f>
    </oc>
    <nc r="M110" t="n">
      <f>-</f>
    </nc>
  </rcc>
  <rcc rId="9459" ua="false" sId="4">
    <oc r="M111" t="n">
      <f>-</f>
    </oc>
    <nc r="M111" t="n">
      <f>-</f>
    </nc>
  </rcc>
  <rcc rId="9460" ua="false" sId="4">
    <nc r="M112" t="n">
      <f>-</f>
    </nc>
  </rcc>
  <rcc rId="9461" ua="false" sId="4">
    <oc r="N85" t="n">
      <f>-</f>
    </oc>
    <nc r="N85" t="n">
      <f>-</f>
    </nc>
  </rcc>
  <rcc rId="9462" ua="false" sId="4">
    <oc r="N86" t="n">
      <f>-</f>
    </oc>
    <nc r="N86" t="n">
      <f>-</f>
    </nc>
  </rcc>
  <rcc rId="9463" ua="false" sId="4">
    <oc r="N87" t="n">
      <f>-</f>
    </oc>
    <nc r="N87" t="n">
      <f>-</f>
    </nc>
  </rcc>
  <rcc rId="9464" ua="false" sId="4">
    <oc r="N88" t="n">
      <f>-</f>
    </oc>
    <nc r="N88" t="n">
      <f>-</f>
    </nc>
  </rcc>
  <rcc rId="9465" ua="false" sId="4">
    <oc r="N89" t="n">
      <f>-</f>
    </oc>
    <nc r="N89" t="n">
      <f>-</f>
    </nc>
  </rcc>
  <rcc rId="9466" ua="false" sId="4">
    <oc r="N90" t="n">
      <f>-</f>
    </oc>
    <nc r="N90" t="n">
      <f>-</f>
    </nc>
  </rcc>
  <rcc rId="9467" ua="false" sId="4">
    <oc r="N91" t="n">
      <f>-</f>
    </oc>
    <nc r="N91" t="n">
      <f>-</f>
    </nc>
  </rcc>
  <rcc rId="9468" ua="false" sId="4">
    <oc r="N92" t="n">
      <f>-</f>
    </oc>
    <nc r="N92" t="n">
      <f>-</f>
    </nc>
  </rcc>
  <rcc rId="9469" ua="false" sId="4">
    <oc r="N93" t="n">
      <f>-</f>
    </oc>
    <nc r="N93" t="n">
      <f>-</f>
    </nc>
  </rcc>
  <rcc rId="9470" ua="false" sId="4">
    <oc r="N94" t="n">
      <f>-</f>
    </oc>
    <nc r="N94" t="n">
      <f>-</f>
    </nc>
  </rcc>
  <rcc rId="9471" ua="false" sId="4">
    <oc r="N95" t="n">
      <f>-</f>
    </oc>
    <nc r="N95" t="n">
      <f>-</f>
    </nc>
  </rcc>
  <rcc rId="9472" ua="false" sId="4">
    <oc r="N96" t="n">
      <f>-</f>
    </oc>
    <nc r="N96" t="n">
      <f>-</f>
    </nc>
  </rcc>
  <rcc rId="9473" ua="false" sId="4">
    <oc r="N97" t="n">
      <f>-</f>
    </oc>
    <nc r="N97" t="n">
      <f>-</f>
    </nc>
  </rcc>
  <rcc rId="9474" ua="false" sId="4">
    <oc r="N98" t="n">
      <f>-</f>
    </oc>
    <nc r="N98" t="n">
      <f>-</f>
    </nc>
  </rcc>
  <rcc rId="9475" ua="false" sId="4">
    <oc r="N99" t="n">
      <f>-</f>
    </oc>
    <nc r="N99" t="n">
      <f>-</f>
    </nc>
  </rcc>
  <rcc rId="9476" ua="false" sId="4">
    <oc r="N100" t="n">
      <f>-</f>
    </oc>
    <nc r="N100" t="n">
      <f>-</f>
    </nc>
  </rcc>
  <rcc rId="9477" ua="false" sId="4">
    <oc r="N101" t="n">
      <f>-</f>
    </oc>
    <nc r="N101" t="n">
      <f>-</f>
    </nc>
  </rcc>
  <rcc rId="9478" ua="false" sId="4">
    <oc r="N102" t="n">
      <f>-</f>
    </oc>
    <nc r="N102" t="n">
      <f>-</f>
    </nc>
  </rcc>
  <rcc rId="9479" ua="false" sId="4">
    <oc r="N103" t="n">
      <f>-</f>
    </oc>
    <nc r="N103" t="n">
      <f>-</f>
    </nc>
  </rcc>
  <rcc rId="9480" ua="false" sId="4">
    <oc r="N104" t="n">
      <f>-</f>
    </oc>
    <nc r="N104" t="n">
      <f>-</f>
    </nc>
  </rcc>
  <rcc rId="9481" ua="false" sId="4">
    <oc r="N105" t="n">
      <f>-</f>
    </oc>
    <nc r="N105" t="n">
      <f>-</f>
    </nc>
  </rcc>
  <rcc rId="9482" ua="false" sId="4">
    <oc r="N106" t="n">
      <f>-</f>
    </oc>
    <nc r="N106" t="n">
      <f>-</f>
    </nc>
  </rcc>
  <rcc rId="9483" ua="false" sId="4">
    <oc r="N107" t="n">
      <f>-</f>
    </oc>
    <nc r="N107" t="n">
      <f>-</f>
    </nc>
  </rcc>
  <rcc rId="9484" ua="false" sId="4">
    <oc r="N108" t="n">
      <f>-</f>
    </oc>
    <nc r="N108" t="n">
      <f>-</f>
    </nc>
  </rcc>
  <rcc rId="9485" ua="false" sId="4">
    <oc r="N109" t="n">
      <f>-</f>
    </oc>
    <nc r="N109" t="n">
      <f>-</f>
    </nc>
  </rcc>
  <rcc rId="9486" ua="false" sId="4">
    <oc r="N110" t="n">
      <f>-</f>
    </oc>
    <nc r="N110" t="n">
      <f>-</f>
    </nc>
  </rcc>
  <rcc rId="9487" ua="false" sId="4">
    <oc r="N111" t="n">
      <f>-</f>
    </oc>
    <nc r="N111" t="n">
      <f>-</f>
    </nc>
  </rcc>
  <rcc rId="9488" ua="false" sId="4">
    <oc r="N112" t="n">
      <f>-</f>
    </oc>
    <nc r="N112" t="n">
      <f>-</f>
    </nc>
  </rcc>
  <rcc rId="9489" ua="false" sId="4">
    <oc r="O85" t="n">
      <f>-</f>
    </oc>
    <nc r="O85" t="n">
      <f>-</f>
    </nc>
  </rcc>
  <rcc rId="9490" ua="false" sId="4">
    <oc r="O86" t="n">
      <f>-</f>
    </oc>
    <nc r="O86" t="n">
      <f>-</f>
    </nc>
  </rcc>
  <rcc rId="9491" ua="false" sId="4">
    <oc r="O87" t="n">
      <f>-</f>
    </oc>
    <nc r="O87" t="n">
      <f>-</f>
    </nc>
  </rcc>
  <rcc rId="9492" ua="false" sId="4">
    <oc r="O88" t="n">
      <f>-</f>
    </oc>
    <nc r="O88" t="n">
      <f>-</f>
    </nc>
  </rcc>
  <rcc rId="9493" ua="false" sId="4">
    <oc r="O89" t="n">
      <f>-</f>
    </oc>
    <nc r="O89" t="n">
      <f>-</f>
    </nc>
  </rcc>
  <rcc rId="9494" ua="false" sId="4">
    <oc r="O90" t="n">
      <f>-</f>
    </oc>
    <nc r="O90" t="n">
      <f>-</f>
    </nc>
  </rcc>
  <rcc rId="9495" ua="false" sId="4">
    <oc r="O91" t="n">
      <f>-</f>
    </oc>
    <nc r="O91" t="n">
      <f>-</f>
    </nc>
  </rcc>
  <rcc rId="9496" ua="false" sId="4">
    <oc r="O92" t="n">
      <f>-</f>
    </oc>
    <nc r="O92" t="n">
      <f>-</f>
    </nc>
  </rcc>
  <rcc rId="9497" ua="false" sId="4">
    <oc r="O93" t="n">
      <f>-</f>
    </oc>
    <nc r="O93" t="n">
      <f>-</f>
    </nc>
  </rcc>
  <rcc rId="9498" ua="false" sId="4">
    <oc r="O94" t="n">
      <f>-</f>
    </oc>
    <nc r="O94" t="n">
      <f>-</f>
    </nc>
  </rcc>
  <rcc rId="9499" ua="false" sId="4">
    <oc r="O95" t="n">
      <f>-</f>
    </oc>
    <nc r="O95" t="n">
      <f>-</f>
    </nc>
  </rcc>
  <rcc rId="9500" ua="false" sId="4">
    <oc r="O96" t="n">
      <f>-</f>
    </oc>
    <nc r="O96" t="n">
      <f>-</f>
    </nc>
  </rcc>
  <rcc rId="9501" ua="false" sId="4">
    <oc r="O97" t="n">
      <f>-</f>
    </oc>
    <nc r="O97" t="n">
      <f>-</f>
    </nc>
  </rcc>
  <rcc rId="9502" ua="false" sId="4">
    <oc r="O98" t="n">
      <f>-</f>
    </oc>
    <nc r="O98" t="n">
      <f>-</f>
    </nc>
  </rcc>
  <rcc rId="9503" ua="false" sId="4">
    <oc r="O99" t="n">
      <f>-</f>
    </oc>
    <nc r="O99" t="n">
      <f>-</f>
    </nc>
  </rcc>
  <rcc rId="9504" ua="false" sId="4">
    <oc r="O100" t="n">
      <f>-</f>
    </oc>
    <nc r="O100" t="n">
      <f>-</f>
    </nc>
  </rcc>
  <rcc rId="9505" ua="false" sId="4">
    <oc r="O101" t="n">
      <f>-</f>
    </oc>
    <nc r="O101" t="n">
      <f>-</f>
    </nc>
  </rcc>
  <rcc rId="9506" ua="false" sId="4">
    <oc r="O102" t="n">
      <f>-</f>
    </oc>
    <nc r="O102" t="n">
      <f>-</f>
    </nc>
  </rcc>
  <rcc rId="9507" ua="false" sId="4">
    <oc r="O103" t="n">
      <f>-</f>
    </oc>
    <nc r="O103" t="n">
      <f>-</f>
    </nc>
  </rcc>
  <rcc rId="9508" ua="false" sId="4">
    <oc r="O104" t="n">
      <f>-</f>
    </oc>
    <nc r="O104" t="n">
      <f>-</f>
    </nc>
  </rcc>
  <rcc rId="9509" ua="false" sId="4">
    <oc r="O105" t="n">
      <f>-</f>
    </oc>
    <nc r="O105" t="n">
      <f>-</f>
    </nc>
  </rcc>
  <rcc rId="9510" ua="false" sId="4">
    <oc r="O106" t="n">
      <f>-</f>
    </oc>
    <nc r="O106" t="n">
      <f>-</f>
    </nc>
  </rcc>
  <rcc rId="9511" ua="false" sId="4">
    <oc r="O107" t="n">
      <f>-</f>
    </oc>
    <nc r="O107" t="n">
      <f>-</f>
    </nc>
  </rcc>
  <rcc rId="9512" ua="false" sId="4">
    <oc r="O108" t="n">
      <f>-</f>
    </oc>
    <nc r="O108" t="n">
      <f>-</f>
    </nc>
  </rcc>
  <rcc rId="9513" ua="false" sId="4">
    <oc r="O109" t="n">
      <f>-</f>
    </oc>
    <nc r="O109" t="n">
      <f>-</f>
    </nc>
  </rcc>
  <rcc rId="9514" ua="false" sId="4">
    <oc r="O110" t="n">
      <f>-</f>
    </oc>
    <nc r="O110" t="n">
      <f>-</f>
    </nc>
  </rcc>
  <rcc rId="9515" ua="false" sId="4">
    <oc r="O111" t="n">
      <f>-</f>
    </oc>
    <nc r="O111" t="n">
      <f>-</f>
    </nc>
  </rcc>
  <rcc rId="9516" ua="false" sId="4">
    <nc r="O112" t="n">
      <f>-</f>
    </nc>
  </rcc>
  <rcc rId="9517" ua="false" sId="4">
    <oc r="P85" t="n">
      <f>-</f>
    </oc>
    <nc r="P85" t="n">
      <f>-</f>
    </nc>
  </rcc>
  <rcc rId="9518" ua="false" sId="4">
    <oc r="P86" t="n">
      <f>-</f>
    </oc>
    <nc r="P86" t="n">
      <f>-</f>
    </nc>
  </rcc>
  <rcc rId="9519" ua="false" sId="4">
    <oc r="P87" t="n">
      <f>-</f>
    </oc>
    <nc r="P87" t="n">
      <f>-</f>
    </nc>
  </rcc>
  <rcc rId="9520" ua="false" sId="4">
    <oc r="P88" t="n">
      <f>-</f>
    </oc>
    <nc r="P88" t="n">
      <f>-</f>
    </nc>
  </rcc>
  <rcc rId="9521" ua="false" sId="4">
    <oc r="P89" t="n">
      <f>-</f>
    </oc>
    <nc r="P89" t="n">
      <f>-</f>
    </nc>
  </rcc>
  <rcc rId="9522" ua="false" sId="4">
    <oc r="P90" t="n">
      <f>-</f>
    </oc>
    <nc r="P90" t="n">
      <f>-</f>
    </nc>
  </rcc>
  <rcc rId="9523" ua="false" sId="4">
    <oc r="P91" t="n">
      <f>-</f>
    </oc>
    <nc r="P91" t="n">
      <f>-</f>
    </nc>
  </rcc>
  <rcc rId="9524" ua="false" sId="4">
    <oc r="P92" t="n">
      <f>-</f>
    </oc>
    <nc r="P92" t="n">
      <f>-</f>
    </nc>
  </rcc>
  <rcc rId="9525" ua="false" sId="4">
    <oc r="P93" t="n">
      <f>-</f>
    </oc>
    <nc r="P93" t="n">
      <f>-</f>
    </nc>
  </rcc>
  <rcc rId="9526" ua="false" sId="4">
    <oc r="P94" t="n">
      <f>-</f>
    </oc>
    <nc r="P94" t="n">
      <f>-</f>
    </nc>
  </rcc>
  <rcc rId="9527" ua="false" sId="4">
    <oc r="P95" t="n">
      <f>-</f>
    </oc>
    <nc r="P95" t="n">
      <f>-</f>
    </nc>
  </rcc>
  <rcc rId="9528" ua="false" sId="4">
    <oc r="P96" t="n">
      <f>-</f>
    </oc>
    <nc r="P96" t="n">
      <f>-</f>
    </nc>
  </rcc>
  <rcc rId="9529" ua="false" sId="4">
    <oc r="P97" t="n">
      <f>-</f>
    </oc>
    <nc r="P97" t="n">
      <f>-</f>
    </nc>
  </rcc>
  <rcc rId="9530" ua="false" sId="4">
    <oc r="P98" t="n">
      <f>-</f>
    </oc>
    <nc r="P98" t="n">
      <f>-</f>
    </nc>
  </rcc>
  <rcc rId="9531" ua="false" sId="4">
    <oc r="P99" t="n">
      <f>-</f>
    </oc>
    <nc r="P99" t="n">
      <f>-</f>
    </nc>
  </rcc>
  <rcc rId="9532" ua="false" sId="4">
    <oc r="P100" t="n">
      <f>-</f>
    </oc>
    <nc r="P100" t="n">
      <f>-</f>
    </nc>
  </rcc>
  <rcc rId="9533" ua="false" sId="4">
    <oc r="P101" t="n">
      <f>-</f>
    </oc>
    <nc r="P101" t="n">
      <f>-</f>
    </nc>
  </rcc>
  <rcc rId="9534" ua="false" sId="4">
    <oc r="P102" t="n">
      <f>-</f>
    </oc>
    <nc r="P102" t="n">
      <f>-</f>
    </nc>
  </rcc>
  <rcc rId="9535" ua="false" sId="4">
    <oc r="P103" t="n">
      <f>-</f>
    </oc>
    <nc r="P103" t="n">
      <f>-</f>
    </nc>
  </rcc>
  <rcc rId="9536" ua="false" sId="4">
    <oc r="P104" t="n">
      <f>-</f>
    </oc>
    <nc r="P104" t="n">
      <f>-</f>
    </nc>
  </rcc>
  <rcc rId="9537" ua="false" sId="4">
    <oc r="P105" t="n">
      <f>-</f>
    </oc>
    <nc r="P105" t="n">
      <f>-</f>
    </nc>
  </rcc>
  <rcc rId="9538" ua="false" sId="4">
    <oc r="P106" t="n">
      <f>-</f>
    </oc>
    <nc r="P106" t="n">
      <f>-</f>
    </nc>
  </rcc>
  <rcc rId="9539" ua="false" sId="4">
    <oc r="P107" t="n">
      <f>-</f>
    </oc>
    <nc r="P107" t="n">
      <f>-</f>
    </nc>
  </rcc>
  <rcc rId="9540" ua="false" sId="4">
    <oc r="P108" t="n">
      <f>-</f>
    </oc>
    <nc r="P108" t="n">
      <f>-</f>
    </nc>
  </rcc>
  <rcc rId="9541" ua="false" sId="4">
    <oc r="P109" t="n">
      <f>-</f>
    </oc>
    <nc r="P109" t="n">
      <f>-</f>
    </nc>
  </rcc>
  <rcc rId="9542" ua="false" sId="4">
    <oc r="P110" t="n">
      <f>-</f>
    </oc>
    <nc r="P110" t="n">
      <f>-</f>
    </nc>
  </rcc>
  <rcc rId="9543" ua="false" sId="4">
    <oc r="P111" t="n">
      <f>-</f>
    </oc>
    <nc r="P111" t="n">
      <f>-</f>
    </nc>
  </rcc>
  <rcc rId="9544" ua="false" sId="4">
    <oc r="P112" t="n">
      <f>-</f>
    </oc>
    <nc r="P112" t="n">
      <f>-</f>
    </nc>
  </rcc>
  <rcc rId="9545" ua="false" sId="4">
    <oc r="Q85" t="n">
      <f>-</f>
    </oc>
    <nc r="Q85" t="n">
      <f>-</f>
    </nc>
  </rcc>
  <rcc rId="9546" ua="false" sId="4">
    <oc r="Q86" t="n">
      <f>-</f>
    </oc>
    <nc r="Q86" t="n">
      <f>-</f>
    </nc>
  </rcc>
  <rcc rId="9547" ua="false" sId="4">
    <oc r="Q87" t="n">
      <f>-</f>
    </oc>
    <nc r="Q87" t="n">
      <f>-</f>
    </nc>
  </rcc>
  <rcc rId="9548" ua="false" sId="4">
    <oc r="Q88" t="n">
      <f>-</f>
    </oc>
    <nc r="Q88" t="n">
      <f>-</f>
    </nc>
  </rcc>
  <rcc rId="9549" ua="false" sId="4">
    <oc r="Q89" t="n">
      <f>-</f>
    </oc>
    <nc r="Q89" t="n">
      <f>-</f>
    </nc>
  </rcc>
  <rcc rId="9550" ua="false" sId="4">
    <oc r="Q90" t="n">
      <f>-</f>
    </oc>
    <nc r="Q90" t="n">
      <f>-</f>
    </nc>
  </rcc>
  <rcc rId="9551" ua="false" sId="4">
    <oc r="Q91" t="n">
      <f>-</f>
    </oc>
    <nc r="Q91" t="n">
      <f>-</f>
    </nc>
  </rcc>
  <rcc rId="9552" ua="false" sId="4">
    <oc r="Q92" t="n">
      <f>-</f>
    </oc>
    <nc r="Q92" t="n">
      <f>-</f>
    </nc>
  </rcc>
  <rcc rId="9553" ua="false" sId="4">
    <oc r="Q93" t="n">
      <f>-</f>
    </oc>
    <nc r="Q93" t="n">
      <f>-</f>
    </nc>
  </rcc>
  <rcc rId="9554" ua="false" sId="4">
    <oc r="Q94" t="n">
      <f>-</f>
    </oc>
    <nc r="Q94" t="n">
      <f>-</f>
    </nc>
  </rcc>
  <rcc rId="9555" ua="false" sId="4">
    <oc r="Q95" t="n">
      <f>-</f>
    </oc>
    <nc r="Q95" t="n">
      <f>-</f>
    </nc>
  </rcc>
  <rcc rId="9556" ua="false" sId="4">
    <oc r="Q96" t="n">
      <f>-</f>
    </oc>
    <nc r="Q96" t="n">
      <f>-</f>
    </nc>
  </rcc>
  <rcc rId="9557" ua="false" sId="4">
    <oc r="Q97" t="n">
      <f>-</f>
    </oc>
    <nc r="Q97" t="n">
      <f>-</f>
    </nc>
  </rcc>
  <rcc rId="9558" ua="false" sId="4">
    <oc r="Q98" t="n">
      <f>-</f>
    </oc>
    <nc r="Q98" t="n">
      <f>-</f>
    </nc>
  </rcc>
  <rcc rId="9559" ua="false" sId="4">
    <oc r="Q99" t="n">
      <f>-</f>
    </oc>
    <nc r="Q99" t="n">
      <f>-</f>
    </nc>
  </rcc>
  <rcc rId="9560" ua="false" sId="4">
    <oc r="Q100" t="n">
      <f>-</f>
    </oc>
    <nc r="Q100" t="n">
      <f>-</f>
    </nc>
  </rcc>
  <rcc rId="9561" ua="false" sId="4">
    <oc r="Q101" t="n">
      <f>-</f>
    </oc>
    <nc r="Q101" t="n">
      <f>-</f>
    </nc>
  </rcc>
  <rcc rId="9562" ua="false" sId="4">
    <oc r="Q102" t="n">
      <f>-</f>
    </oc>
    <nc r="Q102" t="n">
      <f>-</f>
    </nc>
  </rcc>
  <rcc rId="9563" ua="false" sId="4">
    <oc r="Q103" t="n">
      <f>-</f>
    </oc>
    <nc r="Q103" t="n">
      <f>-</f>
    </nc>
  </rcc>
  <rcc rId="9564" ua="false" sId="4">
    <oc r="Q104" t="n">
      <f>-</f>
    </oc>
    <nc r="Q104" t="n">
      <f>-</f>
    </nc>
  </rcc>
  <rcc rId="9565" ua="false" sId="4">
    <oc r="Q105" t="n">
      <f>-</f>
    </oc>
    <nc r="Q105" t="n">
      <f>-</f>
    </nc>
  </rcc>
  <rcc rId="9566" ua="false" sId="4">
    <oc r="Q106" t="n">
      <f>-</f>
    </oc>
    <nc r="Q106" t="n">
      <f>-</f>
    </nc>
  </rcc>
  <rcc rId="9567" ua="false" sId="4">
    <oc r="Q107" t="n">
      <f>-</f>
    </oc>
    <nc r="Q107" t="n">
      <f>-</f>
    </nc>
  </rcc>
  <rcc rId="9568" ua="false" sId="4">
    <oc r="Q108" t="n">
      <f>-</f>
    </oc>
    <nc r="Q108" t="n">
      <f>-</f>
    </nc>
  </rcc>
  <rcc rId="9569" ua="false" sId="4">
    <oc r="Q109" t="n">
      <f>-</f>
    </oc>
    <nc r="Q109" t="n">
      <f>-</f>
    </nc>
  </rcc>
  <rcc rId="9570" ua="false" sId="4">
    <oc r="Q110" t="n">
      <f>-</f>
    </oc>
    <nc r="Q110" t="n">
      <f>-</f>
    </nc>
  </rcc>
  <rcc rId="9571" ua="false" sId="4">
    <oc r="Q111" t="n">
      <f>-</f>
    </oc>
    <nc r="Q111" t="n">
      <f>-</f>
    </nc>
  </rcc>
  <rcc rId="9572" ua="false" sId="4">
    <nc r="Q112" t="n">
      <f>-</f>
    </nc>
  </rcc>
  <rcc rId="9573" ua="false" sId="4">
    <oc r="S85" t="n">
      <f>-</f>
    </oc>
    <nc r="S85" t="n">
      <f>-</f>
    </nc>
  </rcc>
  <rcc rId="9574" ua="false" sId="4">
    <oc r="S86" t="n">
      <f>-</f>
    </oc>
    <nc r="S86" t="n">
      <f>-</f>
    </nc>
  </rcc>
  <rcc rId="9575" ua="false" sId="4">
    <oc r="S87" t="n">
      <f>-</f>
    </oc>
    <nc r="S87" t="n">
      <f>-</f>
    </nc>
  </rcc>
  <rcc rId="9576" ua="false" sId="4">
    <oc r="S88" t="n">
      <f>-</f>
    </oc>
    <nc r="S88" t="n">
      <f>-</f>
    </nc>
  </rcc>
  <rcc rId="9577" ua="false" sId="4">
    <oc r="S89" t="n">
      <f>-</f>
    </oc>
    <nc r="S89" t="n">
      <f>-</f>
    </nc>
  </rcc>
  <rcc rId="9578" ua="false" sId="4">
    <oc r="S90" t="n">
      <f>-</f>
    </oc>
    <nc r="S90" t="n">
      <f>-</f>
    </nc>
  </rcc>
  <rcc rId="9579" ua="false" sId="4">
    <oc r="S91" t="n">
      <f>-</f>
    </oc>
    <nc r="S91" t="n">
      <f>-</f>
    </nc>
  </rcc>
  <rcc rId="9580" ua="false" sId="4">
    <oc r="S92" t="n">
      <f>-</f>
    </oc>
    <nc r="S92" t="n">
      <f>-</f>
    </nc>
  </rcc>
  <rcc rId="9581" ua="false" sId="4">
    <oc r="S93" t="n">
      <f>-</f>
    </oc>
    <nc r="S93" t="n">
      <f>-</f>
    </nc>
  </rcc>
  <rcc rId="9582" ua="false" sId="4">
    <oc r="S94" t="n">
      <f>-</f>
    </oc>
    <nc r="S94" t="n">
      <f>-</f>
    </nc>
  </rcc>
  <rcc rId="9583" ua="false" sId="4">
    <oc r="S95" t="n">
      <f>-</f>
    </oc>
    <nc r="S95" t="n">
      <f>-</f>
    </nc>
  </rcc>
  <rcc rId="9584" ua="false" sId="4">
    <oc r="S96" t="n">
      <f>-</f>
    </oc>
    <nc r="S96" t="n">
      <f>-</f>
    </nc>
  </rcc>
  <rcc rId="9585" ua="false" sId="4">
    <oc r="S97" t="n">
      <f>-</f>
    </oc>
    <nc r="S97" t="n">
      <f>-</f>
    </nc>
  </rcc>
  <rcc rId="9586" ua="false" sId="4">
    <oc r="S98" t="n">
      <f>-</f>
    </oc>
    <nc r="S98" t="n">
      <f>-</f>
    </nc>
  </rcc>
  <rcc rId="9587" ua="false" sId="4">
    <oc r="S99" t="n">
      <f>-</f>
    </oc>
    <nc r="S99" t="n">
      <f>-</f>
    </nc>
  </rcc>
  <rcc rId="9588" ua="false" sId="4">
    <oc r="S100" t="n">
      <f>-</f>
    </oc>
    <nc r="S100" t="n">
      <f>-</f>
    </nc>
  </rcc>
  <rcc rId="9589" ua="false" sId="4">
    <oc r="S101" t="n">
      <f>-</f>
    </oc>
    <nc r="S101" t="n">
      <f>-</f>
    </nc>
  </rcc>
  <rcc rId="9590" ua="false" sId="4">
    <oc r="S102" t="n">
      <f>-</f>
    </oc>
    <nc r="S102" t="n">
      <f>-</f>
    </nc>
  </rcc>
  <rcc rId="9591" ua="false" sId="4">
    <oc r="S103" t="n">
      <f>-</f>
    </oc>
    <nc r="S103" t="n">
      <f>-</f>
    </nc>
  </rcc>
  <rcc rId="9592" ua="false" sId="4">
    <oc r="S104" t="n">
      <f>-</f>
    </oc>
    <nc r="S104" t="n">
      <f>-</f>
    </nc>
  </rcc>
  <rcc rId="9593" ua="false" sId="4">
    <oc r="S105" t="n">
      <f>-</f>
    </oc>
    <nc r="S105" t="n">
      <f>-</f>
    </nc>
  </rcc>
  <rcc rId="9594" ua="false" sId="4">
    <oc r="S106" t="n">
      <f>-</f>
    </oc>
    <nc r="S106" t="n">
      <f>-</f>
    </nc>
  </rcc>
  <rcc rId="9595" ua="false" sId="4">
    <oc r="S107" t="n">
      <f>-</f>
    </oc>
    <nc r="S107" t="n">
      <f>-</f>
    </nc>
  </rcc>
  <rcc rId="9596" ua="false" sId="4">
    <oc r="S108" t="n">
      <f>-</f>
    </oc>
    <nc r="S108" t="n">
      <f>-</f>
    </nc>
  </rcc>
  <rcc rId="9597" ua="false" sId="4">
    <oc r="S109" t="n">
      <f>-</f>
    </oc>
    <nc r="S109" t="n">
      <f>-</f>
    </nc>
  </rcc>
  <rcc rId="9598" ua="false" sId="4">
    <oc r="S110" t="n">
      <f>-</f>
    </oc>
    <nc r="S110" t="n">
      <f>-</f>
    </nc>
  </rcc>
  <rcc rId="9599" ua="false" sId="4">
    <oc r="S111" t="n">
      <f>-</f>
    </oc>
    <nc r="S111" t="n">
      <f>-</f>
    </nc>
  </rcc>
  <rcc rId="9600" ua="false" sId="4">
    <nc r="S112" t="n">
      <f>-</f>
    </nc>
  </rcc>
  <rcc rId="9601" ua="false" sId="4">
    <oc r="T85" t="n">
      <f>-</f>
    </oc>
    <nc r="T85" t="n">
      <f>-</f>
    </nc>
  </rcc>
  <rcc rId="9602" ua="false" sId="4">
    <oc r="T86" t="n">
      <f>-</f>
    </oc>
    <nc r="T86" t="n">
      <f>-</f>
    </nc>
  </rcc>
  <rcc rId="9603" ua="false" sId="4">
    <oc r="T87" t="n">
      <f>-</f>
    </oc>
    <nc r="T87" t="n">
      <f>-</f>
    </nc>
  </rcc>
  <rcc rId="9604" ua="false" sId="4">
    <oc r="T88" t="n">
      <f>-</f>
    </oc>
    <nc r="T88" t="n">
      <f>-</f>
    </nc>
  </rcc>
  <rcc rId="9605" ua="false" sId="4">
    <oc r="T89" t="n">
      <f>-</f>
    </oc>
    <nc r="T89" t="n">
      <f>-</f>
    </nc>
  </rcc>
  <rcc rId="9606" ua="false" sId="4">
    <oc r="T90" t="n">
      <f>-</f>
    </oc>
    <nc r="T90" t="n">
      <f>-</f>
    </nc>
  </rcc>
  <rcc rId="9607" ua="false" sId="4">
    <oc r="T91" t="n">
      <f>-</f>
    </oc>
    <nc r="T91" t="n">
      <f>-</f>
    </nc>
  </rcc>
  <rcc rId="9608" ua="false" sId="4">
    <oc r="T92" t="n">
      <f>-</f>
    </oc>
    <nc r="T92" t="n">
      <f>-</f>
    </nc>
  </rcc>
  <rcc rId="9609" ua="false" sId="4">
    <oc r="T93" t="n">
      <f>-</f>
    </oc>
    <nc r="T93" t="n">
      <f>-</f>
    </nc>
  </rcc>
  <rcc rId="9610" ua="false" sId="4">
    <oc r="T94" t="n">
      <f>-</f>
    </oc>
    <nc r="T94" t="n">
      <f>-</f>
    </nc>
  </rcc>
  <rcc rId="9611" ua="false" sId="4">
    <oc r="T95" t="n">
      <f>-</f>
    </oc>
    <nc r="T95" t="n">
      <f>-</f>
    </nc>
  </rcc>
  <rcc rId="9612" ua="false" sId="4">
    <oc r="T96" t="n">
      <f>-</f>
    </oc>
    <nc r="T96" t="n">
      <f>-</f>
    </nc>
  </rcc>
  <rcc rId="9613" ua="false" sId="4">
    <oc r="T97" t="n">
      <f>-</f>
    </oc>
    <nc r="T97" t="n">
      <f>-</f>
    </nc>
  </rcc>
  <rcc rId="9614" ua="false" sId="4">
    <oc r="T98" t="n">
      <f>-</f>
    </oc>
    <nc r="T98" t="n">
      <f>-</f>
    </nc>
  </rcc>
  <rcc rId="9615" ua="false" sId="4">
    <oc r="T99" t="n">
      <f>-</f>
    </oc>
    <nc r="T99" t="n">
      <f>-</f>
    </nc>
  </rcc>
  <rcc rId="9616" ua="false" sId="4">
    <oc r="T100" t="n">
      <f>-</f>
    </oc>
    <nc r="T100" t="n">
      <f>-</f>
    </nc>
  </rcc>
  <rcc rId="9617" ua="false" sId="4">
    <oc r="T101" t="n">
      <f>-</f>
    </oc>
    <nc r="T101" t="n">
      <f>-</f>
    </nc>
  </rcc>
  <rcc rId="9618" ua="false" sId="4">
    <oc r="T102" t="n">
      <f>-</f>
    </oc>
    <nc r="T102" t="n">
      <f>-</f>
    </nc>
  </rcc>
  <rcc rId="9619" ua="false" sId="4">
    <oc r="T103" t="n">
      <f>-</f>
    </oc>
    <nc r="T103" t="n">
      <f>-</f>
    </nc>
  </rcc>
  <rcc rId="9620" ua="false" sId="4">
    <oc r="T104" t="n">
      <f>-</f>
    </oc>
    <nc r="T104" t="n">
      <f>-</f>
    </nc>
  </rcc>
  <rcc rId="9621" ua="false" sId="4">
    <oc r="T105" t="n">
      <f>-</f>
    </oc>
    <nc r="T105" t="n">
      <f>-</f>
    </nc>
  </rcc>
  <rcc rId="9622" ua="false" sId="4">
    <oc r="T106" t="n">
      <f>-</f>
    </oc>
    <nc r="T106" t="n">
      <f>-</f>
    </nc>
  </rcc>
  <rcc rId="9623" ua="false" sId="4">
    <oc r="T107" t="n">
      <f>-</f>
    </oc>
    <nc r="T107" t="n">
      <f>-</f>
    </nc>
  </rcc>
  <rcc rId="9624" ua="false" sId="4">
    <oc r="T108" t="n">
      <f>-</f>
    </oc>
    <nc r="T108" t="n">
      <f>-</f>
    </nc>
  </rcc>
  <rcc rId="9625" ua="false" sId="4">
    <oc r="T109" t="n">
      <f>-</f>
    </oc>
    <nc r="T109" t="n">
      <f>-</f>
    </nc>
  </rcc>
  <rcc rId="9626" ua="false" sId="4">
    <oc r="T110" t="n">
      <f>-</f>
    </oc>
    <nc r="T110" t="n">
      <f>-</f>
    </nc>
  </rcc>
  <rcc rId="9627" ua="false" sId="4">
    <oc r="T111" t="n">
      <f>-</f>
    </oc>
    <nc r="T111" t="n">
      <f>-</f>
    </nc>
  </rcc>
  <rcc rId="9628" ua="false" sId="4">
    <nc r="T112" t="n">
      <f>-</f>
    </nc>
  </rcc>
  <rcc rId="9629" ua="false" sId="4">
    <oc r="U85" t="n">
      <f>-</f>
    </oc>
    <nc r="U85" t="n">
      <f>-</f>
    </nc>
  </rcc>
  <rcc rId="9630" ua="false" sId="4">
    <oc r="U86" t="n">
      <f>-</f>
    </oc>
    <nc r="U86" t="n">
      <f>-</f>
    </nc>
  </rcc>
  <rcc rId="9631" ua="false" sId="4">
    <oc r="U87" t="n">
      <f>-</f>
    </oc>
    <nc r="U87" t="n">
      <f>-</f>
    </nc>
  </rcc>
  <rcc rId="9632" ua="false" sId="4">
    <oc r="U88" t="n">
      <f>-</f>
    </oc>
    <nc r="U88" t="n">
      <f>-</f>
    </nc>
  </rcc>
  <rcc rId="9633" ua="false" sId="4">
    <oc r="U89" t="n">
      <f>-</f>
    </oc>
    <nc r="U89" t="n">
      <f>-</f>
    </nc>
  </rcc>
  <rcc rId="9634" ua="false" sId="4">
    <oc r="U90" t="n">
      <f>-</f>
    </oc>
    <nc r="U90" t="n">
      <f>-</f>
    </nc>
  </rcc>
  <rcc rId="9635" ua="false" sId="4">
    <oc r="U91" t="n">
      <f>-</f>
    </oc>
    <nc r="U91" t="n">
      <f>-</f>
    </nc>
  </rcc>
  <rcc rId="9636" ua="false" sId="4">
    <oc r="U92" t="n">
      <f>-</f>
    </oc>
    <nc r="U92" t="n">
      <f>-</f>
    </nc>
  </rcc>
  <rcc rId="9637" ua="false" sId="4">
    <oc r="U93" t="n">
      <f>-</f>
    </oc>
    <nc r="U93" t="n">
      <f>-</f>
    </nc>
  </rcc>
  <rcc rId="9638" ua="false" sId="4">
    <oc r="U94" t="n">
      <f>-</f>
    </oc>
    <nc r="U94" t="n">
      <f>-</f>
    </nc>
  </rcc>
  <rcc rId="9639" ua="false" sId="4">
    <oc r="U95" t="n">
      <f>-</f>
    </oc>
    <nc r="U95" t="n">
      <f>-</f>
    </nc>
  </rcc>
  <rcc rId="9640" ua="false" sId="4">
    <oc r="U96" t="n">
      <f>-</f>
    </oc>
    <nc r="U96" t="n">
      <f>-</f>
    </nc>
  </rcc>
  <rcc rId="9641" ua="false" sId="4">
    <oc r="U97" t="n">
      <f>-</f>
    </oc>
    <nc r="U97" t="n">
      <f>-</f>
    </nc>
  </rcc>
  <rcc rId="9642" ua="false" sId="4">
    <oc r="U98" t="n">
      <f>-</f>
    </oc>
    <nc r="U98" t="n">
      <f>-</f>
    </nc>
  </rcc>
  <rcc rId="9643" ua="false" sId="4">
    <oc r="U99" t="n">
      <f>-</f>
    </oc>
    <nc r="U99" t="n">
      <f>-</f>
    </nc>
  </rcc>
  <rcc rId="9644" ua="false" sId="4">
    <oc r="U100" t="n">
      <f>-</f>
    </oc>
    <nc r="U100" t="n">
      <f>-</f>
    </nc>
  </rcc>
  <rcc rId="9645" ua="false" sId="4">
    <oc r="U101" t="n">
      <f>-</f>
    </oc>
    <nc r="U101" t="n">
      <f>-</f>
    </nc>
  </rcc>
  <rcc rId="9646" ua="false" sId="4">
    <oc r="U102" t="n">
      <f>-</f>
    </oc>
    <nc r="U102" t="n">
      <f>-</f>
    </nc>
  </rcc>
  <rcc rId="9647" ua="false" sId="4">
    <oc r="U103" t="n">
      <f>-</f>
    </oc>
    <nc r="U103" t="n">
      <f>-</f>
    </nc>
  </rcc>
  <rcc rId="9648" ua="false" sId="4">
    <oc r="U104" t="n">
      <f>-</f>
    </oc>
    <nc r="U104" t="n">
      <f>-</f>
    </nc>
  </rcc>
  <rcc rId="9649" ua="false" sId="4">
    <oc r="U105" t="n">
      <f>-</f>
    </oc>
    <nc r="U105" t="n">
      <f>-</f>
    </nc>
  </rcc>
  <rcc rId="9650" ua="false" sId="4">
    <oc r="U106" t="n">
      <f>-</f>
    </oc>
    <nc r="U106" t="n">
      <f>-</f>
    </nc>
  </rcc>
  <rcc rId="9651" ua="false" sId="4">
    <oc r="U107" t="n">
      <f>-</f>
    </oc>
    <nc r="U107" t="n">
      <f>-</f>
    </nc>
  </rcc>
  <rcc rId="9652" ua="false" sId="4">
    <oc r="U108" t="n">
      <f>-</f>
    </oc>
    <nc r="U108" t="n">
      <f>-</f>
    </nc>
  </rcc>
  <rcc rId="9653" ua="false" sId="4">
    <oc r="U109" t="n">
      <f>-</f>
    </oc>
    <nc r="U109" t="n">
      <f>-</f>
    </nc>
  </rcc>
  <rcc rId="9654" ua="false" sId="4">
    <oc r="U110" t="n">
      <f>-</f>
    </oc>
    <nc r="U110" t="n">
      <f>-</f>
    </nc>
  </rcc>
  <rcc rId="9655" ua="false" sId="4">
    <oc r="U111" t="n">
      <f>-</f>
    </oc>
    <nc r="U111" t="n">
      <f>-</f>
    </nc>
  </rcc>
  <rcc rId="9656" ua="false" sId="4">
    <nc r="U112" t="n">
      <f>-</f>
    </nc>
  </rcc>
  <rcc rId="9657" ua="false" sId="4">
    <oc r="V85" t="n">
      <f>-</f>
    </oc>
    <nc r="V85" t="n">
      <f>-</f>
    </nc>
  </rcc>
  <rcc rId="9658" ua="false" sId="4">
    <oc r="V86" t="n">
      <f>-</f>
    </oc>
    <nc r="V86" t="n">
      <f>-</f>
    </nc>
  </rcc>
  <rcc rId="9659" ua="false" sId="4">
    <oc r="V87" t="n">
      <f>-</f>
    </oc>
    <nc r="V87" t="n">
      <f>-</f>
    </nc>
  </rcc>
  <rcc rId="9660" ua="false" sId="4">
    <oc r="V88" t="n">
      <f>-</f>
    </oc>
    <nc r="V88" t="n">
      <f>-</f>
    </nc>
  </rcc>
  <rcc rId="9661" ua="false" sId="4">
    <oc r="V89" t="n">
      <f>-</f>
    </oc>
    <nc r="V89" t="n">
      <f>-</f>
    </nc>
  </rcc>
  <rcc rId="9662" ua="false" sId="4">
    <oc r="V90" t="n">
      <f>-</f>
    </oc>
    <nc r="V90" t="n">
      <f>-</f>
    </nc>
  </rcc>
  <rcc rId="9663" ua="false" sId="4">
    <oc r="V91" t="n">
      <f>-</f>
    </oc>
    <nc r="V91" t="n">
      <f>-</f>
    </nc>
  </rcc>
  <rcc rId="9664" ua="false" sId="4">
    <oc r="V92" t="n">
      <f>-</f>
    </oc>
    <nc r="V92" t="n">
      <f>-</f>
    </nc>
  </rcc>
  <rcc rId="9665" ua="false" sId="4">
    <oc r="V93" t="n">
      <f>-</f>
    </oc>
    <nc r="V93" t="n">
      <f>-</f>
    </nc>
  </rcc>
  <rcc rId="9666" ua="false" sId="4">
    <oc r="V94" t="n">
      <f>-</f>
    </oc>
    <nc r="V94" t="n">
      <f>-</f>
    </nc>
  </rcc>
  <rcc rId="9667" ua="false" sId="4">
    <oc r="V95" t="n">
      <f>-</f>
    </oc>
    <nc r="V95" t="n">
      <f>-</f>
    </nc>
  </rcc>
  <rcc rId="9668" ua="false" sId="4">
    <oc r="V96" t="n">
      <f>-</f>
    </oc>
    <nc r="V96" t="n">
      <f>-</f>
    </nc>
  </rcc>
  <rcc rId="9669" ua="false" sId="4">
    <oc r="V97" t="n">
      <f>-</f>
    </oc>
    <nc r="V97" t="n">
      <f>-</f>
    </nc>
  </rcc>
  <rcc rId="9670" ua="false" sId="4">
    <oc r="V98" t="n">
      <f>-</f>
    </oc>
    <nc r="V98" t="n">
      <f>-</f>
    </nc>
  </rcc>
  <rcc rId="9671" ua="false" sId="4">
    <oc r="V99" t="n">
      <f>-</f>
    </oc>
    <nc r="V99" t="n">
      <f>-</f>
    </nc>
  </rcc>
  <rcc rId="9672" ua="false" sId="4">
    <oc r="V100" t="n">
      <f>-</f>
    </oc>
    <nc r="V100" t="n">
      <f>-</f>
    </nc>
  </rcc>
  <rcc rId="9673" ua="false" sId="4">
    <oc r="V101" t="n">
      <f>-</f>
    </oc>
    <nc r="V101" t="n">
      <f>-</f>
    </nc>
  </rcc>
  <rcc rId="9674" ua="false" sId="4">
    <oc r="V102" t="n">
      <f>-</f>
    </oc>
    <nc r="V102" t="n">
      <f>-</f>
    </nc>
  </rcc>
  <rcc rId="9675" ua="false" sId="4">
    <oc r="V103" t="n">
      <f>-</f>
    </oc>
    <nc r="V103" t="n">
      <f>-</f>
    </nc>
  </rcc>
  <rcc rId="9676" ua="false" sId="4">
    <oc r="V104" t="n">
      <f>-</f>
    </oc>
    <nc r="V104" t="n">
      <f>-</f>
    </nc>
  </rcc>
  <rcc rId="9677" ua="false" sId="4">
    <oc r="V105" t="n">
      <f>-</f>
    </oc>
    <nc r="V105" t="n">
      <f>-</f>
    </nc>
  </rcc>
  <rcc rId="9678" ua="false" sId="4">
    <oc r="V106" t="n">
      <f>-</f>
    </oc>
    <nc r="V106" t="n">
      <f>-</f>
    </nc>
  </rcc>
  <rcc rId="9679" ua="false" sId="4">
    <oc r="V107" t="n">
      <f>-</f>
    </oc>
    <nc r="V107" t="n">
      <f>-</f>
    </nc>
  </rcc>
  <rcc rId="9680" ua="false" sId="4">
    <oc r="V108" t="n">
      <f>-</f>
    </oc>
    <nc r="V108" t="n">
      <f>-</f>
    </nc>
  </rcc>
  <rcc rId="9681" ua="false" sId="4">
    <oc r="V109" t="n">
      <f>-</f>
    </oc>
    <nc r="V109" t="n">
      <f>-</f>
    </nc>
  </rcc>
  <rcc rId="9682" ua="false" sId="4">
    <oc r="V110" t="n">
      <f>-</f>
    </oc>
    <nc r="V110" t="n">
      <f>-</f>
    </nc>
  </rcc>
  <rcc rId="9683" ua="false" sId="4">
    <oc r="V111" t="n">
      <f>-</f>
    </oc>
    <nc r="V111" t="n">
      <f>-</f>
    </nc>
  </rcc>
  <rcc rId="9684" ua="false" sId="4">
    <nc r="V112" t="n">
      <f>-</f>
    </nc>
  </rcc>
  <rcc rId="9685" ua="false" sId="4">
    <oc r="W85" t="n">
      <f>-</f>
    </oc>
    <nc r="W85" t="n">
      <f>-</f>
    </nc>
  </rcc>
  <rcc rId="9686" ua="false" sId="4">
    <oc r="W86" t="n">
      <f>-</f>
    </oc>
    <nc r="W86" t="n">
      <f>-</f>
    </nc>
  </rcc>
  <rcc rId="9687" ua="false" sId="4">
    <oc r="W87" t="n">
      <f>-</f>
    </oc>
    <nc r="W87" t="n">
      <f>-</f>
    </nc>
  </rcc>
  <rcc rId="9688" ua="false" sId="4">
    <oc r="W88" t="n">
      <f>-</f>
    </oc>
    <nc r="W88" t="n">
      <f>-</f>
    </nc>
  </rcc>
  <rcc rId="9689" ua="false" sId="4">
    <oc r="W89" t="n">
      <f>-</f>
    </oc>
    <nc r="W89" t="n">
      <f>-</f>
    </nc>
  </rcc>
  <rcc rId="9690" ua="false" sId="4">
    <oc r="W90" t="n">
      <f>-</f>
    </oc>
    <nc r="W90" t="n">
      <f>-</f>
    </nc>
  </rcc>
  <rcc rId="9691" ua="false" sId="4">
    <oc r="W91" t="n">
      <f>-</f>
    </oc>
    <nc r="W91" t="n">
      <f>-</f>
    </nc>
  </rcc>
  <rcc rId="9692" ua="false" sId="4">
    <oc r="W92" t="n">
      <f>-</f>
    </oc>
    <nc r="W92" t="n">
      <f>-</f>
    </nc>
  </rcc>
  <rcc rId="9693" ua="false" sId="4">
    <oc r="W93" t="n">
      <f>-</f>
    </oc>
    <nc r="W93" t="n">
      <f>-</f>
    </nc>
  </rcc>
  <rcc rId="9694" ua="false" sId="4">
    <oc r="W94" t="n">
      <f>-</f>
    </oc>
    <nc r="W94" t="n">
      <f>-</f>
    </nc>
  </rcc>
  <rcc rId="9695" ua="false" sId="4">
    <oc r="W95" t="n">
      <f>-</f>
    </oc>
    <nc r="W95" t="n">
      <f>-</f>
    </nc>
  </rcc>
  <rcc rId="9696" ua="false" sId="4">
    <oc r="W96" t="n">
      <f>-</f>
    </oc>
    <nc r="W96" t="n">
      <f>-</f>
    </nc>
  </rcc>
  <rcc rId="9697" ua="false" sId="4">
    <oc r="W97" t="n">
      <f>-</f>
    </oc>
    <nc r="W97" t="n">
      <f>-</f>
    </nc>
  </rcc>
  <rcc rId="9698" ua="false" sId="4">
    <oc r="W98" t="n">
      <f>-</f>
    </oc>
    <nc r="W98" t="n">
      <f>-</f>
    </nc>
  </rcc>
  <rcc rId="9699" ua="false" sId="4">
    <oc r="W99" t="n">
      <f>-</f>
    </oc>
    <nc r="W99" t="n">
      <f>-</f>
    </nc>
  </rcc>
  <rcc rId="9700" ua="false" sId="4">
    <oc r="W100" t="n">
      <f>-</f>
    </oc>
    <nc r="W100" t="n">
      <f>-</f>
    </nc>
  </rcc>
  <rcc rId="9701" ua="false" sId="4">
    <oc r="W101" t="n">
      <f>-</f>
    </oc>
    <nc r="W101" t="n">
      <f>-</f>
    </nc>
  </rcc>
  <rcc rId="9702" ua="false" sId="4">
    <oc r="W102" t="n">
      <f>-</f>
    </oc>
    <nc r="W102" t="n">
      <f>-</f>
    </nc>
  </rcc>
  <rcc rId="9703" ua="false" sId="4">
    <oc r="W103" t="n">
      <f>-</f>
    </oc>
    <nc r="W103" t="n">
      <f>-</f>
    </nc>
  </rcc>
  <rcc rId="9704" ua="false" sId="4">
    <oc r="W104" t="n">
      <f>-</f>
    </oc>
    <nc r="W104" t="n">
      <f>-</f>
    </nc>
  </rcc>
  <rcc rId="9705" ua="false" sId="4">
    <oc r="W105" t="n">
      <f>-</f>
    </oc>
    <nc r="W105" t="n">
      <f>-</f>
    </nc>
  </rcc>
  <rcc rId="9706" ua="false" sId="4">
    <oc r="W106" t="n">
      <f>-</f>
    </oc>
    <nc r="W106" t="n">
      <f>-</f>
    </nc>
  </rcc>
  <rcc rId="9707" ua="false" sId="4">
    <oc r="W107" t="n">
      <f>-</f>
    </oc>
    <nc r="W107" t="n">
      <f>-</f>
    </nc>
  </rcc>
  <rcc rId="9708" ua="false" sId="4">
    <oc r="W108" t="n">
      <f>-</f>
    </oc>
    <nc r="W108" t="n">
      <f>-</f>
    </nc>
  </rcc>
  <rcc rId="9709" ua="false" sId="4">
    <oc r="W109" t="n">
      <f>-</f>
    </oc>
    <nc r="W109" t="n">
      <f>-</f>
    </nc>
  </rcc>
  <rcc rId="9710" ua="false" sId="4">
    <oc r="W110" t="n">
      <f>-</f>
    </oc>
    <nc r="W110" t="n">
      <f>-</f>
    </nc>
  </rcc>
  <rcc rId="9711" ua="false" sId="4">
    <oc r="W111" t="n">
      <f>-</f>
    </oc>
    <nc r="W111" t="n">
      <f>-</f>
    </nc>
  </rcc>
  <rcc rId="9712" ua="false" sId="4">
    <nc r="W112" t="n">
      <f>-</f>
    </nc>
  </rcc>
  <rcc rId="9713" ua="false" sId="4">
    <oc r="X85" t="n">
      <f>-</f>
    </oc>
    <nc r="X85" t="n">
      <f>-</f>
    </nc>
  </rcc>
  <rcc rId="9714" ua="false" sId="4">
    <oc r="X86" t="n">
      <f>-</f>
    </oc>
    <nc r="X86" t="n">
      <f>-</f>
    </nc>
  </rcc>
  <rcc rId="9715" ua="false" sId="4">
    <oc r="X87" t="n">
      <f>-</f>
    </oc>
    <nc r="X87" t="n">
      <f>-</f>
    </nc>
  </rcc>
  <rcc rId="9716" ua="false" sId="4">
    <oc r="X88" t="n">
      <f>-</f>
    </oc>
    <nc r="X88" t="n">
      <f>-</f>
    </nc>
  </rcc>
  <rcc rId="9717" ua="false" sId="4">
    <oc r="X89" t="n">
      <f>-</f>
    </oc>
    <nc r="X89" t="n">
      <f>-</f>
    </nc>
  </rcc>
  <rcc rId="9718" ua="false" sId="4">
    <oc r="X90" t="n">
      <f>-</f>
    </oc>
    <nc r="X90" t="n">
      <f>-</f>
    </nc>
  </rcc>
  <rcc rId="9719" ua="false" sId="4">
    <oc r="X91" t="n">
      <f>-</f>
    </oc>
    <nc r="X91" t="n">
      <f>-</f>
    </nc>
  </rcc>
  <rcc rId="9720" ua="false" sId="4">
    <oc r="X92" t="n">
      <f>-</f>
    </oc>
    <nc r="X92" t="n">
      <f>-</f>
    </nc>
  </rcc>
  <rcc rId="9721" ua="false" sId="4">
    <oc r="X93" t="n">
      <f>-</f>
    </oc>
    <nc r="X93" t="n">
      <f>-</f>
    </nc>
  </rcc>
  <rcc rId="9722" ua="false" sId="4">
    <oc r="X94" t="n">
      <f>-</f>
    </oc>
    <nc r="X94" t="n">
      <f>-</f>
    </nc>
  </rcc>
  <rcc rId="9723" ua="false" sId="4">
    <oc r="X95" t="n">
      <f>-</f>
    </oc>
    <nc r="X95" t="n">
      <f>-</f>
    </nc>
  </rcc>
  <rcc rId="9724" ua="false" sId="4">
    <oc r="X96" t="n">
      <f>-</f>
    </oc>
    <nc r="X96" t="n">
      <f>-</f>
    </nc>
  </rcc>
  <rcc rId="9725" ua="false" sId="4">
    <oc r="X97" t="n">
      <f>-</f>
    </oc>
    <nc r="X97" t="n">
      <f>-</f>
    </nc>
  </rcc>
  <rcc rId="9726" ua="false" sId="4">
    <oc r="X98" t="n">
      <f>-</f>
    </oc>
    <nc r="X98" t="n">
      <f>-</f>
    </nc>
  </rcc>
  <rcc rId="9727" ua="false" sId="4">
    <oc r="X99" t="n">
      <f>-</f>
    </oc>
    <nc r="X99" t="n">
      <f>-</f>
    </nc>
  </rcc>
  <rcc rId="9728" ua="false" sId="4">
    <oc r="X100" t="n">
      <f>-</f>
    </oc>
    <nc r="X100" t="n">
      <f>-</f>
    </nc>
  </rcc>
  <rcc rId="9729" ua="false" sId="4">
    <oc r="X101" t="n">
      <f>-</f>
    </oc>
    <nc r="X101" t="n">
      <f>-</f>
    </nc>
  </rcc>
  <rcc rId="9730" ua="false" sId="4">
    <oc r="X102" t="n">
      <f>-</f>
    </oc>
    <nc r="X102" t="n">
      <f>-</f>
    </nc>
  </rcc>
  <rcc rId="9731" ua="false" sId="4">
    <oc r="X103" t="n">
      <f>-</f>
    </oc>
    <nc r="X103" t="n">
      <f>-</f>
    </nc>
  </rcc>
  <rcc rId="9732" ua="false" sId="4">
    <oc r="X104" t="n">
      <f>-</f>
    </oc>
    <nc r="X104" t="n">
      <f>-</f>
    </nc>
  </rcc>
  <rcc rId="9733" ua="false" sId="4">
    <oc r="X105" t="n">
      <f>-</f>
    </oc>
    <nc r="X105" t="n">
      <f>-</f>
    </nc>
  </rcc>
  <rcc rId="9734" ua="false" sId="4">
    <oc r="X106" t="n">
      <f>-</f>
    </oc>
    <nc r="X106" t="n">
      <f>-</f>
    </nc>
  </rcc>
  <rcc rId="9735" ua="false" sId="4">
    <oc r="X107" t="n">
      <f>-</f>
    </oc>
    <nc r="X107" t="n">
      <f>-</f>
    </nc>
  </rcc>
  <rcc rId="9736" ua="false" sId="4">
    <oc r="X108" t="n">
      <f>-</f>
    </oc>
    <nc r="X108" t="n">
      <f>-</f>
    </nc>
  </rcc>
  <rcc rId="9737" ua="false" sId="4">
    <oc r="X109" t="n">
      <f>-</f>
    </oc>
    <nc r="X109" t="n">
      <f>-</f>
    </nc>
  </rcc>
  <rcc rId="9738" ua="false" sId="4">
    <oc r="X110" t="n">
      <f>-</f>
    </oc>
    <nc r="X110" t="n">
      <f>-</f>
    </nc>
  </rcc>
  <rcc rId="9739" ua="false" sId="4">
    <oc r="X111" t="n">
      <f>-</f>
    </oc>
    <nc r="X111" t="n">
      <f>-</f>
    </nc>
  </rcc>
  <rcc rId="9740" ua="false" sId="4">
    <nc r="X112" t="n">
      <f>-</f>
    </nc>
  </rcc>
  <rcc rId="9741" ua="false" sId="4">
    <oc r="Y85" t="n">
      <f>-</f>
    </oc>
    <nc r="Y85" t="n">
      <f>-</f>
    </nc>
  </rcc>
  <rcc rId="9742" ua="false" sId="4">
    <oc r="Y86" t="n">
      <f>-</f>
    </oc>
    <nc r="Y86" t="n">
      <f>-</f>
    </nc>
  </rcc>
  <rcc rId="9743" ua="false" sId="4">
    <oc r="Y87" t="n">
      <f>-</f>
    </oc>
    <nc r="Y87" t="n">
      <f>-</f>
    </nc>
  </rcc>
  <rcc rId="9744" ua="false" sId="4">
    <oc r="Y88" t="n">
      <f>-</f>
    </oc>
    <nc r="Y88" t="n">
      <f>-</f>
    </nc>
  </rcc>
  <rcc rId="9745" ua="false" sId="4">
    <oc r="Y89" t="n">
      <f>-</f>
    </oc>
    <nc r="Y89" t="n">
      <f>-</f>
    </nc>
  </rcc>
  <rcc rId="9746" ua="false" sId="4">
    <oc r="Y90" t="n">
      <f>-</f>
    </oc>
    <nc r="Y90" t="n">
      <f>-</f>
    </nc>
  </rcc>
  <rcc rId="9747" ua="false" sId="4">
    <oc r="Y91" t="n">
      <f>-</f>
    </oc>
    <nc r="Y91" t="n">
      <f>-</f>
    </nc>
  </rcc>
  <rcc rId="9748" ua="false" sId="4">
    <oc r="Y92" t="n">
      <f>-</f>
    </oc>
    <nc r="Y92" t="n">
      <f>-</f>
    </nc>
  </rcc>
  <rcc rId="9749" ua="false" sId="4">
    <oc r="Y93" t="n">
      <f>-</f>
    </oc>
    <nc r="Y93" t="n">
      <f>-</f>
    </nc>
  </rcc>
  <rcc rId="9750" ua="false" sId="4">
    <oc r="Y94" t="n">
      <f>-</f>
    </oc>
    <nc r="Y94" t="n">
      <f>-</f>
    </nc>
  </rcc>
  <rcc rId="9751" ua="false" sId="4">
    <oc r="Y95" t="n">
      <f>-</f>
    </oc>
    <nc r="Y95" t="n">
      <f>-</f>
    </nc>
  </rcc>
  <rcc rId="9752" ua="false" sId="4">
    <oc r="Y96" t="n">
      <f>-</f>
    </oc>
    <nc r="Y96" t="n">
      <f>-</f>
    </nc>
  </rcc>
  <rcc rId="9753" ua="false" sId="4">
    <oc r="Y97" t="n">
      <f>-</f>
    </oc>
    <nc r="Y97" t="n">
      <f>-</f>
    </nc>
  </rcc>
  <rcc rId="9754" ua="false" sId="4">
    <oc r="Y98" t="n">
      <f>-</f>
    </oc>
    <nc r="Y98" t="n">
      <f>-</f>
    </nc>
  </rcc>
  <rcc rId="9755" ua="false" sId="4">
    <oc r="Y99" t="n">
      <f>-</f>
    </oc>
    <nc r="Y99" t="n">
      <f>-</f>
    </nc>
  </rcc>
  <rcc rId="9756" ua="false" sId="4">
    <oc r="Y100" t="n">
      <f>-</f>
    </oc>
    <nc r="Y100" t="n">
      <f>-</f>
    </nc>
  </rcc>
  <rcc rId="9757" ua="false" sId="4">
    <oc r="Y101" t="n">
      <f>-</f>
    </oc>
    <nc r="Y101" t="n">
      <f>-</f>
    </nc>
  </rcc>
  <rcc rId="9758" ua="false" sId="4">
    <oc r="Y102" t="n">
      <f>-</f>
    </oc>
    <nc r="Y102" t="n">
      <f>-</f>
    </nc>
  </rcc>
  <rcc rId="9759" ua="false" sId="4">
    <oc r="Y103" t="n">
      <f>-</f>
    </oc>
    <nc r="Y103" t="n">
      <f>-</f>
    </nc>
  </rcc>
  <rcc rId="9760" ua="false" sId="4">
    <oc r="Y104" t="n">
      <f>-</f>
    </oc>
    <nc r="Y104" t="n">
      <f>-</f>
    </nc>
  </rcc>
  <rcc rId="9761" ua="false" sId="4">
    <oc r="Y105" t="n">
      <f>-</f>
    </oc>
    <nc r="Y105" t="n">
      <f>-</f>
    </nc>
  </rcc>
  <rcc rId="9762" ua="false" sId="4">
    <oc r="Y106" t="n">
      <f>-</f>
    </oc>
    <nc r="Y106" t="n">
      <f>-</f>
    </nc>
  </rcc>
  <rcc rId="9763" ua="false" sId="4">
    <oc r="Y107" t="n">
      <f>-</f>
    </oc>
    <nc r="Y107" t="n">
      <f>-</f>
    </nc>
  </rcc>
  <rcc rId="9764" ua="false" sId="4">
    <oc r="Y108" t="n">
      <f>-</f>
    </oc>
    <nc r="Y108" t="n">
      <f>-</f>
    </nc>
  </rcc>
  <rcc rId="9765" ua="false" sId="4">
    <oc r="Y109" t="n">
      <f>-</f>
    </oc>
    <nc r="Y109" t="n">
      <f>-</f>
    </nc>
  </rcc>
  <rcc rId="9766" ua="false" sId="4">
    <oc r="Y110" t="n">
      <f>-</f>
    </oc>
    <nc r="Y110" t="n">
      <f>-</f>
    </nc>
  </rcc>
  <rcc rId="9767" ua="false" sId="4">
    <oc r="Y111" t="n">
      <f>-</f>
    </oc>
    <nc r="Y111" t="n">
      <f>-</f>
    </nc>
  </rcc>
  <rcc rId="9768" ua="false" sId="4">
    <nc r="Y112" t="n">
      <f>-</f>
    </nc>
  </rcc>
  <rcc rId="9769" ua="false" sId="4">
    <oc r="Z85" t="n">
      <f>-</f>
    </oc>
    <nc r="Z85" t="n">
      <f>-</f>
    </nc>
  </rcc>
  <rcc rId="9770" ua="false" sId="4">
    <oc r="Z86" t="n">
      <f>-</f>
    </oc>
    <nc r="Z86" t="n">
      <f>-</f>
    </nc>
  </rcc>
  <rcc rId="9771" ua="false" sId="4">
    <oc r="Z87" t="n">
      <f>-</f>
    </oc>
    <nc r="Z87" t="n">
      <f>-</f>
    </nc>
  </rcc>
  <rcc rId="9772" ua="false" sId="4">
    <oc r="Z88" t="n">
      <f>-</f>
    </oc>
    <nc r="Z88" t="n">
      <f>-</f>
    </nc>
  </rcc>
  <rcc rId="9773" ua="false" sId="4">
    <oc r="Z89" t="n">
      <f>-</f>
    </oc>
    <nc r="Z89" t="n">
      <f>-</f>
    </nc>
  </rcc>
  <rcc rId="9774" ua="false" sId="4">
    <oc r="Z90" t="n">
      <f>-</f>
    </oc>
    <nc r="Z90" t="n">
      <f>-</f>
    </nc>
  </rcc>
  <rcc rId="9775" ua="false" sId="4">
    <oc r="Z91" t="n">
      <f>-</f>
    </oc>
    <nc r="Z91" t="n">
      <f>-</f>
    </nc>
  </rcc>
  <rcc rId="9776" ua="false" sId="4">
    <oc r="Z92" t="n">
      <f>-</f>
    </oc>
    <nc r="Z92" t="n">
      <f>-</f>
    </nc>
  </rcc>
  <rcc rId="9777" ua="false" sId="4">
    <oc r="Z93" t="n">
      <f>-</f>
    </oc>
    <nc r="Z93" t="n">
      <f>-</f>
    </nc>
  </rcc>
  <rcc rId="9778" ua="false" sId="4">
    <oc r="Z94" t="n">
      <f>-</f>
    </oc>
    <nc r="Z94" t="n">
      <f>-</f>
    </nc>
  </rcc>
  <rcc rId="9779" ua="false" sId="4">
    <oc r="Z95" t="n">
      <f>-</f>
    </oc>
    <nc r="Z95" t="n">
      <f>-</f>
    </nc>
  </rcc>
  <rcc rId="9780" ua="false" sId="4">
    <oc r="Z96" t="n">
      <f>-</f>
    </oc>
    <nc r="Z96" t="n">
      <f>-</f>
    </nc>
  </rcc>
  <rcc rId="9781" ua="false" sId="4">
    <oc r="Z97" t="n">
      <f>-</f>
    </oc>
    <nc r="Z97" t="n">
      <f>-</f>
    </nc>
  </rcc>
  <rcc rId="9782" ua="false" sId="4">
    <oc r="Z98" t="n">
      <f>-</f>
    </oc>
    <nc r="Z98" t="n">
      <f>-</f>
    </nc>
  </rcc>
  <rcc rId="9783" ua="false" sId="4">
    <oc r="Z99" t="n">
      <f>-</f>
    </oc>
    <nc r="Z99" t="n">
      <f>-</f>
    </nc>
  </rcc>
  <rcc rId="9784" ua="false" sId="4">
    <oc r="Z100" t="n">
      <f>-</f>
    </oc>
    <nc r="Z100" t="n">
      <f>-</f>
    </nc>
  </rcc>
  <rcc rId="9785" ua="false" sId="4">
    <oc r="Z101" t="n">
      <f>-</f>
    </oc>
    <nc r="Z101" t="n">
      <f>-</f>
    </nc>
  </rcc>
  <rcc rId="9786" ua="false" sId="4">
    <oc r="Z102" t="n">
      <f>-</f>
    </oc>
    <nc r="Z102" t="n">
      <f>-</f>
    </nc>
  </rcc>
  <rcc rId="9787" ua="false" sId="4">
    <oc r="Z103" t="n">
      <f>-</f>
    </oc>
    <nc r="Z103" t="n">
      <f>-</f>
    </nc>
  </rcc>
  <rcc rId="9788" ua="false" sId="4">
    <oc r="Z104" t="n">
      <f>-</f>
    </oc>
    <nc r="Z104" t="n">
      <f>-</f>
    </nc>
  </rcc>
  <rcc rId="9789" ua="false" sId="4">
    <oc r="Z105" t="n">
      <f>-</f>
    </oc>
    <nc r="Z105" t="n">
      <f>-</f>
    </nc>
  </rcc>
  <rcc rId="9790" ua="false" sId="4">
    <oc r="Z106" t="n">
      <f>-</f>
    </oc>
    <nc r="Z106" t="n">
      <f>-</f>
    </nc>
  </rcc>
  <rcc rId="9791" ua="false" sId="4">
    <oc r="Z107" t="n">
      <f>-</f>
    </oc>
    <nc r="Z107" t="n">
      <f>-</f>
    </nc>
  </rcc>
  <rcc rId="9792" ua="false" sId="4">
    <oc r="Z108" t="n">
      <f>-</f>
    </oc>
    <nc r="Z108" t="n">
      <f>-</f>
    </nc>
  </rcc>
  <rcc rId="9793" ua="false" sId="4">
    <oc r="Z109" t="n">
      <f>-</f>
    </oc>
    <nc r="Z109" t="n">
      <f>-</f>
    </nc>
  </rcc>
  <rcc rId="9794" ua="false" sId="4">
    <oc r="Z110" t="n">
      <f>-</f>
    </oc>
    <nc r="Z110" t="n">
      <f>-</f>
    </nc>
  </rcc>
  <rcc rId="9795" ua="false" sId="4">
    <oc r="Z111" t="n">
      <f>-</f>
    </oc>
    <nc r="Z111" t="n">
      <f>-</f>
    </nc>
  </rcc>
  <rcc rId="9796" ua="false" sId="4">
    <nc r="Z112" t="n">
      <f>-</f>
    </nc>
  </rcc>
  <rcc rId="9797" ua="false" sId="4">
    <oc r="AC85" t="n">
      <f>-</f>
    </oc>
    <nc r="AC85" t="n">
      <f>-</f>
    </nc>
  </rcc>
  <rcc rId="9798" ua="false" sId="4">
    <oc r="AC86" t="n">
      <f>-</f>
    </oc>
    <nc r="AC86" t="n">
      <f>-</f>
    </nc>
  </rcc>
  <rcc rId="9799" ua="false" sId="4">
    <oc r="AC87" t="n">
      <f>-</f>
    </oc>
    <nc r="AC87" t="n">
      <f>-</f>
    </nc>
  </rcc>
  <rcc rId="9800" ua="false" sId="4">
    <oc r="AC88" t="n">
      <f>-</f>
    </oc>
    <nc r="AC88" t="n">
      <f>-</f>
    </nc>
  </rcc>
  <rcc rId="9801" ua="false" sId="4">
    <oc r="AC89" t="n">
      <f>-</f>
    </oc>
    <nc r="AC89" t="n">
      <f>-</f>
    </nc>
  </rcc>
  <rcc rId="9802" ua="false" sId="4">
    <oc r="AC90" t="n">
      <f>-</f>
    </oc>
    <nc r="AC90" t="n">
      <f>-</f>
    </nc>
  </rcc>
  <rcc rId="9803" ua="false" sId="4">
    <oc r="AC91" t="n">
      <f>-</f>
    </oc>
    <nc r="AC91" t="n">
      <f>-</f>
    </nc>
  </rcc>
  <rcc rId="9804" ua="false" sId="4">
    <oc r="AC92" t="n">
      <f>-</f>
    </oc>
    <nc r="AC92" t="n">
      <f>-</f>
    </nc>
  </rcc>
  <rcc rId="9805" ua="false" sId="4">
    <oc r="AC93" t="n">
      <f>-</f>
    </oc>
    <nc r="AC93" t="n">
      <f>-</f>
    </nc>
  </rcc>
  <rcc rId="9806" ua="false" sId="4">
    <oc r="AC94" t="n">
      <f>-</f>
    </oc>
    <nc r="AC94" t="n">
      <f>-</f>
    </nc>
  </rcc>
  <rcc rId="9807" ua="false" sId="4">
    <oc r="AC95" t="n">
      <f>-</f>
    </oc>
    <nc r="AC95" t="n">
      <f>-</f>
    </nc>
  </rcc>
  <rcc rId="9808" ua="false" sId="4">
    <oc r="AC96" t="n">
      <f>-</f>
    </oc>
    <nc r="AC96" t="n">
      <f>-</f>
    </nc>
  </rcc>
  <rcc rId="9809" ua="false" sId="4">
    <oc r="AC97" t="n">
      <f>-</f>
    </oc>
    <nc r="AC97" t="n">
      <f>-</f>
    </nc>
  </rcc>
  <rcc rId="9810" ua="false" sId="4">
    <oc r="AC98" t="n">
      <f>-</f>
    </oc>
    <nc r="AC98" t="n">
      <f>-</f>
    </nc>
  </rcc>
  <rcc rId="9811" ua="false" sId="4">
    <oc r="AC99" t="n">
      <f>-</f>
    </oc>
    <nc r="AC99" t="n">
      <f>-</f>
    </nc>
  </rcc>
  <rcc rId="9812" ua="false" sId="4">
    <oc r="AC100" t="n">
      <f>-</f>
    </oc>
    <nc r="AC100" t="n">
      <f>-</f>
    </nc>
  </rcc>
  <rcc rId="9813" ua="false" sId="4">
    <oc r="AC101" t="n">
      <f>-</f>
    </oc>
    <nc r="AC101" t="n">
      <f>-</f>
    </nc>
  </rcc>
  <rcc rId="9814" ua="false" sId="4">
    <oc r="AC102" t="n">
      <f>-</f>
    </oc>
    <nc r="AC102" t="n">
      <f>-</f>
    </nc>
  </rcc>
  <rcc rId="9815" ua="false" sId="4">
    <oc r="AC103" t="n">
      <f>-</f>
    </oc>
    <nc r="AC103" t="n">
      <f>-</f>
    </nc>
  </rcc>
  <rcc rId="9816" ua="false" sId="4">
    <oc r="AC104" t="n">
      <f>-</f>
    </oc>
    <nc r="AC104" t="n">
      <f>-</f>
    </nc>
  </rcc>
  <rcc rId="9817" ua="false" sId="4">
    <oc r="AC105" t="n">
      <f>-</f>
    </oc>
    <nc r="AC105" t="n">
      <f>-</f>
    </nc>
  </rcc>
  <rcc rId="9818" ua="false" sId="4">
    <oc r="AC106" t="n">
      <f>-</f>
    </oc>
    <nc r="AC106" t="n">
      <f>-</f>
    </nc>
  </rcc>
  <rcc rId="9819" ua="false" sId="4">
    <oc r="AC107" t="n">
      <f>-</f>
    </oc>
    <nc r="AC107" t="n">
      <f>-</f>
    </nc>
  </rcc>
  <rcc rId="9820" ua="false" sId="4">
    <oc r="AC108" t="n">
      <f>-</f>
    </oc>
    <nc r="AC108" t="n">
      <f>-</f>
    </nc>
  </rcc>
  <rcc rId="9821" ua="false" sId="4">
    <oc r="AC109" t="n">
      <f>-</f>
    </oc>
    <nc r="AC109" t="n">
      <f>-</f>
    </nc>
  </rcc>
  <rcc rId="9822" ua="false" sId="4">
    <oc r="AC110" t="n">
      <f>-</f>
    </oc>
    <nc r="AC110" t="n">
      <f>-</f>
    </nc>
  </rcc>
  <rcc rId="9823" ua="false" sId="4">
    <oc r="AC111" t="n">
      <f>-</f>
    </oc>
    <nc r="AC111" t="n">
      <f>-</f>
    </nc>
  </rcc>
  <rcc rId="9824" ua="false" sId="4">
    <oc r="AC112" t="n">
      <f>-</f>
    </oc>
    <nc r="AC112" t="n">
      <f>-</f>
    </nc>
  </rcc>
  <rcc rId="9825" ua="false" sId="4">
    <oc r="AC113" t="n">
      <f>-</f>
    </oc>
    <nc r="AC113" t="n">
      <f>-</f>
    </nc>
  </rcc>
  <rcc rId="9826" ua="false" sId="4">
    <oc r="AD85" t="n">
      <f>-</f>
    </oc>
    <nc r="AD85" t="n">
      <f>-</f>
    </nc>
  </rcc>
  <rcc rId="9827" ua="false" sId="4">
    <oc r="AD86" t="n">
      <f>-</f>
    </oc>
    <nc r="AD86" t="n">
      <f>-</f>
    </nc>
  </rcc>
  <rcc rId="9828" ua="false" sId="4">
    <oc r="AD87" t="n">
      <f>-</f>
    </oc>
    <nc r="AD87" t="n">
      <f>-</f>
    </nc>
  </rcc>
  <rcc rId="9829" ua="false" sId="4">
    <oc r="AD88" t="n">
      <f>-</f>
    </oc>
    <nc r="AD88" t="n">
      <f>-</f>
    </nc>
  </rcc>
  <rcc rId="9830" ua="false" sId="4">
    <oc r="AD89" t="n">
      <f>-</f>
    </oc>
    <nc r="AD89" t="n">
      <f>-</f>
    </nc>
  </rcc>
  <rcc rId="9831" ua="false" sId="4">
    <oc r="AD90" t="n">
      <f>-</f>
    </oc>
    <nc r="AD90" t="n">
      <f>-</f>
    </nc>
  </rcc>
  <rcc rId="9832" ua="false" sId="4">
    <oc r="AD91" t="n">
      <f>-</f>
    </oc>
    <nc r="AD91" t="n">
      <f>-</f>
    </nc>
  </rcc>
  <rcc rId="9833" ua="false" sId="4">
    <oc r="AD92" t="n">
      <f>-</f>
    </oc>
    <nc r="AD92" t="n">
      <f>-</f>
    </nc>
  </rcc>
  <rcc rId="9834" ua="false" sId="4">
    <oc r="AD93" t="n">
      <f>-</f>
    </oc>
    <nc r="AD93" t="n">
      <f>-</f>
    </nc>
  </rcc>
  <rcc rId="9835" ua="false" sId="4">
    <oc r="AD94" t="n">
      <f>-</f>
    </oc>
    <nc r="AD94" t="n">
      <f>-</f>
    </nc>
  </rcc>
  <rcc rId="9836" ua="false" sId="4">
    <oc r="AD95" t="n">
      <f>-</f>
    </oc>
    <nc r="AD95" t="n">
      <f>-</f>
    </nc>
  </rcc>
  <rcc rId="9837" ua="false" sId="4">
    <oc r="AD96" t="n">
      <f>-</f>
    </oc>
    <nc r="AD96" t="n">
      <f>-</f>
    </nc>
  </rcc>
  <rcc rId="9838" ua="false" sId="4">
    <oc r="AD97" t="n">
      <f>-</f>
    </oc>
    <nc r="AD97" t="n">
      <f>-</f>
    </nc>
  </rcc>
  <rcc rId="9839" ua="false" sId="4">
    <oc r="AD98" t="n">
      <f>-</f>
    </oc>
    <nc r="AD98" t="n">
      <f>-</f>
    </nc>
  </rcc>
  <rcc rId="9840" ua="false" sId="4">
    <oc r="AD99" t="n">
      <f>-</f>
    </oc>
    <nc r="AD99" t="n">
      <f>-</f>
    </nc>
  </rcc>
  <rcc rId="9841" ua="false" sId="4">
    <oc r="AD100" t="n">
      <f>-</f>
    </oc>
    <nc r="AD100" t="n">
      <f>-</f>
    </nc>
  </rcc>
  <rcc rId="9842" ua="false" sId="4">
    <oc r="AD101" t="n">
      <f>-</f>
    </oc>
    <nc r="AD101" t="n">
      <f>-</f>
    </nc>
  </rcc>
  <rcc rId="9843" ua="false" sId="4">
    <oc r="AD102" t="n">
      <f>-</f>
    </oc>
    <nc r="AD102" t="n">
      <f>-</f>
    </nc>
  </rcc>
  <rcc rId="9844" ua="false" sId="4">
    <oc r="AD103" t="n">
      <f>-</f>
    </oc>
    <nc r="AD103" t="n">
      <f>-</f>
    </nc>
  </rcc>
  <rcc rId="9845" ua="false" sId="4">
    <oc r="AD104" t="n">
      <f>-</f>
    </oc>
    <nc r="AD104" t="n">
      <f>-</f>
    </nc>
  </rcc>
  <rcc rId="9846" ua="false" sId="4">
    <oc r="AD105" t="n">
      <f>-</f>
    </oc>
    <nc r="AD105" t="n">
      <f>-</f>
    </nc>
  </rcc>
  <rcc rId="9847" ua="false" sId="4">
    <oc r="AD106" t="n">
      <f>-</f>
    </oc>
    <nc r="AD106" t="n">
      <f>-</f>
    </nc>
  </rcc>
  <rcc rId="9848" ua="false" sId="4">
    <oc r="AD107" t="n">
      <f>-</f>
    </oc>
    <nc r="AD107" t="n">
      <f>-</f>
    </nc>
  </rcc>
  <rcc rId="9849" ua="false" sId="4">
    <oc r="AD108" t="n">
      <f>-</f>
    </oc>
    <nc r="AD108" t="n">
      <f>-</f>
    </nc>
  </rcc>
  <rcc rId="9850" ua="false" sId="4">
    <oc r="AD109" t="n">
      <f>-</f>
    </oc>
    <nc r="AD109" t="n">
      <f>-</f>
    </nc>
  </rcc>
  <rcc rId="9851" ua="false" sId="4">
    <oc r="AD110" t="n">
      <f>-</f>
    </oc>
    <nc r="AD110" t="n">
      <f>-</f>
    </nc>
  </rcc>
  <rcc rId="9852" ua="false" sId="4">
    <oc r="AD111" t="n">
      <f>-</f>
    </oc>
    <nc r="AD111" t="n">
      <f>-</f>
    </nc>
  </rcc>
  <rcc rId="9853" ua="false" sId="4">
    <oc r="AE85" t="n">
      <f>-</f>
    </oc>
    <nc r="AE85" t="n">
      <f>-</f>
    </nc>
  </rcc>
  <rcc rId="9854" ua="false" sId="4">
    <oc r="AE86" t="n">
      <f>-</f>
    </oc>
    <nc r="AE86" t="n">
      <f>-</f>
    </nc>
  </rcc>
  <rcc rId="9855" ua="false" sId="4">
    <oc r="AE87" t="n">
      <f>-</f>
    </oc>
    <nc r="AE87" t="n">
      <f>-</f>
    </nc>
  </rcc>
  <rcc rId="9856" ua="false" sId="4">
    <oc r="AE88" t="n">
      <f>-</f>
    </oc>
    <nc r="AE88" t="n">
      <f>-</f>
    </nc>
  </rcc>
  <rcc rId="9857" ua="false" sId="4">
    <oc r="AE89" t="n">
      <f>-</f>
    </oc>
    <nc r="AE89" t="n">
      <f>-</f>
    </nc>
  </rcc>
  <rcc rId="9858" ua="false" sId="4">
    <oc r="AE90" t="n">
      <f>-</f>
    </oc>
    <nc r="AE90" t="n">
      <f>-</f>
    </nc>
  </rcc>
  <rcc rId="9859" ua="false" sId="4">
    <oc r="AE91" t="n">
      <f>-</f>
    </oc>
    <nc r="AE91" t="n">
      <f>-</f>
    </nc>
  </rcc>
  <rcc rId="9860" ua="false" sId="4">
    <oc r="AE92" t="n">
      <f>-</f>
    </oc>
    <nc r="AE92" t="n">
      <f>-</f>
    </nc>
  </rcc>
  <rcc rId="9861" ua="false" sId="4">
    <oc r="AE93" t="n">
      <f>-</f>
    </oc>
    <nc r="AE93" t="n">
      <f>-</f>
    </nc>
  </rcc>
  <rcc rId="9862" ua="false" sId="4">
    <oc r="AE94" t="n">
      <f>-</f>
    </oc>
    <nc r="AE94" t="n">
      <f>-</f>
    </nc>
  </rcc>
  <rcc rId="9863" ua="false" sId="4">
    <oc r="AE95" t="n">
      <f>-</f>
    </oc>
    <nc r="AE95" t="n">
      <f>-</f>
    </nc>
  </rcc>
  <rcc rId="9864" ua="false" sId="4">
    <oc r="AE96" t="n">
      <f>-</f>
    </oc>
    <nc r="AE96" t="n">
      <f>-</f>
    </nc>
  </rcc>
  <rcc rId="9865" ua="false" sId="4">
    <oc r="AE97" t="n">
      <f>-</f>
    </oc>
    <nc r="AE97" t="n">
      <f>-</f>
    </nc>
  </rcc>
  <rcc rId="9866" ua="false" sId="4">
    <oc r="AE98" t="n">
      <f>-</f>
    </oc>
    <nc r="AE98" t="n">
      <f>-</f>
    </nc>
  </rcc>
  <rcc rId="9867" ua="false" sId="4">
    <oc r="AE99" t="n">
      <f>-</f>
    </oc>
    <nc r="AE99" t="n">
      <f>-</f>
    </nc>
  </rcc>
  <rcc rId="9868" ua="false" sId="4">
    <oc r="AE100" t="n">
      <f>-</f>
    </oc>
    <nc r="AE100" t="n">
      <f>-</f>
    </nc>
  </rcc>
  <rcc rId="9869" ua="false" sId="4">
    <oc r="AE101" t="n">
      <f>-</f>
    </oc>
    <nc r="AE101" t="n">
      <f>-</f>
    </nc>
  </rcc>
  <rcc rId="9870" ua="false" sId="4">
    <oc r="AE102" t="n">
      <f>-</f>
    </oc>
    <nc r="AE102" t="n">
      <f>-</f>
    </nc>
  </rcc>
  <rcc rId="9871" ua="false" sId="4">
    <oc r="AE103" t="n">
      <f>-</f>
    </oc>
    <nc r="AE103" t="n">
      <f>-</f>
    </nc>
  </rcc>
  <rcc rId="9872" ua="false" sId="4">
    <oc r="AE104" t="n">
      <f>-</f>
    </oc>
    <nc r="AE104" t="n">
      <f>-</f>
    </nc>
  </rcc>
  <rcc rId="9873" ua="false" sId="4">
    <oc r="AE105" t="n">
      <f>-</f>
    </oc>
    <nc r="AE105" t="n">
      <f>-</f>
    </nc>
  </rcc>
  <rcc rId="9874" ua="false" sId="4">
    <oc r="AE106" t="n">
      <f>-</f>
    </oc>
    <nc r="AE106" t="n">
      <f>-</f>
    </nc>
  </rcc>
  <rcc rId="9875" ua="false" sId="4">
    <oc r="AE107" t="n">
      <f>-</f>
    </oc>
    <nc r="AE107" t="n">
      <f>-</f>
    </nc>
  </rcc>
  <rcc rId="9876" ua="false" sId="4">
    <oc r="AE108" t="n">
      <f>-</f>
    </oc>
    <nc r="AE108" t="n">
      <f>-</f>
    </nc>
  </rcc>
  <rcc rId="9877" ua="false" sId="4">
    <oc r="AE109" t="n">
      <f>-</f>
    </oc>
    <nc r="AE109" t="n">
      <f>-</f>
    </nc>
  </rcc>
  <rcc rId="9878" ua="false" sId="4">
    <oc r="AE110" t="n">
      <f>-</f>
    </oc>
    <nc r="AE110" t="n">
      <f>-</f>
    </nc>
  </rcc>
  <rcc rId="9879" ua="false" sId="4">
    <oc r="AE111" t="n">
      <f>-</f>
    </oc>
    <nc r="AE111" t="n">
      <f>-</f>
    </nc>
  </rcc>
  <rcc rId="9880" ua="false" sId="4">
    <oc r="AE112" t="n">
      <f>-</f>
    </oc>
    <nc r="AE112" t="n">
      <f>-</f>
    </nc>
  </rcc>
  <rcc rId="9881" ua="false" sId="4">
    <oc r="AE113" t="n">
      <f>-</f>
    </oc>
    <nc r="AE113" t="n">
      <f>-</f>
    </nc>
  </rcc>
  <rcc rId="9882" ua="false" sId="4">
    <oc r="AF85" t="n">
      <f>-</f>
    </oc>
    <nc r="AF85" t="n">
      <f>-</f>
    </nc>
  </rcc>
  <rcc rId="9883" ua="false" sId="4">
    <oc r="AF86" t="n">
      <f>-</f>
    </oc>
    <nc r="AF86" t="n">
      <f>-</f>
    </nc>
  </rcc>
  <rcc rId="9884" ua="false" sId="4">
    <oc r="AF87" t="n">
      <f>-</f>
    </oc>
    <nc r="AF87" t="n">
      <f>-</f>
    </nc>
  </rcc>
  <rcc rId="9885" ua="false" sId="4">
    <oc r="AF88" t="n">
      <f>-</f>
    </oc>
    <nc r="AF88" t="n">
      <f>-</f>
    </nc>
  </rcc>
  <rcc rId="9886" ua="false" sId="4">
    <oc r="AF89" t="n">
      <f>-</f>
    </oc>
    <nc r="AF89" t="n">
      <f>-</f>
    </nc>
  </rcc>
  <rcc rId="9887" ua="false" sId="4">
    <oc r="AF90" t="n">
      <f>-</f>
    </oc>
    <nc r="AF90" t="n">
      <f>-</f>
    </nc>
  </rcc>
  <rcc rId="9888" ua="false" sId="4">
    <oc r="AF91" t="n">
      <f>-</f>
    </oc>
    <nc r="AF91" t="n">
      <f>-</f>
    </nc>
  </rcc>
  <rcc rId="9889" ua="false" sId="4">
    <oc r="AF92" t="n">
      <f>-</f>
    </oc>
    <nc r="AF92" t="n">
      <f>-</f>
    </nc>
  </rcc>
  <rcc rId="9890" ua="false" sId="4">
    <oc r="AF93" t="n">
      <f>-</f>
    </oc>
    <nc r="AF93" t="n">
      <f>-</f>
    </nc>
  </rcc>
  <rcc rId="9891" ua="false" sId="4">
    <oc r="AF94" t="n">
      <f>-</f>
    </oc>
    <nc r="AF94" t="n">
      <f>-</f>
    </nc>
  </rcc>
  <rcc rId="9892" ua="false" sId="4">
    <oc r="AF95" t="n">
      <f>-</f>
    </oc>
    <nc r="AF95" t="n">
      <f>-</f>
    </nc>
  </rcc>
  <rcc rId="9893" ua="false" sId="4">
    <oc r="AF96" t="n">
      <f>-</f>
    </oc>
    <nc r="AF96" t="n">
      <f>-</f>
    </nc>
  </rcc>
  <rcc rId="9894" ua="false" sId="4">
    <oc r="AF97" t="n">
      <f>-</f>
    </oc>
    <nc r="AF97" t="n">
      <f>-</f>
    </nc>
  </rcc>
  <rcc rId="9895" ua="false" sId="4">
    <oc r="AF98" t="n">
      <f>-</f>
    </oc>
    <nc r="AF98" t="n">
      <f>-</f>
    </nc>
  </rcc>
  <rcc rId="9896" ua="false" sId="4">
    <oc r="AF99" t="n">
      <f>-</f>
    </oc>
    <nc r="AF99" t="n">
      <f>-</f>
    </nc>
  </rcc>
  <rcc rId="9897" ua="false" sId="4">
    <oc r="AF100" t="n">
      <f>-</f>
    </oc>
    <nc r="AF100" t="n">
      <f>-</f>
    </nc>
  </rcc>
  <rcc rId="9898" ua="false" sId="4">
    <oc r="AF101" t="n">
      <f>-</f>
    </oc>
    <nc r="AF101" t="n">
      <f>-</f>
    </nc>
  </rcc>
  <rcc rId="9899" ua="false" sId="4">
    <oc r="AF102" t="n">
      <f>-</f>
    </oc>
    <nc r="AF102" t="n">
      <f>-</f>
    </nc>
  </rcc>
  <rcc rId="9900" ua="false" sId="4">
    <oc r="AF103" t="n">
      <f>-</f>
    </oc>
    <nc r="AF103" t="n">
      <f>-</f>
    </nc>
  </rcc>
  <rcc rId="9901" ua="false" sId="4">
    <oc r="AF104" t="n">
      <f>-</f>
    </oc>
    <nc r="AF104" t="n">
      <f>-</f>
    </nc>
  </rcc>
  <rcc rId="9902" ua="false" sId="4">
    <oc r="AF105" t="n">
      <f>-</f>
    </oc>
    <nc r="AF105" t="n">
      <f>-</f>
    </nc>
  </rcc>
  <rcc rId="9903" ua="false" sId="4">
    <oc r="AF106" t="n">
      <f>-</f>
    </oc>
    <nc r="AF106" t="n">
      <f>-</f>
    </nc>
  </rcc>
  <rcc rId="9904" ua="false" sId="4">
    <oc r="AF107" t="n">
      <f>-</f>
    </oc>
    <nc r="AF107" t="n">
      <f>-</f>
    </nc>
  </rcc>
  <rcc rId="9905" ua="false" sId="4">
    <oc r="AF108" t="n">
      <f>-</f>
    </oc>
    <nc r="AF108" t="n">
      <f>-</f>
    </nc>
  </rcc>
  <rcc rId="9906" ua="false" sId="4">
    <oc r="AF109" t="n">
      <f>-</f>
    </oc>
    <nc r="AF109" t="n">
      <f>-</f>
    </nc>
  </rcc>
  <rcc rId="9907" ua="false" sId="4">
    <oc r="AF110" t="n">
      <f>-</f>
    </oc>
    <nc r="AF110" t="n">
      <f>-</f>
    </nc>
  </rcc>
  <rcc rId="9908" ua="false" sId="4">
    <oc r="AF111" t="n">
      <f>-</f>
    </oc>
    <nc r="AF111" t="n">
      <f>-</f>
    </nc>
  </rcc>
  <rcc rId="9909" ua="false" sId="4">
    <oc r="AG85" t="n">
      <f>-</f>
    </oc>
    <nc r="AG85" t="n">
      <f>-</f>
    </nc>
  </rcc>
  <rcc rId="9910" ua="false" sId="4">
    <oc r="AG86" t="n">
      <f>-</f>
    </oc>
    <nc r="AG86" t="n">
      <f>-</f>
    </nc>
  </rcc>
  <rcc rId="9911" ua="false" sId="4">
    <oc r="AG87" t="n">
      <f>-</f>
    </oc>
    <nc r="AG87" t="n">
      <f>-</f>
    </nc>
  </rcc>
  <rcc rId="9912" ua="false" sId="4">
    <oc r="AG88" t="n">
      <f>-</f>
    </oc>
    <nc r="AG88" t="n">
      <f>-</f>
    </nc>
  </rcc>
  <rcc rId="9913" ua="false" sId="4">
    <oc r="AG89" t="n">
      <f>-</f>
    </oc>
    <nc r="AG89" t="n">
      <f>-</f>
    </nc>
  </rcc>
  <rcc rId="9914" ua="false" sId="4">
    <oc r="AG90" t="n">
      <f>-</f>
    </oc>
    <nc r="AG90" t="n">
      <f>-</f>
    </nc>
  </rcc>
  <rcc rId="9915" ua="false" sId="4">
    <oc r="AG91" t="n">
      <f>-</f>
    </oc>
    <nc r="AG91" t="n">
      <f>-</f>
    </nc>
  </rcc>
  <rcc rId="9916" ua="false" sId="4">
    <oc r="AG92" t="n">
      <f>-</f>
    </oc>
    <nc r="AG92" t="n">
      <f>-</f>
    </nc>
  </rcc>
  <rcc rId="9917" ua="false" sId="4">
    <oc r="AG93" t="n">
      <f>-</f>
    </oc>
    <nc r="AG93" t="n">
      <f>-</f>
    </nc>
  </rcc>
  <rcc rId="9918" ua="false" sId="4">
    <oc r="AG94" t="n">
      <f>-</f>
    </oc>
    <nc r="AG94" t="n">
      <f>-</f>
    </nc>
  </rcc>
  <rcc rId="9919" ua="false" sId="4">
    <oc r="AG95" t="n">
      <f>-</f>
    </oc>
    <nc r="AG95" t="n">
      <f>-</f>
    </nc>
  </rcc>
  <rcc rId="9920" ua="false" sId="4">
    <oc r="AG96" t="n">
      <f>-</f>
    </oc>
    <nc r="AG96" t="n">
      <f>-</f>
    </nc>
  </rcc>
  <rcc rId="9921" ua="false" sId="4">
    <oc r="AG97" t="n">
      <f>-</f>
    </oc>
    <nc r="AG97" t="n">
      <f>-</f>
    </nc>
  </rcc>
  <rcc rId="9922" ua="false" sId="4">
    <oc r="AG98" t="n">
      <f>-</f>
    </oc>
    <nc r="AG98" t="n">
      <f>-</f>
    </nc>
  </rcc>
  <rcc rId="9923" ua="false" sId="4">
    <oc r="AG99" t="n">
      <f>-</f>
    </oc>
    <nc r="AG99" t="n">
      <f>-</f>
    </nc>
  </rcc>
  <rcc rId="9924" ua="false" sId="4">
    <oc r="AG100" t="n">
      <f>-</f>
    </oc>
    <nc r="AG100" t="n">
      <f>-</f>
    </nc>
  </rcc>
  <rcc rId="9925" ua="false" sId="4">
    <oc r="AG101" t="n">
      <f>-</f>
    </oc>
    <nc r="AG101" t="n">
      <f>-</f>
    </nc>
  </rcc>
  <rcc rId="9926" ua="false" sId="4">
    <oc r="AG102" t="n">
      <f>-</f>
    </oc>
    <nc r="AG102" t="n">
      <f>-</f>
    </nc>
  </rcc>
  <rcc rId="9927" ua="false" sId="4">
    <oc r="AG103" t="n">
      <f>-</f>
    </oc>
    <nc r="AG103" t="n">
      <f>-</f>
    </nc>
  </rcc>
  <rcc rId="9928" ua="false" sId="4">
    <oc r="AG104" t="n">
      <f>-</f>
    </oc>
    <nc r="AG104" t="n">
      <f>-</f>
    </nc>
  </rcc>
  <rcc rId="9929" ua="false" sId="4">
    <oc r="AG105" t="n">
      <f>-</f>
    </oc>
    <nc r="AG105" t="n">
      <f>-</f>
    </nc>
  </rcc>
  <rcc rId="9930" ua="false" sId="4">
    <oc r="AG106" t="n">
      <f>-</f>
    </oc>
    <nc r="AG106" t="n">
      <f>-</f>
    </nc>
  </rcc>
  <rcc rId="9931" ua="false" sId="4">
    <oc r="AG107" t="n">
      <f>-</f>
    </oc>
    <nc r="AG107" t="n">
      <f>-</f>
    </nc>
  </rcc>
  <rcc rId="9932" ua="false" sId="4">
    <oc r="AG108" t="n">
      <f>-</f>
    </oc>
    <nc r="AG108" t="n">
      <f>-</f>
    </nc>
  </rcc>
  <rcc rId="9933" ua="false" sId="4">
    <oc r="AG109" t="n">
      <f>-</f>
    </oc>
    <nc r="AG109" t="n">
      <f>-</f>
    </nc>
  </rcc>
  <rcc rId="9934" ua="false" sId="4">
    <oc r="AG110" t="n">
      <f>-</f>
    </oc>
    <nc r="AG110" t="n">
      <f>-</f>
    </nc>
  </rcc>
  <rcc rId="9935" ua="false" sId="4">
    <oc r="AG111" t="n">
      <f>-</f>
    </oc>
    <nc r="AG111" t="n">
      <f>-</f>
    </nc>
  </rcc>
  <rcc rId="9936" ua="false" sId="4">
    <oc r="AG112" t="n">
      <f>-</f>
    </oc>
    <nc r="AG112" t="n">
      <f>-</f>
    </nc>
  </rcc>
  <rcc rId="9937" ua="false" sId="4">
    <oc r="AG113" t="n">
      <f>-</f>
    </oc>
    <nc r="AG113" t="n">
      <f>-</f>
    </nc>
  </rcc>
  <rcc rId="9938" ua="false" sId="4">
    <oc r="AH85" t="n">
      <f>-</f>
    </oc>
    <nc r="AH85" t="n">
      <f>-</f>
    </nc>
  </rcc>
  <rcc rId="9939" ua="false" sId="4">
    <oc r="AH86" t="n">
      <f>-</f>
    </oc>
    <nc r="AH86" t="n">
      <f>-</f>
    </nc>
  </rcc>
  <rcc rId="9940" ua="false" sId="4">
    <oc r="AH87" t="n">
      <f>-</f>
    </oc>
    <nc r="AH87" t="n">
      <f>-</f>
    </nc>
  </rcc>
  <rcc rId="9941" ua="false" sId="4">
    <oc r="AH88" t="n">
      <f>-</f>
    </oc>
    <nc r="AH88" t="n">
      <f>-</f>
    </nc>
  </rcc>
  <rcc rId="9942" ua="false" sId="4">
    <oc r="AH89" t="n">
      <f>-</f>
    </oc>
    <nc r="AH89" t="n">
      <f>-</f>
    </nc>
  </rcc>
  <rcc rId="9943" ua="false" sId="4">
    <oc r="AH90" t="n">
      <f>-</f>
    </oc>
    <nc r="AH90" t="n">
      <f>-</f>
    </nc>
  </rcc>
  <rcc rId="9944" ua="false" sId="4">
    <oc r="AH91" t="n">
      <f>-</f>
    </oc>
    <nc r="AH91" t="n">
      <f>-</f>
    </nc>
  </rcc>
  <rcc rId="9945" ua="false" sId="4">
    <oc r="AH92" t="n">
      <f>-</f>
    </oc>
    <nc r="AH92" t="n">
      <f>-</f>
    </nc>
  </rcc>
  <rcc rId="9946" ua="false" sId="4">
    <oc r="AH93" t="n">
      <f>-</f>
    </oc>
    <nc r="AH93" t="n">
      <f>-</f>
    </nc>
  </rcc>
  <rcc rId="9947" ua="false" sId="4">
    <oc r="AH94" t="n">
      <f>-</f>
    </oc>
    <nc r="AH94" t="n">
      <f>-</f>
    </nc>
  </rcc>
  <rcc rId="9948" ua="false" sId="4">
    <oc r="AH95" t="n">
      <f>-</f>
    </oc>
    <nc r="AH95" t="n">
      <f>-</f>
    </nc>
  </rcc>
  <rcc rId="9949" ua="false" sId="4">
    <oc r="AH96" t="n">
      <f>-</f>
    </oc>
    <nc r="AH96" t="n">
      <f>-</f>
    </nc>
  </rcc>
  <rcc rId="9950" ua="false" sId="4">
    <oc r="AH97" t="n">
      <f>-</f>
    </oc>
    <nc r="AH97" t="n">
      <f>-</f>
    </nc>
  </rcc>
  <rcc rId="9951" ua="false" sId="4">
    <oc r="AH98" t="n">
      <f>-</f>
    </oc>
    <nc r="AH98" t="n">
      <f>-</f>
    </nc>
  </rcc>
  <rcc rId="9952" ua="false" sId="4">
    <oc r="AH99" t="n">
      <f>-</f>
    </oc>
    <nc r="AH99" t="n">
      <f>-</f>
    </nc>
  </rcc>
  <rcc rId="9953" ua="false" sId="4">
    <oc r="AH100" t="n">
      <f>-</f>
    </oc>
    <nc r="AH100" t="n">
      <f>-</f>
    </nc>
  </rcc>
  <rcc rId="9954" ua="false" sId="4">
    <oc r="AH101" t="n">
      <f>-</f>
    </oc>
    <nc r="AH101" t="n">
      <f>-</f>
    </nc>
  </rcc>
  <rcc rId="9955" ua="false" sId="4">
    <oc r="AH102" t="n">
      <f>-</f>
    </oc>
    <nc r="AH102" t="n">
      <f>-</f>
    </nc>
  </rcc>
  <rcc rId="9956" ua="false" sId="4">
    <oc r="AH103" t="n">
      <f>-</f>
    </oc>
    <nc r="AH103" t="n">
      <f>-</f>
    </nc>
  </rcc>
  <rcc rId="9957" ua="false" sId="4">
    <oc r="AH104" t="n">
      <f>-</f>
    </oc>
    <nc r="AH104" t="n">
      <f>-</f>
    </nc>
  </rcc>
  <rcc rId="9958" ua="false" sId="4">
    <oc r="AH105" t="n">
      <f>-</f>
    </oc>
    <nc r="AH105" t="n">
      <f>-</f>
    </nc>
  </rcc>
  <rcc rId="9959" ua="false" sId="4">
    <oc r="AH106" t="n">
      <f>-</f>
    </oc>
    <nc r="AH106" t="n">
      <f>-</f>
    </nc>
  </rcc>
  <rcc rId="9960" ua="false" sId="4">
    <oc r="AH107" t="n">
      <f>-</f>
    </oc>
    <nc r="AH107" t="n">
      <f>-</f>
    </nc>
  </rcc>
  <rcc rId="9961" ua="false" sId="4">
    <oc r="AH108" t="n">
      <f>-</f>
    </oc>
    <nc r="AH108" t="n">
      <f>-</f>
    </nc>
  </rcc>
  <rcc rId="9962" ua="false" sId="4">
    <oc r="AH109" t="n">
      <f>-</f>
    </oc>
    <nc r="AH109" t="n">
      <f>-</f>
    </nc>
  </rcc>
  <rcc rId="9963" ua="false" sId="4">
    <oc r="AH110" t="n">
      <f>-</f>
    </oc>
    <nc r="AH110" t="n">
      <f>-</f>
    </nc>
  </rcc>
  <rcc rId="9964" ua="false" sId="4">
    <oc r="AH111" t="n">
      <f>-</f>
    </oc>
    <nc r="AH111" t="n">
      <f>-</f>
    </nc>
  </rcc>
  <rcc rId="9965" ua="false" sId="4">
    <oc r="AI85" t="n">
      <f>-</f>
    </oc>
    <nc r="AI85" t="n">
      <f>-</f>
    </nc>
  </rcc>
  <rcc rId="9966" ua="false" sId="4">
    <oc r="AI86" t="n">
      <f>-</f>
    </oc>
    <nc r="AI86" t="n">
      <f>-</f>
    </nc>
  </rcc>
  <rcc rId="9967" ua="false" sId="4">
    <oc r="AI87" t="n">
      <f>-</f>
    </oc>
    <nc r="AI87" t="n">
      <f>-</f>
    </nc>
  </rcc>
  <rcc rId="9968" ua="false" sId="4">
    <oc r="AI88" t="n">
      <f>-</f>
    </oc>
    <nc r="AI88" t="n">
      <f>-</f>
    </nc>
  </rcc>
  <rcc rId="9969" ua="false" sId="4">
    <oc r="AI89" t="n">
      <f>-</f>
    </oc>
    <nc r="AI89" t="n">
      <f>-</f>
    </nc>
  </rcc>
  <rcc rId="9970" ua="false" sId="4">
    <oc r="AI90" t="n">
      <f>-</f>
    </oc>
    <nc r="AI90" t="n">
      <f>-</f>
    </nc>
  </rcc>
  <rcc rId="9971" ua="false" sId="4">
    <oc r="AI91" t="n">
      <f>-</f>
    </oc>
    <nc r="AI91" t="n">
      <f>-</f>
    </nc>
  </rcc>
  <rcc rId="9972" ua="false" sId="4">
    <oc r="AI92" t="n">
      <f>-</f>
    </oc>
    <nc r="AI92" t="n">
      <f>-</f>
    </nc>
  </rcc>
  <rcc rId="9973" ua="false" sId="4">
    <oc r="AI93" t="n">
      <f>-</f>
    </oc>
    <nc r="AI93" t="n">
      <f>-</f>
    </nc>
  </rcc>
  <rcc rId="9974" ua="false" sId="4">
    <oc r="AI94" t="n">
      <f>-</f>
    </oc>
    <nc r="AI94" t="n">
      <f>-</f>
    </nc>
  </rcc>
  <rcc rId="9975" ua="false" sId="4">
    <oc r="AI95" t="n">
      <f>-</f>
    </oc>
    <nc r="AI95" t="n">
      <f>-</f>
    </nc>
  </rcc>
  <rcc rId="9976" ua="false" sId="4">
    <oc r="AI96" t="n">
      <f>-</f>
    </oc>
    <nc r="AI96" t="n">
      <f>-</f>
    </nc>
  </rcc>
  <rcc rId="9977" ua="false" sId="4">
    <oc r="AI97" t="n">
      <f>-</f>
    </oc>
    <nc r="AI97" t="n">
      <f>-</f>
    </nc>
  </rcc>
  <rcc rId="9978" ua="false" sId="4">
    <oc r="AI98" t="n">
      <f>-</f>
    </oc>
    <nc r="AI98" t="n">
      <f>-</f>
    </nc>
  </rcc>
  <rcc rId="9979" ua="false" sId="4">
    <oc r="AI99" t="n">
      <f>-</f>
    </oc>
    <nc r="AI99" t="n">
      <f>-</f>
    </nc>
  </rcc>
  <rcc rId="9980" ua="false" sId="4">
    <oc r="AI100" t="n">
      <f>-</f>
    </oc>
    <nc r="AI100" t="n">
      <f>-</f>
    </nc>
  </rcc>
  <rcc rId="9981" ua="false" sId="4">
    <oc r="AI101" t="n">
      <f>-</f>
    </oc>
    <nc r="AI101" t="n">
      <f>-</f>
    </nc>
  </rcc>
  <rcc rId="9982" ua="false" sId="4">
    <oc r="AI102" t="n">
      <f>-</f>
    </oc>
    <nc r="AI102" t="n">
      <f>-</f>
    </nc>
  </rcc>
  <rcc rId="9983" ua="false" sId="4">
    <oc r="AI103" t="n">
      <f>-</f>
    </oc>
    <nc r="AI103" t="n">
      <f>-</f>
    </nc>
  </rcc>
  <rcc rId="9984" ua="false" sId="4">
    <oc r="AI104" t="n">
      <f>-</f>
    </oc>
    <nc r="AI104" t="n">
      <f>-</f>
    </nc>
  </rcc>
  <rcc rId="9985" ua="false" sId="4">
    <oc r="AI105" t="n">
      <f>-</f>
    </oc>
    <nc r="AI105" t="n">
      <f>-</f>
    </nc>
  </rcc>
  <rcc rId="9986" ua="false" sId="4">
    <oc r="AI106" t="n">
      <f>-</f>
    </oc>
    <nc r="AI106" t="n">
      <f>-</f>
    </nc>
  </rcc>
  <rcc rId="9987" ua="false" sId="4">
    <oc r="AI107" t="n">
      <f>-</f>
    </oc>
    <nc r="AI107" t="n">
      <f>-</f>
    </nc>
  </rcc>
  <rcc rId="9988" ua="false" sId="4">
    <oc r="AI108" t="n">
      <f>-</f>
    </oc>
    <nc r="AI108" t="n">
      <f>-</f>
    </nc>
  </rcc>
  <rcc rId="9989" ua="false" sId="4">
    <oc r="AI109" t="n">
      <f>-</f>
    </oc>
    <nc r="AI109" t="n">
      <f>-</f>
    </nc>
  </rcc>
  <rcc rId="9990" ua="false" sId="4">
    <oc r="AI110" t="n">
      <f>-</f>
    </oc>
    <nc r="AI110" t="n">
      <f>-</f>
    </nc>
  </rcc>
  <rcc rId="9991" ua="false" sId="4">
    <oc r="AI111" t="n">
      <f>-</f>
    </oc>
    <nc r="AI111" t="n">
      <f>-</f>
    </nc>
  </rcc>
  <rcc rId="9992" ua="false" sId="4">
    <oc r="AI112" t="n">
      <f>-</f>
    </oc>
    <nc r="AI112" t="n">
      <f>-</f>
    </nc>
  </rcc>
  <rcc rId="9993" ua="false" sId="4">
    <oc r="AI113" t="n">
      <f>-</f>
    </oc>
    <nc r="AI113" t="n">
      <f>-</f>
    </nc>
  </rcc>
  <rcc rId="9994" ua="false" sId="4">
    <oc r="AJ85" t="n">
      <f>-</f>
    </oc>
    <nc r="AJ85" t="n">
      <f>-</f>
    </nc>
  </rcc>
  <rcc rId="9995" ua="false" sId="4">
    <oc r="AJ86" t="n">
      <f>-</f>
    </oc>
    <nc r="AJ86" t="n">
      <f>-</f>
    </nc>
  </rcc>
  <rcc rId="9996" ua="false" sId="4">
    <oc r="AJ87" t="n">
      <f>-</f>
    </oc>
    <nc r="AJ87" t="n">
      <f>-</f>
    </nc>
  </rcc>
  <rcc rId="9997" ua="false" sId="4">
    <oc r="AJ88" t="n">
      <f>-</f>
    </oc>
    <nc r="AJ88" t="n">
      <f>-</f>
    </nc>
  </rcc>
  <rcc rId="9998" ua="false" sId="4">
    <oc r="AJ89" t="n">
      <f>-</f>
    </oc>
    <nc r="AJ89" t="n">
      <f>-</f>
    </nc>
  </rcc>
  <rcc rId="9999" ua="false" sId="4">
    <oc r="AJ90" t="n">
      <f>-</f>
    </oc>
    <nc r="AJ90" t="n">
      <f>-</f>
    </nc>
  </rcc>
  <rcc rId="10000" ua="false" sId="4">
    <oc r="AJ91" t="n">
      <f>-</f>
    </oc>
    <nc r="AJ91" t="n">
      <f>-</f>
    </nc>
  </rcc>
  <rcc rId="10001" ua="false" sId="4">
    <oc r="AJ92" t="n">
      <f>-</f>
    </oc>
    <nc r="AJ92" t="n">
      <f>-</f>
    </nc>
  </rcc>
  <rcc rId="10002" ua="false" sId="4">
    <oc r="AJ93" t="n">
      <f>-</f>
    </oc>
    <nc r="AJ93" t="n">
      <f>-</f>
    </nc>
  </rcc>
  <rcc rId="10003" ua="false" sId="4">
    <oc r="AJ94" t="n">
      <f>-</f>
    </oc>
    <nc r="AJ94" t="n">
      <f>-</f>
    </nc>
  </rcc>
  <rcc rId="10004" ua="false" sId="4">
    <oc r="AJ95" t="n">
      <f>-</f>
    </oc>
    <nc r="AJ95" t="n">
      <f>-</f>
    </nc>
  </rcc>
  <rcc rId="10005" ua="false" sId="4">
    <oc r="AJ96" t="n">
      <f>-</f>
    </oc>
    <nc r="AJ96" t="n">
      <f>-</f>
    </nc>
  </rcc>
  <rcc rId="10006" ua="false" sId="4">
    <oc r="AJ97" t="n">
      <f>-</f>
    </oc>
    <nc r="AJ97" t="n">
      <f>-</f>
    </nc>
  </rcc>
  <rcc rId="10007" ua="false" sId="4">
    <oc r="AJ98" t="n">
      <f>-</f>
    </oc>
    <nc r="AJ98" t="n">
      <f>-</f>
    </nc>
  </rcc>
  <rcc rId="10008" ua="false" sId="4">
    <oc r="AJ99" t="n">
      <f>-</f>
    </oc>
    <nc r="AJ99" t="n">
      <f>-</f>
    </nc>
  </rcc>
  <rcc rId="10009" ua="false" sId="4">
    <oc r="AJ100" t="n">
      <f>-</f>
    </oc>
    <nc r="AJ100" t="n">
      <f>-</f>
    </nc>
  </rcc>
  <rcc rId="10010" ua="false" sId="4">
    <oc r="AJ101" t="n">
      <f>-</f>
    </oc>
    <nc r="AJ101" t="n">
      <f>-</f>
    </nc>
  </rcc>
  <rcc rId="10011" ua="false" sId="4">
    <oc r="AJ102" t="n">
      <f>-</f>
    </oc>
    <nc r="AJ102" t="n">
      <f>-</f>
    </nc>
  </rcc>
  <rcc rId="10012" ua="false" sId="4">
    <oc r="AJ103" t="n">
      <f>-</f>
    </oc>
    <nc r="AJ103" t="n">
      <f>-</f>
    </nc>
  </rcc>
  <rcc rId="10013" ua="false" sId="4">
    <oc r="AJ104" t="n">
      <f>-</f>
    </oc>
    <nc r="AJ104" t="n">
      <f>-</f>
    </nc>
  </rcc>
  <rcc rId="10014" ua="false" sId="4">
    <oc r="AJ105" t="n">
      <f>-</f>
    </oc>
    <nc r="AJ105" t="n">
      <f>-</f>
    </nc>
  </rcc>
  <rcc rId="10015" ua="false" sId="4">
    <oc r="AJ106" t="n">
      <f>-</f>
    </oc>
    <nc r="AJ106" t="n">
      <f>-</f>
    </nc>
  </rcc>
  <rcc rId="10016" ua="false" sId="4">
    <oc r="AJ107" t="n">
      <f>-</f>
    </oc>
    <nc r="AJ107" t="n">
      <f>-</f>
    </nc>
  </rcc>
  <rcc rId="10017" ua="false" sId="4">
    <oc r="AJ108" t="n">
      <f>-</f>
    </oc>
    <nc r="AJ108" t="n">
      <f>-</f>
    </nc>
  </rcc>
  <rcc rId="10018" ua="false" sId="4">
    <oc r="AJ109" t="n">
      <f>-</f>
    </oc>
    <nc r="AJ109" t="n">
      <f>-</f>
    </nc>
  </rcc>
  <rcc rId="10019" ua="false" sId="4">
    <oc r="AJ110" t="n">
      <f>-</f>
    </oc>
    <nc r="AJ110" t="n">
      <f>-</f>
    </nc>
  </rcc>
  <rcc rId="10020" ua="false" sId="4">
    <oc r="AJ111" t="n">
      <f>-</f>
    </oc>
    <nc r="AJ111" t="n">
      <f>-</f>
    </nc>
  </rcc>
  <rcc rId="10021" ua="false" sId="4">
    <oc r="AK85" t="n">
      <f>-</f>
    </oc>
    <nc r="AK85" t="n">
      <f>-</f>
    </nc>
  </rcc>
  <rcc rId="10022" ua="false" sId="4">
    <oc r="AK86" t="n">
      <f>-</f>
    </oc>
    <nc r="AK86" t="n">
      <f>-</f>
    </nc>
  </rcc>
  <rcc rId="10023" ua="false" sId="4">
    <oc r="AK87" t="n">
      <f>-</f>
    </oc>
    <nc r="AK87" t="n">
      <f>-</f>
    </nc>
  </rcc>
  <rcc rId="10024" ua="false" sId="4">
    <oc r="AK88" t="n">
      <f>-</f>
    </oc>
    <nc r="AK88" t="n">
      <f>-</f>
    </nc>
  </rcc>
  <rcc rId="10025" ua="false" sId="4">
    <oc r="AK89" t="n">
      <f>-</f>
    </oc>
    <nc r="AK89" t="n">
      <f>-</f>
    </nc>
  </rcc>
  <rcc rId="10026" ua="false" sId="4">
    <oc r="AK90" t="n">
      <f>-</f>
    </oc>
    <nc r="AK90" t="n">
      <f>-</f>
    </nc>
  </rcc>
  <rcc rId="10027" ua="false" sId="4">
    <oc r="AK91" t="n">
      <f>-</f>
    </oc>
    <nc r="AK91" t="n">
      <f>-</f>
    </nc>
  </rcc>
  <rcc rId="10028" ua="false" sId="4">
    <oc r="AK92" t="n">
      <f>-</f>
    </oc>
    <nc r="AK92" t="n">
      <f>-</f>
    </nc>
  </rcc>
  <rcc rId="10029" ua="false" sId="4">
    <oc r="AK93" t="n">
      <f>-</f>
    </oc>
    <nc r="AK93" t="n">
      <f>-</f>
    </nc>
  </rcc>
  <rcc rId="10030" ua="false" sId="4">
    <oc r="AK94" t="n">
      <f>-</f>
    </oc>
    <nc r="AK94" t="n">
      <f>-</f>
    </nc>
  </rcc>
  <rcc rId="10031" ua="false" sId="4">
    <oc r="AK95" t="n">
      <f>-</f>
    </oc>
    <nc r="AK95" t="n">
      <f>-</f>
    </nc>
  </rcc>
  <rcc rId="10032" ua="false" sId="4">
    <oc r="AK96" t="n">
      <f>-</f>
    </oc>
    <nc r="AK96" t="n">
      <f>-</f>
    </nc>
  </rcc>
  <rcc rId="10033" ua="false" sId="4">
    <oc r="AK97" t="n">
      <f>-</f>
    </oc>
    <nc r="AK97" t="n">
      <f>-</f>
    </nc>
  </rcc>
  <rcc rId="10034" ua="false" sId="4">
    <oc r="AK98" t="n">
      <f>-</f>
    </oc>
    <nc r="AK98" t="n">
      <f>-</f>
    </nc>
  </rcc>
  <rcc rId="10035" ua="false" sId="4">
    <oc r="AK99" t="n">
      <f>-</f>
    </oc>
    <nc r="AK99" t="n">
      <f>-</f>
    </nc>
  </rcc>
  <rcc rId="10036" ua="false" sId="4">
    <oc r="AK100" t="n">
      <f>-</f>
    </oc>
    <nc r="AK100" t="n">
      <f>-</f>
    </nc>
  </rcc>
  <rcc rId="10037" ua="false" sId="4">
    <oc r="AK101" t="n">
      <f>-</f>
    </oc>
    <nc r="AK101" t="n">
      <f>-</f>
    </nc>
  </rcc>
  <rcc rId="10038" ua="false" sId="4">
    <oc r="AK102" t="n">
      <f>-</f>
    </oc>
    <nc r="AK102" t="n">
      <f>-</f>
    </nc>
  </rcc>
  <rcc rId="10039" ua="false" sId="4">
    <oc r="AK103" t="n">
      <f>-</f>
    </oc>
    <nc r="AK103" t="n">
      <f>-</f>
    </nc>
  </rcc>
  <rcc rId="10040" ua="false" sId="4">
    <oc r="AK104" t="n">
      <f>-</f>
    </oc>
    <nc r="AK104" t="n">
      <f>-</f>
    </nc>
  </rcc>
  <rcc rId="10041" ua="false" sId="4">
    <oc r="AK105" t="n">
      <f>-</f>
    </oc>
    <nc r="AK105" t="n">
      <f>-</f>
    </nc>
  </rcc>
  <rcc rId="10042" ua="false" sId="4">
    <oc r="AK106" t="n">
      <f>-</f>
    </oc>
    <nc r="AK106" t="n">
      <f>-</f>
    </nc>
  </rcc>
  <rcc rId="10043" ua="false" sId="4">
    <oc r="AK107" t="n">
      <f>-</f>
    </oc>
    <nc r="AK107" t="n">
      <f>-</f>
    </nc>
  </rcc>
  <rcc rId="10044" ua="false" sId="4">
    <oc r="AK108" t="n">
      <f>-</f>
    </oc>
    <nc r="AK108" t="n">
      <f>-</f>
    </nc>
  </rcc>
  <rcc rId="10045" ua="false" sId="4">
    <oc r="AK109" t="n">
      <f>-</f>
    </oc>
    <nc r="AK109" t="n">
      <f>-</f>
    </nc>
  </rcc>
  <rcc rId="10046" ua="false" sId="4">
    <oc r="AK110" t="n">
      <f>-</f>
    </oc>
    <nc r="AK110" t="n">
      <f>-</f>
    </nc>
  </rcc>
  <rcc rId="10047" ua="false" sId="4">
    <oc r="AK111" t="n">
      <f>-</f>
    </oc>
    <nc r="AK111" t="n">
      <f>-</f>
    </nc>
  </rcc>
  <rcc rId="10048" ua="false" sId="4">
    <oc r="AK112" t="n">
      <f>-</f>
    </oc>
    <nc r="AK112" t="n">
      <f>-</f>
    </nc>
  </rcc>
  <rcc rId="10049" ua="false" sId="4">
    <oc r="AK113" t="n">
      <f>-</f>
    </oc>
    <nc r="AK113" t="n">
      <f>-</f>
    </nc>
  </rcc>
  <rcc rId="10050" ua="false" sId="4">
    <oc r="AL85" t="n">
      <f>-</f>
    </oc>
    <nc r="AL85" t="n">
      <f>-</f>
    </nc>
  </rcc>
  <rcc rId="10051" ua="false" sId="4">
    <oc r="AL86" t="n">
      <f>-</f>
    </oc>
    <nc r="AL86" t="n">
      <f>-</f>
    </nc>
  </rcc>
  <rcc rId="10052" ua="false" sId="4">
    <oc r="AL87" t="n">
      <f>-</f>
    </oc>
    <nc r="AL87" t="n">
      <f>-</f>
    </nc>
  </rcc>
  <rcc rId="10053" ua="false" sId="4">
    <oc r="AL88" t="n">
      <f>-</f>
    </oc>
    <nc r="AL88" t="n">
      <f>-</f>
    </nc>
  </rcc>
  <rcc rId="10054" ua="false" sId="4">
    <oc r="AL89" t="n">
      <f>-</f>
    </oc>
    <nc r="AL89" t="n">
      <f>-</f>
    </nc>
  </rcc>
  <rcc rId="10055" ua="false" sId="4">
    <oc r="AL90" t="n">
      <f>-</f>
    </oc>
    <nc r="AL90" t="n">
      <f>-</f>
    </nc>
  </rcc>
  <rcc rId="10056" ua="false" sId="4">
    <oc r="AL91" t="n">
      <f>-</f>
    </oc>
    <nc r="AL91" t="n">
      <f>-</f>
    </nc>
  </rcc>
  <rcc rId="10057" ua="false" sId="4">
    <oc r="AL92" t="n">
      <f>-</f>
    </oc>
    <nc r="AL92" t="n">
      <f>-</f>
    </nc>
  </rcc>
  <rcc rId="10058" ua="false" sId="4">
    <oc r="AL93" t="n">
      <f>-</f>
    </oc>
    <nc r="AL93" t="n">
      <f>-</f>
    </nc>
  </rcc>
  <rcc rId="10059" ua="false" sId="4">
    <oc r="AL94" t="n">
      <f>-</f>
    </oc>
    <nc r="AL94" t="n">
      <f>-</f>
    </nc>
  </rcc>
  <rcc rId="10060" ua="false" sId="4">
    <oc r="AL95" t="n">
      <f>-</f>
    </oc>
    <nc r="AL95" t="n">
      <f>-</f>
    </nc>
  </rcc>
  <rcc rId="10061" ua="false" sId="4">
    <oc r="AL96" t="n">
      <f>-</f>
    </oc>
    <nc r="AL96" t="n">
      <f>-</f>
    </nc>
  </rcc>
  <rcc rId="10062" ua="false" sId="4">
    <oc r="AL97" t="n">
      <f>-</f>
    </oc>
    <nc r="AL97" t="n">
      <f>-</f>
    </nc>
  </rcc>
  <rcc rId="10063" ua="false" sId="4">
    <oc r="AL98" t="n">
      <f>-</f>
    </oc>
    <nc r="AL98" t="n">
      <f>-</f>
    </nc>
  </rcc>
  <rcc rId="10064" ua="false" sId="4">
    <oc r="AL99" t="n">
      <f>-</f>
    </oc>
    <nc r="AL99" t="n">
      <f>-</f>
    </nc>
  </rcc>
  <rcc rId="10065" ua="false" sId="4">
    <oc r="AL100" t="n">
      <f>-</f>
    </oc>
    <nc r="AL100" t="n">
      <f>-</f>
    </nc>
  </rcc>
  <rcc rId="10066" ua="false" sId="4">
    <oc r="AL101" t="n">
      <f>-</f>
    </oc>
    <nc r="AL101" t="n">
      <f>-</f>
    </nc>
  </rcc>
  <rcc rId="10067" ua="false" sId="4">
    <oc r="AL102" t="n">
      <f>-</f>
    </oc>
    <nc r="AL102" t="n">
      <f>-</f>
    </nc>
  </rcc>
  <rcc rId="10068" ua="false" sId="4">
    <oc r="AL103" t="n">
      <f>-</f>
    </oc>
    <nc r="AL103" t="n">
      <f>-</f>
    </nc>
  </rcc>
  <rcc rId="10069" ua="false" sId="4">
    <oc r="AL104" t="n">
      <f>-</f>
    </oc>
    <nc r="AL104" t="n">
      <f>-</f>
    </nc>
  </rcc>
  <rcc rId="10070" ua="false" sId="4">
    <oc r="AL105" t="n">
      <f>-</f>
    </oc>
    <nc r="AL105" t="n">
      <f>-</f>
    </nc>
  </rcc>
  <rcc rId="10071" ua="false" sId="4">
    <oc r="AL106" t="n">
      <f>-</f>
    </oc>
    <nc r="AL106" t="n">
      <f>-</f>
    </nc>
  </rcc>
  <rcc rId="10072" ua="false" sId="4">
    <oc r="AL107" t="n">
      <f>-</f>
    </oc>
    <nc r="AL107" t="n">
      <f>-</f>
    </nc>
  </rcc>
  <rcc rId="10073" ua="false" sId="4">
    <oc r="AL108" t="n">
      <f>-</f>
    </oc>
    <nc r="AL108" t="n">
      <f>-</f>
    </nc>
  </rcc>
  <rcc rId="10074" ua="false" sId="4">
    <oc r="AL109" t="n">
      <f>-</f>
    </oc>
    <nc r="AL109" t="n">
      <f>-</f>
    </nc>
  </rcc>
  <rcc rId="10075" ua="false" sId="4">
    <oc r="AL110" t="n">
      <f>-</f>
    </oc>
    <nc r="AL110" t="n">
      <f>-</f>
    </nc>
  </rcc>
  <rcc rId="10076" ua="false" sId="4">
    <oc r="AL111" t="n">
      <f>-</f>
    </oc>
    <nc r="AL111" t="n">
      <f>-</f>
    </nc>
  </rcc>
  <rcc rId="10077" ua="false" sId="4">
    <oc r="AM85" t="n">
      <f>-</f>
    </oc>
    <nc r="AM85" t="n">
      <f>-</f>
    </nc>
  </rcc>
  <rcc rId="10078" ua="false" sId="4">
    <oc r="AM86" t="n">
      <f>-</f>
    </oc>
    <nc r="AM86" t="n">
      <f>-</f>
    </nc>
  </rcc>
  <rcc rId="10079" ua="false" sId="4">
    <oc r="AM87" t="n">
      <f>-</f>
    </oc>
    <nc r="AM87" t="n">
      <f>-</f>
    </nc>
  </rcc>
  <rcc rId="10080" ua="false" sId="4">
    <oc r="AM88" t="n">
      <f>-</f>
    </oc>
    <nc r="AM88" t="n">
      <f>-</f>
    </nc>
  </rcc>
  <rcc rId="10081" ua="false" sId="4">
    <oc r="AM89" t="n">
      <f>-</f>
    </oc>
    <nc r="AM89" t="n">
      <f>-</f>
    </nc>
  </rcc>
  <rcc rId="10082" ua="false" sId="4">
    <oc r="AM90" t="n">
      <f>-</f>
    </oc>
    <nc r="AM90" t="n">
      <f>-</f>
    </nc>
  </rcc>
  <rcc rId="10083" ua="false" sId="4">
    <oc r="AM91" t="n">
      <f>-</f>
    </oc>
    <nc r="AM91" t="n">
      <f>-</f>
    </nc>
  </rcc>
  <rcc rId="10084" ua="false" sId="4">
    <oc r="AM92" t="n">
      <f>-</f>
    </oc>
    <nc r="AM92" t="n">
      <f>-</f>
    </nc>
  </rcc>
  <rcc rId="10085" ua="false" sId="4">
    <oc r="AM93" t="n">
      <f>-</f>
    </oc>
    <nc r="AM93" t="n">
      <f>-</f>
    </nc>
  </rcc>
  <rcc rId="10086" ua="false" sId="4">
    <oc r="AM94" t="n">
      <f>-</f>
    </oc>
    <nc r="AM94" t="n">
      <f>-</f>
    </nc>
  </rcc>
  <rcc rId="10087" ua="false" sId="4">
    <oc r="AM95" t="n">
      <f>-</f>
    </oc>
    <nc r="AM95" t="n">
      <f>-</f>
    </nc>
  </rcc>
  <rcc rId="10088" ua="false" sId="4">
    <oc r="AM96" t="n">
      <f>-</f>
    </oc>
    <nc r="AM96" t="n">
      <f>-</f>
    </nc>
  </rcc>
  <rcc rId="10089" ua="false" sId="4">
    <oc r="AM97" t="n">
      <f>-</f>
    </oc>
    <nc r="AM97" t="n">
      <f>-</f>
    </nc>
  </rcc>
  <rcc rId="10090" ua="false" sId="4">
    <oc r="AM98" t="n">
      <f>-</f>
    </oc>
    <nc r="AM98" t="n">
      <f>-</f>
    </nc>
  </rcc>
  <rcc rId="10091" ua="false" sId="4">
    <oc r="AM99" t="n">
      <f>-</f>
    </oc>
    <nc r="AM99" t="n">
      <f>-</f>
    </nc>
  </rcc>
  <rcc rId="10092" ua="false" sId="4">
    <oc r="AM100" t="n">
      <f>-</f>
    </oc>
    <nc r="AM100" t="n">
      <f>-</f>
    </nc>
  </rcc>
  <rcc rId="10093" ua="false" sId="4">
    <oc r="AM101" t="n">
      <f>-</f>
    </oc>
    <nc r="AM101" t="n">
      <f>-</f>
    </nc>
  </rcc>
  <rcc rId="10094" ua="false" sId="4">
    <oc r="AM102" t="n">
      <f>-</f>
    </oc>
    <nc r="AM102" t="n">
      <f>-</f>
    </nc>
  </rcc>
  <rcc rId="10095" ua="false" sId="4">
    <oc r="AM103" t="n">
      <f>-</f>
    </oc>
    <nc r="AM103" t="n">
      <f>-</f>
    </nc>
  </rcc>
  <rcc rId="10096" ua="false" sId="4">
    <oc r="AM104" t="n">
      <f>-</f>
    </oc>
    <nc r="AM104" t="n">
      <f>-</f>
    </nc>
  </rcc>
  <rcc rId="10097" ua="false" sId="4">
    <oc r="AM105" t="n">
      <f>-</f>
    </oc>
    <nc r="AM105" t="n">
      <f>-</f>
    </nc>
  </rcc>
  <rcc rId="10098" ua="false" sId="4">
    <oc r="AM106" t="n">
      <f>-</f>
    </oc>
    <nc r="AM106" t="n">
      <f>-</f>
    </nc>
  </rcc>
  <rcc rId="10099" ua="false" sId="4">
    <oc r="AM107" t="n">
      <f>-</f>
    </oc>
    <nc r="AM107" t="n">
      <f>-</f>
    </nc>
  </rcc>
  <rcc rId="10100" ua="false" sId="4">
    <oc r="AM108" t="n">
      <f>-</f>
    </oc>
    <nc r="AM108" t="n">
      <f>-</f>
    </nc>
  </rcc>
  <rcc rId="10101" ua="false" sId="4">
    <oc r="AM109" t="n">
      <f>-</f>
    </oc>
    <nc r="AM109" t="n">
      <f>-</f>
    </nc>
  </rcc>
  <rcc rId="10102" ua="false" sId="4">
    <oc r="AM110" t="n">
      <f>-</f>
    </oc>
    <nc r="AM110" t="n">
      <f>-</f>
    </nc>
  </rcc>
  <rcc rId="10103" ua="false" sId="4">
    <oc r="AM111" t="n">
      <f>-</f>
    </oc>
    <nc r="AM111" t="n">
      <f>-</f>
    </nc>
  </rcc>
  <rcc rId="10104" ua="false" sId="4">
    <oc r="AM112" t="n">
      <f>-</f>
    </oc>
    <nc r="AM112" t="n">
      <f>-</f>
    </nc>
  </rcc>
  <rcc rId="10105" ua="false" sId="4">
    <oc r="AO85" t="n">
      <f>-</f>
    </oc>
    <nc r="AO85" t="n">
      <f>-</f>
    </nc>
  </rcc>
  <rcc rId="10106" ua="false" sId="4">
    <oc r="AO86" t="n">
      <f>-</f>
    </oc>
    <nc r="AO86" t="n">
      <f>-</f>
    </nc>
  </rcc>
  <rcc rId="10107" ua="false" sId="4">
    <oc r="AO87" t="n">
      <f>-</f>
    </oc>
    <nc r="AO87" t="n">
      <f>-</f>
    </nc>
  </rcc>
  <rcc rId="10108" ua="false" sId="4">
    <oc r="AO88" t="n">
      <f>-</f>
    </oc>
    <nc r="AO88" t="n">
      <f>-</f>
    </nc>
  </rcc>
  <rcc rId="10109" ua="false" sId="4">
    <oc r="AO89" t="n">
      <f>-</f>
    </oc>
    <nc r="AO89" t="n">
      <f>-</f>
    </nc>
  </rcc>
  <rcc rId="10110" ua="false" sId="4">
    <oc r="AO90" t="n">
      <f>-</f>
    </oc>
    <nc r="AO90" t="n">
      <f>-</f>
    </nc>
  </rcc>
  <rcc rId="10111" ua="false" sId="4">
    <oc r="AO91" t="n">
      <f>-</f>
    </oc>
    <nc r="AO91" t="n">
      <f>-</f>
    </nc>
  </rcc>
  <rcc rId="10112" ua="false" sId="4">
    <oc r="AO92" t="n">
      <f>-</f>
    </oc>
    <nc r="AO92" t="n">
      <f>-</f>
    </nc>
  </rcc>
  <rcc rId="10113" ua="false" sId="4">
    <oc r="AO93" t="n">
      <f>-</f>
    </oc>
    <nc r="AO93" t="n">
      <f>-</f>
    </nc>
  </rcc>
  <rcc rId="10114" ua="false" sId="4">
    <oc r="AO94" t="n">
      <f>-</f>
    </oc>
    <nc r="AO94" t="n">
      <f>-</f>
    </nc>
  </rcc>
  <rcc rId="10115" ua="false" sId="4">
    <oc r="AO95" t="n">
      <f>-</f>
    </oc>
    <nc r="AO95" t="n">
      <f>-</f>
    </nc>
  </rcc>
  <rcc rId="10116" ua="false" sId="4">
    <oc r="AO96" t="n">
      <f>-</f>
    </oc>
    <nc r="AO96" t="n">
      <f>-</f>
    </nc>
  </rcc>
  <rcc rId="10117" ua="false" sId="4">
    <oc r="AO97" t="n">
      <f>-</f>
    </oc>
    <nc r="AO97" t="n">
      <f>-</f>
    </nc>
  </rcc>
  <rcc rId="10118" ua="false" sId="4">
    <oc r="AO98" t="n">
      <f>-</f>
    </oc>
    <nc r="AO98" t="n">
      <f>-</f>
    </nc>
  </rcc>
  <rcc rId="10119" ua="false" sId="4">
    <oc r="AO99" t="n">
      <f>-</f>
    </oc>
    <nc r="AO99" t="n">
      <f>-</f>
    </nc>
  </rcc>
  <rcc rId="10120" ua="false" sId="4">
    <oc r="AO100" t="n">
      <f>-</f>
    </oc>
    <nc r="AO100" t="n">
      <f>-</f>
    </nc>
  </rcc>
  <rcc rId="10121" ua="false" sId="4">
    <oc r="AO101" t="n">
      <f>-</f>
    </oc>
    <nc r="AO101" t="n">
      <f>-</f>
    </nc>
  </rcc>
  <rcc rId="10122" ua="false" sId="4">
    <oc r="AO102" t="n">
      <f>-</f>
    </oc>
    <nc r="AO102" t="n">
      <f>-</f>
    </nc>
  </rcc>
  <rcc rId="10123" ua="false" sId="4">
    <oc r="AO103" t="n">
      <f>-</f>
    </oc>
    <nc r="AO103" t="n">
      <f>-</f>
    </nc>
  </rcc>
  <rcc rId="10124" ua="false" sId="4">
    <oc r="AO104" t="n">
      <f>-</f>
    </oc>
    <nc r="AO104" t="n">
      <f>-</f>
    </nc>
  </rcc>
  <rcc rId="10125" ua="false" sId="4">
    <oc r="AO105" t="n">
      <f>-</f>
    </oc>
    <nc r="AO105" t="n">
      <f>-</f>
    </nc>
  </rcc>
  <rcc rId="10126" ua="false" sId="4">
    <oc r="AO106" t="n">
      <f>-</f>
    </oc>
    <nc r="AO106" t="n">
      <f>-</f>
    </nc>
  </rcc>
  <rcc rId="10127" ua="false" sId="4">
    <oc r="AO107" t="n">
      <f>-</f>
    </oc>
    <nc r="AO107" t="n">
      <f>-</f>
    </nc>
  </rcc>
  <rcc rId="10128" ua="false" sId="4">
    <oc r="AO108" t="n">
      <f>-</f>
    </oc>
    <nc r="AO108" t="n">
      <f>-</f>
    </nc>
  </rcc>
  <rcc rId="10129" ua="false" sId="4">
    <oc r="AO109" t="n">
      <f>-</f>
    </oc>
    <nc r="AO109" t="n">
      <f>-</f>
    </nc>
  </rcc>
  <rcc rId="10130" ua="false" sId="4">
    <oc r="AO110" t="n">
      <f>-</f>
    </oc>
    <nc r="AO110" t="n">
      <f>-</f>
    </nc>
  </rcc>
  <rcc rId="10131" ua="false" sId="4">
    <oc r="AO111" t="n">
      <f>-</f>
    </oc>
    <nc r="AO111" t="n">
      <f>-</f>
    </nc>
  </rcc>
  <rcc rId="10132" ua="false" sId="4">
    <oc r="AO112" t="n">
      <f>-</f>
    </oc>
    <nc r="AO112" t="n">
      <f>-</f>
    </nc>
  </rcc>
  <rcc rId="10133" ua="false" sId="4">
    <oc r="AP85" t="n">
      <f>-</f>
    </oc>
    <nc r="AP85" t="n">
      <f>-</f>
    </nc>
  </rcc>
  <rcc rId="10134" ua="false" sId="4">
    <oc r="AP86" t="n">
      <f>-</f>
    </oc>
    <nc r="AP86" t="n">
      <f>-</f>
    </nc>
  </rcc>
  <rcc rId="10135" ua="false" sId="4">
    <oc r="AP87" t="n">
      <f>-</f>
    </oc>
    <nc r="AP87" t="n">
      <f>-</f>
    </nc>
  </rcc>
  <rcc rId="10136" ua="false" sId="4">
    <oc r="AP88" t="n">
      <f>-</f>
    </oc>
    <nc r="AP88" t="n">
      <f>-</f>
    </nc>
  </rcc>
  <rcc rId="10137" ua="false" sId="4">
    <oc r="AP89" t="n">
      <f>-</f>
    </oc>
    <nc r="AP89" t="n">
      <f>-</f>
    </nc>
  </rcc>
  <rcc rId="10138" ua="false" sId="4">
    <oc r="AP90" t="n">
      <f>-</f>
    </oc>
    <nc r="AP90" t="n">
      <f>-</f>
    </nc>
  </rcc>
  <rcc rId="10139" ua="false" sId="4">
    <oc r="AP91" t="n">
      <f>-</f>
    </oc>
    <nc r="AP91" t="n">
      <f>-</f>
    </nc>
  </rcc>
  <rcc rId="10140" ua="false" sId="4">
    <oc r="AP92" t="n">
      <f>-</f>
    </oc>
    <nc r="AP92" t="n">
      <f>-</f>
    </nc>
  </rcc>
  <rcc rId="10141" ua="false" sId="4">
    <oc r="AP93" t="n">
      <f>-</f>
    </oc>
    <nc r="AP93" t="n">
      <f>-</f>
    </nc>
  </rcc>
  <rcc rId="10142" ua="false" sId="4">
    <oc r="AP94" t="n">
      <f>-</f>
    </oc>
    <nc r="AP94" t="n">
      <f>-</f>
    </nc>
  </rcc>
  <rcc rId="10143" ua="false" sId="4">
    <oc r="AP95" t="n">
      <f>-</f>
    </oc>
    <nc r="AP95" t="n">
      <f>-</f>
    </nc>
  </rcc>
  <rcc rId="10144" ua="false" sId="4">
    <oc r="AP96" t="n">
      <f>-</f>
    </oc>
    <nc r="AP96" t="n">
      <f>-</f>
    </nc>
  </rcc>
  <rcc rId="10145" ua="false" sId="4">
    <oc r="AP97" t="n">
      <f>-</f>
    </oc>
    <nc r="AP97" t="n">
      <f>-</f>
    </nc>
  </rcc>
  <rcc rId="10146" ua="false" sId="4">
    <oc r="AP98" t="n">
      <f>-</f>
    </oc>
    <nc r="AP98" t="n">
      <f>-</f>
    </nc>
  </rcc>
  <rcc rId="10147" ua="false" sId="4">
    <oc r="AP99" t="n">
      <f>-</f>
    </oc>
    <nc r="AP99" t="n">
      <f>-</f>
    </nc>
  </rcc>
  <rcc rId="10148" ua="false" sId="4">
    <oc r="AP100" t="n">
      <f>-</f>
    </oc>
    <nc r="AP100" t="n">
      <f>-</f>
    </nc>
  </rcc>
  <rcc rId="10149" ua="false" sId="4">
    <oc r="AP101" t="n">
      <f>-</f>
    </oc>
    <nc r="AP101" t="n">
      <f>-</f>
    </nc>
  </rcc>
  <rcc rId="10150" ua="false" sId="4">
    <oc r="AP102" t="n">
      <f>-</f>
    </oc>
    <nc r="AP102" t="n">
      <f>-</f>
    </nc>
  </rcc>
  <rcc rId="10151" ua="false" sId="4">
    <oc r="AP103" t="n">
      <f>-</f>
    </oc>
    <nc r="AP103" t="n">
      <f>-</f>
    </nc>
  </rcc>
  <rcc rId="10152" ua="false" sId="4">
    <oc r="AP104" t="n">
      <f>-</f>
    </oc>
    <nc r="AP104" t="n">
      <f>-</f>
    </nc>
  </rcc>
  <rcc rId="10153" ua="false" sId="4">
    <oc r="AP105" t="n">
      <f>-</f>
    </oc>
    <nc r="AP105" t="n">
      <f>-</f>
    </nc>
  </rcc>
  <rcc rId="10154" ua="false" sId="4">
    <oc r="AP106" t="n">
      <f>-</f>
    </oc>
    <nc r="AP106" t="n">
      <f>-</f>
    </nc>
  </rcc>
  <rcc rId="10155" ua="false" sId="4">
    <oc r="AP107" t="n">
      <f>-</f>
    </oc>
    <nc r="AP107" t="n">
      <f>-</f>
    </nc>
  </rcc>
  <rcc rId="10156" ua="false" sId="4">
    <oc r="AP108" t="n">
      <f>-</f>
    </oc>
    <nc r="AP108" t="n">
      <f>-</f>
    </nc>
  </rcc>
  <rcc rId="10157" ua="false" sId="4">
    <oc r="AP109" t="n">
      <f>-</f>
    </oc>
    <nc r="AP109" t="n">
      <f>-</f>
    </nc>
  </rcc>
  <rcc rId="10158" ua="false" sId="4">
    <oc r="AP110" t="n">
      <f>-</f>
    </oc>
    <nc r="AP110" t="n">
      <f>-</f>
    </nc>
  </rcc>
  <rcc rId="10159" ua="false" sId="4">
    <oc r="AP111" t="n">
      <f>-</f>
    </oc>
    <nc r="AP111" t="n">
      <f>-</f>
    </nc>
  </rcc>
  <rcc rId="10160" ua="false" sId="4">
    <oc r="AP112" t="n">
      <f>-</f>
    </oc>
    <nc r="AP112" t="n">
      <f>-</f>
    </nc>
  </rcc>
  <rcc rId="10161" ua="false" sId="4">
    <oc r="AQ85" t="n">
      <f>-</f>
    </oc>
    <nc r="AQ85" t="n">
      <f>-</f>
    </nc>
  </rcc>
  <rcc rId="10162" ua="false" sId="4">
    <oc r="AQ86" t="n">
      <f>-</f>
    </oc>
    <nc r="AQ86" t="n">
      <f>-</f>
    </nc>
  </rcc>
  <rcc rId="10163" ua="false" sId="4">
    <oc r="AQ87" t="n">
      <f>-</f>
    </oc>
    <nc r="AQ87" t="n">
      <f>-</f>
    </nc>
  </rcc>
  <rcc rId="10164" ua="false" sId="4">
    <oc r="AQ88" t="n">
      <f>-</f>
    </oc>
    <nc r="AQ88" t="n">
      <f>-</f>
    </nc>
  </rcc>
  <rcc rId="10165" ua="false" sId="4">
    <oc r="AQ89" t="n">
      <f>-</f>
    </oc>
    <nc r="AQ89" t="n">
      <f>-</f>
    </nc>
  </rcc>
  <rcc rId="10166" ua="false" sId="4">
    <oc r="AQ90" t="n">
      <f>-</f>
    </oc>
    <nc r="AQ90" t="n">
      <f>-</f>
    </nc>
  </rcc>
  <rcc rId="10167" ua="false" sId="4">
    <oc r="AQ91" t="n">
      <f>-</f>
    </oc>
    <nc r="AQ91" t="n">
      <f>-</f>
    </nc>
  </rcc>
  <rcc rId="10168" ua="false" sId="4">
    <oc r="AQ92" t="n">
      <f>-</f>
    </oc>
    <nc r="AQ92" t="n">
      <f>-</f>
    </nc>
  </rcc>
  <rcc rId="10169" ua="false" sId="4">
    <oc r="AQ93" t="n">
      <f>-</f>
    </oc>
    <nc r="AQ93" t="n">
      <f>-</f>
    </nc>
  </rcc>
  <rcc rId="10170" ua="false" sId="4">
    <oc r="AQ94" t="n">
      <f>-</f>
    </oc>
    <nc r="AQ94" t="n">
      <f>-</f>
    </nc>
  </rcc>
  <rcc rId="10171" ua="false" sId="4">
    <oc r="AQ95" t="n">
      <f>-</f>
    </oc>
    <nc r="AQ95" t="n">
      <f>-</f>
    </nc>
  </rcc>
  <rcc rId="10172" ua="false" sId="4">
    <oc r="AQ96" t="n">
      <f>-</f>
    </oc>
    <nc r="AQ96" t="n">
      <f>-</f>
    </nc>
  </rcc>
  <rcc rId="10173" ua="false" sId="4">
    <oc r="AQ97" t="n">
      <f>-</f>
    </oc>
    <nc r="AQ97" t="n">
      <f>-</f>
    </nc>
  </rcc>
  <rcc rId="10174" ua="false" sId="4">
    <oc r="AQ98" t="n">
      <f>-</f>
    </oc>
    <nc r="AQ98" t="n">
      <f>-</f>
    </nc>
  </rcc>
  <rcc rId="10175" ua="false" sId="4">
    <oc r="AQ99" t="n">
      <f>-</f>
    </oc>
    <nc r="AQ99" t="n">
      <f>-</f>
    </nc>
  </rcc>
  <rcc rId="10176" ua="false" sId="4">
    <oc r="AQ100" t="n">
      <f>-</f>
    </oc>
    <nc r="AQ100" t="n">
      <f>-</f>
    </nc>
  </rcc>
  <rcc rId="10177" ua="false" sId="4">
    <oc r="AQ101" t="n">
      <f>-</f>
    </oc>
    <nc r="AQ101" t="n">
      <f>-</f>
    </nc>
  </rcc>
  <rcc rId="10178" ua="false" sId="4">
    <oc r="AQ102" t="n">
      <f>-</f>
    </oc>
    <nc r="AQ102" t="n">
      <f>-</f>
    </nc>
  </rcc>
  <rcc rId="10179" ua="false" sId="4">
    <oc r="AQ103" t="n">
      <f>-</f>
    </oc>
    <nc r="AQ103" t="n">
      <f>-</f>
    </nc>
  </rcc>
  <rcc rId="10180" ua="false" sId="4">
    <oc r="AQ104" t="n">
      <f>-</f>
    </oc>
    <nc r="AQ104" t="n">
      <f>-</f>
    </nc>
  </rcc>
  <rcc rId="10181" ua="false" sId="4">
    <oc r="AQ105" t="n">
      <f>-</f>
    </oc>
    <nc r="AQ105" t="n">
      <f>-</f>
    </nc>
  </rcc>
  <rcc rId="10182" ua="false" sId="4">
    <oc r="AQ106" t="n">
      <f>-</f>
    </oc>
    <nc r="AQ106" t="n">
      <f>-</f>
    </nc>
  </rcc>
  <rcc rId="10183" ua="false" sId="4">
    <oc r="AQ107" t="n">
      <f>-</f>
    </oc>
    <nc r="AQ107" t="n">
      <f>-</f>
    </nc>
  </rcc>
  <rcc rId="10184" ua="false" sId="4">
    <oc r="AQ108" t="n">
      <f>-</f>
    </oc>
    <nc r="AQ108" t="n">
      <f>-</f>
    </nc>
  </rcc>
  <rcc rId="10185" ua="false" sId="4">
    <oc r="AQ109" t="n">
      <f>-</f>
    </oc>
    <nc r="AQ109" t="n">
      <f>-</f>
    </nc>
  </rcc>
  <rcc rId="10186" ua="false" sId="4">
    <oc r="AQ110" t="n">
      <f>-</f>
    </oc>
    <nc r="AQ110" t="n">
      <f>-</f>
    </nc>
  </rcc>
  <rcc rId="10187" ua="false" sId="4">
    <oc r="AQ111" t="n">
      <f>-</f>
    </oc>
    <nc r="AQ111" t="n">
      <f>-</f>
    </nc>
  </rcc>
  <rcc rId="10188" ua="false" sId="4">
    <oc r="AQ112" t="n">
      <f>-</f>
    </oc>
    <nc r="AQ112" t="n">
      <f>-</f>
    </nc>
  </rcc>
  <rcc rId="10189" ua="false" sId="4">
    <oc r="AR85" t="n">
      <f>-</f>
    </oc>
    <nc r="AR85" t="n">
      <f>-</f>
    </nc>
  </rcc>
  <rcc rId="10190" ua="false" sId="4">
    <oc r="AR86" t="n">
      <f>-</f>
    </oc>
    <nc r="AR86" t="n">
      <f>-</f>
    </nc>
  </rcc>
  <rcc rId="10191" ua="false" sId="4">
    <oc r="AR87" t="n">
      <f>-</f>
    </oc>
    <nc r="AR87" t="n">
      <f>-</f>
    </nc>
  </rcc>
  <rcc rId="10192" ua="false" sId="4">
    <oc r="AR88" t="n">
      <f>-</f>
    </oc>
    <nc r="AR88" t="n">
      <f>-</f>
    </nc>
  </rcc>
  <rcc rId="10193" ua="false" sId="4">
    <oc r="AR89" t="n">
      <f>-</f>
    </oc>
    <nc r="AR89" t="n">
      <f>-</f>
    </nc>
  </rcc>
  <rcc rId="10194" ua="false" sId="4">
    <oc r="AR90" t="n">
      <f>-</f>
    </oc>
    <nc r="AR90" t="n">
      <f>-</f>
    </nc>
  </rcc>
  <rcc rId="10195" ua="false" sId="4">
    <oc r="AR91" t="n">
      <f>-</f>
    </oc>
    <nc r="AR91" t="n">
      <f>-</f>
    </nc>
  </rcc>
  <rcc rId="10196" ua="false" sId="4">
    <oc r="AR92" t="n">
      <f>-</f>
    </oc>
    <nc r="AR92" t="n">
      <f>-</f>
    </nc>
  </rcc>
  <rcc rId="10197" ua="false" sId="4">
    <oc r="AR93" t="n">
      <f>-</f>
    </oc>
    <nc r="AR93" t="n">
      <f>-</f>
    </nc>
  </rcc>
  <rcc rId="10198" ua="false" sId="4">
    <oc r="AR94" t="n">
      <f>-</f>
    </oc>
    <nc r="AR94" t="n">
      <f>-</f>
    </nc>
  </rcc>
  <rcc rId="10199" ua="false" sId="4">
    <oc r="AR95" t="n">
      <f>-</f>
    </oc>
    <nc r="AR95" t="n">
      <f>-</f>
    </nc>
  </rcc>
  <rcc rId="10200" ua="false" sId="4">
    <oc r="AR96" t="n">
      <f>-</f>
    </oc>
    <nc r="AR96" t="n">
      <f>-</f>
    </nc>
  </rcc>
  <rcc rId="10201" ua="false" sId="4">
    <oc r="AR97" t="n">
      <f>-</f>
    </oc>
    <nc r="AR97" t="n">
      <f>-</f>
    </nc>
  </rcc>
  <rcc rId="10202" ua="false" sId="4">
    <oc r="AR98" t="n">
      <f>-</f>
    </oc>
    <nc r="AR98" t="n">
      <f>-</f>
    </nc>
  </rcc>
  <rcc rId="10203" ua="false" sId="4">
    <oc r="AR99" t="n">
      <f>-</f>
    </oc>
    <nc r="AR99" t="n">
      <f>-</f>
    </nc>
  </rcc>
  <rcc rId="10204" ua="false" sId="4">
    <oc r="AR100" t="n">
      <f>-</f>
    </oc>
    <nc r="AR100" t="n">
      <f>-</f>
    </nc>
  </rcc>
  <rcc rId="10205" ua="false" sId="4">
    <oc r="AR101" t="n">
      <f>-</f>
    </oc>
    <nc r="AR101" t="n">
      <f>-</f>
    </nc>
  </rcc>
  <rcc rId="10206" ua="false" sId="4">
    <oc r="AR102" t="n">
      <f>-</f>
    </oc>
    <nc r="AR102" t="n">
      <f>-</f>
    </nc>
  </rcc>
  <rcc rId="10207" ua="false" sId="4">
    <oc r="AR103" t="n">
      <f>-</f>
    </oc>
    <nc r="AR103" t="n">
      <f>-</f>
    </nc>
  </rcc>
  <rcc rId="10208" ua="false" sId="4">
    <oc r="AR104" t="n">
      <f>-</f>
    </oc>
    <nc r="AR104" t="n">
      <f>-</f>
    </nc>
  </rcc>
  <rcc rId="10209" ua="false" sId="4">
    <oc r="AR105" t="n">
      <f>-</f>
    </oc>
    <nc r="AR105" t="n">
      <f>-</f>
    </nc>
  </rcc>
  <rcc rId="10210" ua="false" sId="4">
    <oc r="AR106" t="n">
      <f>-</f>
    </oc>
    <nc r="AR106" t="n">
      <f>-</f>
    </nc>
  </rcc>
  <rcc rId="10211" ua="false" sId="4">
    <oc r="AR107" t="n">
      <f>-</f>
    </oc>
    <nc r="AR107" t="n">
      <f>-</f>
    </nc>
  </rcc>
  <rcc rId="10212" ua="false" sId="4">
    <oc r="AR108" t="n">
      <f>-</f>
    </oc>
    <nc r="AR108" t="n">
      <f>-</f>
    </nc>
  </rcc>
  <rcc rId="10213" ua="false" sId="4">
    <oc r="AR109" t="n">
      <f>-</f>
    </oc>
    <nc r="AR109" t="n">
      <f>-</f>
    </nc>
  </rcc>
  <rcc rId="10214" ua="false" sId="4">
    <oc r="AR110" t="n">
      <f>-</f>
    </oc>
    <nc r="AR110" t="n">
      <f>-</f>
    </nc>
  </rcc>
  <rcc rId="10215" ua="false" sId="4">
    <oc r="AR111" t="n">
      <f>-</f>
    </oc>
    <nc r="AR111" t="n">
      <f>-</f>
    </nc>
  </rcc>
  <rcc rId="10216" ua="false" sId="4">
    <oc r="AR112" t="n">
      <f>-</f>
    </oc>
    <nc r="AR112" t="n">
      <f>-</f>
    </nc>
  </rcc>
  <rcc rId="10217" ua="false" sId="4">
    <oc r="AS85" t="n">
      <f>-</f>
    </oc>
    <nc r="AS85" t="n">
      <f>-</f>
    </nc>
  </rcc>
  <rcc rId="10218" ua="false" sId="4">
    <oc r="AS86" t="n">
      <f>-</f>
    </oc>
    <nc r="AS86" t="n">
      <f>-</f>
    </nc>
  </rcc>
  <rcc rId="10219" ua="false" sId="4">
    <oc r="AS87" t="n">
      <f>-</f>
    </oc>
    <nc r="AS87" t="n">
      <f>-</f>
    </nc>
  </rcc>
  <rcc rId="10220" ua="false" sId="4">
    <oc r="AS88" t="n">
      <f>-</f>
    </oc>
    <nc r="AS88" t="n">
      <f>-</f>
    </nc>
  </rcc>
  <rcc rId="10221" ua="false" sId="4">
    <oc r="AS89" t="n">
      <f>-</f>
    </oc>
    <nc r="AS89" t="n">
      <f>-</f>
    </nc>
  </rcc>
  <rcc rId="10222" ua="false" sId="4">
    <oc r="AS90" t="n">
      <f>-</f>
    </oc>
    <nc r="AS90" t="n">
      <f>-</f>
    </nc>
  </rcc>
  <rcc rId="10223" ua="false" sId="4">
    <oc r="AS91" t="n">
      <f>-</f>
    </oc>
    <nc r="AS91" t="n">
      <f>-</f>
    </nc>
  </rcc>
  <rcc rId="10224" ua="false" sId="4">
    <oc r="AS92" t="n">
      <f>-</f>
    </oc>
    <nc r="AS92" t="n">
      <f>-</f>
    </nc>
  </rcc>
  <rcc rId="10225" ua="false" sId="4">
    <oc r="AS93" t="n">
      <f>-</f>
    </oc>
    <nc r="AS93" t="n">
      <f>-</f>
    </nc>
  </rcc>
  <rcc rId="10226" ua="false" sId="4">
    <oc r="AS94" t="n">
      <f>-</f>
    </oc>
    <nc r="AS94" t="n">
      <f>-</f>
    </nc>
  </rcc>
  <rcc rId="10227" ua="false" sId="4">
    <oc r="AS95" t="n">
      <f>-</f>
    </oc>
    <nc r="AS95" t="n">
      <f>-</f>
    </nc>
  </rcc>
  <rcc rId="10228" ua="false" sId="4">
    <oc r="AS96" t="n">
      <f>-</f>
    </oc>
    <nc r="AS96" t="n">
      <f>-</f>
    </nc>
  </rcc>
  <rcc rId="10229" ua="false" sId="4">
    <oc r="AS97" t="n">
      <f>-</f>
    </oc>
    <nc r="AS97" t="n">
      <f>-</f>
    </nc>
  </rcc>
  <rcc rId="10230" ua="false" sId="4">
    <oc r="AS98" t="n">
      <f>-</f>
    </oc>
    <nc r="AS98" t="n">
      <f>-</f>
    </nc>
  </rcc>
  <rcc rId="10231" ua="false" sId="4">
    <oc r="AS99" t="n">
      <f>-</f>
    </oc>
    <nc r="AS99" t="n">
      <f>-</f>
    </nc>
  </rcc>
  <rcc rId="10232" ua="false" sId="4">
    <oc r="AS100" t="n">
      <f>-</f>
    </oc>
    <nc r="AS100" t="n">
      <f>-</f>
    </nc>
  </rcc>
  <rcc rId="10233" ua="false" sId="4">
    <oc r="AS101" t="n">
      <f>-</f>
    </oc>
    <nc r="AS101" t="n">
      <f>-</f>
    </nc>
  </rcc>
  <rcc rId="10234" ua="false" sId="4">
    <oc r="AS102" t="n">
      <f>-</f>
    </oc>
    <nc r="AS102" t="n">
      <f>-</f>
    </nc>
  </rcc>
  <rcc rId="10235" ua="false" sId="4">
    <oc r="AS103" t="n">
      <f>-</f>
    </oc>
    <nc r="AS103" t="n">
      <f>-</f>
    </nc>
  </rcc>
  <rcc rId="10236" ua="false" sId="4">
    <oc r="AS104" t="n">
      <f>-</f>
    </oc>
    <nc r="AS104" t="n">
      <f>-</f>
    </nc>
  </rcc>
  <rcc rId="10237" ua="false" sId="4">
    <oc r="AS105" t="n">
      <f>-</f>
    </oc>
    <nc r="AS105" t="n">
      <f>-</f>
    </nc>
  </rcc>
  <rcc rId="10238" ua="false" sId="4">
    <oc r="AS106" t="n">
      <f>-</f>
    </oc>
    <nc r="AS106" t="n">
      <f>-</f>
    </nc>
  </rcc>
  <rcc rId="10239" ua="false" sId="4">
    <oc r="AS107" t="n">
      <f>-</f>
    </oc>
    <nc r="AS107" t="n">
      <f>-</f>
    </nc>
  </rcc>
  <rcc rId="10240" ua="false" sId="4">
    <oc r="AS108" t="n">
      <f>-</f>
    </oc>
    <nc r="AS108" t="n">
      <f>-</f>
    </nc>
  </rcc>
  <rcc rId="10241" ua="false" sId="4">
    <oc r="AS109" t="n">
      <f>-</f>
    </oc>
    <nc r="AS109" t="n">
      <f>-</f>
    </nc>
  </rcc>
  <rcc rId="10242" ua="false" sId="4">
    <oc r="AS110" t="n">
      <f>-</f>
    </oc>
    <nc r="AS110" t="n">
      <f>-</f>
    </nc>
  </rcc>
  <rcc rId="10243" ua="false" sId="4">
    <oc r="AS111" t="n">
      <f>-</f>
    </oc>
    <nc r="AS111" t="n">
      <f>-</f>
    </nc>
  </rcc>
  <rcc rId="10244" ua="false" sId="4">
    <oc r="AS112" t="n">
      <f>-</f>
    </oc>
    <nc r="AS112" t="n">
      <f>-</f>
    </nc>
  </rcc>
  <rcc rId="10245" ua="false" sId="4">
    <oc r="AT85" t="n">
      <f>-</f>
    </oc>
    <nc r="AT85" t="n">
      <f>-</f>
    </nc>
  </rcc>
  <rcc rId="10246" ua="false" sId="4">
    <oc r="AT86" t="n">
      <f>-</f>
    </oc>
    <nc r="AT86" t="n">
      <f>-</f>
    </nc>
  </rcc>
  <rcc rId="10247" ua="false" sId="4">
    <oc r="AT87" t="n">
      <f>-</f>
    </oc>
    <nc r="AT87" t="n">
      <f>-</f>
    </nc>
  </rcc>
  <rcc rId="10248" ua="false" sId="4">
    <oc r="AT88" t="n">
      <f>-</f>
    </oc>
    <nc r="AT88" t="n">
      <f>-</f>
    </nc>
  </rcc>
  <rcc rId="10249" ua="false" sId="4">
    <oc r="AT89" t="n">
      <f>-</f>
    </oc>
    <nc r="AT89" t="n">
      <f>-</f>
    </nc>
  </rcc>
  <rcc rId="10250" ua="false" sId="4">
    <oc r="AT90" t="n">
      <f>-</f>
    </oc>
    <nc r="AT90" t="n">
      <f>-</f>
    </nc>
  </rcc>
  <rcc rId="10251" ua="false" sId="4">
    <oc r="AT91" t="n">
      <f>-</f>
    </oc>
    <nc r="AT91" t="n">
      <f>-</f>
    </nc>
  </rcc>
  <rcc rId="10252" ua="false" sId="4">
    <oc r="AT92" t="n">
      <f>-</f>
    </oc>
    <nc r="AT92" t="n">
      <f>-</f>
    </nc>
  </rcc>
  <rcc rId="10253" ua="false" sId="4">
    <oc r="AT93" t="n">
      <f>-</f>
    </oc>
    <nc r="AT93" t="n">
      <f>-</f>
    </nc>
  </rcc>
  <rcc rId="10254" ua="false" sId="4">
    <oc r="AT94" t="n">
      <f>-</f>
    </oc>
    <nc r="AT94" t="n">
      <f>-</f>
    </nc>
  </rcc>
  <rcc rId="10255" ua="false" sId="4">
    <oc r="AT95" t="n">
      <f>-</f>
    </oc>
    <nc r="AT95" t="n">
      <f>-</f>
    </nc>
  </rcc>
  <rcc rId="10256" ua="false" sId="4">
    <oc r="AT96" t="n">
      <f>-</f>
    </oc>
    <nc r="AT96" t="n">
      <f>-</f>
    </nc>
  </rcc>
  <rcc rId="10257" ua="false" sId="4">
    <oc r="AT97" t="n">
      <f>-</f>
    </oc>
    <nc r="AT97" t="n">
      <f>-</f>
    </nc>
  </rcc>
  <rcc rId="10258" ua="false" sId="4">
    <oc r="AT98" t="n">
      <f>-</f>
    </oc>
    <nc r="AT98" t="n">
      <f>-</f>
    </nc>
  </rcc>
  <rcc rId="10259" ua="false" sId="4">
    <oc r="AT99" t="n">
      <f>-</f>
    </oc>
    <nc r="AT99" t="n">
      <f>-</f>
    </nc>
  </rcc>
  <rcc rId="10260" ua="false" sId="4">
    <oc r="AT100" t="n">
      <f>-</f>
    </oc>
    <nc r="AT100" t="n">
      <f>-</f>
    </nc>
  </rcc>
  <rcc rId="10261" ua="false" sId="4">
    <oc r="AT101" t="n">
      <f>-</f>
    </oc>
    <nc r="AT101" t="n">
      <f>-</f>
    </nc>
  </rcc>
  <rcc rId="10262" ua="false" sId="4">
    <oc r="AT102" t="n">
      <f>-</f>
    </oc>
    <nc r="AT102" t="n">
      <f>-</f>
    </nc>
  </rcc>
  <rcc rId="10263" ua="false" sId="4">
    <oc r="AT103" t="n">
      <f>-</f>
    </oc>
    <nc r="AT103" t="n">
      <f>-</f>
    </nc>
  </rcc>
  <rcc rId="10264" ua="false" sId="4">
    <oc r="AT104" t="n">
      <f>-</f>
    </oc>
    <nc r="AT104" t="n">
      <f>-</f>
    </nc>
  </rcc>
  <rcc rId="10265" ua="false" sId="4">
    <oc r="AT105" t="n">
      <f>-</f>
    </oc>
    <nc r="AT105" t="n">
      <f>-</f>
    </nc>
  </rcc>
  <rcc rId="10266" ua="false" sId="4">
    <oc r="AT106" t="n">
      <f>-</f>
    </oc>
    <nc r="AT106" t="n">
      <f>-</f>
    </nc>
  </rcc>
  <rcc rId="10267" ua="false" sId="4">
    <oc r="AT107" t="n">
      <f>-</f>
    </oc>
    <nc r="AT107" t="n">
      <f>-</f>
    </nc>
  </rcc>
  <rcc rId="10268" ua="false" sId="4">
    <oc r="AT108" t="n">
      <f>-</f>
    </oc>
    <nc r="AT108" t="n">
      <f>-</f>
    </nc>
  </rcc>
  <rcc rId="10269" ua="false" sId="4">
    <oc r="AT109" t="n">
      <f>-</f>
    </oc>
    <nc r="AT109" t="n">
      <f>-</f>
    </nc>
  </rcc>
  <rcc rId="10270" ua="false" sId="4">
    <oc r="AT110" t="n">
      <f>-</f>
    </oc>
    <nc r="AT110" t="n">
      <f>-</f>
    </nc>
  </rcc>
  <rcc rId="10271" ua="false" sId="4">
    <oc r="AT111" t="n">
      <f>-</f>
    </oc>
    <nc r="AT111" t="n">
      <f>-</f>
    </nc>
  </rcc>
  <rcc rId="10272" ua="false" sId="4">
    <oc r="AT112" t="n">
      <f>-</f>
    </oc>
    <nc r="AT112" t="n">
      <f>-</f>
    </nc>
  </rcc>
  <rcc rId="10273" ua="false" sId="4">
    <oc r="AU85" t="n">
      <f>-</f>
    </oc>
    <nc r="AU85" t="n">
      <f>-</f>
    </nc>
  </rcc>
  <rcc rId="10274" ua="false" sId="4">
    <oc r="AU86" t="n">
      <f>-</f>
    </oc>
    <nc r="AU86" t="n">
      <f>-</f>
    </nc>
  </rcc>
  <rcc rId="10275" ua="false" sId="4">
    <oc r="AU87" t="n">
      <f>-</f>
    </oc>
    <nc r="AU87" t="n">
      <f>-</f>
    </nc>
  </rcc>
  <rcc rId="10276" ua="false" sId="4">
    <oc r="AU88" t="n">
      <f>-</f>
    </oc>
    <nc r="AU88" t="n">
      <f>-</f>
    </nc>
  </rcc>
  <rcc rId="10277" ua="false" sId="4">
    <oc r="AU89" t="n">
      <f>-</f>
    </oc>
    <nc r="AU89" t="n">
      <f>-</f>
    </nc>
  </rcc>
  <rcc rId="10278" ua="false" sId="4">
    <oc r="AU90" t="n">
      <f>-</f>
    </oc>
    <nc r="AU90" t="n">
      <f>-</f>
    </nc>
  </rcc>
  <rcc rId="10279" ua="false" sId="4">
    <oc r="AU91" t="n">
      <f>-</f>
    </oc>
    <nc r="AU91" t="n">
      <f>-</f>
    </nc>
  </rcc>
  <rcc rId="10280" ua="false" sId="4">
    <oc r="AU92" t="n">
      <f>-</f>
    </oc>
    <nc r="AU92" t="n">
      <f>-</f>
    </nc>
  </rcc>
  <rcc rId="10281" ua="false" sId="4">
    <oc r="AU93" t="n">
      <f>-</f>
    </oc>
    <nc r="AU93" t="n">
      <f>-</f>
    </nc>
  </rcc>
  <rcc rId="10282" ua="false" sId="4">
    <oc r="AU94" t="n">
      <f>-</f>
    </oc>
    <nc r="AU94" t="n">
      <f>-</f>
    </nc>
  </rcc>
  <rcc rId="10283" ua="false" sId="4">
    <oc r="AU95" t="n">
      <f>-</f>
    </oc>
    <nc r="AU95" t="n">
      <f>-</f>
    </nc>
  </rcc>
  <rcc rId="10284" ua="false" sId="4">
    <oc r="AU96" t="n">
      <f>-</f>
    </oc>
    <nc r="AU96" t="n">
      <f>-</f>
    </nc>
  </rcc>
  <rcc rId="10285" ua="false" sId="4">
    <oc r="AU97" t="n">
      <f>-</f>
    </oc>
    <nc r="AU97" t="n">
      <f>-</f>
    </nc>
  </rcc>
  <rcc rId="10286" ua="false" sId="4">
    <oc r="AU98" t="n">
      <f>-</f>
    </oc>
    <nc r="AU98" t="n">
      <f>-</f>
    </nc>
  </rcc>
  <rcc rId="10287" ua="false" sId="4">
    <oc r="AU99" t="n">
      <f>-</f>
    </oc>
    <nc r="AU99" t="n">
      <f>-</f>
    </nc>
  </rcc>
  <rcc rId="10288" ua="false" sId="4">
    <oc r="AU100" t="n">
      <f>-</f>
    </oc>
    <nc r="AU100" t="n">
      <f>-</f>
    </nc>
  </rcc>
  <rcc rId="10289" ua="false" sId="4">
    <oc r="AU101" t="n">
      <f>-</f>
    </oc>
    <nc r="AU101" t="n">
      <f>-</f>
    </nc>
  </rcc>
  <rcc rId="10290" ua="false" sId="4">
    <oc r="AU102" t="n">
      <f>-</f>
    </oc>
    <nc r="AU102" t="n">
      <f>-</f>
    </nc>
  </rcc>
  <rcc rId="10291" ua="false" sId="4">
    <oc r="AU103" t="n">
      <f>-</f>
    </oc>
    <nc r="AU103" t="n">
      <f>-</f>
    </nc>
  </rcc>
  <rcc rId="10292" ua="false" sId="4">
    <oc r="AU104" t="n">
      <f>-</f>
    </oc>
    <nc r="AU104" t="n">
      <f>-</f>
    </nc>
  </rcc>
  <rcc rId="10293" ua="false" sId="4">
    <oc r="AU105" t="n">
      <f>-</f>
    </oc>
    <nc r="AU105" t="n">
      <f>-</f>
    </nc>
  </rcc>
  <rcc rId="10294" ua="false" sId="4">
    <oc r="AU106" t="n">
      <f>-</f>
    </oc>
    <nc r="AU106" t="n">
      <f>-</f>
    </nc>
  </rcc>
  <rcc rId="10295" ua="false" sId="4">
    <oc r="AU107" t="n">
      <f>-</f>
    </oc>
    <nc r="AU107" t="n">
      <f>-</f>
    </nc>
  </rcc>
  <rcc rId="10296" ua="false" sId="4">
    <oc r="AU108" t="n">
      <f>-</f>
    </oc>
    <nc r="AU108" t="n">
      <f>-</f>
    </nc>
  </rcc>
  <rcc rId="10297" ua="false" sId="4">
    <oc r="AU109" t="n">
      <f>-</f>
    </oc>
    <nc r="AU109" t="n">
      <f>-</f>
    </nc>
  </rcc>
  <rcc rId="10298" ua="false" sId="4">
    <oc r="AU110" t="n">
      <f>-</f>
    </oc>
    <nc r="AU110" t="n">
      <f>-</f>
    </nc>
  </rcc>
  <rcc rId="10299" ua="false" sId="4">
    <oc r="AU111" t="n">
      <f>-</f>
    </oc>
    <nc r="AU111" t="n">
      <f>-</f>
    </nc>
  </rcc>
  <rcc rId="10300" ua="false" sId="4">
    <oc r="AU112" t="n">
      <f>-</f>
    </oc>
    <nc r="AU112" t="n">
      <f>-</f>
    </nc>
  </rcc>
  <rcc rId="10301" ua="false" sId="4">
    <oc r="AV85" t="n">
      <f>-</f>
    </oc>
    <nc r="AV85" t="n">
      <f>-</f>
    </nc>
  </rcc>
  <rcc rId="10302" ua="false" sId="4">
    <oc r="AV86" t="n">
      <f>-</f>
    </oc>
    <nc r="AV86" t="n">
      <f>-</f>
    </nc>
  </rcc>
  <rcc rId="10303" ua="false" sId="4">
    <oc r="AV87" t="n">
      <f>-</f>
    </oc>
    <nc r="AV87" t="n">
      <f>-</f>
    </nc>
  </rcc>
  <rcc rId="10304" ua="false" sId="4">
    <oc r="AV88" t="n">
      <f>-</f>
    </oc>
    <nc r="AV88" t="n">
      <f>-</f>
    </nc>
  </rcc>
  <rcc rId="10305" ua="false" sId="4">
    <oc r="AV89" t="n">
      <f>-</f>
    </oc>
    <nc r="AV89" t="n">
      <f>-</f>
    </nc>
  </rcc>
  <rcc rId="10306" ua="false" sId="4">
    <oc r="AV90" t="n">
      <f>-</f>
    </oc>
    <nc r="AV90" t="n">
      <f>-</f>
    </nc>
  </rcc>
  <rcc rId="10307" ua="false" sId="4">
    <oc r="AV91" t="n">
      <f>-</f>
    </oc>
    <nc r="AV91" t="n">
      <f>-</f>
    </nc>
  </rcc>
  <rcc rId="10308" ua="false" sId="4">
    <oc r="AV92" t="n">
      <f>-</f>
    </oc>
    <nc r="AV92" t="n">
      <f>-</f>
    </nc>
  </rcc>
  <rcc rId="10309" ua="false" sId="4">
    <oc r="AV93" t="n">
      <f>-</f>
    </oc>
    <nc r="AV93" t="n">
      <f>-</f>
    </nc>
  </rcc>
  <rcc rId="10310" ua="false" sId="4">
    <oc r="AV94" t="n">
      <f>-</f>
    </oc>
    <nc r="AV94" t="n">
      <f>-</f>
    </nc>
  </rcc>
  <rcc rId="10311" ua="false" sId="4">
    <oc r="AV95" t="n">
      <f>-</f>
    </oc>
    <nc r="AV95" t="n">
      <f>-</f>
    </nc>
  </rcc>
  <rcc rId="10312" ua="false" sId="4">
    <oc r="AV96" t="n">
      <f>-</f>
    </oc>
    <nc r="AV96" t="n">
      <f>-</f>
    </nc>
  </rcc>
  <rcc rId="10313" ua="false" sId="4">
    <oc r="AV97" t="n">
      <f>-</f>
    </oc>
    <nc r="AV97" t="n">
      <f>-</f>
    </nc>
  </rcc>
  <rcc rId="10314" ua="false" sId="4">
    <oc r="AV98" t="n">
      <f>-</f>
    </oc>
    <nc r="AV98" t="n">
      <f>-</f>
    </nc>
  </rcc>
  <rcc rId="10315" ua="false" sId="4">
    <oc r="AV99" t="n">
      <f>-</f>
    </oc>
    <nc r="AV99" t="n">
      <f>-</f>
    </nc>
  </rcc>
  <rcc rId="10316" ua="false" sId="4">
    <oc r="AV100" t="n">
      <f>-</f>
    </oc>
    <nc r="AV100" t="n">
      <f>-</f>
    </nc>
  </rcc>
  <rcc rId="10317" ua="false" sId="4">
    <oc r="AV101" t="n">
      <f>-</f>
    </oc>
    <nc r="AV101" t="n">
      <f>-</f>
    </nc>
  </rcc>
  <rcc rId="10318" ua="false" sId="4">
    <oc r="AV102" t="n">
      <f>-</f>
    </oc>
    <nc r="AV102" t="n">
      <f>-</f>
    </nc>
  </rcc>
  <rcc rId="10319" ua="false" sId="4">
    <oc r="AV103" t="n">
      <f>-</f>
    </oc>
    <nc r="AV103" t="n">
      <f>-</f>
    </nc>
  </rcc>
  <rcc rId="10320" ua="false" sId="4">
    <oc r="AV104" t="n">
      <f>-</f>
    </oc>
    <nc r="AV104" t="n">
      <f>-</f>
    </nc>
  </rcc>
  <rcc rId="10321" ua="false" sId="4">
    <oc r="AV105" t="n">
      <f>-</f>
    </oc>
    <nc r="AV105" t="n">
      <f>-</f>
    </nc>
  </rcc>
  <rcc rId="10322" ua="false" sId="4">
    <oc r="AV106" t="n">
      <f>-</f>
    </oc>
    <nc r="AV106" t="n">
      <f>-</f>
    </nc>
  </rcc>
  <rcc rId="10323" ua="false" sId="4">
    <oc r="AV107" t="n">
      <f>-</f>
    </oc>
    <nc r="AV107" t="n">
      <f>-</f>
    </nc>
  </rcc>
  <rcc rId="10324" ua="false" sId="4">
    <oc r="AV108" t="n">
      <f>-</f>
    </oc>
    <nc r="AV108" t="n">
      <f>-</f>
    </nc>
  </rcc>
  <rcc rId="10325" ua="false" sId="4">
    <oc r="AV109" t="n">
      <f>-</f>
    </oc>
    <nc r="AV109" t="n">
      <f>-</f>
    </nc>
  </rcc>
  <rcc rId="10326" ua="false" sId="4">
    <oc r="AV110" t="n">
      <f>-</f>
    </oc>
    <nc r="AV110" t="n">
      <f>-</f>
    </nc>
  </rcc>
  <rcc rId="10327" ua="false" sId="4">
    <oc r="AV111" t="n">
      <f>-</f>
    </oc>
    <nc r="AV111" t="n">
      <f>-</f>
    </nc>
  </rcc>
  <rcc rId="10328" ua="false" sId="4">
    <oc r="AV112" t="n">
      <f>-</f>
    </oc>
    <nc r="AV112" t="n">
      <f>-</f>
    </nc>
  </rcc>
  <rcc rId="10329" ua="false" sId="4">
    <oc r="AW85" t="n">
      <f>-</f>
    </oc>
    <nc r="AW85" t="n">
      <f>-</f>
    </nc>
  </rcc>
  <rcc rId="10330" ua="false" sId="4">
    <oc r="AW86" t="n">
      <f>-</f>
    </oc>
    <nc r="AW86" t="n">
      <f>-</f>
    </nc>
  </rcc>
  <rcc rId="10331" ua="false" sId="4">
    <oc r="AW87" t="n">
      <f>-</f>
    </oc>
    <nc r="AW87" t="n">
      <f>-</f>
    </nc>
  </rcc>
  <rcc rId="10332" ua="false" sId="4">
    <oc r="AW88" t="n">
      <f>-</f>
    </oc>
    <nc r="AW88" t="n">
      <f>-</f>
    </nc>
  </rcc>
  <rcc rId="10333" ua="false" sId="4">
    <oc r="AW89" t="n">
      <f>-</f>
    </oc>
    <nc r="AW89" t="n">
      <f>-</f>
    </nc>
  </rcc>
  <rcc rId="10334" ua="false" sId="4">
    <oc r="AW90" t="n">
      <f>-</f>
    </oc>
    <nc r="AW90" t="n">
      <f>-</f>
    </nc>
  </rcc>
  <rcc rId="10335" ua="false" sId="4">
    <oc r="AW91" t="n">
      <f>-</f>
    </oc>
    <nc r="AW91" t="n">
      <f>-</f>
    </nc>
  </rcc>
  <rcc rId="10336" ua="false" sId="4">
    <oc r="AW92" t="n">
      <f>-</f>
    </oc>
    <nc r="AW92" t="n">
      <f>-</f>
    </nc>
  </rcc>
  <rcc rId="10337" ua="false" sId="4">
    <oc r="AW93" t="n">
      <f>-</f>
    </oc>
    <nc r="AW93" t="n">
      <f>-</f>
    </nc>
  </rcc>
  <rcc rId="10338" ua="false" sId="4">
    <oc r="AW94" t="n">
      <f>-</f>
    </oc>
    <nc r="AW94" t="n">
      <f>-</f>
    </nc>
  </rcc>
  <rcc rId="10339" ua="false" sId="4">
    <oc r="AW95" t="n">
      <f>-</f>
    </oc>
    <nc r="AW95" t="n">
      <f>-</f>
    </nc>
  </rcc>
  <rcc rId="10340" ua="false" sId="4">
    <oc r="AW96" t="n">
      <f>-</f>
    </oc>
    <nc r="AW96" t="n">
      <f>-</f>
    </nc>
  </rcc>
  <rcc rId="10341" ua="false" sId="4">
    <oc r="AW97" t="n">
      <f>-</f>
    </oc>
    <nc r="AW97" t="n">
      <f>-</f>
    </nc>
  </rcc>
  <rcc rId="10342" ua="false" sId="4">
    <oc r="AW98" t="n">
      <f>-</f>
    </oc>
    <nc r="AW98" t="n">
      <f>-</f>
    </nc>
  </rcc>
  <rcc rId="10343" ua="false" sId="4">
    <oc r="AW99" t="n">
      <f>-</f>
    </oc>
    <nc r="AW99" t="n">
      <f>-</f>
    </nc>
  </rcc>
  <rcc rId="10344" ua="false" sId="4">
    <oc r="AW100" t="n">
      <f>-</f>
    </oc>
    <nc r="AW100" t="n">
      <f>-</f>
    </nc>
  </rcc>
  <rcc rId="10345" ua="false" sId="4">
    <oc r="AW101" t="n">
      <f>-</f>
    </oc>
    <nc r="AW101" t="n">
      <f>-</f>
    </nc>
  </rcc>
  <rcc rId="10346" ua="false" sId="4">
    <oc r="AW102" t="n">
      <f>-</f>
    </oc>
    <nc r="AW102" t="n">
      <f>-</f>
    </nc>
  </rcc>
  <rcc rId="10347" ua="false" sId="4">
    <oc r="AW103" t="n">
      <f>-</f>
    </oc>
    <nc r="AW103" t="n">
      <f>-</f>
    </nc>
  </rcc>
  <rcc rId="10348" ua="false" sId="4">
    <oc r="AW104" t="n">
      <f>-</f>
    </oc>
    <nc r="AW104" t="n">
      <f>-</f>
    </nc>
  </rcc>
  <rcc rId="10349" ua="false" sId="4">
    <oc r="AW105" t="n">
      <f>-</f>
    </oc>
    <nc r="AW105" t="n">
      <f>-</f>
    </nc>
  </rcc>
  <rcc rId="10350" ua="false" sId="4">
    <oc r="AW106" t="n">
      <f>-</f>
    </oc>
    <nc r="AW106" t="n">
      <f>-</f>
    </nc>
  </rcc>
  <rcc rId="10351" ua="false" sId="4">
    <oc r="AW107" t="n">
      <f>-</f>
    </oc>
    <nc r="AW107" t="n">
      <f>-</f>
    </nc>
  </rcc>
  <rcc rId="10352" ua="false" sId="4">
    <oc r="AW108" t="n">
      <f>-</f>
    </oc>
    <nc r="AW108" t="n">
      <f>-</f>
    </nc>
  </rcc>
  <rcc rId="10353" ua="false" sId="4">
    <oc r="AW109" t="n">
      <f>-</f>
    </oc>
    <nc r="AW109" t="n">
      <f>-</f>
    </nc>
  </rcc>
  <rcc rId="10354" ua="false" sId="4">
    <oc r="AW110" t="n">
      <f>-</f>
    </oc>
    <nc r="AW110" t="n">
      <f>-</f>
    </nc>
  </rcc>
  <rcc rId="10355" ua="false" sId="4">
    <oc r="AW111" t="n">
      <f>-</f>
    </oc>
    <nc r="AW111" t="n">
      <f>-</f>
    </nc>
  </rcc>
  <rcc rId="10356" ua="false" sId="4">
    <oc r="AW112" t="n">
      <f>-</f>
    </oc>
    <nc r="AW112" t="n">
      <f>-</f>
    </nc>
  </rcc>
  <rcc rId="10357" ua="false" sId="4">
    <oc r="AX85" t="n">
      <f>-</f>
    </oc>
    <nc r="AX85" t="n">
      <f>-</f>
    </nc>
  </rcc>
  <rcc rId="10358" ua="false" sId="4">
    <oc r="AX86" t="n">
      <f>-</f>
    </oc>
    <nc r="AX86" t="n">
      <f>-</f>
    </nc>
  </rcc>
  <rcc rId="10359" ua="false" sId="4">
    <oc r="AX87" t="n">
      <f>-</f>
    </oc>
    <nc r="AX87" t="n">
      <f>-</f>
    </nc>
  </rcc>
  <rcc rId="10360" ua="false" sId="4">
    <oc r="AX88" t="n">
      <f>-</f>
    </oc>
    <nc r="AX88" t="n">
      <f>-</f>
    </nc>
  </rcc>
  <rcc rId="10361" ua="false" sId="4">
    <oc r="AX89" t="n">
      <f>-</f>
    </oc>
    <nc r="AX89" t="n">
      <f>-</f>
    </nc>
  </rcc>
  <rcc rId="10362" ua="false" sId="4">
    <oc r="AX90" t="n">
      <f>-</f>
    </oc>
    <nc r="AX90" t="n">
      <f>-</f>
    </nc>
  </rcc>
  <rcc rId="10363" ua="false" sId="4">
    <oc r="AX91" t="n">
      <f>-</f>
    </oc>
    <nc r="AX91" t="n">
      <f>-</f>
    </nc>
  </rcc>
  <rcc rId="10364" ua="false" sId="4">
    <oc r="AX92" t="n">
      <f>-</f>
    </oc>
    <nc r="AX92" t="n">
      <f>-</f>
    </nc>
  </rcc>
  <rcc rId="10365" ua="false" sId="4">
    <oc r="AX93" t="n">
      <f>-</f>
    </oc>
    <nc r="AX93" t="n">
      <f>-</f>
    </nc>
  </rcc>
  <rcc rId="10366" ua="false" sId="4">
    <oc r="AX94" t="n">
      <f>-</f>
    </oc>
    <nc r="AX94" t="n">
      <f>-</f>
    </nc>
  </rcc>
  <rcc rId="10367" ua="false" sId="4">
    <oc r="AX95" t="n">
      <f>-</f>
    </oc>
    <nc r="AX95" t="n">
      <f>-</f>
    </nc>
  </rcc>
  <rcc rId="10368" ua="false" sId="4">
    <oc r="AX96" t="n">
      <f>-</f>
    </oc>
    <nc r="AX96" t="n">
      <f>-</f>
    </nc>
  </rcc>
  <rcc rId="10369" ua="false" sId="4">
    <oc r="AX97" t="n">
      <f>-</f>
    </oc>
    <nc r="AX97" t="n">
      <f>-</f>
    </nc>
  </rcc>
  <rcc rId="10370" ua="false" sId="4">
    <oc r="AX98" t="n">
      <f>-</f>
    </oc>
    <nc r="AX98" t="n">
      <f>-</f>
    </nc>
  </rcc>
  <rcc rId="10371" ua="false" sId="4">
    <oc r="AX99" t="n">
      <f>-</f>
    </oc>
    <nc r="AX99" t="n">
      <f>-</f>
    </nc>
  </rcc>
  <rcc rId="10372" ua="false" sId="4">
    <oc r="AX100" t="n">
      <f>-</f>
    </oc>
    <nc r="AX100" t="n">
      <f>-</f>
    </nc>
  </rcc>
  <rcc rId="10373" ua="false" sId="4">
    <oc r="AX101" t="n">
      <f>-</f>
    </oc>
    <nc r="AX101" t="n">
      <f>-</f>
    </nc>
  </rcc>
  <rcc rId="10374" ua="false" sId="4">
    <oc r="AX102" t="n">
      <f>-</f>
    </oc>
    <nc r="AX102" t="n">
      <f>-</f>
    </nc>
  </rcc>
  <rcc rId="10375" ua="false" sId="4">
    <oc r="AX103" t="n">
      <f>-</f>
    </oc>
    <nc r="AX103" t="n">
      <f>-</f>
    </nc>
  </rcc>
  <rcc rId="10376" ua="false" sId="4">
    <oc r="AX104" t="n">
      <f>-</f>
    </oc>
    <nc r="AX104" t="n">
      <f>-</f>
    </nc>
  </rcc>
  <rcc rId="10377" ua="false" sId="4">
    <oc r="AX105" t="n">
      <f>-</f>
    </oc>
    <nc r="AX105" t="n">
      <f>-</f>
    </nc>
  </rcc>
  <rcc rId="10378" ua="false" sId="4">
    <oc r="AX106" t="n">
      <f>-</f>
    </oc>
    <nc r="AX106" t="n">
      <f>-</f>
    </nc>
  </rcc>
  <rcc rId="10379" ua="false" sId="4">
    <oc r="AX107" t="n">
      <f>-</f>
    </oc>
    <nc r="AX107" t="n">
      <f>-</f>
    </nc>
  </rcc>
  <rcc rId="10380" ua="false" sId="4">
    <oc r="AX108" t="n">
      <f>-</f>
    </oc>
    <nc r="AX108" t="n">
      <f>-</f>
    </nc>
  </rcc>
  <rcc rId="10381" ua="false" sId="4">
    <oc r="AX109" t="n">
      <f>-</f>
    </oc>
    <nc r="AX109" t="n">
      <f>-</f>
    </nc>
  </rcc>
  <rcc rId="10382" ua="false" sId="4">
    <oc r="AX110" t="n">
      <f>-</f>
    </oc>
    <nc r="AX110" t="n">
      <f>-</f>
    </nc>
  </rcc>
  <rcc rId="10383" ua="false" sId="4">
    <oc r="AX111" t="n">
      <f>-</f>
    </oc>
    <nc r="AX111" t="n">
      <f>-</f>
    </nc>
  </rcc>
  <rcc rId="10384" ua="false" sId="4">
    <oc r="AX112" t="n">
      <f>-</f>
    </oc>
    <nc r="AX112" t="n">
      <f>-</f>
    </nc>
  </rcc>
</revisions>
</file>

<file path=xl/revisions/revisionLog25.xml><?xml version="1.0" encoding="utf-8"?>
<revisions xmlns="http://schemas.openxmlformats.org/spreadsheetml/2006/main" xmlns:r="http://schemas.openxmlformats.org/officeDocument/2006/relationships">
  <rcc rId="10385" ua="false" sId="4">
    <oc r="B120" t="n">
      <f>-</f>
    </oc>
    <nc r="B120" t="n">
      <f>-</f>
    </nc>
  </rcc>
  <rcc rId="10386" ua="false" sId="4">
    <oc r="B121" t="n">
      <f>-</f>
    </oc>
    <nc r="B121" t="n">
      <f>-</f>
    </nc>
  </rcc>
  <rcc rId="10387" ua="false" sId="4">
    <oc r="B122" t="n">
      <f>-</f>
    </oc>
    <nc r="B122" t="n">
      <f>-</f>
    </nc>
  </rcc>
  <rcc rId="10388" ua="false" sId="4">
    <oc r="B123" t="n">
      <f>-</f>
    </oc>
    <nc r="B123" t="n">
      <f>-</f>
    </nc>
  </rcc>
  <rcc rId="10389" ua="false" sId="4">
    <oc r="B124" t="n">
      <f>-</f>
    </oc>
    <nc r="B124" t="n">
      <f>-</f>
    </nc>
  </rcc>
  <rcc rId="10390" ua="false" sId="4">
    <oc r="B125" t="n">
      <f>-</f>
    </oc>
    <nc r="B125" t="n">
      <f>-</f>
    </nc>
  </rcc>
  <rcc rId="10391" ua="false" sId="4">
    <oc r="B126" t="n">
      <f>-</f>
    </oc>
    <nc r="B126" t="n">
      <f>-</f>
    </nc>
  </rcc>
  <rcc rId="10392" ua="false" sId="4">
    <oc r="B127" t="n">
      <f>-</f>
    </oc>
    <nc r="B127" t="n">
      <f>-</f>
    </nc>
  </rcc>
  <rcc rId="10393" ua="false" sId="4">
    <oc r="B128" t="n">
      <f>-</f>
    </oc>
    <nc r="B128" t="n">
      <f>-</f>
    </nc>
  </rcc>
  <rcc rId="10394" ua="false" sId="4">
    <oc r="B129" t="n">
      <f>-</f>
    </oc>
    <nc r="B129" t="n">
      <f>-</f>
    </nc>
  </rcc>
  <rcc rId="10395" ua="false" sId="4">
    <oc r="B130" t="n">
      <f>-</f>
    </oc>
    <nc r="B130" t="n">
      <f>-</f>
    </nc>
  </rcc>
  <rcc rId="10396" ua="false" sId="4">
    <oc r="B131" t="n">
      <f>-</f>
    </oc>
    <nc r="B131" t="n">
      <f>-</f>
    </nc>
  </rcc>
  <rcc rId="10397" ua="false" sId="4">
    <oc r="B132" t="n">
      <f>-</f>
    </oc>
    <nc r="B132" t="n">
      <f>-</f>
    </nc>
  </rcc>
  <rcc rId="10398" ua="false" sId="4">
    <oc r="B133" t="n">
      <f>-</f>
    </oc>
    <nc r="B133" t="n">
      <f>-</f>
    </nc>
  </rcc>
  <rcc rId="10399" ua="false" sId="4">
    <oc r="B134" t="n">
      <f>-</f>
    </oc>
    <nc r="B134" t="n">
      <f>-</f>
    </nc>
  </rcc>
  <rcc rId="10400" ua="false" sId="4">
    <oc r="B135" t="n">
      <f>-</f>
    </oc>
    <nc r="B135" t="n">
      <f>-</f>
    </nc>
  </rcc>
  <rcc rId="10401" ua="false" sId="4">
    <oc r="B136" t="n">
      <f>-</f>
    </oc>
    <nc r="B136" t="n">
      <f>-</f>
    </nc>
  </rcc>
  <rcc rId="10402" ua="false" sId="4">
    <oc r="B137" t="n">
      <f>-</f>
    </oc>
    <nc r="B137" t="n">
      <f>-</f>
    </nc>
  </rcc>
  <rcc rId="10403" ua="false" sId="4">
    <oc r="B138" t="n">
      <f>-</f>
    </oc>
    <nc r="B138" t="n">
      <f>-</f>
    </nc>
  </rcc>
  <rcc rId="10404" ua="false" sId="4">
    <oc r="B139" t="n">
      <f>-</f>
    </oc>
    <nc r="B139" t="n">
      <f>-</f>
    </nc>
  </rcc>
  <rcc rId="10405" ua="false" sId="4">
    <oc r="B140" t="n">
      <f>-</f>
    </oc>
    <nc r="B140" t="n">
      <f>-</f>
    </nc>
  </rcc>
  <rcc rId="10406" ua="false" sId="4">
    <oc r="B141" t="n">
      <f>-</f>
    </oc>
    <nc r="B141" t="n">
      <f>-</f>
    </nc>
  </rcc>
  <rcc rId="10407" ua="false" sId="4">
    <oc r="B142" t="n">
      <f>-</f>
    </oc>
    <nc r="B142" t="n">
      <f>-</f>
    </nc>
  </rcc>
  <rcc rId="10408" ua="false" sId="4">
    <oc r="B143" t="n">
      <f>-</f>
    </oc>
    <nc r="B143" t="n">
      <f>-</f>
    </nc>
  </rcc>
  <rcc rId="10409" ua="false" sId="4">
    <oc r="B144" t="n">
      <f>-</f>
    </oc>
    <nc r="B144" t="n">
      <f>-</f>
    </nc>
  </rcc>
  <rcc rId="10410" ua="false" sId="4">
    <oc r="C120" t="n">
      <f>-</f>
    </oc>
    <nc r="C120" t="n">
      <f>-</f>
    </nc>
  </rcc>
  <rcc rId="10411" ua="false" sId="4">
    <oc r="C121" t="n">
      <f>-</f>
    </oc>
    <nc r="C121" t="n">
      <f>-</f>
    </nc>
  </rcc>
  <rcc rId="10412" ua="false" sId="4">
    <oc r="C122" t="n">
      <f>-</f>
    </oc>
    <nc r="C122" t="n">
      <f>-</f>
    </nc>
  </rcc>
  <rcc rId="10413" ua="false" sId="4">
    <oc r="C123" t="n">
      <f>-</f>
    </oc>
    <nc r="C123" t="n">
      <f>-</f>
    </nc>
  </rcc>
  <rcc rId="10414" ua="false" sId="4">
    <oc r="C124" t="n">
      <f>-</f>
    </oc>
    <nc r="C124" t="n">
      <f>-</f>
    </nc>
  </rcc>
  <rcc rId="10415" ua="false" sId="4">
    <oc r="C125" t="n">
      <f>-</f>
    </oc>
    <nc r="C125" t="n">
      <f>-</f>
    </nc>
  </rcc>
  <rcc rId="10416" ua="false" sId="4">
    <oc r="C126" t="n">
      <f>-</f>
    </oc>
    <nc r="C126" t="n">
      <f>-</f>
    </nc>
  </rcc>
  <rcc rId="10417" ua="false" sId="4">
    <oc r="C127" t="n">
      <f>-</f>
    </oc>
    <nc r="C127" t="n">
      <f>-</f>
    </nc>
  </rcc>
  <rcc rId="10418" ua="false" sId="4">
    <oc r="C128" t="n">
      <f>-</f>
    </oc>
    <nc r="C128" t="n">
      <f>-</f>
    </nc>
  </rcc>
  <rcc rId="10419" ua="false" sId="4">
    <oc r="C129" t="n">
      <f>-</f>
    </oc>
    <nc r="C129" t="n">
      <f>-</f>
    </nc>
  </rcc>
  <rcc rId="10420" ua="false" sId="4">
    <oc r="C130" t="n">
      <f>-</f>
    </oc>
    <nc r="C130" t="n">
      <f>-</f>
    </nc>
  </rcc>
  <rcc rId="10421" ua="false" sId="4">
    <oc r="C131" t="n">
      <f>-</f>
    </oc>
    <nc r="C131" t="n">
      <f>-</f>
    </nc>
  </rcc>
  <rcc rId="10422" ua="false" sId="4">
    <oc r="C132" t="n">
      <f>-</f>
    </oc>
    <nc r="C132" t="n">
      <f>-</f>
    </nc>
  </rcc>
  <rcc rId="10423" ua="false" sId="4">
    <oc r="C133" t="n">
      <f>-</f>
    </oc>
    <nc r="C133" t="n">
      <f>-</f>
    </nc>
  </rcc>
  <rcc rId="10424" ua="false" sId="4">
    <oc r="C134" t="n">
      <f>-</f>
    </oc>
    <nc r="C134" t="n">
      <f>-</f>
    </nc>
  </rcc>
  <rcc rId="10425" ua="false" sId="4">
    <oc r="C135" t="n">
      <f>-</f>
    </oc>
    <nc r="C135" t="n">
      <f>-</f>
    </nc>
  </rcc>
  <rcc rId="10426" ua="false" sId="4">
    <oc r="C136" t="n">
      <f>-</f>
    </oc>
    <nc r="C136" t="n">
      <f>-</f>
    </nc>
  </rcc>
  <rcc rId="10427" ua="false" sId="4">
    <oc r="C137" t="n">
      <f>-</f>
    </oc>
    <nc r="C137" t="n">
      <f>-</f>
    </nc>
  </rcc>
  <rcc rId="10428" ua="false" sId="4">
    <oc r="C138" t="n">
      <f>-</f>
    </oc>
    <nc r="C138" t="n">
      <f>-</f>
    </nc>
  </rcc>
  <rcc rId="10429" ua="false" sId="4">
    <oc r="C139" t="n">
      <f>-</f>
    </oc>
    <nc r="C139" t="n">
      <f>-</f>
    </nc>
  </rcc>
  <rcc rId="10430" ua="false" sId="4">
    <oc r="C140" t="n">
      <f>-</f>
    </oc>
    <nc r="C140" t="n">
      <f>-</f>
    </nc>
  </rcc>
  <rcc rId="10431" ua="false" sId="4">
    <oc r="C141" t="n">
      <f>-</f>
    </oc>
    <nc r="C141" t="n">
      <f>-</f>
    </nc>
  </rcc>
  <rcc rId="10432" ua="false" sId="4">
    <oc r="C142" t="n">
      <f>-</f>
    </oc>
    <nc r="C142" t="n">
      <f>-</f>
    </nc>
  </rcc>
  <rcc rId="10433" ua="false" sId="4">
    <oc r="C143" t="n">
      <f>-</f>
    </oc>
    <nc r="C143" t="n">
      <f>-</f>
    </nc>
  </rcc>
  <rcc rId="10434" ua="false" sId="4">
    <oc r="C144" t="n">
      <f>-</f>
    </oc>
    <nc r="C144" t="n">
      <f>-</f>
    </nc>
  </rcc>
  <rcc rId="10435" ua="false" sId="4">
    <oc r="D120" t="n">
      <f>-</f>
    </oc>
    <nc r="D120" t="n">
      <f>-</f>
    </nc>
  </rcc>
  <rcc rId="10436" ua="false" sId="4">
    <oc r="D121" t="n">
      <f>-</f>
    </oc>
    <nc r="D121" t="n">
      <f>-</f>
    </nc>
  </rcc>
  <rcc rId="10437" ua="false" sId="4">
    <oc r="D122" t="n">
      <f>-</f>
    </oc>
    <nc r="D122" t="n">
      <f>-</f>
    </nc>
  </rcc>
  <rcc rId="10438" ua="false" sId="4">
    <oc r="D123" t="n">
      <f>-</f>
    </oc>
    <nc r="D123" t="n">
      <f>-</f>
    </nc>
  </rcc>
  <rcc rId="10439" ua="false" sId="4">
    <oc r="D124" t="n">
      <f>-</f>
    </oc>
    <nc r="D124" t="n">
      <f>-</f>
    </nc>
  </rcc>
  <rcc rId="10440" ua="false" sId="4">
    <oc r="D125" t="n">
      <f>-</f>
    </oc>
    <nc r="D125" t="n">
      <f>-</f>
    </nc>
  </rcc>
  <rcc rId="10441" ua="false" sId="4">
    <oc r="D126" t="n">
      <f>-</f>
    </oc>
    <nc r="D126" t="n">
      <f>-</f>
    </nc>
  </rcc>
  <rcc rId="10442" ua="false" sId="4">
    <oc r="D127" t="n">
      <f>-</f>
    </oc>
    <nc r="D127" t="n">
      <f>-</f>
    </nc>
  </rcc>
  <rcc rId="10443" ua="false" sId="4">
    <oc r="D128" t="n">
      <f>-</f>
    </oc>
    <nc r="D128" t="n">
      <f>-</f>
    </nc>
  </rcc>
  <rcc rId="10444" ua="false" sId="4">
    <oc r="D129" t="n">
      <f>-</f>
    </oc>
    <nc r="D129" t="n">
      <f>-</f>
    </nc>
  </rcc>
  <rcc rId="10445" ua="false" sId="4">
    <oc r="D130" t="n">
      <f>-</f>
    </oc>
    <nc r="D130" t="n">
      <f>-</f>
    </nc>
  </rcc>
  <rcc rId="10446" ua="false" sId="4">
    <oc r="D131" t="n">
      <f>-</f>
    </oc>
    <nc r="D131" t="n">
      <f>-</f>
    </nc>
  </rcc>
  <rcc rId="10447" ua="false" sId="4">
    <oc r="D132" t="n">
      <f>-</f>
    </oc>
    <nc r="D132" t="n">
      <f>-</f>
    </nc>
  </rcc>
  <rcc rId="10448" ua="false" sId="4">
    <oc r="D133" t="n">
      <f>-</f>
    </oc>
    <nc r="D133" t="n">
      <f>-</f>
    </nc>
  </rcc>
  <rcc rId="10449" ua="false" sId="4">
    <oc r="D134" t="n">
      <f>-</f>
    </oc>
    <nc r="D134" t="n">
      <f>-</f>
    </nc>
  </rcc>
  <rcc rId="10450" ua="false" sId="4">
    <oc r="D135" t="n">
      <f>-</f>
    </oc>
    <nc r="D135" t="n">
      <f>-</f>
    </nc>
  </rcc>
  <rcc rId="10451" ua="false" sId="4">
    <oc r="D136" t="n">
      <f>-</f>
    </oc>
    <nc r="D136" t="n">
      <f>-</f>
    </nc>
  </rcc>
  <rcc rId="10452" ua="false" sId="4">
    <oc r="D137" t="n">
      <f>-</f>
    </oc>
    <nc r="D137" t="n">
      <f>-</f>
    </nc>
  </rcc>
  <rcc rId="10453" ua="false" sId="4">
    <oc r="D138" t="n">
      <f>-</f>
    </oc>
    <nc r="D138" t="n">
      <f>-</f>
    </nc>
  </rcc>
  <rcc rId="10454" ua="false" sId="4">
    <oc r="D139" t="n">
      <f>-</f>
    </oc>
    <nc r="D139" t="n">
      <f>-</f>
    </nc>
  </rcc>
  <rcc rId="10455" ua="false" sId="4">
    <oc r="D140" t="n">
      <f>-</f>
    </oc>
    <nc r="D140" t="n">
      <f>-</f>
    </nc>
  </rcc>
  <rcc rId="10456" ua="false" sId="4">
    <oc r="D141" t="n">
      <f>-</f>
    </oc>
    <nc r="D141" t="n">
      <f>-</f>
    </nc>
  </rcc>
  <rcc rId="10457" ua="false" sId="4">
    <oc r="D142" t="n">
      <f>-</f>
    </oc>
    <nc r="D142" t="n">
      <f>-</f>
    </nc>
  </rcc>
  <rcc rId="10458" ua="false" sId="4">
    <oc r="D143" t="n">
      <f>-</f>
    </oc>
    <nc r="D143" t="n">
      <f>-</f>
    </nc>
  </rcc>
  <rcc rId="10459" ua="false" sId="4">
    <oc r="D144" t="n">
      <f>-</f>
    </oc>
    <nc r="D144" t="n">
      <f>-</f>
    </nc>
  </rcc>
  <rcc rId="10460" ua="false" sId="4">
    <oc r="E120" t="n">
      <f>-</f>
    </oc>
    <nc r="E120" t="n">
      <f>-</f>
    </nc>
  </rcc>
  <rcc rId="10461" ua="false" sId="4">
    <oc r="E121" t="n">
      <f>-</f>
    </oc>
    <nc r="E121" t="n">
      <f>-</f>
    </nc>
  </rcc>
  <rcc rId="10462" ua="false" sId="4">
    <oc r="E122" t="n">
      <f>-</f>
    </oc>
    <nc r="E122" t="n">
      <f>-</f>
    </nc>
  </rcc>
  <rcc rId="10463" ua="false" sId="4">
    <oc r="E123" t="n">
      <f>-</f>
    </oc>
    <nc r="E123" t="n">
      <f>-</f>
    </nc>
  </rcc>
  <rcc rId="10464" ua="false" sId="4">
    <oc r="E124" t="n">
      <f>-</f>
    </oc>
    <nc r="E124" t="n">
      <f>-</f>
    </nc>
  </rcc>
  <rcc rId="10465" ua="false" sId="4">
    <oc r="E125" t="n">
      <f>-</f>
    </oc>
    <nc r="E125" t="n">
      <f>-</f>
    </nc>
  </rcc>
  <rcc rId="10466" ua="false" sId="4">
    <oc r="E126" t="n">
      <f>-</f>
    </oc>
    <nc r="E126" t="n">
      <f>-</f>
    </nc>
  </rcc>
  <rcc rId="10467" ua="false" sId="4">
    <oc r="E127" t="n">
      <f>-</f>
    </oc>
    <nc r="E127" t="n">
      <f>-</f>
    </nc>
  </rcc>
  <rcc rId="10468" ua="false" sId="4">
    <oc r="E128" t="n">
      <f>-</f>
    </oc>
    <nc r="E128" t="n">
      <f>-</f>
    </nc>
  </rcc>
  <rcc rId="10469" ua="false" sId="4">
    <oc r="E129" t="n">
      <f>-</f>
    </oc>
    <nc r="E129" t="n">
      <f>-</f>
    </nc>
  </rcc>
  <rcc rId="10470" ua="false" sId="4">
    <oc r="E130" t="n">
      <f>-</f>
    </oc>
    <nc r="E130" t="n">
      <f>-</f>
    </nc>
  </rcc>
  <rcc rId="10471" ua="false" sId="4">
    <oc r="E131" t="n">
      <f>-</f>
    </oc>
    <nc r="E131" t="n">
      <f>-</f>
    </nc>
  </rcc>
  <rcc rId="10472" ua="false" sId="4">
    <oc r="E132" t="n">
      <f>-</f>
    </oc>
    <nc r="E132" t="n">
      <f>-</f>
    </nc>
  </rcc>
  <rcc rId="10473" ua="false" sId="4">
    <oc r="E133" t="n">
      <f>-</f>
    </oc>
    <nc r="E133" t="n">
      <f>-</f>
    </nc>
  </rcc>
  <rcc rId="10474" ua="false" sId="4">
    <oc r="E134" t="n">
      <f>-</f>
    </oc>
    <nc r="E134" t="n">
      <f>-</f>
    </nc>
  </rcc>
  <rcc rId="10475" ua="false" sId="4">
    <oc r="E135" t="n">
      <f>-</f>
    </oc>
    <nc r="E135" t="n">
      <f>-</f>
    </nc>
  </rcc>
  <rcc rId="10476" ua="false" sId="4">
    <oc r="E136" t="n">
      <f>-</f>
    </oc>
    <nc r="E136" t="n">
      <f>-</f>
    </nc>
  </rcc>
  <rcc rId="10477" ua="false" sId="4">
    <oc r="E137" t="n">
      <f>-</f>
    </oc>
    <nc r="E137" t="n">
      <f>-</f>
    </nc>
  </rcc>
  <rcc rId="10478" ua="false" sId="4">
    <oc r="E138" t="n">
      <f>-</f>
    </oc>
    <nc r="E138" t="n">
      <f>-</f>
    </nc>
  </rcc>
  <rcc rId="10479" ua="false" sId="4">
    <oc r="E139" t="n">
      <f>-</f>
    </oc>
    <nc r="E139" t="n">
      <f>-</f>
    </nc>
  </rcc>
  <rcc rId="10480" ua="false" sId="4">
    <oc r="E140" t="n">
      <f>-</f>
    </oc>
    <nc r="E140" t="n">
      <f>-</f>
    </nc>
  </rcc>
  <rcc rId="10481" ua="false" sId="4">
    <oc r="E141" t="n">
      <f>-</f>
    </oc>
    <nc r="E141" t="n">
      <f>-</f>
    </nc>
  </rcc>
  <rcc rId="10482" ua="false" sId="4">
    <oc r="E142" t="n">
      <f>-</f>
    </oc>
    <nc r="E142" t="n">
      <f>-</f>
    </nc>
  </rcc>
  <rcc rId="10483" ua="false" sId="4">
    <oc r="E143" t="n">
      <f>-</f>
    </oc>
    <nc r="E143" t="n">
      <f>-</f>
    </nc>
  </rcc>
  <rcc rId="10484" ua="false" sId="4">
    <oc r="E144" t="n">
      <f>-</f>
    </oc>
    <nc r="E144" t="n">
      <f>-</f>
    </nc>
  </rcc>
  <rcc rId="10485" ua="false" sId="4">
    <oc r="F120" t="n">
      <f>-</f>
    </oc>
    <nc r="F120" t="n">
      <f>-</f>
    </nc>
  </rcc>
  <rcc rId="10486" ua="false" sId="4">
    <oc r="F121" t="n">
      <f>-</f>
    </oc>
    <nc r="F121" t="n">
      <f>-</f>
    </nc>
  </rcc>
  <rcc rId="10487" ua="false" sId="4">
    <oc r="F122" t="n">
      <f>-</f>
    </oc>
    <nc r="F122" t="n">
      <f>-</f>
    </nc>
  </rcc>
  <rcc rId="10488" ua="false" sId="4">
    <oc r="F123" t="n">
      <f>-</f>
    </oc>
    <nc r="F123" t="n">
      <f>-</f>
    </nc>
  </rcc>
  <rcc rId="10489" ua="false" sId="4">
    <oc r="F124" t="n">
      <f>-</f>
    </oc>
    <nc r="F124" t="n">
      <f>-</f>
    </nc>
  </rcc>
  <rcc rId="10490" ua="false" sId="4">
    <oc r="F125" t="n">
      <f>-</f>
    </oc>
    <nc r="F125" t="n">
      <f>-</f>
    </nc>
  </rcc>
  <rcc rId="10491" ua="false" sId="4">
    <oc r="F126" t="n">
      <f>-</f>
    </oc>
    <nc r="F126" t="n">
      <f>-</f>
    </nc>
  </rcc>
  <rcc rId="10492" ua="false" sId="4">
    <oc r="F127" t="n">
      <f>-</f>
    </oc>
    <nc r="F127" t="n">
      <f>-</f>
    </nc>
  </rcc>
  <rcc rId="10493" ua="false" sId="4">
    <oc r="F128" t="n">
      <f>-</f>
    </oc>
    <nc r="F128" t="n">
      <f>-</f>
    </nc>
  </rcc>
  <rcc rId="10494" ua="false" sId="4">
    <oc r="F129" t="n">
      <f>-</f>
    </oc>
    <nc r="F129" t="n">
      <f>-</f>
    </nc>
  </rcc>
  <rcc rId="10495" ua="false" sId="4">
    <oc r="F130" t="n">
      <f>-</f>
    </oc>
    <nc r="F130" t="n">
      <f>-</f>
    </nc>
  </rcc>
  <rcc rId="10496" ua="false" sId="4">
    <oc r="F131" t="n">
      <f>-</f>
    </oc>
    <nc r="F131" t="n">
      <f>-</f>
    </nc>
  </rcc>
  <rcc rId="10497" ua="false" sId="4">
    <oc r="F132" t="n">
      <f>-</f>
    </oc>
    <nc r="F132" t="n">
      <f>-</f>
    </nc>
  </rcc>
  <rcc rId="10498" ua="false" sId="4">
    <oc r="F133" t="n">
      <f>-</f>
    </oc>
    <nc r="F133" t="n">
      <f>-</f>
    </nc>
  </rcc>
  <rcc rId="10499" ua="false" sId="4">
    <oc r="F134" t="n">
      <f>-</f>
    </oc>
    <nc r="F134" t="n">
      <f>-</f>
    </nc>
  </rcc>
  <rcc rId="10500" ua="false" sId="4">
    <oc r="F135" t="n">
      <f>-</f>
    </oc>
    <nc r="F135" t="n">
      <f>-</f>
    </nc>
  </rcc>
  <rcc rId="10501" ua="false" sId="4">
    <oc r="F136" t="n">
      <f>-</f>
    </oc>
    <nc r="F136" t="n">
      <f>-</f>
    </nc>
  </rcc>
  <rcc rId="10502" ua="false" sId="4">
    <oc r="F137" t="n">
      <f>-</f>
    </oc>
    <nc r="F137" t="n">
      <f>-</f>
    </nc>
  </rcc>
  <rcc rId="10503" ua="false" sId="4">
    <oc r="F138" t="n">
      <f>-</f>
    </oc>
    <nc r="F138" t="n">
      <f>-</f>
    </nc>
  </rcc>
  <rcc rId="10504" ua="false" sId="4">
    <oc r="F139" t="n">
      <f>-</f>
    </oc>
    <nc r="F139" t="n">
      <f>-</f>
    </nc>
  </rcc>
  <rcc rId="10505" ua="false" sId="4">
    <oc r="F140" t="n">
      <f>-</f>
    </oc>
    <nc r="F140" t="n">
      <f>-</f>
    </nc>
  </rcc>
  <rcc rId="10506" ua="false" sId="4">
    <oc r="F141" t="n">
      <f>-</f>
    </oc>
    <nc r="F141" t="n">
      <f>-</f>
    </nc>
  </rcc>
  <rcc rId="10507" ua="false" sId="4">
    <oc r="F142" t="n">
      <f>-</f>
    </oc>
    <nc r="F142" t="n">
      <f>-</f>
    </nc>
  </rcc>
  <rcc rId="10508" ua="false" sId="4">
    <oc r="F143" t="n">
      <f>-</f>
    </oc>
    <nc r="F143" t="n">
      <f>-</f>
    </nc>
  </rcc>
  <rcc rId="10509" ua="false" sId="4">
    <oc r="F144" t="n">
      <f>-</f>
    </oc>
    <nc r="F144" t="n">
      <f>-</f>
    </nc>
  </rcc>
  <rcc rId="10510" ua="false" sId="4">
    <oc r="G120" t="n">
      <f>-</f>
    </oc>
    <nc r="G120" t="n">
      <f>-</f>
    </nc>
  </rcc>
  <rcc rId="10511" ua="false" sId="4">
    <oc r="G121" t="n">
      <f>-</f>
    </oc>
    <nc r="G121" t="n">
      <f>-</f>
    </nc>
  </rcc>
  <rcc rId="10512" ua="false" sId="4">
    <oc r="G122" t="n">
      <f>-</f>
    </oc>
    <nc r="G122" t="n">
      <f>-</f>
    </nc>
  </rcc>
  <rcc rId="10513" ua="false" sId="4">
    <oc r="G123" t="n">
      <f>-</f>
    </oc>
    <nc r="G123" t="n">
      <f>-</f>
    </nc>
  </rcc>
  <rcc rId="10514" ua="false" sId="4">
    <oc r="G124" t="n">
      <f>-</f>
    </oc>
    <nc r="G124" t="n">
      <f>-</f>
    </nc>
  </rcc>
  <rcc rId="10515" ua="false" sId="4">
    <oc r="G125" t="n">
      <f>-</f>
    </oc>
    <nc r="G125" t="n">
      <f>-</f>
    </nc>
  </rcc>
  <rcc rId="10516" ua="false" sId="4">
    <oc r="G126" t="n">
      <f>-</f>
    </oc>
    <nc r="G126" t="n">
      <f>-</f>
    </nc>
  </rcc>
  <rcc rId="10517" ua="false" sId="4">
    <oc r="G127" t="n">
      <f>-</f>
    </oc>
    <nc r="G127" t="n">
      <f>-</f>
    </nc>
  </rcc>
  <rcc rId="10518" ua="false" sId="4">
    <oc r="G128" t="n">
      <f>-</f>
    </oc>
    <nc r="G128" t="n">
      <f>-</f>
    </nc>
  </rcc>
  <rcc rId="10519" ua="false" sId="4">
    <oc r="G129" t="n">
      <f>-</f>
    </oc>
    <nc r="G129" t="n">
      <f>-</f>
    </nc>
  </rcc>
  <rcc rId="10520" ua="false" sId="4">
    <oc r="G130" t="n">
      <f>-</f>
    </oc>
    <nc r="G130" t="n">
      <f>-</f>
    </nc>
  </rcc>
  <rcc rId="10521" ua="false" sId="4">
    <oc r="G131" t="n">
      <f>-</f>
    </oc>
    <nc r="G131" t="n">
      <f>-</f>
    </nc>
  </rcc>
  <rcc rId="10522" ua="false" sId="4">
    <oc r="G132" t="n">
      <f>-</f>
    </oc>
    <nc r="G132" t="n">
      <f>-</f>
    </nc>
  </rcc>
  <rcc rId="10523" ua="false" sId="4">
    <oc r="G133" t="n">
      <f>-</f>
    </oc>
    <nc r="G133" t="n">
      <f>-</f>
    </nc>
  </rcc>
  <rcc rId="10524" ua="false" sId="4">
    <oc r="G134" t="n">
      <f>-</f>
    </oc>
    <nc r="G134" t="n">
      <f>-</f>
    </nc>
  </rcc>
  <rcc rId="10525" ua="false" sId="4">
    <oc r="G135" t="n">
      <f>-</f>
    </oc>
    <nc r="G135" t="n">
      <f>-</f>
    </nc>
  </rcc>
  <rcc rId="10526" ua="false" sId="4">
    <oc r="G136" t="n">
      <f>-</f>
    </oc>
    <nc r="G136" t="n">
      <f>-</f>
    </nc>
  </rcc>
  <rcc rId="10527" ua="false" sId="4">
    <oc r="G137" t="n">
      <f>-</f>
    </oc>
    <nc r="G137" t="n">
      <f>-</f>
    </nc>
  </rcc>
  <rcc rId="10528" ua="false" sId="4">
    <oc r="G138" t="n">
      <f>-</f>
    </oc>
    <nc r="G138" t="n">
      <f>-</f>
    </nc>
  </rcc>
  <rcc rId="10529" ua="false" sId="4">
    <oc r="G139" t="n">
      <f>-</f>
    </oc>
    <nc r="G139" t="n">
      <f>-</f>
    </nc>
  </rcc>
  <rcc rId="10530" ua="false" sId="4">
    <oc r="G140" t="n">
      <f>-</f>
    </oc>
    <nc r="G140" t="n">
      <f>-</f>
    </nc>
  </rcc>
  <rcc rId="10531" ua="false" sId="4">
    <oc r="G141" t="n">
      <f>-</f>
    </oc>
    <nc r="G141" t="n">
      <f>-</f>
    </nc>
  </rcc>
  <rcc rId="10532" ua="false" sId="4">
    <oc r="G142" t="n">
      <f>-</f>
    </oc>
    <nc r="G142" t="n">
      <f>-</f>
    </nc>
  </rcc>
  <rcc rId="10533" ua="false" sId="4">
    <oc r="G143" t="n">
      <f>-</f>
    </oc>
    <nc r="G143" t="n">
      <f>-</f>
    </nc>
  </rcc>
  <rcc rId="10534" ua="false" sId="4">
    <oc r="G144" t="n">
      <f>-</f>
    </oc>
    <nc r="G144" t="n">
      <f>-</f>
    </nc>
  </rcc>
  <rcc rId="10535" ua="false" sId="4">
    <oc r="H120" t="n">
      <f>-</f>
    </oc>
    <nc r="H120" t="n">
      <f>-</f>
    </nc>
  </rcc>
  <rcc rId="10536" ua="false" sId="4">
    <oc r="H121" t="n">
      <f>-</f>
    </oc>
    <nc r="H121" t="n">
      <f>-</f>
    </nc>
  </rcc>
  <rcc rId="10537" ua="false" sId="4">
    <oc r="H122" t="n">
      <f>-</f>
    </oc>
    <nc r="H122" t="n">
      <f>-</f>
    </nc>
  </rcc>
  <rcc rId="10538" ua="false" sId="4">
    <oc r="H123" t="n">
      <f>-</f>
    </oc>
    <nc r="H123" t="n">
      <f>-</f>
    </nc>
  </rcc>
  <rcc rId="10539" ua="false" sId="4">
    <oc r="H124" t="n">
      <f>-</f>
    </oc>
    <nc r="H124" t="n">
      <f>-</f>
    </nc>
  </rcc>
  <rcc rId="10540" ua="false" sId="4">
    <oc r="H125" t="n">
      <f>-</f>
    </oc>
    <nc r="H125" t="n">
      <f>-</f>
    </nc>
  </rcc>
  <rcc rId="10541" ua="false" sId="4">
    <oc r="H126" t="n">
      <f>-</f>
    </oc>
    <nc r="H126" t="n">
      <f>-</f>
    </nc>
  </rcc>
  <rcc rId="10542" ua="false" sId="4">
    <oc r="H127" t="n">
      <f>-</f>
    </oc>
    <nc r="H127" t="n">
      <f>-</f>
    </nc>
  </rcc>
  <rcc rId="10543" ua="false" sId="4">
    <oc r="H128" t="n">
      <f>-</f>
    </oc>
    <nc r="H128" t="n">
      <f>-</f>
    </nc>
  </rcc>
  <rcc rId="10544" ua="false" sId="4">
    <oc r="H129" t="n">
      <f>-</f>
    </oc>
    <nc r="H129" t="n">
      <f>-</f>
    </nc>
  </rcc>
  <rcc rId="10545" ua="false" sId="4">
    <oc r="H130" t="n">
      <f>-</f>
    </oc>
    <nc r="H130" t="n">
      <f>-</f>
    </nc>
  </rcc>
  <rcc rId="10546" ua="false" sId="4">
    <oc r="H131" t="n">
      <f>-</f>
    </oc>
    <nc r="H131" t="n">
      <f>-</f>
    </nc>
  </rcc>
  <rcc rId="10547" ua="false" sId="4">
    <oc r="H132" t="n">
      <f>-</f>
    </oc>
    <nc r="H132" t="n">
      <f>-</f>
    </nc>
  </rcc>
  <rcc rId="10548" ua="false" sId="4">
    <oc r="H133" t="n">
      <f>-</f>
    </oc>
    <nc r="H133" t="n">
      <f>-</f>
    </nc>
  </rcc>
  <rcc rId="10549" ua="false" sId="4">
    <oc r="H134" t="n">
      <f>-</f>
    </oc>
    <nc r="H134" t="n">
      <f>-</f>
    </nc>
  </rcc>
  <rcc rId="10550" ua="false" sId="4">
    <oc r="H135" t="n">
      <f>-</f>
    </oc>
    <nc r="H135" t="n">
      <f>-</f>
    </nc>
  </rcc>
  <rcc rId="10551" ua="false" sId="4">
    <oc r="H136" t="n">
      <f>-</f>
    </oc>
    <nc r="H136" t="n">
      <f>-</f>
    </nc>
  </rcc>
  <rcc rId="10552" ua="false" sId="4">
    <oc r="H137" t="n">
      <f>-</f>
    </oc>
    <nc r="H137" t="n">
      <f>-</f>
    </nc>
  </rcc>
  <rcc rId="10553" ua="false" sId="4">
    <oc r="H138" t="n">
      <f>-</f>
    </oc>
    <nc r="H138" t="n">
      <f>-</f>
    </nc>
  </rcc>
  <rcc rId="10554" ua="false" sId="4">
    <oc r="H139" t="n">
      <f>-</f>
    </oc>
    <nc r="H139" t="n">
      <f>-</f>
    </nc>
  </rcc>
  <rcc rId="10555" ua="false" sId="4">
    <oc r="H140" t="n">
      <f>-</f>
    </oc>
    <nc r="H140" t="n">
      <f>-</f>
    </nc>
  </rcc>
  <rcc rId="10556" ua="false" sId="4">
    <oc r="H141" t="n">
      <f>-</f>
    </oc>
    <nc r="H141" t="n">
      <f>-</f>
    </nc>
  </rcc>
  <rcc rId="10557" ua="false" sId="4">
    <oc r="H142" t="n">
      <f>-</f>
    </oc>
    <nc r="H142" t="n">
      <f>-</f>
    </nc>
  </rcc>
  <rcc rId="10558" ua="false" sId="4">
    <oc r="H143" t="n">
      <f>-</f>
    </oc>
    <nc r="H143" t="n">
      <f>-</f>
    </nc>
  </rcc>
  <rcc rId="10559" ua="false" sId="4">
    <oc r="H144" t="n">
      <f>-</f>
    </oc>
    <nc r="H144" t="n">
      <f>-</f>
    </nc>
  </rcc>
  <rcc rId="10560" ua="false" sId="4">
    <oc r="I120" t="n">
      <f>-</f>
    </oc>
    <nc r="I120" t="n">
      <f>-</f>
    </nc>
  </rcc>
  <rcc rId="10561" ua="false" sId="4">
    <oc r="I121" t="n">
      <f>-</f>
    </oc>
    <nc r="I121" t="n">
      <f>-</f>
    </nc>
  </rcc>
  <rcc rId="10562" ua="false" sId="4">
    <oc r="I122" t="n">
      <f>-</f>
    </oc>
    <nc r="I122" t="n">
      <f>-</f>
    </nc>
  </rcc>
  <rcc rId="10563" ua="false" sId="4">
    <oc r="I123" t="n">
      <f>-</f>
    </oc>
    <nc r="I123" t="n">
      <f>-</f>
    </nc>
  </rcc>
  <rcc rId="10564" ua="false" sId="4">
    <oc r="I124" t="n">
      <f>-</f>
    </oc>
    <nc r="I124" t="n">
      <f>-</f>
    </nc>
  </rcc>
  <rcc rId="10565" ua="false" sId="4">
    <oc r="I125" t="n">
      <f>-</f>
    </oc>
    <nc r="I125" t="n">
      <f>-</f>
    </nc>
  </rcc>
  <rcc rId="10566" ua="false" sId="4">
    <oc r="I126" t="n">
      <f>-</f>
    </oc>
    <nc r="I126" t="n">
      <f>-</f>
    </nc>
  </rcc>
  <rcc rId="10567" ua="false" sId="4">
    <oc r="I127" t="n">
      <f>-</f>
    </oc>
    <nc r="I127" t="n">
      <f>-</f>
    </nc>
  </rcc>
  <rcc rId="10568" ua="false" sId="4">
    <oc r="I128" t="n">
      <f>-</f>
    </oc>
    <nc r="I128" t="n">
      <f>-</f>
    </nc>
  </rcc>
  <rcc rId="10569" ua="false" sId="4">
    <oc r="I129" t="n">
      <f>-</f>
    </oc>
    <nc r="I129" t="n">
      <f>-</f>
    </nc>
  </rcc>
  <rcc rId="10570" ua="false" sId="4">
    <oc r="I130" t="n">
      <f>-</f>
    </oc>
    <nc r="I130" t="n">
      <f>-</f>
    </nc>
  </rcc>
  <rcc rId="10571" ua="false" sId="4">
    <oc r="I131" t="n">
      <f>-</f>
    </oc>
    <nc r="I131" t="n">
      <f>-</f>
    </nc>
  </rcc>
  <rcc rId="10572" ua="false" sId="4">
    <oc r="I132" t="n">
      <f>-</f>
    </oc>
    <nc r="I132" t="n">
      <f>-</f>
    </nc>
  </rcc>
  <rcc rId="10573" ua="false" sId="4">
    <oc r="I133" t="n">
      <f>-</f>
    </oc>
    <nc r="I133" t="n">
      <f>-</f>
    </nc>
  </rcc>
  <rcc rId="10574" ua="false" sId="4">
    <oc r="I134" t="n">
      <f>-</f>
    </oc>
    <nc r="I134" t="n">
      <f>-</f>
    </nc>
  </rcc>
  <rcc rId="10575" ua="false" sId="4">
    <oc r="I135" t="n">
      <f>-</f>
    </oc>
    <nc r="I135" t="n">
      <f>-</f>
    </nc>
  </rcc>
  <rcc rId="10576" ua="false" sId="4">
    <oc r="I136" t="n">
      <f>-</f>
    </oc>
    <nc r="I136" t="n">
      <f>-</f>
    </nc>
  </rcc>
  <rcc rId="10577" ua="false" sId="4">
    <oc r="I137" t="n">
      <f>-</f>
    </oc>
    <nc r="I137" t="n">
      <f>-</f>
    </nc>
  </rcc>
  <rcc rId="10578" ua="false" sId="4">
    <oc r="I138" t="n">
      <f>-</f>
    </oc>
    <nc r="I138" t="n">
      <f>-</f>
    </nc>
  </rcc>
  <rcc rId="10579" ua="false" sId="4">
    <oc r="I139" t="n">
      <f>-</f>
    </oc>
    <nc r="I139" t="n">
      <f>-</f>
    </nc>
  </rcc>
  <rcc rId="10580" ua="false" sId="4">
    <oc r="I140" t="n">
      <f>-</f>
    </oc>
    <nc r="I140" t="n">
      <f>-</f>
    </nc>
  </rcc>
  <rcc rId="10581" ua="false" sId="4">
    <oc r="I141" t="n">
      <f>-</f>
    </oc>
    <nc r="I141" t="n">
      <f>-</f>
    </nc>
  </rcc>
  <rcc rId="10582" ua="false" sId="4">
    <oc r="I142" t="n">
      <f>-</f>
    </oc>
    <nc r="I142" t="n">
      <f>-</f>
    </nc>
  </rcc>
  <rcc rId="10583" ua="false" sId="4">
    <oc r="I143" t="n">
      <f>-</f>
    </oc>
    <nc r="I143" t="n">
      <f>-</f>
    </nc>
  </rcc>
  <rcc rId="10584" ua="false" sId="4">
    <oc r="I144" t="n">
      <f>-</f>
    </oc>
    <nc r="I144" t="n">
      <f>-</f>
    </nc>
  </rcc>
  <rcc rId="10585" ua="false" sId="4">
    <oc r="J120" t="n">
      <f>-</f>
    </oc>
    <nc r="J120" t="n">
      <f>-</f>
    </nc>
  </rcc>
  <rcc rId="10586" ua="false" sId="4">
    <oc r="J121" t="n">
      <f>-</f>
    </oc>
    <nc r="J121" t="n">
      <f>-</f>
    </nc>
  </rcc>
  <rcc rId="10587" ua="false" sId="4">
    <oc r="J122" t="n">
      <f>-</f>
    </oc>
    <nc r="J122" t="n">
      <f>-</f>
    </nc>
  </rcc>
  <rcc rId="10588" ua="false" sId="4">
    <oc r="J123" t="n">
      <f>-</f>
    </oc>
    <nc r="J123" t="n">
      <f>-</f>
    </nc>
  </rcc>
  <rcc rId="10589" ua="false" sId="4">
    <oc r="J124" t="n">
      <f>-</f>
    </oc>
    <nc r="J124" t="n">
      <f>-</f>
    </nc>
  </rcc>
  <rcc rId="10590" ua="false" sId="4">
    <oc r="J125" t="n">
      <f>-</f>
    </oc>
    <nc r="J125" t="n">
      <f>-</f>
    </nc>
  </rcc>
  <rcc rId="10591" ua="false" sId="4">
    <oc r="J126" t="n">
      <f>-</f>
    </oc>
    <nc r="J126" t="n">
      <f>-</f>
    </nc>
  </rcc>
  <rcc rId="10592" ua="false" sId="4">
    <oc r="J127" t="n">
      <f>-</f>
    </oc>
    <nc r="J127" t="n">
      <f>-</f>
    </nc>
  </rcc>
  <rcc rId="10593" ua="false" sId="4">
    <oc r="J128" t="n">
      <f>-</f>
    </oc>
    <nc r="J128" t="n">
      <f>-</f>
    </nc>
  </rcc>
  <rcc rId="10594" ua="false" sId="4">
    <oc r="J129" t="n">
      <f>-</f>
    </oc>
    <nc r="J129" t="n">
      <f>-</f>
    </nc>
  </rcc>
  <rcc rId="10595" ua="false" sId="4">
    <oc r="J130" t="n">
      <f>-</f>
    </oc>
    <nc r="J130" t="n">
      <f>-</f>
    </nc>
  </rcc>
  <rcc rId="10596" ua="false" sId="4">
    <oc r="J131" t="n">
      <f>-</f>
    </oc>
    <nc r="J131" t="n">
      <f>-</f>
    </nc>
  </rcc>
  <rcc rId="10597" ua="false" sId="4">
    <oc r="J132" t="n">
      <f>-</f>
    </oc>
    <nc r="J132" t="n">
      <f>-</f>
    </nc>
  </rcc>
  <rcc rId="10598" ua="false" sId="4">
    <oc r="J133" t="n">
      <f>-</f>
    </oc>
    <nc r="J133" t="n">
      <f>-</f>
    </nc>
  </rcc>
  <rcc rId="10599" ua="false" sId="4">
    <oc r="J134" t="n">
      <f>-</f>
    </oc>
    <nc r="J134" t="n">
      <f>-</f>
    </nc>
  </rcc>
  <rcc rId="10600" ua="false" sId="4">
    <oc r="J135" t="n">
      <f>-</f>
    </oc>
    <nc r="J135" t="n">
      <f>-</f>
    </nc>
  </rcc>
  <rcc rId="10601" ua="false" sId="4">
    <oc r="J136" t="n">
      <f>-</f>
    </oc>
    <nc r="J136" t="n">
      <f>-</f>
    </nc>
  </rcc>
  <rcc rId="10602" ua="false" sId="4">
    <oc r="J137" t="n">
      <f>-</f>
    </oc>
    <nc r="J137" t="n">
      <f>-</f>
    </nc>
  </rcc>
  <rcc rId="10603" ua="false" sId="4">
    <oc r="J138" t="n">
      <f>-</f>
    </oc>
    <nc r="J138" t="n">
      <f>-</f>
    </nc>
  </rcc>
  <rcc rId="10604" ua="false" sId="4">
    <oc r="J139" t="n">
      <f>-</f>
    </oc>
    <nc r="J139" t="n">
      <f>-</f>
    </nc>
  </rcc>
  <rcc rId="10605" ua="false" sId="4">
    <oc r="J140" t="n">
      <f>-</f>
    </oc>
    <nc r="J140" t="n">
      <f>-</f>
    </nc>
  </rcc>
  <rcc rId="10606" ua="false" sId="4">
    <oc r="J141" t="n">
      <f>-</f>
    </oc>
    <nc r="J141" t="n">
      <f>-</f>
    </nc>
  </rcc>
  <rcc rId="10607" ua="false" sId="4">
    <oc r="J142" t="n">
      <f>-</f>
    </oc>
    <nc r="J142" t="n">
      <f>-</f>
    </nc>
  </rcc>
  <rcc rId="10608" ua="false" sId="4">
    <oc r="J143" t="n">
      <f>-</f>
    </oc>
    <nc r="J143" t="n">
      <f>-</f>
    </nc>
  </rcc>
  <rcc rId="10609" ua="false" sId="4">
    <oc r="J144" t="n">
      <f>-</f>
    </oc>
    <nc r="J144" t="n">
      <f>-</f>
    </nc>
  </rcc>
  <rcc rId="10610" ua="false" sId="4">
    <oc r="K120" t="n">
      <f>-</f>
    </oc>
    <nc r="K120" t="n">
      <f>-</f>
    </nc>
  </rcc>
  <rcc rId="10611" ua="false" sId="4">
    <oc r="K121" t="n">
      <f>-</f>
    </oc>
    <nc r="K121" t="n">
      <f>-</f>
    </nc>
  </rcc>
  <rcc rId="10612" ua="false" sId="4">
    <oc r="K122" t="n">
      <f>-</f>
    </oc>
    <nc r="K122" t="n">
      <f>-</f>
    </nc>
  </rcc>
  <rcc rId="10613" ua="false" sId="4">
    <oc r="K123" t="n">
      <f>-</f>
    </oc>
    <nc r="K123" t="n">
      <f>-</f>
    </nc>
  </rcc>
  <rcc rId="10614" ua="false" sId="4">
    <oc r="K124" t="n">
      <f>-</f>
    </oc>
    <nc r="K124" t="n">
      <f>-</f>
    </nc>
  </rcc>
  <rcc rId="10615" ua="false" sId="4">
    <oc r="K125" t="n">
      <f>-</f>
    </oc>
    <nc r="K125" t="n">
      <f>-</f>
    </nc>
  </rcc>
  <rcc rId="10616" ua="false" sId="4">
    <oc r="K126" t="n">
      <f>-</f>
    </oc>
    <nc r="K126" t="n">
      <f>-</f>
    </nc>
  </rcc>
  <rcc rId="10617" ua="false" sId="4">
    <oc r="K127" t="n">
      <f>-</f>
    </oc>
    <nc r="K127" t="n">
      <f>-</f>
    </nc>
  </rcc>
  <rcc rId="10618" ua="false" sId="4">
    <oc r="K128" t="n">
      <f>-</f>
    </oc>
    <nc r="K128" t="n">
      <f>-</f>
    </nc>
  </rcc>
  <rcc rId="10619" ua="false" sId="4">
    <oc r="K129" t="n">
      <f>-</f>
    </oc>
    <nc r="K129" t="n">
      <f>-</f>
    </nc>
  </rcc>
  <rcc rId="10620" ua="false" sId="4">
    <oc r="K130" t="n">
      <f>-</f>
    </oc>
    <nc r="K130" t="n">
      <f>-</f>
    </nc>
  </rcc>
  <rcc rId="10621" ua="false" sId="4">
    <oc r="K131" t="n">
      <f>-</f>
    </oc>
    <nc r="K131" t="n">
      <f>-</f>
    </nc>
  </rcc>
  <rcc rId="10622" ua="false" sId="4">
    <oc r="K132" t="n">
      <f>-</f>
    </oc>
    <nc r="K132" t="n">
      <f>-</f>
    </nc>
  </rcc>
  <rcc rId="10623" ua="false" sId="4">
    <oc r="K133" t="n">
      <f>-</f>
    </oc>
    <nc r="K133" t="n">
      <f>-</f>
    </nc>
  </rcc>
  <rcc rId="10624" ua="false" sId="4">
    <oc r="K134" t="n">
      <f>-</f>
    </oc>
    <nc r="K134" t="n">
      <f>-</f>
    </nc>
  </rcc>
  <rcc rId="10625" ua="false" sId="4">
    <oc r="K135" t="n">
      <f>-</f>
    </oc>
    <nc r="K135" t="n">
      <f>-</f>
    </nc>
  </rcc>
  <rcc rId="10626" ua="false" sId="4">
    <oc r="K136" t="n">
      <f>-</f>
    </oc>
    <nc r="K136" t="n">
      <f>-</f>
    </nc>
  </rcc>
  <rcc rId="10627" ua="false" sId="4">
    <oc r="K137" t="n">
      <f>-</f>
    </oc>
    <nc r="K137" t="n">
      <f>-</f>
    </nc>
  </rcc>
  <rcc rId="10628" ua="false" sId="4">
    <oc r="K138" t="n">
      <f>-</f>
    </oc>
    <nc r="K138" t="n">
      <f>-</f>
    </nc>
  </rcc>
  <rcc rId="10629" ua="false" sId="4">
    <oc r="K139" t="n">
      <f>-</f>
    </oc>
    <nc r="K139" t="n">
      <f>-</f>
    </nc>
  </rcc>
  <rcc rId="10630" ua="false" sId="4">
    <oc r="K140" t="n">
      <f>-</f>
    </oc>
    <nc r="K140" t="n">
      <f>-</f>
    </nc>
  </rcc>
  <rcc rId="10631" ua="false" sId="4">
    <oc r="K141" t="n">
      <f>-</f>
    </oc>
    <nc r="K141" t="n">
      <f>-</f>
    </nc>
  </rcc>
  <rcc rId="10632" ua="false" sId="4">
    <oc r="K142" t="n">
      <f>-</f>
    </oc>
    <nc r="K142" t="n">
      <f>-</f>
    </nc>
  </rcc>
  <rcc rId="10633" ua="false" sId="4">
    <oc r="K143" t="n">
      <f>-</f>
    </oc>
    <nc r="K143" t="n">
      <f>-</f>
    </nc>
  </rcc>
  <rcc rId="10634" ua="false" sId="4">
    <oc r="K144" t="n">
      <f>-</f>
    </oc>
    <nc r="K144" t="n">
      <f>-</f>
    </nc>
  </rcc>
  <rcc rId="10635" ua="false" sId="4">
    <oc r="L120" t="n">
      <f>-</f>
    </oc>
    <nc r="L120" t="n">
      <f>-</f>
    </nc>
  </rcc>
  <rcc rId="10636" ua="false" sId="4">
    <oc r="L121" t="n">
      <f>-</f>
    </oc>
    <nc r="L121" t="n">
      <f>-</f>
    </nc>
  </rcc>
  <rcc rId="10637" ua="false" sId="4">
    <oc r="L122" t="n">
      <f>-</f>
    </oc>
    <nc r="L122" t="n">
      <f>-</f>
    </nc>
  </rcc>
  <rcc rId="10638" ua="false" sId="4">
    <oc r="L123" t="n">
      <f>-</f>
    </oc>
    <nc r="L123" t="n">
      <f>-</f>
    </nc>
  </rcc>
  <rcc rId="10639" ua="false" sId="4">
    <oc r="L124" t="n">
      <f>-</f>
    </oc>
    <nc r="L124" t="n">
      <f>-</f>
    </nc>
  </rcc>
  <rcc rId="10640" ua="false" sId="4">
    <oc r="L125" t="n">
      <f>-</f>
    </oc>
    <nc r="L125" t="n">
      <f>-</f>
    </nc>
  </rcc>
  <rcc rId="10641" ua="false" sId="4">
    <oc r="L126" t="n">
      <f>-</f>
    </oc>
    <nc r="L126" t="n">
      <f>-</f>
    </nc>
  </rcc>
  <rcc rId="10642" ua="false" sId="4">
    <oc r="L127" t="n">
      <f>-</f>
    </oc>
    <nc r="L127" t="n">
      <f>-</f>
    </nc>
  </rcc>
  <rcc rId="10643" ua="false" sId="4">
    <oc r="L128" t="n">
      <f>-</f>
    </oc>
    <nc r="L128" t="n">
      <f>-</f>
    </nc>
  </rcc>
  <rcc rId="10644" ua="false" sId="4">
    <oc r="L129" t="n">
      <f>-</f>
    </oc>
    <nc r="L129" t="n">
      <f>-</f>
    </nc>
  </rcc>
  <rcc rId="10645" ua="false" sId="4">
    <oc r="L130" t="n">
      <f>-</f>
    </oc>
    <nc r="L130" t="n">
      <f>-</f>
    </nc>
  </rcc>
  <rcc rId="10646" ua="false" sId="4">
    <oc r="L131" t="n">
      <f>-</f>
    </oc>
    <nc r="L131" t="n">
      <f>-</f>
    </nc>
  </rcc>
  <rcc rId="10647" ua="false" sId="4">
    <oc r="L132" t="n">
      <f>-</f>
    </oc>
    <nc r="L132" t="n">
      <f>-</f>
    </nc>
  </rcc>
  <rcc rId="10648" ua="false" sId="4">
    <oc r="L133" t="n">
      <f>-</f>
    </oc>
    <nc r="L133" t="n">
      <f>-</f>
    </nc>
  </rcc>
  <rcc rId="10649" ua="false" sId="4">
    <oc r="L134" t="n">
      <f>-</f>
    </oc>
    <nc r="L134" t="n">
      <f>-</f>
    </nc>
  </rcc>
  <rcc rId="10650" ua="false" sId="4">
    <oc r="L135" t="n">
      <f>-</f>
    </oc>
    <nc r="L135" t="n">
      <f>-</f>
    </nc>
  </rcc>
  <rcc rId="10651" ua="false" sId="4">
    <oc r="L136" t="n">
      <f>-</f>
    </oc>
    <nc r="L136" t="n">
      <f>-</f>
    </nc>
  </rcc>
  <rcc rId="10652" ua="false" sId="4">
    <oc r="L137" t="n">
      <f>-</f>
    </oc>
    <nc r="L137" t="n">
      <f>-</f>
    </nc>
  </rcc>
  <rcc rId="10653" ua="false" sId="4">
    <oc r="L138" t="n">
      <f>-</f>
    </oc>
    <nc r="L138" t="n">
      <f>-</f>
    </nc>
  </rcc>
  <rcc rId="10654" ua="false" sId="4">
    <oc r="L139" t="n">
      <f>-</f>
    </oc>
    <nc r="L139" t="n">
      <f>-</f>
    </nc>
  </rcc>
  <rcc rId="10655" ua="false" sId="4">
    <oc r="L140" t="n">
      <f>-</f>
    </oc>
    <nc r="L140" t="n">
      <f>-</f>
    </nc>
  </rcc>
  <rcc rId="10656" ua="false" sId="4">
    <oc r="L141" t="n">
      <f>-</f>
    </oc>
    <nc r="L141" t="n">
      <f>-</f>
    </nc>
  </rcc>
  <rcc rId="10657" ua="false" sId="4">
    <oc r="L142" t="n">
      <f>-</f>
    </oc>
    <nc r="L142" t="n">
      <f>-</f>
    </nc>
  </rcc>
  <rcc rId="10658" ua="false" sId="4">
    <oc r="L143" t="n">
      <f>-</f>
    </oc>
    <nc r="L143" t="n">
      <f>-</f>
    </nc>
  </rcc>
  <rcc rId="10659" ua="false" sId="4">
    <oc r="L144" t="n">
      <f>-</f>
    </oc>
    <nc r="L144" t="n">
      <f>-</f>
    </nc>
  </rcc>
  <rcc rId="10660" ua="false" sId="4">
    <oc r="M120" t="n">
      <f>-</f>
    </oc>
    <nc r="M120" t="n">
      <f>-</f>
    </nc>
  </rcc>
  <rcc rId="10661" ua="false" sId="4">
    <oc r="M121" t="n">
      <f>-</f>
    </oc>
    <nc r="M121" t="n">
      <f>-</f>
    </nc>
  </rcc>
  <rcc rId="10662" ua="false" sId="4">
    <oc r="M122" t="n">
      <f>-</f>
    </oc>
    <nc r="M122" t="n">
      <f>-</f>
    </nc>
  </rcc>
  <rcc rId="10663" ua="false" sId="4">
    <oc r="M123" t="n">
      <f>-</f>
    </oc>
    <nc r="M123" t="n">
      <f>-</f>
    </nc>
  </rcc>
  <rcc rId="10664" ua="false" sId="4">
    <oc r="M124" t="n">
      <f>-</f>
    </oc>
    <nc r="M124" t="n">
      <f>-</f>
    </nc>
  </rcc>
  <rcc rId="10665" ua="false" sId="4">
    <oc r="M125" t="n">
      <f>-</f>
    </oc>
    <nc r="M125" t="n">
      <f>-</f>
    </nc>
  </rcc>
  <rcc rId="10666" ua="false" sId="4">
    <oc r="M126" t="n">
      <f>-</f>
    </oc>
    <nc r="M126" t="n">
      <f>-</f>
    </nc>
  </rcc>
  <rcc rId="10667" ua="false" sId="4">
    <oc r="M127" t="n">
      <f>-</f>
    </oc>
    <nc r="M127" t="n">
      <f>-</f>
    </nc>
  </rcc>
  <rcc rId="10668" ua="false" sId="4">
    <oc r="M128" t="n">
      <f>-</f>
    </oc>
    <nc r="M128" t="n">
      <f>-</f>
    </nc>
  </rcc>
  <rcc rId="10669" ua="false" sId="4">
    <oc r="M129" t="n">
      <f>-</f>
    </oc>
    <nc r="M129" t="n">
      <f>-</f>
    </nc>
  </rcc>
  <rcc rId="10670" ua="false" sId="4">
    <oc r="M130" t="n">
      <f>-</f>
    </oc>
    <nc r="M130" t="n">
      <f>-</f>
    </nc>
  </rcc>
  <rcc rId="10671" ua="false" sId="4">
    <oc r="M131" t="n">
      <f>-</f>
    </oc>
    <nc r="M131" t="n">
      <f>-</f>
    </nc>
  </rcc>
  <rcc rId="10672" ua="false" sId="4">
    <oc r="M132" t="n">
      <f>-</f>
    </oc>
    <nc r="M132" t="n">
      <f>-</f>
    </nc>
  </rcc>
  <rcc rId="10673" ua="false" sId="4">
    <oc r="M133" t="n">
      <f>-</f>
    </oc>
    <nc r="M133" t="n">
      <f>-</f>
    </nc>
  </rcc>
  <rcc rId="10674" ua="false" sId="4">
    <oc r="M134" t="n">
      <f>-</f>
    </oc>
    <nc r="M134" t="n">
      <f>-</f>
    </nc>
  </rcc>
  <rcc rId="10675" ua="false" sId="4">
    <oc r="M135" t="n">
      <f>-</f>
    </oc>
    <nc r="M135" t="n">
      <f>-</f>
    </nc>
  </rcc>
  <rcc rId="10676" ua="false" sId="4">
    <oc r="M136" t="n">
      <f>-</f>
    </oc>
    <nc r="M136" t="n">
      <f>-</f>
    </nc>
  </rcc>
  <rcc rId="10677" ua="false" sId="4">
    <oc r="M137" t="n">
      <f>-</f>
    </oc>
    <nc r="M137" t="n">
      <f>-</f>
    </nc>
  </rcc>
  <rcc rId="10678" ua="false" sId="4">
    <oc r="M138" t="n">
      <f>-</f>
    </oc>
    <nc r="M138" t="n">
      <f>-</f>
    </nc>
  </rcc>
  <rcc rId="10679" ua="false" sId="4">
    <oc r="M139" t="n">
      <f>-</f>
    </oc>
    <nc r="M139" t="n">
      <f>-</f>
    </nc>
  </rcc>
  <rcc rId="10680" ua="false" sId="4">
    <oc r="M140" t="n">
      <f>-</f>
    </oc>
    <nc r="M140" t="n">
      <f>-</f>
    </nc>
  </rcc>
  <rcc rId="10681" ua="false" sId="4">
    <oc r="M141" t="n">
      <f>-</f>
    </oc>
    <nc r="M141" t="n">
      <f>-</f>
    </nc>
  </rcc>
  <rcc rId="10682" ua="false" sId="4">
    <oc r="M142" t="n">
      <f>-</f>
    </oc>
    <nc r="M142" t="n">
      <f>-</f>
    </nc>
  </rcc>
  <rcc rId="10683" ua="false" sId="4">
    <oc r="M143" t="n">
      <f>-</f>
    </oc>
    <nc r="M143" t="n">
      <f>-</f>
    </nc>
  </rcc>
  <rcc rId="10684" ua="false" sId="4">
    <oc r="M144" t="n">
      <f>-</f>
    </oc>
    <nc r="M144" t="n">
      <f>-</f>
    </nc>
  </rcc>
  <rcc rId="10685" ua="false" sId="4">
    <oc r="N120" t="n">
      <f>-</f>
    </oc>
    <nc r="N120" t="n">
      <f>-</f>
    </nc>
  </rcc>
  <rcc rId="10686" ua="false" sId="4">
    <oc r="N121" t="n">
      <f>-</f>
    </oc>
    <nc r="N121" t="n">
      <f>-</f>
    </nc>
  </rcc>
  <rcc rId="10687" ua="false" sId="4">
    <oc r="N122" t="n">
      <f>-</f>
    </oc>
    <nc r="N122" t="n">
      <f>-</f>
    </nc>
  </rcc>
  <rcc rId="10688" ua="false" sId="4">
    <oc r="N123" t="n">
      <f>-</f>
    </oc>
    <nc r="N123" t="n">
      <f>-</f>
    </nc>
  </rcc>
  <rcc rId="10689" ua="false" sId="4">
    <oc r="N124" t="n">
      <f>-</f>
    </oc>
    <nc r="N124" t="n">
      <f>-</f>
    </nc>
  </rcc>
  <rcc rId="10690" ua="false" sId="4">
    <oc r="N125" t="n">
      <f>-</f>
    </oc>
    <nc r="N125" t="n">
      <f>-</f>
    </nc>
  </rcc>
  <rcc rId="10691" ua="false" sId="4">
    <oc r="N126" t="n">
      <f>-</f>
    </oc>
    <nc r="N126" t="n">
      <f>-</f>
    </nc>
  </rcc>
  <rcc rId="10692" ua="false" sId="4">
    <oc r="N127" t="n">
      <f>-</f>
    </oc>
    <nc r="N127" t="n">
      <f>-</f>
    </nc>
  </rcc>
  <rcc rId="10693" ua="false" sId="4">
    <oc r="N128" t="n">
      <f>-</f>
    </oc>
    <nc r="N128" t="n">
      <f>-</f>
    </nc>
  </rcc>
  <rcc rId="10694" ua="false" sId="4">
    <oc r="N129" t="n">
      <f>-</f>
    </oc>
    <nc r="N129" t="n">
      <f>-</f>
    </nc>
  </rcc>
  <rcc rId="10695" ua="false" sId="4">
    <oc r="N130" t="n">
      <f>-</f>
    </oc>
    <nc r="N130" t="n">
      <f>-</f>
    </nc>
  </rcc>
  <rcc rId="10696" ua="false" sId="4">
    <oc r="N131" t="n">
      <f>-</f>
    </oc>
    <nc r="N131" t="n">
      <f>-</f>
    </nc>
  </rcc>
  <rcc rId="10697" ua="false" sId="4">
    <oc r="N132" t="n">
      <f>-</f>
    </oc>
    <nc r="N132" t="n">
      <f>-</f>
    </nc>
  </rcc>
  <rcc rId="10698" ua="false" sId="4">
    <oc r="N133" t="n">
      <f>-</f>
    </oc>
    <nc r="N133" t="n">
      <f>-</f>
    </nc>
  </rcc>
  <rcc rId="10699" ua="false" sId="4">
    <oc r="N134" t="n">
      <f>-</f>
    </oc>
    <nc r="N134" t="n">
      <f>-</f>
    </nc>
  </rcc>
  <rcc rId="10700" ua="false" sId="4">
    <oc r="N135" t="n">
      <f>-</f>
    </oc>
    <nc r="N135" t="n">
      <f>-</f>
    </nc>
  </rcc>
  <rcc rId="10701" ua="false" sId="4">
    <oc r="N136" t="n">
      <f>-</f>
    </oc>
    <nc r="N136" t="n">
      <f>-</f>
    </nc>
  </rcc>
  <rcc rId="10702" ua="false" sId="4">
    <oc r="N137" t="n">
      <f>-</f>
    </oc>
    <nc r="N137" t="n">
      <f>-</f>
    </nc>
  </rcc>
  <rcc rId="10703" ua="false" sId="4">
    <oc r="N138" t="n">
      <f>-</f>
    </oc>
    <nc r="N138" t="n">
      <f>-</f>
    </nc>
  </rcc>
  <rcc rId="10704" ua="false" sId="4">
    <oc r="N139" t="n">
      <f>-</f>
    </oc>
    <nc r="N139" t="n">
      <f>-</f>
    </nc>
  </rcc>
  <rcc rId="10705" ua="false" sId="4">
    <oc r="N140" t="n">
      <f>-</f>
    </oc>
    <nc r="N140" t="n">
      <f>-</f>
    </nc>
  </rcc>
  <rcc rId="10706" ua="false" sId="4">
    <oc r="N141" t="n">
      <f>-</f>
    </oc>
    <nc r="N141" t="n">
      <f>-</f>
    </nc>
  </rcc>
  <rcc rId="10707" ua="false" sId="4">
    <oc r="N142" t="n">
      <f>-</f>
    </oc>
    <nc r="N142" t="n">
      <f>-</f>
    </nc>
  </rcc>
  <rcc rId="10708" ua="false" sId="4">
    <oc r="N143" t="n">
      <f>-</f>
    </oc>
    <nc r="N143" t="n">
      <f>-</f>
    </nc>
  </rcc>
  <rcc rId="10709" ua="false" sId="4">
    <oc r="N144" t="n">
      <f>-</f>
    </oc>
    <nc r="N144" t="n">
      <f>-</f>
    </nc>
  </rcc>
  <rcc rId="10710" ua="false" sId="4">
    <oc r="O120" t="n">
      <f>-</f>
    </oc>
    <nc r="O120" t="n">
      <f>-</f>
    </nc>
  </rcc>
  <rcc rId="10711" ua="false" sId="4">
    <oc r="O121" t="n">
      <f>-</f>
    </oc>
    <nc r="O121" t="n">
      <f>-</f>
    </nc>
  </rcc>
  <rcc rId="10712" ua="false" sId="4">
    <oc r="O122" t="n">
      <f>-</f>
    </oc>
    <nc r="O122" t="n">
      <f>-</f>
    </nc>
  </rcc>
  <rcc rId="10713" ua="false" sId="4">
    <oc r="O123" t="n">
      <f>-</f>
    </oc>
    <nc r="O123" t="n">
      <f>-</f>
    </nc>
  </rcc>
  <rcc rId="10714" ua="false" sId="4">
    <oc r="O124" t="n">
      <f>-</f>
    </oc>
    <nc r="O124" t="n">
      <f>-</f>
    </nc>
  </rcc>
  <rcc rId="10715" ua="false" sId="4">
    <oc r="O125" t="n">
      <f>-</f>
    </oc>
    <nc r="O125" t="n">
      <f>-</f>
    </nc>
  </rcc>
  <rcc rId="10716" ua="false" sId="4">
    <oc r="O126" t="n">
      <f>-</f>
    </oc>
    <nc r="O126" t="n">
      <f>-</f>
    </nc>
  </rcc>
  <rcc rId="10717" ua="false" sId="4">
    <oc r="O127" t="n">
      <f>-</f>
    </oc>
    <nc r="O127" t="n">
      <f>-</f>
    </nc>
  </rcc>
  <rcc rId="10718" ua="false" sId="4">
    <oc r="O128" t="n">
      <f>-</f>
    </oc>
    <nc r="O128" t="n">
      <f>-</f>
    </nc>
  </rcc>
  <rcc rId="10719" ua="false" sId="4">
    <oc r="O129" t="n">
      <f>-</f>
    </oc>
    <nc r="O129" t="n">
      <f>-</f>
    </nc>
  </rcc>
  <rcc rId="10720" ua="false" sId="4">
    <oc r="O130" t="n">
      <f>-</f>
    </oc>
    <nc r="O130" t="n">
      <f>-</f>
    </nc>
  </rcc>
  <rcc rId="10721" ua="false" sId="4">
    <oc r="O131" t="n">
      <f>-</f>
    </oc>
    <nc r="O131" t="n">
      <f>-</f>
    </nc>
  </rcc>
  <rcc rId="10722" ua="false" sId="4">
    <oc r="O132" t="n">
      <f>-</f>
    </oc>
    <nc r="O132" t="n">
      <f>-</f>
    </nc>
  </rcc>
  <rcc rId="10723" ua="false" sId="4">
    <oc r="O133" t="n">
      <f>-</f>
    </oc>
    <nc r="O133" t="n">
      <f>-</f>
    </nc>
  </rcc>
  <rcc rId="10724" ua="false" sId="4">
    <oc r="O134" t="n">
      <f>-</f>
    </oc>
    <nc r="O134" t="n">
      <f>-</f>
    </nc>
  </rcc>
  <rcc rId="10725" ua="false" sId="4">
    <oc r="O135" t="n">
      <f>-</f>
    </oc>
    <nc r="O135" t="n">
      <f>-</f>
    </nc>
  </rcc>
  <rcc rId="10726" ua="false" sId="4">
    <oc r="O136" t="n">
      <f>-</f>
    </oc>
    <nc r="O136" t="n">
      <f>-</f>
    </nc>
  </rcc>
  <rcc rId="10727" ua="false" sId="4">
    <oc r="O137" t="n">
      <f>-</f>
    </oc>
    <nc r="O137" t="n">
      <f>-</f>
    </nc>
  </rcc>
  <rcc rId="10728" ua="false" sId="4">
    <oc r="O138" t="n">
      <f>-</f>
    </oc>
    <nc r="O138" t="n">
      <f>-</f>
    </nc>
  </rcc>
  <rcc rId="10729" ua="false" sId="4">
    <oc r="O139" t="n">
      <f>-</f>
    </oc>
    <nc r="O139" t="n">
      <f>-</f>
    </nc>
  </rcc>
  <rcc rId="10730" ua="false" sId="4">
    <oc r="O140" t="n">
      <f>-</f>
    </oc>
    <nc r="O140" t="n">
      <f>-</f>
    </nc>
  </rcc>
  <rcc rId="10731" ua="false" sId="4">
    <oc r="O141" t="n">
      <f>-</f>
    </oc>
    <nc r="O141" t="n">
      <f>-</f>
    </nc>
  </rcc>
  <rcc rId="10732" ua="false" sId="4">
    <oc r="O142" t="n">
      <f>-</f>
    </oc>
    <nc r="O142" t="n">
      <f>-</f>
    </nc>
  </rcc>
  <rcc rId="10733" ua="false" sId="4">
    <oc r="O143" t="n">
      <f>-</f>
    </oc>
    <nc r="O143" t="n">
      <f>-</f>
    </nc>
  </rcc>
  <rcc rId="10734" ua="false" sId="4">
    <oc r="O144" t="n">
      <f>-</f>
    </oc>
    <nc r="O144" t="n">
      <f>-</f>
    </nc>
  </rcc>
  <rcc rId="10735" ua="false" sId="4">
    <oc r="P120" t="n">
      <f>-</f>
    </oc>
    <nc r="P120" t="n">
      <f>-</f>
    </nc>
  </rcc>
  <rcc rId="10736" ua="false" sId="4">
    <oc r="P121" t="n">
      <f>-</f>
    </oc>
    <nc r="P121" t="n">
      <f>-</f>
    </nc>
  </rcc>
  <rcc rId="10737" ua="false" sId="4">
    <oc r="P122" t="n">
      <f>-</f>
    </oc>
    <nc r="P122" t="n">
      <f>-</f>
    </nc>
  </rcc>
  <rcc rId="10738" ua="false" sId="4">
    <oc r="P123" t="n">
      <f>-</f>
    </oc>
    <nc r="P123" t="n">
      <f>-</f>
    </nc>
  </rcc>
  <rcc rId="10739" ua="false" sId="4">
    <oc r="P124" t="n">
      <f>-</f>
    </oc>
    <nc r="P124" t="n">
      <f>-</f>
    </nc>
  </rcc>
  <rcc rId="10740" ua="false" sId="4">
    <oc r="P125" t="n">
      <f>-</f>
    </oc>
    <nc r="P125" t="n">
      <f>-</f>
    </nc>
  </rcc>
  <rcc rId="10741" ua="false" sId="4">
    <oc r="P126" t="n">
      <f>-</f>
    </oc>
    <nc r="P126" t="n">
      <f>-</f>
    </nc>
  </rcc>
  <rcc rId="10742" ua="false" sId="4">
    <oc r="P127" t="n">
      <f>-</f>
    </oc>
    <nc r="P127" t="n">
      <f>-</f>
    </nc>
  </rcc>
  <rcc rId="10743" ua="false" sId="4">
    <oc r="P128" t="n">
      <f>-</f>
    </oc>
    <nc r="P128" t="n">
      <f>-</f>
    </nc>
  </rcc>
  <rcc rId="10744" ua="false" sId="4">
    <oc r="P129" t="n">
      <f>-</f>
    </oc>
    <nc r="P129" t="n">
      <f>-</f>
    </nc>
  </rcc>
  <rcc rId="10745" ua="false" sId="4">
    <oc r="P130" t="n">
      <f>-</f>
    </oc>
    <nc r="P130" t="n">
      <f>-</f>
    </nc>
  </rcc>
  <rcc rId="10746" ua="false" sId="4">
    <oc r="P131" t="n">
      <f>-</f>
    </oc>
    <nc r="P131" t="n">
      <f>-</f>
    </nc>
  </rcc>
  <rcc rId="10747" ua="false" sId="4">
    <oc r="P132" t="n">
      <f>-</f>
    </oc>
    <nc r="P132" t="n">
      <f>-</f>
    </nc>
  </rcc>
  <rcc rId="10748" ua="false" sId="4">
    <oc r="P133" t="n">
      <f>-</f>
    </oc>
    <nc r="P133" t="n">
      <f>-</f>
    </nc>
  </rcc>
  <rcc rId="10749" ua="false" sId="4">
    <oc r="P134" t="n">
      <f>-</f>
    </oc>
    <nc r="P134" t="n">
      <f>-</f>
    </nc>
  </rcc>
  <rcc rId="10750" ua="false" sId="4">
    <oc r="P135" t="n">
      <f>-</f>
    </oc>
    <nc r="P135" t="n">
      <f>-</f>
    </nc>
  </rcc>
  <rcc rId="10751" ua="false" sId="4">
    <oc r="P136" t="n">
      <f>-</f>
    </oc>
    <nc r="P136" t="n">
      <f>-</f>
    </nc>
  </rcc>
  <rcc rId="10752" ua="false" sId="4">
    <oc r="P137" t="n">
      <f>-</f>
    </oc>
    <nc r="P137" t="n">
      <f>-</f>
    </nc>
  </rcc>
  <rcc rId="10753" ua="false" sId="4">
    <oc r="P138" t="n">
      <f>-</f>
    </oc>
    <nc r="P138" t="n">
      <f>-</f>
    </nc>
  </rcc>
  <rcc rId="10754" ua="false" sId="4">
    <oc r="P139" t="n">
      <f>-</f>
    </oc>
    <nc r="P139" t="n">
      <f>-</f>
    </nc>
  </rcc>
  <rcc rId="10755" ua="false" sId="4">
    <oc r="P140" t="n">
      <f>-</f>
    </oc>
    <nc r="P140" t="n">
      <f>-</f>
    </nc>
  </rcc>
  <rcc rId="10756" ua="false" sId="4">
    <oc r="P141" t="n">
      <f>-</f>
    </oc>
    <nc r="P141" t="n">
      <f>-</f>
    </nc>
  </rcc>
  <rcc rId="10757" ua="false" sId="4">
    <oc r="P142" t="n">
      <f>-</f>
    </oc>
    <nc r="P142" t="n">
      <f>-</f>
    </nc>
  </rcc>
  <rcc rId="10758" ua="false" sId="4">
    <oc r="P143" t="n">
      <f>-</f>
    </oc>
    <nc r="P143" t="n">
      <f>-</f>
    </nc>
  </rcc>
  <rcc rId="10759" ua="false" sId="4">
    <oc r="P144" t="n">
      <f>-</f>
    </oc>
    <nc r="P144" t="n">
      <f>-</f>
    </nc>
  </rcc>
  <rcc rId="10760" ua="false" sId="4">
    <oc r="Q120" t="n">
      <f>-</f>
    </oc>
    <nc r="Q120" t="n">
      <f>-</f>
    </nc>
  </rcc>
  <rcc rId="10761" ua="false" sId="4">
    <oc r="Q121" t="n">
      <f>-</f>
    </oc>
    <nc r="Q121" t="n">
      <f>-</f>
    </nc>
  </rcc>
  <rcc rId="10762" ua="false" sId="4">
    <oc r="Q122" t="n">
      <f>-</f>
    </oc>
    <nc r="Q122" t="n">
      <f>-</f>
    </nc>
  </rcc>
  <rcc rId="10763" ua="false" sId="4">
    <oc r="Q123" t="n">
      <f>-</f>
    </oc>
    <nc r="Q123" t="n">
      <f>-</f>
    </nc>
  </rcc>
  <rcc rId="10764" ua="false" sId="4">
    <oc r="Q124" t="n">
      <f>-</f>
    </oc>
    <nc r="Q124" t="n">
      <f>-</f>
    </nc>
  </rcc>
  <rcc rId="10765" ua="false" sId="4">
    <oc r="Q125" t="n">
      <f>-</f>
    </oc>
    <nc r="Q125" t="n">
      <f>-</f>
    </nc>
  </rcc>
  <rcc rId="10766" ua="false" sId="4">
    <oc r="Q126" t="n">
      <f>-</f>
    </oc>
    <nc r="Q126" t="n">
      <f>-</f>
    </nc>
  </rcc>
  <rcc rId="10767" ua="false" sId="4">
    <oc r="Q127" t="n">
      <f>-</f>
    </oc>
    <nc r="Q127" t="n">
      <f>-</f>
    </nc>
  </rcc>
  <rcc rId="10768" ua="false" sId="4">
    <oc r="Q128" t="n">
      <f>-</f>
    </oc>
    <nc r="Q128" t="n">
      <f>-</f>
    </nc>
  </rcc>
  <rcc rId="10769" ua="false" sId="4">
    <oc r="Q129" t="n">
      <f>-</f>
    </oc>
    <nc r="Q129" t="n">
      <f>-</f>
    </nc>
  </rcc>
  <rcc rId="10770" ua="false" sId="4">
    <oc r="Q130" t="n">
      <f>-</f>
    </oc>
    <nc r="Q130" t="n">
      <f>-</f>
    </nc>
  </rcc>
  <rcc rId="10771" ua="false" sId="4">
    <oc r="Q131" t="n">
      <f>-</f>
    </oc>
    <nc r="Q131" t="n">
      <f>-</f>
    </nc>
  </rcc>
  <rcc rId="10772" ua="false" sId="4">
    <oc r="Q132" t="n">
      <f>-</f>
    </oc>
    <nc r="Q132" t="n">
      <f>-</f>
    </nc>
  </rcc>
  <rcc rId="10773" ua="false" sId="4">
    <oc r="Q133" t="n">
      <f>-</f>
    </oc>
    <nc r="Q133" t="n">
      <f>-</f>
    </nc>
  </rcc>
  <rcc rId="10774" ua="false" sId="4">
    <oc r="Q134" t="n">
      <f>-</f>
    </oc>
    <nc r="Q134" t="n">
      <f>-</f>
    </nc>
  </rcc>
  <rcc rId="10775" ua="false" sId="4">
    <oc r="Q135" t="n">
      <f>-</f>
    </oc>
    <nc r="Q135" t="n">
      <f>-</f>
    </nc>
  </rcc>
  <rcc rId="10776" ua="false" sId="4">
    <oc r="Q136" t="n">
      <f>-</f>
    </oc>
    <nc r="Q136" t="n">
      <f>-</f>
    </nc>
  </rcc>
  <rcc rId="10777" ua="false" sId="4">
    <oc r="Q137" t="n">
      <f>-</f>
    </oc>
    <nc r="Q137" t="n">
      <f>-</f>
    </nc>
  </rcc>
  <rcc rId="10778" ua="false" sId="4">
    <oc r="Q138" t="n">
      <f>-</f>
    </oc>
    <nc r="Q138" t="n">
      <f>-</f>
    </nc>
  </rcc>
  <rcc rId="10779" ua="false" sId="4">
    <oc r="Q139" t="n">
      <f>-</f>
    </oc>
    <nc r="Q139" t="n">
      <f>-</f>
    </nc>
  </rcc>
  <rcc rId="10780" ua="false" sId="4">
    <oc r="Q140" t="n">
      <f>-</f>
    </oc>
    <nc r="Q140" t="n">
      <f>-</f>
    </nc>
  </rcc>
  <rcc rId="10781" ua="false" sId="4">
    <oc r="Q141" t="n">
      <f>-</f>
    </oc>
    <nc r="Q141" t="n">
      <f>-</f>
    </nc>
  </rcc>
  <rcc rId="10782" ua="false" sId="4">
    <oc r="Q142" t="n">
      <f>-</f>
    </oc>
    <nc r="Q142" t="n">
      <f>-</f>
    </nc>
  </rcc>
  <rcc rId="10783" ua="false" sId="4">
    <oc r="Q143" t="n">
      <f>-</f>
    </oc>
    <nc r="Q143" t="n">
      <f>-</f>
    </nc>
  </rcc>
  <rcc rId="10784" ua="false" sId="4">
    <oc r="Q144" t="n">
      <f>-</f>
    </oc>
    <nc r="Q144" t="n">
      <f>-</f>
    </nc>
  </rcc>
  <rcc rId="10785" ua="false" sId="4">
    <oc r="S120" t="n">
      <f>-</f>
    </oc>
    <nc r="S120" t="n">
      <f>-</f>
    </nc>
  </rcc>
  <rcc rId="10786" ua="false" sId="4">
    <oc r="S121" t="n">
      <f>-</f>
    </oc>
    <nc r="S121" t="n">
      <f>-</f>
    </nc>
  </rcc>
  <rcc rId="10787" ua="false" sId="4">
    <oc r="S122" t="n">
      <f>-</f>
    </oc>
    <nc r="S122" t="n">
      <f>-</f>
    </nc>
  </rcc>
  <rcc rId="10788" ua="false" sId="4">
    <oc r="S123" t="n">
      <f>-</f>
    </oc>
    <nc r="S123" t="n">
      <f>-</f>
    </nc>
  </rcc>
  <rcc rId="10789" ua="false" sId="4">
    <oc r="S124" t="n">
      <f>-</f>
    </oc>
    <nc r="S124" t="n">
      <f>-</f>
    </nc>
  </rcc>
  <rcc rId="10790" ua="false" sId="4">
    <oc r="S125" t="n">
      <f>-</f>
    </oc>
    <nc r="S125" t="n">
      <f>-</f>
    </nc>
  </rcc>
  <rcc rId="10791" ua="false" sId="4">
    <oc r="S126" t="n">
      <f>-</f>
    </oc>
    <nc r="S126" t="n">
      <f>-</f>
    </nc>
  </rcc>
  <rcc rId="10792" ua="false" sId="4">
    <oc r="S127" t="n">
      <f>-</f>
    </oc>
    <nc r="S127" t="n">
      <f>-</f>
    </nc>
  </rcc>
  <rcc rId="10793" ua="false" sId="4">
    <oc r="S128" t="n">
      <f>-</f>
    </oc>
    <nc r="S128" t="n">
      <f>-</f>
    </nc>
  </rcc>
  <rcc rId="10794" ua="false" sId="4">
    <oc r="S129" t="n">
      <f>-</f>
    </oc>
    <nc r="S129" t="n">
      <f>-</f>
    </nc>
  </rcc>
  <rcc rId="10795" ua="false" sId="4">
    <oc r="S130" t="n">
      <f>-</f>
    </oc>
    <nc r="S130" t="n">
      <f>-</f>
    </nc>
  </rcc>
  <rcc rId="10796" ua="false" sId="4">
    <oc r="S131" t="n">
      <f>-</f>
    </oc>
    <nc r="S131" t="n">
      <f>-</f>
    </nc>
  </rcc>
  <rcc rId="10797" ua="false" sId="4">
    <oc r="S132" t="n">
      <f>-</f>
    </oc>
    <nc r="S132" t="n">
      <f>-</f>
    </nc>
  </rcc>
  <rcc rId="10798" ua="false" sId="4">
    <oc r="S133" t="n">
      <f>-</f>
    </oc>
    <nc r="S133" t="n">
      <f>-</f>
    </nc>
  </rcc>
  <rcc rId="10799" ua="false" sId="4">
    <oc r="S134" t="n">
      <f>-</f>
    </oc>
    <nc r="S134" t="n">
      <f>-</f>
    </nc>
  </rcc>
  <rcc rId="10800" ua="false" sId="4">
    <oc r="S135" t="n">
      <f>-</f>
    </oc>
    <nc r="S135" t="n">
      <f>-</f>
    </nc>
  </rcc>
  <rcc rId="10801" ua="false" sId="4">
    <oc r="S136" t="n">
      <f>-</f>
    </oc>
    <nc r="S136" t="n">
      <f>-</f>
    </nc>
  </rcc>
  <rcc rId="10802" ua="false" sId="4">
    <oc r="S137" t="n">
      <f>-</f>
    </oc>
    <nc r="S137" t="n">
      <f>-</f>
    </nc>
  </rcc>
  <rcc rId="10803" ua="false" sId="4">
    <oc r="S138" t="n">
      <f>-</f>
    </oc>
    <nc r="S138" t="n">
      <f>-</f>
    </nc>
  </rcc>
  <rcc rId="10804" ua="false" sId="4">
    <oc r="S139" t="n">
      <f>-</f>
    </oc>
    <nc r="S139" t="n">
      <f>-</f>
    </nc>
  </rcc>
  <rcc rId="10805" ua="false" sId="4">
    <oc r="S140" t="n">
      <f>-</f>
    </oc>
    <nc r="S140" t="n">
      <f>-</f>
    </nc>
  </rcc>
  <rcc rId="10806" ua="false" sId="4">
    <oc r="S141" t="n">
      <f>-</f>
    </oc>
    <nc r="S141" t="n">
      <f>-</f>
    </nc>
  </rcc>
  <rcc rId="10807" ua="false" sId="4">
    <oc r="S142" t="n">
      <f>-</f>
    </oc>
    <nc r="S142" t="n">
      <f>-</f>
    </nc>
  </rcc>
  <rcc rId="10808" ua="false" sId="4">
    <oc r="S143" t="n">
      <f>-</f>
    </oc>
    <nc r="S143" t="n">
      <f>-</f>
    </nc>
  </rcc>
  <rcc rId="10809" ua="false" sId="4">
    <oc r="S144" t="n">
      <f>-</f>
    </oc>
    <nc r="S144" t="n">
      <f>-</f>
    </nc>
  </rcc>
  <rcc rId="10810" ua="false" sId="4">
    <oc r="T120" t="n">
      <f>-</f>
    </oc>
    <nc r="T120" t="n">
      <f>-</f>
    </nc>
  </rcc>
  <rcc rId="10811" ua="false" sId="4">
    <oc r="T121" t="n">
      <f>-</f>
    </oc>
    <nc r="T121" t="n">
      <f>-</f>
    </nc>
  </rcc>
  <rcc rId="10812" ua="false" sId="4">
    <oc r="T122" t="n">
      <f>-</f>
    </oc>
    <nc r="T122" t="n">
      <f>-</f>
    </nc>
  </rcc>
  <rcc rId="10813" ua="false" sId="4">
    <oc r="T123" t="n">
      <f>-</f>
    </oc>
    <nc r="T123" t="n">
      <f>-</f>
    </nc>
  </rcc>
  <rcc rId="10814" ua="false" sId="4">
    <oc r="T124" t="n">
      <f>-</f>
    </oc>
    <nc r="T124" t="n">
      <f>-</f>
    </nc>
  </rcc>
  <rcc rId="10815" ua="false" sId="4">
    <oc r="T125" t="n">
      <f>-</f>
    </oc>
    <nc r="T125" t="n">
      <f>-</f>
    </nc>
  </rcc>
  <rcc rId="10816" ua="false" sId="4">
    <oc r="T126" t="n">
      <f>-</f>
    </oc>
    <nc r="T126" t="n">
      <f>-</f>
    </nc>
  </rcc>
  <rcc rId="10817" ua="false" sId="4">
    <oc r="T127" t="n">
      <f>-</f>
    </oc>
    <nc r="T127" t="n">
      <f>-</f>
    </nc>
  </rcc>
  <rcc rId="10818" ua="false" sId="4">
    <oc r="T128" t="n">
      <f>-</f>
    </oc>
    <nc r="T128" t="n">
      <f>-</f>
    </nc>
  </rcc>
  <rcc rId="10819" ua="false" sId="4">
    <oc r="T129" t="n">
      <f>-</f>
    </oc>
    <nc r="T129" t="n">
      <f>-</f>
    </nc>
  </rcc>
  <rcc rId="10820" ua="false" sId="4">
    <oc r="T130" t="n">
      <f>-</f>
    </oc>
    <nc r="T130" t="n">
      <f>-</f>
    </nc>
  </rcc>
  <rcc rId="10821" ua="false" sId="4">
    <oc r="T131" t="n">
      <f>-</f>
    </oc>
    <nc r="T131" t="n">
      <f>-</f>
    </nc>
  </rcc>
  <rcc rId="10822" ua="false" sId="4">
    <oc r="T132" t="n">
      <f>-</f>
    </oc>
    <nc r="T132" t="n">
      <f>-</f>
    </nc>
  </rcc>
  <rcc rId="10823" ua="false" sId="4">
    <oc r="T133" t="n">
      <f>-</f>
    </oc>
    <nc r="T133" t="n">
      <f>-</f>
    </nc>
  </rcc>
  <rcc rId="10824" ua="false" sId="4">
    <oc r="T134" t="n">
      <f>-</f>
    </oc>
    <nc r="T134" t="n">
      <f>-</f>
    </nc>
  </rcc>
  <rcc rId="10825" ua="false" sId="4">
    <oc r="T135" t="n">
      <f>-</f>
    </oc>
    <nc r="T135" t="n">
      <f>-</f>
    </nc>
  </rcc>
  <rcc rId="10826" ua="false" sId="4">
    <oc r="T136" t="n">
      <f>-</f>
    </oc>
    <nc r="T136" t="n">
      <f>-</f>
    </nc>
  </rcc>
  <rcc rId="10827" ua="false" sId="4">
    <oc r="T137" t="n">
      <f>-</f>
    </oc>
    <nc r="T137" t="n">
      <f>-</f>
    </nc>
  </rcc>
  <rcc rId="10828" ua="false" sId="4">
    <oc r="T138" t="n">
      <f>-</f>
    </oc>
    <nc r="T138" t="n">
      <f>-</f>
    </nc>
  </rcc>
  <rcc rId="10829" ua="false" sId="4">
    <oc r="T139" t="n">
      <f>-</f>
    </oc>
    <nc r="T139" t="n">
      <f>-</f>
    </nc>
  </rcc>
  <rcc rId="10830" ua="false" sId="4">
    <oc r="T140" t="n">
      <f>-</f>
    </oc>
    <nc r="T140" t="n">
      <f>-</f>
    </nc>
  </rcc>
  <rcc rId="10831" ua="false" sId="4">
    <oc r="T141" t="n">
      <f>-</f>
    </oc>
    <nc r="T141" t="n">
      <f>-</f>
    </nc>
  </rcc>
  <rcc rId="10832" ua="false" sId="4">
    <oc r="T142" t="n">
      <f>-</f>
    </oc>
    <nc r="T142" t="n">
      <f>-</f>
    </nc>
  </rcc>
  <rcc rId="10833" ua="false" sId="4">
    <oc r="T143" t="n">
      <f>-</f>
    </oc>
    <nc r="T143" t="n">
      <f>-</f>
    </nc>
  </rcc>
  <rcc rId="10834" ua="false" sId="4">
    <oc r="T144" t="n">
      <f>-</f>
    </oc>
    <nc r="T144" t="n">
      <f>-</f>
    </nc>
  </rcc>
  <rcc rId="10835" ua="false" sId="4">
    <oc r="U120" t="n">
      <f>-</f>
    </oc>
    <nc r="U120" t="n">
      <f>-</f>
    </nc>
  </rcc>
  <rcc rId="10836" ua="false" sId="4">
    <oc r="U121" t="n">
      <f>-</f>
    </oc>
    <nc r="U121" t="n">
      <f>-</f>
    </nc>
  </rcc>
  <rcc rId="10837" ua="false" sId="4">
    <oc r="U122" t="n">
      <f>-</f>
    </oc>
    <nc r="U122" t="n">
      <f>-</f>
    </nc>
  </rcc>
  <rcc rId="10838" ua="false" sId="4">
    <oc r="U123" t="n">
      <f>-</f>
    </oc>
    <nc r="U123" t="n">
      <f>-</f>
    </nc>
  </rcc>
  <rcc rId="10839" ua="false" sId="4">
    <oc r="U124" t="n">
      <f>-</f>
    </oc>
    <nc r="U124" t="n">
      <f>-</f>
    </nc>
  </rcc>
  <rcc rId="10840" ua="false" sId="4">
    <oc r="U125" t="n">
      <f>-</f>
    </oc>
    <nc r="U125" t="n">
      <f>-</f>
    </nc>
  </rcc>
  <rcc rId="10841" ua="false" sId="4">
    <oc r="U126" t="n">
      <f>-</f>
    </oc>
    <nc r="U126" t="n">
      <f>-</f>
    </nc>
  </rcc>
  <rcc rId="10842" ua="false" sId="4">
    <oc r="U127" t="n">
      <f>-</f>
    </oc>
    <nc r="U127" t="n">
      <f>-</f>
    </nc>
  </rcc>
  <rcc rId="10843" ua="false" sId="4">
    <oc r="U128" t="n">
      <f>-</f>
    </oc>
    <nc r="U128" t="n">
      <f>-</f>
    </nc>
  </rcc>
  <rcc rId="10844" ua="false" sId="4">
    <oc r="U129" t="n">
      <f>-</f>
    </oc>
    <nc r="U129" t="n">
      <f>-</f>
    </nc>
  </rcc>
  <rcc rId="10845" ua="false" sId="4">
    <oc r="U130" t="n">
      <f>-</f>
    </oc>
    <nc r="U130" t="n">
      <f>-</f>
    </nc>
  </rcc>
  <rcc rId="10846" ua="false" sId="4">
    <oc r="U131" t="n">
      <f>-</f>
    </oc>
    <nc r="U131" t="n">
      <f>-</f>
    </nc>
  </rcc>
  <rcc rId="10847" ua="false" sId="4">
    <oc r="U132" t="n">
      <f>-</f>
    </oc>
    <nc r="U132" t="n">
      <f>-</f>
    </nc>
  </rcc>
  <rcc rId="10848" ua="false" sId="4">
    <oc r="U133" t="n">
      <f>-</f>
    </oc>
    <nc r="U133" t="n">
      <f>-</f>
    </nc>
  </rcc>
  <rcc rId="10849" ua="false" sId="4">
    <oc r="U134" t="n">
      <f>-</f>
    </oc>
    <nc r="U134" t="n">
      <f>-</f>
    </nc>
  </rcc>
  <rcc rId="10850" ua="false" sId="4">
    <oc r="U135" t="n">
      <f>-</f>
    </oc>
    <nc r="U135" t="n">
      <f>-</f>
    </nc>
  </rcc>
  <rcc rId="10851" ua="false" sId="4">
    <oc r="U136" t="n">
      <f>-</f>
    </oc>
    <nc r="U136" t="n">
      <f>-</f>
    </nc>
  </rcc>
  <rcc rId="10852" ua="false" sId="4">
    <oc r="U137" t="n">
      <f>-</f>
    </oc>
    <nc r="U137" t="n">
      <f>-</f>
    </nc>
  </rcc>
  <rcc rId="10853" ua="false" sId="4">
    <oc r="U138" t="n">
      <f>-</f>
    </oc>
    <nc r="U138" t="n">
      <f>-</f>
    </nc>
  </rcc>
  <rcc rId="10854" ua="false" sId="4">
    <oc r="U139" t="n">
      <f>-</f>
    </oc>
    <nc r="U139" t="n">
      <f>-</f>
    </nc>
  </rcc>
  <rcc rId="10855" ua="false" sId="4">
    <oc r="U140" t="n">
      <f>-</f>
    </oc>
    <nc r="U140" t="n">
      <f>-</f>
    </nc>
  </rcc>
  <rcc rId="10856" ua="false" sId="4">
    <oc r="U141" t="n">
      <f>-</f>
    </oc>
    <nc r="U141" t="n">
      <f>-</f>
    </nc>
  </rcc>
  <rcc rId="10857" ua="false" sId="4">
    <oc r="U142" t="n">
      <f>-</f>
    </oc>
    <nc r="U142" t="n">
      <f>-</f>
    </nc>
  </rcc>
  <rcc rId="10858" ua="false" sId="4">
    <oc r="U143" t="n">
      <f>-</f>
    </oc>
    <nc r="U143" t="n">
      <f>-</f>
    </nc>
  </rcc>
  <rcc rId="10859" ua="false" sId="4">
    <oc r="U144" t="n">
      <f>-</f>
    </oc>
    <nc r="U144" t="n">
      <f>-</f>
    </nc>
  </rcc>
  <rcc rId="10860" ua="false" sId="4">
    <oc r="V120" t="n">
      <f>-</f>
    </oc>
    <nc r="V120" t="n">
      <f>-</f>
    </nc>
  </rcc>
  <rcc rId="10861" ua="false" sId="4">
    <oc r="V121" t="n">
      <f>-</f>
    </oc>
    <nc r="V121" t="n">
      <f>-</f>
    </nc>
  </rcc>
  <rcc rId="10862" ua="false" sId="4">
    <oc r="V122" t="n">
      <f>-</f>
    </oc>
    <nc r="V122" t="n">
      <f>-</f>
    </nc>
  </rcc>
  <rcc rId="10863" ua="false" sId="4">
    <oc r="V123" t="n">
      <f>-</f>
    </oc>
    <nc r="V123" t="n">
      <f>-</f>
    </nc>
  </rcc>
  <rcc rId="10864" ua="false" sId="4">
    <oc r="V124" t="n">
      <f>-</f>
    </oc>
    <nc r="V124" t="n">
      <f>-</f>
    </nc>
  </rcc>
  <rcc rId="10865" ua="false" sId="4">
    <oc r="V125" t="n">
      <f>-</f>
    </oc>
    <nc r="V125" t="n">
      <f>-</f>
    </nc>
  </rcc>
  <rcc rId="10866" ua="false" sId="4">
    <oc r="V126" t="n">
      <f>-</f>
    </oc>
    <nc r="V126" t="n">
      <f>-</f>
    </nc>
  </rcc>
  <rcc rId="10867" ua="false" sId="4">
    <oc r="V127" t="n">
      <f>-</f>
    </oc>
    <nc r="V127" t="n">
      <f>-</f>
    </nc>
  </rcc>
  <rcc rId="10868" ua="false" sId="4">
    <oc r="V128" t="n">
      <f>-</f>
    </oc>
    <nc r="V128" t="n">
      <f>-</f>
    </nc>
  </rcc>
  <rcc rId="10869" ua="false" sId="4">
    <oc r="V129" t="n">
      <f>-</f>
    </oc>
    <nc r="V129" t="n">
      <f>-</f>
    </nc>
  </rcc>
  <rcc rId="10870" ua="false" sId="4">
    <oc r="V130" t="n">
      <f>-</f>
    </oc>
    <nc r="V130" t="n">
      <f>-</f>
    </nc>
  </rcc>
  <rcc rId="10871" ua="false" sId="4">
    <oc r="V131" t="n">
      <f>-</f>
    </oc>
    <nc r="V131" t="n">
      <f>-</f>
    </nc>
  </rcc>
  <rcc rId="10872" ua="false" sId="4">
    <oc r="V132" t="n">
      <f>-</f>
    </oc>
    <nc r="V132" t="n">
      <f>-</f>
    </nc>
  </rcc>
  <rcc rId="10873" ua="false" sId="4">
    <oc r="V133" t="n">
      <f>-</f>
    </oc>
    <nc r="V133" t="n">
      <f>-</f>
    </nc>
  </rcc>
  <rcc rId="10874" ua="false" sId="4">
    <oc r="V134" t="n">
      <f>-</f>
    </oc>
    <nc r="V134" t="n">
      <f>-</f>
    </nc>
  </rcc>
  <rcc rId="10875" ua="false" sId="4">
    <oc r="V135" t="n">
      <f>-</f>
    </oc>
    <nc r="V135" t="n">
      <f>-</f>
    </nc>
  </rcc>
  <rcc rId="10876" ua="false" sId="4">
    <oc r="V136" t="n">
      <f>-</f>
    </oc>
    <nc r="V136" t="n">
      <f>-</f>
    </nc>
  </rcc>
  <rcc rId="10877" ua="false" sId="4">
    <oc r="V137" t="n">
      <f>-</f>
    </oc>
    <nc r="V137" t="n">
      <f>-</f>
    </nc>
  </rcc>
  <rcc rId="10878" ua="false" sId="4">
    <oc r="V138" t="n">
      <f>-</f>
    </oc>
    <nc r="V138" t="n">
      <f>-</f>
    </nc>
  </rcc>
  <rcc rId="10879" ua="false" sId="4">
    <oc r="V139" t="n">
      <f>-</f>
    </oc>
    <nc r="V139" t="n">
      <f>-</f>
    </nc>
  </rcc>
  <rcc rId="10880" ua="false" sId="4">
    <oc r="V140" t="n">
      <f>-</f>
    </oc>
    <nc r="V140" t="n">
      <f>-</f>
    </nc>
  </rcc>
  <rcc rId="10881" ua="false" sId="4">
    <oc r="V141" t="n">
      <f>-</f>
    </oc>
    <nc r="V141" t="n">
      <f>-</f>
    </nc>
  </rcc>
  <rcc rId="10882" ua="false" sId="4">
    <oc r="V142" t="n">
      <f>-</f>
    </oc>
    <nc r="V142" t="n">
      <f>-</f>
    </nc>
  </rcc>
  <rcc rId="10883" ua="false" sId="4">
    <oc r="V143" t="n">
      <f>-</f>
    </oc>
    <nc r="V143" t="n">
      <f>-</f>
    </nc>
  </rcc>
  <rcc rId="10884" ua="false" sId="4">
    <oc r="V144" t="n">
      <f>-</f>
    </oc>
    <nc r="V144" t="n">
      <f>-</f>
    </nc>
  </rcc>
  <rcc rId="10885" ua="false" sId="4">
    <oc r="W120" t="n">
      <f>-</f>
    </oc>
    <nc r="W120" t="n">
      <f>-</f>
    </nc>
  </rcc>
  <rcc rId="10886" ua="false" sId="4">
    <oc r="W121" t="n">
      <f>-</f>
    </oc>
    <nc r="W121" t="n">
      <f>-</f>
    </nc>
  </rcc>
  <rcc rId="10887" ua="false" sId="4">
    <oc r="W122" t="n">
      <f>-</f>
    </oc>
    <nc r="W122" t="n">
      <f>-</f>
    </nc>
  </rcc>
  <rcc rId="10888" ua="false" sId="4">
    <oc r="W123" t="n">
      <f>-</f>
    </oc>
    <nc r="W123" t="n">
      <f>-</f>
    </nc>
  </rcc>
  <rcc rId="10889" ua="false" sId="4">
    <oc r="W124" t="n">
      <f>-</f>
    </oc>
    <nc r="W124" t="n">
      <f>-</f>
    </nc>
  </rcc>
  <rcc rId="10890" ua="false" sId="4">
    <oc r="W125" t="n">
      <f>-</f>
    </oc>
    <nc r="W125" t="n">
      <f>-</f>
    </nc>
  </rcc>
  <rcc rId="10891" ua="false" sId="4">
    <oc r="W126" t="n">
      <f>-</f>
    </oc>
    <nc r="W126" t="n">
      <f>-</f>
    </nc>
  </rcc>
  <rcc rId="10892" ua="false" sId="4">
    <oc r="W127" t="n">
      <f>-</f>
    </oc>
    <nc r="W127" t="n">
      <f>-</f>
    </nc>
  </rcc>
  <rcc rId="10893" ua="false" sId="4">
    <oc r="W128" t="n">
      <f>-</f>
    </oc>
    <nc r="W128" t="n">
      <f>-</f>
    </nc>
  </rcc>
  <rcc rId="10894" ua="false" sId="4">
    <oc r="W129" t="n">
      <f>-</f>
    </oc>
    <nc r="W129" t="n">
      <f>-</f>
    </nc>
  </rcc>
  <rcc rId="10895" ua="false" sId="4">
    <oc r="W130" t="n">
      <f>-</f>
    </oc>
    <nc r="W130" t="n">
      <f>-</f>
    </nc>
  </rcc>
  <rcc rId="10896" ua="false" sId="4">
    <oc r="W131" t="n">
      <f>-</f>
    </oc>
    <nc r="W131" t="n">
      <f>-</f>
    </nc>
  </rcc>
  <rcc rId="10897" ua="false" sId="4">
    <oc r="W132" t="n">
      <f>-</f>
    </oc>
    <nc r="W132" t="n">
      <f>-</f>
    </nc>
  </rcc>
  <rcc rId="10898" ua="false" sId="4">
    <oc r="W133" t="n">
      <f>-</f>
    </oc>
    <nc r="W133" t="n">
      <f>-</f>
    </nc>
  </rcc>
  <rcc rId="10899" ua="false" sId="4">
    <oc r="W134" t="n">
      <f>-</f>
    </oc>
    <nc r="W134" t="n">
      <f>-</f>
    </nc>
  </rcc>
  <rcc rId="10900" ua="false" sId="4">
    <oc r="W135" t="n">
      <f>-</f>
    </oc>
    <nc r="W135" t="n">
      <f>-</f>
    </nc>
  </rcc>
  <rcc rId="10901" ua="false" sId="4">
    <oc r="W136" t="n">
      <f>-</f>
    </oc>
    <nc r="W136" t="n">
      <f>-</f>
    </nc>
  </rcc>
  <rcc rId="10902" ua="false" sId="4">
    <oc r="W137" t="n">
      <f>-</f>
    </oc>
    <nc r="W137" t="n">
      <f>-</f>
    </nc>
  </rcc>
  <rcc rId="10903" ua="false" sId="4">
    <oc r="W138" t="n">
      <f>-</f>
    </oc>
    <nc r="W138" t="n">
      <f>-</f>
    </nc>
  </rcc>
  <rcc rId="10904" ua="false" sId="4">
    <oc r="W139" t="n">
      <f>-</f>
    </oc>
    <nc r="W139" t="n">
      <f>-</f>
    </nc>
  </rcc>
  <rcc rId="10905" ua="false" sId="4">
    <oc r="W140" t="n">
      <f>-</f>
    </oc>
    <nc r="W140" t="n">
      <f>-</f>
    </nc>
  </rcc>
  <rcc rId="10906" ua="false" sId="4">
    <oc r="W141" t="n">
      <f>-</f>
    </oc>
    <nc r="W141" t="n">
      <f>-</f>
    </nc>
  </rcc>
  <rcc rId="10907" ua="false" sId="4">
    <oc r="W142" t="n">
      <f>-</f>
    </oc>
    <nc r="W142" t="n">
      <f>-</f>
    </nc>
  </rcc>
  <rcc rId="10908" ua="false" sId="4">
    <oc r="W143" t="n">
      <f>-</f>
    </oc>
    <nc r="W143" t="n">
      <f>-</f>
    </nc>
  </rcc>
  <rcc rId="10909" ua="false" sId="4">
    <oc r="W144" t="n">
      <f>-</f>
    </oc>
    <nc r="W144" t="n">
      <f>-</f>
    </nc>
  </rcc>
  <rcc rId="10910" ua="false" sId="4">
    <oc r="X120" t="n">
      <f>-</f>
    </oc>
    <nc r="X120" t="n">
      <f>-</f>
    </nc>
  </rcc>
  <rcc rId="10911" ua="false" sId="4">
    <oc r="X121" t="n">
      <f>-</f>
    </oc>
    <nc r="X121" t="n">
      <f>-</f>
    </nc>
  </rcc>
  <rcc rId="10912" ua="false" sId="4">
    <oc r="X122" t="n">
      <f>-</f>
    </oc>
    <nc r="X122" t="n">
      <f>-</f>
    </nc>
  </rcc>
  <rcc rId="10913" ua="false" sId="4">
    <oc r="X123" t="n">
      <f>-</f>
    </oc>
    <nc r="X123" t="n">
      <f>-</f>
    </nc>
  </rcc>
  <rcc rId="10914" ua="false" sId="4">
    <oc r="X124" t="n">
      <f>-</f>
    </oc>
    <nc r="X124" t="n">
      <f>-</f>
    </nc>
  </rcc>
  <rcc rId="10915" ua="false" sId="4">
    <oc r="X125" t="n">
      <f>-</f>
    </oc>
    <nc r="X125" t="n">
      <f>-</f>
    </nc>
  </rcc>
  <rcc rId="10916" ua="false" sId="4">
    <oc r="X126" t="n">
      <f>-</f>
    </oc>
    <nc r="X126" t="n">
      <f>-</f>
    </nc>
  </rcc>
  <rcc rId="10917" ua="false" sId="4">
    <oc r="X127" t="n">
      <f>-</f>
    </oc>
    <nc r="X127" t="n">
      <f>-</f>
    </nc>
  </rcc>
  <rcc rId="10918" ua="false" sId="4">
    <oc r="X128" t="n">
      <f>-</f>
    </oc>
    <nc r="X128" t="n">
      <f>-</f>
    </nc>
  </rcc>
  <rcc rId="10919" ua="false" sId="4">
    <oc r="X129" t="n">
      <f>-</f>
    </oc>
    <nc r="X129" t="n">
      <f>-</f>
    </nc>
  </rcc>
  <rcc rId="10920" ua="false" sId="4">
    <oc r="X130" t="n">
      <f>-</f>
    </oc>
    <nc r="X130" t="n">
      <f>-</f>
    </nc>
  </rcc>
  <rcc rId="10921" ua="false" sId="4">
    <oc r="X131" t="n">
      <f>-</f>
    </oc>
    <nc r="X131" t="n">
      <f>-</f>
    </nc>
  </rcc>
  <rcc rId="10922" ua="false" sId="4">
    <oc r="X132" t="n">
      <f>-</f>
    </oc>
    <nc r="X132" t="n">
      <f>-</f>
    </nc>
  </rcc>
  <rcc rId="10923" ua="false" sId="4">
    <oc r="X133" t="n">
      <f>-</f>
    </oc>
    <nc r="X133" t="n">
      <f>-</f>
    </nc>
  </rcc>
  <rcc rId="10924" ua="false" sId="4">
    <oc r="X134" t="n">
      <f>-</f>
    </oc>
    <nc r="X134" t="n">
      <f>-</f>
    </nc>
  </rcc>
  <rcc rId="10925" ua="false" sId="4">
    <oc r="X135" t="n">
      <f>-</f>
    </oc>
    <nc r="X135" t="n">
      <f>-</f>
    </nc>
  </rcc>
  <rcc rId="10926" ua="false" sId="4">
    <oc r="X136" t="n">
      <f>-</f>
    </oc>
    <nc r="X136" t="n">
      <f>-</f>
    </nc>
  </rcc>
  <rcc rId="10927" ua="false" sId="4">
    <oc r="X137" t="n">
      <f>-</f>
    </oc>
    <nc r="X137" t="n">
      <f>-</f>
    </nc>
  </rcc>
  <rcc rId="10928" ua="false" sId="4">
    <oc r="X138" t="n">
      <f>-</f>
    </oc>
    <nc r="X138" t="n">
      <f>-</f>
    </nc>
  </rcc>
  <rcc rId="10929" ua="false" sId="4">
    <oc r="X139" t="n">
      <f>-</f>
    </oc>
    <nc r="X139" t="n">
      <f>-</f>
    </nc>
  </rcc>
  <rcc rId="10930" ua="false" sId="4">
    <oc r="X140" t="n">
      <f>-</f>
    </oc>
    <nc r="X140" t="n">
      <f>-</f>
    </nc>
  </rcc>
  <rcc rId="10931" ua="false" sId="4">
    <oc r="X141" t="n">
      <f>-</f>
    </oc>
    <nc r="X141" t="n">
      <f>-</f>
    </nc>
  </rcc>
  <rcc rId="10932" ua="false" sId="4">
    <oc r="X142" t="n">
      <f>-</f>
    </oc>
    <nc r="X142" t="n">
      <f>-</f>
    </nc>
  </rcc>
  <rcc rId="10933" ua="false" sId="4">
    <oc r="X143" t="n">
      <f>-</f>
    </oc>
    <nc r="X143" t="n">
      <f>-</f>
    </nc>
  </rcc>
  <rcc rId="10934" ua="false" sId="4">
    <oc r="X144" t="n">
      <f>-</f>
    </oc>
    <nc r="X144" t="n">
      <f>-</f>
    </nc>
  </rcc>
  <rcc rId="10935" ua="false" sId="4">
    <oc r="Y120" t="n">
      <f>-</f>
    </oc>
    <nc r="Y120" t="n">
      <f>-</f>
    </nc>
  </rcc>
  <rcc rId="10936" ua="false" sId="4">
    <oc r="Y121" t="n">
      <f>-</f>
    </oc>
    <nc r="Y121" t="n">
      <f>-</f>
    </nc>
  </rcc>
  <rcc rId="10937" ua="false" sId="4">
    <oc r="Y122" t="n">
      <f>-</f>
    </oc>
    <nc r="Y122" t="n">
      <f>-</f>
    </nc>
  </rcc>
  <rcc rId="10938" ua="false" sId="4">
    <oc r="Y123" t="n">
      <f>-</f>
    </oc>
    <nc r="Y123" t="n">
      <f>-</f>
    </nc>
  </rcc>
  <rcc rId="10939" ua="false" sId="4">
    <oc r="Y124" t="n">
      <f>-</f>
    </oc>
    <nc r="Y124" t="n">
      <f>-</f>
    </nc>
  </rcc>
  <rcc rId="10940" ua="false" sId="4">
    <oc r="Y125" t="n">
      <f>-</f>
    </oc>
    <nc r="Y125" t="n">
      <f>-</f>
    </nc>
  </rcc>
  <rcc rId="10941" ua="false" sId="4">
    <oc r="Y126" t="n">
      <f>-</f>
    </oc>
    <nc r="Y126" t="n">
      <f>-</f>
    </nc>
  </rcc>
  <rcc rId="10942" ua="false" sId="4">
    <oc r="Y127" t="n">
      <f>-</f>
    </oc>
    <nc r="Y127" t="n">
      <f>-</f>
    </nc>
  </rcc>
  <rcc rId="10943" ua="false" sId="4">
    <oc r="Y128" t="n">
      <f>-</f>
    </oc>
    <nc r="Y128" t="n">
      <f>-</f>
    </nc>
  </rcc>
  <rcc rId="10944" ua="false" sId="4">
    <oc r="Y129" t="n">
      <f>-</f>
    </oc>
    <nc r="Y129" t="n">
      <f>-</f>
    </nc>
  </rcc>
  <rcc rId="10945" ua="false" sId="4">
    <oc r="Y130" t="n">
      <f>-</f>
    </oc>
    <nc r="Y130" t="n">
      <f>-</f>
    </nc>
  </rcc>
  <rcc rId="10946" ua="false" sId="4">
    <oc r="Y131" t="n">
      <f>-</f>
    </oc>
    <nc r="Y131" t="n">
      <f>-</f>
    </nc>
  </rcc>
  <rcc rId="10947" ua="false" sId="4">
    <oc r="Y132" t="n">
      <f>-</f>
    </oc>
    <nc r="Y132" t="n">
      <f>-</f>
    </nc>
  </rcc>
  <rcc rId="10948" ua="false" sId="4">
    <oc r="Y133" t="n">
      <f>-</f>
    </oc>
    <nc r="Y133" t="n">
      <f>-</f>
    </nc>
  </rcc>
  <rcc rId="10949" ua="false" sId="4">
    <oc r="Y134" t="n">
      <f>-</f>
    </oc>
    <nc r="Y134" t="n">
      <f>-</f>
    </nc>
  </rcc>
  <rcc rId="10950" ua="false" sId="4">
    <oc r="Y135" t="n">
      <f>-</f>
    </oc>
    <nc r="Y135" t="n">
      <f>-</f>
    </nc>
  </rcc>
  <rcc rId="10951" ua="false" sId="4">
    <oc r="Y136" t="n">
      <f>-</f>
    </oc>
    <nc r="Y136" t="n">
      <f>-</f>
    </nc>
  </rcc>
  <rcc rId="10952" ua="false" sId="4">
    <oc r="Y137" t="n">
      <f>-</f>
    </oc>
    <nc r="Y137" t="n">
      <f>-</f>
    </nc>
  </rcc>
  <rcc rId="10953" ua="false" sId="4">
    <oc r="Y138" t="n">
      <f>-</f>
    </oc>
    <nc r="Y138" t="n">
      <f>-</f>
    </nc>
  </rcc>
  <rcc rId="10954" ua="false" sId="4">
    <oc r="Y139" t="n">
      <f>-</f>
    </oc>
    <nc r="Y139" t="n">
      <f>-</f>
    </nc>
  </rcc>
  <rcc rId="10955" ua="false" sId="4">
    <oc r="Y140" t="n">
      <f>-</f>
    </oc>
    <nc r="Y140" t="n">
      <f>-</f>
    </nc>
  </rcc>
  <rcc rId="10956" ua="false" sId="4">
    <oc r="Y141" t="n">
      <f>-</f>
    </oc>
    <nc r="Y141" t="n">
      <f>-</f>
    </nc>
  </rcc>
  <rcc rId="10957" ua="false" sId="4">
    <oc r="Y142" t="n">
      <f>-</f>
    </oc>
    <nc r="Y142" t="n">
      <f>-</f>
    </nc>
  </rcc>
  <rcc rId="10958" ua="false" sId="4">
    <oc r="Y143" t="n">
      <f>-</f>
    </oc>
    <nc r="Y143" t="n">
      <f>-</f>
    </nc>
  </rcc>
  <rcc rId="10959" ua="false" sId="4">
    <oc r="Y144" t="n">
      <f>-</f>
    </oc>
    <nc r="Y144" t="n">
      <f>-</f>
    </nc>
  </rcc>
  <rcc rId="10960" ua="false" sId="4">
    <oc r="Z120" t="n">
      <f>-</f>
    </oc>
    <nc r="Z120" t="n">
      <f>-</f>
    </nc>
  </rcc>
  <rcc rId="10961" ua="false" sId="4">
    <oc r="Z121" t="n">
      <f>-</f>
    </oc>
    <nc r="Z121" t="n">
      <f>-</f>
    </nc>
  </rcc>
  <rcc rId="10962" ua="false" sId="4">
    <oc r="Z122" t="n">
      <f>-</f>
    </oc>
    <nc r="Z122" t="n">
      <f>-</f>
    </nc>
  </rcc>
  <rcc rId="10963" ua="false" sId="4">
    <oc r="Z123" t="n">
      <f>-</f>
    </oc>
    <nc r="Z123" t="n">
      <f>-</f>
    </nc>
  </rcc>
  <rcc rId="10964" ua="false" sId="4">
    <oc r="Z124" t="n">
      <f>-</f>
    </oc>
    <nc r="Z124" t="n">
      <f>-</f>
    </nc>
  </rcc>
  <rcc rId="10965" ua="false" sId="4">
    <oc r="Z125" t="n">
      <f>-</f>
    </oc>
    <nc r="Z125" t="n">
      <f>-</f>
    </nc>
  </rcc>
  <rcc rId="10966" ua="false" sId="4">
    <oc r="Z126" t="n">
      <f>-</f>
    </oc>
    <nc r="Z126" t="n">
      <f>-</f>
    </nc>
  </rcc>
  <rcc rId="10967" ua="false" sId="4">
    <oc r="Z127" t="n">
      <f>-</f>
    </oc>
    <nc r="Z127" t="n">
      <f>-</f>
    </nc>
  </rcc>
  <rcc rId="10968" ua="false" sId="4">
    <oc r="Z128" t="n">
      <f>-</f>
    </oc>
    <nc r="Z128" t="n">
      <f>-</f>
    </nc>
  </rcc>
  <rcc rId="10969" ua="false" sId="4">
    <oc r="Z129" t="n">
      <f>-</f>
    </oc>
    <nc r="Z129" t="n">
      <f>-</f>
    </nc>
  </rcc>
  <rcc rId="10970" ua="false" sId="4">
    <oc r="Z130" t="n">
      <f>-</f>
    </oc>
    <nc r="Z130" t="n">
      <f>-</f>
    </nc>
  </rcc>
  <rcc rId="10971" ua="false" sId="4">
    <oc r="Z131" t="n">
      <f>-</f>
    </oc>
    <nc r="Z131" t="n">
      <f>-</f>
    </nc>
  </rcc>
  <rcc rId="10972" ua="false" sId="4">
    <oc r="Z132" t="n">
      <f>-</f>
    </oc>
    <nc r="Z132" t="n">
      <f>-</f>
    </nc>
  </rcc>
  <rcc rId="10973" ua="false" sId="4">
    <oc r="Z133" t="n">
      <f>-</f>
    </oc>
    <nc r="Z133" t="n">
      <f>-</f>
    </nc>
  </rcc>
  <rcc rId="10974" ua="false" sId="4">
    <oc r="Z134" t="n">
      <f>-</f>
    </oc>
    <nc r="Z134" t="n">
      <f>-</f>
    </nc>
  </rcc>
  <rcc rId="10975" ua="false" sId="4">
    <oc r="Z135" t="n">
      <f>-</f>
    </oc>
    <nc r="Z135" t="n">
      <f>-</f>
    </nc>
  </rcc>
  <rcc rId="10976" ua="false" sId="4">
    <oc r="Z136" t="n">
      <f>-</f>
    </oc>
    <nc r="Z136" t="n">
      <f>-</f>
    </nc>
  </rcc>
  <rcc rId="10977" ua="false" sId="4">
    <oc r="Z137" t="n">
      <f>-</f>
    </oc>
    <nc r="Z137" t="n">
      <f>-</f>
    </nc>
  </rcc>
  <rcc rId="10978" ua="false" sId="4">
    <oc r="Z138" t="n">
      <f>-</f>
    </oc>
    <nc r="Z138" t="n">
      <f>-</f>
    </nc>
  </rcc>
  <rcc rId="10979" ua="false" sId="4">
    <oc r="Z139" t="n">
      <f>-</f>
    </oc>
    <nc r="Z139" t="n">
      <f>-</f>
    </nc>
  </rcc>
  <rcc rId="10980" ua="false" sId="4">
    <oc r="Z140" t="n">
      <f>-</f>
    </oc>
    <nc r="Z140" t="n">
      <f>-</f>
    </nc>
  </rcc>
  <rcc rId="10981" ua="false" sId="4">
    <oc r="Z141" t="n">
      <f>-</f>
    </oc>
    <nc r="Z141" t="n">
      <f>-</f>
    </nc>
  </rcc>
  <rcc rId="10982" ua="false" sId="4">
    <oc r="Z142" t="n">
      <f>-</f>
    </oc>
    <nc r="Z142" t="n">
      <f>-</f>
    </nc>
  </rcc>
  <rcc rId="10983" ua="false" sId="4">
    <oc r="Z143" t="n">
      <f>-</f>
    </oc>
    <nc r="Z143" t="n">
      <f>-</f>
    </nc>
  </rcc>
  <rcc rId="10984" ua="false" sId="4">
    <oc r="Z144" t="n">
      <f>-</f>
    </oc>
    <nc r="Z144" t="n">
      <f>-</f>
    </nc>
  </rcc>
  <rcc rId="10985" ua="false" sId="4">
    <oc r="AC120" t="n">
      <f>-</f>
    </oc>
    <nc r="AC120" t="n">
      <f>-</f>
    </nc>
  </rcc>
  <rcc rId="10986" ua="false" sId="4">
    <oc r="AC121" t="n">
      <f>-</f>
    </oc>
    <nc r="AC121" t="n">
      <f>-</f>
    </nc>
  </rcc>
  <rcc rId="10987" ua="false" sId="4">
    <oc r="AC122" t="n">
      <f>-</f>
    </oc>
    <nc r="AC122" t="n">
      <f>-</f>
    </nc>
  </rcc>
  <rcc rId="10988" ua="false" sId="4">
    <oc r="AC123" t="n">
      <f>-</f>
    </oc>
    <nc r="AC123" t="n">
      <f>-</f>
    </nc>
  </rcc>
  <rcc rId="10989" ua="false" sId="4">
    <oc r="AC124" t="n">
      <f>-</f>
    </oc>
    <nc r="AC124" t="n">
      <f>-</f>
    </nc>
  </rcc>
  <rcc rId="10990" ua="false" sId="4">
    <oc r="AC125" t="n">
      <f>-</f>
    </oc>
    <nc r="AC125" t="n">
      <f>-</f>
    </nc>
  </rcc>
  <rcc rId="10991" ua="false" sId="4">
    <oc r="AC126" t="n">
      <f>-</f>
    </oc>
    <nc r="AC126" t="n">
      <f>-</f>
    </nc>
  </rcc>
  <rcc rId="10992" ua="false" sId="4">
    <oc r="AC127" t="n">
      <f>-</f>
    </oc>
    <nc r="AC127" t="n">
      <f>-</f>
    </nc>
  </rcc>
  <rcc rId="10993" ua="false" sId="4">
    <oc r="AC128" t="n">
      <f>-</f>
    </oc>
    <nc r="AC128" t="n">
      <f>-</f>
    </nc>
  </rcc>
  <rcc rId="10994" ua="false" sId="4">
    <oc r="AC129" t="n">
      <f>-</f>
    </oc>
    <nc r="AC129" t="n">
      <f>-</f>
    </nc>
  </rcc>
  <rcc rId="10995" ua="false" sId="4">
    <oc r="AC130" t="n">
      <f>-</f>
    </oc>
    <nc r="AC130" t="n">
      <f>-</f>
    </nc>
  </rcc>
  <rcc rId="10996" ua="false" sId="4">
    <oc r="AC131" t="n">
      <f>-</f>
    </oc>
    <nc r="AC131" t="n">
      <f>-</f>
    </nc>
  </rcc>
  <rcc rId="10997" ua="false" sId="4">
    <oc r="AC132" t="n">
      <f>-</f>
    </oc>
    <nc r="AC132" t="n">
      <f>-</f>
    </nc>
  </rcc>
  <rcc rId="10998" ua="false" sId="4">
    <oc r="AC133" t="n">
      <f>-</f>
    </oc>
    <nc r="AC133" t="n">
      <f>-</f>
    </nc>
  </rcc>
  <rcc rId="10999" ua="false" sId="4">
    <oc r="AC134" t="n">
      <f>-</f>
    </oc>
    <nc r="AC134" t="n">
      <f>-</f>
    </nc>
  </rcc>
  <rcc rId="11000" ua="false" sId="4">
    <oc r="AC135" t="n">
      <f>-</f>
    </oc>
    <nc r="AC135" t="n">
      <f>-</f>
    </nc>
  </rcc>
  <rcc rId="11001" ua="false" sId="4">
    <oc r="AC136" t="n">
      <f>-</f>
    </oc>
    <nc r="AC136" t="n">
      <f>-</f>
    </nc>
  </rcc>
  <rcc rId="11002" ua="false" sId="4">
    <oc r="AC137" t="n">
      <f>-</f>
    </oc>
    <nc r="AC137" t="n">
      <f>-</f>
    </nc>
  </rcc>
  <rcc rId="11003" ua="false" sId="4">
    <oc r="AC138" t="n">
      <f>-</f>
    </oc>
    <nc r="AC138" t="n">
      <f>-</f>
    </nc>
  </rcc>
  <rcc rId="11004" ua="false" sId="4">
    <oc r="AC139" t="n">
      <f>-</f>
    </oc>
    <nc r="AC139" t="n">
      <f>-</f>
    </nc>
  </rcc>
  <rcc rId="11005" ua="false" sId="4">
    <oc r="AC140" t="n">
      <f>-</f>
    </oc>
    <nc r="AC140" t="n">
      <f>-</f>
    </nc>
  </rcc>
  <rcc rId="11006" ua="false" sId="4">
    <oc r="AC141" t="n">
      <f>-</f>
    </oc>
    <nc r="AC141" t="n">
      <f>-</f>
    </nc>
  </rcc>
  <rcc rId="11007" ua="false" sId="4">
    <oc r="AC142" t="n">
      <f>-</f>
    </oc>
    <nc r="AC142" t="n">
      <f>-</f>
    </nc>
  </rcc>
  <rcc rId="11008" ua="false" sId="4">
    <oc r="AC143" t="n">
      <f>-</f>
    </oc>
    <nc r="AC143" t="n">
      <f>-</f>
    </nc>
  </rcc>
  <rcc rId="11009" ua="false" sId="4">
    <oc r="AC144" t="n">
      <f>-</f>
    </oc>
    <nc r="AC144" t="n">
      <f>-</f>
    </nc>
  </rcc>
  <rcc rId="11010" ua="false" sId="4">
    <oc r="AD120" t="n">
      <f>-</f>
    </oc>
    <nc r="AD120" t="n">
      <f>-</f>
    </nc>
  </rcc>
  <rcc rId="11011" ua="false" sId="4">
    <oc r="AD121" t="n">
      <f>-</f>
    </oc>
    <nc r="AD121" t="n">
      <f>-</f>
    </nc>
  </rcc>
  <rcc rId="11012" ua="false" sId="4">
    <oc r="AD122" t="n">
      <f>-</f>
    </oc>
    <nc r="AD122" t="n">
      <f>-</f>
    </nc>
  </rcc>
  <rcc rId="11013" ua="false" sId="4">
    <oc r="AD123" t="n">
      <f>-</f>
    </oc>
    <nc r="AD123" t="n">
      <f>-</f>
    </nc>
  </rcc>
  <rcc rId="11014" ua="false" sId="4">
    <oc r="AD124" t="n">
      <f>-</f>
    </oc>
    <nc r="AD124" t="n">
      <f>-</f>
    </nc>
  </rcc>
  <rcc rId="11015" ua="false" sId="4">
    <oc r="AD125" t="n">
      <f>-</f>
    </oc>
    <nc r="AD125" t="n">
      <f>-</f>
    </nc>
  </rcc>
  <rcc rId="11016" ua="false" sId="4">
    <oc r="AD126" t="n">
      <f>-</f>
    </oc>
    <nc r="AD126" t="n">
      <f>-</f>
    </nc>
  </rcc>
  <rcc rId="11017" ua="false" sId="4">
    <oc r="AD127" t="n">
      <f>-</f>
    </oc>
    <nc r="AD127" t="n">
      <f>-</f>
    </nc>
  </rcc>
  <rcc rId="11018" ua="false" sId="4">
    <oc r="AD128" t="n">
      <f>-</f>
    </oc>
    <nc r="AD128" t="n">
      <f>-</f>
    </nc>
  </rcc>
  <rcc rId="11019" ua="false" sId="4">
    <oc r="AD129" t="n">
      <f>-</f>
    </oc>
    <nc r="AD129" t="n">
      <f>-</f>
    </nc>
  </rcc>
  <rcc rId="11020" ua="false" sId="4">
    <oc r="AD130" t="n">
      <f>-</f>
    </oc>
    <nc r="AD130" t="n">
      <f>-</f>
    </nc>
  </rcc>
  <rcc rId="11021" ua="false" sId="4">
    <oc r="AD131" t="n">
      <f>-</f>
    </oc>
    <nc r="AD131" t="n">
      <f>-</f>
    </nc>
  </rcc>
  <rcc rId="11022" ua="false" sId="4">
    <oc r="AD132" t="n">
      <f>-</f>
    </oc>
    <nc r="AD132" t="n">
      <f>-</f>
    </nc>
  </rcc>
  <rcc rId="11023" ua="false" sId="4">
    <oc r="AD133" t="n">
      <f>-</f>
    </oc>
    <nc r="AD133" t="n">
      <f>-</f>
    </nc>
  </rcc>
  <rcc rId="11024" ua="false" sId="4">
    <oc r="AD134" t="n">
      <f>-</f>
    </oc>
    <nc r="AD134" t="n">
      <f>-</f>
    </nc>
  </rcc>
  <rcc rId="11025" ua="false" sId="4">
    <oc r="AD135" t="n">
      <f>-</f>
    </oc>
    <nc r="AD135" t="n">
      <f>-</f>
    </nc>
  </rcc>
  <rcc rId="11026" ua="false" sId="4">
    <oc r="AD136" t="n">
      <f>-</f>
    </oc>
    <nc r="AD136" t="n">
      <f>-</f>
    </nc>
  </rcc>
  <rcc rId="11027" ua="false" sId="4">
    <oc r="AD137" t="n">
      <f>-</f>
    </oc>
    <nc r="AD137" t="n">
      <f>-</f>
    </nc>
  </rcc>
  <rcc rId="11028" ua="false" sId="4">
    <oc r="AD138" t="n">
      <f>-</f>
    </oc>
    <nc r="AD138" t="n">
      <f>-</f>
    </nc>
  </rcc>
  <rcc rId="11029" ua="false" sId="4">
    <oc r="AD139" t="n">
      <f>-</f>
    </oc>
    <nc r="AD139" t="n">
      <f>-</f>
    </nc>
  </rcc>
  <rcc rId="11030" ua="false" sId="4">
    <oc r="AD140" t="n">
      <f>-</f>
    </oc>
    <nc r="AD140" t="n">
      <f>-</f>
    </nc>
  </rcc>
  <rcc rId="11031" ua="false" sId="4">
    <oc r="AD141" t="n">
      <f>-</f>
    </oc>
    <nc r="AD141" t="n">
      <f>-</f>
    </nc>
  </rcc>
  <rcc rId="11032" ua="false" sId="4">
    <oc r="AD142" t="n">
      <f>-</f>
    </oc>
    <nc r="AD142" t="n">
      <f>-</f>
    </nc>
  </rcc>
  <rcc rId="11033" ua="false" sId="4">
    <oc r="AD143" t="n">
      <f>-</f>
    </oc>
    <nc r="AD143" t="n">
      <f>-</f>
    </nc>
  </rcc>
  <rcc rId="11034" ua="false" sId="4">
    <oc r="AD144" t="n">
      <f>-</f>
    </oc>
    <nc r="AD144" t="n">
      <f>-</f>
    </nc>
  </rcc>
  <rcc rId="11035" ua="false" sId="4">
    <oc r="AE120" t="n">
      <f>-</f>
    </oc>
    <nc r="AE120" t="n">
      <f>-</f>
    </nc>
  </rcc>
  <rcc rId="11036" ua="false" sId="4">
    <oc r="AE121" t="n">
      <f>-</f>
    </oc>
    <nc r="AE121" t="n">
      <f>-</f>
    </nc>
  </rcc>
  <rcc rId="11037" ua="false" sId="4">
    <oc r="AE122" t="n">
      <f>-</f>
    </oc>
    <nc r="AE122" t="n">
      <f>-</f>
    </nc>
  </rcc>
  <rcc rId="11038" ua="false" sId="4">
    <oc r="AE123" t="n">
      <f>-</f>
    </oc>
    <nc r="AE123" t="n">
      <f>-</f>
    </nc>
  </rcc>
  <rcc rId="11039" ua="false" sId="4">
    <oc r="AE124" t="n">
      <f>-</f>
    </oc>
    <nc r="AE124" t="n">
      <f>-</f>
    </nc>
  </rcc>
  <rcc rId="11040" ua="false" sId="4">
    <oc r="AE125" t="n">
      <f>-</f>
    </oc>
    <nc r="AE125" t="n">
      <f>-</f>
    </nc>
  </rcc>
  <rcc rId="11041" ua="false" sId="4">
    <oc r="AE126" t="n">
      <f>-</f>
    </oc>
    <nc r="AE126" t="n">
      <f>-</f>
    </nc>
  </rcc>
  <rcc rId="11042" ua="false" sId="4">
    <oc r="AE127" t="n">
      <f>-</f>
    </oc>
    <nc r="AE127" t="n">
      <f>-</f>
    </nc>
  </rcc>
  <rcc rId="11043" ua="false" sId="4">
    <oc r="AE128" t="n">
      <f>-</f>
    </oc>
    <nc r="AE128" t="n">
      <f>-</f>
    </nc>
  </rcc>
  <rcc rId="11044" ua="false" sId="4">
    <oc r="AE129" t="n">
      <f>-</f>
    </oc>
    <nc r="AE129" t="n">
      <f>-</f>
    </nc>
  </rcc>
  <rcc rId="11045" ua="false" sId="4">
    <oc r="AE130" t="n">
      <f>-</f>
    </oc>
    <nc r="AE130" t="n">
      <f>-</f>
    </nc>
  </rcc>
  <rcc rId="11046" ua="false" sId="4">
    <oc r="AE131" t="n">
      <f>-</f>
    </oc>
    <nc r="AE131" t="n">
      <f>-</f>
    </nc>
  </rcc>
  <rcc rId="11047" ua="false" sId="4">
    <oc r="AE132" t="n">
      <f>-</f>
    </oc>
    <nc r="AE132" t="n">
      <f>-</f>
    </nc>
  </rcc>
  <rcc rId="11048" ua="false" sId="4">
    <oc r="AE133" t="n">
      <f>-</f>
    </oc>
    <nc r="AE133" t="n">
      <f>-</f>
    </nc>
  </rcc>
  <rcc rId="11049" ua="false" sId="4">
    <oc r="AE134" t="n">
      <f>-</f>
    </oc>
    <nc r="AE134" t="n">
      <f>-</f>
    </nc>
  </rcc>
  <rcc rId="11050" ua="false" sId="4">
    <oc r="AE135" t="n">
      <f>-</f>
    </oc>
    <nc r="AE135" t="n">
      <f>-</f>
    </nc>
  </rcc>
  <rcc rId="11051" ua="false" sId="4">
    <oc r="AE136" t="n">
      <f>-</f>
    </oc>
    <nc r="AE136" t="n">
      <f>-</f>
    </nc>
  </rcc>
  <rcc rId="11052" ua="false" sId="4">
    <oc r="AE137" t="n">
      <f>-</f>
    </oc>
    <nc r="AE137" t="n">
      <f>-</f>
    </nc>
  </rcc>
  <rcc rId="11053" ua="false" sId="4">
    <oc r="AE138" t="n">
      <f>-</f>
    </oc>
    <nc r="AE138" t="n">
      <f>-</f>
    </nc>
  </rcc>
  <rcc rId="11054" ua="false" sId="4">
    <oc r="AE139" t="n">
      <f>-</f>
    </oc>
    <nc r="AE139" t="n">
      <f>-</f>
    </nc>
  </rcc>
  <rcc rId="11055" ua="false" sId="4">
    <oc r="AE140" t="n">
      <f>-</f>
    </oc>
    <nc r="AE140" t="n">
      <f>-</f>
    </nc>
  </rcc>
  <rcc rId="11056" ua="false" sId="4">
    <oc r="AE141" t="n">
      <f>-</f>
    </oc>
    <nc r="AE141" t="n">
      <f>-</f>
    </nc>
  </rcc>
  <rcc rId="11057" ua="false" sId="4">
    <oc r="AE142" t="n">
      <f>-</f>
    </oc>
    <nc r="AE142" t="n">
      <f>-</f>
    </nc>
  </rcc>
  <rcc rId="11058" ua="false" sId="4">
    <oc r="AE143" t="n">
      <f>-</f>
    </oc>
    <nc r="AE143" t="n">
      <f>-</f>
    </nc>
  </rcc>
  <rcc rId="11059" ua="false" sId="4">
    <oc r="AE144" t="n">
      <f>-</f>
    </oc>
    <nc r="AE144" t="n">
      <f>-</f>
    </nc>
  </rcc>
  <rcc rId="11060" ua="false" sId="4">
    <oc r="AF120" t="n">
      <f>-</f>
    </oc>
    <nc r="AF120" t="n">
      <f>-</f>
    </nc>
  </rcc>
  <rcc rId="11061" ua="false" sId="4">
    <oc r="AF121" t="n">
      <f>-</f>
    </oc>
    <nc r="AF121" t="n">
      <f>-</f>
    </nc>
  </rcc>
  <rcc rId="11062" ua="false" sId="4">
    <oc r="AF122" t="n">
      <f>-</f>
    </oc>
    <nc r="AF122" t="n">
      <f>-</f>
    </nc>
  </rcc>
  <rcc rId="11063" ua="false" sId="4">
    <oc r="AF123" t="n">
      <f>-</f>
    </oc>
    <nc r="AF123" t="n">
      <f>-</f>
    </nc>
  </rcc>
  <rcc rId="11064" ua="false" sId="4">
    <oc r="AF124" t="n">
      <f>-</f>
    </oc>
    <nc r="AF124" t="n">
      <f>-</f>
    </nc>
  </rcc>
  <rcc rId="11065" ua="false" sId="4">
    <oc r="AF125" t="n">
      <f>-</f>
    </oc>
    <nc r="AF125" t="n">
      <f>-</f>
    </nc>
  </rcc>
  <rcc rId="11066" ua="false" sId="4">
    <oc r="AF126" t="n">
      <f>-</f>
    </oc>
    <nc r="AF126" t="n">
      <f>-</f>
    </nc>
  </rcc>
  <rcc rId="11067" ua="false" sId="4">
    <oc r="AF127" t="n">
      <f>-</f>
    </oc>
    <nc r="AF127" t="n">
      <f>-</f>
    </nc>
  </rcc>
  <rcc rId="11068" ua="false" sId="4">
    <oc r="AF128" t="n">
      <f>-</f>
    </oc>
    <nc r="AF128" t="n">
      <f>-</f>
    </nc>
  </rcc>
  <rcc rId="11069" ua="false" sId="4">
    <oc r="AF129" t="n">
      <f>-</f>
    </oc>
    <nc r="AF129" t="n">
      <f>-</f>
    </nc>
  </rcc>
  <rcc rId="11070" ua="false" sId="4">
    <oc r="AF130" t="n">
      <f>-</f>
    </oc>
    <nc r="AF130" t="n">
      <f>-</f>
    </nc>
  </rcc>
  <rcc rId="11071" ua="false" sId="4">
    <oc r="AF131" t="n">
      <f>-</f>
    </oc>
    <nc r="AF131" t="n">
      <f>-</f>
    </nc>
  </rcc>
  <rcc rId="11072" ua="false" sId="4">
    <oc r="AF132" t="n">
      <f>-</f>
    </oc>
    <nc r="AF132" t="n">
      <f>-</f>
    </nc>
  </rcc>
  <rcc rId="11073" ua="false" sId="4">
    <oc r="AF133" t="n">
      <f>-</f>
    </oc>
    <nc r="AF133" t="n">
      <f>-</f>
    </nc>
  </rcc>
  <rcc rId="11074" ua="false" sId="4">
    <oc r="AF134" t="n">
      <f>-</f>
    </oc>
    <nc r="AF134" t="n">
      <f>-</f>
    </nc>
  </rcc>
  <rcc rId="11075" ua="false" sId="4">
    <oc r="AF135" t="n">
      <f>-</f>
    </oc>
    <nc r="AF135" t="n">
      <f>-</f>
    </nc>
  </rcc>
  <rcc rId="11076" ua="false" sId="4">
    <oc r="AF136" t="n">
      <f>-</f>
    </oc>
    <nc r="AF136" t="n">
      <f>-</f>
    </nc>
  </rcc>
  <rcc rId="11077" ua="false" sId="4">
    <oc r="AF137" t="n">
      <f>-</f>
    </oc>
    <nc r="AF137" t="n">
      <f>-</f>
    </nc>
  </rcc>
  <rcc rId="11078" ua="false" sId="4">
    <oc r="AF138" t="n">
      <f>-</f>
    </oc>
    <nc r="AF138" t="n">
      <f>-</f>
    </nc>
  </rcc>
  <rcc rId="11079" ua="false" sId="4">
    <oc r="AF139" t="n">
      <f>-</f>
    </oc>
    <nc r="AF139" t="n">
      <f>-</f>
    </nc>
  </rcc>
  <rcc rId="11080" ua="false" sId="4">
    <oc r="AF140" t="n">
      <f>-</f>
    </oc>
    <nc r="AF140" t="n">
      <f>-</f>
    </nc>
  </rcc>
  <rcc rId="11081" ua="false" sId="4">
    <oc r="AF141" t="n">
      <f>-</f>
    </oc>
    <nc r="AF141" t="n">
      <f>-</f>
    </nc>
  </rcc>
  <rcc rId="11082" ua="false" sId="4">
    <oc r="AF142" t="n">
      <f>-</f>
    </oc>
    <nc r="AF142" t="n">
      <f>-</f>
    </nc>
  </rcc>
  <rcc rId="11083" ua="false" sId="4">
    <oc r="AF143" t="n">
      <f>-</f>
    </oc>
    <nc r="AF143" t="n">
      <f>-</f>
    </nc>
  </rcc>
  <rcc rId="11084" ua="false" sId="4">
    <oc r="AF144" t="n">
      <f>-</f>
    </oc>
    <nc r="AF144" t="n">
      <f>-</f>
    </nc>
  </rcc>
  <rcc rId="11085" ua="false" sId="4">
    <oc r="AG120" t="n">
      <f>-</f>
    </oc>
    <nc r="AG120" t="n">
      <f>-</f>
    </nc>
  </rcc>
  <rcc rId="11086" ua="false" sId="4">
    <oc r="AG121" t="n">
      <f>-</f>
    </oc>
    <nc r="AG121" t="n">
      <f>-</f>
    </nc>
  </rcc>
  <rcc rId="11087" ua="false" sId="4">
    <oc r="AG122" t="n">
      <f>-</f>
    </oc>
    <nc r="AG122" t="n">
      <f>-</f>
    </nc>
  </rcc>
  <rcc rId="11088" ua="false" sId="4">
    <oc r="AG123" t="n">
      <f>-</f>
    </oc>
    <nc r="AG123" t="n">
      <f>-</f>
    </nc>
  </rcc>
  <rcc rId="11089" ua="false" sId="4">
    <oc r="AG124" t="n">
      <f>-</f>
    </oc>
    <nc r="AG124" t="n">
      <f>-</f>
    </nc>
  </rcc>
  <rcc rId="11090" ua="false" sId="4">
    <oc r="AG125" t="n">
      <f>-</f>
    </oc>
    <nc r="AG125" t="n">
      <f>-</f>
    </nc>
  </rcc>
  <rcc rId="11091" ua="false" sId="4">
    <oc r="AG126" t="n">
      <f>-</f>
    </oc>
    <nc r="AG126" t="n">
      <f>-</f>
    </nc>
  </rcc>
  <rcc rId="11092" ua="false" sId="4">
    <oc r="AG127" t="n">
      <f>-</f>
    </oc>
    <nc r="AG127" t="n">
      <f>-</f>
    </nc>
  </rcc>
  <rcc rId="11093" ua="false" sId="4">
    <oc r="AG128" t="n">
      <f>-</f>
    </oc>
    <nc r="AG128" t="n">
      <f>-</f>
    </nc>
  </rcc>
  <rcc rId="11094" ua="false" sId="4">
    <oc r="AG129" t="n">
      <f>-</f>
    </oc>
    <nc r="AG129" t="n">
      <f>-</f>
    </nc>
  </rcc>
  <rcc rId="11095" ua="false" sId="4">
    <oc r="AG130" t="n">
      <f>-</f>
    </oc>
    <nc r="AG130" t="n">
      <f>-</f>
    </nc>
  </rcc>
  <rcc rId="11096" ua="false" sId="4">
    <oc r="AG131" t="n">
      <f>-</f>
    </oc>
    <nc r="AG131" t="n">
      <f>-</f>
    </nc>
  </rcc>
  <rcc rId="11097" ua="false" sId="4">
    <oc r="AG132" t="n">
      <f>-</f>
    </oc>
    <nc r="AG132" t="n">
      <f>-</f>
    </nc>
  </rcc>
  <rcc rId="11098" ua="false" sId="4">
    <oc r="AG133" t="n">
      <f>-</f>
    </oc>
    <nc r="AG133" t="n">
      <f>-</f>
    </nc>
  </rcc>
  <rcc rId="11099" ua="false" sId="4">
    <oc r="AG134" t="n">
      <f>-</f>
    </oc>
    <nc r="AG134" t="n">
      <f>-</f>
    </nc>
  </rcc>
  <rcc rId="11100" ua="false" sId="4">
    <oc r="AG135" t="n">
      <f>-</f>
    </oc>
    <nc r="AG135" t="n">
      <f>-</f>
    </nc>
  </rcc>
  <rcc rId="11101" ua="false" sId="4">
    <oc r="AG136" t="n">
      <f>-</f>
    </oc>
    <nc r="AG136" t="n">
      <f>-</f>
    </nc>
  </rcc>
  <rcc rId="11102" ua="false" sId="4">
    <oc r="AG137" t="n">
      <f>-</f>
    </oc>
    <nc r="AG137" t="n">
      <f>-</f>
    </nc>
  </rcc>
  <rcc rId="11103" ua="false" sId="4">
    <oc r="AG138" t="n">
      <f>-</f>
    </oc>
    <nc r="AG138" t="n">
      <f>-</f>
    </nc>
  </rcc>
  <rcc rId="11104" ua="false" sId="4">
    <oc r="AG139" t="n">
      <f>-</f>
    </oc>
    <nc r="AG139" t="n">
      <f>-</f>
    </nc>
  </rcc>
  <rcc rId="11105" ua="false" sId="4">
    <oc r="AG140" t="n">
      <f>-</f>
    </oc>
    <nc r="AG140" t="n">
      <f>-</f>
    </nc>
  </rcc>
  <rcc rId="11106" ua="false" sId="4">
    <oc r="AG141" t="n">
      <f>-</f>
    </oc>
    <nc r="AG141" t="n">
      <f>-</f>
    </nc>
  </rcc>
  <rcc rId="11107" ua="false" sId="4">
    <oc r="AG142" t="n">
      <f>-</f>
    </oc>
    <nc r="AG142" t="n">
      <f>-</f>
    </nc>
  </rcc>
  <rcc rId="11108" ua="false" sId="4">
    <oc r="AG143" t="n">
      <f>-</f>
    </oc>
    <nc r="AG143" t="n">
      <f>-</f>
    </nc>
  </rcc>
  <rcc rId="11109" ua="false" sId="4">
    <oc r="AG144" t="n">
      <f>-</f>
    </oc>
    <nc r="AG144" t="n">
      <f>-</f>
    </nc>
  </rcc>
  <rcc rId="11110" ua="false" sId="4">
    <oc r="AH120" t="n">
      <f>-</f>
    </oc>
    <nc r="AH120" t="n">
      <f>-</f>
    </nc>
  </rcc>
  <rcc rId="11111" ua="false" sId="4">
    <oc r="AH121" t="n">
      <f>-</f>
    </oc>
    <nc r="AH121" t="n">
      <f>-</f>
    </nc>
  </rcc>
  <rcc rId="11112" ua="false" sId="4">
    <oc r="AH122" t="n">
      <f>-</f>
    </oc>
    <nc r="AH122" t="n">
      <f>-</f>
    </nc>
  </rcc>
  <rcc rId="11113" ua="false" sId="4">
    <oc r="AH123" t="n">
      <f>-</f>
    </oc>
    <nc r="AH123" t="n">
      <f>-</f>
    </nc>
  </rcc>
  <rcc rId="11114" ua="false" sId="4">
    <oc r="AH124" t="n">
      <f>-</f>
    </oc>
    <nc r="AH124" t="n">
      <f>-</f>
    </nc>
  </rcc>
  <rcc rId="11115" ua="false" sId="4">
    <oc r="AH125" t="n">
      <f>-</f>
    </oc>
    <nc r="AH125" t="n">
      <f>-</f>
    </nc>
  </rcc>
  <rcc rId="11116" ua="false" sId="4">
    <oc r="AH126" t="n">
      <f>-</f>
    </oc>
    <nc r="AH126" t="n">
      <f>-</f>
    </nc>
  </rcc>
  <rcc rId="11117" ua="false" sId="4">
    <oc r="AH127" t="n">
      <f>-</f>
    </oc>
    <nc r="AH127" t="n">
      <f>-</f>
    </nc>
  </rcc>
  <rcc rId="11118" ua="false" sId="4">
    <oc r="AH128" t="n">
      <f>-</f>
    </oc>
    <nc r="AH128" t="n">
      <f>-</f>
    </nc>
  </rcc>
  <rcc rId="11119" ua="false" sId="4">
    <oc r="AH129" t="n">
      <f>-</f>
    </oc>
    <nc r="AH129" t="n">
      <f>-</f>
    </nc>
  </rcc>
  <rcc rId="11120" ua="false" sId="4">
    <oc r="AH130" t="n">
      <f>-</f>
    </oc>
    <nc r="AH130" t="n">
      <f>-</f>
    </nc>
  </rcc>
  <rcc rId="11121" ua="false" sId="4">
    <oc r="AH131" t="n">
      <f>-</f>
    </oc>
    <nc r="AH131" t="n">
      <f>-</f>
    </nc>
  </rcc>
  <rcc rId="11122" ua="false" sId="4">
    <oc r="AH132" t="n">
      <f>-</f>
    </oc>
    <nc r="AH132" t="n">
      <f>-</f>
    </nc>
  </rcc>
  <rcc rId="11123" ua="false" sId="4">
    <oc r="AH133" t="n">
      <f>-</f>
    </oc>
    <nc r="AH133" t="n">
      <f>-</f>
    </nc>
  </rcc>
  <rcc rId="11124" ua="false" sId="4">
    <oc r="AH134" t="n">
      <f>-</f>
    </oc>
    <nc r="AH134" t="n">
      <f>-</f>
    </nc>
  </rcc>
  <rcc rId="11125" ua="false" sId="4">
    <oc r="AH135" t="n">
      <f>-</f>
    </oc>
    <nc r="AH135" t="n">
      <f>-</f>
    </nc>
  </rcc>
  <rcc rId="11126" ua="false" sId="4">
    <oc r="AH136" t="n">
      <f>-</f>
    </oc>
    <nc r="AH136" t="n">
      <f>-</f>
    </nc>
  </rcc>
  <rcc rId="11127" ua="false" sId="4">
    <oc r="AH137" t="n">
      <f>-</f>
    </oc>
    <nc r="AH137" t="n">
      <f>-</f>
    </nc>
  </rcc>
  <rcc rId="11128" ua="false" sId="4">
    <oc r="AH138" t="n">
      <f>-</f>
    </oc>
    <nc r="AH138" t="n">
      <f>-</f>
    </nc>
  </rcc>
  <rcc rId="11129" ua="false" sId="4">
    <oc r="AH139" t="n">
      <f>-</f>
    </oc>
    <nc r="AH139" t="n">
      <f>-</f>
    </nc>
  </rcc>
  <rcc rId="11130" ua="false" sId="4">
    <oc r="AH140" t="n">
      <f>-</f>
    </oc>
    <nc r="AH140" t="n">
      <f>-</f>
    </nc>
  </rcc>
  <rcc rId="11131" ua="false" sId="4">
    <oc r="AH141" t="n">
      <f>-</f>
    </oc>
    <nc r="AH141" t="n">
      <f>-</f>
    </nc>
  </rcc>
  <rcc rId="11132" ua="false" sId="4">
    <oc r="AH142" t="n">
      <f>-</f>
    </oc>
    <nc r="AH142" t="n">
      <f>-</f>
    </nc>
  </rcc>
  <rcc rId="11133" ua="false" sId="4">
    <oc r="AH143" t="n">
      <f>-</f>
    </oc>
    <nc r="AH143" t="n">
      <f>-</f>
    </nc>
  </rcc>
  <rcc rId="11134" ua="false" sId="4">
    <oc r="AH144" t="n">
      <f>-</f>
    </oc>
    <nc r="AH144" t="n">
      <f>-</f>
    </nc>
  </rcc>
  <rcc rId="11135" ua="false" sId="4">
    <oc r="AI120" t="n">
      <f>-</f>
    </oc>
    <nc r="AI120" t="n">
      <f>-</f>
    </nc>
  </rcc>
  <rcc rId="11136" ua="false" sId="4">
    <oc r="AI121" t="n">
      <f>-</f>
    </oc>
    <nc r="AI121" t="n">
      <f>-</f>
    </nc>
  </rcc>
  <rcc rId="11137" ua="false" sId="4">
    <oc r="AI122" t="n">
      <f>-</f>
    </oc>
    <nc r="AI122" t="n">
      <f>-</f>
    </nc>
  </rcc>
  <rcc rId="11138" ua="false" sId="4">
    <oc r="AI123" t="n">
      <f>-</f>
    </oc>
    <nc r="AI123" t="n">
      <f>-</f>
    </nc>
  </rcc>
  <rcc rId="11139" ua="false" sId="4">
    <oc r="AI124" t="n">
      <f>-</f>
    </oc>
    <nc r="AI124" t="n">
      <f>-</f>
    </nc>
  </rcc>
  <rcc rId="11140" ua="false" sId="4">
    <oc r="AI125" t="n">
      <f>-</f>
    </oc>
    <nc r="AI125" t="n">
      <f>-</f>
    </nc>
  </rcc>
  <rcc rId="11141" ua="false" sId="4">
    <oc r="AI126" t="n">
      <f>-</f>
    </oc>
    <nc r="AI126" t="n">
      <f>-</f>
    </nc>
  </rcc>
  <rcc rId="11142" ua="false" sId="4">
    <oc r="AI127" t="n">
      <f>-</f>
    </oc>
    <nc r="AI127" t="n">
      <f>-</f>
    </nc>
  </rcc>
  <rcc rId="11143" ua="false" sId="4">
    <oc r="AI128" t="n">
      <f>-</f>
    </oc>
    <nc r="AI128" t="n">
      <f>-</f>
    </nc>
  </rcc>
  <rcc rId="11144" ua="false" sId="4">
    <oc r="AI129" t="n">
      <f>-</f>
    </oc>
    <nc r="AI129" t="n">
      <f>-</f>
    </nc>
  </rcc>
  <rcc rId="11145" ua="false" sId="4">
    <oc r="AI130" t="n">
      <f>-</f>
    </oc>
    <nc r="AI130" t="n">
      <f>-</f>
    </nc>
  </rcc>
  <rcc rId="11146" ua="false" sId="4">
    <oc r="AI131" t="n">
      <f>-</f>
    </oc>
    <nc r="AI131" t="n">
      <f>-</f>
    </nc>
  </rcc>
  <rcc rId="11147" ua="false" sId="4">
    <oc r="AI132" t="n">
      <f>-</f>
    </oc>
    <nc r="AI132" t="n">
      <f>-</f>
    </nc>
  </rcc>
  <rcc rId="11148" ua="false" sId="4">
    <oc r="AI133" t="n">
      <f>-</f>
    </oc>
    <nc r="AI133" t="n">
      <f>-</f>
    </nc>
  </rcc>
  <rcc rId="11149" ua="false" sId="4">
    <oc r="AI134" t="n">
      <f>-</f>
    </oc>
    <nc r="AI134" t="n">
      <f>-</f>
    </nc>
  </rcc>
  <rcc rId="11150" ua="false" sId="4">
    <oc r="AI135" t="n">
      <f>-</f>
    </oc>
    <nc r="AI135" t="n">
      <f>-</f>
    </nc>
  </rcc>
  <rcc rId="11151" ua="false" sId="4">
    <oc r="AI136" t="n">
      <f>-</f>
    </oc>
    <nc r="AI136" t="n">
      <f>-</f>
    </nc>
  </rcc>
  <rcc rId="11152" ua="false" sId="4">
    <oc r="AI137" t="n">
      <f>-</f>
    </oc>
    <nc r="AI137" t="n">
      <f>-</f>
    </nc>
  </rcc>
  <rcc rId="11153" ua="false" sId="4">
    <oc r="AI138" t="n">
      <f>-</f>
    </oc>
    <nc r="AI138" t="n">
      <f>-</f>
    </nc>
  </rcc>
  <rcc rId="11154" ua="false" sId="4">
    <oc r="AI139" t="n">
      <f>-</f>
    </oc>
    <nc r="AI139" t="n">
      <f>-</f>
    </nc>
  </rcc>
  <rcc rId="11155" ua="false" sId="4">
    <oc r="AI140" t="n">
      <f>-</f>
    </oc>
    <nc r="AI140" t="n">
      <f>-</f>
    </nc>
  </rcc>
  <rcc rId="11156" ua="false" sId="4">
    <oc r="AI141" t="n">
      <f>-</f>
    </oc>
    <nc r="AI141" t="n">
      <f>-</f>
    </nc>
  </rcc>
  <rcc rId="11157" ua="false" sId="4">
    <oc r="AI142" t="n">
      <f>-</f>
    </oc>
    <nc r="AI142" t="n">
      <f>-</f>
    </nc>
  </rcc>
  <rcc rId="11158" ua="false" sId="4">
    <oc r="AI143" t="n">
      <f>-</f>
    </oc>
    <nc r="AI143" t="n">
      <f>-</f>
    </nc>
  </rcc>
  <rcc rId="11159" ua="false" sId="4">
    <oc r="AI144" t="n">
      <f>-</f>
    </oc>
    <nc r="AI144" t="n">
      <f>-</f>
    </nc>
  </rcc>
  <rcc rId="11160" ua="false" sId="4">
    <oc r="AJ120" t="n">
      <f>-</f>
    </oc>
    <nc r="AJ120" t="n">
      <f>-</f>
    </nc>
  </rcc>
  <rcc rId="11161" ua="false" sId="4">
    <oc r="AJ121" t="n">
      <f>-</f>
    </oc>
    <nc r="AJ121" t="n">
      <f>-</f>
    </nc>
  </rcc>
  <rcc rId="11162" ua="false" sId="4">
    <oc r="AJ122" t="n">
      <f>-</f>
    </oc>
    <nc r="AJ122" t="n">
      <f>-</f>
    </nc>
  </rcc>
  <rcc rId="11163" ua="false" sId="4">
    <oc r="AJ123" t="n">
      <f>-</f>
    </oc>
    <nc r="AJ123" t="n">
      <f>-</f>
    </nc>
  </rcc>
  <rcc rId="11164" ua="false" sId="4">
    <oc r="AJ124" t="n">
      <f>-</f>
    </oc>
    <nc r="AJ124" t="n">
      <f>-</f>
    </nc>
  </rcc>
  <rcc rId="11165" ua="false" sId="4">
    <oc r="AJ125" t="n">
      <f>-</f>
    </oc>
    <nc r="AJ125" t="n">
      <f>-</f>
    </nc>
  </rcc>
  <rcc rId="11166" ua="false" sId="4">
    <oc r="AJ126" t="n">
      <f>-</f>
    </oc>
    <nc r="AJ126" t="n">
      <f>-</f>
    </nc>
  </rcc>
  <rcc rId="11167" ua="false" sId="4">
    <oc r="AJ127" t="n">
      <f>-</f>
    </oc>
    <nc r="AJ127" t="n">
      <f>-</f>
    </nc>
  </rcc>
  <rcc rId="11168" ua="false" sId="4">
    <oc r="AJ128" t="n">
      <f>-</f>
    </oc>
    <nc r="AJ128" t="n">
      <f>-</f>
    </nc>
  </rcc>
  <rcc rId="11169" ua="false" sId="4">
    <oc r="AJ129" t="n">
      <f>-</f>
    </oc>
    <nc r="AJ129" t="n">
      <f>-</f>
    </nc>
  </rcc>
  <rcc rId="11170" ua="false" sId="4">
    <oc r="AJ130" t="n">
      <f>-</f>
    </oc>
    <nc r="AJ130" t="n">
      <f>-</f>
    </nc>
  </rcc>
  <rcc rId="11171" ua="false" sId="4">
    <oc r="AJ131" t="n">
      <f>-</f>
    </oc>
    <nc r="AJ131" t="n">
      <f>-</f>
    </nc>
  </rcc>
  <rcc rId="11172" ua="false" sId="4">
    <oc r="AJ132" t="n">
      <f>-</f>
    </oc>
    <nc r="AJ132" t="n">
      <f>-</f>
    </nc>
  </rcc>
  <rcc rId="11173" ua="false" sId="4">
    <oc r="AJ133" t="n">
      <f>-</f>
    </oc>
    <nc r="AJ133" t="n">
      <f>-</f>
    </nc>
  </rcc>
  <rcc rId="11174" ua="false" sId="4">
    <oc r="AJ134" t="n">
      <f>-</f>
    </oc>
    <nc r="AJ134" t="n">
      <f>-</f>
    </nc>
  </rcc>
  <rcc rId="11175" ua="false" sId="4">
    <oc r="AJ135" t="n">
      <f>-</f>
    </oc>
    <nc r="AJ135" t="n">
      <f>-</f>
    </nc>
  </rcc>
  <rcc rId="11176" ua="false" sId="4">
    <oc r="AJ136" t="n">
      <f>-</f>
    </oc>
    <nc r="AJ136" t="n">
      <f>-</f>
    </nc>
  </rcc>
  <rcc rId="11177" ua="false" sId="4">
    <oc r="AJ137" t="n">
      <f>-</f>
    </oc>
    <nc r="AJ137" t="n">
      <f>-</f>
    </nc>
  </rcc>
  <rcc rId="11178" ua="false" sId="4">
    <oc r="AJ138" t="n">
      <f>-</f>
    </oc>
    <nc r="AJ138" t="n">
      <f>-</f>
    </nc>
  </rcc>
  <rcc rId="11179" ua="false" sId="4">
    <oc r="AJ139" t="n">
      <f>-</f>
    </oc>
    <nc r="AJ139" t="n">
      <f>-</f>
    </nc>
  </rcc>
  <rcc rId="11180" ua="false" sId="4">
    <oc r="AJ140" t="n">
      <f>-</f>
    </oc>
    <nc r="AJ140" t="n">
      <f>-</f>
    </nc>
  </rcc>
  <rcc rId="11181" ua="false" sId="4">
    <oc r="AJ141" t="n">
      <f>-</f>
    </oc>
    <nc r="AJ141" t="n">
      <f>-</f>
    </nc>
  </rcc>
  <rcc rId="11182" ua="false" sId="4">
    <oc r="AJ142" t="n">
      <f>-</f>
    </oc>
    <nc r="AJ142" t="n">
      <f>-</f>
    </nc>
  </rcc>
  <rcc rId="11183" ua="false" sId="4">
    <oc r="AJ143" t="n">
      <f>-</f>
    </oc>
    <nc r="AJ143" t="n">
      <f>-</f>
    </nc>
  </rcc>
  <rcc rId="11184" ua="false" sId="4">
    <oc r="AJ144" t="n">
      <f>-</f>
    </oc>
    <nc r="AJ144" t="n">
      <f>-</f>
    </nc>
  </rcc>
  <rcc rId="11185" ua="false" sId="4">
    <oc r="AK120" t="n">
      <f>-</f>
    </oc>
    <nc r="AK120" t="n">
      <f>-</f>
    </nc>
  </rcc>
  <rcc rId="11186" ua="false" sId="4">
    <oc r="AK121" t="n">
      <f>-</f>
    </oc>
    <nc r="AK121" t="n">
      <f>-</f>
    </nc>
  </rcc>
  <rcc rId="11187" ua="false" sId="4">
    <oc r="AK122" t="n">
      <f>-</f>
    </oc>
    <nc r="AK122" t="n">
      <f>-</f>
    </nc>
  </rcc>
  <rcc rId="11188" ua="false" sId="4">
    <oc r="AK123" t="n">
      <f>-</f>
    </oc>
    <nc r="AK123" t="n">
      <f>-</f>
    </nc>
  </rcc>
  <rcc rId="11189" ua="false" sId="4">
    <oc r="AK124" t="n">
      <f>-</f>
    </oc>
    <nc r="AK124" t="n">
      <f>-</f>
    </nc>
  </rcc>
  <rcc rId="11190" ua="false" sId="4">
    <oc r="AK125" t="n">
      <f>-</f>
    </oc>
    <nc r="AK125" t="n">
      <f>-</f>
    </nc>
  </rcc>
  <rcc rId="11191" ua="false" sId="4">
    <oc r="AK126" t="n">
      <f>-</f>
    </oc>
    <nc r="AK126" t="n">
      <f>-</f>
    </nc>
  </rcc>
  <rcc rId="11192" ua="false" sId="4">
    <oc r="AK127" t="n">
      <f>-</f>
    </oc>
    <nc r="AK127" t="n">
      <f>-</f>
    </nc>
  </rcc>
  <rcc rId="11193" ua="false" sId="4">
    <oc r="AK128" t="n">
      <f>-</f>
    </oc>
    <nc r="AK128" t="n">
      <f>-</f>
    </nc>
  </rcc>
  <rcc rId="11194" ua="false" sId="4">
    <oc r="AK129" t="n">
      <f>-</f>
    </oc>
    <nc r="AK129" t="n">
      <f>-</f>
    </nc>
  </rcc>
  <rcc rId="11195" ua="false" sId="4">
    <oc r="AK130" t="n">
      <f>-</f>
    </oc>
    <nc r="AK130" t="n">
      <f>-</f>
    </nc>
  </rcc>
  <rcc rId="11196" ua="false" sId="4">
    <oc r="AK131" t="n">
      <f>-</f>
    </oc>
    <nc r="AK131" t="n">
      <f>-</f>
    </nc>
  </rcc>
  <rcc rId="11197" ua="false" sId="4">
    <oc r="AK132" t="n">
      <f>-</f>
    </oc>
    <nc r="AK132" t="n">
      <f>-</f>
    </nc>
  </rcc>
  <rcc rId="11198" ua="false" sId="4">
    <oc r="AK133" t="n">
      <f>-</f>
    </oc>
    <nc r="AK133" t="n">
      <f>-</f>
    </nc>
  </rcc>
  <rcc rId="11199" ua="false" sId="4">
    <oc r="AK134" t="n">
      <f>-</f>
    </oc>
    <nc r="AK134" t="n">
      <f>-</f>
    </nc>
  </rcc>
  <rcc rId="11200" ua="false" sId="4">
    <oc r="AK135" t="n">
      <f>-</f>
    </oc>
    <nc r="AK135" t="n">
      <f>-</f>
    </nc>
  </rcc>
  <rcc rId="11201" ua="false" sId="4">
    <oc r="AK136" t="n">
      <f>-</f>
    </oc>
    <nc r="AK136" t="n">
      <f>-</f>
    </nc>
  </rcc>
  <rcc rId="11202" ua="false" sId="4">
    <oc r="AK137" t="n">
      <f>-</f>
    </oc>
    <nc r="AK137" t="n">
      <f>-</f>
    </nc>
  </rcc>
  <rcc rId="11203" ua="false" sId="4">
    <oc r="AK138" t="n">
      <f>-</f>
    </oc>
    <nc r="AK138" t="n">
      <f>-</f>
    </nc>
  </rcc>
  <rcc rId="11204" ua="false" sId="4">
    <oc r="AK139" t="n">
      <f>-</f>
    </oc>
    <nc r="AK139" t="n">
      <f>-</f>
    </nc>
  </rcc>
  <rcc rId="11205" ua="false" sId="4">
    <oc r="AK140" t="n">
      <f>-</f>
    </oc>
    <nc r="AK140" t="n">
      <f>-</f>
    </nc>
  </rcc>
  <rcc rId="11206" ua="false" sId="4">
    <oc r="AK141" t="n">
      <f>-</f>
    </oc>
    <nc r="AK141" t="n">
      <f>-</f>
    </nc>
  </rcc>
  <rcc rId="11207" ua="false" sId="4">
    <oc r="AK142" t="n">
      <f>-</f>
    </oc>
    <nc r="AK142" t="n">
      <f>-</f>
    </nc>
  </rcc>
  <rcc rId="11208" ua="false" sId="4">
    <oc r="AK143" t="n">
      <f>-</f>
    </oc>
    <nc r="AK143" t="n">
      <f>-</f>
    </nc>
  </rcc>
  <rcc rId="11209" ua="false" sId="4">
    <oc r="AK144" t="n">
      <f>-</f>
    </oc>
    <nc r="AK144" t="n">
      <f>-</f>
    </nc>
  </rcc>
  <rcc rId="11210" ua="false" sId="4">
    <oc r="AL120" t="n">
      <f>-</f>
    </oc>
    <nc r="AL120" t="n">
      <f>-</f>
    </nc>
  </rcc>
  <rcc rId="11211" ua="false" sId="4">
    <oc r="AL121" t="n">
      <f>-</f>
    </oc>
    <nc r="AL121" t="n">
      <f>-</f>
    </nc>
  </rcc>
  <rcc rId="11212" ua="false" sId="4">
    <oc r="AL122" t="n">
      <f>-</f>
    </oc>
    <nc r="AL122" t="n">
      <f>-</f>
    </nc>
  </rcc>
  <rcc rId="11213" ua="false" sId="4">
    <oc r="AL123" t="n">
      <f>-</f>
    </oc>
    <nc r="AL123" t="n">
      <f>-</f>
    </nc>
  </rcc>
  <rcc rId="11214" ua="false" sId="4">
    <oc r="AL124" t="n">
      <f>-</f>
    </oc>
    <nc r="AL124" t="n">
      <f>-</f>
    </nc>
  </rcc>
  <rcc rId="11215" ua="false" sId="4">
    <oc r="AL125" t="n">
      <f>-</f>
    </oc>
    <nc r="AL125" t="n">
      <f>-</f>
    </nc>
  </rcc>
  <rcc rId="11216" ua="false" sId="4">
    <oc r="AL126" t="n">
      <f>-</f>
    </oc>
    <nc r="AL126" t="n">
      <f>-</f>
    </nc>
  </rcc>
  <rcc rId="11217" ua="false" sId="4">
    <oc r="AL127" t="n">
      <f>-</f>
    </oc>
    <nc r="AL127" t="n">
      <f>-</f>
    </nc>
  </rcc>
  <rcc rId="11218" ua="false" sId="4">
    <oc r="AL128" t="n">
      <f>-</f>
    </oc>
    <nc r="AL128" t="n">
      <f>-</f>
    </nc>
  </rcc>
  <rcc rId="11219" ua="false" sId="4">
    <oc r="AL129" t="n">
      <f>-</f>
    </oc>
    <nc r="AL129" t="n">
      <f>-</f>
    </nc>
  </rcc>
  <rcc rId="11220" ua="false" sId="4">
    <oc r="AL130" t="n">
      <f>-</f>
    </oc>
    <nc r="AL130" t="n">
      <f>-</f>
    </nc>
  </rcc>
  <rcc rId="11221" ua="false" sId="4">
    <oc r="AL131" t="n">
      <f>-</f>
    </oc>
    <nc r="AL131" t="n">
      <f>-</f>
    </nc>
  </rcc>
  <rcc rId="11222" ua="false" sId="4">
    <oc r="AL132" t="n">
      <f>-</f>
    </oc>
    <nc r="AL132" t="n">
      <f>-</f>
    </nc>
  </rcc>
  <rcc rId="11223" ua="false" sId="4">
    <oc r="AL133" t="n">
      <f>-</f>
    </oc>
    <nc r="AL133" t="n">
      <f>-</f>
    </nc>
  </rcc>
  <rcc rId="11224" ua="false" sId="4">
    <oc r="AL134" t="n">
      <f>-</f>
    </oc>
    <nc r="AL134" t="n">
      <f>-</f>
    </nc>
  </rcc>
  <rcc rId="11225" ua="false" sId="4">
    <oc r="AL135" t="n">
      <f>-</f>
    </oc>
    <nc r="AL135" t="n">
      <f>-</f>
    </nc>
  </rcc>
  <rcc rId="11226" ua="false" sId="4">
    <oc r="AL136" t="n">
      <f>-</f>
    </oc>
    <nc r="AL136" t="n">
      <f>-</f>
    </nc>
  </rcc>
  <rcc rId="11227" ua="false" sId="4">
    <oc r="AL137" t="n">
      <f>-</f>
    </oc>
    <nc r="AL137" t="n">
      <f>-</f>
    </nc>
  </rcc>
  <rcc rId="11228" ua="false" sId="4">
    <oc r="AL138" t="n">
      <f>-</f>
    </oc>
    <nc r="AL138" t="n">
      <f>-</f>
    </nc>
  </rcc>
  <rcc rId="11229" ua="false" sId="4">
    <oc r="AL139" t="n">
      <f>-</f>
    </oc>
    <nc r="AL139" t="n">
      <f>-</f>
    </nc>
  </rcc>
  <rcc rId="11230" ua="false" sId="4">
    <oc r="AL140" t="n">
      <f>-</f>
    </oc>
    <nc r="AL140" t="n">
      <f>-</f>
    </nc>
  </rcc>
  <rcc rId="11231" ua="false" sId="4">
    <oc r="AL141" t="n">
      <f>-</f>
    </oc>
    <nc r="AL141" t="n">
      <f>-</f>
    </nc>
  </rcc>
  <rcc rId="11232" ua="false" sId="4">
    <oc r="AL142" t="n">
      <f>-</f>
    </oc>
    <nc r="AL142" t="n">
      <f>-</f>
    </nc>
  </rcc>
  <rcc rId="11233" ua="false" sId="4">
    <oc r="AL143" t="n">
      <f>-</f>
    </oc>
    <nc r="AL143" t="n">
      <f>-</f>
    </nc>
  </rcc>
  <rcc rId="11234" ua="false" sId="4">
    <oc r="AL144" t="n">
      <f>-</f>
    </oc>
    <nc r="AL144" t="n">
      <f>-</f>
    </nc>
  </rcc>
  <rcc rId="11235" ua="false" sId="4">
    <oc r="AM120" t="n">
      <f>-</f>
    </oc>
    <nc r="AM120" t="n">
      <f>-</f>
    </nc>
  </rcc>
  <rcc rId="11236" ua="false" sId="4">
    <oc r="AM121" t="n">
      <f>-</f>
    </oc>
    <nc r="AM121" t="n">
      <f>-</f>
    </nc>
  </rcc>
  <rcc rId="11237" ua="false" sId="4">
    <oc r="AM122" t="n">
      <f>-</f>
    </oc>
    <nc r="AM122" t="n">
      <f>-</f>
    </nc>
  </rcc>
  <rcc rId="11238" ua="false" sId="4">
    <oc r="AM123" t="n">
      <f>-</f>
    </oc>
    <nc r="AM123" t="n">
      <f>-</f>
    </nc>
  </rcc>
  <rcc rId="11239" ua="false" sId="4">
    <oc r="AM124" t="n">
      <f>-</f>
    </oc>
    <nc r="AM124" t="n">
      <f>-</f>
    </nc>
  </rcc>
  <rcc rId="11240" ua="false" sId="4">
    <oc r="AM125" t="n">
      <f>-</f>
    </oc>
    <nc r="AM125" t="n">
      <f>-</f>
    </nc>
  </rcc>
  <rcc rId="11241" ua="false" sId="4">
    <oc r="AM126" t="n">
      <f>-</f>
    </oc>
    <nc r="AM126" t="n">
      <f>-</f>
    </nc>
  </rcc>
  <rcc rId="11242" ua="false" sId="4">
    <oc r="AM127" t="n">
      <f>-</f>
    </oc>
    <nc r="AM127" t="n">
      <f>-</f>
    </nc>
  </rcc>
  <rcc rId="11243" ua="false" sId="4">
    <oc r="AM128" t="n">
      <f>-</f>
    </oc>
    <nc r="AM128" t="n">
      <f>-</f>
    </nc>
  </rcc>
  <rcc rId="11244" ua="false" sId="4">
    <oc r="AM129" t="n">
      <f>-</f>
    </oc>
    <nc r="AM129" t="n">
      <f>-</f>
    </nc>
  </rcc>
  <rcc rId="11245" ua="false" sId="4">
    <oc r="AM130" t="n">
      <f>-</f>
    </oc>
    <nc r="AM130" t="n">
      <f>-</f>
    </nc>
  </rcc>
  <rcc rId="11246" ua="false" sId="4">
    <oc r="AM131" t="n">
      <f>-</f>
    </oc>
    <nc r="AM131" t="n">
      <f>-</f>
    </nc>
  </rcc>
  <rcc rId="11247" ua="false" sId="4">
    <oc r="AM132" t="n">
      <f>-</f>
    </oc>
    <nc r="AM132" t="n">
      <f>-</f>
    </nc>
  </rcc>
  <rcc rId="11248" ua="false" sId="4">
    <oc r="AM133" t="n">
      <f>-</f>
    </oc>
    <nc r="AM133" t="n">
      <f>-</f>
    </nc>
  </rcc>
  <rcc rId="11249" ua="false" sId="4">
    <oc r="AM134" t="n">
      <f>-</f>
    </oc>
    <nc r="AM134" t="n">
      <f>-</f>
    </nc>
  </rcc>
  <rcc rId="11250" ua="false" sId="4">
    <oc r="AM135" t="n">
      <f>-</f>
    </oc>
    <nc r="AM135" t="n">
      <f>-</f>
    </nc>
  </rcc>
  <rcc rId="11251" ua="false" sId="4">
    <oc r="AM136" t="n">
      <f>-</f>
    </oc>
    <nc r="AM136" t="n">
      <f>-</f>
    </nc>
  </rcc>
  <rcc rId="11252" ua="false" sId="4">
    <oc r="AM137" t="n">
      <f>-</f>
    </oc>
    <nc r="AM137" t="n">
      <f>-</f>
    </nc>
  </rcc>
  <rcc rId="11253" ua="false" sId="4">
    <oc r="AM138" t="n">
      <f>-</f>
    </oc>
    <nc r="AM138" t="n">
      <f>-</f>
    </nc>
  </rcc>
  <rcc rId="11254" ua="false" sId="4">
    <oc r="AM139" t="n">
      <f>-</f>
    </oc>
    <nc r="AM139" t="n">
      <f>-</f>
    </nc>
  </rcc>
  <rcc rId="11255" ua="false" sId="4">
    <oc r="AM140" t="n">
      <f>-</f>
    </oc>
    <nc r="AM140" t="n">
      <f>-</f>
    </nc>
  </rcc>
  <rcc rId="11256" ua="false" sId="4">
    <oc r="AM141" t="n">
      <f>-</f>
    </oc>
    <nc r="AM141" t="n">
      <f>-</f>
    </nc>
  </rcc>
  <rcc rId="11257" ua="false" sId="4">
    <oc r="AM142" t="n">
      <f>-</f>
    </oc>
    <nc r="AM142" t="n">
      <f>-</f>
    </nc>
  </rcc>
  <rcc rId="11258" ua="false" sId="4">
    <oc r="AM143" t="n">
      <f>-</f>
    </oc>
    <nc r="AM143" t="n">
      <f>-</f>
    </nc>
  </rcc>
  <rcc rId="11259" ua="false" sId="4">
    <oc r="AM144" t="n">
      <f>-</f>
    </oc>
    <nc r="AM144" t="n">
      <f>-</f>
    </nc>
  </rcc>
  <rcc rId="11260" ua="false" sId="4">
    <oc r="AO120" t="n">
      <f>-</f>
    </oc>
    <nc r="AO120" t="n">
      <f>-</f>
    </nc>
  </rcc>
  <rcc rId="11261" ua="false" sId="4">
    <oc r="AO121" t="n">
      <f>-</f>
    </oc>
    <nc r="AO121" t="n">
      <f>-</f>
    </nc>
  </rcc>
  <rcc rId="11262" ua="false" sId="4">
    <oc r="AO122" t="n">
      <f>-</f>
    </oc>
    <nc r="AO122" t="n">
      <f>-</f>
    </nc>
  </rcc>
  <rcc rId="11263" ua="false" sId="4">
    <oc r="AO123" t="n">
      <f>-</f>
    </oc>
    <nc r="AO123" t="n">
      <f>-</f>
    </nc>
  </rcc>
  <rcc rId="11264" ua="false" sId="4">
    <oc r="AO124" t="n">
      <f>-</f>
    </oc>
    <nc r="AO124" t="n">
      <f>-</f>
    </nc>
  </rcc>
  <rcc rId="11265" ua="false" sId="4">
    <oc r="AO125" t="n">
      <f>-</f>
    </oc>
    <nc r="AO125" t="n">
      <f>-</f>
    </nc>
  </rcc>
  <rcc rId="11266" ua="false" sId="4">
    <oc r="AO126" t="n">
      <f>-</f>
    </oc>
    <nc r="AO126" t="n">
      <f>-</f>
    </nc>
  </rcc>
  <rcc rId="11267" ua="false" sId="4">
    <oc r="AO127" t="n">
      <f>-</f>
    </oc>
    <nc r="AO127" t="n">
      <f>-</f>
    </nc>
  </rcc>
  <rcc rId="11268" ua="false" sId="4">
    <oc r="AO128" t="n">
      <f>-</f>
    </oc>
    <nc r="AO128" t="n">
      <f>-</f>
    </nc>
  </rcc>
  <rcc rId="11269" ua="false" sId="4">
    <oc r="AO129" t="n">
      <f>-</f>
    </oc>
    <nc r="AO129" t="n">
      <f>-</f>
    </nc>
  </rcc>
  <rcc rId="11270" ua="false" sId="4">
    <oc r="AO130" t="n">
      <f>-</f>
    </oc>
    <nc r="AO130" t="n">
      <f>-</f>
    </nc>
  </rcc>
  <rcc rId="11271" ua="false" sId="4">
    <oc r="AO131" t="n">
      <f>-</f>
    </oc>
    <nc r="AO131" t="n">
      <f>-</f>
    </nc>
  </rcc>
  <rcc rId="11272" ua="false" sId="4">
    <oc r="AO132" t="n">
      <f>-</f>
    </oc>
    <nc r="AO132" t="n">
      <f>-</f>
    </nc>
  </rcc>
  <rcc rId="11273" ua="false" sId="4">
    <oc r="AO133" t="n">
      <f>-</f>
    </oc>
    <nc r="AO133" t="n">
      <f>-</f>
    </nc>
  </rcc>
  <rcc rId="11274" ua="false" sId="4">
    <oc r="AO134" t="n">
      <f>-</f>
    </oc>
    <nc r="AO134" t="n">
      <f>-</f>
    </nc>
  </rcc>
  <rcc rId="11275" ua="false" sId="4">
    <oc r="AO135" t="n">
      <f>-</f>
    </oc>
    <nc r="AO135" t="n">
      <f>-</f>
    </nc>
  </rcc>
  <rcc rId="11276" ua="false" sId="4">
    <oc r="AO136" t="n">
      <f>-</f>
    </oc>
    <nc r="AO136" t="n">
      <f>-</f>
    </nc>
  </rcc>
  <rcc rId="11277" ua="false" sId="4">
    <oc r="AO137" t="n">
      <f>-</f>
    </oc>
    <nc r="AO137" t="n">
      <f>-</f>
    </nc>
  </rcc>
  <rcc rId="11278" ua="false" sId="4">
    <oc r="AO138" t="n">
      <f>-</f>
    </oc>
    <nc r="AO138" t="n">
      <f>-</f>
    </nc>
  </rcc>
  <rcc rId="11279" ua="false" sId="4">
    <oc r="AO139" t="n">
      <f>-</f>
    </oc>
    <nc r="AO139" t="n">
      <f>-</f>
    </nc>
  </rcc>
  <rcc rId="11280" ua="false" sId="4">
    <oc r="AO140" t="n">
      <f>-</f>
    </oc>
    <nc r="AO140" t="n">
      <f>-</f>
    </nc>
  </rcc>
  <rcc rId="11281" ua="false" sId="4">
    <oc r="AO141" t="n">
      <f>-</f>
    </oc>
    <nc r="AO141" t="n">
      <f>-</f>
    </nc>
  </rcc>
  <rcc rId="11282" ua="false" sId="4">
    <oc r="AO142" t="n">
      <f>-</f>
    </oc>
    <nc r="AO142" t="n">
      <f>-</f>
    </nc>
  </rcc>
  <rcc rId="11283" ua="false" sId="4">
    <oc r="AO143" t="n">
      <f>-</f>
    </oc>
    <nc r="AO143" t="n">
      <f>-</f>
    </nc>
  </rcc>
  <rcc rId="11284" ua="false" sId="4">
    <oc r="AO144" t="n">
      <f>-</f>
    </oc>
    <nc r="AO144" t="n">
      <f>-</f>
    </nc>
  </rcc>
  <rcc rId="11285" ua="false" sId="4">
    <oc r="AP120" t="n">
      <f>-</f>
    </oc>
    <nc r="AP120" t="n">
      <f>-</f>
    </nc>
  </rcc>
  <rcc rId="11286" ua="false" sId="4">
    <oc r="AP121" t="n">
      <f>-</f>
    </oc>
    <nc r="AP121" t="n">
      <f>-</f>
    </nc>
  </rcc>
  <rcc rId="11287" ua="false" sId="4">
    <oc r="AP122" t="n">
      <f>-</f>
    </oc>
    <nc r="AP122" t="n">
      <f>-</f>
    </nc>
  </rcc>
  <rcc rId="11288" ua="false" sId="4">
    <oc r="AP123" t="n">
      <f>-</f>
    </oc>
    <nc r="AP123" t="n">
      <f>-</f>
    </nc>
  </rcc>
  <rcc rId="11289" ua="false" sId="4">
    <oc r="AP124" t="n">
      <f>-</f>
    </oc>
    <nc r="AP124" t="n">
      <f>-</f>
    </nc>
  </rcc>
  <rcc rId="11290" ua="false" sId="4">
    <oc r="AP125" t="n">
      <f>-</f>
    </oc>
    <nc r="AP125" t="n">
      <f>-</f>
    </nc>
  </rcc>
  <rcc rId="11291" ua="false" sId="4">
    <oc r="AP126" t="n">
      <f>-</f>
    </oc>
    <nc r="AP126" t="n">
      <f>-</f>
    </nc>
  </rcc>
  <rcc rId="11292" ua="false" sId="4">
    <oc r="AP127" t="n">
      <f>-</f>
    </oc>
    <nc r="AP127" t="n">
      <f>-</f>
    </nc>
  </rcc>
  <rcc rId="11293" ua="false" sId="4">
    <oc r="AP128" t="n">
      <f>-</f>
    </oc>
    <nc r="AP128" t="n">
      <f>-</f>
    </nc>
  </rcc>
  <rcc rId="11294" ua="false" sId="4">
    <oc r="AP129" t="n">
      <f>-</f>
    </oc>
    <nc r="AP129" t="n">
      <f>-</f>
    </nc>
  </rcc>
  <rcc rId="11295" ua="false" sId="4">
    <oc r="AP130" t="n">
      <f>-</f>
    </oc>
    <nc r="AP130" t="n">
      <f>-</f>
    </nc>
  </rcc>
  <rcc rId="11296" ua="false" sId="4">
    <oc r="AP131" t="n">
      <f>-</f>
    </oc>
    <nc r="AP131" t="n">
      <f>-</f>
    </nc>
  </rcc>
  <rcc rId="11297" ua="false" sId="4">
    <oc r="AP132" t="n">
      <f>-</f>
    </oc>
    <nc r="AP132" t="n">
      <f>-</f>
    </nc>
  </rcc>
  <rcc rId="11298" ua="false" sId="4">
    <oc r="AP133" t="n">
      <f>-</f>
    </oc>
    <nc r="AP133" t="n">
      <f>-</f>
    </nc>
  </rcc>
  <rcc rId="11299" ua="false" sId="4">
    <oc r="AP134" t="n">
      <f>-</f>
    </oc>
    <nc r="AP134" t="n">
      <f>-</f>
    </nc>
  </rcc>
  <rcc rId="11300" ua="false" sId="4">
    <oc r="AP135" t="n">
      <f>-</f>
    </oc>
    <nc r="AP135" t="n">
      <f>-</f>
    </nc>
  </rcc>
  <rcc rId="11301" ua="false" sId="4">
    <oc r="AP136" t="n">
      <f>-</f>
    </oc>
    <nc r="AP136" t="n">
      <f>-</f>
    </nc>
  </rcc>
  <rcc rId="11302" ua="false" sId="4">
    <oc r="AP137" t="n">
      <f>-</f>
    </oc>
    <nc r="AP137" t="n">
      <f>-</f>
    </nc>
  </rcc>
  <rcc rId="11303" ua="false" sId="4">
    <oc r="AP138" t="n">
      <f>-</f>
    </oc>
    <nc r="AP138" t="n">
      <f>-</f>
    </nc>
  </rcc>
  <rcc rId="11304" ua="false" sId="4">
    <oc r="AP139" t="n">
      <f>-</f>
    </oc>
    <nc r="AP139" t="n">
      <f>-</f>
    </nc>
  </rcc>
  <rcc rId="11305" ua="false" sId="4">
    <oc r="AP140" t="n">
      <f>-</f>
    </oc>
    <nc r="AP140" t="n">
      <f>-</f>
    </nc>
  </rcc>
  <rcc rId="11306" ua="false" sId="4">
    <oc r="AP141" t="n">
      <f>-</f>
    </oc>
    <nc r="AP141" t="n">
      <f>-</f>
    </nc>
  </rcc>
  <rcc rId="11307" ua="false" sId="4">
    <oc r="AP142" t="n">
      <f>-</f>
    </oc>
    <nc r="AP142" t="n">
      <f>-</f>
    </nc>
  </rcc>
  <rcc rId="11308" ua="false" sId="4">
    <oc r="AP143" t="n">
      <f>-</f>
    </oc>
    <nc r="AP143" t="n">
      <f>-</f>
    </nc>
  </rcc>
  <rcc rId="11309" ua="false" sId="4">
    <oc r="AP144" t="n">
      <f>-</f>
    </oc>
    <nc r="AP144" t="n">
      <f>-</f>
    </nc>
  </rcc>
  <rcc rId="11310" ua="false" sId="4">
    <oc r="AQ120" t="n">
      <f>-</f>
    </oc>
    <nc r="AQ120" t="n">
      <f>-</f>
    </nc>
  </rcc>
  <rcc rId="11311" ua="false" sId="4">
    <oc r="AQ121" t="n">
      <f>-</f>
    </oc>
    <nc r="AQ121" t="n">
      <f>-</f>
    </nc>
  </rcc>
  <rcc rId="11312" ua="false" sId="4">
    <oc r="AQ122" t="n">
      <f>-</f>
    </oc>
    <nc r="AQ122" t="n">
      <f>-</f>
    </nc>
  </rcc>
  <rcc rId="11313" ua="false" sId="4">
    <oc r="AQ123" t="n">
      <f>-</f>
    </oc>
    <nc r="AQ123" t="n">
      <f>-</f>
    </nc>
  </rcc>
  <rcc rId="11314" ua="false" sId="4">
    <oc r="AQ124" t="n">
      <f>-</f>
    </oc>
    <nc r="AQ124" t="n">
      <f>-</f>
    </nc>
  </rcc>
  <rcc rId="11315" ua="false" sId="4">
    <oc r="AQ125" t="n">
      <f>-</f>
    </oc>
    <nc r="AQ125" t="n">
      <f>-</f>
    </nc>
  </rcc>
  <rcc rId="11316" ua="false" sId="4">
    <oc r="AQ126" t="n">
      <f>-</f>
    </oc>
    <nc r="AQ126" t="n">
      <f>-</f>
    </nc>
  </rcc>
  <rcc rId="11317" ua="false" sId="4">
    <oc r="AQ127" t="n">
      <f>-</f>
    </oc>
    <nc r="AQ127" t="n">
      <f>-</f>
    </nc>
  </rcc>
  <rcc rId="11318" ua="false" sId="4">
    <oc r="AQ128" t="n">
      <f>-</f>
    </oc>
    <nc r="AQ128" t="n">
      <f>-</f>
    </nc>
  </rcc>
  <rcc rId="11319" ua="false" sId="4">
    <oc r="AQ129" t="n">
      <f>-</f>
    </oc>
    <nc r="AQ129" t="n">
      <f>-</f>
    </nc>
  </rcc>
  <rcc rId="11320" ua="false" sId="4">
    <oc r="AQ130" t="n">
      <f>-</f>
    </oc>
    <nc r="AQ130" t="n">
      <f>-</f>
    </nc>
  </rcc>
  <rcc rId="11321" ua="false" sId="4">
    <oc r="AQ131" t="n">
      <f>-</f>
    </oc>
    <nc r="AQ131" t="n">
      <f>-</f>
    </nc>
  </rcc>
  <rcc rId="11322" ua="false" sId="4">
    <oc r="AQ132" t="n">
      <f>-</f>
    </oc>
    <nc r="AQ132" t="n">
      <f>-</f>
    </nc>
  </rcc>
  <rcc rId="11323" ua="false" sId="4">
    <oc r="AQ133" t="n">
      <f>-</f>
    </oc>
    <nc r="AQ133" t="n">
      <f>-</f>
    </nc>
  </rcc>
  <rcc rId="11324" ua="false" sId="4">
    <oc r="AQ134" t="n">
      <f>-</f>
    </oc>
    <nc r="AQ134" t="n">
      <f>-</f>
    </nc>
  </rcc>
  <rcc rId="11325" ua="false" sId="4">
    <oc r="AQ135" t="n">
      <f>-</f>
    </oc>
    <nc r="AQ135" t="n">
      <f>-</f>
    </nc>
  </rcc>
  <rcc rId="11326" ua="false" sId="4">
    <oc r="AQ136" t="n">
      <f>-</f>
    </oc>
    <nc r="AQ136" t="n">
      <f>-</f>
    </nc>
  </rcc>
  <rcc rId="11327" ua="false" sId="4">
    <oc r="AQ137" t="n">
      <f>-</f>
    </oc>
    <nc r="AQ137" t="n">
      <f>-</f>
    </nc>
  </rcc>
  <rcc rId="11328" ua="false" sId="4">
    <oc r="AQ138" t="n">
      <f>-</f>
    </oc>
    <nc r="AQ138" t="n">
      <f>-</f>
    </nc>
  </rcc>
  <rcc rId="11329" ua="false" sId="4">
    <oc r="AQ139" t="n">
      <f>-</f>
    </oc>
    <nc r="AQ139" t="n">
      <f>-</f>
    </nc>
  </rcc>
  <rcc rId="11330" ua="false" sId="4">
    <oc r="AQ140" t="n">
      <f>-</f>
    </oc>
    <nc r="AQ140" t="n">
      <f>-</f>
    </nc>
  </rcc>
  <rcc rId="11331" ua="false" sId="4">
    <oc r="AQ141" t="n">
      <f>-</f>
    </oc>
    <nc r="AQ141" t="n">
      <f>-</f>
    </nc>
  </rcc>
  <rcc rId="11332" ua="false" sId="4">
    <oc r="AQ142" t="n">
      <f>-</f>
    </oc>
    <nc r="AQ142" t="n">
      <f>-</f>
    </nc>
  </rcc>
  <rcc rId="11333" ua="false" sId="4">
    <oc r="AQ143" t="n">
      <f>-</f>
    </oc>
    <nc r="AQ143" t="n">
      <f>-</f>
    </nc>
  </rcc>
  <rcc rId="11334" ua="false" sId="4">
    <oc r="AQ144" t="n">
      <f>-</f>
    </oc>
    <nc r="AQ144" t="n">
      <f>-</f>
    </nc>
  </rcc>
  <rcc rId="11335" ua="false" sId="4">
    <oc r="AR120" t="n">
      <f>-</f>
    </oc>
    <nc r="AR120" t="n">
      <f>-</f>
    </nc>
  </rcc>
  <rcc rId="11336" ua="false" sId="4">
    <oc r="AR121" t="n">
      <f>-</f>
    </oc>
    <nc r="AR121" t="n">
      <f>-</f>
    </nc>
  </rcc>
  <rcc rId="11337" ua="false" sId="4">
    <oc r="AR122" t="n">
      <f>-</f>
    </oc>
    <nc r="AR122" t="n">
      <f>-</f>
    </nc>
  </rcc>
  <rcc rId="11338" ua="false" sId="4">
    <oc r="AR123" t="n">
      <f>-</f>
    </oc>
    <nc r="AR123" t="n">
      <f>-</f>
    </nc>
  </rcc>
  <rcc rId="11339" ua="false" sId="4">
    <oc r="AR124" t="n">
      <f>-</f>
    </oc>
    <nc r="AR124" t="n">
      <f>-</f>
    </nc>
  </rcc>
  <rcc rId="11340" ua="false" sId="4">
    <oc r="AR125" t="n">
      <f>-</f>
    </oc>
    <nc r="AR125" t="n">
      <f>-</f>
    </nc>
  </rcc>
  <rcc rId="11341" ua="false" sId="4">
    <oc r="AR126" t="n">
      <f>-</f>
    </oc>
    <nc r="AR126" t="n">
      <f>-</f>
    </nc>
  </rcc>
  <rcc rId="11342" ua="false" sId="4">
    <oc r="AR127" t="n">
      <f>-</f>
    </oc>
    <nc r="AR127" t="n">
      <f>-</f>
    </nc>
  </rcc>
  <rcc rId="11343" ua="false" sId="4">
    <oc r="AR128" t="n">
      <f>-</f>
    </oc>
    <nc r="AR128" t="n">
      <f>-</f>
    </nc>
  </rcc>
  <rcc rId="11344" ua="false" sId="4">
    <oc r="AR129" t="n">
      <f>-</f>
    </oc>
    <nc r="AR129" t="n">
      <f>-</f>
    </nc>
  </rcc>
  <rcc rId="11345" ua="false" sId="4">
    <oc r="AR130" t="n">
      <f>-</f>
    </oc>
    <nc r="AR130" t="n">
      <f>-</f>
    </nc>
  </rcc>
  <rcc rId="11346" ua="false" sId="4">
    <oc r="AR131" t="n">
      <f>-</f>
    </oc>
    <nc r="AR131" t="n">
      <f>-</f>
    </nc>
  </rcc>
  <rcc rId="11347" ua="false" sId="4">
    <oc r="AR132" t="n">
      <f>-</f>
    </oc>
    <nc r="AR132" t="n">
      <f>-</f>
    </nc>
  </rcc>
  <rcc rId="11348" ua="false" sId="4">
    <oc r="AR133" t="n">
      <f>-</f>
    </oc>
    <nc r="AR133" t="n">
      <f>-</f>
    </nc>
  </rcc>
  <rcc rId="11349" ua="false" sId="4">
    <oc r="AR134" t="n">
      <f>-</f>
    </oc>
    <nc r="AR134" t="n">
      <f>-</f>
    </nc>
  </rcc>
  <rcc rId="11350" ua="false" sId="4">
    <oc r="AR135" t="n">
      <f>-</f>
    </oc>
    <nc r="AR135" t="n">
      <f>-</f>
    </nc>
  </rcc>
  <rcc rId="11351" ua="false" sId="4">
    <oc r="AR136" t="n">
      <f>-</f>
    </oc>
    <nc r="AR136" t="n">
      <f>-</f>
    </nc>
  </rcc>
  <rcc rId="11352" ua="false" sId="4">
    <oc r="AR137" t="n">
      <f>-</f>
    </oc>
    <nc r="AR137" t="n">
      <f>-</f>
    </nc>
  </rcc>
  <rcc rId="11353" ua="false" sId="4">
    <oc r="AR138" t="n">
      <f>-</f>
    </oc>
    <nc r="AR138" t="n">
      <f>-</f>
    </nc>
  </rcc>
  <rcc rId="11354" ua="false" sId="4">
    <oc r="AR139" t="n">
      <f>-</f>
    </oc>
    <nc r="AR139" t="n">
      <f>-</f>
    </nc>
  </rcc>
  <rcc rId="11355" ua="false" sId="4">
    <oc r="AR140" t="n">
      <f>-</f>
    </oc>
    <nc r="AR140" t="n">
      <f>-</f>
    </nc>
  </rcc>
  <rcc rId="11356" ua="false" sId="4">
    <oc r="AR141" t="n">
      <f>-</f>
    </oc>
    <nc r="AR141" t="n">
      <f>-</f>
    </nc>
  </rcc>
  <rcc rId="11357" ua="false" sId="4">
    <oc r="AR142" t="n">
      <f>-</f>
    </oc>
    <nc r="AR142" t="n">
      <f>-</f>
    </nc>
  </rcc>
  <rcc rId="11358" ua="false" sId="4">
    <oc r="AR143" t="n">
      <f>-</f>
    </oc>
    <nc r="AR143" t="n">
      <f>-</f>
    </nc>
  </rcc>
  <rcc rId="11359" ua="false" sId="4">
    <oc r="AR144" t="n">
      <f>-</f>
    </oc>
    <nc r="AR144" t="n">
      <f>-</f>
    </nc>
  </rcc>
  <rcc rId="11360" ua="false" sId="4">
    <oc r="AS120" t="n">
      <f>-</f>
    </oc>
    <nc r="AS120" t="n">
      <f>-</f>
    </nc>
  </rcc>
  <rcc rId="11361" ua="false" sId="4">
    <oc r="AS121" t="n">
      <f>-</f>
    </oc>
    <nc r="AS121" t="n">
      <f>-</f>
    </nc>
  </rcc>
  <rcc rId="11362" ua="false" sId="4">
    <oc r="AS122" t="n">
      <f>-</f>
    </oc>
    <nc r="AS122" t="n">
      <f>-</f>
    </nc>
  </rcc>
  <rcc rId="11363" ua="false" sId="4">
    <oc r="AS123" t="n">
      <f>-</f>
    </oc>
    <nc r="AS123" t="n">
      <f>-</f>
    </nc>
  </rcc>
  <rcc rId="11364" ua="false" sId="4">
    <oc r="AS124" t="n">
      <f>-</f>
    </oc>
    <nc r="AS124" t="n">
      <f>-</f>
    </nc>
  </rcc>
  <rcc rId="11365" ua="false" sId="4">
    <oc r="AS125" t="n">
      <f>-</f>
    </oc>
    <nc r="AS125" t="n">
      <f>-</f>
    </nc>
  </rcc>
  <rcc rId="11366" ua="false" sId="4">
    <oc r="AS126" t="n">
      <f>-</f>
    </oc>
    <nc r="AS126" t="n">
      <f>-</f>
    </nc>
  </rcc>
  <rcc rId="11367" ua="false" sId="4">
    <oc r="AS127" t="n">
      <f>-</f>
    </oc>
    <nc r="AS127" t="n">
      <f>-</f>
    </nc>
  </rcc>
  <rcc rId="11368" ua="false" sId="4">
    <oc r="AS128" t="n">
      <f>-</f>
    </oc>
    <nc r="AS128" t="n">
      <f>-</f>
    </nc>
  </rcc>
  <rcc rId="11369" ua="false" sId="4">
    <oc r="AS129" t="n">
      <f>-</f>
    </oc>
    <nc r="AS129" t="n">
      <f>-</f>
    </nc>
  </rcc>
  <rcc rId="11370" ua="false" sId="4">
    <oc r="AS130" t="n">
      <f>-</f>
    </oc>
    <nc r="AS130" t="n">
      <f>-</f>
    </nc>
  </rcc>
  <rcc rId="11371" ua="false" sId="4">
    <oc r="AS131" t="n">
      <f>-</f>
    </oc>
    <nc r="AS131" t="n">
      <f>-</f>
    </nc>
  </rcc>
  <rcc rId="11372" ua="false" sId="4">
    <oc r="AS132" t="n">
      <f>-</f>
    </oc>
    <nc r="AS132" t="n">
      <f>-</f>
    </nc>
  </rcc>
  <rcc rId="11373" ua="false" sId="4">
    <oc r="AS133" t="n">
      <f>-</f>
    </oc>
    <nc r="AS133" t="n">
      <f>-</f>
    </nc>
  </rcc>
  <rcc rId="11374" ua="false" sId="4">
    <oc r="AS134" t="n">
      <f>-</f>
    </oc>
    <nc r="AS134" t="n">
      <f>-</f>
    </nc>
  </rcc>
  <rcc rId="11375" ua="false" sId="4">
    <oc r="AS135" t="n">
      <f>-</f>
    </oc>
    <nc r="AS135" t="n">
      <f>-</f>
    </nc>
  </rcc>
  <rcc rId="11376" ua="false" sId="4">
    <oc r="AS136" t="n">
      <f>-</f>
    </oc>
    <nc r="AS136" t="n">
      <f>-</f>
    </nc>
  </rcc>
  <rcc rId="11377" ua="false" sId="4">
    <oc r="AS137" t="n">
      <f>-</f>
    </oc>
    <nc r="AS137" t="n">
      <f>-</f>
    </nc>
  </rcc>
  <rcc rId="11378" ua="false" sId="4">
    <oc r="AS138" t="n">
      <f>-</f>
    </oc>
    <nc r="AS138" t="n">
      <f>-</f>
    </nc>
  </rcc>
  <rcc rId="11379" ua="false" sId="4">
    <oc r="AS139" t="n">
      <f>-</f>
    </oc>
    <nc r="AS139" t="n">
      <f>-</f>
    </nc>
  </rcc>
  <rcc rId="11380" ua="false" sId="4">
    <oc r="AS140" t="n">
      <f>-</f>
    </oc>
    <nc r="AS140" t="n">
      <f>-</f>
    </nc>
  </rcc>
  <rcc rId="11381" ua="false" sId="4">
    <oc r="AS141" t="n">
      <f>-</f>
    </oc>
    <nc r="AS141" t="n">
      <f>-</f>
    </nc>
  </rcc>
  <rcc rId="11382" ua="false" sId="4">
    <oc r="AS142" t="n">
      <f>-</f>
    </oc>
    <nc r="AS142" t="n">
      <f>-</f>
    </nc>
  </rcc>
  <rcc rId="11383" ua="false" sId="4">
    <oc r="AS143" t="n">
      <f>-</f>
    </oc>
    <nc r="AS143" t="n">
      <f>-</f>
    </nc>
  </rcc>
  <rcc rId="11384" ua="false" sId="4">
    <oc r="AS144" t="n">
      <f>-</f>
    </oc>
    <nc r="AS144" t="n">
      <f>-</f>
    </nc>
  </rcc>
  <rcc rId="11385" ua="false" sId="4">
    <oc r="AT120" t="n">
      <f>-</f>
    </oc>
    <nc r="AT120" t="n">
      <f>-</f>
    </nc>
  </rcc>
  <rcc rId="11386" ua="false" sId="4">
    <oc r="AT121" t="n">
      <f>-</f>
    </oc>
    <nc r="AT121" t="n">
      <f>-</f>
    </nc>
  </rcc>
  <rcc rId="11387" ua="false" sId="4">
    <oc r="AT122" t="n">
      <f>-</f>
    </oc>
    <nc r="AT122" t="n">
      <f>-</f>
    </nc>
  </rcc>
  <rcc rId="11388" ua="false" sId="4">
    <oc r="AT123" t="n">
      <f>-</f>
    </oc>
    <nc r="AT123" t="n">
      <f>-</f>
    </nc>
  </rcc>
  <rcc rId="11389" ua="false" sId="4">
    <oc r="AT124" t="n">
      <f>-</f>
    </oc>
    <nc r="AT124" t="n">
      <f>-</f>
    </nc>
  </rcc>
  <rcc rId="11390" ua="false" sId="4">
    <oc r="AT125" t="n">
      <f>-</f>
    </oc>
    <nc r="AT125" t="n">
      <f>-</f>
    </nc>
  </rcc>
  <rcc rId="11391" ua="false" sId="4">
    <oc r="AT126" t="n">
      <f>-</f>
    </oc>
    <nc r="AT126" t="n">
      <f>-</f>
    </nc>
  </rcc>
  <rcc rId="11392" ua="false" sId="4">
    <oc r="AT127" t="n">
      <f>-</f>
    </oc>
    <nc r="AT127" t="n">
      <f>-</f>
    </nc>
  </rcc>
  <rcc rId="11393" ua="false" sId="4">
    <oc r="AT128" t="n">
      <f>-</f>
    </oc>
    <nc r="AT128" t="n">
      <f>-</f>
    </nc>
  </rcc>
  <rcc rId="11394" ua="false" sId="4">
    <oc r="AT129" t="n">
      <f>-</f>
    </oc>
    <nc r="AT129" t="n">
      <f>-</f>
    </nc>
  </rcc>
  <rcc rId="11395" ua="false" sId="4">
    <oc r="AT130" t="n">
      <f>-</f>
    </oc>
    <nc r="AT130" t="n">
      <f>-</f>
    </nc>
  </rcc>
  <rcc rId="11396" ua="false" sId="4">
    <oc r="AT131" t="n">
      <f>-</f>
    </oc>
    <nc r="AT131" t="n">
      <f>-</f>
    </nc>
  </rcc>
  <rcc rId="11397" ua="false" sId="4">
    <oc r="AT132" t="n">
      <f>-</f>
    </oc>
    <nc r="AT132" t="n">
      <f>-</f>
    </nc>
  </rcc>
  <rcc rId="11398" ua="false" sId="4">
    <oc r="AT133" t="n">
      <f>-</f>
    </oc>
    <nc r="AT133" t="n">
      <f>-</f>
    </nc>
  </rcc>
  <rcc rId="11399" ua="false" sId="4">
    <oc r="AT134" t="n">
      <f>-</f>
    </oc>
    <nc r="AT134" t="n">
      <f>-</f>
    </nc>
  </rcc>
  <rcc rId="11400" ua="false" sId="4">
    <oc r="AT135" t="n">
      <f>-</f>
    </oc>
    <nc r="AT135" t="n">
      <f>-</f>
    </nc>
  </rcc>
  <rcc rId="11401" ua="false" sId="4">
    <oc r="AT136" t="n">
      <f>-</f>
    </oc>
    <nc r="AT136" t="n">
      <f>-</f>
    </nc>
  </rcc>
  <rcc rId="11402" ua="false" sId="4">
    <oc r="AT137" t="n">
      <f>-</f>
    </oc>
    <nc r="AT137" t="n">
      <f>-</f>
    </nc>
  </rcc>
  <rcc rId="11403" ua="false" sId="4">
    <oc r="AT138" t="n">
      <f>-</f>
    </oc>
    <nc r="AT138" t="n">
      <f>-</f>
    </nc>
  </rcc>
  <rcc rId="11404" ua="false" sId="4">
    <oc r="AT139" t="n">
      <f>-</f>
    </oc>
    <nc r="AT139" t="n">
      <f>-</f>
    </nc>
  </rcc>
  <rcc rId="11405" ua="false" sId="4">
    <oc r="AT140" t="n">
      <f>-</f>
    </oc>
    <nc r="AT140" t="n">
      <f>-</f>
    </nc>
  </rcc>
  <rcc rId="11406" ua="false" sId="4">
    <oc r="AT141" t="n">
      <f>-</f>
    </oc>
    <nc r="AT141" t="n">
      <f>-</f>
    </nc>
  </rcc>
  <rcc rId="11407" ua="false" sId="4">
    <oc r="AT142" t="n">
      <f>-</f>
    </oc>
    <nc r="AT142" t="n">
      <f>-</f>
    </nc>
  </rcc>
  <rcc rId="11408" ua="false" sId="4">
    <oc r="AT143" t="n">
      <f>-</f>
    </oc>
    <nc r="AT143" t="n">
      <f>-</f>
    </nc>
  </rcc>
  <rcc rId="11409" ua="false" sId="4">
    <oc r="AT144" t="n">
      <f>-</f>
    </oc>
    <nc r="AT144" t="n">
      <f>-</f>
    </nc>
  </rcc>
  <rcc rId="11410" ua="false" sId="4">
    <oc r="AU120" t="n">
      <f>-</f>
    </oc>
    <nc r="AU120" t="n">
      <f>-</f>
    </nc>
  </rcc>
  <rcc rId="11411" ua="false" sId="4">
    <oc r="AU121" t="n">
      <f>-</f>
    </oc>
    <nc r="AU121" t="n">
      <f>-</f>
    </nc>
  </rcc>
  <rcc rId="11412" ua="false" sId="4">
    <oc r="AU122" t="n">
      <f>-</f>
    </oc>
    <nc r="AU122" t="n">
      <f>-</f>
    </nc>
  </rcc>
  <rcc rId="11413" ua="false" sId="4">
    <oc r="AU123" t="n">
      <f>-</f>
    </oc>
    <nc r="AU123" t="n">
      <f>-</f>
    </nc>
  </rcc>
  <rcc rId="11414" ua="false" sId="4">
    <oc r="AU124" t="n">
      <f>-</f>
    </oc>
    <nc r="AU124" t="n">
      <f>-</f>
    </nc>
  </rcc>
  <rcc rId="11415" ua="false" sId="4">
    <oc r="AU125" t="n">
      <f>-</f>
    </oc>
    <nc r="AU125" t="n">
      <f>-</f>
    </nc>
  </rcc>
  <rcc rId="11416" ua="false" sId="4">
    <oc r="AU126" t="n">
      <f>-</f>
    </oc>
    <nc r="AU126" t="n">
      <f>-</f>
    </nc>
  </rcc>
  <rcc rId="11417" ua="false" sId="4">
    <oc r="AU127" t="n">
      <f>-</f>
    </oc>
    <nc r="AU127" t="n">
      <f>-</f>
    </nc>
  </rcc>
  <rcc rId="11418" ua="false" sId="4">
    <oc r="AU128" t="n">
      <f>-</f>
    </oc>
    <nc r="AU128" t="n">
      <f>-</f>
    </nc>
  </rcc>
  <rcc rId="11419" ua="false" sId="4">
    <oc r="AU129" t="n">
      <f>-</f>
    </oc>
    <nc r="AU129" t="n">
      <f>-</f>
    </nc>
  </rcc>
  <rcc rId="11420" ua="false" sId="4">
    <oc r="AU130" t="n">
      <f>-</f>
    </oc>
    <nc r="AU130" t="n">
      <f>-</f>
    </nc>
  </rcc>
  <rcc rId="11421" ua="false" sId="4">
    <oc r="AU131" t="n">
      <f>-</f>
    </oc>
    <nc r="AU131" t="n">
      <f>-</f>
    </nc>
  </rcc>
  <rcc rId="11422" ua="false" sId="4">
    <oc r="AU132" t="n">
      <f>-</f>
    </oc>
    <nc r="AU132" t="n">
      <f>-</f>
    </nc>
  </rcc>
  <rcc rId="11423" ua="false" sId="4">
    <oc r="AU133" t="n">
      <f>-</f>
    </oc>
    <nc r="AU133" t="n">
      <f>-</f>
    </nc>
  </rcc>
  <rcc rId="11424" ua="false" sId="4">
    <oc r="AU134" t="n">
      <f>-</f>
    </oc>
    <nc r="AU134" t="n">
      <f>-</f>
    </nc>
  </rcc>
  <rcc rId="11425" ua="false" sId="4">
    <oc r="AU135" t="n">
      <f>-</f>
    </oc>
    <nc r="AU135" t="n">
      <f>-</f>
    </nc>
  </rcc>
  <rcc rId="11426" ua="false" sId="4">
    <oc r="AU136" t="n">
      <f>-</f>
    </oc>
    <nc r="AU136" t="n">
      <f>-</f>
    </nc>
  </rcc>
  <rcc rId="11427" ua="false" sId="4">
    <oc r="AU137" t="n">
      <f>-</f>
    </oc>
    <nc r="AU137" t="n">
      <f>-</f>
    </nc>
  </rcc>
  <rcc rId="11428" ua="false" sId="4">
    <oc r="AU138" t="n">
      <f>-</f>
    </oc>
    <nc r="AU138" t="n">
      <f>-</f>
    </nc>
  </rcc>
  <rcc rId="11429" ua="false" sId="4">
    <oc r="AU139" t="n">
      <f>-</f>
    </oc>
    <nc r="AU139" t="n">
      <f>-</f>
    </nc>
  </rcc>
  <rcc rId="11430" ua="false" sId="4">
    <oc r="AU140" t="n">
      <f>-</f>
    </oc>
    <nc r="AU140" t="n">
      <f>-</f>
    </nc>
  </rcc>
  <rcc rId="11431" ua="false" sId="4">
    <oc r="AU141" t="n">
      <f>-</f>
    </oc>
    <nc r="AU141" t="n">
      <f>-</f>
    </nc>
  </rcc>
  <rcc rId="11432" ua="false" sId="4">
    <oc r="AU142" t="n">
      <f>-</f>
    </oc>
    <nc r="AU142" t="n">
      <f>-</f>
    </nc>
  </rcc>
  <rcc rId="11433" ua="false" sId="4">
    <oc r="AU143" t="n">
      <f>-</f>
    </oc>
    <nc r="AU143" t="n">
      <f>-</f>
    </nc>
  </rcc>
  <rcc rId="11434" ua="false" sId="4">
    <oc r="AU144" t="n">
      <f>-</f>
    </oc>
    <nc r="AU144" t="n">
      <f>-</f>
    </nc>
  </rcc>
  <rcc rId="11435" ua="false" sId="4">
    <oc r="AV120" t="n">
      <f>-</f>
    </oc>
    <nc r="AV120" t="n">
      <f>-</f>
    </nc>
  </rcc>
  <rcc rId="11436" ua="false" sId="4">
    <oc r="AV121" t="n">
      <f>-</f>
    </oc>
    <nc r="AV121" t="n">
      <f>-</f>
    </nc>
  </rcc>
  <rcc rId="11437" ua="false" sId="4">
    <oc r="AV122" t="n">
      <f>-</f>
    </oc>
    <nc r="AV122" t="n">
      <f>-</f>
    </nc>
  </rcc>
  <rcc rId="11438" ua="false" sId="4">
    <oc r="AV123" t="n">
      <f>-</f>
    </oc>
    <nc r="AV123" t="n">
      <f>-</f>
    </nc>
  </rcc>
  <rcc rId="11439" ua="false" sId="4">
    <oc r="AV124" t="n">
      <f>-</f>
    </oc>
    <nc r="AV124" t="n">
      <f>-</f>
    </nc>
  </rcc>
  <rcc rId="11440" ua="false" sId="4">
    <oc r="AV125" t="n">
      <f>-</f>
    </oc>
    <nc r="AV125" t="n">
      <f>-</f>
    </nc>
  </rcc>
  <rcc rId="11441" ua="false" sId="4">
    <oc r="AV126" t="n">
      <f>-</f>
    </oc>
    <nc r="AV126" t="n">
      <f>-</f>
    </nc>
  </rcc>
  <rcc rId="11442" ua="false" sId="4">
    <oc r="AV127" t="n">
      <f>-</f>
    </oc>
    <nc r="AV127" t="n">
      <f>-</f>
    </nc>
  </rcc>
  <rcc rId="11443" ua="false" sId="4">
    <oc r="AV128" t="n">
      <f>-</f>
    </oc>
    <nc r="AV128" t="n">
      <f>-</f>
    </nc>
  </rcc>
  <rcc rId="11444" ua="false" sId="4">
    <oc r="AV129" t="n">
      <f>-</f>
    </oc>
    <nc r="AV129" t="n">
      <f>-</f>
    </nc>
  </rcc>
  <rcc rId="11445" ua="false" sId="4">
    <oc r="AV130" t="n">
      <f>-</f>
    </oc>
    <nc r="AV130" t="n">
      <f>-</f>
    </nc>
  </rcc>
  <rcc rId="11446" ua="false" sId="4">
    <oc r="AV131" t="n">
      <f>-</f>
    </oc>
    <nc r="AV131" t="n">
      <f>-</f>
    </nc>
  </rcc>
  <rcc rId="11447" ua="false" sId="4">
    <oc r="AV132" t="n">
      <f>-</f>
    </oc>
    <nc r="AV132" t="n">
      <f>-</f>
    </nc>
  </rcc>
  <rcc rId="11448" ua="false" sId="4">
    <oc r="AV133" t="n">
      <f>-</f>
    </oc>
    <nc r="AV133" t="n">
      <f>-</f>
    </nc>
  </rcc>
  <rcc rId="11449" ua="false" sId="4">
    <oc r="AV134" t="n">
      <f>-</f>
    </oc>
    <nc r="AV134" t="n">
      <f>-</f>
    </nc>
  </rcc>
  <rcc rId="11450" ua="false" sId="4">
    <oc r="AV135" t="n">
      <f>-</f>
    </oc>
    <nc r="AV135" t="n">
      <f>-</f>
    </nc>
  </rcc>
  <rcc rId="11451" ua="false" sId="4">
    <oc r="AV136" t="n">
      <f>-</f>
    </oc>
    <nc r="AV136" t="n">
      <f>-</f>
    </nc>
  </rcc>
  <rcc rId="11452" ua="false" sId="4">
    <oc r="AV137" t="n">
      <f>-</f>
    </oc>
    <nc r="AV137" t="n">
      <f>-</f>
    </nc>
  </rcc>
  <rcc rId="11453" ua="false" sId="4">
    <oc r="AV138" t="n">
      <f>-</f>
    </oc>
    <nc r="AV138" t="n">
      <f>-</f>
    </nc>
  </rcc>
  <rcc rId="11454" ua="false" sId="4">
    <oc r="AV139" t="n">
      <f>-</f>
    </oc>
    <nc r="AV139" t="n">
      <f>-</f>
    </nc>
  </rcc>
  <rcc rId="11455" ua="false" sId="4">
    <oc r="AV140" t="n">
      <f>-</f>
    </oc>
    <nc r="AV140" t="n">
      <f>-</f>
    </nc>
  </rcc>
  <rcc rId="11456" ua="false" sId="4">
    <oc r="AV141" t="n">
      <f>-</f>
    </oc>
    <nc r="AV141" t="n">
      <f>-</f>
    </nc>
  </rcc>
  <rcc rId="11457" ua="false" sId="4">
    <oc r="AV142" t="n">
      <f>-</f>
    </oc>
    <nc r="AV142" t="n">
      <f>-</f>
    </nc>
  </rcc>
  <rcc rId="11458" ua="false" sId="4">
    <oc r="AV143" t="n">
      <f>-</f>
    </oc>
    <nc r="AV143" t="n">
      <f>-</f>
    </nc>
  </rcc>
  <rcc rId="11459" ua="false" sId="4">
    <oc r="AV144" t="n">
      <f>-</f>
    </oc>
    <nc r="AV144" t="n">
      <f>-</f>
    </nc>
  </rcc>
  <rcc rId="11460" ua="false" sId="4">
    <oc r="AW120" t="n">
      <f>-</f>
    </oc>
    <nc r="AW120" t="n">
      <f>-</f>
    </nc>
  </rcc>
  <rcc rId="11461" ua="false" sId="4">
    <oc r="AW121" t="n">
      <f>-</f>
    </oc>
    <nc r="AW121" t="n">
      <f>-</f>
    </nc>
  </rcc>
  <rcc rId="11462" ua="false" sId="4">
    <oc r="AW122" t="n">
      <f>-</f>
    </oc>
    <nc r="AW122" t="n">
      <f>-</f>
    </nc>
  </rcc>
  <rcc rId="11463" ua="false" sId="4">
    <oc r="AW123" t="n">
      <f>-</f>
    </oc>
    <nc r="AW123" t="n">
      <f>-</f>
    </nc>
  </rcc>
  <rcc rId="11464" ua="false" sId="4">
    <oc r="AW124" t="n">
      <f>-</f>
    </oc>
    <nc r="AW124" t="n">
      <f>-</f>
    </nc>
  </rcc>
  <rcc rId="11465" ua="false" sId="4">
    <oc r="AW125" t="n">
      <f>-</f>
    </oc>
    <nc r="AW125" t="n">
      <f>-</f>
    </nc>
  </rcc>
  <rcc rId="11466" ua="false" sId="4">
    <oc r="AW126" t="n">
      <f>-</f>
    </oc>
    <nc r="AW126" t="n">
      <f>-</f>
    </nc>
  </rcc>
  <rcc rId="11467" ua="false" sId="4">
    <oc r="AW127" t="n">
      <f>-</f>
    </oc>
    <nc r="AW127" t="n">
      <f>-</f>
    </nc>
  </rcc>
  <rcc rId="11468" ua="false" sId="4">
    <oc r="AW128" t="n">
      <f>-</f>
    </oc>
    <nc r="AW128" t="n">
      <f>-</f>
    </nc>
  </rcc>
  <rcc rId="11469" ua="false" sId="4">
    <oc r="AW129" t="n">
      <f>-</f>
    </oc>
    <nc r="AW129" t="n">
      <f>-</f>
    </nc>
  </rcc>
  <rcc rId="11470" ua="false" sId="4">
    <oc r="AW130" t="n">
      <f>-</f>
    </oc>
    <nc r="AW130" t="n">
      <f>-</f>
    </nc>
  </rcc>
  <rcc rId="11471" ua="false" sId="4">
    <oc r="AW131" t="n">
      <f>-</f>
    </oc>
    <nc r="AW131" t="n">
      <f>-</f>
    </nc>
  </rcc>
  <rcc rId="11472" ua="false" sId="4">
    <oc r="AW132" t="n">
      <f>-</f>
    </oc>
    <nc r="AW132" t="n">
      <f>-</f>
    </nc>
  </rcc>
  <rcc rId="11473" ua="false" sId="4">
    <oc r="AW133" t="n">
      <f>-</f>
    </oc>
    <nc r="AW133" t="n">
      <f>-</f>
    </nc>
  </rcc>
  <rcc rId="11474" ua="false" sId="4">
    <oc r="AW134" t="n">
      <f>-</f>
    </oc>
    <nc r="AW134" t="n">
      <f>-</f>
    </nc>
  </rcc>
  <rcc rId="11475" ua="false" sId="4">
    <oc r="AW135" t="n">
      <f>-</f>
    </oc>
    <nc r="AW135" t="n">
      <f>-</f>
    </nc>
  </rcc>
  <rcc rId="11476" ua="false" sId="4">
    <oc r="AW136" t="n">
      <f>-</f>
    </oc>
    <nc r="AW136" t="n">
      <f>-</f>
    </nc>
  </rcc>
  <rcc rId="11477" ua="false" sId="4">
    <oc r="AW137" t="n">
      <f>-</f>
    </oc>
    <nc r="AW137" t="n">
      <f>-</f>
    </nc>
  </rcc>
  <rcc rId="11478" ua="false" sId="4">
    <oc r="AW138" t="n">
      <f>-</f>
    </oc>
    <nc r="AW138" t="n">
      <f>-</f>
    </nc>
  </rcc>
  <rcc rId="11479" ua="false" sId="4">
    <oc r="AW139" t="n">
      <f>-</f>
    </oc>
    <nc r="AW139" t="n">
      <f>-</f>
    </nc>
  </rcc>
  <rcc rId="11480" ua="false" sId="4">
    <oc r="AW140" t="n">
      <f>-</f>
    </oc>
    <nc r="AW140" t="n">
      <f>-</f>
    </nc>
  </rcc>
  <rcc rId="11481" ua="false" sId="4">
    <oc r="AW141" t="n">
      <f>-</f>
    </oc>
    <nc r="AW141" t="n">
      <f>-</f>
    </nc>
  </rcc>
  <rcc rId="11482" ua="false" sId="4">
    <oc r="AW142" t="n">
      <f>-</f>
    </oc>
    <nc r="AW142" t="n">
      <f>-</f>
    </nc>
  </rcc>
  <rcc rId="11483" ua="false" sId="4">
    <oc r="AW143" t="n">
      <f>-</f>
    </oc>
    <nc r="AW143" t="n">
      <f>-</f>
    </nc>
  </rcc>
  <rcc rId="11484" ua="false" sId="4">
    <oc r="AW144" t="n">
      <f>-</f>
    </oc>
    <nc r="AW144" t="n">
      <f>-</f>
    </nc>
  </rcc>
  <rcc rId="11485" ua="false" sId="4">
    <oc r="AX120" t="n">
      <f>-</f>
    </oc>
    <nc r="AX120" t="n">
      <f>-</f>
    </nc>
  </rcc>
  <rcc rId="11486" ua="false" sId="4">
    <oc r="AX121" t="n">
      <f>-</f>
    </oc>
    <nc r="AX121" t="n">
      <f>-</f>
    </nc>
  </rcc>
  <rcc rId="11487" ua="false" sId="4">
    <oc r="AX122" t="n">
      <f>-</f>
    </oc>
    <nc r="AX122" t="n">
      <f>-</f>
    </nc>
  </rcc>
  <rcc rId="11488" ua="false" sId="4">
    <oc r="AX123" t="n">
      <f>-</f>
    </oc>
    <nc r="AX123" t="n">
      <f>-</f>
    </nc>
  </rcc>
  <rcc rId="11489" ua="false" sId="4">
    <oc r="AX124" t="n">
      <f>-</f>
    </oc>
    <nc r="AX124" t="n">
      <f>-</f>
    </nc>
  </rcc>
  <rcc rId="11490" ua="false" sId="4">
    <oc r="AX125" t="n">
      <f>-</f>
    </oc>
    <nc r="AX125" t="n">
      <f>-</f>
    </nc>
  </rcc>
  <rcc rId="11491" ua="false" sId="4">
    <oc r="AX126" t="n">
      <f>-</f>
    </oc>
    <nc r="AX126" t="n">
      <f>-</f>
    </nc>
  </rcc>
  <rcc rId="11492" ua="false" sId="4">
    <oc r="AX127" t="n">
      <f>-</f>
    </oc>
    <nc r="AX127" t="n">
      <f>-</f>
    </nc>
  </rcc>
  <rcc rId="11493" ua="false" sId="4">
    <oc r="AX128" t="n">
      <f>-</f>
    </oc>
    <nc r="AX128" t="n">
      <f>-</f>
    </nc>
  </rcc>
  <rcc rId="11494" ua="false" sId="4">
    <oc r="AX129" t="n">
      <f>-</f>
    </oc>
    <nc r="AX129" t="n">
      <f>-</f>
    </nc>
  </rcc>
  <rcc rId="11495" ua="false" sId="4">
    <oc r="AX130" t="n">
      <f>-</f>
    </oc>
    <nc r="AX130" t="n">
      <f>-</f>
    </nc>
  </rcc>
  <rcc rId="11496" ua="false" sId="4">
    <oc r="AX131" t="n">
      <f>-</f>
    </oc>
    <nc r="AX131" t="n">
      <f>-</f>
    </nc>
  </rcc>
  <rcc rId="11497" ua="false" sId="4">
    <oc r="AX132" t="n">
      <f>-</f>
    </oc>
    <nc r="AX132" t="n">
      <f>-</f>
    </nc>
  </rcc>
  <rcc rId="11498" ua="false" sId="4">
    <oc r="AX133" t="n">
      <f>-</f>
    </oc>
    <nc r="AX133" t="n">
      <f>-</f>
    </nc>
  </rcc>
  <rcc rId="11499" ua="false" sId="4">
    <oc r="AX134" t="n">
      <f>-</f>
    </oc>
    <nc r="AX134" t="n">
      <f>-</f>
    </nc>
  </rcc>
  <rcc rId="11500" ua="false" sId="4">
    <oc r="AX135" t="n">
      <f>-</f>
    </oc>
    <nc r="AX135" t="n">
      <f>-</f>
    </nc>
  </rcc>
  <rcc rId="11501" ua="false" sId="4">
    <oc r="AX136" t="n">
      <f>-</f>
    </oc>
    <nc r="AX136" t="n">
      <f>-</f>
    </nc>
  </rcc>
  <rcc rId="11502" ua="false" sId="4">
    <oc r="AX137" t="n">
      <f>-</f>
    </oc>
    <nc r="AX137" t="n">
      <f>-</f>
    </nc>
  </rcc>
  <rcc rId="11503" ua="false" sId="4">
    <oc r="AX138" t="n">
      <f>-</f>
    </oc>
    <nc r="AX138" t="n">
      <f>-</f>
    </nc>
  </rcc>
  <rcc rId="11504" ua="false" sId="4">
    <oc r="AX139" t="n">
      <f>-</f>
    </oc>
    <nc r="AX139" t="n">
      <f>-</f>
    </nc>
  </rcc>
  <rcc rId="11505" ua="false" sId="4">
    <oc r="AX140" t="n">
      <f>-</f>
    </oc>
    <nc r="AX140" t="n">
      <f>-</f>
    </nc>
  </rcc>
  <rcc rId="11506" ua="false" sId="4">
    <oc r="AX141" t="n">
      <f>-</f>
    </oc>
    <nc r="AX141" t="n">
      <f>-</f>
    </nc>
  </rcc>
  <rcc rId="11507" ua="false" sId="4">
    <oc r="AX142" t="n">
      <f>-</f>
    </oc>
    <nc r="AX142" t="n">
      <f>-</f>
    </nc>
  </rcc>
  <rcc rId="11508" ua="false" sId="4">
    <oc r="AX143" t="n">
      <f>-</f>
    </oc>
    <nc r="AX143" t="n">
      <f>-</f>
    </nc>
  </rcc>
  <rcc rId="11509" ua="false" sId="4">
    <oc r="AX144" t="n">
      <f>-</f>
    </oc>
    <nc r="AX144" t="n">
      <f>-</f>
    </nc>
  </rcc>
  <rcc rId="11510" ua="false" sId="4">
    <nc r="B145" t="n">
      <f>-</f>
    </nc>
  </rcc>
  <rcc rId="11511" ua="false" sId="4">
    <nc r="C145" t="n">
      <f>-</f>
    </nc>
  </rcc>
  <rcc rId="11512" ua="false" sId="4">
    <nc r="D145" t="n">
      <f>-</f>
    </nc>
  </rcc>
  <rcc rId="11513" ua="false" sId="4">
    <nc r="E145" t="n">
      <f>-</f>
    </nc>
  </rcc>
  <rcc rId="11514" ua="false" sId="4">
    <nc r="F145" t="n">
      <f>-</f>
    </nc>
  </rcc>
  <rcc rId="11515" ua="false" sId="4">
    <nc r="G145" t="n">
      <f>-</f>
    </nc>
  </rcc>
  <rcc rId="11516" ua="false" sId="4">
    <nc r="H145" t="n">
      <f>-</f>
    </nc>
  </rcc>
  <rcc rId="11517" ua="false" sId="4">
    <oc r="I145" t="n">
      <f>-</f>
    </oc>
    <nc r="I145" t="n">
      <f>-</f>
    </nc>
  </rcc>
  <rcc rId="11518" ua="false" sId="4">
    <oc r="J145" t="n">
      <f>-</f>
    </oc>
    <nc r="J145" t="n">
      <f>-</f>
    </nc>
  </rcc>
  <rcc rId="11519" ua="false" sId="4">
    <oc r="K145" t="n">
      <f>-</f>
    </oc>
    <nc r="K145" t="n">
      <f>-</f>
    </nc>
  </rcc>
  <rcc rId="11520" ua="false" sId="4">
    <oc r="L145" t="n">
      <f>-</f>
    </oc>
    <nc r="L145" t="n">
      <f>-</f>
    </nc>
  </rcc>
  <rcc rId="11521" ua="false" sId="4">
    <oc r="M145" t="n">
      <f>-</f>
    </oc>
    <nc r="M145" t="n">
      <f>-</f>
    </nc>
  </rcc>
  <rcc rId="11522" ua="false" sId="4">
    <oc r="N145" t="n">
      <f>-</f>
    </oc>
    <nc r="N145" t="n">
      <f>-</f>
    </nc>
  </rcc>
  <rcc rId="11523" ua="false" sId="4">
    <oc r="O145" t="n">
      <f>-</f>
    </oc>
    <nc r="O145" t="n">
      <f>-</f>
    </nc>
  </rcc>
  <rcc rId="11524" ua="false" sId="4">
    <oc r="P145" t="n">
      <f>-</f>
    </oc>
    <nc r="P145" t="n">
      <f>-</f>
    </nc>
  </rcc>
  <rcc rId="11525" ua="false" sId="4">
    <oc r="Q145" t="n">
      <f>-</f>
    </oc>
    <nc r="Q145" t="n">
      <f>-</f>
    </nc>
  </rcc>
  <rcc rId="11526" ua="false" sId="4">
    <oc r="S145" t="n">
      <f>-</f>
    </oc>
    <nc r="S145" t="n">
      <f>-</f>
    </nc>
  </rcc>
  <rcc rId="11527" ua="false" sId="4">
    <oc r="T145" t="n">
      <f>-</f>
    </oc>
    <nc r="T145" t="n">
      <f>-</f>
    </nc>
  </rcc>
  <rcc rId="11528" ua="false" sId="4">
    <oc r="U145" t="n">
      <f>-</f>
    </oc>
    <nc r="U145" t="n">
      <f>-</f>
    </nc>
  </rcc>
  <rcc rId="11529" ua="false" sId="4">
    <oc r="V145" t="n">
      <f>-</f>
    </oc>
    <nc r="V145" t="n">
      <f>-</f>
    </nc>
  </rcc>
  <rcc rId="11530" ua="false" sId="4">
    <oc r="W145" t="n">
      <f>-</f>
    </oc>
    <nc r="W145" t="n">
      <f>-</f>
    </nc>
  </rcc>
  <rcc rId="11531" ua="false" sId="4">
    <oc r="X145" t="n">
      <f>-</f>
    </oc>
    <nc r="X145" t="n">
      <f>-</f>
    </nc>
  </rcc>
  <rcc rId="11532" ua="false" sId="4">
    <oc r="Y145" t="n">
      <f>-</f>
    </oc>
    <nc r="Y145" t="n">
      <f>-</f>
    </nc>
  </rcc>
  <rcc rId="11533" ua="false" sId="4">
    <oc r="Z145" t="n">
      <f>-</f>
    </oc>
    <nc r="Z145" t="n">
      <f>-</f>
    </nc>
  </rcc>
  <rcc rId="11534" ua="false" sId="4">
    <oc r="AC145" t="n">
      <f>AVERAGE(AC120:AC144)</f>
    </oc>
    <nc r="AC145" t="n">
      <f>-</f>
    </nc>
  </rcc>
  <rcc rId="11535" ua="false" sId="4">
    <oc r="AC146" t="n">
      <f>_xlfn.STDEV.P(AC120:AC144)</f>
    </oc>
    <nc r="AC146" t="n">
      <f>-</f>
    </nc>
  </rcc>
  <rcc rId="11536" ua="false" sId="4">
    <oc r="AE145" t="n">
      <f>AVERAGE(AE120:AE144)</f>
    </oc>
    <nc r="AE145" t="n">
      <f>-</f>
    </nc>
  </rcc>
  <rcc rId="11537" ua="false" sId="4">
    <oc r="AE146" t="n">
      <f>_xlfn.STDEV.P(AE120:AE144)</f>
    </oc>
    <nc r="AE146" t="n">
      <f>-</f>
    </nc>
  </rcc>
  <rcc rId="11538" ua="false" sId="4">
    <oc r="AG145" t="n">
      <f>AVERAGE(AG120:AG144)</f>
    </oc>
    <nc r="AG145" t="n">
      <f>-</f>
    </nc>
  </rcc>
  <rcc rId="11539" ua="false" sId="4">
    <oc r="AG146" t="n">
      <f>_xlfn.STDEV.P(AG120:AG144)</f>
    </oc>
    <nc r="AG146" t="n">
      <f>-</f>
    </nc>
  </rcc>
  <rcc rId="11540" ua="false" sId="4">
    <oc r="AI145" t="n">
      <f>AVERAGE(AI120:AI144)</f>
    </oc>
    <nc r="AI145" t="n">
      <f>-</f>
    </nc>
  </rcc>
  <rcc rId="11541" ua="false" sId="4">
    <oc r="AI146" t="n">
      <f>_xlfn.STDEV.P(AI120:AI144)</f>
    </oc>
    <nc r="AI146" t="n">
      <f>-</f>
    </nc>
  </rcc>
  <rcc rId="11542" ua="false" sId="4">
    <oc r="AK145" t="n">
      <f>AVERAGE(AK120:AK144)</f>
    </oc>
    <nc r="AK145" t="n">
      <f>-</f>
    </nc>
  </rcc>
  <rcc rId="11543" ua="false" sId="4">
    <oc r="AK146" t="n">
      <f>_xlfn.STDEV.P(AK120:AK144)</f>
    </oc>
    <nc r="AK146" t="n">
      <f>-</f>
    </nc>
  </rcc>
  <rcc rId="11544" ua="false" sId="4">
    <oc r="AM145" t="n">
      <f>SUM(AM120:AM144)</f>
    </oc>
    <nc r="AM145" t="n">
      <f>-</f>
    </nc>
  </rcc>
  <rcc rId="11545" ua="false" sId="4">
    <oc r="AO145" t="n">
      <f>SUM(AO118:AO144)</f>
    </oc>
    <nc r="AO145" t="n">
      <f>-</f>
    </nc>
  </rcc>
  <rcc rId="11546" ua="false" sId="4">
    <oc r="AP145" t="n">
      <f>SUM(AP118:AP144)</f>
    </oc>
    <nc r="AP145" t="n">
      <f>-</f>
    </nc>
  </rcc>
  <rcc rId="11547" ua="false" sId="4">
    <oc r="AQ145" t="n">
      <f>SUM(AQ118:AQ144)</f>
    </oc>
    <nc r="AQ145" t="n">
      <f>-</f>
    </nc>
  </rcc>
  <rcc rId="11548" ua="false" sId="4">
    <oc r="AR145" t="n">
      <f>SUM(AR118:AR144)</f>
    </oc>
    <nc r="AR145" t="n">
      <f>-</f>
    </nc>
  </rcc>
  <rcc rId="11549" ua="false" sId="4">
    <oc r="AS145" t="n">
      <f>SUM(AS118:AS144)</f>
    </oc>
    <nc r="AS145" t="n">
      <f>-</f>
    </nc>
  </rcc>
  <rcc rId="11550" ua="false" sId="4">
    <oc r="AT145" t="n">
      <f>SUM(AT118:AT144)</f>
    </oc>
    <nc r="AT145" t="n">
      <f>-</f>
    </nc>
  </rcc>
  <rcc rId="11551" ua="false" sId="4">
    <oc r="AU145" t="n">
      <f>SUM(AU118:AU144)</f>
    </oc>
    <nc r="AU145" t="n">
      <f>-</f>
    </nc>
  </rcc>
  <rcc rId="11552" ua="false" sId="4">
    <oc r="AV145" t="n">
      <f>SUM(AV118:AV144)</f>
    </oc>
    <nc r="AV145" t="n">
      <f>-</f>
    </nc>
  </rcc>
  <rcc rId="11553" ua="false" sId="4">
    <oc r="AW145" t="n">
      <f>SUM(AW118:AW144)</f>
    </oc>
    <nc r="AW145" t="n">
      <f>-</f>
    </nc>
  </rcc>
  <rcc rId="11554" ua="false" sId="4">
    <oc r="AX145" t="n">
      <f>SUM(AX118:AX144)</f>
    </oc>
    <nc r="AX145" t="n">
      <f>-</f>
    </nc>
  </rcc>
</revisions>
</file>

<file path=xl/revisions/revisionLog26.xml><?xml version="1.0" encoding="utf-8"?>
<revisions xmlns="http://schemas.openxmlformats.org/spreadsheetml/2006/main" xmlns:r="http://schemas.openxmlformats.org/officeDocument/2006/relationships">
  <rrc rId="11555" ua="false" sId="4" eol="0" ref="81:81" action="deleteRow">
    <rfmt sheetId="4" sqref="81:81"/>
  </rrc>
  <rcc rId="11556" ua="false" sId="4">
    <oc r="B85" t="n">
      <f>-</f>
    </oc>
    <nc r="B85" t="n">
      <f>-</f>
    </nc>
  </rcc>
  <rcc rId="11557" ua="false" sId="4">
    <oc r="B86" t="n">
      <f>-</f>
    </oc>
    <nc r="B86" t="n">
      <f>-</f>
    </nc>
  </rcc>
  <rcc rId="11558" ua="false" sId="4">
    <oc r="B87" t="n">
      <f>-</f>
    </oc>
    <nc r="B87" t="n">
      <f>-</f>
    </nc>
  </rcc>
  <rcc rId="11559" ua="false" sId="4">
    <oc r="B88" t="n">
      <f>-</f>
    </oc>
    <nc r="B88" t="n">
      <f>-</f>
    </nc>
  </rcc>
  <rcc rId="11560" ua="false" sId="4">
    <oc r="B89" t="n">
      <f>-</f>
    </oc>
    <nc r="B89" t="n">
      <f>-</f>
    </nc>
  </rcc>
  <rcc rId="11561" ua="false" sId="4">
    <oc r="B90" t="n">
      <f>-</f>
    </oc>
    <nc r="B90" t="n">
      <f>-</f>
    </nc>
  </rcc>
  <rcc rId="11562" ua="false" sId="4">
    <oc r="B91" t="n">
      <f>-</f>
    </oc>
    <nc r="B91" t="n">
      <f>-</f>
    </nc>
  </rcc>
  <rcc rId="11563" ua="false" sId="4">
    <oc r="B92" t="n">
      <f>-</f>
    </oc>
    <nc r="B92" t="n">
      <f>-</f>
    </nc>
  </rcc>
  <rcc rId="11564" ua="false" sId="4">
    <oc r="B93" t="n">
      <f>-</f>
    </oc>
    <nc r="B93" t="n">
      <f>-</f>
    </nc>
  </rcc>
  <rcc rId="11565" ua="false" sId="4">
    <oc r="B94" t="n">
      <f>-</f>
    </oc>
    <nc r="B94" t="n">
      <f>-</f>
    </nc>
  </rcc>
  <rcc rId="11566" ua="false" sId="4">
    <oc r="B95" t="n">
      <f>-</f>
    </oc>
    <nc r="B95" t="n">
      <f>-</f>
    </nc>
  </rcc>
  <rcc rId="11567" ua="false" sId="4">
    <oc r="B96" t="n">
      <f>-</f>
    </oc>
    <nc r="B96" t="n">
      <f>-</f>
    </nc>
  </rcc>
  <rcc rId="11568" ua="false" sId="4">
    <oc r="B97" t="n">
      <f>-</f>
    </oc>
    <nc r="B97" t="n">
      <f>-</f>
    </nc>
  </rcc>
  <rcc rId="11569" ua="false" sId="4">
    <oc r="B98" t="n">
      <f>-</f>
    </oc>
    <nc r="B98" t="n">
      <f>-</f>
    </nc>
  </rcc>
  <rcc rId="11570" ua="false" sId="4">
    <oc r="B99" t="n">
      <f>-</f>
    </oc>
    <nc r="B99" t="n">
      <f>-</f>
    </nc>
  </rcc>
  <rcc rId="11571" ua="false" sId="4">
    <oc r="B100" t="n">
      <f>-</f>
    </oc>
    <nc r="B100" t="n">
      <f>-</f>
    </nc>
  </rcc>
  <rcc rId="11572" ua="false" sId="4">
    <oc r="B101" t="n">
      <f>-</f>
    </oc>
    <nc r="B101" t="n">
      <f>-</f>
    </nc>
  </rcc>
  <rcc rId="11573" ua="false" sId="4">
    <oc r="B102" t="n">
      <f>-</f>
    </oc>
    <nc r="B102" t="n">
      <f>-</f>
    </nc>
  </rcc>
  <rcc rId="11574" ua="false" sId="4">
    <oc r="B103" t="n">
      <f>-</f>
    </oc>
    <nc r="B103" t="n">
      <f>-</f>
    </nc>
  </rcc>
  <rcc rId="11575" ua="false" sId="4">
    <oc r="B104" t="n">
      <f>-</f>
    </oc>
    <nc r="B104" t="n">
      <f>-</f>
    </nc>
  </rcc>
  <rcc rId="11576" ua="false" sId="4">
    <oc r="B105" t="n">
      <f>-</f>
    </oc>
    <nc r="B105" t="n">
      <f>-</f>
    </nc>
  </rcc>
  <rcc rId="11577" ua="false" sId="4">
    <oc r="B106" t="n">
      <f>-</f>
    </oc>
    <nc r="B106" t="n">
      <f>-</f>
    </nc>
  </rcc>
  <rcc rId="11578" ua="false" sId="4">
    <oc r="B107" t="n">
      <f>-</f>
    </oc>
    <nc r="B107" t="n">
      <f>-</f>
    </nc>
  </rcc>
  <rcc rId="11579" ua="false" sId="4">
    <oc r="B108" t="n">
      <f>-</f>
    </oc>
    <nc r="B108" t="n">
      <f>-</f>
    </nc>
  </rcc>
  <rcc rId="11580" ua="false" sId="4">
    <oc r="B109" t="n">
      <f>-</f>
    </oc>
    <nc r="B109" t="n">
      <f>-</f>
    </nc>
  </rcc>
  <rcc rId="11581" ua="false" sId="4">
    <oc r="B110" t="n">
      <f>-</f>
    </oc>
    <nc r="B110" t="n">
      <f>-</f>
    </nc>
  </rcc>
  <rcc rId="11582" ua="false" sId="4">
    <oc r="B111" t="n">
      <f>-</f>
    </oc>
    <nc r="B111" t="n">
      <f>-</f>
    </nc>
  </rcc>
  <rcc rId="11583" ua="false" sId="4">
    <oc r="B112" t="n">
      <f>-</f>
    </oc>
    <nc r="B112" t="n">
      <f>-</f>
    </nc>
  </rcc>
  <rcc rId="11584" ua="false" sId="4">
    <oc r="C85" t="n">
      <f>-</f>
    </oc>
    <nc r="C85" t="n">
      <f>-</f>
    </nc>
  </rcc>
  <rcc rId="11585" ua="false" sId="4">
    <oc r="C86" t="n">
      <f>-</f>
    </oc>
    <nc r="C86" t="n">
      <f>-</f>
    </nc>
  </rcc>
  <rcc rId="11586" ua="false" sId="4">
    <oc r="C87" t="n">
      <f>-</f>
    </oc>
    <nc r="C87" t="n">
      <f>-</f>
    </nc>
  </rcc>
  <rcc rId="11587" ua="false" sId="4">
    <oc r="C88" t="n">
      <f>-</f>
    </oc>
    <nc r="C88" t="n">
      <f>-</f>
    </nc>
  </rcc>
  <rcc rId="11588" ua="false" sId="4">
    <oc r="C89" t="n">
      <f>-</f>
    </oc>
    <nc r="C89" t="n">
      <f>-</f>
    </nc>
  </rcc>
  <rcc rId="11589" ua="false" sId="4">
    <oc r="C90" t="n">
      <f>-</f>
    </oc>
    <nc r="C90" t="n">
      <f>-</f>
    </nc>
  </rcc>
  <rcc rId="11590" ua="false" sId="4">
    <oc r="C91" t="n">
      <f>-</f>
    </oc>
    <nc r="C91" t="n">
      <f>-</f>
    </nc>
  </rcc>
  <rcc rId="11591" ua="false" sId="4">
    <oc r="C92" t="n">
      <f>-</f>
    </oc>
    <nc r="C92" t="n">
      <f>-</f>
    </nc>
  </rcc>
  <rcc rId="11592" ua="false" sId="4">
    <oc r="C93" t="n">
      <f>-</f>
    </oc>
    <nc r="C93" t="n">
      <f>-</f>
    </nc>
  </rcc>
  <rcc rId="11593" ua="false" sId="4">
    <oc r="C94" t="n">
      <f>-</f>
    </oc>
    <nc r="C94" t="n">
      <f>-</f>
    </nc>
  </rcc>
  <rcc rId="11594" ua="false" sId="4">
    <oc r="C95" t="n">
      <f>-</f>
    </oc>
    <nc r="C95" t="n">
      <f>-</f>
    </nc>
  </rcc>
  <rcc rId="11595" ua="false" sId="4">
    <oc r="C96" t="n">
      <f>-</f>
    </oc>
    <nc r="C96" t="n">
      <f>-</f>
    </nc>
  </rcc>
  <rcc rId="11596" ua="false" sId="4">
    <oc r="C97" t="n">
      <f>-</f>
    </oc>
    <nc r="C97" t="n">
      <f>-</f>
    </nc>
  </rcc>
  <rcc rId="11597" ua="false" sId="4">
    <oc r="C98" t="n">
      <f>-</f>
    </oc>
    <nc r="C98" t="n">
      <f>-</f>
    </nc>
  </rcc>
  <rcc rId="11598" ua="false" sId="4">
    <oc r="C99" t="n">
      <f>-</f>
    </oc>
    <nc r="C99" t="n">
      <f>-</f>
    </nc>
  </rcc>
  <rcc rId="11599" ua="false" sId="4">
    <oc r="C100" t="n">
      <f>-</f>
    </oc>
    <nc r="C100" t="n">
      <f>-</f>
    </nc>
  </rcc>
  <rcc rId="11600" ua="false" sId="4">
    <oc r="C101" t="n">
      <f>-</f>
    </oc>
    <nc r="C101" t="n">
      <f>-</f>
    </nc>
  </rcc>
  <rcc rId="11601" ua="false" sId="4">
    <oc r="C102" t="n">
      <f>-</f>
    </oc>
    <nc r="C102" t="n">
      <f>-</f>
    </nc>
  </rcc>
  <rcc rId="11602" ua="false" sId="4">
    <oc r="C103" t="n">
      <f>-</f>
    </oc>
    <nc r="C103" t="n">
      <f>-</f>
    </nc>
  </rcc>
  <rcc rId="11603" ua="false" sId="4">
    <oc r="C104" t="n">
      <f>-</f>
    </oc>
    <nc r="C104" t="n">
      <f>-</f>
    </nc>
  </rcc>
  <rcc rId="11604" ua="false" sId="4">
    <oc r="C105" t="n">
      <f>-</f>
    </oc>
    <nc r="C105" t="n">
      <f>-</f>
    </nc>
  </rcc>
  <rcc rId="11605" ua="false" sId="4">
    <oc r="C106" t="n">
      <f>-</f>
    </oc>
    <nc r="C106" t="n">
      <f>-</f>
    </nc>
  </rcc>
  <rcc rId="11606" ua="false" sId="4">
    <oc r="C107" t="n">
      <f>-</f>
    </oc>
    <nc r="C107" t="n">
      <f>-</f>
    </nc>
  </rcc>
  <rcc rId="11607" ua="false" sId="4">
    <oc r="C108" t="n">
      <f>-</f>
    </oc>
    <nc r="C108" t="n">
      <f>-</f>
    </nc>
  </rcc>
  <rcc rId="11608" ua="false" sId="4">
    <oc r="C109" t="n">
      <f>-</f>
    </oc>
    <nc r="C109" t="n">
      <f>-</f>
    </nc>
  </rcc>
  <rcc rId="11609" ua="false" sId="4">
    <oc r="C110" t="n">
      <f>-</f>
    </oc>
    <nc r="C110" t="n">
      <f>-</f>
    </nc>
  </rcc>
  <rcc rId="11610" ua="false" sId="4">
    <oc r="C111" t="n">
      <f>-</f>
    </oc>
    <nc r="C111" t="n">
      <f>-</f>
    </nc>
  </rcc>
  <rcc rId="11611" ua="false" sId="4">
    <oc r="C112" t="n">
      <f>-</f>
    </oc>
    <nc r="C112" t="n">
      <f>-</f>
    </nc>
  </rcc>
  <rcc rId="11612" ua="false" sId="4">
    <oc r="D85" t="n">
      <f>-</f>
    </oc>
    <nc r="D85" t="n">
      <f>-</f>
    </nc>
  </rcc>
  <rcc rId="11613" ua="false" sId="4">
    <oc r="D86" t="n">
      <f>-</f>
    </oc>
    <nc r="D86" t="n">
      <f>-</f>
    </nc>
  </rcc>
  <rcc rId="11614" ua="false" sId="4">
    <oc r="D87" t="n">
      <f>-</f>
    </oc>
    <nc r="D87" t="n">
      <f>-</f>
    </nc>
  </rcc>
  <rcc rId="11615" ua="false" sId="4">
    <oc r="D88" t="n">
      <f>-</f>
    </oc>
    <nc r="D88" t="n">
      <f>-</f>
    </nc>
  </rcc>
  <rcc rId="11616" ua="false" sId="4">
    <oc r="D89" t="n">
      <f>-</f>
    </oc>
    <nc r="D89" t="n">
      <f>-</f>
    </nc>
  </rcc>
  <rcc rId="11617" ua="false" sId="4">
    <oc r="D90" t="n">
      <f>-</f>
    </oc>
    <nc r="D90" t="n">
      <f>-</f>
    </nc>
  </rcc>
  <rcc rId="11618" ua="false" sId="4">
    <oc r="D91" t="n">
      <f>-</f>
    </oc>
    <nc r="D91" t="n">
      <f>-</f>
    </nc>
  </rcc>
  <rcc rId="11619" ua="false" sId="4">
    <oc r="D92" t="n">
      <f>-</f>
    </oc>
    <nc r="D92" t="n">
      <f>-</f>
    </nc>
  </rcc>
  <rcc rId="11620" ua="false" sId="4">
    <oc r="D93" t="n">
      <f>-</f>
    </oc>
    <nc r="D93" t="n">
      <f>-</f>
    </nc>
  </rcc>
  <rcc rId="11621" ua="false" sId="4">
    <oc r="D94" t="n">
      <f>-</f>
    </oc>
    <nc r="D94" t="n">
      <f>-</f>
    </nc>
  </rcc>
  <rcc rId="11622" ua="false" sId="4">
    <oc r="D95" t="n">
      <f>-</f>
    </oc>
    <nc r="D95" t="n">
      <f>-</f>
    </nc>
  </rcc>
  <rcc rId="11623" ua="false" sId="4">
    <oc r="D96" t="n">
      <f>-</f>
    </oc>
    <nc r="D96" t="n">
      <f>-</f>
    </nc>
  </rcc>
  <rcc rId="11624" ua="false" sId="4">
    <oc r="D97" t="n">
      <f>-</f>
    </oc>
    <nc r="D97" t="n">
      <f>-</f>
    </nc>
  </rcc>
  <rcc rId="11625" ua="false" sId="4">
    <oc r="D98" t="n">
      <f>-</f>
    </oc>
    <nc r="D98" t="n">
      <f>-</f>
    </nc>
  </rcc>
  <rcc rId="11626" ua="false" sId="4">
    <oc r="D99" t="n">
      <f>-</f>
    </oc>
    <nc r="D99" t="n">
      <f>-</f>
    </nc>
  </rcc>
  <rcc rId="11627" ua="false" sId="4">
    <oc r="D100" t="n">
      <f>-</f>
    </oc>
    <nc r="D100" t="n">
      <f>-</f>
    </nc>
  </rcc>
  <rcc rId="11628" ua="false" sId="4">
    <oc r="D101" t="n">
      <f>-</f>
    </oc>
    <nc r="D101" t="n">
      <f>-</f>
    </nc>
  </rcc>
  <rcc rId="11629" ua="false" sId="4">
    <oc r="D102" t="n">
      <f>-</f>
    </oc>
    <nc r="D102" t="n">
      <f>-</f>
    </nc>
  </rcc>
  <rcc rId="11630" ua="false" sId="4">
    <oc r="D103" t="n">
      <f>-</f>
    </oc>
    <nc r="D103" t="n">
      <f>-</f>
    </nc>
  </rcc>
  <rcc rId="11631" ua="false" sId="4">
    <oc r="D104" t="n">
      <f>-</f>
    </oc>
    <nc r="D104" t="n">
      <f>-</f>
    </nc>
  </rcc>
  <rcc rId="11632" ua="false" sId="4">
    <oc r="D105" t="n">
      <f>-</f>
    </oc>
    <nc r="D105" t="n">
      <f>-</f>
    </nc>
  </rcc>
  <rcc rId="11633" ua="false" sId="4">
    <oc r="D106" t="n">
      <f>-</f>
    </oc>
    <nc r="D106" t="n">
      <f>-</f>
    </nc>
  </rcc>
  <rcc rId="11634" ua="false" sId="4">
    <oc r="D107" t="n">
      <f>-</f>
    </oc>
    <nc r="D107" t="n">
      <f>-</f>
    </nc>
  </rcc>
  <rcc rId="11635" ua="false" sId="4">
    <oc r="D108" t="n">
      <f>-</f>
    </oc>
    <nc r="D108" t="n">
      <f>-</f>
    </nc>
  </rcc>
  <rcc rId="11636" ua="false" sId="4">
    <oc r="D109" t="n">
      <f>-</f>
    </oc>
    <nc r="D109" t="n">
      <f>-</f>
    </nc>
  </rcc>
  <rcc rId="11637" ua="false" sId="4">
    <oc r="D110" t="n">
      <f>-</f>
    </oc>
    <nc r="D110" t="n">
      <f>-</f>
    </nc>
  </rcc>
  <rcc rId="11638" ua="false" sId="4">
    <oc r="D111" t="n">
      <f>-</f>
    </oc>
    <nc r="D111" t="n">
      <f>-</f>
    </nc>
  </rcc>
  <rcc rId="11639" ua="false" sId="4">
    <oc r="D112" t="n">
      <f>-</f>
    </oc>
    <nc r="D112" t="n">
      <f>-</f>
    </nc>
  </rcc>
  <rcc rId="11640" ua="false" sId="4">
    <oc r="E85" t="n">
      <f>-</f>
    </oc>
    <nc r="E85" t="n">
      <f>-</f>
    </nc>
  </rcc>
  <rcc rId="11641" ua="false" sId="4">
    <oc r="E86" t="n">
      <f>-</f>
    </oc>
    <nc r="E86" t="n">
      <f>-</f>
    </nc>
  </rcc>
  <rcc rId="11642" ua="false" sId="4">
    <oc r="E87" t="n">
      <f>-</f>
    </oc>
    <nc r="E87" t="n">
      <f>-</f>
    </nc>
  </rcc>
  <rcc rId="11643" ua="false" sId="4">
    <oc r="E88" t="n">
      <f>-</f>
    </oc>
    <nc r="E88" t="n">
      <f>-</f>
    </nc>
  </rcc>
  <rcc rId="11644" ua="false" sId="4">
    <oc r="E89" t="n">
      <f>-</f>
    </oc>
    <nc r="E89" t="n">
      <f>-</f>
    </nc>
  </rcc>
  <rcc rId="11645" ua="false" sId="4">
    <oc r="E90" t="n">
      <f>-</f>
    </oc>
    <nc r="E90" t="n">
      <f>-</f>
    </nc>
  </rcc>
  <rcc rId="11646" ua="false" sId="4">
    <oc r="E91" t="n">
      <f>-</f>
    </oc>
    <nc r="E91" t="n">
      <f>-</f>
    </nc>
  </rcc>
  <rcc rId="11647" ua="false" sId="4">
    <oc r="E92" t="n">
      <f>-</f>
    </oc>
    <nc r="E92" t="n">
      <f>-</f>
    </nc>
  </rcc>
  <rcc rId="11648" ua="false" sId="4">
    <oc r="E93" t="n">
      <f>-</f>
    </oc>
    <nc r="E93" t="n">
      <f>-</f>
    </nc>
  </rcc>
  <rcc rId="11649" ua="false" sId="4">
    <oc r="E94" t="n">
      <f>-</f>
    </oc>
    <nc r="E94" t="n">
      <f>-</f>
    </nc>
  </rcc>
  <rcc rId="11650" ua="false" sId="4">
    <oc r="E95" t="n">
      <f>-</f>
    </oc>
    <nc r="E95" t="n">
      <f>-</f>
    </nc>
  </rcc>
  <rcc rId="11651" ua="false" sId="4">
    <oc r="E96" t="n">
      <f>-</f>
    </oc>
    <nc r="E96" t="n">
      <f>-</f>
    </nc>
  </rcc>
  <rcc rId="11652" ua="false" sId="4">
    <oc r="E97" t="n">
      <f>-</f>
    </oc>
    <nc r="E97" t="n">
      <f>-</f>
    </nc>
  </rcc>
  <rcc rId="11653" ua="false" sId="4">
    <oc r="E98" t="n">
      <f>-</f>
    </oc>
    <nc r="E98" t="n">
      <f>-</f>
    </nc>
  </rcc>
  <rcc rId="11654" ua="false" sId="4">
    <oc r="E99" t="n">
      <f>-</f>
    </oc>
    <nc r="E99" t="n">
      <f>-</f>
    </nc>
  </rcc>
  <rcc rId="11655" ua="false" sId="4">
    <oc r="E100" t="n">
      <f>-</f>
    </oc>
    <nc r="E100" t="n">
      <f>-</f>
    </nc>
  </rcc>
  <rcc rId="11656" ua="false" sId="4">
    <oc r="E101" t="n">
      <f>-</f>
    </oc>
    <nc r="E101" t="n">
      <f>-</f>
    </nc>
  </rcc>
  <rcc rId="11657" ua="false" sId="4">
    <oc r="E102" t="n">
      <f>-</f>
    </oc>
    <nc r="E102" t="n">
      <f>-</f>
    </nc>
  </rcc>
  <rcc rId="11658" ua="false" sId="4">
    <oc r="E103" t="n">
      <f>-</f>
    </oc>
    <nc r="E103" t="n">
      <f>-</f>
    </nc>
  </rcc>
  <rcc rId="11659" ua="false" sId="4">
    <oc r="E104" t="n">
      <f>-</f>
    </oc>
    <nc r="E104" t="n">
      <f>-</f>
    </nc>
  </rcc>
  <rcc rId="11660" ua="false" sId="4">
    <oc r="E105" t="n">
      <f>-</f>
    </oc>
    <nc r="E105" t="n">
      <f>-</f>
    </nc>
  </rcc>
  <rcc rId="11661" ua="false" sId="4">
    <oc r="E106" t="n">
      <f>-</f>
    </oc>
    <nc r="E106" t="n">
      <f>-</f>
    </nc>
  </rcc>
  <rcc rId="11662" ua="false" sId="4">
    <oc r="E107" t="n">
      <f>-</f>
    </oc>
    <nc r="E107" t="n">
      <f>-</f>
    </nc>
  </rcc>
  <rcc rId="11663" ua="false" sId="4">
    <oc r="E108" t="n">
      <f>-</f>
    </oc>
    <nc r="E108" t="n">
      <f>-</f>
    </nc>
  </rcc>
  <rcc rId="11664" ua="false" sId="4">
    <oc r="E109" t="n">
      <f>-</f>
    </oc>
    <nc r="E109" t="n">
      <f>-</f>
    </nc>
  </rcc>
  <rcc rId="11665" ua="false" sId="4">
    <oc r="E110" t="n">
      <f>-</f>
    </oc>
    <nc r="E110" t="n">
      <f>-</f>
    </nc>
  </rcc>
  <rcc rId="11666" ua="false" sId="4">
    <oc r="E111" t="n">
      <f>-</f>
    </oc>
    <nc r="E111" t="n">
      <f>-</f>
    </nc>
  </rcc>
  <rcc rId="11667" ua="false" sId="4">
    <oc r="E112" t="n">
      <f>-</f>
    </oc>
    <nc r="E112" t="n">
      <f>-</f>
    </nc>
  </rcc>
  <rcc rId="11668" ua="false" sId="4">
    <oc r="F85" t="n">
      <f>-</f>
    </oc>
    <nc r="F85" t="n">
      <f>-</f>
    </nc>
  </rcc>
  <rcc rId="11669" ua="false" sId="4">
    <oc r="F86" t="n">
      <f>-</f>
    </oc>
    <nc r="F86" t="n">
      <f>-</f>
    </nc>
  </rcc>
  <rcc rId="11670" ua="false" sId="4">
    <oc r="F87" t="n">
      <f>-</f>
    </oc>
    <nc r="F87" t="n">
      <f>-</f>
    </nc>
  </rcc>
  <rcc rId="11671" ua="false" sId="4">
    <oc r="F88" t="n">
      <f>-</f>
    </oc>
    <nc r="F88" t="n">
      <f>-</f>
    </nc>
  </rcc>
  <rcc rId="11672" ua="false" sId="4">
    <oc r="F89" t="n">
      <f>-</f>
    </oc>
    <nc r="F89" t="n">
      <f>-</f>
    </nc>
  </rcc>
  <rcc rId="11673" ua="false" sId="4">
    <oc r="F90" t="n">
      <f>-</f>
    </oc>
    <nc r="F90" t="n">
      <f>-</f>
    </nc>
  </rcc>
  <rcc rId="11674" ua="false" sId="4">
    <oc r="F91" t="n">
      <f>-</f>
    </oc>
    <nc r="F91" t="n">
      <f>-</f>
    </nc>
  </rcc>
  <rcc rId="11675" ua="false" sId="4">
    <oc r="F92" t="n">
      <f>-</f>
    </oc>
    <nc r="F92" t="n">
      <f>-</f>
    </nc>
  </rcc>
  <rcc rId="11676" ua="false" sId="4">
    <oc r="F93" t="n">
      <f>-</f>
    </oc>
    <nc r="F93" t="n">
      <f>-</f>
    </nc>
  </rcc>
  <rcc rId="11677" ua="false" sId="4">
    <oc r="F94" t="n">
      <f>-</f>
    </oc>
    <nc r="F94" t="n">
      <f>-</f>
    </nc>
  </rcc>
  <rcc rId="11678" ua="false" sId="4">
    <oc r="F95" t="n">
      <f>-</f>
    </oc>
    <nc r="F95" t="n">
      <f>-</f>
    </nc>
  </rcc>
  <rcc rId="11679" ua="false" sId="4">
    <oc r="F96" t="n">
      <f>-</f>
    </oc>
    <nc r="F96" t="n">
      <f>-</f>
    </nc>
  </rcc>
  <rcc rId="11680" ua="false" sId="4">
    <oc r="F97" t="n">
      <f>-</f>
    </oc>
    <nc r="F97" t="n">
      <f>-</f>
    </nc>
  </rcc>
  <rcc rId="11681" ua="false" sId="4">
    <oc r="F98" t="n">
      <f>-</f>
    </oc>
    <nc r="F98" t="n">
      <f>-</f>
    </nc>
  </rcc>
  <rcc rId="11682" ua="false" sId="4">
    <oc r="F99" t="n">
      <f>-</f>
    </oc>
    <nc r="F99" t="n">
      <f>-</f>
    </nc>
  </rcc>
  <rcc rId="11683" ua="false" sId="4">
    <oc r="F100" t="n">
      <f>-</f>
    </oc>
    <nc r="F100" t="n">
      <f>-</f>
    </nc>
  </rcc>
  <rcc rId="11684" ua="false" sId="4">
    <oc r="F101" t="n">
      <f>-</f>
    </oc>
    <nc r="F101" t="n">
      <f>-</f>
    </nc>
  </rcc>
  <rcc rId="11685" ua="false" sId="4">
    <oc r="F102" t="n">
      <f>-</f>
    </oc>
    <nc r="F102" t="n">
      <f>-</f>
    </nc>
  </rcc>
  <rcc rId="11686" ua="false" sId="4">
    <oc r="F103" t="n">
      <f>-</f>
    </oc>
    <nc r="F103" t="n">
      <f>-</f>
    </nc>
  </rcc>
  <rcc rId="11687" ua="false" sId="4">
    <oc r="F104" t="n">
      <f>-</f>
    </oc>
    <nc r="F104" t="n">
      <f>-</f>
    </nc>
  </rcc>
  <rcc rId="11688" ua="false" sId="4">
    <oc r="F105" t="n">
      <f>-</f>
    </oc>
    <nc r="F105" t="n">
      <f>-</f>
    </nc>
  </rcc>
  <rcc rId="11689" ua="false" sId="4">
    <oc r="F106" t="n">
      <f>-</f>
    </oc>
    <nc r="F106" t="n">
      <f>-</f>
    </nc>
  </rcc>
  <rcc rId="11690" ua="false" sId="4">
    <oc r="F107" t="n">
      <f>-</f>
    </oc>
    <nc r="F107" t="n">
      <f>-</f>
    </nc>
  </rcc>
  <rcc rId="11691" ua="false" sId="4">
    <oc r="F108" t="n">
      <f>-</f>
    </oc>
    <nc r="F108" t="n">
      <f>-</f>
    </nc>
  </rcc>
  <rcc rId="11692" ua="false" sId="4">
    <oc r="F109" t="n">
      <f>-</f>
    </oc>
    <nc r="F109" t="n">
      <f>-</f>
    </nc>
  </rcc>
  <rcc rId="11693" ua="false" sId="4">
    <oc r="F110" t="n">
      <f>-</f>
    </oc>
    <nc r="F110" t="n">
      <f>-</f>
    </nc>
  </rcc>
  <rcc rId="11694" ua="false" sId="4">
    <oc r="F111" t="n">
      <f>-</f>
    </oc>
    <nc r="F111" t="n">
      <f>-</f>
    </nc>
  </rcc>
  <rcc rId="11695" ua="false" sId="4">
    <oc r="F112" t="n">
      <f>-</f>
    </oc>
    <nc r="F112" t="n">
      <f>-</f>
    </nc>
  </rcc>
  <rcc rId="11696" ua="false" sId="4">
    <oc r="G85" t="n">
      <f>-</f>
    </oc>
    <nc r="G85" t="n">
      <f>-</f>
    </nc>
  </rcc>
  <rcc rId="11697" ua="false" sId="4">
    <oc r="G86" t="n">
      <f>-</f>
    </oc>
    <nc r="G86" t="n">
      <f>-</f>
    </nc>
  </rcc>
  <rcc rId="11698" ua="false" sId="4">
    <oc r="G87" t="n">
      <f>-</f>
    </oc>
    <nc r="G87" t="n">
      <f>-</f>
    </nc>
  </rcc>
  <rcc rId="11699" ua="false" sId="4">
    <oc r="G88" t="n">
      <f>-</f>
    </oc>
    <nc r="G88" t="n">
      <f>-</f>
    </nc>
  </rcc>
  <rcc rId="11700" ua="false" sId="4">
    <oc r="G89" t="n">
      <f>-</f>
    </oc>
    <nc r="G89" t="n">
      <f>-</f>
    </nc>
  </rcc>
  <rcc rId="11701" ua="false" sId="4">
    <oc r="G90" t="n">
      <f>-</f>
    </oc>
    <nc r="G90" t="n">
      <f>-</f>
    </nc>
  </rcc>
  <rcc rId="11702" ua="false" sId="4">
    <oc r="G91" t="n">
      <f>-</f>
    </oc>
    <nc r="G91" t="n">
      <f>-</f>
    </nc>
  </rcc>
  <rcc rId="11703" ua="false" sId="4">
    <oc r="G92" t="n">
      <f>-</f>
    </oc>
    <nc r="G92" t="n">
      <f>-</f>
    </nc>
  </rcc>
  <rcc rId="11704" ua="false" sId="4">
    <oc r="G93" t="n">
      <f>-</f>
    </oc>
    <nc r="G93" t="n">
      <f>-</f>
    </nc>
  </rcc>
  <rcc rId="11705" ua="false" sId="4">
    <oc r="G94" t="n">
      <f>-</f>
    </oc>
    <nc r="G94" t="n">
      <f>-</f>
    </nc>
  </rcc>
  <rcc rId="11706" ua="false" sId="4">
    <oc r="G95" t="n">
      <f>-</f>
    </oc>
    <nc r="G95" t="n">
      <f>-</f>
    </nc>
  </rcc>
  <rcc rId="11707" ua="false" sId="4">
    <oc r="G96" t="n">
      <f>-</f>
    </oc>
    <nc r="G96" t="n">
      <f>-</f>
    </nc>
  </rcc>
  <rcc rId="11708" ua="false" sId="4">
    <oc r="G97" t="n">
      <f>-</f>
    </oc>
    <nc r="G97" t="n">
      <f>-</f>
    </nc>
  </rcc>
  <rcc rId="11709" ua="false" sId="4">
    <oc r="G98" t="n">
      <f>-</f>
    </oc>
    <nc r="G98" t="n">
      <f>-</f>
    </nc>
  </rcc>
  <rcc rId="11710" ua="false" sId="4">
    <oc r="G99" t="n">
      <f>-</f>
    </oc>
    <nc r="G99" t="n">
      <f>-</f>
    </nc>
  </rcc>
  <rcc rId="11711" ua="false" sId="4">
    <oc r="G100" t="n">
      <f>-</f>
    </oc>
    <nc r="G100" t="n">
      <f>-</f>
    </nc>
  </rcc>
  <rcc rId="11712" ua="false" sId="4">
    <oc r="G101" t="n">
      <f>-</f>
    </oc>
    <nc r="G101" t="n">
      <f>-</f>
    </nc>
  </rcc>
  <rcc rId="11713" ua="false" sId="4">
    <oc r="G102" t="n">
      <f>-</f>
    </oc>
    <nc r="G102" t="n">
      <f>-</f>
    </nc>
  </rcc>
  <rcc rId="11714" ua="false" sId="4">
    <oc r="G103" t="n">
      <f>-</f>
    </oc>
    <nc r="G103" t="n">
      <f>-</f>
    </nc>
  </rcc>
  <rcc rId="11715" ua="false" sId="4">
    <oc r="G104" t="n">
      <f>-</f>
    </oc>
    <nc r="G104" t="n">
      <f>-</f>
    </nc>
  </rcc>
  <rcc rId="11716" ua="false" sId="4">
    <oc r="G105" t="n">
      <f>-</f>
    </oc>
    <nc r="G105" t="n">
      <f>-</f>
    </nc>
  </rcc>
  <rcc rId="11717" ua="false" sId="4">
    <oc r="G106" t="n">
      <f>-</f>
    </oc>
    <nc r="G106" t="n">
      <f>-</f>
    </nc>
  </rcc>
  <rcc rId="11718" ua="false" sId="4">
    <oc r="G107" t="n">
      <f>-</f>
    </oc>
    <nc r="G107" t="n">
      <f>-</f>
    </nc>
  </rcc>
  <rcc rId="11719" ua="false" sId="4">
    <oc r="G108" t="n">
      <f>-</f>
    </oc>
    <nc r="G108" t="n">
      <f>-</f>
    </nc>
  </rcc>
  <rcc rId="11720" ua="false" sId="4">
    <oc r="G109" t="n">
      <f>-</f>
    </oc>
    <nc r="G109" t="n">
      <f>-</f>
    </nc>
  </rcc>
  <rcc rId="11721" ua="false" sId="4">
    <oc r="G110" t="n">
      <f>-</f>
    </oc>
    <nc r="G110" t="n">
      <f>-</f>
    </nc>
  </rcc>
  <rcc rId="11722" ua="false" sId="4">
    <oc r="G111" t="n">
      <f>-</f>
    </oc>
    <nc r="G111" t="n">
      <f>-</f>
    </nc>
  </rcc>
  <rcc rId="11723" ua="false" sId="4">
    <oc r="G112" t="n">
      <f>-</f>
    </oc>
    <nc r="G112" t="n">
      <f>-</f>
    </nc>
  </rcc>
  <rcc rId="11724" ua="false" sId="4">
    <oc r="H85" t="n">
      <f>-</f>
    </oc>
    <nc r="H85" t="n">
      <f>-</f>
    </nc>
  </rcc>
  <rcc rId="11725" ua="false" sId="4">
    <oc r="H86" t="n">
      <f>-</f>
    </oc>
    <nc r="H86" t="n">
      <f>-</f>
    </nc>
  </rcc>
  <rcc rId="11726" ua="false" sId="4">
    <oc r="H87" t="n">
      <f>-</f>
    </oc>
    <nc r="H87" t="n">
      <f>-</f>
    </nc>
  </rcc>
  <rcc rId="11727" ua="false" sId="4">
    <oc r="H88" t="n">
      <f>-</f>
    </oc>
    <nc r="H88" t="n">
      <f>-</f>
    </nc>
  </rcc>
  <rcc rId="11728" ua="false" sId="4">
    <oc r="H89" t="n">
      <f>-</f>
    </oc>
    <nc r="H89" t="n">
      <f>-</f>
    </nc>
  </rcc>
  <rcc rId="11729" ua="false" sId="4">
    <oc r="H90" t="n">
      <f>-</f>
    </oc>
    <nc r="H90" t="n">
      <f>-</f>
    </nc>
  </rcc>
  <rcc rId="11730" ua="false" sId="4">
    <oc r="H91" t="n">
      <f>-</f>
    </oc>
    <nc r="H91" t="n">
      <f>-</f>
    </nc>
  </rcc>
  <rcc rId="11731" ua="false" sId="4">
    <oc r="H92" t="n">
      <f>-</f>
    </oc>
    <nc r="H92" t="n">
      <f>-</f>
    </nc>
  </rcc>
  <rcc rId="11732" ua="false" sId="4">
    <oc r="H93" t="n">
      <f>-</f>
    </oc>
    <nc r="H93" t="n">
      <f>-</f>
    </nc>
  </rcc>
  <rcc rId="11733" ua="false" sId="4">
    <oc r="H94" t="n">
      <f>-</f>
    </oc>
    <nc r="H94" t="n">
      <f>-</f>
    </nc>
  </rcc>
  <rcc rId="11734" ua="false" sId="4">
    <oc r="H95" t="n">
      <f>-</f>
    </oc>
    <nc r="H95" t="n">
      <f>-</f>
    </nc>
  </rcc>
  <rcc rId="11735" ua="false" sId="4">
    <oc r="H96" t="n">
      <f>-</f>
    </oc>
    <nc r="H96" t="n">
      <f>-</f>
    </nc>
  </rcc>
  <rcc rId="11736" ua="false" sId="4">
    <oc r="H97" t="n">
      <f>-</f>
    </oc>
    <nc r="H97" t="n">
      <f>-</f>
    </nc>
  </rcc>
  <rcc rId="11737" ua="false" sId="4">
    <oc r="H98" t="n">
      <f>-</f>
    </oc>
    <nc r="H98" t="n">
      <f>-</f>
    </nc>
  </rcc>
  <rcc rId="11738" ua="false" sId="4">
    <oc r="H99" t="n">
      <f>-</f>
    </oc>
    <nc r="H99" t="n">
      <f>-</f>
    </nc>
  </rcc>
  <rcc rId="11739" ua="false" sId="4">
    <oc r="H100" t="n">
      <f>-</f>
    </oc>
    <nc r="H100" t="n">
      <f>-</f>
    </nc>
  </rcc>
  <rcc rId="11740" ua="false" sId="4">
    <oc r="H101" t="n">
      <f>-</f>
    </oc>
    <nc r="H101" t="n">
      <f>-</f>
    </nc>
  </rcc>
  <rcc rId="11741" ua="false" sId="4">
    <oc r="H102" t="n">
      <f>-</f>
    </oc>
    <nc r="H102" t="n">
      <f>-</f>
    </nc>
  </rcc>
  <rcc rId="11742" ua="false" sId="4">
    <oc r="H103" t="n">
      <f>-</f>
    </oc>
    <nc r="H103" t="n">
      <f>-</f>
    </nc>
  </rcc>
  <rcc rId="11743" ua="false" sId="4">
    <oc r="H104" t="n">
      <f>-</f>
    </oc>
    <nc r="H104" t="n">
      <f>-</f>
    </nc>
  </rcc>
  <rcc rId="11744" ua="false" sId="4">
    <oc r="H105" t="n">
      <f>-</f>
    </oc>
    <nc r="H105" t="n">
      <f>-</f>
    </nc>
  </rcc>
  <rcc rId="11745" ua="false" sId="4">
    <oc r="H106" t="n">
      <f>-</f>
    </oc>
    <nc r="H106" t="n">
      <f>-</f>
    </nc>
  </rcc>
  <rcc rId="11746" ua="false" sId="4">
    <oc r="H107" t="n">
      <f>-</f>
    </oc>
    <nc r="H107" t="n">
      <f>-</f>
    </nc>
  </rcc>
  <rcc rId="11747" ua="false" sId="4">
    <oc r="H108" t="n">
      <f>-</f>
    </oc>
    <nc r="H108" t="n">
      <f>-</f>
    </nc>
  </rcc>
  <rcc rId="11748" ua="false" sId="4">
    <oc r="H109" t="n">
      <f>-</f>
    </oc>
    <nc r="H109" t="n">
      <f>-</f>
    </nc>
  </rcc>
  <rcc rId="11749" ua="false" sId="4">
    <oc r="H110" t="n">
      <f>-</f>
    </oc>
    <nc r="H110" t="n">
      <f>-</f>
    </nc>
  </rcc>
  <rcc rId="11750" ua="false" sId="4">
    <oc r="H111" t="n">
      <f>-</f>
    </oc>
    <nc r="H111" t="n">
      <f>-</f>
    </nc>
  </rcc>
  <rcc rId="11751" ua="false" sId="4">
    <oc r="H112" t="n">
      <f>-</f>
    </oc>
    <nc r="H112" t="n">
      <f>-</f>
    </nc>
  </rcc>
  <rcc rId="11752" ua="false" sId="4">
    <oc r="I85" t="n">
      <f>-</f>
    </oc>
    <nc r="I85" t="n">
      <f>-</f>
    </nc>
  </rcc>
  <rcc rId="11753" ua="false" sId="4">
    <oc r="I86" t="n">
      <f>-</f>
    </oc>
    <nc r="I86" t="n">
      <f>-</f>
    </nc>
  </rcc>
  <rcc rId="11754" ua="false" sId="4">
    <oc r="I87" t="n">
      <f>-</f>
    </oc>
    <nc r="I87" t="n">
      <f>-</f>
    </nc>
  </rcc>
  <rcc rId="11755" ua="false" sId="4">
    <oc r="I88" t="n">
      <f>-</f>
    </oc>
    <nc r="I88" t="n">
      <f>-</f>
    </nc>
  </rcc>
  <rcc rId="11756" ua="false" sId="4">
    <oc r="I89" t="n">
      <f>-</f>
    </oc>
    <nc r="I89" t="n">
      <f>-</f>
    </nc>
  </rcc>
  <rcc rId="11757" ua="false" sId="4">
    <oc r="I90" t="n">
      <f>-</f>
    </oc>
    <nc r="I90" t="n">
      <f>-</f>
    </nc>
  </rcc>
  <rcc rId="11758" ua="false" sId="4">
    <oc r="I91" t="n">
      <f>-</f>
    </oc>
    <nc r="I91" t="n">
      <f>-</f>
    </nc>
  </rcc>
  <rcc rId="11759" ua="false" sId="4">
    <oc r="I92" t="n">
      <f>-</f>
    </oc>
    <nc r="I92" t="n">
      <f>-</f>
    </nc>
  </rcc>
  <rcc rId="11760" ua="false" sId="4">
    <oc r="I93" t="n">
      <f>-</f>
    </oc>
    <nc r="I93" t="n">
      <f>-</f>
    </nc>
  </rcc>
  <rcc rId="11761" ua="false" sId="4">
    <oc r="I94" t="n">
      <f>-</f>
    </oc>
    <nc r="I94" t="n">
      <f>-</f>
    </nc>
  </rcc>
  <rcc rId="11762" ua="false" sId="4">
    <oc r="I95" t="n">
      <f>-</f>
    </oc>
    <nc r="I95" t="n">
      <f>-</f>
    </nc>
  </rcc>
  <rcc rId="11763" ua="false" sId="4">
    <oc r="I96" t="n">
      <f>-</f>
    </oc>
    <nc r="I96" t="n">
      <f>-</f>
    </nc>
  </rcc>
  <rcc rId="11764" ua="false" sId="4">
    <oc r="I97" t="n">
      <f>-</f>
    </oc>
    <nc r="I97" t="n">
      <f>-</f>
    </nc>
  </rcc>
  <rcc rId="11765" ua="false" sId="4">
    <oc r="I98" t="n">
      <f>-</f>
    </oc>
    <nc r="I98" t="n">
      <f>-</f>
    </nc>
  </rcc>
  <rcc rId="11766" ua="false" sId="4">
    <oc r="I99" t="n">
      <f>-</f>
    </oc>
    <nc r="I99" t="n">
      <f>-</f>
    </nc>
  </rcc>
  <rcc rId="11767" ua="false" sId="4">
    <oc r="I100" t="n">
      <f>-</f>
    </oc>
    <nc r="I100" t="n">
      <f>-</f>
    </nc>
  </rcc>
  <rcc rId="11768" ua="false" sId="4">
    <oc r="I101" t="n">
      <f>-</f>
    </oc>
    <nc r="I101" t="n">
      <f>-</f>
    </nc>
  </rcc>
  <rcc rId="11769" ua="false" sId="4">
    <oc r="I102" t="n">
      <f>-</f>
    </oc>
    <nc r="I102" t="n">
      <f>-</f>
    </nc>
  </rcc>
  <rcc rId="11770" ua="false" sId="4">
    <oc r="I103" t="n">
      <f>-</f>
    </oc>
    <nc r="I103" t="n">
      <f>-</f>
    </nc>
  </rcc>
  <rcc rId="11771" ua="false" sId="4">
    <oc r="I104" t="n">
      <f>-</f>
    </oc>
    <nc r="I104" t="n">
      <f>-</f>
    </nc>
  </rcc>
  <rcc rId="11772" ua="false" sId="4">
    <oc r="I105" t="n">
      <f>-</f>
    </oc>
    <nc r="I105" t="n">
      <f>-</f>
    </nc>
  </rcc>
  <rcc rId="11773" ua="false" sId="4">
    <oc r="I106" t="n">
      <f>-</f>
    </oc>
    <nc r="I106" t="n">
      <f>-</f>
    </nc>
  </rcc>
  <rcc rId="11774" ua="false" sId="4">
    <oc r="I107" t="n">
      <f>-</f>
    </oc>
    <nc r="I107" t="n">
      <f>-</f>
    </nc>
  </rcc>
  <rcc rId="11775" ua="false" sId="4">
    <oc r="I108" t="n">
      <f>-</f>
    </oc>
    <nc r="I108" t="n">
      <f>-</f>
    </nc>
  </rcc>
  <rcc rId="11776" ua="false" sId="4">
    <oc r="I109" t="n">
      <f>-</f>
    </oc>
    <nc r="I109" t="n">
      <f>-</f>
    </nc>
  </rcc>
  <rcc rId="11777" ua="false" sId="4">
    <oc r="I110" t="n">
      <f>-</f>
    </oc>
    <nc r="I110" t="n">
      <f>-</f>
    </nc>
  </rcc>
  <rcc rId="11778" ua="false" sId="4">
    <oc r="I111" t="n">
      <f>-</f>
    </oc>
    <nc r="I111" t="n">
      <f>-</f>
    </nc>
  </rcc>
  <rcc rId="11779" ua="false" sId="4">
    <oc r="I112" t="n">
      <f>-</f>
    </oc>
    <nc r="I112" t="n">
      <f>-</f>
    </nc>
  </rcc>
  <rcc rId="11780" ua="false" sId="4">
    <oc r="J85" t="n">
      <f>-</f>
    </oc>
    <nc r="J85" t="n">
      <f>-</f>
    </nc>
  </rcc>
  <rcc rId="11781" ua="false" sId="4">
    <oc r="J86" t="n">
      <f>-</f>
    </oc>
    <nc r="J86" t="n">
      <f>-</f>
    </nc>
  </rcc>
  <rcc rId="11782" ua="false" sId="4">
    <oc r="J87" t="n">
      <f>-</f>
    </oc>
    <nc r="J87" t="n">
      <f>-</f>
    </nc>
  </rcc>
  <rcc rId="11783" ua="false" sId="4">
    <oc r="J88" t="n">
      <f>-</f>
    </oc>
    <nc r="J88" t="n">
      <f>-</f>
    </nc>
  </rcc>
  <rcc rId="11784" ua="false" sId="4">
    <oc r="J89" t="n">
      <f>-</f>
    </oc>
    <nc r="J89" t="n">
      <f>-</f>
    </nc>
  </rcc>
  <rcc rId="11785" ua="false" sId="4">
    <oc r="J90" t="n">
      <f>-</f>
    </oc>
    <nc r="J90" t="n">
      <f>-</f>
    </nc>
  </rcc>
  <rcc rId="11786" ua="false" sId="4">
    <oc r="J91" t="n">
      <f>-</f>
    </oc>
    <nc r="J91" t="n">
      <f>-</f>
    </nc>
  </rcc>
  <rcc rId="11787" ua="false" sId="4">
    <oc r="J92" t="n">
      <f>-</f>
    </oc>
    <nc r="J92" t="n">
      <f>-</f>
    </nc>
  </rcc>
  <rcc rId="11788" ua="false" sId="4">
    <oc r="J93" t="n">
      <f>-</f>
    </oc>
    <nc r="J93" t="n">
      <f>-</f>
    </nc>
  </rcc>
  <rcc rId="11789" ua="false" sId="4">
    <oc r="J94" t="n">
      <f>-</f>
    </oc>
    <nc r="J94" t="n">
      <f>-</f>
    </nc>
  </rcc>
  <rcc rId="11790" ua="false" sId="4">
    <oc r="J95" t="n">
      <f>-</f>
    </oc>
    <nc r="J95" t="n">
      <f>-</f>
    </nc>
  </rcc>
  <rcc rId="11791" ua="false" sId="4">
    <oc r="J96" t="n">
      <f>-</f>
    </oc>
    <nc r="J96" t="n">
      <f>-</f>
    </nc>
  </rcc>
  <rcc rId="11792" ua="false" sId="4">
    <oc r="J97" t="n">
      <f>-</f>
    </oc>
    <nc r="J97" t="n">
      <f>-</f>
    </nc>
  </rcc>
  <rcc rId="11793" ua="false" sId="4">
    <oc r="J98" t="n">
      <f>-</f>
    </oc>
    <nc r="J98" t="n">
      <f>-</f>
    </nc>
  </rcc>
  <rcc rId="11794" ua="false" sId="4">
    <oc r="J99" t="n">
      <f>-</f>
    </oc>
    <nc r="J99" t="n">
      <f>-</f>
    </nc>
  </rcc>
  <rcc rId="11795" ua="false" sId="4">
    <oc r="J100" t="n">
      <f>-</f>
    </oc>
    <nc r="J100" t="n">
      <f>-</f>
    </nc>
  </rcc>
  <rcc rId="11796" ua="false" sId="4">
    <oc r="J101" t="n">
      <f>-</f>
    </oc>
    <nc r="J101" t="n">
      <f>-</f>
    </nc>
  </rcc>
  <rcc rId="11797" ua="false" sId="4">
    <oc r="J102" t="n">
      <f>-</f>
    </oc>
    <nc r="J102" t="n">
      <f>-</f>
    </nc>
  </rcc>
  <rcc rId="11798" ua="false" sId="4">
    <oc r="J103" t="n">
      <f>-</f>
    </oc>
    <nc r="J103" t="n">
      <f>-</f>
    </nc>
  </rcc>
  <rcc rId="11799" ua="false" sId="4">
    <oc r="J104" t="n">
      <f>-</f>
    </oc>
    <nc r="J104" t="n">
      <f>-</f>
    </nc>
  </rcc>
  <rcc rId="11800" ua="false" sId="4">
    <oc r="J105" t="n">
      <f>-</f>
    </oc>
    <nc r="J105" t="n">
      <f>-</f>
    </nc>
  </rcc>
  <rcc rId="11801" ua="false" sId="4">
    <oc r="J106" t="n">
      <f>-</f>
    </oc>
    <nc r="J106" t="n">
      <f>-</f>
    </nc>
  </rcc>
  <rcc rId="11802" ua="false" sId="4">
    <oc r="J107" t="n">
      <f>-</f>
    </oc>
    <nc r="J107" t="n">
      <f>-</f>
    </nc>
  </rcc>
  <rcc rId="11803" ua="false" sId="4">
    <oc r="J108" t="n">
      <f>-</f>
    </oc>
    <nc r="J108" t="n">
      <f>-</f>
    </nc>
  </rcc>
  <rcc rId="11804" ua="false" sId="4">
    <oc r="J109" t="n">
      <f>-</f>
    </oc>
    <nc r="J109" t="n">
      <f>-</f>
    </nc>
  </rcc>
  <rcc rId="11805" ua="false" sId="4">
    <oc r="J110" t="n">
      <f>-</f>
    </oc>
    <nc r="J110" t="n">
      <f>-</f>
    </nc>
  </rcc>
  <rcc rId="11806" ua="false" sId="4">
    <oc r="J111" t="n">
      <f>-</f>
    </oc>
    <nc r="J111" t="n">
      <f>-</f>
    </nc>
  </rcc>
  <rcc rId="11807" ua="false" sId="4">
    <oc r="J112" t="n">
      <f>-</f>
    </oc>
    <nc r="J112" t="n">
      <f>-</f>
    </nc>
  </rcc>
  <rcc rId="11808" ua="false" sId="4">
    <oc r="K85" t="n">
      <f>-</f>
    </oc>
    <nc r="K85" t="n">
      <f>-</f>
    </nc>
  </rcc>
  <rcc rId="11809" ua="false" sId="4">
    <oc r="K86" t="n">
      <f>-</f>
    </oc>
    <nc r="K86" t="n">
      <f>-</f>
    </nc>
  </rcc>
  <rcc rId="11810" ua="false" sId="4">
    <oc r="K87" t="n">
      <f>-</f>
    </oc>
    <nc r="K87" t="n">
      <f>-</f>
    </nc>
  </rcc>
  <rcc rId="11811" ua="false" sId="4">
    <oc r="K88" t="n">
      <f>-</f>
    </oc>
    <nc r="K88" t="n">
      <f>-</f>
    </nc>
  </rcc>
  <rcc rId="11812" ua="false" sId="4">
    <oc r="K89" t="n">
      <f>-</f>
    </oc>
    <nc r="K89" t="n">
      <f>-</f>
    </nc>
  </rcc>
  <rcc rId="11813" ua="false" sId="4">
    <oc r="K90" t="n">
      <f>-</f>
    </oc>
    <nc r="K90" t="n">
      <f>-</f>
    </nc>
  </rcc>
  <rcc rId="11814" ua="false" sId="4">
    <oc r="K91" t="n">
      <f>-</f>
    </oc>
    <nc r="K91" t="n">
      <f>-</f>
    </nc>
  </rcc>
  <rcc rId="11815" ua="false" sId="4">
    <oc r="K92" t="n">
      <f>-</f>
    </oc>
    <nc r="K92" t="n">
      <f>-</f>
    </nc>
  </rcc>
  <rcc rId="11816" ua="false" sId="4">
    <oc r="K93" t="n">
      <f>-</f>
    </oc>
    <nc r="K93" t="n">
      <f>-</f>
    </nc>
  </rcc>
  <rcc rId="11817" ua="false" sId="4">
    <oc r="K94" t="n">
      <f>-</f>
    </oc>
    <nc r="K94" t="n">
      <f>-</f>
    </nc>
  </rcc>
  <rcc rId="11818" ua="false" sId="4">
    <oc r="K95" t="n">
      <f>-</f>
    </oc>
    <nc r="K95" t="n">
      <f>-</f>
    </nc>
  </rcc>
  <rcc rId="11819" ua="false" sId="4">
    <oc r="K96" t="n">
      <f>-</f>
    </oc>
    <nc r="K96" t="n">
      <f>-</f>
    </nc>
  </rcc>
  <rcc rId="11820" ua="false" sId="4">
    <oc r="K97" t="n">
      <f>-</f>
    </oc>
    <nc r="K97" t="n">
      <f>-</f>
    </nc>
  </rcc>
  <rcc rId="11821" ua="false" sId="4">
    <oc r="K98" t="n">
      <f>-</f>
    </oc>
    <nc r="K98" t="n">
      <f>-</f>
    </nc>
  </rcc>
  <rcc rId="11822" ua="false" sId="4">
    <oc r="K99" t="n">
      <f>-</f>
    </oc>
    <nc r="K99" t="n">
      <f>-</f>
    </nc>
  </rcc>
  <rcc rId="11823" ua="false" sId="4">
    <oc r="K100" t="n">
      <f>-</f>
    </oc>
    <nc r="K100" t="n">
      <f>-</f>
    </nc>
  </rcc>
  <rcc rId="11824" ua="false" sId="4">
    <oc r="K101" t="n">
      <f>-</f>
    </oc>
    <nc r="K101" t="n">
      <f>-</f>
    </nc>
  </rcc>
  <rcc rId="11825" ua="false" sId="4">
    <oc r="K102" t="n">
      <f>-</f>
    </oc>
    <nc r="K102" t="n">
      <f>-</f>
    </nc>
  </rcc>
  <rcc rId="11826" ua="false" sId="4">
    <oc r="K103" t="n">
      <f>-</f>
    </oc>
    <nc r="K103" t="n">
      <f>-</f>
    </nc>
  </rcc>
  <rcc rId="11827" ua="false" sId="4">
    <oc r="K104" t="n">
      <f>-</f>
    </oc>
    <nc r="K104" t="n">
      <f>-</f>
    </nc>
  </rcc>
  <rcc rId="11828" ua="false" sId="4">
    <oc r="K105" t="n">
      <f>-</f>
    </oc>
    <nc r="K105" t="n">
      <f>-</f>
    </nc>
  </rcc>
  <rcc rId="11829" ua="false" sId="4">
    <oc r="K106" t="n">
      <f>-</f>
    </oc>
    <nc r="K106" t="n">
      <f>-</f>
    </nc>
  </rcc>
  <rcc rId="11830" ua="false" sId="4">
    <oc r="K107" t="n">
      <f>-</f>
    </oc>
    <nc r="K107" t="n">
      <f>-</f>
    </nc>
  </rcc>
  <rcc rId="11831" ua="false" sId="4">
    <oc r="K108" t="n">
      <f>-</f>
    </oc>
    <nc r="K108" t="n">
      <f>-</f>
    </nc>
  </rcc>
  <rcc rId="11832" ua="false" sId="4">
    <oc r="K109" t="n">
      <f>-</f>
    </oc>
    <nc r="K109" t="n">
      <f>-</f>
    </nc>
  </rcc>
  <rcc rId="11833" ua="false" sId="4">
    <oc r="K110" t="n">
      <f>-</f>
    </oc>
    <nc r="K110" t="n">
      <f>-</f>
    </nc>
  </rcc>
  <rcc rId="11834" ua="false" sId="4">
    <oc r="K111" t="n">
      <f>-</f>
    </oc>
    <nc r="K111" t="n">
      <f>-</f>
    </nc>
  </rcc>
  <rcc rId="11835" ua="false" sId="4">
    <oc r="K112" t="n">
      <f>-</f>
    </oc>
    <nc r="K112" t="n">
      <f>-</f>
    </nc>
  </rcc>
  <rcc rId="11836" ua="false" sId="4">
    <oc r="L85" t="n">
      <f>-</f>
    </oc>
    <nc r="L85" t="n">
      <f>-</f>
    </nc>
  </rcc>
  <rcc rId="11837" ua="false" sId="4">
    <oc r="L86" t="n">
      <f>-</f>
    </oc>
    <nc r="L86" t="n">
      <f>-</f>
    </nc>
  </rcc>
  <rcc rId="11838" ua="false" sId="4">
    <oc r="L87" t="n">
      <f>-</f>
    </oc>
    <nc r="L87" t="n">
      <f>-</f>
    </nc>
  </rcc>
  <rcc rId="11839" ua="false" sId="4">
    <oc r="L88" t="n">
      <f>-</f>
    </oc>
    <nc r="L88" t="n">
      <f>-</f>
    </nc>
  </rcc>
  <rcc rId="11840" ua="false" sId="4">
    <oc r="L89" t="n">
      <f>-</f>
    </oc>
    <nc r="L89" t="n">
      <f>-</f>
    </nc>
  </rcc>
  <rcc rId="11841" ua="false" sId="4">
    <oc r="L90" t="n">
      <f>-</f>
    </oc>
    <nc r="L90" t="n">
      <f>-</f>
    </nc>
  </rcc>
  <rcc rId="11842" ua="false" sId="4">
    <oc r="L91" t="n">
      <f>-</f>
    </oc>
    <nc r="L91" t="n">
      <f>-</f>
    </nc>
  </rcc>
  <rcc rId="11843" ua="false" sId="4">
    <oc r="L92" t="n">
      <f>-</f>
    </oc>
    <nc r="L92" t="n">
      <f>-</f>
    </nc>
  </rcc>
  <rcc rId="11844" ua="false" sId="4">
    <oc r="L93" t="n">
      <f>-</f>
    </oc>
    <nc r="L93" t="n">
      <f>-</f>
    </nc>
  </rcc>
  <rcc rId="11845" ua="false" sId="4">
    <oc r="L94" t="n">
      <f>-</f>
    </oc>
    <nc r="L94" t="n">
      <f>-</f>
    </nc>
  </rcc>
  <rcc rId="11846" ua="false" sId="4">
    <oc r="L95" t="n">
      <f>-</f>
    </oc>
    <nc r="L95" t="n">
      <f>-</f>
    </nc>
  </rcc>
  <rcc rId="11847" ua="false" sId="4">
    <oc r="L96" t="n">
      <f>-</f>
    </oc>
    <nc r="L96" t="n">
      <f>-</f>
    </nc>
  </rcc>
  <rcc rId="11848" ua="false" sId="4">
    <oc r="L97" t="n">
      <f>-</f>
    </oc>
    <nc r="L97" t="n">
      <f>-</f>
    </nc>
  </rcc>
  <rcc rId="11849" ua="false" sId="4">
    <oc r="L98" t="n">
      <f>-</f>
    </oc>
    <nc r="L98" t="n">
      <f>-</f>
    </nc>
  </rcc>
  <rcc rId="11850" ua="false" sId="4">
    <oc r="L99" t="n">
      <f>-</f>
    </oc>
    <nc r="L99" t="n">
      <f>-</f>
    </nc>
  </rcc>
  <rcc rId="11851" ua="false" sId="4">
    <oc r="L100" t="n">
      <f>-</f>
    </oc>
    <nc r="L100" t="n">
      <f>-</f>
    </nc>
  </rcc>
  <rcc rId="11852" ua="false" sId="4">
    <oc r="L101" t="n">
      <f>-</f>
    </oc>
    <nc r="L101" t="n">
      <f>-</f>
    </nc>
  </rcc>
  <rcc rId="11853" ua="false" sId="4">
    <oc r="L102" t="n">
      <f>-</f>
    </oc>
    <nc r="L102" t="n">
      <f>-</f>
    </nc>
  </rcc>
  <rcc rId="11854" ua="false" sId="4">
    <oc r="L103" t="n">
      <f>-</f>
    </oc>
    <nc r="L103" t="n">
      <f>-</f>
    </nc>
  </rcc>
  <rcc rId="11855" ua="false" sId="4">
    <oc r="L104" t="n">
      <f>-</f>
    </oc>
    <nc r="L104" t="n">
      <f>-</f>
    </nc>
  </rcc>
  <rcc rId="11856" ua="false" sId="4">
    <oc r="L105" t="n">
      <f>-</f>
    </oc>
    <nc r="L105" t="n">
      <f>-</f>
    </nc>
  </rcc>
  <rcc rId="11857" ua="false" sId="4">
    <oc r="L106" t="n">
      <f>-</f>
    </oc>
    <nc r="L106" t="n">
      <f>-</f>
    </nc>
  </rcc>
  <rcc rId="11858" ua="false" sId="4">
    <oc r="L107" t="n">
      <f>-</f>
    </oc>
    <nc r="L107" t="n">
      <f>-</f>
    </nc>
  </rcc>
  <rcc rId="11859" ua="false" sId="4">
    <oc r="L108" t="n">
      <f>-</f>
    </oc>
    <nc r="L108" t="n">
      <f>-</f>
    </nc>
  </rcc>
  <rcc rId="11860" ua="false" sId="4">
    <oc r="L109" t="n">
      <f>-</f>
    </oc>
    <nc r="L109" t="n">
      <f>-</f>
    </nc>
  </rcc>
  <rcc rId="11861" ua="false" sId="4">
    <oc r="L110" t="n">
      <f>-</f>
    </oc>
    <nc r="L110" t="n">
      <f>-</f>
    </nc>
  </rcc>
  <rcc rId="11862" ua="false" sId="4">
    <oc r="L111" t="n">
      <f>-</f>
    </oc>
    <nc r="L111" t="n">
      <f>-</f>
    </nc>
  </rcc>
  <rcc rId="11863" ua="false" sId="4">
    <oc r="L112" t="n">
      <f>-</f>
    </oc>
    <nc r="L112" t="n">
      <f>-</f>
    </nc>
  </rcc>
  <rcc rId="11864" ua="false" sId="4">
    <oc r="M85" t="n">
      <f>-</f>
    </oc>
    <nc r="M85" t="n">
      <f>-</f>
    </nc>
  </rcc>
  <rcc rId="11865" ua="false" sId="4">
    <oc r="M86" t="n">
      <f>-</f>
    </oc>
    <nc r="M86" t="n">
      <f>-</f>
    </nc>
  </rcc>
  <rcc rId="11866" ua="false" sId="4">
    <oc r="M87" t="n">
      <f>-</f>
    </oc>
    <nc r="M87" t="n">
      <f>-</f>
    </nc>
  </rcc>
  <rcc rId="11867" ua="false" sId="4">
    <oc r="M88" t="n">
      <f>-</f>
    </oc>
    <nc r="M88" t="n">
      <f>-</f>
    </nc>
  </rcc>
  <rcc rId="11868" ua="false" sId="4">
    <oc r="M89" t="n">
      <f>-</f>
    </oc>
    <nc r="M89" t="n">
      <f>-</f>
    </nc>
  </rcc>
  <rcc rId="11869" ua="false" sId="4">
    <oc r="M90" t="n">
      <f>-</f>
    </oc>
    <nc r="M90" t="n">
      <f>-</f>
    </nc>
  </rcc>
  <rcc rId="11870" ua="false" sId="4">
    <oc r="M91" t="n">
      <f>-</f>
    </oc>
    <nc r="M91" t="n">
      <f>-</f>
    </nc>
  </rcc>
  <rcc rId="11871" ua="false" sId="4">
    <oc r="M92" t="n">
      <f>-</f>
    </oc>
    <nc r="M92" t="n">
      <f>-</f>
    </nc>
  </rcc>
  <rcc rId="11872" ua="false" sId="4">
    <oc r="M93" t="n">
      <f>-</f>
    </oc>
    <nc r="M93" t="n">
      <f>-</f>
    </nc>
  </rcc>
  <rcc rId="11873" ua="false" sId="4">
    <oc r="M94" t="n">
      <f>-</f>
    </oc>
    <nc r="M94" t="n">
      <f>-</f>
    </nc>
  </rcc>
  <rcc rId="11874" ua="false" sId="4">
    <oc r="M95" t="n">
      <f>-</f>
    </oc>
    <nc r="M95" t="n">
      <f>-</f>
    </nc>
  </rcc>
  <rcc rId="11875" ua="false" sId="4">
    <oc r="M96" t="n">
      <f>-</f>
    </oc>
    <nc r="M96" t="n">
      <f>-</f>
    </nc>
  </rcc>
  <rcc rId="11876" ua="false" sId="4">
    <oc r="M97" t="n">
      <f>-</f>
    </oc>
    <nc r="M97" t="n">
      <f>-</f>
    </nc>
  </rcc>
  <rcc rId="11877" ua="false" sId="4">
    <oc r="M98" t="n">
      <f>-</f>
    </oc>
    <nc r="M98" t="n">
      <f>-</f>
    </nc>
  </rcc>
  <rcc rId="11878" ua="false" sId="4">
    <oc r="M99" t="n">
      <f>-</f>
    </oc>
    <nc r="M99" t="n">
      <f>-</f>
    </nc>
  </rcc>
  <rcc rId="11879" ua="false" sId="4">
    <oc r="M100" t="n">
      <f>-</f>
    </oc>
    <nc r="M100" t="n">
      <f>-</f>
    </nc>
  </rcc>
  <rcc rId="11880" ua="false" sId="4">
    <oc r="M101" t="n">
      <f>-</f>
    </oc>
    <nc r="M101" t="n">
      <f>-</f>
    </nc>
  </rcc>
  <rcc rId="11881" ua="false" sId="4">
    <oc r="M102" t="n">
      <f>-</f>
    </oc>
    <nc r="M102" t="n">
      <f>-</f>
    </nc>
  </rcc>
  <rcc rId="11882" ua="false" sId="4">
    <oc r="M103" t="n">
      <f>-</f>
    </oc>
    <nc r="M103" t="n">
      <f>-</f>
    </nc>
  </rcc>
  <rcc rId="11883" ua="false" sId="4">
    <oc r="M104" t="n">
      <f>-</f>
    </oc>
    <nc r="M104" t="n">
      <f>-</f>
    </nc>
  </rcc>
  <rcc rId="11884" ua="false" sId="4">
    <oc r="M105" t="n">
      <f>-</f>
    </oc>
    <nc r="M105" t="n">
      <f>-</f>
    </nc>
  </rcc>
  <rcc rId="11885" ua="false" sId="4">
    <oc r="M106" t="n">
      <f>-</f>
    </oc>
    <nc r="M106" t="n">
      <f>-</f>
    </nc>
  </rcc>
  <rcc rId="11886" ua="false" sId="4">
    <oc r="M107" t="n">
      <f>-</f>
    </oc>
    <nc r="M107" t="n">
      <f>-</f>
    </nc>
  </rcc>
  <rcc rId="11887" ua="false" sId="4">
    <oc r="M108" t="n">
      <f>-</f>
    </oc>
    <nc r="M108" t="n">
      <f>-</f>
    </nc>
  </rcc>
  <rcc rId="11888" ua="false" sId="4">
    <oc r="M109" t="n">
      <f>-</f>
    </oc>
    <nc r="M109" t="n">
      <f>-</f>
    </nc>
  </rcc>
  <rcc rId="11889" ua="false" sId="4">
    <oc r="M110" t="n">
      <f>-</f>
    </oc>
    <nc r="M110" t="n">
      <f>-</f>
    </nc>
  </rcc>
  <rcc rId="11890" ua="false" sId="4">
    <oc r="M111" t="n">
      <f>-</f>
    </oc>
    <nc r="M111" t="n">
      <f>-</f>
    </nc>
  </rcc>
  <rcc rId="11891" ua="false" sId="4">
    <oc r="M112" t="n">
      <f>-</f>
    </oc>
    <nc r="M112" t="n">
      <f>-</f>
    </nc>
  </rcc>
  <rcc rId="11892" ua="false" sId="4">
    <oc r="N85" t="n">
      <f>-</f>
    </oc>
    <nc r="N85" t="n">
      <f>-</f>
    </nc>
  </rcc>
  <rcc rId="11893" ua="false" sId="4">
    <oc r="N86" t="n">
      <f>-</f>
    </oc>
    <nc r="N86" t="n">
      <f>-</f>
    </nc>
  </rcc>
  <rcc rId="11894" ua="false" sId="4">
    <oc r="N87" t="n">
      <f>-</f>
    </oc>
    <nc r="N87" t="n">
      <f>-</f>
    </nc>
  </rcc>
  <rcc rId="11895" ua="false" sId="4">
    <oc r="N88" t="n">
      <f>-</f>
    </oc>
    <nc r="N88" t="n">
      <f>-</f>
    </nc>
  </rcc>
  <rcc rId="11896" ua="false" sId="4">
    <oc r="N89" t="n">
      <f>-</f>
    </oc>
    <nc r="N89" t="n">
      <f>-</f>
    </nc>
  </rcc>
  <rcc rId="11897" ua="false" sId="4">
    <oc r="N90" t="n">
      <f>-</f>
    </oc>
    <nc r="N90" t="n">
      <f>-</f>
    </nc>
  </rcc>
  <rcc rId="11898" ua="false" sId="4">
    <oc r="N91" t="n">
      <f>-</f>
    </oc>
    <nc r="N91" t="n">
      <f>-</f>
    </nc>
  </rcc>
  <rcc rId="11899" ua="false" sId="4">
    <oc r="N92" t="n">
      <f>-</f>
    </oc>
    <nc r="N92" t="n">
      <f>-</f>
    </nc>
  </rcc>
  <rcc rId="11900" ua="false" sId="4">
    <oc r="N93" t="n">
      <f>-</f>
    </oc>
    <nc r="N93" t="n">
      <f>-</f>
    </nc>
  </rcc>
  <rcc rId="11901" ua="false" sId="4">
    <oc r="N94" t="n">
      <f>-</f>
    </oc>
    <nc r="N94" t="n">
      <f>-</f>
    </nc>
  </rcc>
  <rcc rId="11902" ua="false" sId="4">
    <oc r="N95" t="n">
      <f>-</f>
    </oc>
    <nc r="N95" t="n">
      <f>-</f>
    </nc>
  </rcc>
  <rcc rId="11903" ua="false" sId="4">
    <oc r="N96" t="n">
      <f>-</f>
    </oc>
    <nc r="N96" t="n">
      <f>-</f>
    </nc>
  </rcc>
  <rcc rId="11904" ua="false" sId="4">
    <oc r="N97" t="n">
      <f>-</f>
    </oc>
    <nc r="N97" t="n">
      <f>-</f>
    </nc>
  </rcc>
  <rcc rId="11905" ua="false" sId="4">
    <oc r="N98" t="n">
      <f>-</f>
    </oc>
    <nc r="N98" t="n">
      <f>-</f>
    </nc>
  </rcc>
  <rcc rId="11906" ua="false" sId="4">
    <oc r="N99" t="n">
      <f>-</f>
    </oc>
    <nc r="N99" t="n">
      <f>-</f>
    </nc>
  </rcc>
  <rcc rId="11907" ua="false" sId="4">
    <oc r="N100" t="n">
      <f>-</f>
    </oc>
    <nc r="N100" t="n">
      <f>-</f>
    </nc>
  </rcc>
  <rcc rId="11908" ua="false" sId="4">
    <oc r="N101" t="n">
      <f>-</f>
    </oc>
    <nc r="N101" t="n">
      <f>-</f>
    </nc>
  </rcc>
  <rcc rId="11909" ua="false" sId="4">
    <oc r="N102" t="n">
      <f>-</f>
    </oc>
    <nc r="N102" t="n">
      <f>-</f>
    </nc>
  </rcc>
  <rcc rId="11910" ua="false" sId="4">
    <oc r="N103" t="n">
      <f>-</f>
    </oc>
    <nc r="N103" t="n">
      <f>-</f>
    </nc>
  </rcc>
  <rcc rId="11911" ua="false" sId="4">
    <oc r="N104" t="n">
      <f>-</f>
    </oc>
    <nc r="N104" t="n">
      <f>-</f>
    </nc>
  </rcc>
  <rcc rId="11912" ua="false" sId="4">
    <oc r="N105" t="n">
      <f>-</f>
    </oc>
    <nc r="N105" t="n">
      <f>-</f>
    </nc>
  </rcc>
  <rcc rId="11913" ua="false" sId="4">
    <oc r="N106" t="n">
      <f>-</f>
    </oc>
    <nc r="N106" t="n">
      <f>-</f>
    </nc>
  </rcc>
  <rcc rId="11914" ua="false" sId="4">
    <oc r="N107" t="n">
      <f>-</f>
    </oc>
    <nc r="N107" t="n">
      <f>-</f>
    </nc>
  </rcc>
  <rcc rId="11915" ua="false" sId="4">
    <oc r="N108" t="n">
      <f>-</f>
    </oc>
    <nc r="N108" t="n">
      <f>-</f>
    </nc>
  </rcc>
  <rcc rId="11916" ua="false" sId="4">
    <oc r="N109" t="n">
      <f>-</f>
    </oc>
    <nc r="N109" t="n">
      <f>-</f>
    </nc>
  </rcc>
  <rcc rId="11917" ua="false" sId="4">
    <oc r="N110" t="n">
      <f>-</f>
    </oc>
    <nc r="N110" t="n">
      <f>-</f>
    </nc>
  </rcc>
  <rcc rId="11918" ua="false" sId="4">
    <oc r="N111" t="n">
      <f>-</f>
    </oc>
    <nc r="N111" t="n">
      <f>-</f>
    </nc>
  </rcc>
  <rcc rId="11919" ua="false" sId="4">
    <oc r="N112" t="n">
      <f>-</f>
    </oc>
    <nc r="N112" t="n">
      <f>-</f>
    </nc>
  </rcc>
  <rcc rId="11920" ua="false" sId="4">
    <oc r="O85" t="n">
      <f>-</f>
    </oc>
    <nc r="O85" t="n">
      <f>-</f>
    </nc>
  </rcc>
  <rcc rId="11921" ua="false" sId="4">
    <oc r="O86" t="n">
      <f>-</f>
    </oc>
    <nc r="O86" t="n">
      <f>-</f>
    </nc>
  </rcc>
  <rcc rId="11922" ua="false" sId="4">
    <oc r="O87" t="n">
      <f>-</f>
    </oc>
    <nc r="O87" t="n">
      <f>-</f>
    </nc>
  </rcc>
  <rcc rId="11923" ua="false" sId="4">
    <oc r="O88" t="n">
      <f>-</f>
    </oc>
    <nc r="O88" t="n">
      <f>-</f>
    </nc>
  </rcc>
  <rcc rId="11924" ua="false" sId="4">
    <oc r="O89" t="n">
      <f>-</f>
    </oc>
    <nc r="O89" t="n">
      <f>-</f>
    </nc>
  </rcc>
  <rcc rId="11925" ua="false" sId="4">
    <oc r="O90" t="n">
      <f>-</f>
    </oc>
    <nc r="O90" t="n">
      <f>-</f>
    </nc>
  </rcc>
  <rcc rId="11926" ua="false" sId="4">
    <oc r="O91" t="n">
      <f>-</f>
    </oc>
    <nc r="O91" t="n">
      <f>-</f>
    </nc>
  </rcc>
  <rcc rId="11927" ua="false" sId="4">
    <oc r="O92" t="n">
      <f>-</f>
    </oc>
    <nc r="O92" t="n">
      <f>-</f>
    </nc>
  </rcc>
  <rcc rId="11928" ua="false" sId="4">
    <oc r="O93" t="n">
      <f>-</f>
    </oc>
    <nc r="O93" t="n">
      <f>-</f>
    </nc>
  </rcc>
  <rcc rId="11929" ua="false" sId="4">
    <oc r="O94" t="n">
      <f>-</f>
    </oc>
    <nc r="O94" t="n">
      <f>-</f>
    </nc>
  </rcc>
  <rcc rId="11930" ua="false" sId="4">
    <oc r="O95" t="n">
      <f>-</f>
    </oc>
    <nc r="O95" t="n">
      <f>-</f>
    </nc>
  </rcc>
  <rcc rId="11931" ua="false" sId="4">
    <oc r="O96" t="n">
      <f>-</f>
    </oc>
    <nc r="O96" t="n">
      <f>-</f>
    </nc>
  </rcc>
  <rcc rId="11932" ua="false" sId="4">
    <oc r="O97" t="n">
      <f>-</f>
    </oc>
    <nc r="O97" t="n">
      <f>-</f>
    </nc>
  </rcc>
  <rcc rId="11933" ua="false" sId="4">
    <oc r="O98" t="n">
      <f>-</f>
    </oc>
    <nc r="O98" t="n">
      <f>-</f>
    </nc>
  </rcc>
  <rcc rId="11934" ua="false" sId="4">
    <oc r="O99" t="n">
      <f>-</f>
    </oc>
    <nc r="O99" t="n">
      <f>-</f>
    </nc>
  </rcc>
  <rcc rId="11935" ua="false" sId="4">
    <oc r="O100" t="n">
      <f>-</f>
    </oc>
    <nc r="O100" t="n">
      <f>-</f>
    </nc>
  </rcc>
  <rcc rId="11936" ua="false" sId="4">
    <oc r="O101" t="n">
      <f>-</f>
    </oc>
    <nc r="O101" t="n">
      <f>-</f>
    </nc>
  </rcc>
  <rcc rId="11937" ua="false" sId="4">
    <oc r="O102" t="n">
      <f>-</f>
    </oc>
    <nc r="O102" t="n">
      <f>-</f>
    </nc>
  </rcc>
  <rcc rId="11938" ua="false" sId="4">
    <oc r="O103" t="n">
      <f>-</f>
    </oc>
    <nc r="O103" t="n">
      <f>-</f>
    </nc>
  </rcc>
  <rcc rId="11939" ua="false" sId="4">
    <oc r="O104" t="n">
      <f>-</f>
    </oc>
    <nc r="O104" t="n">
      <f>-</f>
    </nc>
  </rcc>
  <rcc rId="11940" ua="false" sId="4">
    <oc r="O105" t="n">
      <f>-</f>
    </oc>
    <nc r="O105" t="n">
      <f>-</f>
    </nc>
  </rcc>
  <rcc rId="11941" ua="false" sId="4">
    <oc r="O106" t="n">
      <f>-</f>
    </oc>
    <nc r="O106" t="n">
      <f>-</f>
    </nc>
  </rcc>
  <rcc rId="11942" ua="false" sId="4">
    <oc r="O107" t="n">
      <f>-</f>
    </oc>
    <nc r="O107" t="n">
      <f>-</f>
    </nc>
  </rcc>
  <rcc rId="11943" ua="false" sId="4">
    <oc r="O108" t="n">
      <f>-</f>
    </oc>
    <nc r="O108" t="n">
      <f>-</f>
    </nc>
  </rcc>
  <rcc rId="11944" ua="false" sId="4">
    <oc r="O109" t="n">
      <f>-</f>
    </oc>
    <nc r="O109" t="n">
      <f>-</f>
    </nc>
  </rcc>
  <rcc rId="11945" ua="false" sId="4">
    <oc r="O110" t="n">
      <f>-</f>
    </oc>
    <nc r="O110" t="n">
      <f>-</f>
    </nc>
  </rcc>
  <rcc rId="11946" ua="false" sId="4">
    <oc r="O111" t="n">
      <f>-</f>
    </oc>
    <nc r="O111" t="n">
      <f>-</f>
    </nc>
  </rcc>
  <rcc rId="11947" ua="false" sId="4">
    <oc r="O112" t="n">
      <f>-</f>
    </oc>
    <nc r="O112" t="n">
      <f>-</f>
    </nc>
  </rcc>
  <rcc rId="11948" ua="false" sId="4">
    <oc r="P85" t="n">
      <f>-</f>
    </oc>
    <nc r="P85" t="n">
      <f>-</f>
    </nc>
  </rcc>
  <rcc rId="11949" ua="false" sId="4">
    <oc r="P86" t="n">
      <f>-</f>
    </oc>
    <nc r="P86" t="n">
      <f>-</f>
    </nc>
  </rcc>
  <rcc rId="11950" ua="false" sId="4">
    <oc r="P87" t="n">
      <f>-</f>
    </oc>
    <nc r="P87" t="n">
      <f>-</f>
    </nc>
  </rcc>
  <rcc rId="11951" ua="false" sId="4">
    <oc r="P88" t="n">
      <f>-</f>
    </oc>
    <nc r="P88" t="n">
      <f>-</f>
    </nc>
  </rcc>
  <rcc rId="11952" ua="false" sId="4">
    <oc r="P89" t="n">
      <f>-</f>
    </oc>
    <nc r="P89" t="n">
      <f>-</f>
    </nc>
  </rcc>
  <rcc rId="11953" ua="false" sId="4">
    <oc r="P90" t="n">
      <f>-</f>
    </oc>
    <nc r="P90" t="n">
      <f>-</f>
    </nc>
  </rcc>
  <rcc rId="11954" ua="false" sId="4">
    <oc r="P91" t="n">
      <f>-</f>
    </oc>
    <nc r="P91" t="n">
      <f>-</f>
    </nc>
  </rcc>
  <rcc rId="11955" ua="false" sId="4">
    <oc r="P92" t="n">
      <f>-</f>
    </oc>
    <nc r="P92" t="n">
      <f>-</f>
    </nc>
  </rcc>
  <rcc rId="11956" ua="false" sId="4">
    <oc r="P93" t="n">
      <f>-</f>
    </oc>
    <nc r="P93" t="n">
      <f>-</f>
    </nc>
  </rcc>
  <rcc rId="11957" ua="false" sId="4">
    <oc r="P94" t="n">
      <f>-</f>
    </oc>
    <nc r="P94" t="n">
      <f>-</f>
    </nc>
  </rcc>
  <rcc rId="11958" ua="false" sId="4">
    <oc r="P95" t="n">
      <f>-</f>
    </oc>
    <nc r="P95" t="n">
      <f>-</f>
    </nc>
  </rcc>
  <rcc rId="11959" ua="false" sId="4">
    <oc r="P96" t="n">
      <f>-</f>
    </oc>
    <nc r="P96" t="n">
      <f>-</f>
    </nc>
  </rcc>
  <rcc rId="11960" ua="false" sId="4">
    <oc r="P97" t="n">
      <f>-</f>
    </oc>
    <nc r="P97" t="n">
      <f>-</f>
    </nc>
  </rcc>
  <rcc rId="11961" ua="false" sId="4">
    <oc r="P98" t="n">
      <f>-</f>
    </oc>
    <nc r="P98" t="n">
      <f>-</f>
    </nc>
  </rcc>
  <rcc rId="11962" ua="false" sId="4">
    <oc r="P99" t="n">
      <f>-</f>
    </oc>
    <nc r="P99" t="n">
      <f>-</f>
    </nc>
  </rcc>
  <rcc rId="11963" ua="false" sId="4">
    <oc r="P100" t="n">
      <f>-</f>
    </oc>
    <nc r="P100" t="n">
      <f>-</f>
    </nc>
  </rcc>
  <rcc rId="11964" ua="false" sId="4">
    <oc r="P101" t="n">
      <f>-</f>
    </oc>
    <nc r="P101" t="n">
      <f>-</f>
    </nc>
  </rcc>
  <rcc rId="11965" ua="false" sId="4">
    <oc r="P102" t="n">
      <f>-</f>
    </oc>
    <nc r="P102" t="n">
      <f>-</f>
    </nc>
  </rcc>
  <rcc rId="11966" ua="false" sId="4">
    <oc r="P103" t="n">
      <f>-</f>
    </oc>
    <nc r="P103" t="n">
      <f>-</f>
    </nc>
  </rcc>
  <rcc rId="11967" ua="false" sId="4">
    <oc r="P104" t="n">
      <f>-</f>
    </oc>
    <nc r="P104" t="n">
      <f>-</f>
    </nc>
  </rcc>
  <rcc rId="11968" ua="false" sId="4">
    <oc r="P105" t="n">
      <f>-</f>
    </oc>
    <nc r="P105" t="n">
      <f>-</f>
    </nc>
  </rcc>
  <rcc rId="11969" ua="false" sId="4">
    <oc r="P106" t="n">
      <f>-</f>
    </oc>
    <nc r="P106" t="n">
      <f>-</f>
    </nc>
  </rcc>
  <rcc rId="11970" ua="false" sId="4">
    <oc r="P107" t="n">
      <f>-</f>
    </oc>
    <nc r="P107" t="n">
      <f>-</f>
    </nc>
  </rcc>
  <rcc rId="11971" ua="false" sId="4">
    <oc r="P108" t="n">
      <f>-</f>
    </oc>
    <nc r="P108" t="n">
      <f>-</f>
    </nc>
  </rcc>
  <rcc rId="11972" ua="false" sId="4">
    <oc r="P109" t="n">
      <f>-</f>
    </oc>
    <nc r="P109" t="n">
      <f>-</f>
    </nc>
  </rcc>
  <rcc rId="11973" ua="false" sId="4">
    <oc r="P110" t="n">
      <f>-</f>
    </oc>
    <nc r="P110" t="n">
      <f>-</f>
    </nc>
  </rcc>
  <rcc rId="11974" ua="false" sId="4">
    <oc r="P111" t="n">
      <f>-</f>
    </oc>
    <nc r="P111" t="n">
      <f>-</f>
    </nc>
  </rcc>
  <rcc rId="11975" ua="false" sId="4">
    <oc r="P112" t="n">
      <f>-</f>
    </oc>
    <nc r="P112" t="n">
      <f>-</f>
    </nc>
  </rcc>
  <rcc rId="11976" ua="false" sId="4">
    <oc r="Q85" t="n">
      <f>-</f>
    </oc>
    <nc r="Q85" t="n">
      <f>-</f>
    </nc>
  </rcc>
  <rcc rId="11977" ua="false" sId="4">
    <oc r="Q86" t="n">
      <f>-</f>
    </oc>
    <nc r="Q86" t="n">
      <f>-</f>
    </nc>
  </rcc>
  <rcc rId="11978" ua="false" sId="4">
    <oc r="Q87" t="n">
      <f>-</f>
    </oc>
    <nc r="Q87" t="n">
      <f>-</f>
    </nc>
  </rcc>
  <rcc rId="11979" ua="false" sId="4">
    <oc r="Q88" t="n">
      <f>-</f>
    </oc>
    <nc r="Q88" t="n">
      <f>-</f>
    </nc>
  </rcc>
  <rcc rId="11980" ua="false" sId="4">
    <oc r="Q89" t="n">
      <f>-</f>
    </oc>
    <nc r="Q89" t="n">
      <f>-</f>
    </nc>
  </rcc>
  <rcc rId="11981" ua="false" sId="4">
    <oc r="Q90" t="n">
      <f>-</f>
    </oc>
    <nc r="Q90" t="n">
      <f>-</f>
    </nc>
  </rcc>
  <rcc rId="11982" ua="false" sId="4">
    <oc r="Q91" t="n">
      <f>-</f>
    </oc>
    <nc r="Q91" t="n">
      <f>-</f>
    </nc>
  </rcc>
  <rcc rId="11983" ua="false" sId="4">
    <oc r="Q92" t="n">
      <f>-</f>
    </oc>
    <nc r="Q92" t="n">
      <f>-</f>
    </nc>
  </rcc>
  <rcc rId="11984" ua="false" sId="4">
    <oc r="Q93" t="n">
      <f>-</f>
    </oc>
    <nc r="Q93" t="n">
      <f>-</f>
    </nc>
  </rcc>
  <rcc rId="11985" ua="false" sId="4">
    <oc r="Q94" t="n">
      <f>-</f>
    </oc>
    <nc r="Q94" t="n">
      <f>-</f>
    </nc>
  </rcc>
  <rcc rId="11986" ua="false" sId="4">
    <oc r="Q95" t="n">
      <f>-</f>
    </oc>
    <nc r="Q95" t="n">
      <f>-</f>
    </nc>
  </rcc>
  <rcc rId="11987" ua="false" sId="4">
    <oc r="Q96" t="n">
      <f>-</f>
    </oc>
    <nc r="Q96" t="n">
      <f>-</f>
    </nc>
  </rcc>
  <rcc rId="11988" ua="false" sId="4">
    <oc r="Q97" t="n">
      <f>-</f>
    </oc>
    <nc r="Q97" t="n">
      <f>-</f>
    </nc>
  </rcc>
  <rcc rId="11989" ua="false" sId="4">
    <oc r="Q98" t="n">
      <f>-</f>
    </oc>
    <nc r="Q98" t="n">
      <f>-</f>
    </nc>
  </rcc>
  <rcc rId="11990" ua="false" sId="4">
    <oc r="Q99" t="n">
      <f>-</f>
    </oc>
    <nc r="Q99" t="n">
      <f>-</f>
    </nc>
  </rcc>
  <rcc rId="11991" ua="false" sId="4">
    <oc r="Q100" t="n">
      <f>-</f>
    </oc>
    <nc r="Q100" t="n">
      <f>-</f>
    </nc>
  </rcc>
  <rcc rId="11992" ua="false" sId="4">
    <oc r="Q101" t="n">
      <f>-</f>
    </oc>
    <nc r="Q101" t="n">
      <f>-</f>
    </nc>
  </rcc>
  <rcc rId="11993" ua="false" sId="4">
    <oc r="Q102" t="n">
      <f>-</f>
    </oc>
    <nc r="Q102" t="n">
      <f>-</f>
    </nc>
  </rcc>
  <rcc rId="11994" ua="false" sId="4">
    <oc r="Q103" t="n">
      <f>-</f>
    </oc>
    <nc r="Q103" t="n">
      <f>-</f>
    </nc>
  </rcc>
  <rcc rId="11995" ua="false" sId="4">
    <oc r="Q104" t="n">
      <f>-</f>
    </oc>
    <nc r="Q104" t="n">
      <f>-</f>
    </nc>
  </rcc>
  <rcc rId="11996" ua="false" sId="4">
    <oc r="Q105" t="n">
      <f>-</f>
    </oc>
    <nc r="Q105" t="n">
      <f>-</f>
    </nc>
  </rcc>
  <rcc rId="11997" ua="false" sId="4">
    <oc r="Q106" t="n">
      <f>-</f>
    </oc>
    <nc r="Q106" t="n">
      <f>-</f>
    </nc>
  </rcc>
  <rcc rId="11998" ua="false" sId="4">
    <oc r="Q107" t="n">
      <f>-</f>
    </oc>
    <nc r="Q107" t="n">
      <f>-</f>
    </nc>
  </rcc>
  <rcc rId="11999" ua="false" sId="4">
    <oc r="Q108" t="n">
      <f>-</f>
    </oc>
    <nc r="Q108" t="n">
      <f>-</f>
    </nc>
  </rcc>
  <rcc rId="12000" ua="false" sId="4">
    <oc r="Q109" t="n">
      <f>-</f>
    </oc>
    <nc r="Q109" t="n">
      <f>-</f>
    </nc>
  </rcc>
  <rcc rId="12001" ua="false" sId="4">
    <oc r="Q110" t="n">
      <f>-</f>
    </oc>
    <nc r="Q110" t="n">
      <f>-</f>
    </nc>
  </rcc>
  <rcc rId="12002" ua="false" sId="4">
    <oc r="Q111" t="n">
      <f>-</f>
    </oc>
    <nc r="Q111" t="n">
      <f>-</f>
    </nc>
  </rcc>
  <rcc rId="12003" ua="false" sId="4">
    <oc r="Q112" t="n">
      <f>-</f>
    </oc>
    <nc r="Q112" t="n">
      <f>-</f>
    </nc>
  </rcc>
  <rcc rId="12004" ua="false" sId="4">
    <oc r="S85" t="n">
      <f>-</f>
    </oc>
    <nc r="S85" t="n">
      <f>-</f>
    </nc>
  </rcc>
  <rcc rId="12005" ua="false" sId="4">
    <oc r="S86" t="n">
      <f>-</f>
    </oc>
    <nc r="S86" t="n">
      <f>-</f>
    </nc>
  </rcc>
  <rcc rId="12006" ua="false" sId="4">
    <oc r="S87" t="n">
      <f>-</f>
    </oc>
    <nc r="S87" t="n">
      <f>-</f>
    </nc>
  </rcc>
  <rcc rId="12007" ua="false" sId="4">
    <oc r="S88" t="n">
      <f>-</f>
    </oc>
    <nc r="S88" t="n">
      <f>-</f>
    </nc>
  </rcc>
  <rcc rId="12008" ua="false" sId="4">
    <oc r="S89" t="n">
      <f>-</f>
    </oc>
    <nc r="S89" t="n">
      <f>-</f>
    </nc>
  </rcc>
  <rcc rId="12009" ua="false" sId="4">
    <oc r="S90" t="n">
      <f>-</f>
    </oc>
    <nc r="S90" t="n">
      <f>-</f>
    </nc>
  </rcc>
  <rcc rId="12010" ua="false" sId="4">
    <oc r="S91" t="n">
      <f>-</f>
    </oc>
    <nc r="S91" t="n">
      <f>-</f>
    </nc>
  </rcc>
  <rcc rId="12011" ua="false" sId="4">
    <oc r="S92" t="n">
      <f>-</f>
    </oc>
    <nc r="S92" t="n">
      <f>-</f>
    </nc>
  </rcc>
  <rcc rId="12012" ua="false" sId="4">
    <oc r="S93" t="n">
      <f>-</f>
    </oc>
    <nc r="S93" t="n">
      <f>-</f>
    </nc>
  </rcc>
  <rcc rId="12013" ua="false" sId="4">
    <oc r="S94" t="n">
      <f>-</f>
    </oc>
    <nc r="S94" t="n">
      <f>-</f>
    </nc>
  </rcc>
  <rcc rId="12014" ua="false" sId="4">
    <oc r="S95" t="n">
      <f>-</f>
    </oc>
    <nc r="S95" t="n">
      <f>-</f>
    </nc>
  </rcc>
  <rcc rId="12015" ua="false" sId="4">
    <oc r="S96" t="n">
      <f>-</f>
    </oc>
    <nc r="S96" t="n">
      <f>-</f>
    </nc>
  </rcc>
  <rcc rId="12016" ua="false" sId="4">
    <oc r="S97" t="n">
      <f>-</f>
    </oc>
    <nc r="S97" t="n">
      <f>-</f>
    </nc>
  </rcc>
  <rcc rId="12017" ua="false" sId="4">
    <oc r="S98" t="n">
      <f>-</f>
    </oc>
    <nc r="S98" t="n">
      <f>-</f>
    </nc>
  </rcc>
  <rcc rId="12018" ua="false" sId="4">
    <oc r="S99" t="n">
      <f>-</f>
    </oc>
    <nc r="S99" t="n">
      <f>-</f>
    </nc>
  </rcc>
  <rcc rId="12019" ua="false" sId="4">
    <oc r="S100" t="n">
      <f>-</f>
    </oc>
    <nc r="S100" t="n">
      <f>-</f>
    </nc>
  </rcc>
  <rcc rId="12020" ua="false" sId="4">
    <oc r="S101" t="n">
      <f>-</f>
    </oc>
    <nc r="S101" t="n">
      <f>-</f>
    </nc>
  </rcc>
  <rcc rId="12021" ua="false" sId="4">
    <oc r="S102" t="n">
      <f>-</f>
    </oc>
    <nc r="S102" t="n">
      <f>-</f>
    </nc>
  </rcc>
  <rcc rId="12022" ua="false" sId="4">
    <oc r="S103" t="n">
      <f>-</f>
    </oc>
    <nc r="S103" t="n">
      <f>-</f>
    </nc>
  </rcc>
  <rcc rId="12023" ua="false" sId="4">
    <oc r="S104" t="n">
      <f>-</f>
    </oc>
    <nc r="S104" t="n">
      <f>-</f>
    </nc>
  </rcc>
  <rcc rId="12024" ua="false" sId="4">
    <oc r="S105" t="n">
      <f>-</f>
    </oc>
    <nc r="S105" t="n">
      <f>-</f>
    </nc>
  </rcc>
  <rcc rId="12025" ua="false" sId="4">
    <oc r="S106" t="n">
      <f>-</f>
    </oc>
    <nc r="S106" t="n">
      <f>-</f>
    </nc>
  </rcc>
  <rcc rId="12026" ua="false" sId="4">
    <oc r="S107" t="n">
      <f>-</f>
    </oc>
    <nc r="S107" t="n">
      <f>-</f>
    </nc>
  </rcc>
  <rcc rId="12027" ua="false" sId="4">
    <oc r="S108" t="n">
      <f>-</f>
    </oc>
    <nc r="S108" t="n">
      <f>-</f>
    </nc>
  </rcc>
  <rcc rId="12028" ua="false" sId="4">
    <oc r="S109" t="n">
      <f>-</f>
    </oc>
    <nc r="S109" t="n">
      <f>-</f>
    </nc>
  </rcc>
  <rcc rId="12029" ua="false" sId="4">
    <oc r="S110" t="n">
      <f>-</f>
    </oc>
    <nc r="S110" t="n">
      <f>-</f>
    </nc>
  </rcc>
  <rcc rId="12030" ua="false" sId="4">
    <oc r="S111" t="n">
      <f>-</f>
    </oc>
    <nc r="S111" t="n">
      <f>-</f>
    </nc>
  </rcc>
  <rcc rId="12031" ua="false" sId="4">
    <oc r="S112" t="n">
      <f>-</f>
    </oc>
    <nc r="S112" t="n">
      <f>-</f>
    </nc>
  </rcc>
  <rcc rId="12032" ua="false" sId="4">
    <oc r="T85" t="n">
      <f>-</f>
    </oc>
    <nc r="T85" t="n">
      <f>-</f>
    </nc>
  </rcc>
  <rcc rId="12033" ua="false" sId="4">
    <oc r="T86" t="n">
      <f>-</f>
    </oc>
    <nc r="T86" t="n">
      <f>-</f>
    </nc>
  </rcc>
  <rcc rId="12034" ua="false" sId="4">
    <oc r="T87" t="n">
      <f>-</f>
    </oc>
    <nc r="T87" t="n">
      <f>-</f>
    </nc>
  </rcc>
  <rcc rId="12035" ua="false" sId="4">
    <oc r="T88" t="n">
      <f>-</f>
    </oc>
    <nc r="T88" t="n">
      <f>-</f>
    </nc>
  </rcc>
  <rcc rId="12036" ua="false" sId="4">
    <oc r="T89" t="n">
      <f>-</f>
    </oc>
    <nc r="T89" t="n">
      <f>-</f>
    </nc>
  </rcc>
  <rcc rId="12037" ua="false" sId="4">
    <oc r="T90" t="n">
      <f>-</f>
    </oc>
    <nc r="T90" t="n">
      <f>-</f>
    </nc>
  </rcc>
  <rcc rId="12038" ua="false" sId="4">
    <oc r="T91" t="n">
      <f>-</f>
    </oc>
    <nc r="T91" t="n">
      <f>-</f>
    </nc>
  </rcc>
  <rcc rId="12039" ua="false" sId="4">
    <oc r="T92" t="n">
      <f>-</f>
    </oc>
    <nc r="T92" t="n">
      <f>-</f>
    </nc>
  </rcc>
  <rcc rId="12040" ua="false" sId="4">
    <oc r="T93" t="n">
      <f>-</f>
    </oc>
    <nc r="T93" t="n">
      <f>-</f>
    </nc>
  </rcc>
  <rcc rId="12041" ua="false" sId="4">
    <oc r="T94" t="n">
      <f>-</f>
    </oc>
    <nc r="T94" t="n">
      <f>-</f>
    </nc>
  </rcc>
  <rcc rId="12042" ua="false" sId="4">
    <oc r="T95" t="n">
      <f>-</f>
    </oc>
    <nc r="T95" t="n">
      <f>-</f>
    </nc>
  </rcc>
  <rcc rId="12043" ua="false" sId="4">
    <oc r="T96" t="n">
      <f>-</f>
    </oc>
    <nc r="T96" t="n">
      <f>-</f>
    </nc>
  </rcc>
  <rcc rId="12044" ua="false" sId="4">
    <oc r="T97" t="n">
      <f>-</f>
    </oc>
    <nc r="T97" t="n">
      <f>-</f>
    </nc>
  </rcc>
  <rcc rId="12045" ua="false" sId="4">
    <oc r="T98" t="n">
      <f>-</f>
    </oc>
    <nc r="T98" t="n">
      <f>-</f>
    </nc>
  </rcc>
  <rcc rId="12046" ua="false" sId="4">
    <oc r="T99" t="n">
      <f>-</f>
    </oc>
    <nc r="T99" t="n">
      <f>-</f>
    </nc>
  </rcc>
  <rcc rId="12047" ua="false" sId="4">
    <oc r="T100" t="n">
      <f>-</f>
    </oc>
    <nc r="T100" t="n">
      <f>-</f>
    </nc>
  </rcc>
  <rcc rId="12048" ua="false" sId="4">
    <oc r="T101" t="n">
      <f>-</f>
    </oc>
    <nc r="T101" t="n">
      <f>-</f>
    </nc>
  </rcc>
  <rcc rId="12049" ua="false" sId="4">
    <oc r="T102" t="n">
      <f>-</f>
    </oc>
    <nc r="T102" t="n">
      <f>-</f>
    </nc>
  </rcc>
  <rcc rId="12050" ua="false" sId="4">
    <oc r="T103" t="n">
      <f>-</f>
    </oc>
    <nc r="T103" t="n">
      <f>-</f>
    </nc>
  </rcc>
  <rcc rId="12051" ua="false" sId="4">
    <oc r="T104" t="n">
      <f>-</f>
    </oc>
    <nc r="T104" t="n">
      <f>-</f>
    </nc>
  </rcc>
  <rcc rId="12052" ua="false" sId="4">
    <oc r="T105" t="n">
      <f>-</f>
    </oc>
    <nc r="T105" t="n">
      <f>-</f>
    </nc>
  </rcc>
  <rcc rId="12053" ua="false" sId="4">
    <oc r="T106" t="n">
      <f>-</f>
    </oc>
    <nc r="T106" t="n">
      <f>-</f>
    </nc>
  </rcc>
  <rcc rId="12054" ua="false" sId="4">
    <oc r="T107" t="n">
      <f>-</f>
    </oc>
    <nc r="T107" t="n">
      <f>-</f>
    </nc>
  </rcc>
  <rcc rId="12055" ua="false" sId="4">
    <oc r="T108" t="n">
      <f>-</f>
    </oc>
    <nc r="T108" t="n">
      <f>-</f>
    </nc>
  </rcc>
  <rcc rId="12056" ua="false" sId="4">
    <oc r="T109" t="n">
      <f>-</f>
    </oc>
    <nc r="T109" t="n">
      <f>-</f>
    </nc>
  </rcc>
  <rcc rId="12057" ua="false" sId="4">
    <oc r="T110" t="n">
      <f>-</f>
    </oc>
    <nc r="T110" t="n">
      <f>-</f>
    </nc>
  </rcc>
  <rcc rId="12058" ua="false" sId="4">
    <oc r="T111" t="n">
      <f>-</f>
    </oc>
    <nc r="T111" t="n">
      <f>-</f>
    </nc>
  </rcc>
  <rcc rId="12059" ua="false" sId="4">
    <oc r="T112" t="n">
      <f>-</f>
    </oc>
    <nc r="T112" t="n">
      <f>-</f>
    </nc>
  </rcc>
  <rcc rId="12060" ua="false" sId="4">
    <oc r="U85" t="n">
      <f>-</f>
    </oc>
    <nc r="U85" t="n">
      <f>-</f>
    </nc>
  </rcc>
  <rcc rId="12061" ua="false" sId="4">
    <oc r="U86" t="n">
      <f>-</f>
    </oc>
    <nc r="U86" t="n">
      <f>-</f>
    </nc>
  </rcc>
  <rcc rId="12062" ua="false" sId="4">
    <oc r="U87" t="n">
      <f>-</f>
    </oc>
    <nc r="U87" t="n">
      <f>-</f>
    </nc>
  </rcc>
  <rcc rId="12063" ua="false" sId="4">
    <oc r="U88" t="n">
      <f>-</f>
    </oc>
    <nc r="U88" t="n">
      <f>-</f>
    </nc>
  </rcc>
  <rcc rId="12064" ua="false" sId="4">
    <oc r="U89" t="n">
      <f>-</f>
    </oc>
    <nc r="U89" t="n">
      <f>-</f>
    </nc>
  </rcc>
  <rcc rId="12065" ua="false" sId="4">
    <oc r="U90" t="n">
      <f>-</f>
    </oc>
    <nc r="U90" t="n">
      <f>-</f>
    </nc>
  </rcc>
  <rcc rId="12066" ua="false" sId="4">
    <oc r="U91" t="n">
      <f>-</f>
    </oc>
    <nc r="U91" t="n">
      <f>-</f>
    </nc>
  </rcc>
  <rcc rId="12067" ua="false" sId="4">
    <oc r="U92" t="n">
      <f>-</f>
    </oc>
    <nc r="U92" t="n">
      <f>-</f>
    </nc>
  </rcc>
  <rcc rId="12068" ua="false" sId="4">
    <oc r="U93" t="n">
      <f>-</f>
    </oc>
    <nc r="U93" t="n">
      <f>-</f>
    </nc>
  </rcc>
  <rcc rId="12069" ua="false" sId="4">
    <oc r="U94" t="n">
      <f>-</f>
    </oc>
    <nc r="U94" t="n">
      <f>-</f>
    </nc>
  </rcc>
  <rcc rId="12070" ua="false" sId="4">
    <oc r="U95" t="n">
      <f>-</f>
    </oc>
    <nc r="U95" t="n">
      <f>-</f>
    </nc>
  </rcc>
  <rcc rId="12071" ua="false" sId="4">
    <oc r="U96" t="n">
      <f>-</f>
    </oc>
    <nc r="U96" t="n">
      <f>-</f>
    </nc>
  </rcc>
  <rcc rId="12072" ua="false" sId="4">
    <oc r="U97" t="n">
      <f>-</f>
    </oc>
    <nc r="U97" t="n">
      <f>-</f>
    </nc>
  </rcc>
  <rcc rId="12073" ua="false" sId="4">
    <oc r="U98" t="n">
      <f>-</f>
    </oc>
    <nc r="U98" t="n">
      <f>-</f>
    </nc>
  </rcc>
  <rcc rId="12074" ua="false" sId="4">
    <oc r="U99" t="n">
      <f>-</f>
    </oc>
    <nc r="U99" t="n">
      <f>-</f>
    </nc>
  </rcc>
  <rcc rId="12075" ua="false" sId="4">
    <oc r="U100" t="n">
      <f>-</f>
    </oc>
    <nc r="U100" t="n">
      <f>-</f>
    </nc>
  </rcc>
  <rcc rId="12076" ua="false" sId="4">
    <oc r="U101" t="n">
      <f>-</f>
    </oc>
    <nc r="U101" t="n">
      <f>-</f>
    </nc>
  </rcc>
  <rcc rId="12077" ua="false" sId="4">
    <oc r="U102" t="n">
      <f>-</f>
    </oc>
    <nc r="U102" t="n">
      <f>-</f>
    </nc>
  </rcc>
  <rcc rId="12078" ua="false" sId="4">
    <oc r="U103" t="n">
      <f>-</f>
    </oc>
    <nc r="U103" t="n">
      <f>-</f>
    </nc>
  </rcc>
  <rcc rId="12079" ua="false" sId="4">
    <oc r="U104" t="n">
      <f>-</f>
    </oc>
    <nc r="U104" t="n">
      <f>-</f>
    </nc>
  </rcc>
  <rcc rId="12080" ua="false" sId="4">
    <oc r="U105" t="n">
      <f>-</f>
    </oc>
    <nc r="U105" t="n">
      <f>-</f>
    </nc>
  </rcc>
  <rcc rId="12081" ua="false" sId="4">
    <oc r="U106" t="n">
      <f>-</f>
    </oc>
    <nc r="U106" t="n">
      <f>-</f>
    </nc>
  </rcc>
  <rcc rId="12082" ua="false" sId="4">
    <oc r="U107" t="n">
      <f>-</f>
    </oc>
    <nc r="U107" t="n">
      <f>-</f>
    </nc>
  </rcc>
  <rcc rId="12083" ua="false" sId="4">
    <oc r="U108" t="n">
      <f>-</f>
    </oc>
    <nc r="U108" t="n">
      <f>-</f>
    </nc>
  </rcc>
  <rcc rId="12084" ua="false" sId="4">
    <oc r="U109" t="n">
      <f>-</f>
    </oc>
    <nc r="U109" t="n">
      <f>-</f>
    </nc>
  </rcc>
  <rcc rId="12085" ua="false" sId="4">
    <oc r="U110" t="n">
      <f>-</f>
    </oc>
    <nc r="U110" t="n">
      <f>-</f>
    </nc>
  </rcc>
  <rcc rId="12086" ua="false" sId="4">
    <oc r="U111" t="n">
      <f>-</f>
    </oc>
    <nc r="U111" t="n">
      <f>-</f>
    </nc>
  </rcc>
  <rcc rId="12087" ua="false" sId="4">
    <oc r="U112" t="n">
      <f>-</f>
    </oc>
    <nc r="U112" t="n">
      <f>-</f>
    </nc>
  </rcc>
  <rcc rId="12088" ua="false" sId="4">
    <oc r="V85" t="n">
      <f>-</f>
    </oc>
    <nc r="V85" t="n">
      <f>-</f>
    </nc>
  </rcc>
  <rcc rId="12089" ua="false" sId="4">
    <oc r="V86" t="n">
      <f>-</f>
    </oc>
    <nc r="V86" t="n">
      <f>-</f>
    </nc>
  </rcc>
  <rcc rId="12090" ua="false" sId="4">
    <oc r="V87" t="n">
      <f>-</f>
    </oc>
    <nc r="V87" t="n">
      <f>-</f>
    </nc>
  </rcc>
  <rcc rId="12091" ua="false" sId="4">
    <oc r="V88" t="n">
      <f>-</f>
    </oc>
    <nc r="V88" t="n">
      <f>-</f>
    </nc>
  </rcc>
  <rcc rId="12092" ua="false" sId="4">
    <oc r="V89" t="n">
      <f>-</f>
    </oc>
    <nc r="V89" t="n">
      <f>-</f>
    </nc>
  </rcc>
  <rcc rId="12093" ua="false" sId="4">
    <oc r="V90" t="n">
      <f>-</f>
    </oc>
    <nc r="V90" t="n">
      <f>-</f>
    </nc>
  </rcc>
  <rcc rId="12094" ua="false" sId="4">
    <oc r="V91" t="n">
      <f>-</f>
    </oc>
    <nc r="V91" t="n">
      <f>-</f>
    </nc>
  </rcc>
  <rcc rId="12095" ua="false" sId="4">
    <oc r="V92" t="n">
      <f>-</f>
    </oc>
    <nc r="V92" t="n">
      <f>-</f>
    </nc>
  </rcc>
  <rcc rId="12096" ua="false" sId="4">
    <oc r="V93" t="n">
      <f>-</f>
    </oc>
    <nc r="V93" t="n">
      <f>-</f>
    </nc>
  </rcc>
  <rcc rId="12097" ua="false" sId="4">
    <oc r="V94" t="n">
      <f>-</f>
    </oc>
    <nc r="V94" t="n">
      <f>-</f>
    </nc>
  </rcc>
  <rcc rId="12098" ua="false" sId="4">
    <oc r="V95" t="n">
      <f>-</f>
    </oc>
    <nc r="V95" t="n">
      <f>-</f>
    </nc>
  </rcc>
  <rcc rId="12099" ua="false" sId="4">
    <oc r="V96" t="n">
      <f>-</f>
    </oc>
    <nc r="V96" t="n">
      <f>-</f>
    </nc>
  </rcc>
  <rcc rId="12100" ua="false" sId="4">
    <oc r="V97" t="n">
      <f>-</f>
    </oc>
    <nc r="V97" t="n">
      <f>-</f>
    </nc>
  </rcc>
  <rcc rId="12101" ua="false" sId="4">
    <oc r="V98" t="n">
      <f>-</f>
    </oc>
    <nc r="V98" t="n">
      <f>-</f>
    </nc>
  </rcc>
  <rcc rId="12102" ua="false" sId="4">
    <oc r="V99" t="n">
      <f>-</f>
    </oc>
    <nc r="V99" t="n">
      <f>-</f>
    </nc>
  </rcc>
  <rcc rId="12103" ua="false" sId="4">
    <oc r="V100" t="n">
      <f>-</f>
    </oc>
    <nc r="V100" t="n">
      <f>-</f>
    </nc>
  </rcc>
  <rcc rId="12104" ua="false" sId="4">
    <oc r="V101" t="n">
      <f>-</f>
    </oc>
    <nc r="V101" t="n">
      <f>-</f>
    </nc>
  </rcc>
  <rcc rId="12105" ua="false" sId="4">
    <oc r="V102" t="n">
      <f>-</f>
    </oc>
    <nc r="V102" t="n">
      <f>-</f>
    </nc>
  </rcc>
  <rcc rId="12106" ua="false" sId="4">
    <oc r="V103" t="n">
      <f>-</f>
    </oc>
    <nc r="V103" t="n">
      <f>-</f>
    </nc>
  </rcc>
  <rcc rId="12107" ua="false" sId="4">
    <oc r="V104" t="n">
      <f>-</f>
    </oc>
    <nc r="V104" t="n">
      <f>-</f>
    </nc>
  </rcc>
  <rcc rId="12108" ua="false" sId="4">
    <oc r="V105" t="n">
      <f>-</f>
    </oc>
    <nc r="V105" t="n">
      <f>-</f>
    </nc>
  </rcc>
  <rcc rId="12109" ua="false" sId="4">
    <oc r="V106" t="n">
      <f>-</f>
    </oc>
    <nc r="V106" t="n">
      <f>-</f>
    </nc>
  </rcc>
  <rcc rId="12110" ua="false" sId="4">
    <oc r="V107" t="n">
      <f>-</f>
    </oc>
    <nc r="V107" t="n">
      <f>-</f>
    </nc>
  </rcc>
  <rcc rId="12111" ua="false" sId="4">
    <oc r="V108" t="n">
      <f>-</f>
    </oc>
    <nc r="V108" t="n">
      <f>-</f>
    </nc>
  </rcc>
  <rcc rId="12112" ua="false" sId="4">
    <oc r="V109" t="n">
      <f>-</f>
    </oc>
    <nc r="V109" t="n">
      <f>-</f>
    </nc>
  </rcc>
  <rcc rId="12113" ua="false" sId="4">
    <oc r="V110" t="n">
      <f>-</f>
    </oc>
    <nc r="V110" t="n">
      <f>-</f>
    </nc>
  </rcc>
  <rcc rId="12114" ua="false" sId="4">
    <oc r="V111" t="n">
      <f>-</f>
    </oc>
    <nc r="V111" t="n">
      <f>-</f>
    </nc>
  </rcc>
  <rcc rId="12115" ua="false" sId="4">
    <oc r="V112" t="n">
      <f>-</f>
    </oc>
    <nc r="V112" t="n">
      <f>-</f>
    </nc>
  </rcc>
  <rcc rId="12116" ua="false" sId="4">
    <oc r="W85" t="n">
      <f>-</f>
    </oc>
    <nc r="W85" t="n">
      <f>-</f>
    </nc>
  </rcc>
  <rcc rId="12117" ua="false" sId="4">
    <oc r="W86" t="n">
      <f>-</f>
    </oc>
    <nc r="W86" t="n">
      <f>-</f>
    </nc>
  </rcc>
  <rcc rId="12118" ua="false" sId="4">
    <oc r="W87" t="n">
      <f>-</f>
    </oc>
    <nc r="W87" t="n">
      <f>-</f>
    </nc>
  </rcc>
  <rcc rId="12119" ua="false" sId="4">
    <oc r="W88" t="n">
      <f>-</f>
    </oc>
    <nc r="W88" t="n">
      <f>-</f>
    </nc>
  </rcc>
  <rcc rId="12120" ua="false" sId="4">
    <oc r="W89" t="n">
      <f>-</f>
    </oc>
    <nc r="W89" t="n">
      <f>-</f>
    </nc>
  </rcc>
  <rcc rId="12121" ua="false" sId="4">
    <oc r="W90" t="n">
      <f>-</f>
    </oc>
    <nc r="W90" t="n">
      <f>-</f>
    </nc>
  </rcc>
  <rcc rId="12122" ua="false" sId="4">
    <oc r="W91" t="n">
      <f>-</f>
    </oc>
    <nc r="W91" t="n">
      <f>-</f>
    </nc>
  </rcc>
  <rcc rId="12123" ua="false" sId="4">
    <oc r="W92" t="n">
      <f>-</f>
    </oc>
    <nc r="W92" t="n">
      <f>-</f>
    </nc>
  </rcc>
  <rcc rId="12124" ua="false" sId="4">
    <oc r="W93" t="n">
      <f>-</f>
    </oc>
    <nc r="W93" t="n">
      <f>-</f>
    </nc>
  </rcc>
  <rcc rId="12125" ua="false" sId="4">
    <oc r="W94" t="n">
      <f>-</f>
    </oc>
    <nc r="W94" t="n">
      <f>-</f>
    </nc>
  </rcc>
  <rcc rId="12126" ua="false" sId="4">
    <oc r="W95" t="n">
      <f>-</f>
    </oc>
    <nc r="W95" t="n">
      <f>-</f>
    </nc>
  </rcc>
  <rcc rId="12127" ua="false" sId="4">
    <oc r="W96" t="n">
      <f>-</f>
    </oc>
    <nc r="W96" t="n">
      <f>-</f>
    </nc>
  </rcc>
  <rcc rId="12128" ua="false" sId="4">
    <oc r="W97" t="n">
      <f>-</f>
    </oc>
    <nc r="W97" t="n">
      <f>-</f>
    </nc>
  </rcc>
  <rcc rId="12129" ua="false" sId="4">
    <oc r="W98" t="n">
      <f>-</f>
    </oc>
    <nc r="W98" t="n">
      <f>-</f>
    </nc>
  </rcc>
  <rcc rId="12130" ua="false" sId="4">
    <oc r="W99" t="n">
      <f>-</f>
    </oc>
    <nc r="W99" t="n">
      <f>-</f>
    </nc>
  </rcc>
  <rcc rId="12131" ua="false" sId="4">
    <oc r="W100" t="n">
      <f>-</f>
    </oc>
    <nc r="W100" t="n">
      <f>-</f>
    </nc>
  </rcc>
  <rcc rId="12132" ua="false" sId="4">
    <oc r="W101" t="n">
      <f>-</f>
    </oc>
    <nc r="W101" t="n">
      <f>-</f>
    </nc>
  </rcc>
  <rcc rId="12133" ua="false" sId="4">
    <oc r="W102" t="n">
      <f>-</f>
    </oc>
    <nc r="W102" t="n">
      <f>-</f>
    </nc>
  </rcc>
  <rcc rId="12134" ua="false" sId="4">
    <oc r="W103" t="n">
      <f>-</f>
    </oc>
    <nc r="W103" t="n">
      <f>-</f>
    </nc>
  </rcc>
  <rcc rId="12135" ua="false" sId="4">
    <oc r="W104" t="n">
      <f>-</f>
    </oc>
    <nc r="W104" t="n">
      <f>-</f>
    </nc>
  </rcc>
  <rcc rId="12136" ua="false" sId="4">
    <oc r="W105" t="n">
      <f>-</f>
    </oc>
    <nc r="W105" t="n">
      <f>-</f>
    </nc>
  </rcc>
  <rcc rId="12137" ua="false" sId="4">
    <oc r="W106" t="n">
      <f>-</f>
    </oc>
    <nc r="W106" t="n">
      <f>-</f>
    </nc>
  </rcc>
  <rcc rId="12138" ua="false" sId="4">
    <oc r="W107" t="n">
      <f>-</f>
    </oc>
    <nc r="W107" t="n">
      <f>-</f>
    </nc>
  </rcc>
  <rcc rId="12139" ua="false" sId="4">
    <oc r="W108" t="n">
      <f>-</f>
    </oc>
    <nc r="W108" t="n">
      <f>-</f>
    </nc>
  </rcc>
  <rcc rId="12140" ua="false" sId="4">
    <oc r="W109" t="n">
      <f>-</f>
    </oc>
    <nc r="W109" t="n">
      <f>-</f>
    </nc>
  </rcc>
  <rcc rId="12141" ua="false" sId="4">
    <oc r="W110" t="n">
      <f>-</f>
    </oc>
    <nc r="W110" t="n">
      <f>-</f>
    </nc>
  </rcc>
  <rcc rId="12142" ua="false" sId="4">
    <oc r="W111" t="n">
      <f>-</f>
    </oc>
    <nc r="W111" t="n">
      <f>-</f>
    </nc>
  </rcc>
  <rcc rId="12143" ua="false" sId="4">
    <oc r="W112" t="n">
      <f>-</f>
    </oc>
    <nc r="W112" t="n">
      <f>-</f>
    </nc>
  </rcc>
  <rcc rId="12144" ua="false" sId="4">
    <oc r="X85" t="n">
      <f>-</f>
    </oc>
    <nc r="X85" t="n">
      <f>-</f>
    </nc>
  </rcc>
  <rcc rId="12145" ua="false" sId="4">
    <oc r="X86" t="n">
      <f>-</f>
    </oc>
    <nc r="X86" t="n">
      <f>-</f>
    </nc>
  </rcc>
  <rcc rId="12146" ua="false" sId="4">
    <oc r="X87" t="n">
      <f>-</f>
    </oc>
    <nc r="X87" t="n">
      <f>-</f>
    </nc>
  </rcc>
  <rcc rId="12147" ua="false" sId="4">
    <oc r="X88" t="n">
      <f>-</f>
    </oc>
    <nc r="X88" t="n">
      <f>-</f>
    </nc>
  </rcc>
  <rcc rId="12148" ua="false" sId="4">
    <oc r="X89" t="n">
      <f>-</f>
    </oc>
    <nc r="X89" t="n">
      <f>-</f>
    </nc>
  </rcc>
  <rcc rId="12149" ua="false" sId="4">
    <oc r="X90" t="n">
      <f>-</f>
    </oc>
    <nc r="X90" t="n">
      <f>-</f>
    </nc>
  </rcc>
  <rcc rId="12150" ua="false" sId="4">
    <oc r="X91" t="n">
      <f>-</f>
    </oc>
    <nc r="X91" t="n">
      <f>-</f>
    </nc>
  </rcc>
  <rcc rId="12151" ua="false" sId="4">
    <oc r="X92" t="n">
      <f>-</f>
    </oc>
    <nc r="X92" t="n">
      <f>-</f>
    </nc>
  </rcc>
  <rcc rId="12152" ua="false" sId="4">
    <oc r="X93" t="n">
      <f>-</f>
    </oc>
    <nc r="X93" t="n">
      <f>-</f>
    </nc>
  </rcc>
  <rcc rId="12153" ua="false" sId="4">
    <oc r="X94" t="n">
      <f>-</f>
    </oc>
    <nc r="X94" t="n">
      <f>-</f>
    </nc>
  </rcc>
  <rcc rId="12154" ua="false" sId="4">
    <oc r="X95" t="n">
      <f>-</f>
    </oc>
    <nc r="X95" t="n">
      <f>-</f>
    </nc>
  </rcc>
  <rcc rId="12155" ua="false" sId="4">
    <oc r="X96" t="n">
      <f>-</f>
    </oc>
    <nc r="X96" t="n">
      <f>-</f>
    </nc>
  </rcc>
  <rcc rId="12156" ua="false" sId="4">
    <oc r="X97" t="n">
      <f>-</f>
    </oc>
    <nc r="X97" t="n">
      <f>-</f>
    </nc>
  </rcc>
  <rcc rId="12157" ua="false" sId="4">
    <oc r="X98" t="n">
      <f>-</f>
    </oc>
    <nc r="X98" t="n">
      <f>-</f>
    </nc>
  </rcc>
  <rcc rId="12158" ua="false" sId="4">
    <oc r="X99" t="n">
      <f>-</f>
    </oc>
    <nc r="X99" t="n">
      <f>-</f>
    </nc>
  </rcc>
  <rcc rId="12159" ua="false" sId="4">
    <oc r="X100" t="n">
      <f>-</f>
    </oc>
    <nc r="X100" t="n">
      <f>-</f>
    </nc>
  </rcc>
  <rcc rId="12160" ua="false" sId="4">
    <oc r="X101" t="n">
      <f>-</f>
    </oc>
    <nc r="X101" t="n">
      <f>-</f>
    </nc>
  </rcc>
  <rcc rId="12161" ua="false" sId="4">
    <oc r="X102" t="n">
      <f>-</f>
    </oc>
    <nc r="X102" t="n">
      <f>-</f>
    </nc>
  </rcc>
  <rcc rId="12162" ua="false" sId="4">
    <oc r="X103" t="n">
      <f>-</f>
    </oc>
    <nc r="X103" t="n">
      <f>-</f>
    </nc>
  </rcc>
  <rcc rId="12163" ua="false" sId="4">
    <oc r="X104" t="n">
      <f>-</f>
    </oc>
    <nc r="X104" t="n">
      <f>-</f>
    </nc>
  </rcc>
  <rcc rId="12164" ua="false" sId="4">
    <oc r="X105" t="n">
      <f>-</f>
    </oc>
    <nc r="X105" t="n">
      <f>-</f>
    </nc>
  </rcc>
  <rcc rId="12165" ua="false" sId="4">
    <oc r="X106" t="n">
      <f>-</f>
    </oc>
    <nc r="X106" t="n">
      <f>-</f>
    </nc>
  </rcc>
  <rcc rId="12166" ua="false" sId="4">
    <oc r="X107" t="n">
      <f>-</f>
    </oc>
    <nc r="X107" t="n">
      <f>-</f>
    </nc>
  </rcc>
  <rcc rId="12167" ua="false" sId="4">
    <oc r="X108" t="n">
      <f>-</f>
    </oc>
    <nc r="X108" t="n">
      <f>-</f>
    </nc>
  </rcc>
  <rcc rId="12168" ua="false" sId="4">
    <oc r="X109" t="n">
      <f>-</f>
    </oc>
    <nc r="X109" t="n">
      <f>-</f>
    </nc>
  </rcc>
  <rcc rId="12169" ua="false" sId="4">
    <oc r="X110" t="n">
      <f>-</f>
    </oc>
    <nc r="X110" t="n">
      <f>-</f>
    </nc>
  </rcc>
  <rcc rId="12170" ua="false" sId="4">
    <oc r="X111" t="n">
      <f>-</f>
    </oc>
    <nc r="X111" t="n">
      <f>-</f>
    </nc>
  </rcc>
  <rcc rId="12171" ua="false" sId="4">
    <oc r="X112" t="n">
      <f>-</f>
    </oc>
    <nc r="X112" t="n">
      <f>-</f>
    </nc>
  </rcc>
  <rcc rId="12172" ua="false" sId="4">
    <oc r="Y85" t="n">
      <f>-</f>
    </oc>
    <nc r="Y85" t="n">
      <f>-</f>
    </nc>
  </rcc>
  <rcc rId="12173" ua="false" sId="4">
    <oc r="Y86" t="n">
      <f>-</f>
    </oc>
    <nc r="Y86" t="n">
      <f>-</f>
    </nc>
  </rcc>
  <rcc rId="12174" ua="false" sId="4">
    <oc r="Y87" t="n">
      <f>-</f>
    </oc>
    <nc r="Y87" t="n">
      <f>-</f>
    </nc>
  </rcc>
  <rcc rId="12175" ua="false" sId="4">
    <oc r="Y88" t="n">
      <f>-</f>
    </oc>
    <nc r="Y88" t="n">
      <f>-</f>
    </nc>
  </rcc>
  <rcc rId="12176" ua="false" sId="4">
    <oc r="Y89" t="n">
      <f>-</f>
    </oc>
    <nc r="Y89" t="n">
      <f>-</f>
    </nc>
  </rcc>
  <rcc rId="12177" ua="false" sId="4">
    <oc r="Y90" t="n">
      <f>-</f>
    </oc>
    <nc r="Y90" t="n">
      <f>-</f>
    </nc>
  </rcc>
  <rcc rId="12178" ua="false" sId="4">
    <oc r="Y91" t="n">
      <f>-</f>
    </oc>
    <nc r="Y91" t="n">
      <f>-</f>
    </nc>
  </rcc>
  <rcc rId="12179" ua="false" sId="4">
    <oc r="Y92" t="n">
      <f>-</f>
    </oc>
    <nc r="Y92" t="n">
      <f>-</f>
    </nc>
  </rcc>
  <rcc rId="12180" ua="false" sId="4">
    <oc r="Y93" t="n">
      <f>-</f>
    </oc>
    <nc r="Y93" t="n">
      <f>-</f>
    </nc>
  </rcc>
  <rcc rId="12181" ua="false" sId="4">
    <oc r="Y94" t="n">
      <f>-</f>
    </oc>
    <nc r="Y94" t="n">
      <f>-</f>
    </nc>
  </rcc>
  <rcc rId="12182" ua="false" sId="4">
    <oc r="Y95" t="n">
      <f>-</f>
    </oc>
    <nc r="Y95" t="n">
      <f>-</f>
    </nc>
  </rcc>
  <rcc rId="12183" ua="false" sId="4">
    <oc r="Y96" t="n">
      <f>-</f>
    </oc>
    <nc r="Y96" t="n">
      <f>-</f>
    </nc>
  </rcc>
  <rcc rId="12184" ua="false" sId="4">
    <oc r="Y97" t="n">
      <f>-</f>
    </oc>
    <nc r="Y97" t="n">
      <f>-</f>
    </nc>
  </rcc>
  <rcc rId="12185" ua="false" sId="4">
    <oc r="Y98" t="n">
      <f>-</f>
    </oc>
    <nc r="Y98" t="n">
      <f>-</f>
    </nc>
  </rcc>
  <rcc rId="12186" ua="false" sId="4">
    <oc r="Y99" t="n">
      <f>-</f>
    </oc>
    <nc r="Y99" t="n">
      <f>-</f>
    </nc>
  </rcc>
  <rcc rId="12187" ua="false" sId="4">
    <oc r="Y100" t="n">
      <f>-</f>
    </oc>
    <nc r="Y100" t="n">
      <f>-</f>
    </nc>
  </rcc>
  <rcc rId="12188" ua="false" sId="4">
    <oc r="Y101" t="n">
      <f>-</f>
    </oc>
    <nc r="Y101" t="n">
      <f>-</f>
    </nc>
  </rcc>
  <rcc rId="12189" ua="false" sId="4">
    <oc r="Y102" t="n">
      <f>-</f>
    </oc>
    <nc r="Y102" t="n">
      <f>-</f>
    </nc>
  </rcc>
  <rcc rId="12190" ua="false" sId="4">
    <oc r="Y103" t="n">
      <f>-</f>
    </oc>
    <nc r="Y103" t="n">
      <f>-</f>
    </nc>
  </rcc>
  <rcc rId="12191" ua="false" sId="4">
    <oc r="Y104" t="n">
      <f>-</f>
    </oc>
    <nc r="Y104" t="n">
      <f>-</f>
    </nc>
  </rcc>
  <rcc rId="12192" ua="false" sId="4">
    <oc r="Y105" t="n">
      <f>-</f>
    </oc>
    <nc r="Y105" t="n">
      <f>-</f>
    </nc>
  </rcc>
  <rcc rId="12193" ua="false" sId="4">
    <oc r="Y106" t="n">
      <f>-</f>
    </oc>
    <nc r="Y106" t="n">
      <f>-</f>
    </nc>
  </rcc>
  <rcc rId="12194" ua="false" sId="4">
    <oc r="Y107" t="n">
      <f>-</f>
    </oc>
    <nc r="Y107" t="n">
      <f>-</f>
    </nc>
  </rcc>
  <rcc rId="12195" ua="false" sId="4">
    <oc r="Y108" t="n">
      <f>-</f>
    </oc>
    <nc r="Y108" t="n">
      <f>-</f>
    </nc>
  </rcc>
  <rcc rId="12196" ua="false" sId="4">
    <oc r="Y109" t="n">
      <f>-</f>
    </oc>
    <nc r="Y109" t="n">
      <f>-</f>
    </nc>
  </rcc>
  <rcc rId="12197" ua="false" sId="4">
    <oc r="Y110" t="n">
      <f>-</f>
    </oc>
    <nc r="Y110" t="n">
      <f>-</f>
    </nc>
  </rcc>
  <rcc rId="12198" ua="false" sId="4">
    <oc r="Y111" t="n">
      <f>-</f>
    </oc>
    <nc r="Y111" t="n">
      <f>-</f>
    </nc>
  </rcc>
  <rcc rId="12199" ua="false" sId="4">
    <oc r="Y112" t="n">
      <f>-</f>
    </oc>
    <nc r="Y112" t="n">
      <f>-</f>
    </nc>
  </rcc>
  <rcc rId="12200" ua="false" sId="4">
    <oc r="Z85" t="n">
      <f>-</f>
    </oc>
    <nc r="Z85" t="n">
      <f>-</f>
    </nc>
  </rcc>
  <rcc rId="12201" ua="false" sId="4">
    <oc r="Z86" t="n">
      <f>-</f>
    </oc>
    <nc r="Z86" t="n">
      <f>-</f>
    </nc>
  </rcc>
  <rcc rId="12202" ua="false" sId="4">
    <oc r="Z87" t="n">
      <f>-</f>
    </oc>
    <nc r="Z87" t="n">
      <f>-</f>
    </nc>
  </rcc>
  <rcc rId="12203" ua="false" sId="4">
    <oc r="Z88" t="n">
      <f>-</f>
    </oc>
    <nc r="Z88" t="n">
      <f>-</f>
    </nc>
  </rcc>
  <rcc rId="12204" ua="false" sId="4">
    <oc r="Z89" t="n">
      <f>-</f>
    </oc>
    <nc r="Z89" t="n">
      <f>-</f>
    </nc>
  </rcc>
  <rcc rId="12205" ua="false" sId="4">
    <oc r="Z90" t="n">
      <f>-</f>
    </oc>
    <nc r="Z90" t="n">
      <f>-</f>
    </nc>
  </rcc>
  <rcc rId="12206" ua="false" sId="4">
    <oc r="Z91" t="n">
      <f>-</f>
    </oc>
    <nc r="Z91" t="n">
      <f>-</f>
    </nc>
  </rcc>
  <rcc rId="12207" ua="false" sId="4">
    <oc r="Z92" t="n">
      <f>-</f>
    </oc>
    <nc r="Z92" t="n">
      <f>-</f>
    </nc>
  </rcc>
  <rcc rId="12208" ua="false" sId="4">
    <oc r="Z93" t="n">
      <f>-</f>
    </oc>
    <nc r="Z93" t="n">
      <f>-</f>
    </nc>
  </rcc>
  <rcc rId="12209" ua="false" sId="4">
    <oc r="Z94" t="n">
      <f>-</f>
    </oc>
    <nc r="Z94" t="n">
      <f>-</f>
    </nc>
  </rcc>
  <rcc rId="12210" ua="false" sId="4">
    <oc r="Z95" t="n">
      <f>-</f>
    </oc>
    <nc r="Z95" t="n">
      <f>-</f>
    </nc>
  </rcc>
  <rcc rId="12211" ua="false" sId="4">
    <oc r="Z96" t="n">
      <f>-</f>
    </oc>
    <nc r="Z96" t="n">
      <f>-</f>
    </nc>
  </rcc>
  <rcc rId="12212" ua="false" sId="4">
    <oc r="Z97" t="n">
      <f>-</f>
    </oc>
    <nc r="Z97" t="n">
      <f>-</f>
    </nc>
  </rcc>
  <rcc rId="12213" ua="false" sId="4">
    <oc r="Z98" t="n">
      <f>-</f>
    </oc>
    <nc r="Z98" t="n">
      <f>-</f>
    </nc>
  </rcc>
  <rcc rId="12214" ua="false" sId="4">
    <oc r="Z99" t="n">
      <f>-</f>
    </oc>
    <nc r="Z99" t="n">
      <f>-</f>
    </nc>
  </rcc>
  <rcc rId="12215" ua="false" sId="4">
    <oc r="Z100" t="n">
      <f>-</f>
    </oc>
    <nc r="Z100" t="n">
      <f>-</f>
    </nc>
  </rcc>
  <rcc rId="12216" ua="false" sId="4">
    <oc r="Z101" t="n">
      <f>-</f>
    </oc>
    <nc r="Z101" t="n">
      <f>-</f>
    </nc>
  </rcc>
  <rcc rId="12217" ua="false" sId="4">
    <oc r="Z102" t="n">
      <f>-</f>
    </oc>
    <nc r="Z102" t="n">
      <f>-</f>
    </nc>
  </rcc>
  <rcc rId="12218" ua="false" sId="4">
    <oc r="Z103" t="n">
      <f>-</f>
    </oc>
    <nc r="Z103" t="n">
      <f>-</f>
    </nc>
  </rcc>
  <rcc rId="12219" ua="false" sId="4">
    <oc r="Z104" t="n">
      <f>-</f>
    </oc>
    <nc r="Z104" t="n">
      <f>-</f>
    </nc>
  </rcc>
  <rcc rId="12220" ua="false" sId="4">
    <oc r="Z105" t="n">
      <f>-</f>
    </oc>
    <nc r="Z105" t="n">
      <f>-</f>
    </nc>
  </rcc>
  <rcc rId="12221" ua="false" sId="4">
    <oc r="Z106" t="n">
      <f>-</f>
    </oc>
    <nc r="Z106" t="n">
      <f>-</f>
    </nc>
  </rcc>
  <rcc rId="12222" ua="false" sId="4">
    <oc r="Z107" t="n">
      <f>-</f>
    </oc>
    <nc r="Z107" t="n">
      <f>-</f>
    </nc>
  </rcc>
  <rcc rId="12223" ua="false" sId="4">
    <oc r="Z108" t="n">
      <f>-</f>
    </oc>
    <nc r="Z108" t="n">
      <f>-</f>
    </nc>
  </rcc>
  <rcc rId="12224" ua="false" sId="4">
    <oc r="Z109" t="n">
      <f>-</f>
    </oc>
    <nc r="Z109" t="n">
      <f>-</f>
    </nc>
  </rcc>
  <rcc rId="12225" ua="false" sId="4">
    <oc r="Z110" t="n">
      <f>-</f>
    </oc>
    <nc r="Z110" t="n">
      <f>-</f>
    </nc>
  </rcc>
  <rcc rId="12226" ua="false" sId="4">
    <oc r="Z111" t="n">
      <f>-</f>
    </oc>
    <nc r="Z111" t="n">
      <f>-</f>
    </nc>
  </rcc>
  <rcc rId="12227" ua="false" sId="4">
    <oc r="Z112" t="n">
      <f>-</f>
    </oc>
    <nc r="Z112" t="n">
      <f>-</f>
    </nc>
  </rcc>
  <rcc rId="12228" ua="false" sId="4">
    <oc r="AC85" t="n">
      <f>-</f>
    </oc>
    <nc r="AC85" t="n">
      <f>-</f>
    </nc>
  </rcc>
  <rcc rId="12229" ua="false" sId="4">
    <oc r="AC86" t="n">
      <f>-</f>
    </oc>
    <nc r="AC86" t="n">
      <f>-</f>
    </nc>
  </rcc>
  <rcc rId="12230" ua="false" sId="4">
    <oc r="AC87" t="n">
      <f>-</f>
    </oc>
    <nc r="AC87" t="n">
      <f>-</f>
    </nc>
  </rcc>
  <rcc rId="12231" ua="false" sId="4">
    <oc r="AC88" t="n">
      <f>-</f>
    </oc>
    <nc r="AC88" t="n">
      <f>-</f>
    </nc>
  </rcc>
  <rcc rId="12232" ua="false" sId="4">
    <oc r="AC89" t="n">
      <f>-</f>
    </oc>
    <nc r="AC89" t="n">
      <f>-</f>
    </nc>
  </rcc>
  <rcc rId="12233" ua="false" sId="4">
    <oc r="AC90" t="n">
      <f>-</f>
    </oc>
    <nc r="AC90" t="n">
      <f>-</f>
    </nc>
  </rcc>
  <rcc rId="12234" ua="false" sId="4">
    <oc r="AC91" t="n">
      <f>-</f>
    </oc>
    <nc r="AC91" t="n">
      <f>-</f>
    </nc>
  </rcc>
  <rcc rId="12235" ua="false" sId="4">
    <oc r="AC92" t="n">
      <f>-</f>
    </oc>
    <nc r="AC92" t="n">
      <f>-</f>
    </nc>
  </rcc>
  <rcc rId="12236" ua="false" sId="4">
    <oc r="AC93" t="n">
      <f>-</f>
    </oc>
    <nc r="AC93" t="n">
      <f>-</f>
    </nc>
  </rcc>
  <rcc rId="12237" ua="false" sId="4">
    <oc r="AC94" t="n">
      <f>-</f>
    </oc>
    <nc r="AC94" t="n">
      <f>-</f>
    </nc>
  </rcc>
  <rcc rId="12238" ua="false" sId="4">
    <oc r="AC95" t="n">
      <f>-</f>
    </oc>
    <nc r="AC95" t="n">
      <f>-</f>
    </nc>
  </rcc>
  <rcc rId="12239" ua="false" sId="4">
    <oc r="AC96" t="n">
      <f>-</f>
    </oc>
    <nc r="AC96" t="n">
      <f>-</f>
    </nc>
  </rcc>
  <rcc rId="12240" ua="false" sId="4">
    <oc r="AC97" t="n">
      <f>-</f>
    </oc>
    <nc r="AC97" t="n">
      <f>-</f>
    </nc>
  </rcc>
  <rcc rId="12241" ua="false" sId="4">
    <oc r="AC98" t="n">
      <f>-</f>
    </oc>
    <nc r="AC98" t="n">
      <f>-</f>
    </nc>
  </rcc>
  <rcc rId="12242" ua="false" sId="4">
    <oc r="AC99" t="n">
      <f>-</f>
    </oc>
    <nc r="AC99" t="n">
      <f>-</f>
    </nc>
  </rcc>
  <rcc rId="12243" ua="false" sId="4">
    <oc r="AC100" t="n">
      <f>-</f>
    </oc>
    <nc r="AC100" t="n">
      <f>-</f>
    </nc>
  </rcc>
  <rcc rId="12244" ua="false" sId="4">
    <oc r="AC101" t="n">
      <f>-</f>
    </oc>
    <nc r="AC101" t="n">
      <f>-</f>
    </nc>
  </rcc>
  <rcc rId="12245" ua="false" sId="4">
    <oc r="AC102" t="n">
      <f>-</f>
    </oc>
    <nc r="AC102" t="n">
      <f>-</f>
    </nc>
  </rcc>
  <rcc rId="12246" ua="false" sId="4">
    <oc r="AC103" t="n">
      <f>-</f>
    </oc>
    <nc r="AC103" t="n">
      <f>-</f>
    </nc>
  </rcc>
  <rcc rId="12247" ua="false" sId="4">
    <oc r="AC104" t="n">
      <f>-</f>
    </oc>
    <nc r="AC104" t="n">
      <f>-</f>
    </nc>
  </rcc>
  <rcc rId="12248" ua="false" sId="4">
    <oc r="AC105" t="n">
      <f>-</f>
    </oc>
    <nc r="AC105" t="n">
      <f>-</f>
    </nc>
  </rcc>
  <rcc rId="12249" ua="false" sId="4">
    <oc r="AC106" t="n">
      <f>-</f>
    </oc>
    <nc r="AC106" t="n">
      <f>-</f>
    </nc>
  </rcc>
  <rcc rId="12250" ua="false" sId="4">
    <oc r="AC107" t="n">
      <f>-</f>
    </oc>
    <nc r="AC107" t="n">
      <f>-</f>
    </nc>
  </rcc>
  <rcc rId="12251" ua="false" sId="4">
    <oc r="AC108" t="n">
      <f>-</f>
    </oc>
    <nc r="AC108" t="n">
      <f>-</f>
    </nc>
  </rcc>
  <rcc rId="12252" ua="false" sId="4">
    <oc r="AC109" t="n">
      <f>-</f>
    </oc>
    <nc r="AC109" t="n">
      <f>-</f>
    </nc>
  </rcc>
  <rcc rId="12253" ua="false" sId="4">
    <oc r="AC110" t="n">
      <f>-</f>
    </oc>
    <nc r="AC110" t="n">
      <f>-</f>
    </nc>
  </rcc>
  <rcc rId="12254" ua="false" sId="4">
    <oc r="AC111" t="n">
      <f>-</f>
    </oc>
    <nc r="AC111" t="n">
      <f>-</f>
    </nc>
  </rcc>
  <rcc rId="12255" ua="false" sId="4">
    <oc r="AC112" t="n">
      <f>-</f>
    </oc>
    <nc r="AC112" t="n">
      <f>-</f>
    </nc>
  </rcc>
  <rcc rId="12256" ua="false" sId="4">
    <oc r="AC113" t="n">
      <f>-</f>
    </oc>
    <nc r="AC113" t="n">
      <f>-</f>
    </nc>
  </rcc>
  <rcc rId="12257" ua="false" sId="4">
    <oc r="AD85" t="n">
      <f>-</f>
    </oc>
    <nc r="AD85" t="n">
      <f>-</f>
    </nc>
  </rcc>
  <rcc rId="12258" ua="false" sId="4">
    <oc r="AD86" t="n">
      <f>-</f>
    </oc>
    <nc r="AD86" t="n">
      <f>-</f>
    </nc>
  </rcc>
  <rcc rId="12259" ua="false" sId="4">
    <oc r="AD87" t="n">
      <f>-</f>
    </oc>
    <nc r="AD87" t="n">
      <f>-</f>
    </nc>
  </rcc>
  <rcc rId="12260" ua="false" sId="4">
    <oc r="AD88" t="n">
      <f>-</f>
    </oc>
    <nc r="AD88" t="n">
      <f>-</f>
    </nc>
  </rcc>
  <rcc rId="12261" ua="false" sId="4">
    <oc r="AD89" t="n">
      <f>-</f>
    </oc>
    <nc r="AD89" t="n">
      <f>-</f>
    </nc>
  </rcc>
  <rcc rId="12262" ua="false" sId="4">
    <oc r="AD90" t="n">
      <f>-</f>
    </oc>
    <nc r="AD90" t="n">
      <f>-</f>
    </nc>
  </rcc>
  <rcc rId="12263" ua="false" sId="4">
    <oc r="AD91" t="n">
      <f>-</f>
    </oc>
    <nc r="AD91" t="n">
      <f>-</f>
    </nc>
  </rcc>
  <rcc rId="12264" ua="false" sId="4">
    <oc r="AD92" t="n">
      <f>-</f>
    </oc>
    <nc r="AD92" t="n">
      <f>-</f>
    </nc>
  </rcc>
  <rcc rId="12265" ua="false" sId="4">
    <oc r="AD93" t="n">
      <f>-</f>
    </oc>
    <nc r="AD93" t="n">
      <f>-</f>
    </nc>
  </rcc>
  <rcc rId="12266" ua="false" sId="4">
    <oc r="AD94" t="n">
      <f>-</f>
    </oc>
    <nc r="AD94" t="n">
      <f>-</f>
    </nc>
  </rcc>
  <rcc rId="12267" ua="false" sId="4">
    <oc r="AD95" t="n">
      <f>-</f>
    </oc>
    <nc r="AD95" t="n">
      <f>-</f>
    </nc>
  </rcc>
  <rcc rId="12268" ua="false" sId="4">
    <oc r="AD96" t="n">
      <f>-</f>
    </oc>
    <nc r="AD96" t="n">
      <f>-</f>
    </nc>
  </rcc>
  <rcc rId="12269" ua="false" sId="4">
    <oc r="AD97" t="n">
      <f>-</f>
    </oc>
    <nc r="AD97" t="n">
      <f>-</f>
    </nc>
  </rcc>
  <rcc rId="12270" ua="false" sId="4">
    <oc r="AD98" t="n">
      <f>-</f>
    </oc>
    <nc r="AD98" t="n">
      <f>-</f>
    </nc>
  </rcc>
  <rcc rId="12271" ua="false" sId="4">
    <oc r="AD99" t="n">
      <f>-</f>
    </oc>
    <nc r="AD99" t="n">
      <f>-</f>
    </nc>
  </rcc>
  <rcc rId="12272" ua="false" sId="4">
    <oc r="AD100" t="n">
      <f>-</f>
    </oc>
    <nc r="AD100" t="n">
      <f>-</f>
    </nc>
  </rcc>
  <rcc rId="12273" ua="false" sId="4">
    <oc r="AD101" t="n">
      <f>-</f>
    </oc>
    <nc r="AD101" t="n">
      <f>-</f>
    </nc>
  </rcc>
  <rcc rId="12274" ua="false" sId="4">
    <oc r="AD102" t="n">
      <f>-</f>
    </oc>
    <nc r="AD102" t="n">
      <f>-</f>
    </nc>
  </rcc>
  <rcc rId="12275" ua="false" sId="4">
    <oc r="AD103" t="n">
      <f>-</f>
    </oc>
    <nc r="AD103" t="n">
      <f>-</f>
    </nc>
  </rcc>
  <rcc rId="12276" ua="false" sId="4">
    <oc r="AD104" t="n">
      <f>-</f>
    </oc>
    <nc r="AD104" t="n">
      <f>-</f>
    </nc>
  </rcc>
  <rcc rId="12277" ua="false" sId="4">
    <oc r="AD105" t="n">
      <f>-</f>
    </oc>
    <nc r="AD105" t="n">
      <f>-</f>
    </nc>
  </rcc>
  <rcc rId="12278" ua="false" sId="4">
    <oc r="AD106" t="n">
      <f>-</f>
    </oc>
    <nc r="AD106" t="n">
      <f>-</f>
    </nc>
  </rcc>
  <rcc rId="12279" ua="false" sId="4">
    <oc r="AD107" t="n">
      <f>-</f>
    </oc>
    <nc r="AD107" t="n">
      <f>-</f>
    </nc>
  </rcc>
  <rcc rId="12280" ua="false" sId="4">
    <oc r="AD108" t="n">
      <f>-</f>
    </oc>
    <nc r="AD108" t="n">
      <f>-</f>
    </nc>
  </rcc>
  <rcc rId="12281" ua="false" sId="4">
    <oc r="AD109" t="n">
      <f>-</f>
    </oc>
    <nc r="AD109" t="n">
      <f>-</f>
    </nc>
  </rcc>
  <rcc rId="12282" ua="false" sId="4">
    <oc r="AD110" t="n">
      <f>-</f>
    </oc>
    <nc r="AD110" t="n">
      <f>-</f>
    </nc>
  </rcc>
  <rcc rId="12283" ua="false" sId="4">
    <oc r="AD111" t="n">
      <f>-</f>
    </oc>
    <nc r="AD111" t="n">
      <f>-</f>
    </nc>
  </rcc>
  <rcc rId="12284" ua="false" sId="4">
    <oc r="AE85" t="n">
      <f>-</f>
    </oc>
    <nc r="AE85" t="n">
      <f>-</f>
    </nc>
  </rcc>
  <rcc rId="12285" ua="false" sId="4">
    <oc r="AE86" t="n">
      <f>-</f>
    </oc>
    <nc r="AE86" t="n">
      <f>-</f>
    </nc>
  </rcc>
  <rcc rId="12286" ua="false" sId="4">
    <oc r="AE87" t="n">
      <f>-</f>
    </oc>
    <nc r="AE87" t="n">
      <f>-</f>
    </nc>
  </rcc>
  <rcc rId="12287" ua="false" sId="4">
    <oc r="AE88" t="n">
      <f>-</f>
    </oc>
    <nc r="AE88" t="n">
      <f>-</f>
    </nc>
  </rcc>
  <rcc rId="12288" ua="false" sId="4">
    <oc r="AE89" t="n">
      <f>-</f>
    </oc>
    <nc r="AE89" t="n">
      <f>-</f>
    </nc>
  </rcc>
  <rcc rId="12289" ua="false" sId="4">
    <oc r="AE90" t="n">
      <f>-</f>
    </oc>
    <nc r="AE90" t="n">
      <f>-</f>
    </nc>
  </rcc>
  <rcc rId="12290" ua="false" sId="4">
    <oc r="AE91" t="n">
      <f>-</f>
    </oc>
    <nc r="AE91" t="n">
      <f>-</f>
    </nc>
  </rcc>
  <rcc rId="12291" ua="false" sId="4">
    <oc r="AE92" t="n">
      <f>-</f>
    </oc>
    <nc r="AE92" t="n">
      <f>-</f>
    </nc>
  </rcc>
  <rcc rId="12292" ua="false" sId="4">
    <oc r="AE93" t="n">
      <f>-</f>
    </oc>
    <nc r="AE93" t="n">
      <f>-</f>
    </nc>
  </rcc>
  <rcc rId="12293" ua="false" sId="4">
    <oc r="AE94" t="n">
      <f>-</f>
    </oc>
    <nc r="AE94" t="n">
      <f>-</f>
    </nc>
  </rcc>
  <rcc rId="12294" ua="false" sId="4">
    <oc r="AE95" t="n">
      <f>-</f>
    </oc>
    <nc r="AE95" t="n">
      <f>-</f>
    </nc>
  </rcc>
  <rcc rId="12295" ua="false" sId="4">
    <oc r="AE96" t="n">
      <f>-</f>
    </oc>
    <nc r="AE96" t="n">
      <f>-</f>
    </nc>
  </rcc>
  <rcc rId="12296" ua="false" sId="4">
    <oc r="AE97" t="n">
      <f>-</f>
    </oc>
    <nc r="AE97" t="n">
      <f>-</f>
    </nc>
  </rcc>
  <rcc rId="12297" ua="false" sId="4">
    <oc r="AE98" t="n">
      <f>-</f>
    </oc>
    <nc r="AE98" t="n">
      <f>-</f>
    </nc>
  </rcc>
  <rcc rId="12298" ua="false" sId="4">
    <oc r="AE99" t="n">
      <f>-</f>
    </oc>
    <nc r="AE99" t="n">
      <f>-</f>
    </nc>
  </rcc>
  <rcc rId="12299" ua="false" sId="4">
    <oc r="AE100" t="n">
      <f>-</f>
    </oc>
    <nc r="AE100" t="n">
      <f>-</f>
    </nc>
  </rcc>
  <rcc rId="12300" ua="false" sId="4">
    <oc r="AE101" t="n">
      <f>-</f>
    </oc>
    <nc r="AE101" t="n">
      <f>-</f>
    </nc>
  </rcc>
  <rcc rId="12301" ua="false" sId="4">
    <oc r="AE102" t="n">
      <f>-</f>
    </oc>
    <nc r="AE102" t="n">
      <f>-</f>
    </nc>
  </rcc>
  <rcc rId="12302" ua="false" sId="4">
    <oc r="AE103" t="n">
      <f>-</f>
    </oc>
    <nc r="AE103" t="n">
      <f>-</f>
    </nc>
  </rcc>
  <rcc rId="12303" ua="false" sId="4">
    <oc r="AE104" t="n">
      <f>-</f>
    </oc>
    <nc r="AE104" t="n">
      <f>-</f>
    </nc>
  </rcc>
  <rcc rId="12304" ua="false" sId="4">
    <oc r="AE105" t="n">
      <f>-</f>
    </oc>
    <nc r="AE105" t="n">
      <f>-</f>
    </nc>
  </rcc>
  <rcc rId="12305" ua="false" sId="4">
    <oc r="AE106" t="n">
      <f>-</f>
    </oc>
    <nc r="AE106" t="n">
      <f>-</f>
    </nc>
  </rcc>
  <rcc rId="12306" ua="false" sId="4">
    <oc r="AE107" t="n">
      <f>-</f>
    </oc>
    <nc r="AE107" t="n">
      <f>-</f>
    </nc>
  </rcc>
  <rcc rId="12307" ua="false" sId="4">
    <oc r="AE108" t="n">
      <f>-</f>
    </oc>
    <nc r="AE108" t="n">
      <f>-</f>
    </nc>
  </rcc>
  <rcc rId="12308" ua="false" sId="4">
    <oc r="AE109" t="n">
      <f>-</f>
    </oc>
    <nc r="AE109" t="n">
      <f>-</f>
    </nc>
  </rcc>
  <rcc rId="12309" ua="false" sId="4">
    <oc r="AE110" t="n">
      <f>-</f>
    </oc>
    <nc r="AE110" t="n">
      <f>-</f>
    </nc>
  </rcc>
  <rcc rId="12310" ua="false" sId="4">
    <oc r="AE111" t="n">
      <f>-</f>
    </oc>
    <nc r="AE111" t="n">
      <f>-</f>
    </nc>
  </rcc>
  <rcc rId="12311" ua="false" sId="4">
    <oc r="AE112" t="n">
      <f>-</f>
    </oc>
    <nc r="AE112" t="n">
      <f>-</f>
    </nc>
  </rcc>
  <rcc rId="12312" ua="false" sId="4">
    <oc r="AE113" t="n">
      <f>-</f>
    </oc>
    <nc r="AE113" t="n">
      <f>-</f>
    </nc>
  </rcc>
  <rcc rId="12313" ua="false" sId="4">
    <oc r="AF85" t="n">
      <f>-</f>
    </oc>
    <nc r="AF85" t="n">
      <f>-</f>
    </nc>
  </rcc>
  <rcc rId="12314" ua="false" sId="4">
    <oc r="AF86" t="n">
      <f>-</f>
    </oc>
    <nc r="AF86" t="n">
      <f>-</f>
    </nc>
  </rcc>
  <rcc rId="12315" ua="false" sId="4">
    <oc r="AF87" t="n">
      <f>-</f>
    </oc>
    <nc r="AF87" t="n">
      <f>-</f>
    </nc>
  </rcc>
  <rcc rId="12316" ua="false" sId="4">
    <oc r="AF88" t="n">
      <f>-</f>
    </oc>
    <nc r="AF88" t="n">
      <f>-</f>
    </nc>
  </rcc>
  <rcc rId="12317" ua="false" sId="4">
    <oc r="AF89" t="n">
      <f>-</f>
    </oc>
    <nc r="AF89" t="n">
      <f>-</f>
    </nc>
  </rcc>
  <rcc rId="12318" ua="false" sId="4">
    <oc r="AF90" t="n">
      <f>-</f>
    </oc>
    <nc r="AF90" t="n">
      <f>-</f>
    </nc>
  </rcc>
  <rcc rId="12319" ua="false" sId="4">
    <oc r="AF91" t="n">
      <f>-</f>
    </oc>
    <nc r="AF91" t="n">
      <f>-</f>
    </nc>
  </rcc>
  <rcc rId="12320" ua="false" sId="4">
    <oc r="AF92" t="n">
      <f>-</f>
    </oc>
    <nc r="AF92" t="n">
      <f>-</f>
    </nc>
  </rcc>
  <rcc rId="12321" ua="false" sId="4">
    <oc r="AF93" t="n">
      <f>-</f>
    </oc>
    <nc r="AF93" t="n">
      <f>-</f>
    </nc>
  </rcc>
  <rcc rId="12322" ua="false" sId="4">
    <oc r="AF94" t="n">
      <f>-</f>
    </oc>
    <nc r="AF94" t="n">
      <f>-</f>
    </nc>
  </rcc>
  <rcc rId="12323" ua="false" sId="4">
    <oc r="AF95" t="n">
      <f>-</f>
    </oc>
    <nc r="AF95" t="n">
      <f>-</f>
    </nc>
  </rcc>
  <rcc rId="12324" ua="false" sId="4">
    <oc r="AF96" t="n">
      <f>-</f>
    </oc>
    <nc r="AF96" t="n">
      <f>-</f>
    </nc>
  </rcc>
  <rcc rId="12325" ua="false" sId="4">
    <oc r="AF97" t="n">
      <f>-</f>
    </oc>
    <nc r="AF97" t="n">
      <f>-</f>
    </nc>
  </rcc>
  <rcc rId="12326" ua="false" sId="4">
    <oc r="AF98" t="n">
      <f>-</f>
    </oc>
    <nc r="AF98" t="n">
      <f>-</f>
    </nc>
  </rcc>
  <rcc rId="12327" ua="false" sId="4">
    <oc r="AF99" t="n">
      <f>-</f>
    </oc>
    <nc r="AF99" t="n">
      <f>-</f>
    </nc>
  </rcc>
  <rcc rId="12328" ua="false" sId="4">
    <oc r="AF100" t="n">
      <f>-</f>
    </oc>
    <nc r="AF100" t="n">
      <f>-</f>
    </nc>
  </rcc>
  <rcc rId="12329" ua="false" sId="4">
    <oc r="AF101" t="n">
      <f>-</f>
    </oc>
    <nc r="AF101" t="n">
      <f>-</f>
    </nc>
  </rcc>
  <rcc rId="12330" ua="false" sId="4">
    <oc r="AF102" t="n">
      <f>-</f>
    </oc>
    <nc r="AF102" t="n">
      <f>-</f>
    </nc>
  </rcc>
  <rcc rId="12331" ua="false" sId="4">
    <oc r="AF103" t="n">
      <f>-</f>
    </oc>
    <nc r="AF103" t="n">
      <f>-</f>
    </nc>
  </rcc>
  <rcc rId="12332" ua="false" sId="4">
    <oc r="AF104" t="n">
      <f>-</f>
    </oc>
    <nc r="AF104" t="n">
      <f>-</f>
    </nc>
  </rcc>
  <rcc rId="12333" ua="false" sId="4">
    <oc r="AF105" t="n">
      <f>-</f>
    </oc>
    <nc r="AF105" t="n">
      <f>-</f>
    </nc>
  </rcc>
  <rcc rId="12334" ua="false" sId="4">
    <oc r="AF106" t="n">
      <f>-</f>
    </oc>
    <nc r="AF106" t="n">
      <f>-</f>
    </nc>
  </rcc>
  <rcc rId="12335" ua="false" sId="4">
    <oc r="AF107" t="n">
      <f>-</f>
    </oc>
    <nc r="AF107" t="n">
      <f>-</f>
    </nc>
  </rcc>
  <rcc rId="12336" ua="false" sId="4">
    <oc r="AF108" t="n">
      <f>-</f>
    </oc>
    <nc r="AF108" t="n">
      <f>-</f>
    </nc>
  </rcc>
  <rcc rId="12337" ua="false" sId="4">
    <oc r="AF109" t="n">
      <f>-</f>
    </oc>
    <nc r="AF109" t="n">
      <f>-</f>
    </nc>
  </rcc>
  <rcc rId="12338" ua="false" sId="4">
    <oc r="AF110" t="n">
      <f>-</f>
    </oc>
    <nc r="AF110" t="n">
      <f>-</f>
    </nc>
  </rcc>
  <rcc rId="12339" ua="false" sId="4">
    <oc r="AF111" t="n">
      <f>-</f>
    </oc>
    <nc r="AF111" t="n">
      <f>-</f>
    </nc>
  </rcc>
  <rcc rId="12340" ua="false" sId="4">
    <oc r="AG85" t="n">
      <f>-</f>
    </oc>
    <nc r="AG85" t="n">
      <f>-</f>
    </nc>
  </rcc>
  <rcc rId="12341" ua="false" sId="4">
    <oc r="AG86" t="n">
      <f>-</f>
    </oc>
    <nc r="AG86" t="n">
      <f>-</f>
    </nc>
  </rcc>
  <rcc rId="12342" ua="false" sId="4">
    <oc r="AG87" t="n">
      <f>-</f>
    </oc>
    <nc r="AG87" t="n">
      <f>-</f>
    </nc>
  </rcc>
  <rcc rId="12343" ua="false" sId="4">
    <oc r="AG88" t="n">
      <f>-</f>
    </oc>
    <nc r="AG88" t="n">
      <f>-</f>
    </nc>
  </rcc>
  <rcc rId="12344" ua="false" sId="4">
    <oc r="AG89" t="n">
      <f>-</f>
    </oc>
    <nc r="AG89" t="n">
      <f>-</f>
    </nc>
  </rcc>
  <rcc rId="12345" ua="false" sId="4">
    <oc r="AG90" t="n">
      <f>-</f>
    </oc>
    <nc r="AG90" t="n">
      <f>-</f>
    </nc>
  </rcc>
  <rcc rId="12346" ua="false" sId="4">
    <oc r="AG91" t="n">
      <f>-</f>
    </oc>
    <nc r="AG91" t="n">
      <f>-</f>
    </nc>
  </rcc>
  <rcc rId="12347" ua="false" sId="4">
    <oc r="AG92" t="n">
      <f>-</f>
    </oc>
    <nc r="AG92" t="n">
      <f>-</f>
    </nc>
  </rcc>
  <rcc rId="12348" ua="false" sId="4">
    <oc r="AG93" t="n">
      <f>-</f>
    </oc>
    <nc r="AG93" t="n">
      <f>-</f>
    </nc>
  </rcc>
  <rcc rId="12349" ua="false" sId="4">
    <oc r="AG94" t="n">
      <f>-</f>
    </oc>
    <nc r="AG94" t="n">
      <f>-</f>
    </nc>
  </rcc>
  <rcc rId="12350" ua="false" sId="4">
    <oc r="AG95" t="n">
      <f>-</f>
    </oc>
    <nc r="AG95" t="n">
      <f>-</f>
    </nc>
  </rcc>
  <rcc rId="12351" ua="false" sId="4">
    <oc r="AG96" t="n">
      <f>-</f>
    </oc>
    <nc r="AG96" t="n">
      <f>-</f>
    </nc>
  </rcc>
  <rcc rId="12352" ua="false" sId="4">
    <oc r="AG97" t="n">
      <f>-</f>
    </oc>
    <nc r="AG97" t="n">
      <f>-</f>
    </nc>
  </rcc>
  <rcc rId="12353" ua="false" sId="4">
    <oc r="AG98" t="n">
      <f>-</f>
    </oc>
    <nc r="AG98" t="n">
      <f>-</f>
    </nc>
  </rcc>
  <rcc rId="12354" ua="false" sId="4">
    <oc r="AG99" t="n">
      <f>-</f>
    </oc>
    <nc r="AG99" t="n">
      <f>-</f>
    </nc>
  </rcc>
  <rcc rId="12355" ua="false" sId="4">
    <oc r="AG100" t="n">
      <f>-</f>
    </oc>
    <nc r="AG100" t="n">
      <f>-</f>
    </nc>
  </rcc>
  <rcc rId="12356" ua="false" sId="4">
    <oc r="AG101" t="n">
      <f>-</f>
    </oc>
    <nc r="AG101" t="n">
      <f>-</f>
    </nc>
  </rcc>
  <rcc rId="12357" ua="false" sId="4">
    <oc r="AG102" t="n">
      <f>-</f>
    </oc>
    <nc r="AG102" t="n">
      <f>-</f>
    </nc>
  </rcc>
  <rcc rId="12358" ua="false" sId="4">
    <oc r="AG103" t="n">
      <f>-</f>
    </oc>
    <nc r="AG103" t="n">
      <f>-</f>
    </nc>
  </rcc>
  <rcc rId="12359" ua="false" sId="4">
    <oc r="AG104" t="n">
      <f>-</f>
    </oc>
    <nc r="AG104" t="n">
      <f>-</f>
    </nc>
  </rcc>
  <rcc rId="12360" ua="false" sId="4">
    <oc r="AG105" t="n">
      <f>-</f>
    </oc>
    <nc r="AG105" t="n">
      <f>-</f>
    </nc>
  </rcc>
  <rcc rId="12361" ua="false" sId="4">
    <oc r="AG106" t="n">
      <f>-</f>
    </oc>
    <nc r="AG106" t="n">
      <f>-</f>
    </nc>
  </rcc>
  <rcc rId="12362" ua="false" sId="4">
    <oc r="AG107" t="n">
      <f>-</f>
    </oc>
    <nc r="AG107" t="n">
      <f>-</f>
    </nc>
  </rcc>
  <rcc rId="12363" ua="false" sId="4">
    <oc r="AG108" t="n">
      <f>-</f>
    </oc>
    <nc r="AG108" t="n">
      <f>-</f>
    </nc>
  </rcc>
  <rcc rId="12364" ua="false" sId="4">
    <oc r="AG109" t="n">
      <f>-</f>
    </oc>
    <nc r="AG109" t="n">
      <f>-</f>
    </nc>
  </rcc>
  <rcc rId="12365" ua="false" sId="4">
    <oc r="AG110" t="n">
      <f>-</f>
    </oc>
    <nc r="AG110" t="n">
      <f>-</f>
    </nc>
  </rcc>
  <rcc rId="12366" ua="false" sId="4">
    <oc r="AG111" t="n">
      <f>-</f>
    </oc>
    <nc r="AG111" t="n">
      <f>-</f>
    </nc>
  </rcc>
  <rcc rId="12367" ua="false" sId="4">
    <oc r="AG112" t="n">
      <f>-</f>
    </oc>
    <nc r="AG112" t="n">
      <f>-</f>
    </nc>
  </rcc>
  <rcc rId="12368" ua="false" sId="4">
    <oc r="AG113" t="n">
      <f>-</f>
    </oc>
    <nc r="AG113" t="n">
      <f>-</f>
    </nc>
  </rcc>
  <rcc rId="12369" ua="false" sId="4">
    <oc r="AH85" t="n">
      <f>-</f>
    </oc>
    <nc r="AH85" t="n">
      <f>-</f>
    </nc>
  </rcc>
  <rcc rId="12370" ua="false" sId="4">
    <oc r="AH86" t="n">
      <f>-</f>
    </oc>
    <nc r="AH86" t="n">
      <f>-</f>
    </nc>
  </rcc>
  <rcc rId="12371" ua="false" sId="4">
    <oc r="AH87" t="n">
      <f>-</f>
    </oc>
    <nc r="AH87" t="n">
      <f>-</f>
    </nc>
  </rcc>
  <rcc rId="12372" ua="false" sId="4">
    <oc r="AH88" t="n">
      <f>-</f>
    </oc>
    <nc r="AH88" t="n">
      <f>-</f>
    </nc>
  </rcc>
  <rcc rId="12373" ua="false" sId="4">
    <oc r="AH89" t="n">
      <f>-</f>
    </oc>
    <nc r="AH89" t="n">
      <f>-</f>
    </nc>
  </rcc>
  <rcc rId="12374" ua="false" sId="4">
    <oc r="AH90" t="n">
      <f>-</f>
    </oc>
    <nc r="AH90" t="n">
      <f>-</f>
    </nc>
  </rcc>
  <rcc rId="12375" ua="false" sId="4">
    <oc r="AH91" t="n">
      <f>-</f>
    </oc>
    <nc r="AH91" t="n">
      <f>-</f>
    </nc>
  </rcc>
  <rcc rId="12376" ua="false" sId="4">
    <oc r="AH92" t="n">
      <f>-</f>
    </oc>
    <nc r="AH92" t="n">
      <f>-</f>
    </nc>
  </rcc>
  <rcc rId="12377" ua="false" sId="4">
    <oc r="AH93" t="n">
      <f>-</f>
    </oc>
    <nc r="AH93" t="n">
      <f>-</f>
    </nc>
  </rcc>
  <rcc rId="12378" ua="false" sId="4">
    <oc r="AH94" t="n">
      <f>-</f>
    </oc>
    <nc r="AH94" t="n">
      <f>-</f>
    </nc>
  </rcc>
  <rcc rId="12379" ua="false" sId="4">
    <oc r="AH95" t="n">
      <f>-</f>
    </oc>
    <nc r="AH95" t="n">
      <f>-</f>
    </nc>
  </rcc>
  <rcc rId="12380" ua="false" sId="4">
    <oc r="AH96" t="n">
      <f>-</f>
    </oc>
    <nc r="AH96" t="n">
      <f>-</f>
    </nc>
  </rcc>
  <rcc rId="12381" ua="false" sId="4">
    <oc r="AH97" t="n">
      <f>-</f>
    </oc>
    <nc r="AH97" t="n">
      <f>-</f>
    </nc>
  </rcc>
  <rcc rId="12382" ua="false" sId="4">
    <oc r="AH98" t="n">
      <f>-</f>
    </oc>
    <nc r="AH98" t="n">
      <f>-</f>
    </nc>
  </rcc>
  <rcc rId="12383" ua="false" sId="4">
    <oc r="AH99" t="n">
      <f>-</f>
    </oc>
    <nc r="AH99" t="n">
      <f>-</f>
    </nc>
  </rcc>
  <rcc rId="12384" ua="false" sId="4">
    <oc r="AH100" t="n">
      <f>-</f>
    </oc>
    <nc r="AH100" t="n">
      <f>-</f>
    </nc>
  </rcc>
  <rcc rId="12385" ua="false" sId="4">
    <oc r="AH101" t="n">
      <f>-</f>
    </oc>
    <nc r="AH101" t="n">
      <f>-</f>
    </nc>
  </rcc>
  <rcc rId="12386" ua="false" sId="4">
    <oc r="AH102" t="n">
      <f>-</f>
    </oc>
    <nc r="AH102" t="n">
      <f>-</f>
    </nc>
  </rcc>
  <rcc rId="12387" ua="false" sId="4">
    <oc r="AH103" t="n">
      <f>-</f>
    </oc>
    <nc r="AH103" t="n">
      <f>-</f>
    </nc>
  </rcc>
  <rcc rId="12388" ua="false" sId="4">
    <oc r="AH104" t="n">
      <f>-</f>
    </oc>
    <nc r="AH104" t="n">
      <f>-</f>
    </nc>
  </rcc>
  <rcc rId="12389" ua="false" sId="4">
    <oc r="AH105" t="n">
      <f>-</f>
    </oc>
    <nc r="AH105" t="n">
      <f>-</f>
    </nc>
  </rcc>
  <rcc rId="12390" ua="false" sId="4">
    <oc r="AH106" t="n">
      <f>-</f>
    </oc>
    <nc r="AH106" t="n">
      <f>-</f>
    </nc>
  </rcc>
  <rcc rId="12391" ua="false" sId="4">
    <oc r="AH107" t="n">
      <f>-</f>
    </oc>
    <nc r="AH107" t="n">
      <f>-</f>
    </nc>
  </rcc>
  <rcc rId="12392" ua="false" sId="4">
    <oc r="AH108" t="n">
      <f>-</f>
    </oc>
    <nc r="AH108" t="n">
      <f>-</f>
    </nc>
  </rcc>
  <rcc rId="12393" ua="false" sId="4">
    <oc r="AH109" t="n">
      <f>-</f>
    </oc>
    <nc r="AH109" t="n">
      <f>-</f>
    </nc>
  </rcc>
  <rcc rId="12394" ua="false" sId="4">
    <oc r="AH110" t="n">
      <f>-</f>
    </oc>
    <nc r="AH110" t="n">
      <f>-</f>
    </nc>
  </rcc>
  <rcc rId="12395" ua="false" sId="4">
    <oc r="AH111" t="n">
      <f>-</f>
    </oc>
    <nc r="AH111" t="n">
      <f>-</f>
    </nc>
  </rcc>
  <rcc rId="12396" ua="false" sId="4">
    <oc r="AI85" t="n">
      <f>-</f>
    </oc>
    <nc r="AI85" t="n">
      <f>-</f>
    </nc>
  </rcc>
  <rcc rId="12397" ua="false" sId="4">
    <oc r="AI86" t="n">
      <f>-</f>
    </oc>
    <nc r="AI86" t="n">
      <f>-</f>
    </nc>
  </rcc>
  <rcc rId="12398" ua="false" sId="4">
    <oc r="AI87" t="n">
      <f>-</f>
    </oc>
    <nc r="AI87" t="n">
      <f>-</f>
    </nc>
  </rcc>
  <rcc rId="12399" ua="false" sId="4">
    <oc r="AI88" t="n">
      <f>-</f>
    </oc>
    <nc r="AI88" t="n">
      <f>-</f>
    </nc>
  </rcc>
  <rcc rId="12400" ua="false" sId="4">
    <oc r="AI89" t="n">
      <f>-</f>
    </oc>
    <nc r="AI89" t="n">
      <f>-</f>
    </nc>
  </rcc>
  <rcc rId="12401" ua="false" sId="4">
    <oc r="AI90" t="n">
      <f>-</f>
    </oc>
    <nc r="AI90" t="n">
      <f>-</f>
    </nc>
  </rcc>
  <rcc rId="12402" ua="false" sId="4">
    <oc r="AI91" t="n">
      <f>-</f>
    </oc>
    <nc r="AI91" t="n">
      <f>-</f>
    </nc>
  </rcc>
  <rcc rId="12403" ua="false" sId="4">
    <oc r="AI92" t="n">
      <f>-</f>
    </oc>
    <nc r="AI92" t="n">
      <f>-</f>
    </nc>
  </rcc>
  <rcc rId="12404" ua="false" sId="4">
    <oc r="AI93" t="n">
      <f>-</f>
    </oc>
    <nc r="AI93" t="n">
      <f>-</f>
    </nc>
  </rcc>
  <rcc rId="12405" ua="false" sId="4">
    <oc r="AI94" t="n">
      <f>-</f>
    </oc>
    <nc r="AI94" t="n">
      <f>-</f>
    </nc>
  </rcc>
  <rcc rId="12406" ua="false" sId="4">
    <oc r="AI95" t="n">
      <f>-</f>
    </oc>
    <nc r="AI95" t="n">
      <f>-</f>
    </nc>
  </rcc>
  <rcc rId="12407" ua="false" sId="4">
    <oc r="AI96" t="n">
      <f>-</f>
    </oc>
    <nc r="AI96" t="n">
      <f>-</f>
    </nc>
  </rcc>
  <rcc rId="12408" ua="false" sId="4">
    <oc r="AI97" t="n">
      <f>-</f>
    </oc>
    <nc r="AI97" t="n">
      <f>-</f>
    </nc>
  </rcc>
  <rcc rId="12409" ua="false" sId="4">
    <oc r="AI98" t="n">
      <f>-</f>
    </oc>
    <nc r="AI98" t="n">
      <f>-</f>
    </nc>
  </rcc>
  <rcc rId="12410" ua="false" sId="4">
    <oc r="AI99" t="n">
      <f>-</f>
    </oc>
    <nc r="AI99" t="n">
      <f>-</f>
    </nc>
  </rcc>
  <rcc rId="12411" ua="false" sId="4">
    <oc r="AI100" t="n">
      <f>-</f>
    </oc>
    <nc r="AI100" t="n">
      <f>-</f>
    </nc>
  </rcc>
  <rcc rId="12412" ua="false" sId="4">
    <oc r="AI101" t="n">
      <f>-</f>
    </oc>
    <nc r="AI101" t="n">
      <f>-</f>
    </nc>
  </rcc>
  <rcc rId="12413" ua="false" sId="4">
    <oc r="AI102" t="n">
      <f>-</f>
    </oc>
    <nc r="AI102" t="n">
      <f>-</f>
    </nc>
  </rcc>
  <rcc rId="12414" ua="false" sId="4">
    <oc r="AI103" t="n">
      <f>-</f>
    </oc>
    <nc r="AI103" t="n">
      <f>-</f>
    </nc>
  </rcc>
  <rcc rId="12415" ua="false" sId="4">
    <oc r="AI104" t="n">
      <f>-</f>
    </oc>
    <nc r="AI104" t="n">
      <f>-</f>
    </nc>
  </rcc>
  <rcc rId="12416" ua="false" sId="4">
    <oc r="AI105" t="n">
      <f>-</f>
    </oc>
    <nc r="AI105" t="n">
      <f>-</f>
    </nc>
  </rcc>
  <rcc rId="12417" ua="false" sId="4">
    <oc r="AI106" t="n">
      <f>-</f>
    </oc>
    <nc r="AI106" t="n">
      <f>-</f>
    </nc>
  </rcc>
  <rcc rId="12418" ua="false" sId="4">
    <oc r="AI107" t="n">
      <f>-</f>
    </oc>
    <nc r="AI107" t="n">
      <f>-</f>
    </nc>
  </rcc>
  <rcc rId="12419" ua="false" sId="4">
    <oc r="AI108" t="n">
      <f>-</f>
    </oc>
    <nc r="AI108" t="n">
      <f>-</f>
    </nc>
  </rcc>
  <rcc rId="12420" ua="false" sId="4">
    <oc r="AI109" t="n">
      <f>-</f>
    </oc>
    <nc r="AI109" t="n">
      <f>-</f>
    </nc>
  </rcc>
  <rcc rId="12421" ua="false" sId="4">
    <oc r="AI110" t="n">
      <f>-</f>
    </oc>
    <nc r="AI110" t="n">
      <f>-</f>
    </nc>
  </rcc>
  <rcc rId="12422" ua="false" sId="4">
    <oc r="AI111" t="n">
      <f>-</f>
    </oc>
    <nc r="AI111" t="n">
      <f>-</f>
    </nc>
  </rcc>
  <rcc rId="12423" ua="false" sId="4">
    <oc r="AI112" t="n">
      <f>-</f>
    </oc>
    <nc r="AI112" t="n">
      <f>-</f>
    </nc>
  </rcc>
  <rcc rId="12424" ua="false" sId="4">
    <oc r="AI113" t="n">
      <f>-</f>
    </oc>
    <nc r="AI113" t="n">
      <f>-</f>
    </nc>
  </rcc>
  <rcc rId="12425" ua="false" sId="4">
    <oc r="AJ85" t="n">
      <f>-</f>
    </oc>
    <nc r="AJ85" t="n">
      <f>-</f>
    </nc>
  </rcc>
  <rcc rId="12426" ua="false" sId="4">
    <oc r="AJ86" t="n">
      <f>-</f>
    </oc>
    <nc r="AJ86" t="n">
      <f>-</f>
    </nc>
  </rcc>
  <rcc rId="12427" ua="false" sId="4">
    <oc r="AJ87" t="n">
      <f>-</f>
    </oc>
    <nc r="AJ87" t="n">
      <f>-</f>
    </nc>
  </rcc>
  <rcc rId="12428" ua="false" sId="4">
    <oc r="AJ88" t="n">
      <f>-</f>
    </oc>
    <nc r="AJ88" t="n">
      <f>-</f>
    </nc>
  </rcc>
  <rcc rId="12429" ua="false" sId="4">
    <oc r="AJ89" t="n">
      <f>-</f>
    </oc>
    <nc r="AJ89" t="n">
      <f>-</f>
    </nc>
  </rcc>
  <rcc rId="12430" ua="false" sId="4">
    <oc r="AJ90" t="n">
      <f>-</f>
    </oc>
    <nc r="AJ90" t="n">
      <f>-</f>
    </nc>
  </rcc>
  <rcc rId="12431" ua="false" sId="4">
    <oc r="AJ91" t="n">
      <f>-</f>
    </oc>
    <nc r="AJ91" t="n">
      <f>-</f>
    </nc>
  </rcc>
  <rcc rId="12432" ua="false" sId="4">
    <oc r="AJ92" t="n">
      <f>-</f>
    </oc>
    <nc r="AJ92" t="n">
      <f>-</f>
    </nc>
  </rcc>
  <rcc rId="12433" ua="false" sId="4">
    <oc r="AJ93" t="n">
      <f>-</f>
    </oc>
    <nc r="AJ93" t="n">
      <f>-</f>
    </nc>
  </rcc>
  <rcc rId="12434" ua="false" sId="4">
    <oc r="AJ94" t="n">
      <f>-</f>
    </oc>
    <nc r="AJ94" t="n">
      <f>-</f>
    </nc>
  </rcc>
  <rcc rId="12435" ua="false" sId="4">
    <oc r="AJ95" t="n">
      <f>-</f>
    </oc>
    <nc r="AJ95" t="n">
      <f>-</f>
    </nc>
  </rcc>
  <rcc rId="12436" ua="false" sId="4">
    <oc r="AJ96" t="n">
      <f>-</f>
    </oc>
    <nc r="AJ96" t="n">
      <f>-</f>
    </nc>
  </rcc>
  <rcc rId="12437" ua="false" sId="4">
    <oc r="AJ97" t="n">
      <f>-</f>
    </oc>
    <nc r="AJ97" t="n">
      <f>-</f>
    </nc>
  </rcc>
  <rcc rId="12438" ua="false" sId="4">
    <oc r="AJ98" t="n">
      <f>-</f>
    </oc>
    <nc r="AJ98" t="n">
      <f>-</f>
    </nc>
  </rcc>
  <rcc rId="12439" ua="false" sId="4">
    <oc r="AJ99" t="n">
      <f>-</f>
    </oc>
    <nc r="AJ99" t="n">
      <f>-</f>
    </nc>
  </rcc>
  <rcc rId="12440" ua="false" sId="4">
    <oc r="AJ100" t="n">
      <f>-</f>
    </oc>
    <nc r="AJ100" t="n">
      <f>-</f>
    </nc>
  </rcc>
  <rcc rId="12441" ua="false" sId="4">
    <oc r="AJ101" t="n">
      <f>-</f>
    </oc>
    <nc r="AJ101" t="n">
      <f>-</f>
    </nc>
  </rcc>
  <rcc rId="12442" ua="false" sId="4">
    <oc r="AJ102" t="n">
      <f>-</f>
    </oc>
    <nc r="AJ102" t="n">
      <f>-</f>
    </nc>
  </rcc>
  <rcc rId="12443" ua="false" sId="4">
    <oc r="AJ103" t="n">
      <f>-</f>
    </oc>
    <nc r="AJ103" t="n">
      <f>-</f>
    </nc>
  </rcc>
  <rcc rId="12444" ua="false" sId="4">
    <oc r="AJ104" t="n">
      <f>-</f>
    </oc>
    <nc r="AJ104" t="n">
      <f>-</f>
    </nc>
  </rcc>
  <rcc rId="12445" ua="false" sId="4">
    <oc r="AJ105" t="n">
      <f>-</f>
    </oc>
    <nc r="AJ105" t="n">
      <f>-</f>
    </nc>
  </rcc>
  <rcc rId="12446" ua="false" sId="4">
    <oc r="AJ106" t="n">
      <f>-</f>
    </oc>
    <nc r="AJ106" t="n">
      <f>-</f>
    </nc>
  </rcc>
  <rcc rId="12447" ua="false" sId="4">
    <oc r="AJ107" t="n">
      <f>-</f>
    </oc>
    <nc r="AJ107" t="n">
      <f>-</f>
    </nc>
  </rcc>
  <rcc rId="12448" ua="false" sId="4">
    <oc r="AJ108" t="n">
      <f>-</f>
    </oc>
    <nc r="AJ108" t="n">
      <f>-</f>
    </nc>
  </rcc>
  <rcc rId="12449" ua="false" sId="4">
    <oc r="AJ109" t="n">
      <f>-</f>
    </oc>
    <nc r="AJ109" t="n">
      <f>-</f>
    </nc>
  </rcc>
  <rcc rId="12450" ua="false" sId="4">
    <oc r="AJ110" t="n">
      <f>-</f>
    </oc>
    <nc r="AJ110" t="n">
      <f>-</f>
    </nc>
  </rcc>
  <rcc rId="12451" ua="false" sId="4">
    <oc r="AJ111" t="n">
      <f>-</f>
    </oc>
    <nc r="AJ111" t="n">
      <f>-</f>
    </nc>
  </rcc>
  <rcc rId="12452" ua="false" sId="4">
    <oc r="AK85" t="n">
      <f>-</f>
    </oc>
    <nc r="AK85" t="n">
      <f>-</f>
    </nc>
  </rcc>
  <rcc rId="12453" ua="false" sId="4">
    <oc r="AK86" t="n">
      <f>-</f>
    </oc>
    <nc r="AK86" t="n">
      <f>-</f>
    </nc>
  </rcc>
  <rcc rId="12454" ua="false" sId="4">
    <oc r="AK87" t="n">
      <f>-</f>
    </oc>
    <nc r="AK87" t="n">
      <f>-</f>
    </nc>
  </rcc>
  <rcc rId="12455" ua="false" sId="4">
    <oc r="AK88" t="n">
      <f>-</f>
    </oc>
    <nc r="AK88" t="n">
      <f>-</f>
    </nc>
  </rcc>
  <rcc rId="12456" ua="false" sId="4">
    <oc r="AK89" t="n">
      <f>-</f>
    </oc>
    <nc r="AK89" t="n">
      <f>-</f>
    </nc>
  </rcc>
  <rcc rId="12457" ua="false" sId="4">
    <oc r="AK90" t="n">
      <f>-</f>
    </oc>
    <nc r="AK90" t="n">
      <f>-</f>
    </nc>
  </rcc>
  <rcc rId="12458" ua="false" sId="4">
    <oc r="AK91" t="n">
      <f>-</f>
    </oc>
    <nc r="AK91" t="n">
      <f>-</f>
    </nc>
  </rcc>
  <rcc rId="12459" ua="false" sId="4">
    <oc r="AK92" t="n">
      <f>-</f>
    </oc>
    <nc r="AK92" t="n">
      <f>-</f>
    </nc>
  </rcc>
  <rcc rId="12460" ua="false" sId="4">
    <oc r="AK93" t="n">
      <f>-</f>
    </oc>
    <nc r="AK93" t="n">
      <f>-</f>
    </nc>
  </rcc>
  <rcc rId="12461" ua="false" sId="4">
    <oc r="AK94" t="n">
      <f>-</f>
    </oc>
    <nc r="AK94" t="n">
      <f>-</f>
    </nc>
  </rcc>
  <rcc rId="12462" ua="false" sId="4">
    <oc r="AK95" t="n">
      <f>-</f>
    </oc>
    <nc r="AK95" t="n">
      <f>-</f>
    </nc>
  </rcc>
  <rcc rId="12463" ua="false" sId="4">
    <oc r="AK96" t="n">
      <f>-</f>
    </oc>
    <nc r="AK96" t="n">
      <f>-</f>
    </nc>
  </rcc>
  <rcc rId="12464" ua="false" sId="4">
    <oc r="AK97" t="n">
      <f>-</f>
    </oc>
    <nc r="AK97" t="n">
      <f>-</f>
    </nc>
  </rcc>
  <rcc rId="12465" ua="false" sId="4">
    <oc r="AK98" t="n">
      <f>-</f>
    </oc>
    <nc r="AK98" t="n">
      <f>-</f>
    </nc>
  </rcc>
  <rcc rId="12466" ua="false" sId="4">
    <oc r="AK99" t="n">
      <f>-</f>
    </oc>
    <nc r="AK99" t="n">
      <f>-</f>
    </nc>
  </rcc>
  <rcc rId="12467" ua="false" sId="4">
    <oc r="AK100" t="n">
      <f>-</f>
    </oc>
    <nc r="AK100" t="n">
      <f>-</f>
    </nc>
  </rcc>
  <rcc rId="12468" ua="false" sId="4">
    <oc r="AK101" t="n">
      <f>-</f>
    </oc>
    <nc r="AK101" t="n">
      <f>-</f>
    </nc>
  </rcc>
  <rcc rId="12469" ua="false" sId="4">
    <oc r="AK102" t="n">
      <f>-</f>
    </oc>
    <nc r="AK102" t="n">
      <f>-</f>
    </nc>
  </rcc>
  <rcc rId="12470" ua="false" sId="4">
    <oc r="AK103" t="n">
      <f>-</f>
    </oc>
    <nc r="AK103" t="n">
      <f>-</f>
    </nc>
  </rcc>
  <rcc rId="12471" ua="false" sId="4">
    <oc r="AK104" t="n">
      <f>-</f>
    </oc>
    <nc r="AK104" t="n">
      <f>-</f>
    </nc>
  </rcc>
  <rcc rId="12472" ua="false" sId="4">
    <oc r="AK105" t="n">
      <f>-</f>
    </oc>
    <nc r="AK105" t="n">
      <f>-</f>
    </nc>
  </rcc>
  <rcc rId="12473" ua="false" sId="4">
    <oc r="AK106" t="n">
      <f>-</f>
    </oc>
    <nc r="AK106" t="n">
      <f>-</f>
    </nc>
  </rcc>
  <rcc rId="12474" ua="false" sId="4">
    <oc r="AK107" t="n">
      <f>-</f>
    </oc>
    <nc r="AK107" t="n">
      <f>-</f>
    </nc>
  </rcc>
  <rcc rId="12475" ua="false" sId="4">
    <oc r="AK108" t="n">
      <f>-</f>
    </oc>
    <nc r="AK108" t="n">
      <f>-</f>
    </nc>
  </rcc>
  <rcc rId="12476" ua="false" sId="4">
    <oc r="AK109" t="n">
      <f>-</f>
    </oc>
    <nc r="AK109" t="n">
      <f>-</f>
    </nc>
  </rcc>
  <rcc rId="12477" ua="false" sId="4">
    <oc r="AK110" t="n">
      <f>-</f>
    </oc>
    <nc r="AK110" t="n">
      <f>-</f>
    </nc>
  </rcc>
  <rcc rId="12478" ua="false" sId="4">
    <oc r="AK111" t="n">
      <f>-</f>
    </oc>
    <nc r="AK111" t="n">
      <f>-</f>
    </nc>
  </rcc>
  <rcc rId="12479" ua="false" sId="4">
    <oc r="AK112" t="n">
      <f>-</f>
    </oc>
    <nc r="AK112" t="n">
      <f>-</f>
    </nc>
  </rcc>
  <rcc rId="12480" ua="false" sId="4">
    <oc r="AK113" t="n">
      <f>-</f>
    </oc>
    <nc r="AK113" t="n">
      <f>-</f>
    </nc>
  </rcc>
  <rcc rId="12481" ua="false" sId="4">
    <oc r="AL85" t="n">
      <f>-</f>
    </oc>
    <nc r="AL85" t="n">
      <f>-</f>
    </nc>
  </rcc>
  <rcc rId="12482" ua="false" sId="4">
    <oc r="AL86" t="n">
      <f>-</f>
    </oc>
    <nc r="AL86" t="n">
      <f>-</f>
    </nc>
  </rcc>
  <rcc rId="12483" ua="false" sId="4">
    <oc r="AL87" t="n">
      <f>-</f>
    </oc>
    <nc r="AL87" t="n">
      <f>-</f>
    </nc>
  </rcc>
  <rcc rId="12484" ua="false" sId="4">
    <oc r="AL88" t="n">
      <f>-</f>
    </oc>
    <nc r="AL88" t="n">
      <f>-</f>
    </nc>
  </rcc>
  <rcc rId="12485" ua="false" sId="4">
    <oc r="AL89" t="n">
      <f>-</f>
    </oc>
    <nc r="AL89" t="n">
      <f>-</f>
    </nc>
  </rcc>
  <rcc rId="12486" ua="false" sId="4">
    <oc r="AL90" t="n">
      <f>-</f>
    </oc>
    <nc r="AL90" t="n">
      <f>-</f>
    </nc>
  </rcc>
  <rcc rId="12487" ua="false" sId="4">
    <oc r="AL91" t="n">
      <f>-</f>
    </oc>
    <nc r="AL91" t="n">
      <f>-</f>
    </nc>
  </rcc>
  <rcc rId="12488" ua="false" sId="4">
    <oc r="AL92" t="n">
      <f>-</f>
    </oc>
    <nc r="AL92" t="n">
      <f>-</f>
    </nc>
  </rcc>
  <rcc rId="12489" ua="false" sId="4">
    <oc r="AL93" t="n">
      <f>-</f>
    </oc>
    <nc r="AL93" t="n">
      <f>-</f>
    </nc>
  </rcc>
  <rcc rId="12490" ua="false" sId="4">
    <oc r="AL94" t="n">
      <f>-</f>
    </oc>
    <nc r="AL94" t="n">
      <f>-</f>
    </nc>
  </rcc>
  <rcc rId="12491" ua="false" sId="4">
    <oc r="AL95" t="n">
      <f>-</f>
    </oc>
    <nc r="AL95" t="n">
      <f>-</f>
    </nc>
  </rcc>
  <rcc rId="12492" ua="false" sId="4">
    <oc r="AL96" t="n">
      <f>-</f>
    </oc>
    <nc r="AL96" t="n">
      <f>-</f>
    </nc>
  </rcc>
  <rcc rId="12493" ua="false" sId="4">
    <oc r="AL97" t="n">
      <f>-</f>
    </oc>
    <nc r="AL97" t="n">
      <f>-</f>
    </nc>
  </rcc>
  <rcc rId="12494" ua="false" sId="4">
    <oc r="AL98" t="n">
      <f>-</f>
    </oc>
    <nc r="AL98" t="n">
      <f>-</f>
    </nc>
  </rcc>
  <rcc rId="12495" ua="false" sId="4">
    <oc r="AL99" t="n">
      <f>-</f>
    </oc>
    <nc r="AL99" t="n">
      <f>-</f>
    </nc>
  </rcc>
  <rcc rId="12496" ua="false" sId="4">
    <oc r="AL100" t="n">
      <f>-</f>
    </oc>
    <nc r="AL100" t="n">
      <f>-</f>
    </nc>
  </rcc>
  <rcc rId="12497" ua="false" sId="4">
    <oc r="AL101" t="n">
      <f>-</f>
    </oc>
    <nc r="AL101" t="n">
      <f>-</f>
    </nc>
  </rcc>
  <rcc rId="12498" ua="false" sId="4">
    <oc r="AL102" t="n">
      <f>-</f>
    </oc>
    <nc r="AL102" t="n">
      <f>-</f>
    </nc>
  </rcc>
  <rcc rId="12499" ua="false" sId="4">
    <oc r="AL103" t="n">
      <f>-</f>
    </oc>
    <nc r="AL103" t="n">
      <f>-</f>
    </nc>
  </rcc>
  <rcc rId="12500" ua="false" sId="4">
    <oc r="AL104" t="n">
      <f>-</f>
    </oc>
    <nc r="AL104" t="n">
      <f>-</f>
    </nc>
  </rcc>
  <rcc rId="12501" ua="false" sId="4">
    <oc r="AL105" t="n">
      <f>-</f>
    </oc>
    <nc r="AL105" t="n">
      <f>-</f>
    </nc>
  </rcc>
  <rcc rId="12502" ua="false" sId="4">
    <oc r="AL106" t="n">
      <f>-</f>
    </oc>
    <nc r="AL106" t="n">
      <f>-</f>
    </nc>
  </rcc>
  <rcc rId="12503" ua="false" sId="4">
    <oc r="AL107" t="n">
      <f>-</f>
    </oc>
    <nc r="AL107" t="n">
      <f>-</f>
    </nc>
  </rcc>
  <rcc rId="12504" ua="false" sId="4">
    <oc r="AL108" t="n">
      <f>-</f>
    </oc>
    <nc r="AL108" t="n">
      <f>-</f>
    </nc>
  </rcc>
  <rcc rId="12505" ua="false" sId="4">
    <oc r="AL109" t="n">
      <f>-</f>
    </oc>
    <nc r="AL109" t="n">
      <f>-</f>
    </nc>
  </rcc>
  <rcc rId="12506" ua="false" sId="4">
    <oc r="AL110" t="n">
      <f>-</f>
    </oc>
    <nc r="AL110" t="n">
      <f>-</f>
    </nc>
  </rcc>
  <rcc rId="12507" ua="false" sId="4">
    <oc r="AL111" t="n">
      <f>-</f>
    </oc>
    <nc r="AL111" t="n">
      <f>-</f>
    </nc>
  </rcc>
  <rcc rId="12508" ua="false" sId="4">
    <oc r="AM85" t="n">
      <f>-</f>
    </oc>
    <nc r="AM85" t="n">
      <f>-</f>
    </nc>
  </rcc>
  <rcc rId="12509" ua="false" sId="4">
    <oc r="AM86" t="n">
      <f>-</f>
    </oc>
    <nc r="AM86" t="n">
      <f>-</f>
    </nc>
  </rcc>
  <rcc rId="12510" ua="false" sId="4">
    <oc r="AM87" t="n">
      <f>-</f>
    </oc>
    <nc r="AM87" t="n">
      <f>-</f>
    </nc>
  </rcc>
  <rcc rId="12511" ua="false" sId="4">
    <oc r="AM88" t="n">
      <f>-</f>
    </oc>
    <nc r="AM88" t="n">
      <f>-</f>
    </nc>
  </rcc>
  <rcc rId="12512" ua="false" sId="4">
    <oc r="AM89" t="n">
      <f>-</f>
    </oc>
    <nc r="AM89" t="n">
      <f>-</f>
    </nc>
  </rcc>
  <rcc rId="12513" ua="false" sId="4">
    <oc r="AM90" t="n">
      <f>-</f>
    </oc>
    <nc r="AM90" t="n">
      <f>-</f>
    </nc>
  </rcc>
  <rcc rId="12514" ua="false" sId="4">
    <oc r="AM91" t="n">
      <f>-</f>
    </oc>
    <nc r="AM91" t="n">
      <f>-</f>
    </nc>
  </rcc>
  <rcc rId="12515" ua="false" sId="4">
    <oc r="AM92" t="n">
      <f>-</f>
    </oc>
    <nc r="AM92" t="n">
      <f>-</f>
    </nc>
  </rcc>
  <rcc rId="12516" ua="false" sId="4">
    <oc r="AM93" t="n">
      <f>-</f>
    </oc>
    <nc r="AM93" t="n">
      <f>-</f>
    </nc>
  </rcc>
  <rcc rId="12517" ua="false" sId="4">
    <oc r="AM94" t="n">
      <f>-</f>
    </oc>
    <nc r="AM94" t="n">
      <f>-</f>
    </nc>
  </rcc>
  <rcc rId="12518" ua="false" sId="4">
    <oc r="AM95" t="n">
      <f>-</f>
    </oc>
    <nc r="AM95" t="n">
      <f>-</f>
    </nc>
  </rcc>
  <rcc rId="12519" ua="false" sId="4">
    <oc r="AM96" t="n">
      <f>-</f>
    </oc>
    <nc r="AM96" t="n">
      <f>-</f>
    </nc>
  </rcc>
  <rcc rId="12520" ua="false" sId="4">
    <oc r="AM97" t="n">
      <f>-</f>
    </oc>
    <nc r="AM97" t="n">
      <f>-</f>
    </nc>
  </rcc>
  <rcc rId="12521" ua="false" sId="4">
    <oc r="AM98" t="n">
      <f>-</f>
    </oc>
    <nc r="AM98" t="n">
      <f>-</f>
    </nc>
  </rcc>
  <rcc rId="12522" ua="false" sId="4">
    <oc r="AM99" t="n">
      <f>-</f>
    </oc>
    <nc r="AM99" t="n">
      <f>-</f>
    </nc>
  </rcc>
  <rcc rId="12523" ua="false" sId="4">
    <oc r="AM100" t="n">
      <f>-</f>
    </oc>
    <nc r="AM100" t="n">
      <f>-</f>
    </nc>
  </rcc>
  <rcc rId="12524" ua="false" sId="4">
    <oc r="AM101" t="n">
      <f>-</f>
    </oc>
    <nc r="AM101" t="n">
      <f>-</f>
    </nc>
  </rcc>
  <rcc rId="12525" ua="false" sId="4">
    <oc r="AM102" t="n">
      <f>-</f>
    </oc>
    <nc r="AM102" t="n">
      <f>-</f>
    </nc>
  </rcc>
  <rcc rId="12526" ua="false" sId="4">
    <oc r="AM103" t="n">
      <f>-</f>
    </oc>
    <nc r="AM103" t="n">
      <f>-</f>
    </nc>
  </rcc>
  <rcc rId="12527" ua="false" sId="4">
    <oc r="AM104" t="n">
      <f>-</f>
    </oc>
    <nc r="AM104" t="n">
      <f>-</f>
    </nc>
  </rcc>
  <rcc rId="12528" ua="false" sId="4">
    <oc r="AM105" t="n">
      <f>-</f>
    </oc>
    <nc r="AM105" t="n">
      <f>-</f>
    </nc>
  </rcc>
  <rcc rId="12529" ua="false" sId="4">
    <oc r="AM106" t="n">
      <f>-</f>
    </oc>
    <nc r="AM106" t="n">
      <f>-</f>
    </nc>
  </rcc>
  <rcc rId="12530" ua="false" sId="4">
    <oc r="AM107" t="n">
      <f>-</f>
    </oc>
    <nc r="AM107" t="n">
      <f>-</f>
    </nc>
  </rcc>
  <rcc rId="12531" ua="false" sId="4">
    <oc r="AM108" t="n">
      <f>-</f>
    </oc>
    <nc r="AM108" t="n">
      <f>-</f>
    </nc>
  </rcc>
  <rcc rId="12532" ua="false" sId="4">
    <oc r="AM109" t="n">
      <f>-</f>
    </oc>
    <nc r="AM109" t="n">
      <f>-</f>
    </nc>
  </rcc>
  <rcc rId="12533" ua="false" sId="4">
    <oc r="AM110" t="n">
      <f>-</f>
    </oc>
    <nc r="AM110" t="n">
      <f>-</f>
    </nc>
  </rcc>
  <rcc rId="12534" ua="false" sId="4">
    <oc r="AM111" t="n">
      <f>-</f>
    </oc>
    <nc r="AM111" t="n">
      <f>-</f>
    </nc>
  </rcc>
  <rcc rId="12535" ua="false" sId="4">
    <oc r="AM112" t="n">
      <f>-</f>
    </oc>
    <nc r="AM112" t="n">
      <f>-</f>
    </nc>
  </rcc>
  <rcc rId="12536" ua="false" sId="4">
    <oc r="AO85" t="n">
      <f>-</f>
    </oc>
    <nc r="AO85" t="n">
      <f>-</f>
    </nc>
  </rcc>
  <rcc rId="12537" ua="false" sId="4">
    <oc r="AO86" t="n">
      <f>-</f>
    </oc>
    <nc r="AO86" t="n">
      <f>-</f>
    </nc>
  </rcc>
  <rcc rId="12538" ua="false" sId="4">
    <oc r="AO87" t="n">
      <f>-</f>
    </oc>
    <nc r="AO87" t="n">
      <f>-</f>
    </nc>
  </rcc>
  <rcc rId="12539" ua="false" sId="4">
    <oc r="AO88" t="n">
      <f>-</f>
    </oc>
    <nc r="AO88" t="n">
      <f>-</f>
    </nc>
  </rcc>
  <rcc rId="12540" ua="false" sId="4">
    <oc r="AO89" t="n">
      <f>-</f>
    </oc>
    <nc r="AO89" t="n">
      <f>-</f>
    </nc>
  </rcc>
  <rcc rId="12541" ua="false" sId="4">
    <oc r="AO90" t="n">
      <f>-</f>
    </oc>
    <nc r="AO90" t="n">
      <f>-</f>
    </nc>
  </rcc>
  <rcc rId="12542" ua="false" sId="4">
    <oc r="AO91" t="n">
      <f>-</f>
    </oc>
    <nc r="AO91" t="n">
      <f>-</f>
    </nc>
  </rcc>
  <rcc rId="12543" ua="false" sId="4">
    <oc r="AO92" t="n">
      <f>-</f>
    </oc>
    <nc r="AO92" t="n">
      <f>-</f>
    </nc>
  </rcc>
  <rcc rId="12544" ua="false" sId="4">
    <oc r="AO93" t="n">
      <f>-</f>
    </oc>
    <nc r="AO93" t="n">
      <f>-</f>
    </nc>
  </rcc>
  <rcc rId="12545" ua="false" sId="4">
    <oc r="AO94" t="n">
      <f>-</f>
    </oc>
    <nc r="AO94" t="n">
      <f>-</f>
    </nc>
  </rcc>
  <rcc rId="12546" ua="false" sId="4">
    <oc r="AO95" t="n">
      <f>-</f>
    </oc>
    <nc r="AO95" t="n">
      <f>-</f>
    </nc>
  </rcc>
  <rcc rId="12547" ua="false" sId="4">
    <oc r="AO96" t="n">
      <f>-</f>
    </oc>
    <nc r="AO96" t="n">
      <f>-</f>
    </nc>
  </rcc>
  <rcc rId="12548" ua="false" sId="4">
    <oc r="AO97" t="n">
      <f>-</f>
    </oc>
    <nc r="AO97" t="n">
      <f>-</f>
    </nc>
  </rcc>
  <rcc rId="12549" ua="false" sId="4">
    <oc r="AO98" t="n">
      <f>-</f>
    </oc>
    <nc r="AO98" t="n">
      <f>-</f>
    </nc>
  </rcc>
  <rcc rId="12550" ua="false" sId="4">
    <oc r="AO99" t="n">
      <f>-</f>
    </oc>
    <nc r="AO99" t="n">
      <f>-</f>
    </nc>
  </rcc>
  <rcc rId="12551" ua="false" sId="4">
    <oc r="AO100" t="n">
      <f>-</f>
    </oc>
    <nc r="AO100" t="n">
      <f>-</f>
    </nc>
  </rcc>
  <rcc rId="12552" ua="false" sId="4">
    <oc r="AO101" t="n">
      <f>-</f>
    </oc>
    <nc r="AO101" t="n">
      <f>-</f>
    </nc>
  </rcc>
  <rcc rId="12553" ua="false" sId="4">
    <oc r="AO102" t="n">
      <f>-</f>
    </oc>
    <nc r="AO102" t="n">
      <f>-</f>
    </nc>
  </rcc>
  <rcc rId="12554" ua="false" sId="4">
    <oc r="AO103" t="n">
      <f>-</f>
    </oc>
    <nc r="AO103" t="n">
      <f>-</f>
    </nc>
  </rcc>
  <rcc rId="12555" ua="false" sId="4">
    <oc r="AO104" t="n">
      <f>-</f>
    </oc>
    <nc r="AO104" t="n">
      <f>-</f>
    </nc>
  </rcc>
  <rcc rId="12556" ua="false" sId="4">
    <oc r="AO105" t="n">
      <f>-</f>
    </oc>
    <nc r="AO105" t="n">
      <f>-</f>
    </nc>
  </rcc>
  <rcc rId="12557" ua="false" sId="4">
    <oc r="AO106" t="n">
      <f>-</f>
    </oc>
    <nc r="AO106" t="n">
      <f>-</f>
    </nc>
  </rcc>
  <rcc rId="12558" ua="false" sId="4">
    <oc r="AO107" t="n">
      <f>-</f>
    </oc>
    <nc r="AO107" t="n">
      <f>-</f>
    </nc>
  </rcc>
  <rcc rId="12559" ua="false" sId="4">
    <oc r="AO108" t="n">
      <f>-</f>
    </oc>
    <nc r="AO108" t="n">
      <f>-</f>
    </nc>
  </rcc>
  <rcc rId="12560" ua="false" sId="4">
    <oc r="AO109" t="n">
      <f>-</f>
    </oc>
    <nc r="AO109" t="n">
      <f>-</f>
    </nc>
  </rcc>
  <rcc rId="12561" ua="false" sId="4">
    <oc r="AO110" t="n">
      <f>-</f>
    </oc>
    <nc r="AO110" t="n">
      <f>-</f>
    </nc>
  </rcc>
  <rcc rId="12562" ua="false" sId="4">
    <oc r="AO111" t="n">
      <f>-</f>
    </oc>
    <nc r="AO111" t="n">
      <f>-</f>
    </nc>
  </rcc>
  <rcc rId="12563" ua="false" sId="4">
    <oc r="AO112" t="n">
      <f>-</f>
    </oc>
    <nc r="AO112" t="n">
      <f>-</f>
    </nc>
  </rcc>
  <rcc rId="12564" ua="false" sId="4">
    <oc r="AP85" t="n">
      <f>-</f>
    </oc>
    <nc r="AP85" t="n">
      <f>-</f>
    </nc>
  </rcc>
  <rcc rId="12565" ua="false" sId="4">
    <oc r="AP86" t="n">
      <f>-</f>
    </oc>
    <nc r="AP86" t="n">
      <f>-</f>
    </nc>
  </rcc>
  <rcc rId="12566" ua="false" sId="4">
    <oc r="AP87" t="n">
      <f>-</f>
    </oc>
    <nc r="AP87" t="n">
      <f>-</f>
    </nc>
  </rcc>
  <rcc rId="12567" ua="false" sId="4">
    <oc r="AP88" t="n">
      <f>-</f>
    </oc>
    <nc r="AP88" t="n">
      <f>-</f>
    </nc>
  </rcc>
  <rcc rId="12568" ua="false" sId="4">
    <oc r="AP89" t="n">
      <f>-</f>
    </oc>
    <nc r="AP89" t="n">
      <f>-</f>
    </nc>
  </rcc>
  <rcc rId="12569" ua="false" sId="4">
    <oc r="AP90" t="n">
      <f>-</f>
    </oc>
    <nc r="AP90" t="n">
      <f>-</f>
    </nc>
  </rcc>
  <rcc rId="12570" ua="false" sId="4">
    <oc r="AP91" t="n">
      <f>-</f>
    </oc>
    <nc r="AP91" t="n">
      <f>-</f>
    </nc>
  </rcc>
  <rcc rId="12571" ua="false" sId="4">
    <oc r="AP92" t="n">
      <f>-</f>
    </oc>
    <nc r="AP92" t="n">
      <f>-</f>
    </nc>
  </rcc>
  <rcc rId="12572" ua="false" sId="4">
    <oc r="AP93" t="n">
      <f>-</f>
    </oc>
    <nc r="AP93" t="n">
      <f>-</f>
    </nc>
  </rcc>
  <rcc rId="12573" ua="false" sId="4">
    <oc r="AP94" t="n">
      <f>-</f>
    </oc>
    <nc r="AP94" t="n">
      <f>-</f>
    </nc>
  </rcc>
  <rcc rId="12574" ua="false" sId="4">
    <oc r="AP95" t="n">
      <f>-</f>
    </oc>
    <nc r="AP95" t="n">
      <f>-</f>
    </nc>
  </rcc>
  <rcc rId="12575" ua="false" sId="4">
    <oc r="AP96" t="n">
      <f>-</f>
    </oc>
    <nc r="AP96" t="n">
      <f>-</f>
    </nc>
  </rcc>
  <rcc rId="12576" ua="false" sId="4">
    <oc r="AP97" t="n">
      <f>-</f>
    </oc>
    <nc r="AP97" t="n">
      <f>-</f>
    </nc>
  </rcc>
  <rcc rId="12577" ua="false" sId="4">
    <oc r="AP98" t="n">
      <f>-</f>
    </oc>
    <nc r="AP98" t="n">
      <f>-</f>
    </nc>
  </rcc>
  <rcc rId="12578" ua="false" sId="4">
    <oc r="AP99" t="n">
      <f>-</f>
    </oc>
    <nc r="AP99" t="n">
      <f>-</f>
    </nc>
  </rcc>
  <rcc rId="12579" ua="false" sId="4">
    <oc r="AP100" t="n">
      <f>-</f>
    </oc>
    <nc r="AP100" t="n">
      <f>-</f>
    </nc>
  </rcc>
  <rcc rId="12580" ua="false" sId="4">
    <oc r="AP101" t="n">
      <f>-</f>
    </oc>
    <nc r="AP101" t="n">
      <f>-</f>
    </nc>
  </rcc>
  <rcc rId="12581" ua="false" sId="4">
    <oc r="AP102" t="n">
      <f>-</f>
    </oc>
    <nc r="AP102" t="n">
      <f>-</f>
    </nc>
  </rcc>
  <rcc rId="12582" ua="false" sId="4">
    <oc r="AP103" t="n">
      <f>-</f>
    </oc>
    <nc r="AP103" t="n">
      <f>-</f>
    </nc>
  </rcc>
  <rcc rId="12583" ua="false" sId="4">
    <oc r="AP104" t="n">
      <f>-</f>
    </oc>
    <nc r="AP104" t="n">
      <f>-</f>
    </nc>
  </rcc>
  <rcc rId="12584" ua="false" sId="4">
    <oc r="AP105" t="n">
      <f>-</f>
    </oc>
    <nc r="AP105" t="n">
      <f>-</f>
    </nc>
  </rcc>
  <rcc rId="12585" ua="false" sId="4">
    <oc r="AP106" t="n">
      <f>-</f>
    </oc>
    <nc r="AP106" t="n">
      <f>-</f>
    </nc>
  </rcc>
  <rcc rId="12586" ua="false" sId="4">
    <oc r="AP107" t="n">
      <f>-</f>
    </oc>
    <nc r="AP107" t="n">
      <f>-</f>
    </nc>
  </rcc>
  <rcc rId="12587" ua="false" sId="4">
    <oc r="AP108" t="n">
      <f>-</f>
    </oc>
    <nc r="AP108" t="n">
      <f>-</f>
    </nc>
  </rcc>
  <rcc rId="12588" ua="false" sId="4">
    <oc r="AP109" t="n">
      <f>-</f>
    </oc>
    <nc r="AP109" t="n">
      <f>-</f>
    </nc>
  </rcc>
  <rcc rId="12589" ua="false" sId="4">
    <oc r="AP110" t="n">
      <f>-</f>
    </oc>
    <nc r="AP110" t="n">
      <f>-</f>
    </nc>
  </rcc>
  <rcc rId="12590" ua="false" sId="4">
    <oc r="AP111" t="n">
      <f>-</f>
    </oc>
    <nc r="AP111" t="n">
      <f>-</f>
    </nc>
  </rcc>
  <rcc rId="12591" ua="false" sId="4">
    <oc r="AP112" t="n">
      <f>-</f>
    </oc>
    <nc r="AP112" t="n">
      <f>-</f>
    </nc>
  </rcc>
  <rcc rId="12592" ua="false" sId="4">
    <oc r="AQ85" t="n">
      <f>-</f>
    </oc>
    <nc r="AQ85" t="n">
      <f>-</f>
    </nc>
  </rcc>
  <rcc rId="12593" ua="false" sId="4">
    <oc r="AQ86" t="n">
      <f>-</f>
    </oc>
    <nc r="AQ86" t="n">
      <f>-</f>
    </nc>
  </rcc>
  <rcc rId="12594" ua="false" sId="4">
    <oc r="AQ87" t="n">
      <f>-</f>
    </oc>
    <nc r="AQ87" t="n">
      <f>-</f>
    </nc>
  </rcc>
  <rcc rId="12595" ua="false" sId="4">
    <oc r="AQ88" t="n">
      <f>-</f>
    </oc>
    <nc r="AQ88" t="n">
      <f>-</f>
    </nc>
  </rcc>
  <rcc rId="12596" ua="false" sId="4">
    <oc r="AQ89" t="n">
      <f>-</f>
    </oc>
    <nc r="AQ89" t="n">
      <f>-</f>
    </nc>
  </rcc>
  <rcc rId="12597" ua="false" sId="4">
    <oc r="AQ90" t="n">
      <f>-</f>
    </oc>
    <nc r="AQ90" t="n">
      <f>-</f>
    </nc>
  </rcc>
  <rcc rId="12598" ua="false" sId="4">
    <oc r="AQ91" t="n">
      <f>-</f>
    </oc>
    <nc r="AQ91" t="n">
      <f>-</f>
    </nc>
  </rcc>
  <rcc rId="12599" ua="false" sId="4">
    <oc r="AQ92" t="n">
      <f>-</f>
    </oc>
    <nc r="AQ92" t="n">
      <f>-</f>
    </nc>
  </rcc>
  <rcc rId="12600" ua="false" sId="4">
    <oc r="AQ93" t="n">
      <f>-</f>
    </oc>
    <nc r="AQ93" t="n">
      <f>-</f>
    </nc>
  </rcc>
  <rcc rId="12601" ua="false" sId="4">
    <oc r="AQ94" t="n">
      <f>-</f>
    </oc>
    <nc r="AQ94" t="n">
      <f>-</f>
    </nc>
  </rcc>
  <rcc rId="12602" ua="false" sId="4">
    <oc r="AQ95" t="n">
      <f>-</f>
    </oc>
    <nc r="AQ95" t="n">
      <f>-</f>
    </nc>
  </rcc>
  <rcc rId="12603" ua="false" sId="4">
    <oc r="AQ96" t="n">
      <f>-</f>
    </oc>
    <nc r="AQ96" t="n">
      <f>-</f>
    </nc>
  </rcc>
  <rcc rId="12604" ua="false" sId="4">
    <oc r="AQ97" t="n">
      <f>-</f>
    </oc>
    <nc r="AQ97" t="n">
      <f>-</f>
    </nc>
  </rcc>
  <rcc rId="12605" ua="false" sId="4">
    <oc r="AQ98" t="n">
      <f>-</f>
    </oc>
    <nc r="AQ98" t="n">
      <f>-</f>
    </nc>
  </rcc>
  <rcc rId="12606" ua="false" sId="4">
    <oc r="AQ99" t="n">
      <f>-</f>
    </oc>
    <nc r="AQ99" t="n">
      <f>-</f>
    </nc>
  </rcc>
  <rcc rId="12607" ua="false" sId="4">
    <oc r="AQ100" t="n">
      <f>-</f>
    </oc>
    <nc r="AQ100" t="n">
      <f>-</f>
    </nc>
  </rcc>
  <rcc rId="12608" ua="false" sId="4">
    <oc r="AQ101" t="n">
      <f>-</f>
    </oc>
    <nc r="AQ101" t="n">
      <f>-</f>
    </nc>
  </rcc>
  <rcc rId="12609" ua="false" sId="4">
    <oc r="AQ102" t="n">
      <f>-</f>
    </oc>
    <nc r="AQ102" t="n">
      <f>-</f>
    </nc>
  </rcc>
  <rcc rId="12610" ua="false" sId="4">
    <oc r="AQ103" t="n">
      <f>-</f>
    </oc>
    <nc r="AQ103" t="n">
      <f>-</f>
    </nc>
  </rcc>
  <rcc rId="12611" ua="false" sId="4">
    <oc r="AQ104" t="n">
      <f>-</f>
    </oc>
    <nc r="AQ104" t="n">
      <f>-</f>
    </nc>
  </rcc>
  <rcc rId="12612" ua="false" sId="4">
    <oc r="AQ105" t="n">
      <f>-</f>
    </oc>
    <nc r="AQ105" t="n">
      <f>-</f>
    </nc>
  </rcc>
  <rcc rId="12613" ua="false" sId="4">
    <oc r="AQ106" t="n">
      <f>-</f>
    </oc>
    <nc r="AQ106" t="n">
      <f>-</f>
    </nc>
  </rcc>
  <rcc rId="12614" ua="false" sId="4">
    <oc r="AQ107" t="n">
      <f>-</f>
    </oc>
    <nc r="AQ107" t="n">
      <f>-</f>
    </nc>
  </rcc>
  <rcc rId="12615" ua="false" sId="4">
    <oc r="AQ108" t="n">
      <f>-</f>
    </oc>
    <nc r="AQ108" t="n">
      <f>-</f>
    </nc>
  </rcc>
  <rcc rId="12616" ua="false" sId="4">
    <oc r="AQ109" t="n">
      <f>-</f>
    </oc>
    <nc r="AQ109" t="n">
      <f>-</f>
    </nc>
  </rcc>
  <rcc rId="12617" ua="false" sId="4">
    <oc r="AQ110" t="n">
      <f>-</f>
    </oc>
    <nc r="AQ110" t="n">
      <f>-</f>
    </nc>
  </rcc>
  <rcc rId="12618" ua="false" sId="4">
    <oc r="AQ111" t="n">
      <f>-</f>
    </oc>
    <nc r="AQ111" t="n">
      <f>-</f>
    </nc>
  </rcc>
  <rcc rId="12619" ua="false" sId="4">
    <oc r="AQ112" t="n">
      <f>-</f>
    </oc>
    <nc r="AQ112" t="n">
      <f>-</f>
    </nc>
  </rcc>
  <rcc rId="12620" ua="false" sId="4">
    <oc r="AR85" t="n">
      <f>-</f>
    </oc>
    <nc r="AR85" t="n">
      <f>-</f>
    </nc>
  </rcc>
  <rcc rId="12621" ua="false" sId="4">
    <oc r="AR86" t="n">
      <f>-</f>
    </oc>
    <nc r="AR86" t="n">
      <f>-</f>
    </nc>
  </rcc>
  <rcc rId="12622" ua="false" sId="4">
    <oc r="AR87" t="n">
      <f>-</f>
    </oc>
    <nc r="AR87" t="n">
      <f>-</f>
    </nc>
  </rcc>
  <rcc rId="12623" ua="false" sId="4">
    <oc r="AR88" t="n">
      <f>-</f>
    </oc>
    <nc r="AR88" t="n">
      <f>-</f>
    </nc>
  </rcc>
  <rcc rId="12624" ua="false" sId="4">
    <oc r="AR89" t="n">
      <f>-</f>
    </oc>
    <nc r="AR89" t="n">
      <f>-</f>
    </nc>
  </rcc>
  <rcc rId="12625" ua="false" sId="4">
    <oc r="AR90" t="n">
      <f>-</f>
    </oc>
    <nc r="AR90" t="n">
      <f>-</f>
    </nc>
  </rcc>
  <rcc rId="12626" ua="false" sId="4">
    <oc r="AR91" t="n">
      <f>-</f>
    </oc>
    <nc r="AR91" t="n">
      <f>-</f>
    </nc>
  </rcc>
  <rcc rId="12627" ua="false" sId="4">
    <oc r="AR92" t="n">
      <f>-</f>
    </oc>
    <nc r="AR92" t="n">
      <f>-</f>
    </nc>
  </rcc>
  <rcc rId="12628" ua="false" sId="4">
    <oc r="AR93" t="n">
      <f>-</f>
    </oc>
    <nc r="AR93" t="n">
      <f>-</f>
    </nc>
  </rcc>
  <rcc rId="12629" ua="false" sId="4">
    <oc r="AR94" t="n">
      <f>-</f>
    </oc>
    <nc r="AR94" t="n">
      <f>-</f>
    </nc>
  </rcc>
  <rcc rId="12630" ua="false" sId="4">
    <oc r="AR95" t="n">
      <f>-</f>
    </oc>
    <nc r="AR95" t="n">
      <f>-</f>
    </nc>
  </rcc>
  <rcc rId="12631" ua="false" sId="4">
    <oc r="AR96" t="n">
      <f>-</f>
    </oc>
    <nc r="AR96" t="n">
      <f>-</f>
    </nc>
  </rcc>
  <rcc rId="12632" ua="false" sId="4">
    <oc r="AR97" t="n">
      <f>-</f>
    </oc>
    <nc r="AR97" t="n">
      <f>-</f>
    </nc>
  </rcc>
  <rcc rId="12633" ua="false" sId="4">
    <oc r="AR98" t="n">
      <f>-</f>
    </oc>
    <nc r="AR98" t="n">
      <f>-</f>
    </nc>
  </rcc>
  <rcc rId="12634" ua="false" sId="4">
    <oc r="AR99" t="n">
      <f>-</f>
    </oc>
    <nc r="AR99" t="n">
      <f>-</f>
    </nc>
  </rcc>
  <rcc rId="12635" ua="false" sId="4">
    <oc r="AR100" t="n">
      <f>-</f>
    </oc>
    <nc r="AR100" t="n">
      <f>-</f>
    </nc>
  </rcc>
  <rcc rId="12636" ua="false" sId="4">
    <oc r="AR101" t="n">
      <f>-</f>
    </oc>
    <nc r="AR101" t="n">
      <f>-</f>
    </nc>
  </rcc>
  <rcc rId="12637" ua="false" sId="4">
    <oc r="AR102" t="n">
      <f>-</f>
    </oc>
    <nc r="AR102" t="n">
      <f>-</f>
    </nc>
  </rcc>
  <rcc rId="12638" ua="false" sId="4">
    <oc r="AR103" t="n">
      <f>-</f>
    </oc>
    <nc r="AR103" t="n">
      <f>-</f>
    </nc>
  </rcc>
  <rcc rId="12639" ua="false" sId="4">
    <oc r="AR104" t="n">
      <f>-</f>
    </oc>
    <nc r="AR104" t="n">
      <f>-</f>
    </nc>
  </rcc>
  <rcc rId="12640" ua="false" sId="4">
    <oc r="AR105" t="n">
      <f>-</f>
    </oc>
    <nc r="AR105" t="n">
      <f>-</f>
    </nc>
  </rcc>
  <rcc rId="12641" ua="false" sId="4">
    <oc r="AR106" t="n">
      <f>-</f>
    </oc>
    <nc r="AR106" t="n">
      <f>-</f>
    </nc>
  </rcc>
  <rcc rId="12642" ua="false" sId="4">
    <oc r="AR107" t="n">
      <f>-</f>
    </oc>
    <nc r="AR107" t="n">
      <f>-</f>
    </nc>
  </rcc>
  <rcc rId="12643" ua="false" sId="4">
    <oc r="AR108" t="n">
      <f>-</f>
    </oc>
    <nc r="AR108" t="n">
      <f>-</f>
    </nc>
  </rcc>
  <rcc rId="12644" ua="false" sId="4">
    <oc r="AR109" t="n">
      <f>-</f>
    </oc>
    <nc r="AR109" t="n">
      <f>-</f>
    </nc>
  </rcc>
  <rcc rId="12645" ua="false" sId="4">
    <oc r="AR110" t="n">
      <f>-</f>
    </oc>
    <nc r="AR110" t="n">
      <f>-</f>
    </nc>
  </rcc>
  <rcc rId="12646" ua="false" sId="4">
    <oc r="AR111" t="n">
      <f>-</f>
    </oc>
    <nc r="AR111" t="n">
      <f>-</f>
    </nc>
  </rcc>
  <rcc rId="12647" ua="false" sId="4">
    <oc r="AR112" t="n">
      <f>-</f>
    </oc>
    <nc r="AR112" t="n">
      <f>-</f>
    </nc>
  </rcc>
  <rcc rId="12648" ua="false" sId="4">
    <oc r="AS85" t="n">
      <f>-</f>
    </oc>
    <nc r="AS85" t="n">
      <f>-</f>
    </nc>
  </rcc>
  <rcc rId="12649" ua="false" sId="4">
    <oc r="AS86" t="n">
      <f>-</f>
    </oc>
    <nc r="AS86" t="n">
      <f>-</f>
    </nc>
  </rcc>
  <rcc rId="12650" ua="false" sId="4">
    <oc r="AS87" t="n">
      <f>-</f>
    </oc>
    <nc r="AS87" t="n">
      <f>-</f>
    </nc>
  </rcc>
  <rcc rId="12651" ua="false" sId="4">
    <oc r="AS88" t="n">
      <f>-</f>
    </oc>
    <nc r="AS88" t="n">
      <f>-</f>
    </nc>
  </rcc>
  <rcc rId="12652" ua="false" sId="4">
    <oc r="AS89" t="n">
      <f>-</f>
    </oc>
    <nc r="AS89" t="n">
      <f>-</f>
    </nc>
  </rcc>
  <rcc rId="12653" ua="false" sId="4">
    <oc r="AS90" t="n">
      <f>-</f>
    </oc>
    <nc r="AS90" t="n">
      <f>-</f>
    </nc>
  </rcc>
  <rcc rId="12654" ua="false" sId="4">
    <oc r="AS91" t="n">
      <f>-</f>
    </oc>
    <nc r="AS91" t="n">
      <f>-</f>
    </nc>
  </rcc>
  <rcc rId="12655" ua="false" sId="4">
    <oc r="AS92" t="n">
      <f>-</f>
    </oc>
    <nc r="AS92" t="n">
      <f>-</f>
    </nc>
  </rcc>
  <rcc rId="12656" ua="false" sId="4">
    <oc r="AS93" t="n">
      <f>-</f>
    </oc>
    <nc r="AS93" t="n">
      <f>-</f>
    </nc>
  </rcc>
  <rcc rId="12657" ua="false" sId="4">
    <oc r="AS94" t="n">
      <f>-</f>
    </oc>
    <nc r="AS94" t="n">
      <f>-</f>
    </nc>
  </rcc>
  <rcc rId="12658" ua="false" sId="4">
    <oc r="AS95" t="n">
      <f>-</f>
    </oc>
    <nc r="AS95" t="n">
      <f>-</f>
    </nc>
  </rcc>
  <rcc rId="12659" ua="false" sId="4">
    <oc r="AS96" t="n">
      <f>-</f>
    </oc>
    <nc r="AS96" t="n">
      <f>-</f>
    </nc>
  </rcc>
  <rcc rId="12660" ua="false" sId="4">
    <oc r="AS97" t="n">
      <f>-</f>
    </oc>
    <nc r="AS97" t="n">
      <f>-</f>
    </nc>
  </rcc>
  <rcc rId="12661" ua="false" sId="4">
    <oc r="AS98" t="n">
      <f>-</f>
    </oc>
    <nc r="AS98" t="n">
      <f>-</f>
    </nc>
  </rcc>
  <rcc rId="12662" ua="false" sId="4">
    <oc r="AS99" t="n">
      <f>-</f>
    </oc>
    <nc r="AS99" t="n">
      <f>-</f>
    </nc>
  </rcc>
  <rcc rId="12663" ua="false" sId="4">
    <oc r="AS100" t="n">
      <f>-</f>
    </oc>
    <nc r="AS100" t="n">
      <f>-</f>
    </nc>
  </rcc>
  <rcc rId="12664" ua="false" sId="4">
    <oc r="AS101" t="n">
      <f>-</f>
    </oc>
    <nc r="AS101" t="n">
      <f>-</f>
    </nc>
  </rcc>
  <rcc rId="12665" ua="false" sId="4">
    <oc r="AS102" t="n">
      <f>-</f>
    </oc>
    <nc r="AS102" t="n">
      <f>-</f>
    </nc>
  </rcc>
  <rcc rId="12666" ua="false" sId="4">
    <oc r="AS103" t="n">
      <f>-</f>
    </oc>
    <nc r="AS103" t="n">
      <f>-</f>
    </nc>
  </rcc>
  <rcc rId="12667" ua="false" sId="4">
    <oc r="AS104" t="n">
      <f>-</f>
    </oc>
    <nc r="AS104" t="n">
      <f>-</f>
    </nc>
  </rcc>
  <rcc rId="12668" ua="false" sId="4">
    <oc r="AS105" t="n">
      <f>-</f>
    </oc>
    <nc r="AS105" t="n">
      <f>-</f>
    </nc>
  </rcc>
  <rcc rId="12669" ua="false" sId="4">
    <oc r="AS106" t="n">
      <f>-</f>
    </oc>
    <nc r="AS106" t="n">
      <f>-</f>
    </nc>
  </rcc>
  <rcc rId="12670" ua="false" sId="4">
    <oc r="AS107" t="n">
      <f>-</f>
    </oc>
    <nc r="AS107" t="n">
      <f>-</f>
    </nc>
  </rcc>
  <rcc rId="12671" ua="false" sId="4">
    <oc r="AS108" t="n">
      <f>-</f>
    </oc>
    <nc r="AS108" t="n">
      <f>-</f>
    </nc>
  </rcc>
  <rcc rId="12672" ua="false" sId="4">
    <oc r="AS109" t="n">
      <f>-</f>
    </oc>
    <nc r="AS109" t="n">
      <f>-</f>
    </nc>
  </rcc>
  <rcc rId="12673" ua="false" sId="4">
    <oc r="AS110" t="n">
      <f>-</f>
    </oc>
    <nc r="AS110" t="n">
      <f>-</f>
    </nc>
  </rcc>
  <rcc rId="12674" ua="false" sId="4">
    <oc r="AS111" t="n">
      <f>-</f>
    </oc>
    <nc r="AS111" t="n">
      <f>-</f>
    </nc>
  </rcc>
  <rcc rId="12675" ua="false" sId="4">
    <oc r="AS112" t="n">
      <f>-</f>
    </oc>
    <nc r="AS112" t="n">
      <f>-</f>
    </nc>
  </rcc>
  <rcc rId="12676" ua="false" sId="4">
    <oc r="AT85" t="n">
      <f>-</f>
    </oc>
    <nc r="AT85" t="n">
      <f>-</f>
    </nc>
  </rcc>
  <rcc rId="12677" ua="false" sId="4">
    <oc r="AT86" t="n">
      <f>-</f>
    </oc>
    <nc r="AT86" t="n">
      <f>-</f>
    </nc>
  </rcc>
  <rcc rId="12678" ua="false" sId="4">
    <oc r="AT87" t="n">
      <f>-</f>
    </oc>
    <nc r="AT87" t="n">
      <f>-</f>
    </nc>
  </rcc>
  <rcc rId="12679" ua="false" sId="4">
    <oc r="AT88" t="n">
      <f>-</f>
    </oc>
    <nc r="AT88" t="n">
      <f>-</f>
    </nc>
  </rcc>
  <rcc rId="12680" ua="false" sId="4">
    <oc r="AT89" t="n">
      <f>-</f>
    </oc>
    <nc r="AT89" t="n">
      <f>-</f>
    </nc>
  </rcc>
  <rcc rId="12681" ua="false" sId="4">
    <oc r="AT90" t="n">
      <f>-</f>
    </oc>
    <nc r="AT90" t="n">
      <f>-</f>
    </nc>
  </rcc>
  <rcc rId="12682" ua="false" sId="4">
    <oc r="AT91" t="n">
      <f>-</f>
    </oc>
    <nc r="AT91" t="n">
      <f>-</f>
    </nc>
  </rcc>
  <rcc rId="12683" ua="false" sId="4">
    <oc r="AT92" t="n">
      <f>-</f>
    </oc>
    <nc r="AT92" t="n">
      <f>-</f>
    </nc>
  </rcc>
  <rcc rId="12684" ua="false" sId="4">
    <oc r="AT93" t="n">
      <f>-</f>
    </oc>
    <nc r="AT93" t="n">
      <f>-</f>
    </nc>
  </rcc>
  <rcc rId="12685" ua="false" sId="4">
    <oc r="AT94" t="n">
      <f>-</f>
    </oc>
    <nc r="AT94" t="n">
      <f>-</f>
    </nc>
  </rcc>
  <rcc rId="12686" ua="false" sId="4">
    <oc r="AT95" t="n">
      <f>-</f>
    </oc>
    <nc r="AT95" t="n">
      <f>-</f>
    </nc>
  </rcc>
  <rcc rId="12687" ua="false" sId="4">
    <oc r="AT96" t="n">
      <f>-</f>
    </oc>
    <nc r="AT96" t="n">
      <f>-</f>
    </nc>
  </rcc>
  <rcc rId="12688" ua="false" sId="4">
    <oc r="AT97" t="n">
      <f>-</f>
    </oc>
    <nc r="AT97" t="n">
      <f>-</f>
    </nc>
  </rcc>
  <rcc rId="12689" ua="false" sId="4">
    <oc r="AT98" t="n">
      <f>-</f>
    </oc>
    <nc r="AT98" t="n">
      <f>-</f>
    </nc>
  </rcc>
  <rcc rId="12690" ua="false" sId="4">
    <oc r="AT99" t="n">
      <f>-</f>
    </oc>
    <nc r="AT99" t="n">
      <f>-</f>
    </nc>
  </rcc>
  <rcc rId="12691" ua="false" sId="4">
    <oc r="AT100" t="n">
      <f>-</f>
    </oc>
    <nc r="AT100" t="n">
      <f>-</f>
    </nc>
  </rcc>
  <rcc rId="12692" ua="false" sId="4">
    <oc r="AT101" t="n">
      <f>-</f>
    </oc>
    <nc r="AT101" t="n">
      <f>-</f>
    </nc>
  </rcc>
  <rcc rId="12693" ua="false" sId="4">
    <oc r="AT102" t="n">
      <f>-</f>
    </oc>
    <nc r="AT102" t="n">
      <f>-</f>
    </nc>
  </rcc>
  <rcc rId="12694" ua="false" sId="4">
    <oc r="AT103" t="n">
      <f>-</f>
    </oc>
    <nc r="AT103" t="n">
      <f>-</f>
    </nc>
  </rcc>
  <rcc rId="12695" ua="false" sId="4">
    <oc r="AT104" t="n">
      <f>-</f>
    </oc>
    <nc r="AT104" t="n">
      <f>-</f>
    </nc>
  </rcc>
  <rcc rId="12696" ua="false" sId="4">
    <oc r="AT105" t="n">
      <f>-</f>
    </oc>
    <nc r="AT105" t="n">
      <f>-</f>
    </nc>
  </rcc>
  <rcc rId="12697" ua="false" sId="4">
    <oc r="AT106" t="n">
      <f>-</f>
    </oc>
    <nc r="AT106" t="n">
      <f>-</f>
    </nc>
  </rcc>
  <rcc rId="12698" ua="false" sId="4">
    <oc r="AT107" t="n">
      <f>-</f>
    </oc>
    <nc r="AT107" t="n">
      <f>-</f>
    </nc>
  </rcc>
  <rcc rId="12699" ua="false" sId="4">
    <oc r="AT108" t="n">
      <f>-</f>
    </oc>
    <nc r="AT108" t="n">
      <f>-</f>
    </nc>
  </rcc>
  <rcc rId="12700" ua="false" sId="4">
    <oc r="AT109" t="n">
      <f>-</f>
    </oc>
    <nc r="AT109" t="n">
      <f>-</f>
    </nc>
  </rcc>
  <rcc rId="12701" ua="false" sId="4">
    <oc r="AT110" t="n">
      <f>-</f>
    </oc>
    <nc r="AT110" t="n">
      <f>-</f>
    </nc>
  </rcc>
  <rcc rId="12702" ua="false" sId="4">
    <oc r="AT111" t="n">
      <f>-</f>
    </oc>
    <nc r="AT111" t="n">
      <f>-</f>
    </nc>
  </rcc>
  <rcc rId="12703" ua="false" sId="4">
    <oc r="AT112" t="n">
      <f>-</f>
    </oc>
    <nc r="AT112" t="n">
      <f>-</f>
    </nc>
  </rcc>
  <rcc rId="12704" ua="false" sId="4">
    <oc r="AU85" t="n">
      <f>-</f>
    </oc>
    <nc r="AU85" t="n">
      <f>-</f>
    </nc>
  </rcc>
  <rcc rId="12705" ua="false" sId="4">
    <oc r="AU86" t="n">
      <f>-</f>
    </oc>
    <nc r="AU86" t="n">
      <f>-</f>
    </nc>
  </rcc>
  <rcc rId="12706" ua="false" sId="4">
    <oc r="AU87" t="n">
      <f>-</f>
    </oc>
    <nc r="AU87" t="n">
      <f>-</f>
    </nc>
  </rcc>
  <rcc rId="12707" ua="false" sId="4">
    <oc r="AU88" t="n">
      <f>-</f>
    </oc>
    <nc r="AU88" t="n">
      <f>-</f>
    </nc>
  </rcc>
  <rcc rId="12708" ua="false" sId="4">
    <oc r="AU89" t="n">
      <f>-</f>
    </oc>
    <nc r="AU89" t="n">
      <f>-</f>
    </nc>
  </rcc>
  <rcc rId="12709" ua="false" sId="4">
    <oc r="AU90" t="n">
      <f>-</f>
    </oc>
    <nc r="AU90" t="n">
      <f>-</f>
    </nc>
  </rcc>
  <rcc rId="12710" ua="false" sId="4">
    <oc r="AU91" t="n">
      <f>-</f>
    </oc>
    <nc r="AU91" t="n">
      <f>-</f>
    </nc>
  </rcc>
  <rcc rId="12711" ua="false" sId="4">
    <oc r="AU92" t="n">
      <f>-</f>
    </oc>
    <nc r="AU92" t="n">
      <f>-</f>
    </nc>
  </rcc>
  <rcc rId="12712" ua="false" sId="4">
    <oc r="AU93" t="n">
      <f>-</f>
    </oc>
    <nc r="AU93" t="n">
      <f>-</f>
    </nc>
  </rcc>
  <rcc rId="12713" ua="false" sId="4">
    <oc r="AU94" t="n">
      <f>-</f>
    </oc>
    <nc r="AU94" t="n">
      <f>-</f>
    </nc>
  </rcc>
  <rcc rId="12714" ua="false" sId="4">
    <oc r="AU95" t="n">
      <f>-</f>
    </oc>
    <nc r="AU95" t="n">
      <f>-</f>
    </nc>
  </rcc>
  <rcc rId="12715" ua="false" sId="4">
    <oc r="AU96" t="n">
      <f>-</f>
    </oc>
    <nc r="AU96" t="n">
      <f>-</f>
    </nc>
  </rcc>
  <rcc rId="12716" ua="false" sId="4">
    <oc r="AU97" t="n">
      <f>-</f>
    </oc>
    <nc r="AU97" t="n">
      <f>-</f>
    </nc>
  </rcc>
  <rcc rId="12717" ua="false" sId="4">
    <oc r="AU98" t="n">
      <f>-</f>
    </oc>
    <nc r="AU98" t="n">
      <f>-</f>
    </nc>
  </rcc>
  <rcc rId="12718" ua="false" sId="4">
    <oc r="AU99" t="n">
      <f>-</f>
    </oc>
    <nc r="AU99" t="n">
      <f>-</f>
    </nc>
  </rcc>
  <rcc rId="12719" ua="false" sId="4">
    <oc r="AU100" t="n">
      <f>-</f>
    </oc>
    <nc r="AU100" t="n">
      <f>-</f>
    </nc>
  </rcc>
  <rcc rId="12720" ua="false" sId="4">
    <oc r="AU101" t="n">
      <f>-</f>
    </oc>
    <nc r="AU101" t="n">
      <f>-</f>
    </nc>
  </rcc>
  <rcc rId="12721" ua="false" sId="4">
    <oc r="AU102" t="n">
      <f>-</f>
    </oc>
    <nc r="AU102" t="n">
      <f>-</f>
    </nc>
  </rcc>
  <rcc rId="12722" ua="false" sId="4">
    <oc r="AU103" t="n">
      <f>-</f>
    </oc>
    <nc r="AU103" t="n">
      <f>-</f>
    </nc>
  </rcc>
  <rcc rId="12723" ua="false" sId="4">
    <oc r="AU104" t="n">
      <f>-</f>
    </oc>
    <nc r="AU104" t="n">
      <f>-</f>
    </nc>
  </rcc>
  <rcc rId="12724" ua="false" sId="4">
    <oc r="AU105" t="n">
      <f>-</f>
    </oc>
    <nc r="AU105" t="n">
      <f>-</f>
    </nc>
  </rcc>
  <rcc rId="12725" ua="false" sId="4">
    <oc r="AU106" t="n">
      <f>-</f>
    </oc>
    <nc r="AU106" t="n">
      <f>-</f>
    </nc>
  </rcc>
  <rcc rId="12726" ua="false" sId="4">
    <oc r="AU107" t="n">
      <f>-</f>
    </oc>
    <nc r="AU107" t="n">
      <f>-</f>
    </nc>
  </rcc>
  <rcc rId="12727" ua="false" sId="4">
    <oc r="AU108" t="n">
      <f>-</f>
    </oc>
    <nc r="AU108" t="n">
      <f>-</f>
    </nc>
  </rcc>
  <rcc rId="12728" ua="false" sId="4">
    <oc r="AU109" t="n">
      <f>-</f>
    </oc>
    <nc r="AU109" t="n">
      <f>-</f>
    </nc>
  </rcc>
  <rcc rId="12729" ua="false" sId="4">
    <oc r="AU110" t="n">
      <f>-</f>
    </oc>
    <nc r="AU110" t="n">
      <f>-</f>
    </nc>
  </rcc>
  <rcc rId="12730" ua="false" sId="4">
    <oc r="AU111" t="n">
      <f>-</f>
    </oc>
    <nc r="AU111" t="n">
      <f>-</f>
    </nc>
  </rcc>
  <rcc rId="12731" ua="false" sId="4">
    <oc r="AU112" t="n">
      <f>-</f>
    </oc>
    <nc r="AU112" t="n">
      <f>-</f>
    </nc>
  </rcc>
  <rcc rId="12732" ua="false" sId="4">
    <oc r="AV85" t="n">
      <f>-</f>
    </oc>
    <nc r="AV85" t="n">
      <f>-</f>
    </nc>
  </rcc>
  <rcc rId="12733" ua="false" sId="4">
    <oc r="AV86" t="n">
      <f>-</f>
    </oc>
    <nc r="AV86" t="n">
      <f>-</f>
    </nc>
  </rcc>
  <rcc rId="12734" ua="false" sId="4">
    <oc r="AV87" t="n">
      <f>-</f>
    </oc>
    <nc r="AV87" t="n">
      <f>-</f>
    </nc>
  </rcc>
  <rcc rId="12735" ua="false" sId="4">
    <oc r="AV88" t="n">
      <f>-</f>
    </oc>
    <nc r="AV88" t="n">
      <f>-</f>
    </nc>
  </rcc>
  <rcc rId="12736" ua="false" sId="4">
    <oc r="AV89" t="n">
      <f>-</f>
    </oc>
    <nc r="AV89" t="n">
      <f>-</f>
    </nc>
  </rcc>
  <rcc rId="12737" ua="false" sId="4">
    <oc r="AV90" t="n">
      <f>-</f>
    </oc>
    <nc r="AV90" t="n">
      <f>-</f>
    </nc>
  </rcc>
  <rcc rId="12738" ua="false" sId="4">
    <oc r="AV91" t="n">
      <f>-</f>
    </oc>
    <nc r="AV91" t="n">
      <f>-</f>
    </nc>
  </rcc>
  <rcc rId="12739" ua="false" sId="4">
    <oc r="AV92" t="n">
      <f>-</f>
    </oc>
    <nc r="AV92" t="n">
      <f>-</f>
    </nc>
  </rcc>
  <rcc rId="12740" ua="false" sId="4">
    <oc r="AV93" t="n">
      <f>-</f>
    </oc>
    <nc r="AV93" t="n">
      <f>-</f>
    </nc>
  </rcc>
  <rcc rId="12741" ua="false" sId="4">
    <oc r="AV94" t="n">
      <f>-</f>
    </oc>
    <nc r="AV94" t="n">
      <f>-</f>
    </nc>
  </rcc>
  <rcc rId="12742" ua="false" sId="4">
    <oc r="AV95" t="n">
      <f>-</f>
    </oc>
    <nc r="AV95" t="n">
      <f>-</f>
    </nc>
  </rcc>
  <rcc rId="12743" ua="false" sId="4">
    <oc r="AV96" t="n">
      <f>-</f>
    </oc>
    <nc r="AV96" t="n">
      <f>-</f>
    </nc>
  </rcc>
  <rcc rId="12744" ua="false" sId="4">
    <oc r="AV97" t="n">
      <f>-</f>
    </oc>
    <nc r="AV97" t="n">
      <f>-</f>
    </nc>
  </rcc>
  <rcc rId="12745" ua="false" sId="4">
    <oc r="AV98" t="n">
      <f>-</f>
    </oc>
    <nc r="AV98" t="n">
      <f>-</f>
    </nc>
  </rcc>
  <rcc rId="12746" ua="false" sId="4">
    <oc r="AV99" t="n">
      <f>-</f>
    </oc>
    <nc r="AV99" t="n">
      <f>-</f>
    </nc>
  </rcc>
  <rcc rId="12747" ua="false" sId="4">
    <oc r="AV100" t="n">
      <f>-</f>
    </oc>
    <nc r="AV100" t="n">
      <f>-</f>
    </nc>
  </rcc>
  <rcc rId="12748" ua="false" sId="4">
    <oc r="AV101" t="n">
      <f>-</f>
    </oc>
    <nc r="AV101" t="n">
      <f>-</f>
    </nc>
  </rcc>
  <rcc rId="12749" ua="false" sId="4">
    <oc r="AV102" t="n">
      <f>-</f>
    </oc>
    <nc r="AV102" t="n">
      <f>-</f>
    </nc>
  </rcc>
  <rcc rId="12750" ua="false" sId="4">
    <oc r="AV103" t="n">
      <f>-</f>
    </oc>
    <nc r="AV103" t="n">
      <f>-</f>
    </nc>
  </rcc>
  <rcc rId="12751" ua="false" sId="4">
    <oc r="AV104" t="n">
      <f>-</f>
    </oc>
    <nc r="AV104" t="n">
      <f>-</f>
    </nc>
  </rcc>
  <rcc rId="12752" ua="false" sId="4">
    <oc r="AV105" t="n">
      <f>-</f>
    </oc>
    <nc r="AV105" t="n">
      <f>-</f>
    </nc>
  </rcc>
  <rcc rId="12753" ua="false" sId="4">
    <oc r="AV106" t="n">
      <f>-</f>
    </oc>
    <nc r="AV106" t="n">
      <f>-</f>
    </nc>
  </rcc>
  <rcc rId="12754" ua="false" sId="4">
    <oc r="AV107" t="n">
      <f>-</f>
    </oc>
    <nc r="AV107" t="n">
      <f>-</f>
    </nc>
  </rcc>
  <rcc rId="12755" ua="false" sId="4">
    <oc r="AV108" t="n">
      <f>-</f>
    </oc>
    <nc r="AV108" t="n">
      <f>-</f>
    </nc>
  </rcc>
  <rcc rId="12756" ua="false" sId="4">
    <oc r="AV109" t="n">
      <f>-</f>
    </oc>
    <nc r="AV109" t="n">
      <f>-</f>
    </nc>
  </rcc>
  <rcc rId="12757" ua="false" sId="4">
    <oc r="AV110" t="n">
      <f>-</f>
    </oc>
    <nc r="AV110" t="n">
      <f>-</f>
    </nc>
  </rcc>
  <rcc rId="12758" ua="false" sId="4">
    <oc r="AV111" t="n">
      <f>-</f>
    </oc>
    <nc r="AV111" t="n">
      <f>-</f>
    </nc>
  </rcc>
  <rcc rId="12759" ua="false" sId="4">
    <oc r="AV112" t="n">
      <f>-</f>
    </oc>
    <nc r="AV112" t="n">
      <f>-</f>
    </nc>
  </rcc>
  <rcc rId="12760" ua="false" sId="4">
    <oc r="AW85" t="n">
      <f>-</f>
    </oc>
    <nc r="AW85" t="n">
      <f>-</f>
    </nc>
  </rcc>
  <rcc rId="12761" ua="false" sId="4">
    <oc r="AW86" t="n">
      <f>-</f>
    </oc>
    <nc r="AW86" t="n">
      <f>-</f>
    </nc>
  </rcc>
  <rcc rId="12762" ua="false" sId="4">
    <oc r="AW87" t="n">
      <f>-</f>
    </oc>
    <nc r="AW87" t="n">
      <f>-</f>
    </nc>
  </rcc>
  <rcc rId="12763" ua="false" sId="4">
    <oc r="AW88" t="n">
      <f>-</f>
    </oc>
    <nc r="AW88" t="n">
      <f>-</f>
    </nc>
  </rcc>
  <rcc rId="12764" ua="false" sId="4">
    <oc r="AW89" t="n">
      <f>-</f>
    </oc>
    <nc r="AW89" t="n">
      <f>-</f>
    </nc>
  </rcc>
  <rcc rId="12765" ua="false" sId="4">
    <oc r="AW90" t="n">
      <f>-</f>
    </oc>
    <nc r="AW90" t="n">
      <f>-</f>
    </nc>
  </rcc>
  <rcc rId="12766" ua="false" sId="4">
    <oc r="AW91" t="n">
      <f>-</f>
    </oc>
    <nc r="AW91" t="n">
      <f>-</f>
    </nc>
  </rcc>
  <rcc rId="12767" ua="false" sId="4">
    <oc r="AW92" t="n">
      <f>-</f>
    </oc>
    <nc r="AW92" t="n">
      <f>-</f>
    </nc>
  </rcc>
  <rcc rId="12768" ua="false" sId="4">
    <oc r="AW93" t="n">
      <f>-</f>
    </oc>
    <nc r="AW93" t="n">
      <f>-</f>
    </nc>
  </rcc>
  <rcc rId="12769" ua="false" sId="4">
    <oc r="AW94" t="n">
      <f>-</f>
    </oc>
    <nc r="AW94" t="n">
      <f>-</f>
    </nc>
  </rcc>
  <rcc rId="12770" ua="false" sId="4">
    <oc r="AW95" t="n">
      <f>-</f>
    </oc>
    <nc r="AW95" t="n">
      <f>-</f>
    </nc>
  </rcc>
  <rcc rId="12771" ua="false" sId="4">
    <oc r="AW96" t="n">
      <f>-</f>
    </oc>
    <nc r="AW96" t="n">
      <f>-</f>
    </nc>
  </rcc>
  <rcc rId="12772" ua="false" sId="4">
    <oc r="AW97" t="n">
      <f>-</f>
    </oc>
    <nc r="AW97" t="n">
      <f>-</f>
    </nc>
  </rcc>
  <rcc rId="12773" ua="false" sId="4">
    <oc r="AW98" t="n">
      <f>-</f>
    </oc>
    <nc r="AW98" t="n">
      <f>-</f>
    </nc>
  </rcc>
  <rcc rId="12774" ua="false" sId="4">
    <oc r="AW99" t="n">
      <f>-</f>
    </oc>
    <nc r="AW99" t="n">
      <f>-</f>
    </nc>
  </rcc>
  <rcc rId="12775" ua="false" sId="4">
    <oc r="AW100" t="n">
      <f>-</f>
    </oc>
    <nc r="AW100" t="n">
      <f>-</f>
    </nc>
  </rcc>
  <rcc rId="12776" ua="false" sId="4">
    <oc r="AW101" t="n">
      <f>-</f>
    </oc>
    <nc r="AW101" t="n">
      <f>-</f>
    </nc>
  </rcc>
  <rcc rId="12777" ua="false" sId="4">
    <oc r="AW102" t="n">
      <f>-</f>
    </oc>
    <nc r="AW102" t="n">
      <f>-</f>
    </nc>
  </rcc>
  <rcc rId="12778" ua="false" sId="4">
    <oc r="AW103" t="n">
      <f>-</f>
    </oc>
    <nc r="AW103" t="n">
      <f>-</f>
    </nc>
  </rcc>
  <rcc rId="12779" ua="false" sId="4">
    <oc r="AW104" t="n">
      <f>-</f>
    </oc>
    <nc r="AW104" t="n">
      <f>-</f>
    </nc>
  </rcc>
  <rcc rId="12780" ua="false" sId="4">
    <oc r="AW105" t="n">
      <f>-</f>
    </oc>
    <nc r="AW105" t="n">
      <f>-</f>
    </nc>
  </rcc>
  <rcc rId="12781" ua="false" sId="4">
    <oc r="AW106" t="n">
      <f>-</f>
    </oc>
    <nc r="AW106" t="n">
      <f>-</f>
    </nc>
  </rcc>
  <rcc rId="12782" ua="false" sId="4">
    <oc r="AW107" t="n">
      <f>-</f>
    </oc>
    <nc r="AW107" t="n">
      <f>-</f>
    </nc>
  </rcc>
  <rcc rId="12783" ua="false" sId="4">
    <oc r="AW108" t="n">
      <f>-</f>
    </oc>
    <nc r="AW108" t="n">
      <f>-</f>
    </nc>
  </rcc>
  <rcc rId="12784" ua="false" sId="4">
    <oc r="AW109" t="n">
      <f>-</f>
    </oc>
    <nc r="AW109" t="n">
      <f>-</f>
    </nc>
  </rcc>
  <rcc rId="12785" ua="false" sId="4">
    <oc r="AW110" t="n">
      <f>-</f>
    </oc>
    <nc r="AW110" t="n">
      <f>-</f>
    </nc>
  </rcc>
  <rcc rId="12786" ua="false" sId="4">
    <oc r="AW111" t="n">
      <f>-</f>
    </oc>
    <nc r="AW111" t="n">
      <f>-</f>
    </nc>
  </rcc>
  <rcc rId="12787" ua="false" sId="4">
    <oc r="AW112" t="n">
      <f>-</f>
    </oc>
    <nc r="AW112" t="n">
      <f>-</f>
    </nc>
  </rcc>
  <rcc rId="12788" ua="false" sId="4">
    <oc r="AX85" t="n">
      <f>-</f>
    </oc>
    <nc r="AX85" t="n">
      <f>-</f>
    </nc>
  </rcc>
  <rcc rId="12789" ua="false" sId="4">
    <oc r="AX86" t="n">
      <f>-</f>
    </oc>
    <nc r="AX86" t="n">
      <f>-</f>
    </nc>
  </rcc>
  <rcc rId="12790" ua="false" sId="4">
    <oc r="AX87" t="n">
      <f>-</f>
    </oc>
    <nc r="AX87" t="n">
      <f>-</f>
    </nc>
  </rcc>
  <rcc rId="12791" ua="false" sId="4">
    <oc r="AX88" t="n">
      <f>-</f>
    </oc>
    <nc r="AX88" t="n">
      <f>-</f>
    </nc>
  </rcc>
  <rcc rId="12792" ua="false" sId="4">
    <oc r="AX89" t="n">
      <f>-</f>
    </oc>
    <nc r="AX89" t="n">
      <f>-</f>
    </nc>
  </rcc>
  <rcc rId="12793" ua="false" sId="4">
    <oc r="AX90" t="n">
      <f>-</f>
    </oc>
    <nc r="AX90" t="n">
      <f>-</f>
    </nc>
  </rcc>
  <rcc rId="12794" ua="false" sId="4">
    <oc r="AX91" t="n">
      <f>-</f>
    </oc>
    <nc r="AX91" t="n">
      <f>-</f>
    </nc>
  </rcc>
  <rcc rId="12795" ua="false" sId="4">
    <oc r="AX92" t="n">
      <f>-</f>
    </oc>
    <nc r="AX92" t="n">
      <f>-</f>
    </nc>
  </rcc>
  <rcc rId="12796" ua="false" sId="4">
    <oc r="AX93" t="n">
      <f>-</f>
    </oc>
    <nc r="AX93" t="n">
      <f>-</f>
    </nc>
  </rcc>
  <rcc rId="12797" ua="false" sId="4">
    <oc r="AX94" t="n">
      <f>-</f>
    </oc>
    <nc r="AX94" t="n">
      <f>-</f>
    </nc>
  </rcc>
  <rcc rId="12798" ua="false" sId="4">
    <oc r="AX95" t="n">
      <f>-</f>
    </oc>
    <nc r="AX95" t="n">
      <f>-</f>
    </nc>
  </rcc>
  <rcc rId="12799" ua="false" sId="4">
    <oc r="AX96" t="n">
      <f>-</f>
    </oc>
    <nc r="AX96" t="n">
      <f>-</f>
    </nc>
  </rcc>
  <rcc rId="12800" ua="false" sId="4">
    <oc r="AX97" t="n">
      <f>-</f>
    </oc>
    <nc r="AX97" t="n">
      <f>-</f>
    </nc>
  </rcc>
  <rcc rId="12801" ua="false" sId="4">
    <oc r="AX98" t="n">
      <f>-</f>
    </oc>
    <nc r="AX98" t="n">
      <f>-</f>
    </nc>
  </rcc>
  <rcc rId="12802" ua="false" sId="4">
    <oc r="AX99" t="n">
      <f>-</f>
    </oc>
    <nc r="AX99" t="n">
      <f>-</f>
    </nc>
  </rcc>
  <rcc rId="12803" ua="false" sId="4">
    <oc r="AX100" t="n">
      <f>-</f>
    </oc>
    <nc r="AX100" t="n">
      <f>-</f>
    </nc>
  </rcc>
  <rcc rId="12804" ua="false" sId="4">
    <oc r="AX101" t="n">
      <f>-</f>
    </oc>
    <nc r="AX101" t="n">
      <f>-</f>
    </nc>
  </rcc>
  <rcc rId="12805" ua="false" sId="4">
    <oc r="AX102" t="n">
      <f>-</f>
    </oc>
    <nc r="AX102" t="n">
      <f>-</f>
    </nc>
  </rcc>
  <rcc rId="12806" ua="false" sId="4">
    <oc r="AX103" t="n">
      <f>-</f>
    </oc>
    <nc r="AX103" t="n">
      <f>-</f>
    </nc>
  </rcc>
  <rcc rId="12807" ua="false" sId="4">
    <oc r="AX104" t="n">
      <f>-</f>
    </oc>
    <nc r="AX104" t="n">
      <f>-</f>
    </nc>
  </rcc>
  <rcc rId="12808" ua="false" sId="4">
    <oc r="AX105" t="n">
      <f>-</f>
    </oc>
    <nc r="AX105" t="n">
      <f>-</f>
    </nc>
  </rcc>
  <rcc rId="12809" ua="false" sId="4">
    <oc r="AX106" t="n">
      <f>-</f>
    </oc>
    <nc r="AX106" t="n">
      <f>-</f>
    </nc>
  </rcc>
  <rcc rId="12810" ua="false" sId="4">
    <oc r="AX107" t="n">
      <f>-</f>
    </oc>
    <nc r="AX107" t="n">
      <f>-</f>
    </nc>
  </rcc>
  <rcc rId="12811" ua="false" sId="4">
    <oc r="AX108" t="n">
      <f>-</f>
    </oc>
    <nc r="AX108" t="n">
      <f>-</f>
    </nc>
  </rcc>
  <rcc rId="12812" ua="false" sId="4">
    <oc r="AX109" t="n">
      <f>-</f>
    </oc>
    <nc r="AX109" t="n">
      <f>-</f>
    </nc>
  </rcc>
  <rcc rId="12813" ua="false" sId="4">
    <oc r="AX110" t="n">
      <f>-</f>
    </oc>
    <nc r="AX110" t="n">
      <f>-</f>
    </nc>
  </rcc>
  <rcc rId="12814" ua="false" sId="4">
    <oc r="AX111" t="n">
      <f>-</f>
    </oc>
    <nc r="AX111" t="n">
      <f>-</f>
    </nc>
  </rcc>
  <rcc rId="12815" ua="false" sId="4">
    <oc r="AX112" t="n">
      <f>-</f>
    </oc>
    <nc r="AX112" t="n">
      <f>-</f>
    </nc>
  </rcc>
</revisions>
</file>

<file path=xl/revisions/revisionLog27.xml><?xml version="1.0" encoding="utf-8"?>
<revisions xmlns="http://schemas.openxmlformats.org/spreadsheetml/2006/main" xmlns:r="http://schemas.openxmlformats.org/officeDocument/2006/relationships">
  <rcc rId="12816" ua="false" sId="4">
    <oc r="B120" t="n">
      <f>-</f>
    </oc>
    <nc r="B120" t="n">
      <f>-</f>
    </nc>
  </rcc>
  <rcc rId="12817" ua="false" sId="4">
    <oc r="B121" t="n">
      <f>-</f>
    </oc>
    <nc r="B121" t="n">
      <f>-</f>
    </nc>
  </rcc>
  <rcc rId="12818" ua="false" sId="4">
    <oc r="B122" t="n">
      <f>-</f>
    </oc>
    <nc r="B122" t="n">
      <f>-</f>
    </nc>
  </rcc>
  <rcc rId="12819" ua="false" sId="4">
    <oc r="B123" t="n">
      <f>-</f>
    </oc>
    <nc r="B123" t="n">
      <f>-</f>
    </nc>
  </rcc>
  <rcc rId="12820" ua="false" sId="4">
    <oc r="B124" t="n">
      <f>-</f>
    </oc>
    <nc r="B124" t="n">
      <f>-</f>
    </nc>
  </rcc>
  <rcc rId="12821" ua="false" sId="4">
    <oc r="B125" t="n">
      <f>-</f>
    </oc>
    <nc r="B125" t="n">
      <f>-</f>
    </nc>
  </rcc>
  <rcc rId="12822" ua="false" sId="4">
    <oc r="B126" t="n">
      <f>-</f>
    </oc>
    <nc r="B126" t="n">
      <f>-</f>
    </nc>
  </rcc>
  <rcc rId="12823" ua="false" sId="4">
    <oc r="B127" t="n">
      <f>-</f>
    </oc>
    <nc r="B127" t="n">
      <f>-</f>
    </nc>
  </rcc>
  <rcc rId="12824" ua="false" sId="4">
    <oc r="B128" t="n">
      <f>-</f>
    </oc>
    <nc r="B128" t="n">
      <f>-</f>
    </nc>
  </rcc>
  <rcc rId="12825" ua="false" sId="4">
    <oc r="B129" t="n">
      <f>-</f>
    </oc>
    <nc r="B129" t="n">
      <f>-</f>
    </nc>
  </rcc>
  <rcc rId="12826" ua="false" sId="4">
    <oc r="B130" t="n">
      <f>-</f>
    </oc>
    <nc r="B130" t="n">
      <f>-</f>
    </nc>
  </rcc>
  <rcc rId="12827" ua="false" sId="4">
    <oc r="B131" t="n">
      <f>-</f>
    </oc>
    <nc r="B131" t="n">
      <f>-</f>
    </nc>
  </rcc>
  <rcc rId="12828" ua="false" sId="4">
    <oc r="B132" t="n">
      <f>-</f>
    </oc>
    <nc r="B132" t="n">
      <f>-</f>
    </nc>
  </rcc>
  <rcc rId="12829" ua="false" sId="4">
    <oc r="B133" t="n">
      <f>-</f>
    </oc>
    <nc r="B133" t="n">
      <f>-</f>
    </nc>
  </rcc>
  <rcc rId="12830" ua="false" sId="4">
    <oc r="B134" t="n">
      <f>-</f>
    </oc>
    <nc r="B134" t="n">
      <f>-</f>
    </nc>
  </rcc>
  <rcc rId="12831" ua="false" sId="4">
    <oc r="B135" t="n">
      <f>-</f>
    </oc>
    <nc r="B135" t="n">
      <f>-</f>
    </nc>
  </rcc>
  <rcc rId="12832" ua="false" sId="4">
    <oc r="B136" t="n">
      <f>-</f>
    </oc>
    <nc r="B136" t="n">
      <f>-</f>
    </nc>
  </rcc>
  <rcc rId="12833" ua="false" sId="4">
    <oc r="B137" t="n">
      <f>-</f>
    </oc>
    <nc r="B137" t="n">
      <f>-</f>
    </nc>
  </rcc>
  <rcc rId="12834" ua="false" sId="4">
    <oc r="B138" t="n">
      <f>-</f>
    </oc>
    <nc r="B138" t="n">
      <f>-</f>
    </nc>
  </rcc>
  <rcc rId="12835" ua="false" sId="4">
    <oc r="B139" t="n">
      <f>-</f>
    </oc>
    <nc r="B139" t="n">
      <f>-</f>
    </nc>
  </rcc>
  <rcc rId="12836" ua="false" sId="4">
    <oc r="B140" t="n">
      <f>-</f>
    </oc>
    <nc r="B140" t="n">
      <f>-</f>
    </nc>
  </rcc>
  <rcc rId="12837" ua="false" sId="4">
    <oc r="B141" t="n">
      <f>-</f>
    </oc>
    <nc r="B141" t="n">
      <f>-</f>
    </nc>
  </rcc>
  <rcc rId="12838" ua="false" sId="4">
    <oc r="B142" t="n">
      <f>-</f>
    </oc>
    <nc r="B142" t="n">
      <f>-</f>
    </nc>
  </rcc>
  <rcc rId="12839" ua="false" sId="4">
    <oc r="B143" t="n">
      <f>-</f>
    </oc>
    <nc r="B143" t="n">
      <f>-</f>
    </nc>
  </rcc>
  <rcc rId="12840" ua="false" sId="4">
    <oc r="B144" t="n">
      <f>-</f>
    </oc>
    <nc r="B144" t="n">
      <f>-</f>
    </nc>
  </rcc>
  <rcc rId="12841" ua="false" sId="4">
    <oc r="C120" t="n">
      <f>-</f>
    </oc>
    <nc r="C120" t="n">
      <f>-</f>
    </nc>
  </rcc>
  <rcc rId="12842" ua="false" sId="4">
    <oc r="C121" t="n">
      <f>-</f>
    </oc>
    <nc r="C121" t="n">
      <f>-</f>
    </nc>
  </rcc>
  <rcc rId="12843" ua="false" sId="4">
    <oc r="C122" t="n">
      <f>-</f>
    </oc>
    <nc r="C122" t="n">
      <f>-</f>
    </nc>
  </rcc>
  <rcc rId="12844" ua="false" sId="4">
    <oc r="C123" t="n">
      <f>-</f>
    </oc>
    <nc r="C123" t="n">
      <f>-</f>
    </nc>
  </rcc>
  <rcc rId="12845" ua="false" sId="4">
    <oc r="C124" t="n">
      <f>-</f>
    </oc>
    <nc r="C124" t="n">
      <f>-</f>
    </nc>
  </rcc>
  <rcc rId="12846" ua="false" sId="4">
    <oc r="C125" t="n">
      <f>-</f>
    </oc>
    <nc r="C125" t="n">
      <f>-</f>
    </nc>
  </rcc>
  <rcc rId="12847" ua="false" sId="4">
    <oc r="C126" t="n">
      <f>-</f>
    </oc>
    <nc r="C126" t="n">
      <f>-</f>
    </nc>
  </rcc>
  <rcc rId="12848" ua="false" sId="4">
    <oc r="C127" t="n">
      <f>-</f>
    </oc>
    <nc r="C127" t="n">
      <f>-</f>
    </nc>
  </rcc>
  <rcc rId="12849" ua="false" sId="4">
    <oc r="C128" t="n">
      <f>-</f>
    </oc>
    <nc r="C128" t="n">
      <f>-</f>
    </nc>
  </rcc>
  <rcc rId="12850" ua="false" sId="4">
    <oc r="C129" t="n">
      <f>-</f>
    </oc>
    <nc r="C129" t="n">
      <f>-</f>
    </nc>
  </rcc>
  <rcc rId="12851" ua="false" sId="4">
    <oc r="C130" t="n">
      <f>-</f>
    </oc>
    <nc r="C130" t="n">
      <f>-</f>
    </nc>
  </rcc>
  <rcc rId="12852" ua="false" sId="4">
    <oc r="C131" t="n">
      <f>-</f>
    </oc>
    <nc r="C131" t="n">
      <f>-</f>
    </nc>
  </rcc>
  <rcc rId="12853" ua="false" sId="4">
    <oc r="C132" t="n">
      <f>-</f>
    </oc>
    <nc r="C132" t="n">
      <f>-</f>
    </nc>
  </rcc>
  <rcc rId="12854" ua="false" sId="4">
    <oc r="C133" t="n">
      <f>-</f>
    </oc>
    <nc r="C133" t="n">
      <f>-</f>
    </nc>
  </rcc>
  <rcc rId="12855" ua="false" sId="4">
    <oc r="C134" t="n">
      <f>-</f>
    </oc>
    <nc r="C134" t="n">
      <f>-</f>
    </nc>
  </rcc>
  <rcc rId="12856" ua="false" sId="4">
    <oc r="C135" t="n">
      <f>-</f>
    </oc>
    <nc r="C135" t="n">
      <f>-</f>
    </nc>
  </rcc>
  <rcc rId="12857" ua="false" sId="4">
    <oc r="C136" t="n">
      <f>-</f>
    </oc>
    <nc r="C136" t="n">
      <f>-</f>
    </nc>
  </rcc>
  <rcc rId="12858" ua="false" sId="4">
    <oc r="C137" t="n">
      <f>-</f>
    </oc>
    <nc r="C137" t="n">
      <f>-</f>
    </nc>
  </rcc>
  <rcc rId="12859" ua="false" sId="4">
    <oc r="C138" t="n">
      <f>-</f>
    </oc>
    <nc r="C138" t="n">
      <f>-</f>
    </nc>
  </rcc>
  <rcc rId="12860" ua="false" sId="4">
    <oc r="C139" t="n">
      <f>-</f>
    </oc>
    <nc r="C139" t="n">
      <f>-</f>
    </nc>
  </rcc>
  <rcc rId="12861" ua="false" sId="4">
    <oc r="C140" t="n">
      <f>-</f>
    </oc>
    <nc r="C140" t="n">
      <f>-</f>
    </nc>
  </rcc>
  <rcc rId="12862" ua="false" sId="4">
    <oc r="C141" t="n">
      <f>-</f>
    </oc>
    <nc r="C141" t="n">
      <f>-</f>
    </nc>
  </rcc>
  <rcc rId="12863" ua="false" sId="4">
    <oc r="C142" t="n">
      <f>-</f>
    </oc>
    <nc r="C142" t="n">
      <f>-</f>
    </nc>
  </rcc>
  <rcc rId="12864" ua="false" sId="4">
    <oc r="C143" t="n">
      <f>-</f>
    </oc>
    <nc r="C143" t="n">
      <f>-</f>
    </nc>
  </rcc>
  <rcc rId="12865" ua="false" sId="4">
    <oc r="C144" t="n">
      <f>-</f>
    </oc>
    <nc r="C144" t="n">
      <f>-</f>
    </nc>
  </rcc>
  <rcc rId="12866" ua="false" sId="4">
    <oc r="D120" t="n">
      <f>-</f>
    </oc>
    <nc r="D120" t="n">
      <f>-</f>
    </nc>
  </rcc>
  <rcc rId="12867" ua="false" sId="4">
    <oc r="D121" t="n">
      <f>-</f>
    </oc>
    <nc r="D121" t="n">
      <f>-</f>
    </nc>
  </rcc>
  <rcc rId="12868" ua="false" sId="4">
    <oc r="D122" t="n">
      <f>-</f>
    </oc>
    <nc r="D122" t="n">
      <f>-</f>
    </nc>
  </rcc>
  <rcc rId="12869" ua="false" sId="4">
    <oc r="D123" t="n">
      <f>-</f>
    </oc>
    <nc r="D123" t="n">
      <f>-</f>
    </nc>
  </rcc>
  <rcc rId="12870" ua="false" sId="4">
    <oc r="D124" t="n">
      <f>-</f>
    </oc>
    <nc r="D124" t="n">
      <f>-</f>
    </nc>
  </rcc>
  <rcc rId="12871" ua="false" sId="4">
    <oc r="D125" t="n">
      <f>-</f>
    </oc>
    <nc r="D125" t="n">
      <f>-</f>
    </nc>
  </rcc>
  <rcc rId="12872" ua="false" sId="4">
    <oc r="D126" t="n">
      <f>-</f>
    </oc>
    <nc r="D126" t="n">
      <f>-</f>
    </nc>
  </rcc>
  <rcc rId="12873" ua="false" sId="4">
    <oc r="D127" t="n">
      <f>-</f>
    </oc>
    <nc r="D127" t="n">
      <f>-</f>
    </nc>
  </rcc>
  <rcc rId="12874" ua="false" sId="4">
    <oc r="D128" t="n">
      <f>-</f>
    </oc>
    <nc r="D128" t="n">
      <f>-</f>
    </nc>
  </rcc>
  <rcc rId="12875" ua="false" sId="4">
    <oc r="D129" t="n">
      <f>-</f>
    </oc>
    <nc r="D129" t="n">
      <f>-</f>
    </nc>
  </rcc>
  <rcc rId="12876" ua="false" sId="4">
    <oc r="D130" t="n">
      <f>-</f>
    </oc>
    <nc r="D130" t="n">
      <f>-</f>
    </nc>
  </rcc>
  <rcc rId="12877" ua="false" sId="4">
    <oc r="D131" t="n">
      <f>-</f>
    </oc>
    <nc r="D131" t="n">
      <f>-</f>
    </nc>
  </rcc>
  <rcc rId="12878" ua="false" sId="4">
    <oc r="D132" t="n">
      <f>-</f>
    </oc>
    <nc r="D132" t="n">
      <f>-</f>
    </nc>
  </rcc>
  <rcc rId="12879" ua="false" sId="4">
    <oc r="D133" t="n">
      <f>-</f>
    </oc>
    <nc r="D133" t="n">
      <f>-</f>
    </nc>
  </rcc>
  <rcc rId="12880" ua="false" sId="4">
    <oc r="D134" t="n">
      <f>-</f>
    </oc>
    <nc r="D134" t="n">
      <f>-</f>
    </nc>
  </rcc>
  <rcc rId="12881" ua="false" sId="4">
    <oc r="D135" t="n">
      <f>-</f>
    </oc>
    <nc r="D135" t="n">
      <f>-</f>
    </nc>
  </rcc>
  <rcc rId="12882" ua="false" sId="4">
    <oc r="D136" t="n">
      <f>-</f>
    </oc>
    <nc r="D136" t="n">
      <f>-</f>
    </nc>
  </rcc>
  <rcc rId="12883" ua="false" sId="4">
    <oc r="D137" t="n">
      <f>-</f>
    </oc>
    <nc r="D137" t="n">
      <f>-</f>
    </nc>
  </rcc>
  <rcc rId="12884" ua="false" sId="4">
    <oc r="D138" t="n">
      <f>-</f>
    </oc>
    <nc r="D138" t="n">
      <f>-</f>
    </nc>
  </rcc>
  <rcc rId="12885" ua="false" sId="4">
    <oc r="D139" t="n">
      <f>-</f>
    </oc>
    <nc r="D139" t="n">
      <f>-</f>
    </nc>
  </rcc>
  <rcc rId="12886" ua="false" sId="4">
    <oc r="D140" t="n">
      <f>-</f>
    </oc>
    <nc r="D140" t="n">
      <f>-</f>
    </nc>
  </rcc>
  <rcc rId="12887" ua="false" sId="4">
    <oc r="D141" t="n">
      <f>-</f>
    </oc>
    <nc r="D141" t="n">
      <f>-</f>
    </nc>
  </rcc>
  <rcc rId="12888" ua="false" sId="4">
    <oc r="D142" t="n">
      <f>-</f>
    </oc>
    <nc r="D142" t="n">
      <f>-</f>
    </nc>
  </rcc>
  <rcc rId="12889" ua="false" sId="4">
    <oc r="D143" t="n">
      <f>-</f>
    </oc>
    <nc r="D143" t="n">
      <f>-</f>
    </nc>
  </rcc>
  <rcc rId="12890" ua="false" sId="4">
    <oc r="D144" t="n">
      <f>-</f>
    </oc>
    <nc r="D144" t="n">
      <f>-</f>
    </nc>
  </rcc>
  <rcc rId="12891" ua="false" sId="4">
    <oc r="E120" t="n">
      <f>-</f>
    </oc>
    <nc r="E120" t="n">
      <f>-</f>
    </nc>
  </rcc>
  <rcc rId="12892" ua="false" sId="4">
    <oc r="E121" t="n">
      <f>-</f>
    </oc>
    <nc r="E121" t="n">
      <f>-</f>
    </nc>
  </rcc>
  <rcc rId="12893" ua="false" sId="4">
    <oc r="E122" t="n">
      <f>-</f>
    </oc>
    <nc r="E122" t="n">
      <f>-</f>
    </nc>
  </rcc>
  <rcc rId="12894" ua="false" sId="4">
    <oc r="E123" t="n">
      <f>-</f>
    </oc>
    <nc r="E123" t="n">
      <f>-</f>
    </nc>
  </rcc>
  <rcc rId="12895" ua="false" sId="4">
    <oc r="E124" t="n">
      <f>-</f>
    </oc>
    <nc r="E124" t="n">
      <f>-</f>
    </nc>
  </rcc>
  <rcc rId="12896" ua="false" sId="4">
    <oc r="E125" t="n">
      <f>-</f>
    </oc>
    <nc r="E125" t="n">
      <f>-</f>
    </nc>
  </rcc>
  <rcc rId="12897" ua="false" sId="4">
    <oc r="E126" t="n">
      <f>-</f>
    </oc>
    <nc r="E126" t="n">
      <f>-</f>
    </nc>
  </rcc>
  <rcc rId="12898" ua="false" sId="4">
    <oc r="E127" t="n">
      <f>-</f>
    </oc>
    <nc r="E127" t="n">
      <f>-</f>
    </nc>
  </rcc>
  <rcc rId="12899" ua="false" sId="4">
    <oc r="E128" t="n">
      <f>-</f>
    </oc>
    <nc r="E128" t="n">
      <f>-</f>
    </nc>
  </rcc>
  <rcc rId="12900" ua="false" sId="4">
    <oc r="E129" t="n">
      <f>-</f>
    </oc>
    <nc r="E129" t="n">
      <f>-</f>
    </nc>
  </rcc>
  <rcc rId="12901" ua="false" sId="4">
    <oc r="E130" t="n">
      <f>-</f>
    </oc>
    <nc r="E130" t="n">
      <f>-</f>
    </nc>
  </rcc>
  <rcc rId="12902" ua="false" sId="4">
    <oc r="E131" t="n">
      <f>-</f>
    </oc>
    <nc r="E131" t="n">
      <f>-</f>
    </nc>
  </rcc>
  <rcc rId="12903" ua="false" sId="4">
    <oc r="E132" t="n">
      <f>-</f>
    </oc>
    <nc r="E132" t="n">
      <f>-</f>
    </nc>
  </rcc>
  <rcc rId="12904" ua="false" sId="4">
    <oc r="E133" t="n">
      <f>-</f>
    </oc>
    <nc r="E133" t="n">
      <f>-</f>
    </nc>
  </rcc>
  <rcc rId="12905" ua="false" sId="4">
    <oc r="E134" t="n">
      <f>-</f>
    </oc>
    <nc r="E134" t="n">
      <f>-</f>
    </nc>
  </rcc>
  <rcc rId="12906" ua="false" sId="4">
    <oc r="E135" t="n">
      <f>-</f>
    </oc>
    <nc r="E135" t="n">
      <f>-</f>
    </nc>
  </rcc>
  <rcc rId="12907" ua="false" sId="4">
    <oc r="E136" t="n">
      <f>-</f>
    </oc>
    <nc r="E136" t="n">
      <f>-</f>
    </nc>
  </rcc>
  <rcc rId="12908" ua="false" sId="4">
    <oc r="E137" t="n">
      <f>-</f>
    </oc>
    <nc r="E137" t="n">
      <f>-</f>
    </nc>
  </rcc>
  <rcc rId="12909" ua="false" sId="4">
    <oc r="E138" t="n">
      <f>-</f>
    </oc>
    <nc r="E138" t="n">
      <f>-</f>
    </nc>
  </rcc>
  <rcc rId="12910" ua="false" sId="4">
    <oc r="E139" t="n">
      <f>-</f>
    </oc>
    <nc r="E139" t="n">
      <f>-</f>
    </nc>
  </rcc>
  <rcc rId="12911" ua="false" sId="4">
    <oc r="E140" t="n">
      <f>-</f>
    </oc>
    <nc r="E140" t="n">
      <f>-</f>
    </nc>
  </rcc>
  <rcc rId="12912" ua="false" sId="4">
    <oc r="E141" t="n">
      <f>-</f>
    </oc>
    <nc r="E141" t="n">
      <f>-</f>
    </nc>
  </rcc>
  <rcc rId="12913" ua="false" sId="4">
    <oc r="E142" t="n">
      <f>-</f>
    </oc>
    <nc r="E142" t="n">
      <f>-</f>
    </nc>
  </rcc>
  <rcc rId="12914" ua="false" sId="4">
    <oc r="E143" t="n">
      <f>-</f>
    </oc>
    <nc r="E143" t="n">
      <f>-</f>
    </nc>
  </rcc>
  <rcc rId="12915" ua="false" sId="4">
    <oc r="E144" t="n">
      <f>-</f>
    </oc>
    <nc r="E144" t="n">
      <f>-</f>
    </nc>
  </rcc>
  <rcc rId="12916" ua="false" sId="4">
    <oc r="F120" t="n">
      <f>-</f>
    </oc>
    <nc r="F120" t="n">
      <f>-</f>
    </nc>
  </rcc>
  <rcc rId="12917" ua="false" sId="4">
    <oc r="F121" t="n">
      <f>-</f>
    </oc>
    <nc r="F121" t="n">
      <f>-</f>
    </nc>
  </rcc>
  <rcc rId="12918" ua="false" sId="4">
    <oc r="F122" t="n">
      <f>-</f>
    </oc>
    <nc r="F122" t="n">
      <f>-</f>
    </nc>
  </rcc>
  <rcc rId="12919" ua="false" sId="4">
    <oc r="F123" t="n">
      <f>-</f>
    </oc>
    <nc r="F123" t="n">
      <f>-</f>
    </nc>
  </rcc>
  <rcc rId="12920" ua="false" sId="4">
    <oc r="F124" t="n">
      <f>-</f>
    </oc>
    <nc r="F124" t="n">
      <f>-</f>
    </nc>
  </rcc>
  <rcc rId="12921" ua="false" sId="4">
    <oc r="F125" t="n">
      <f>-</f>
    </oc>
    <nc r="F125" t="n">
      <f>-</f>
    </nc>
  </rcc>
  <rcc rId="12922" ua="false" sId="4">
    <oc r="F126" t="n">
      <f>-</f>
    </oc>
    <nc r="F126" t="n">
      <f>-</f>
    </nc>
  </rcc>
  <rcc rId="12923" ua="false" sId="4">
    <oc r="F127" t="n">
      <f>-</f>
    </oc>
    <nc r="F127" t="n">
      <f>-</f>
    </nc>
  </rcc>
  <rcc rId="12924" ua="false" sId="4">
    <oc r="F128" t="n">
      <f>-</f>
    </oc>
    <nc r="F128" t="n">
      <f>-</f>
    </nc>
  </rcc>
  <rcc rId="12925" ua="false" sId="4">
    <oc r="F129" t="n">
      <f>-</f>
    </oc>
    <nc r="F129" t="n">
      <f>-</f>
    </nc>
  </rcc>
  <rcc rId="12926" ua="false" sId="4">
    <oc r="F130" t="n">
      <f>-</f>
    </oc>
    <nc r="F130" t="n">
      <f>-</f>
    </nc>
  </rcc>
  <rcc rId="12927" ua="false" sId="4">
    <oc r="F131" t="n">
      <f>-</f>
    </oc>
    <nc r="F131" t="n">
      <f>-</f>
    </nc>
  </rcc>
  <rcc rId="12928" ua="false" sId="4">
    <oc r="F132" t="n">
      <f>-</f>
    </oc>
    <nc r="F132" t="n">
      <f>-</f>
    </nc>
  </rcc>
  <rcc rId="12929" ua="false" sId="4">
    <oc r="F133" t="n">
      <f>-</f>
    </oc>
    <nc r="F133" t="n">
      <f>-</f>
    </nc>
  </rcc>
  <rcc rId="12930" ua="false" sId="4">
    <oc r="F134" t="n">
      <f>-</f>
    </oc>
    <nc r="F134" t="n">
      <f>-</f>
    </nc>
  </rcc>
  <rcc rId="12931" ua="false" sId="4">
    <oc r="F135" t="n">
      <f>-</f>
    </oc>
    <nc r="F135" t="n">
      <f>-</f>
    </nc>
  </rcc>
  <rcc rId="12932" ua="false" sId="4">
    <oc r="F136" t="n">
      <f>-</f>
    </oc>
    <nc r="F136" t="n">
      <f>-</f>
    </nc>
  </rcc>
  <rcc rId="12933" ua="false" sId="4">
    <oc r="F137" t="n">
      <f>-</f>
    </oc>
    <nc r="F137" t="n">
      <f>-</f>
    </nc>
  </rcc>
  <rcc rId="12934" ua="false" sId="4">
    <oc r="F138" t="n">
      <f>-</f>
    </oc>
    <nc r="F138" t="n">
      <f>-</f>
    </nc>
  </rcc>
  <rcc rId="12935" ua="false" sId="4">
    <oc r="F139" t="n">
      <f>-</f>
    </oc>
    <nc r="F139" t="n">
      <f>-</f>
    </nc>
  </rcc>
  <rcc rId="12936" ua="false" sId="4">
    <oc r="F140" t="n">
      <f>-</f>
    </oc>
    <nc r="F140" t="n">
      <f>-</f>
    </nc>
  </rcc>
  <rcc rId="12937" ua="false" sId="4">
    <oc r="F141" t="n">
      <f>-</f>
    </oc>
    <nc r="F141" t="n">
      <f>-</f>
    </nc>
  </rcc>
  <rcc rId="12938" ua="false" sId="4">
    <oc r="F142" t="n">
      <f>-</f>
    </oc>
    <nc r="F142" t="n">
      <f>-</f>
    </nc>
  </rcc>
  <rcc rId="12939" ua="false" sId="4">
    <oc r="F143" t="n">
      <f>-</f>
    </oc>
    <nc r="F143" t="n">
      <f>-</f>
    </nc>
  </rcc>
  <rcc rId="12940" ua="false" sId="4">
    <oc r="F144" t="n">
      <f>-</f>
    </oc>
    <nc r="F144" t="n">
      <f>-</f>
    </nc>
  </rcc>
  <rcc rId="12941" ua="false" sId="4">
    <oc r="G120" t="n">
      <f>-</f>
    </oc>
    <nc r="G120" t="n">
      <f>-</f>
    </nc>
  </rcc>
  <rcc rId="12942" ua="false" sId="4">
    <oc r="G121" t="n">
      <f>-</f>
    </oc>
    <nc r="G121" t="n">
      <f>-</f>
    </nc>
  </rcc>
  <rcc rId="12943" ua="false" sId="4">
    <oc r="G122" t="n">
      <f>-</f>
    </oc>
    <nc r="G122" t="n">
      <f>-</f>
    </nc>
  </rcc>
  <rcc rId="12944" ua="false" sId="4">
    <oc r="G123" t="n">
      <f>-</f>
    </oc>
    <nc r="G123" t="n">
      <f>-</f>
    </nc>
  </rcc>
  <rcc rId="12945" ua="false" sId="4">
    <oc r="G124" t="n">
      <f>-</f>
    </oc>
    <nc r="G124" t="n">
      <f>-</f>
    </nc>
  </rcc>
  <rcc rId="12946" ua="false" sId="4">
    <oc r="G125" t="n">
      <f>-</f>
    </oc>
    <nc r="G125" t="n">
      <f>-</f>
    </nc>
  </rcc>
  <rcc rId="12947" ua="false" sId="4">
    <oc r="G126" t="n">
      <f>-</f>
    </oc>
    <nc r="G126" t="n">
      <f>-</f>
    </nc>
  </rcc>
  <rcc rId="12948" ua="false" sId="4">
    <oc r="G127" t="n">
      <f>-</f>
    </oc>
    <nc r="G127" t="n">
      <f>-</f>
    </nc>
  </rcc>
  <rcc rId="12949" ua="false" sId="4">
    <oc r="G128" t="n">
      <f>-</f>
    </oc>
    <nc r="G128" t="n">
      <f>-</f>
    </nc>
  </rcc>
  <rcc rId="12950" ua="false" sId="4">
    <oc r="G129" t="n">
      <f>-</f>
    </oc>
    <nc r="G129" t="n">
      <f>-</f>
    </nc>
  </rcc>
  <rcc rId="12951" ua="false" sId="4">
    <oc r="G130" t="n">
      <f>-</f>
    </oc>
    <nc r="G130" t="n">
      <f>-</f>
    </nc>
  </rcc>
  <rcc rId="12952" ua="false" sId="4">
    <oc r="G131" t="n">
      <f>-</f>
    </oc>
    <nc r="G131" t="n">
      <f>-</f>
    </nc>
  </rcc>
  <rcc rId="12953" ua="false" sId="4">
    <oc r="G132" t="n">
      <f>-</f>
    </oc>
    <nc r="G132" t="n">
      <f>-</f>
    </nc>
  </rcc>
  <rcc rId="12954" ua="false" sId="4">
    <oc r="G133" t="n">
      <f>-</f>
    </oc>
    <nc r="G133" t="n">
      <f>-</f>
    </nc>
  </rcc>
  <rcc rId="12955" ua="false" sId="4">
    <oc r="G134" t="n">
      <f>-</f>
    </oc>
    <nc r="G134" t="n">
      <f>-</f>
    </nc>
  </rcc>
  <rcc rId="12956" ua="false" sId="4">
    <oc r="G135" t="n">
      <f>-</f>
    </oc>
    <nc r="G135" t="n">
      <f>-</f>
    </nc>
  </rcc>
  <rcc rId="12957" ua="false" sId="4">
    <oc r="G136" t="n">
      <f>-</f>
    </oc>
    <nc r="G136" t="n">
      <f>-</f>
    </nc>
  </rcc>
  <rcc rId="12958" ua="false" sId="4">
    <oc r="G137" t="n">
      <f>-</f>
    </oc>
    <nc r="G137" t="n">
      <f>-</f>
    </nc>
  </rcc>
  <rcc rId="12959" ua="false" sId="4">
    <oc r="G138" t="n">
      <f>-</f>
    </oc>
    <nc r="G138" t="n">
      <f>-</f>
    </nc>
  </rcc>
  <rcc rId="12960" ua="false" sId="4">
    <oc r="G139" t="n">
      <f>-</f>
    </oc>
    <nc r="G139" t="n">
      <f>-</f>
    </nc>
  </rcc>
  <rcc rId="12961" ua="false" sId="4">
    <oc r="G140" t="n">
      <f>-</f>
    </oc>
    <nc r="G140" t="n">
      <f>-</f>
    </nc>
  </rcc>
  <rcc rId="12962" ua="false" sId="4">
    <oc r="G141" t="n">
      <f>-</f>
    </oc>
    <nc r="G141" t="n">
      <f>-</f>
    </nc>
  </rcc>
  <rcc rId="12963" ua="false" sId="4">
    <oc r="G142" t="n">
      <f>-</f>
    </oc>
    <nc r="G142" t="n">
      <f>-</f>
    </nc>
  </rcc>
  <rcc rId="12964" ua="false" sId="4">
    <oc r="G143" t="n">
      <f>-</f>
    </oc>
    <nc r="G143" t="n">
      <f>-</f>
    </nc>
  </rcc>
  <rcc rId="12965" ua="false" sId="4">
    <oc r="G144" t="n">
      <f>-</f>
    </oc>
    <nc r="G144" t="n">
      <f>-</f>
    </nc>
  </rcc>
  <rcc rId="12966" ua="false" sId="4">
    <oc r="H120" t="n">
      <f>-</f>
    </oc>
    <nc r="H120" t="n">
      <f>-</f>
    </nc>
  </rcc>
  <rcc rId="12967" ua="false" sId="4">
    <oc r="H121" t="n">
      <f>-</f>
    </oc>
    <nc r="H121" t="n">
      <f>-</f>
    </nc>
  </rcc>
  <rcc rId="12968" ua="false" sId="4">
    <oc r="H122" t="n">
      <f>-</f>
    </oc>
    <nc r="H122" t="n">
      <f>-</f>
    </nc>
  </rcc>
  <rcc rId="12969" ua="false" sId="4">
    <oc r="H123" t="n">
      <f>-</f>
    </oc>
    <nc r="H123" t="n">
      <f>-</f>
    </nc>
  </rcc>
  <rcc rId="12970" ua="false" sId="4">
    <oc r="H124" t="n">
      <f>-</f>
    </oc>
    <nc r="H124" t="n">
      <f>-</f>
    </nc>
  </rcc>
  <rcc rId="12971" ua="false" sId="4">
    <oc r="H125" t="n">
      <f>-</f>
    </oc>
    <nc r="H125" t="n">
      <f>-</f>
    </nc>
  </rcc>
  <rcc rId="12972" ua="false" sId="4">
    <oc r="H126" t="n">
      <f>-</f>
    </oc>
    <nc r="H126" t="n">
      <f>-</f>
    </nc>
  </rcc>
  <rcc rId="12973" ua="false" sId="4">
    <oc r="H127" t="n">
      <f>-</f>
    </oc>
    <nc r="H127" t="n">
      <f>-</f>
    </nc>
  </rcc>
  <rcc rId="12974" ua="false" sId="4">
    <oc r="H128" t="n">
      <f>-</f>
    </oc>
    <nc r="H128" t="n">
      <f>-</f>
    </nc>
  </rcc>
  <rcc rId="12975" ua="false" sId="4">
    <oc r="H129" t="n">
      <f>-</f>
    </oc>
    <nc r="H129" t="n">
      <f>-</f>
    </nc>
  </rcc>
  <rcc rId="12976" ua="false" sId="4">
    <oc r="H130" t="n">
      <f>-</f>
    </oc>
    <nc r="H130" t="n">
      <f>-</f>
    </nc>
  </rcc>
  <rcc rId="12977" ua="false" sId="4">
    <oc r="H131" t="n">
      <f>-</f>
    </oc>
    <nc r="H131" t="n">
      <f>-</f>
    </nc>
  </rcc>
  <rcc rId="12978" ua="false" sId="4">
    <oc r="H132" t="n">
      <f>-</f>
    </oc>
    <nc r="H132" t="n">
      <f>-</f>
    </nc>
  </rcc>
  <rcc rId="12979" ua="false" sId="4">
    <oc r="H133" t="n">
      <f>-</f>
    </oc>
    <nc r="H133" t="n">
      <f>-</f>
    </nc>
  </rcc>
  <rcc rId="12980" ua="false" sId="4">
    <oc r="H134" t="n">
      <f>-</f>
    </oc>
    <nc r="H134" t="n">
      <f>-</f>
    </nc>
  </rcc>
  <rcc rId="12981" ua="false" sId="4">
    <oc r="H135" t="n">
      <f>-</f>
    </oc>
    <nc r="H135" t="n">
      <f>-</f>
    </nc>
  </rcc>
  <rcc rId="12982" ua="false" sId="4">
    <oc r="H136" t="n">
      <f>-</f>
    </oc>
    <nc r="H136" t="n">
      <f>-</f>
    </nc>
  </rcc>
  <rcc rId="12983" ua="false" sId="4">
    <oc r="H137" t="n">
      <f>-</f>
    </oc>
    <nc r="H137" t="n">
      <f>-</f>
    </nc>
  </rcc>
  <rcc rId="12984" ua="false" sId="4">
    <oc r="H138" t="n">
      <f>-</f>
    </oc>
    <nc r="H138" t="n">
      <f>-</f>
    </nc>
  </rcc>
  <rcc rId="12985" ua="false" sId="4">
    <oc r="H139" t="n">
      <f>-</f>
    </oc>
    <nc r="H139" t="n">
      <f>-</f>
    </nc>
  </rcc>
  <rcc rId="12986" ua="false" sId="4">
    <oc r="H140" t="n">
      <f>-</f>
    </oc>
    <nc r="H140" t="n">
      <f>-</f>
    </nc>
  </rcc>
  <rcc rId="12987" ua="false" sId="4">
    <oc r="H141" t="n">
      <f>-</f>
    </oc>
    <nc r="H141" t="n">
      <f>-</f>
    </nc>
  </rcc>
  <rcc rId="12988" ua="false" sId="4">
    <oc r="H142" t="n">
      <f>-</f>
    </oc>
    <nc r="H142" t="n">
      <f>-</f>
    </nc>
  </rcc>
  <rcc rId="12989" ua="false" sId="4">
    <oc r="H143" t="n">
      <f>-</f>
    </oc>
    <nc r="H143" t="n">
      <f>-</f>
    </nc>
  </rcc>
  <rcc rId="12990" ua="false" sId="4">
    <oc r="H144" t="n">
      <f>-</f>
    </oc>
    <nc r="H144" t="n">
      <f>-</f>
    </nc>
  </rcc>
  <rcc rId="12991" ua="false" sId="4">
    <oc r="I120" t="n">
      <f>-</f>
    </oc>
    <nc r="I120" t="n">
      <f>-</f>
    </nc>
  </rcc>
  <rcc rId="12992" ua="false" sId="4">
    <oc r="I121" t="n">
      <f>-</f>
    </oc>
    <nc r="I121" t="n">
      <f>-</f>
    </nc>
  </rcc>
  <rcc rId="12993" ua="false" sId="4">
    <oc r="I122" t="n">
      <f>-</f>
    </oc>
    <nc r="I122" t="n">
      <f>-</f>
    </nc>
  </rcc>
  <rcc rId="12994" ua="false" sId="4">
    <oc r="I123" t="n">
      <f>-</f>
    </oc>
    <nc r="I123" t="n">
      <f>-</f>
    </nc>
  </rcc>
  <rcc rId="12995" ua="false" sId="4">
    <oc r="I124" t="n">
      <f>-</f>
    </oc>
    <nc r="I124" t="n">
      <f>-</f>
    </nc>
  </rcc>
  <rcc rId="12996" ua="false" sId="4">
    <oc r="I125" t="n">
      <f>-</f>
    </oc>
    <nc r="I125" t="n">
      <f>-</f>
    </nc>
  </rcc>
  <rcc rId="12997" ua="false" sId="4">
    <oc r="I126" t="n">
      <f>-</f>
    </oc>
    <nc r="I126" t="n">
      <f>-</f>
    </nc>
  </rcc>
  <rcc rId="12998" ua="false" sId="4">
    <oc r="I127" t="n">
      <f>-</f>
    </oc>
    <nc r="I127" t="n">
      <f>-</f>
    </nc>
  </rcc>
  <rcc rId="12999" ua="false" sId="4">
    <oc r="I128" t="n">
      <f>-</f>
    </oc>
    <nc r="I128" t="n">
      <f>-</f>
    </nc>
  </rcc>
  <rcc rId="13000" ua="false" sId="4">
    <oc r="I129" t="n">
      <f>-</f>
    </oc>
    <nc r="I129" t="n">
      <f>-</f>
    </nc>
  </rcc>
  <rcc rId="13001" ua="false" sId="4">
    <oc r="I130" t="n">
      <f>-</f>
    </oc>
    <nc r="I130" t="n">
      <f>-</f>
    </nc>
  </rcc>
  <rcc rId="13002" ua="false" sId="4">
    <oc r="I131" t="n">
      <f>-</f>
    </oc>
    <nc r="I131" t="n">
      <f>-</f>
    </nc>
  </rcc>
  <rcc rId="13003" ua="false" sId="4">
    <oc r="I132" t="n">
      <f>-</f>
    </oc>
    <nc r="I132" t="n">
      <f>-</f>
    </nc>
  </rcc>
  <rcc rId="13004" ua="false" sId="4">
    <oc r="I133" t="n">
      <f>-</f>
    </oc>
    <nc r="I133" t="n">
      <f>-</f>
    </nc>
  </rcc>
  <rcc rId="13005" ua="false" sId="4">
    <oc r="I134" t="n">
      <f>-</f>
    </oc>
    <nc r="I134" t="n">
      <f>-</f>
    </nc>
  </rcc>
  <rcc rId="13006" ua="false" sId="4">
    <oc r="I135" t="n">
      <f>-</f>
    </oc>
    <nc r="I135" t="n">
      <f>-</f>
    </nc>
  </rcc>
  <rcc rId="13007" ua="false" sId="4">
    <oc r="I136" t="n">
      <f>-</f>
    </oc>
    <nc r="I136" t="n">
      <f>-</f>
    </nc>
  </rcc>
  <rcc rId="13008" ua="false" sId="4">
    <oc r="I137" t="n">
      <f>-</f>
    </oc>
    <nc r="I137" t="n">
      <f>-</f>
    </nc>
  </rcc>
  <rcc rId="13009" ua="false" sId="4">
    <oc r="I138" t="n">
      <f>-</f>
    </oc>
    <nc r="I138" t="n">
      <f>-</f>
    </nc>
  </rcc>
  <rcc rId="13010" ua="false" sId="4">
    <oc r="I139" t="n">
      <f>-</f>
    </oc>
    <nc r="I139" t="n">
      <f>-</f>
    </nc>
  </rcc>
  <rcc rId="13011" ua="false" sId="4">
    <oc r="I140" t="n">
      <f>-</f>
    </oc>
    <nc r="I140" t="n">
      <f>-</f>
    </nc>
  </rcc>
  <rcc rId="13012" ua="false" sId="4">
    <oc r="I141" t="n">
      <f>-</f>
    </oc>
    <nc r="I141" t="n">
      <f>-</f>
    </nc>
  </rcc>
  <rcc rId="13013" ua="false" sId="4">
    <oc r="I142" t="n">
      <f>-</f>
    </oc>
    <nc r="I142" t="n">
      <f>-</f>
    </nc>
  </rcc>
  <rcc rId="13014" ua="false" sId="4">
    <oc r="I143" t="n">
      <f>-</f>
    </oc>
    <nc r="I143" t="n">
      <f>-</f>
    </nc>
  </rcc>
  <rcc rId="13015" ua="false" sId="4">
    <oc r="I144" t="n">
      <f>-</f>
    </oc>
    <nc r="I144" t="n">
      <f>-</f>
    </nc>
  </rcc>
  <rcc rId="13016" ua="false" sId="4">
    <oc r="J120" t="n">
      <f>-</f>
    </oc>
    <nc r="J120" t="n">
      <f>-</f>
    </nc>
  </rcc>
  <rcc rId="13017" ua="false" sId="4">
    <oc r="J121" t="n">
      <f>-</f>
    </oc>
    <nc r="J121" t="n">
      <f>-</f>
    </nc>
  </rcc>
  <rcc rId="13018" ua="false" sId="4">
    <oc r="J122" t="n">
      <f>-</f>
    </oc>
    <nc r="J122" t="n">
      <f>-</f>
    </nc>
  </rcc>
  <rcc rId="13019" ua="false" sId="4">
    <oc r="J123" t="n">
      <f>-</f>
    </oc>
    <nc r="J123" t="n">
      <f>-</f>
    </nc>
  </rcc>
  <rcc rId="13020" ua="false" sId="4">
    <oc r="J124" t="n">
      <f>-</f>
    </oc>
    <nc r="J124" t="n">
      <f>-</f>
    </nc>
  </rcc>
  <rcc rId="13021" ua="false" sId="4">
    <oc r="J125" t="n">
      <f>-</f>
    </oc>
    <nc r="J125" t="n">
      <f>-</f>
    </nc>
  </rcc>
  <rcc rId="13022" ua="false" sId="4">
    <oc r="J126" t="n">
      <f>-</f>
    </oc>
    <nc r="J126" t="n">
      <f>-</f>
    </nc>
  </rcc>
  <rcc rId="13023" ua="false" sId="4">
    <oc r="J127" t="n">
      <f>-</f>
    </oc>
    <nc r="J127" t="n">
      <f>-</f>
    </nc>
  </rcc>
  <rcc rId="13024" ua="false" sId="4">
    <oc r="J128" t="n">
      <f>-</f>
    </oc>
    <nc r="J128" t="n">
      <f>-</f>
    </nc>
  </rcc>
  <rcc rId="13025" ua="false" sId="4">
    <oc r="J129" t="n">
      <f>-</f>
    </oc>
    <nc r="J129" t="n">
      <f>-</f>
    </nc>
  </rcc>
  <rcc rId="13026" ua="false" sId="4">
    <oc r="J130" t="n">
      <f>-</f>
    </oc>
    <nc r="J130" t="n">
      <f>-</f>
    </nc>
  </rcc>
  <rcc rId="13027" ua="false" sId="4">
    <oc r="J131" t="n">
      <f>-</f>
    </oc>
    <nc r="J131" t="n">
      <f>-</f>
    </nc>
  </rcc>
  <rcc rId="13028" ua="false" sId="4">
    <oc r="J132" t="n">
      <f>-</f>
    </oc>
    <nc r="J132" t="n">
      <f>-</f>
    </nc>
  </rcc>
  <rcc rId="13029" ua="false" sId="4">
    <oc r="J133" t="n">
      <f>-</f>
    </oc>
    <nc r="J133" t="n">
      <f>-</f>
    </nc>
  </rcc>
  <rcc rId="13030" ua="false" sId="4">
    <oc r="J134" t="n">
      <f>-</f>
    </oc>
    <nc r="J134" t="n">
      <f>-</f>
    </nc>
  </rcc>
  <rcc rId="13031" ua="false" sId="4">
    <oc r="J135" t="n">
      <f>-</f>
    </oc>
    <nc r="J135" t="n">
      <f>-</f>
    </nc>
  </rcc>
  <rcc rId="13032" ua="false" sId="4">
    <oc r="J136" t="n">
      <f>-</f>
    </oc>
    <nc r="J136" t="n">
      <f>-</f>
    </nc>
  </rcc>
  <rcc rId="13033" ua="false" sId="4">
    <oc r="J137" t="n">
      <f>-</f>
    </oc>
    <nc r="J137" t="n">
      <f>-</f>
    </nc>
  </rcc>
  <rcc rId="13034" ua="false" sId="4">
    <oc r="J138" t="n">
      <f>-</f>
    </oc>
    <nc r="J138" t="n">
      <f>-</f>
    </nc>
  </rcc>
  <rcc rId="13035" ua="false" sId="4">
    <oc r="J139" t="n">
      <f>-</f>
    </oc>
    <nc r="J139" t="n">
      <f>-</f>
    </nc>
  </rcc>
  <rcc rId="13036" ua="false" sId="4">
    <oc r="J140" t="n">
      <f>-</f>
    </oc>
    <nc r="J140" t="n">
      <f>-</f>
    </nc>
  </rcc>
  <rcc rId="13037" ua="false" sId="4">
    <oc r="J141" t="n">
      <f>-</f>
    </oc>
    <nc r="J141" t="n">
      <f>-</f>
    </nc>
  </rcc>
  <rcc rId="13038" ua="false" sId="4">
    <oc r="J142" t="n">
      <f>-</f>
    </oc>
    <nc r="J142" t="n">
      <f>-</f>
    </nc>
  </rcc>
  <rcc rId="13039" ua="false" sId="4">
    <oc r="J143" t="n">
      <f>-</f>
    </oc>
    <nc r="J143" t="n">
      <f>-</f>
    </nc>
  </rcc>
  <rcc rId="13040" ua="false" sId="4">
    <oc r="J144" t="n">
      <f>-</f>
    </oc>
    <nc r="J144" t="n">
      <f>-</f>
    </nc>
  </rcc>
  <rcc rId="13041" ua="false" sId="4">
    <oc r="K120" t="n">
      <f>-</f>
    </oc>
    <nc r="K120" t="n">
      <f>-</f>
    </nc>
  </rcc>
  <rcc rId="13042" ua="false" sId="4">
    <oc r="K121" t="n">
      <f>-</f>
    </oc>
    <nc r="K121" t="n">
      <f>-</f>
    </nc>
  </rcc>
  <rcc rId="13043" ua="false" sId="4">
    <oc r="K122" t="n">
      <f>-</f>
    </oc>
    <nc r="K122" t="n">
      <f>-</f>
    </nc>
  </rcc>
  <rcc rId="13044" ua="false" sId="4">
    <oc r="K123" t="n">
      <f>-</f>
    </oc>
    <nc r="K123" t="n">
      <f>-</f>
    </nc>
  </rcc>
  <rcc rId="13045" ua="false" sId="4">
    <oc r="K124" t="n">
      <f>-</f>
    </oc>
    <nc r="K124" t="n">
      <f>-</f>
    </nc>
  </rcc>
  <rcc rId="13046" ua="false" sId="4">
    <oc r="K125" t="n">
      <f>-</f>
    </oc>
    <nc r="K125" t="n">
      <f>-</f>
    </nc>
  </rcc>
  <rcc rId="13047" ua="false" sId="4">
    <oc r="K126" t="n">
      <f>-</f>
    </oc>
    <nc r="K126" t="n">
      <f>-</f>
    </nc>
  </rcc>
  <rcc rId="13048" ua="false" sId="4">
    <oc r="K127" t="n">
      <f>-</f>
    </oc>
    <nc r="K127" t="n">
      <f>-</f>
    </nc>
  </rcc>
  <rcc rId="13049" ua="false" sId="4">
    <oc r="K128" t="n">
      <f>-</f>
    </oc>
    <nc r="K128" t="n">
      <f>-</f>
    </nc>
  </rcc>
  <rcc rId="13050" ua="false" sId="4">
    <oc r="K129" t="n">
      <f>-</f>
    </oc>
    <nc r="K129" t="n">
      <f>-</f>
    </nc>
  </rcc>
  <rcc rId="13051" ua="false" sId="4">
    <oc r="K130" t="n">
      <f>-</f>
    </oc>
    <nc r="K130" t="n">
      <f>-</f>
    </nc>
  </rcc>
  <rcc rId="13052" ua="false" sId="4">
    <oc r="K131" t="n">
      <f>-</f>
    </oc>
    <nc r="K131" t="n">
      <f>-</f>
    </nc>
  </rcc>
  <rcc rId="13053" ua="false" sId="4">
    <oc r="K132" t="n">
      <f>-</f>
    </oc>
    <nc r="K132" t="n">
      <f>-</f>
    </nc>
  </rcc>
  <rcc rId="13054" ua="false" sId="4">
    <oc r="K133" t="n">
      <f>-</f>
    </oc>
    <nc r="K133" t="n">
      <f>-</f>
    </nc>
  </rcc>
  <rcc rId="13055" ua="false" sId="4">
    <oc r="K134" t="n">
      <f>-</f>
    </oc>
    <nc r="K134" t="n">
      <f>-</f>
    </nc>
  </rcc>
  <rcc rId="13056" ua="false" sId="4">
    <oc r="K135" t="n">
      <f>-</f>
    </oc>
    <nc r="K135" t="n">
      <f>-</f>
    </nc>
  </rcc>
  <rcc rId="13057" ua="false" sId="4">
    <oc r="K136" t="n">
      <f>-</f>
    </oc>
    <nc r="K136" t="n">
      <f>-</f>
    </nc>
  </rcc>
  <rcc rId="13058" ua="false" sId="4">
    <oc r="K137" t="n">
      <f>-</f>
    </oc>
    <nc r="K137" t="n">
      <f>-</f>
    </nc>
  </rcc>
  <rcc rId="13059" ua="false" sId="4">
    <oc r="K138" t="n">
      <f>-</f>
    </oc>
    <nc r="K138" t="n">
      <f>-</f>
    </nc>
  </rcc>
  <rcc rId="13060" ua="false" sId="4">
    <oc r="K139" t="n">
      <f>-</f>
    </oc>
    <nc r="K139" t="n">
      <f>-</f>
    </nc>
  </rcc>
  <rcc rId="13061" ua="false" sId="4">
    <oc r="K140" t="n">
      <f>-</f>
    </oc>
    <nc r="K140" t="n">
      <f>-</f>
    </nc>
  </rcc>
  <rcc rId="13062" ua="false" sId="4">
    <oc r="K141" t="n">
      <f>-</f>
    </oc>
    <nc r="K141" t="n">
      <f>-</f>
    </nc>
  </rcc>
  <rcc rId="13063" ua="false" sId="4">
    <oc r="K142" t="n">
      <f>-</f>
    </oc>
    <nc r="K142" t="n">
      <f>-</f>
    </nc>
  </rcc>
  <rcc rId="13064" ua="false" sId="4">
    <oc r="K143" t="n">
      <f>-</f>
    </oc>
    <nc r="K143" t="n">
      <f>-</f>
    </nc>
  </rcc>
  <rcc rId="13065" ua="false" sId="4">
    <oc r="K144" t="n">
      <f>-</f>
    </oc>
    <nc r="K144" t="n">
      <f>-</f>
    </nc>
  </rcc>
  <rcc rId="13066" ua="false" sId="4">
    <oc r="L120" t="n">
      <f>-</f>
    </oc>
    <nc r="L120" t="n">
      <f>-</f>
    </nc>
  </rcc>
  <rcc rId="13067" ua="false" sId="4">
    <oc r="L121" t="n">
      <f>-</f>
    </oc>
    <nc r="L121" t="n">
      <f>-</f>
    </nc>
  </rcc>
  <rcc rId="13068" ua="false" sId="4">
    <oc r="L122" t="n">
      <f>-</f>
    </oc>
    <nc r="L122" t="n">
      <f>-</f>
    </nc>
  </rcc>
  <rcc rId="13069" ua="false" sId="4">
    <oc r="L123" t="n">
      <f>-</f>
    </oc>
    <nc r="L123" t="n">
      <f>-</f>
    </nc>
  </rcc>
  <rcc rId="13070" ua="false" sId="4">
    <oc r="L124" t="n">
      <f>-</f>
    </oc>
    <nc r="L124" t="n">
      <f>-</f>
    </nc>
  </rcc>
  <rcc rId="13071" ua="false" sId="4">
    <oc r="L125" t="n">
      <f>-</f>
    </oc>
    <nc r="L125" t="n">
      <f>-</f>
    </nc>
  </rcc>
  <rcc rId="13072" ua="false" sId="4">
    <oc r="L126" t="n">
      <f>-</f>
    </oc>
    <nc r="L126" t="n">
      <f>-</f>
    </nc>
  </rcc>
  <rcc rId="13073" ua="false" sId="4">
    <oc r="L127" t="n">
      <f>-</f>
    </oc>
    <nc r="L127" t="n">
      <f>-</f>
    </nc>
  </rcc>
  <rcc rId="13074" ua="false" sId="4">
    <oc r="L128" t="n">
      <f>-</f>
    </oc>
    <nc r="L128" t="n">
      <f>-</f>
    </nc>
  </rcc>
  <rcc rId="13075" ua="false" sId="4">
    <oc r="L129" t="n">
      <f>-</f>
    </oc>
    <nc r="L129" t="n">
      <f>-</f>
    </nc>
  </rcc>
  <rcc rId="13076" ua="false" sId="4">
    <oc r="L130" t="n">
      <f>-</f>
    </oc>
    <nc r="L130" t="n">
      <f>-</f>
    </nc>
  </rcc>
  <rcc rId="13077" ua="false" sId="4">
    <oc r="L131" t="n">
      <f>-</f>
    </oc>
    <nc r="L131" t="n">
      <f>-</f>
    </nc>
  </rcc>
  <rcc rId="13078" ua="false" sId="4">
    <oc r="L132" t="n">
      <f>-</f>
    </oc>
    <nc r="L132" t="n">
      <f>-</f>
    </nc>
  </rcc>
  <rcc rId="13079" ua="false" sId="4">
    <oc r="L133" t="n">
      <f>-</f>
    </oc>
    <nc r="L133" t="n">
      <f>-</f>
    </nc>
  </rcc>
  <rcc rId="13080" ua="false" sId="4">
    <oc r="L134" t="n">
      <f>-</f>
    </oc>
    <nc r="L134" t="n">
      <f>-</f>
    </nc>
  </rcc>
  <rcc rId="13081" ua="false" sId="4">
    <oc r="L135" t="n">
      <f>-</f>
    </oc>
    <nc r="L135" t="n">
      <f>-</f>
    </nc>
  </rcc>
  <rcc rId="13082" ua="false" sId="4">
    <oc r="L136" t="n">
      <f>-</f>
    </oc>
    <nc r="L136" t="n">
      <f>-</f>
    </nc>
  </rcc>
  <rcc rId="13083" ua="false" sId="4">
    <oc r="L137" t="n">
      <f>-</f>
    </oc>
    <nc r="L137" t="n">
      <f>-</f>
    </nc>
  </rcc>
  <rcc rId="13084" ua="false" sId="4">
    <oc r="L138" t="n">
      <f>-</f>
    </oc>
    <nc r="L138" t="n">
      <f>-</f>
    </nc>
  </rcc>
  <rcc rId="13085" ua="false" sId="4">
    <oc r="L139" t="n">
      <f>-</f>
    </oc>
    <nc r="L139" t="n">
      <f>-</f>
    </nc>
  </rcc>
  <rcc rId="13086" ua="false" sId="4">
    <oc r="L140" t="n">
      <f>-</f>
    </oc>
    <nc r="L140" t="n">
      <f>-</f>
    </nc>
  </rcc>
  <rcc rId="13087" ua="false" sId="4">
    <oc r="L141" t="n">
      <f>-</f>
    </oc>
    <nc r="L141" t="n">
      <f>-</f>
    </nc>
  </rcc>
  <rcc rId="13088" ua="false" sId="4">
    <oc r="L142" t="n">
      <f>-</f>
    </oc>
    <nc r="L142" t="n">
      <f>-</f>
    </nc>
  </rcc>
  <rcc rId="13089" ua="false" sId="4">
    <oc r="L143" t="n">
      <f>-</f>
    </oc>
    <nc r="L143" t="n">
      <f>-</f>
    </nc>
  </rcc>
  <rcc rId="13090" ua="false" sId="4">
    <oc r="L144" t="n">
      <f>-</f>
    </oc>
    <nc r="L144" t="n">
      <f>-</f>
    </nc>
  </rcc>
  <rcc rId="13091" ua="false" sId="4">
    <oc r="M120" t="n">
      <f>-</f>
    </oc>
    <nc r="M120" t="n">
      <f>-</f>
    </nc>
  </rcc>
  <rcc rId="13092" ua="false" sId="4">
    <oc r="M121" t="n">
      <f>-</f>
    </oc>
    <nc r="M121" t="n">
      <f>-</f>
    </nc>
  </rcc>
  <rcc rId="13093" ua="false" sId="4">
    <oc r="M122" t="n">
      <f>-</f>
    </oc>
    <nc r="M122" t="n">
      <f>-</f>
    </nc>
  </rcc>
  <rcc rId="13094" ua="false" sId="4">
    <oc r="M123" t="n">
      <f>-</f>
    </oc>
    <nc r="M123" t="n">
      <f>-</f>
    </nc>
  </rcc>
  <rcc rId="13095" ua="false" sId="4">
    <oc r="M124" t="n">
      <f>-</f>
    </oc>
    <nc r="M124" t="n">
      <f>-</f>
    </nc>
  </rcc>
  <rcc rId="13096" ua="false" sId="4">
    <oc r="M125" t="n">
      <f>-</f>
    </oc>
    <nc r="M125" t="n">
      <f>-</f>
    </nc>
  </rcc>
  <rcc rId="13097" ua="false" sId="4">
    <oc r="M126" t="n">
      <f>-</f>
    </oc>
    <nc r="M126" t="n">
      <f>-</f>
    </nc>
  </rcc>
  <rcc rId="13098" ua="false" sId="4">
    <oc r="M127" t="n">
      <f>-</f>
    </oc>
    <nc r="M127" t="n">
      <f>-</f>
    </nc>
  </rcc>
  <rcc rId="13099" ua="false" sId="4">
    <oc r="M128" t="n">
      <f>-</f>
    </oc>
    <nc r="M128" t="n">
      <f>-</f>
    </nc>
  </rcc>
  <rcc rId="13100" ua="false" sId="4">
    <oc r="M129" t="n">
      <f>-</f>
    </oc>
    <nc r="M129" t="n">
      <f>-</f>
    </nc>
  </rcc>
  <rcc rId="13101" ua="false" sId="4">
    <oc r="M130" t="n">
      <f>-</f>
    </oc>
    <nc r="M130" t="n">
      <f>-</f>
    </nc>
  </rcc>
  <rcc rId="13102" ua="false" sId="4">
    <oc r="M131" t="n">
      <f>-</f>
    </oc>
    <nc r="M131" t="n">
      <f>-</f>
    </nc>
  </rcc>
  <rcc rId="13103" ua="false" sId="4">
    <oc r="M132" t="n">
      <f>-</f>
    </oc>
    <nc r="M132" t="n">
      <f>-</f>
    </nc>
  </rcc>
  <rcc rId="13104" ua="false" sId="4">
    <oc r="M133" t="n">
      <f>-</f>
    </oc>
    <nc r="M133" t="n">
      <f>-</f>
    </nc>
  </rcc>
  <rcc rId="13105" ua="false" sId="4">
    <oc r="M134" t="n">
      <f>-</f>
    </oc>
    <nc r="M134" t="n">
      <f>-</f>
    </nc>
  </rcc>
  <rcc rId="13106" ua="false" sId="4">
    <oc r="M135" t="n">
      <f>-</f>
    </oc>
    <nc r="M135" t="n">
      <f>-</f>
    </nc>
  </rcc>
  <rcc rId="13107" ua="false" sId="4">
    <oc r="M136" t="n">
      <f>-</f>
    </oc>
    <nc r="M136" t="n">
      <f>-</f>
    </nc>
  </rcc>
  <rcc rId="13108" ua="false" sId="4">
    <oc r="M137" t="n">
      <f>-</f>
    </oc>
    <nc r="M137" t="n">
      <f>-</f>
    </nc>
  </rcc>
  <rcc rId="13109" ua="false" sId="4">
    <oc r="M138" t="n">
      <f>-</f>
    </oc>
    <nc r="M138" t="n">
      <f>-</f>
    </nc>
  </rcc>
  <rcc rId="13110" ua="false" sId="4">
    <oc r="M139" t="n">
      <f>-</f>
    </oc>
    <nc r="M139" t="n">
      <f>-</f>
    </nc>
  </rcc>
  <rcc rId="13111" ua="false" sId="4">
    <oc r="M140" t="n">
      <f>-</f>
    </oc>
    <nc r="M140" t="n">
      <f>-</f>
    </nc>
  </rcc>
  <rcc rId="13112" ua="false" sId="4">
    <oc r="M141" t="n">
      <f>-</f>
    </oc>
    <nc r="M141" t="n">
      <f>-</f>
    </nc>
  </rcc>
  <rcc rId="13113" ua="false" sId="4">
    <oc r="M142" t="n">
      <f>-</f>
    </oc>
    <nc r="M142" t="n">
      <f>-</f>
    </nc>
  </rcc>
  <rcc rId="13114" ua="false" sId="4">
    <oc r="M143" t="n">
      <f>-</f>
    </oc>
    <nc r="M143" t="n">
      <f>-</f>
    </nc>
  </rcc>
  <rcc rId="13115" ua="false" sId="4">
    <oc r="M144" t="n">
      <f>-</f>
    </oc>
    <nc r="M144" t="n">
      <f>-</f>
    </nc>
  </rcc>
  <rcc rId="13116" ua="false" sId="4">
    <oc r="N120" t="n">
      <f>-</f>
    </oc>
    <nc r="N120" t="n">
      <f>-</f>
    </nc>
  </rcc>
  <rcc rId="13117" ua="false" sId="4">
    <oc r="N121" t="n">
      <f>-</f>
    </oc>
    <nc r="N121" t="n">
      <f>-</f>
    </nc>
  </rcc>
  <rcc rId="13118" ua="false" sId="4">
    <oc r="N122" t="n">
      <f>-</f>
    </oc>
    <nc r="N122" t="n">
      <f>-</f>
    </nc>
  </rcc>
  <rcc rId="13119" ua="false" sId="4">
    <oc r="N123" t="n">
      <f>-</f>
    </oc>
    <nc r="N123" t="n">
      <f>-</f>
    </nc>
  </rcc>
  <rcc rId="13120" ua="false" sId="4">
    <oc r="N124" t="n">
      <f>-</f>
    </oc>
    <nc r="N124" t="n">
      <f>-</f>
    </nc>
  </rcc>
  <rcc rId="13121" ua="false" sId="4">
    <oc r="N125" t="n">
      <f>-</f>
    </oc>
    <nc r="N125" t="n">
      <f>-</f>
    </nc>
  </rcc>
  <rcc rId="13122" ua="false" sId="4">
    <oc r="N126" t="n">
      <f>-</f>
    </oc>
    <nc r="N126" t="n">
      <f>-</f>
    </nc>
  </rcc>
  <rcc rId="13123" ua="false" sId="4">
    <oc r="N127" t="n">
      <f>-</f>
    </oc>
    <nc r="N127" t="n">
      <f>-</f>
    </nc>
  </rcc>
  <rcc rId="13124" ua="false" sId="4">
    <oc r="N128" t="n">
      <f>-</f>
    </oc>
    <nc r="N128" t="n">
      <f>-</f>
    </nc>
  </rcc>
  <rcc rId="13125" ua="false" sId="4">
    <oc r="N129" t="n">
      <f>-</f>
    </oc>
    <nc r="N129" t="n">
      <f>-</f>
    </nc>
  </rcc>
  <rcc rId="13126" ua="false" sId="4">
    <oc r="N130" t="n">
      <f>-</f>
    </oc>
    <nc r="N130" t="n">
      <f>-</f>
    </nc>
  </rcc>
  <rcc rId="13127" ua="false" sId="4">
    <oc r="N131" t="n">
      <f>-</f>
    </oc>
    <nc r="N131" t="n">
      <f>-</f>
    </nc>
  </rcc>
  <rcc rId="13128" ua="false" sId="4">
    <oc r="N132" t="n">
      <f>-</f>
    </oc>
    <nc r="N132" t="n">
      <f>-</f>
    </nc>
  </rcc>
  <rcc rId="13129" ua="false" sId="4">
    <oc r="N133" t="n">
      <f>-</f>
    </oc>
    <nc r="N133" t="n">
      <f>-</f>
    </nc>
  </rcc>
  <rcc rId="13130" ua="false" sId="4">
    <oc r="N134" t="n">
      <f>-</f>
    </oc>
    <nc r="N134" t="n">
      <f>-</f>
    </nc>
  </rcc>
  <rcc rId="13131" ua="false" sId="4">
    <oc r="N135" t="n">
      <f>-</f>
    </oc>
    <nc r="N135" t="n">
      <f>-</f>
    </nc>
  </rcc>
  <rcc rId="13132" ua="false" sId="4">
    <oc r="N136" t="n">
      <f>-</f>
    </oc>
    <nc r="N136" t="n">
      <f>-</f>
    </nc>
  </rcc>
  <rcc rId="13133" ua="false" sId="4">
    <oc r="N137" t="n">
      <f>-</f>
    </oc>
    <nc r="N137" t="n">
      <f>-</f>
    </nc>
  </rcc>
  <rcc rId="13134" ua="false" sId="4">
    <oc r="N138" t="n">
      <f>-</f>
    </oc>
    <nc r="N138" t="n">
      <f>-</f>
    </nc>
  </rcc>
  <rcc rId="13135" ua="false" sId="4">
    <oc r="N139" t="n">
      <f>-</f>
    </oc>
    <nc r="N139" t="n">
      <f>-</f>
    </nc>
  </rcc>
  <rcc rId="13136" ua="false" sId="4">
    <oc r="N140" t="n">
      <f>-</f>
    </oc>
    <nc r="N140" t="n">
      <f>-</f>
    </nc>
  </rcc>
  <rcc rId="13137" ua="false" sId="4">
    <oc r="N141" t="n">
      <f>-</f>
    </oc>
    <nc r="N141" t="n">
      <f>-</f>
    </nc>
  </rcc>
  <rcc rId="13138" ua="false" sId="4">
    <oc r="N142" t="n">
      <f>-</f>
    </oc>
    <nc r="N142" t="n">
      <f>-</f>
    </nc>
  </rcc>
  <rcc rId="13139" ua="false" sId="4">
    <oc r="N143" t="n">
      <f>-</f>
    </oc>
    <nc r="N143" t="n">
      <f>-</f>
    </nc>
  </rcc>
  <rcc rId="13140" ua="false" sId="4">
    <oc r="N144" t="n">
      <f>-</f>
    </oc>
    <nc r="N144" t="n">
      <f>-</f>
    </nc>
  </rcc>
  <rcc rId="13141" ua="false" sId="4">
    <oc r="O120" t="n">
      <f>-</f>
    </oc>
    <nc r="O120" t="n">
      <f>-</f>
    </nc>
  </rcc>
  <rcc rId="13142" ua="false" sId="4">
    <oc r="O121" t="n">
      <f>-</f>
    </oc>
    <nc r="O121" t="n">
      <f>-</f>
    </nc>
  </rcc>
  <rcc rId="13143" ua="false" sId="4">
    <oc r="O122" t="n">
      <f>-</f>
    </oc>
    <nc r="O122" t="n">
      <f>-</f>
    </nc>
  </rcc>
  <rcc rId="13144" ua="false" sId="4">
    <oc r="O123" t="n">
      <f>-</f>
    </oc>
    <nc r="O123" t="n">
      <f>-</f>
    </nc>
  </rcc>
  <rcc rId="13145" ua="false" sId="4">
    <oc r="O124" t="n">
      <f>-</f>
    </oc>
    <nc r="O124" t="n">
      <f>-</f>
    </nc>
  </rcc>
  <rcc rId="13146" ua="false" sId="4">
    <oc r="O125" t="n">
      <f>-</f>
    </oc>
    <nc r="O125" t="n">
      <f>-</f>
    </nc>
  </rcc>
  <rcc rId="13147" ua="false" sId="4">
    <oc r="O126" t="n">
      <f>-</f>
    </oc>
    <nc r="O126" t="n">
      <f>-</f>
    </nc>
  </rcc>
  <rcc rId="13148" ua="false" sId="4">
    <oc r="O127" t="n">
      <f>-</f>
    </oc>
    <nc r="O127" t="n">
      <f>-</f>
    </nc>
  </rcc>
  <rcc rId="13149" ua="false" sId="4">
    <oc r="O128" t="n">
      <f>-</f>
    </oc>
    <nc r="O128" t="n">
      <f>-</f>
    </nc>
  </rcc>
  <rcc rId="13150" ua="false" sId="4">
    <oc r="O129" t="n">
      <f>-</f>
    </oc>
    <nc r="O129" t="n">
      <f>-</f>
    </nc>
  </rcc>
  <rcc rId="13151" ua="false" sId="4">
    <oc r="O130" t="n">
      <f>-</f>
    </oc>
    <nc r="O130" t="n">
      <f>-</f>
    </nc>
  </rcc>
  <rcc rId="13152" ua="false" sId="4">
    <oc r="O131" t="n">
      <f>-</f>
    </oc>
    <nc r="O131" t="n">
      <f>-</f>
    </nc>
  </rcc>
  <rcc rId="13153" ua="false" sId="4">
    <oc r="O132" t="n">
      <f>-</f>
    </oc>
    <nc r="O132" t="n">
      <f>-</f>
    </nc>
  </rcc>
  <rcc rId="13154" ua="false" sId="4">
    <oc r="O133" t="n">
      <f>-</f>
    </oc>
    <nc r="O133" t="n">
      <f>-</f>
    </nc>
  </rcc>
  <rcc rId="13155" ua="false" sId="4">
    <oc r="O134" t="n">
      <f>-</f>
    </oc>
    <nc r="O134" t="n">
      <f>-</f>
    </nc>
  </rcc>
  <rcc rId="13156" ua="false" sId="4">
    <oc r="O135" t="n">
      <f>-</f>
    </oc>
    <nc r="O135" t="n">
      <f>-</f>
    </nc>
  </rcc>
  <rcc rId="13157" ua="false" sId="4">
    <oc r="O136" t="n">
      <f>-</f>
    </oc>
    <nc r="O136" t="n">
      <f>-</f>
    </nc>
  </rcc>
  <rcc rId="13158" ua="false" sId="4">
    <oc r="O137" t="n">
      <f>-</f>
    </oc>
    <nc r="O137" t="n">
      <f>-</f>
    </nc>
  </rcc>
  <rcc rId="13159" ua="false" sId="4">
    <oc r="O138" t="n">
      <f>-</f>
    </oc>
    <nc r="O138" t="n">
      <f>-</f>
    </nc>
  </rcc>
  <rcc rId="13160" ua="false" sId="4">
    <oc r="O139" t="n">
      <f>-</f>
    </oc>
    <nc r="O139" t="n">
      <f>-</f>
    </nc>
  </rcc>
  <rcc rId="13161" ua="false" sId="4">
    <oc r="O140" t="n">
      <f>-</f>
    </oc>
    <nc r="O140" t="n">
      <f>-</f>
    </nc>
  </rcc>
  <rcc rId="13162" ua="false" sId="4">
    <oc r="O141" t="n">
      <f>-</f>
    </oc>
    <nc r="O141" t="n">
      <f>-</f>
    </nc>
  </rcc>
  <rcc rId="13163" ua="false" sId="4">
    <oc r="O142" t="n">
      <f>-</f>
    </oc>
    <nc r="O142" t="n">
      <f>-</f>
    </nc>
  </rcc>
  <rcc rId="13164" ua="false" sId="4">
    <oc r="O143" t="n">
      <f>-</f>
    </oc>
    <nc r="O143" t="n">
      <f>-</f>
    </nc>
  </rcc>
  <rcc rId="13165" ua="false" sId="4">
    <oc r="O144" t="n">
      <f>-</f>
    </oc>
    <nc r="O144" t="n">
      <f>-</f>
    </nc>
  </rcc>
  <rcc rId="13166" ua="false" sId="4">
    <oc r="P120" t="n">
      <f>-</f>
    </oc>
    <nc r="P120" t="n">
      <f>-</f>
    </nc>
  </rcc>
  <rcc rId="13167" ua="false" sId="4">
    <oc r="P121" t="n">
      <f>-</f>
    </oc>
    <nc r="P121" t="n">
      <f>-</f>
    </nc>
  </rcc>
  <rcc rId="13168" ua="false" sId="4">
    <oc r="P122" t="n">
      <f>-</f>
    </oc>
    <nc r="P122" t="n">
      <f>-</f>
    </nc>
  </rcc>
  <rcc rId="13169" ua="false" sId="4">
    <oc r="P123" t="n">
      <f>-</f>
    </oc>
    <nc r="P123" t="n">
      <f>-</f>
    </nc>
  </rcc>
  <rcc rId="13170" ua="false" sId="4">
    <oc r="P124" t="n">
      <f>-</f>
    </oc>
    <nc r="P124" t="n">
      <f>-</f>
    </nc>
  </rcc>
  <rcc rId="13171" ua="false" sId="4">
    <oc r="P125" t="n">
      <f>-</f>
    </oc>
    <nc r="P125" t="n">
      <f>-</f>
    </nc>
  </rcc>
  <rcc rId="13172" ua="false" sId="4">
    <oc r="P126" t="n">
      <f>-</f>
    </oc>
    <nc r="P126" t="n">
      <f>-</f>
    </nc>
  </rcc>
  <rcc rId="13173" ua="false" sId="4">
    <oc r="P127" t="n">
      <f>-</f>
    </oc>
    <nc r="P127" t="n">
      <f>-</f>
    </nc>
  </rcc>
  <rcc rId="13174" ua="false" sId="4">
    <oc r="P128" t="n">
      <f>-</f>
    </oc>
    <nc r="P128" t="n">
      <f>-</f>
    </nc>
  </rcc>
  <rcc rId="13175" ua="false" sId="4">
    <oc r="P129" t="n">
      <f>-</f>
    </oc>
    <nc r="P129" t="n">
      <f>-</f>
    </nc>
  </rcc>
  <rcc rId="13176" ua="false" sId="4">
    <oc r="P130" t="n">
      <f>-</f>
    </oc>
    <nc r="P130" t="n">
      <f>-</f>
    </nc>
  </rcc>
  <rcc rId="13177" ua="false" sId="4">
    <oc r="P131" t="n">
      <f>-</f>
    </oc>
    <nc r="P131" t="n">
      <f>-</f>
    </nc>
  </rcc>
  <rcc rId="13178" ua="false" sId="4">
    <oc r="P132" t="n">
      <f>-</f>
    </oc>
    <nc r="P132" t="n">
      <f>-</f>
    </nc>
  </rcc>
  <rcc rId="13179" ua="false" sId="4">
    <oc r="P133" t="n">
      <f>-</f>
    </oc>
    <nc r="P133" t="n">
      <f>-</f>
    </nc>
  </rcc>
  <rcc rId="13180" ua="false" sId="4">
    <oc r="P134" t="n">
      <f>-</f>
    </oc>
    <nc r="P134" t="n">
      <f>-</f>
    </nc>
  </rcc>
  <rcc rId="13181" ua="false" sId="4">
    <oc r="P135" t="n">
      <f>-</f>
    </oc>
    <nc r="P135" t="n">
      <f>-</f>
    </nc>
  </rcc>
  <rcc rId="13182" ua="false" sId="4">
    <oc r="P136" t="n">
      <f>-</f>
    </oc>
    <nc r="P136" t="n">
      <f>-</f>
    </nc>
  </rcc>
  <rcc rId="13183" ua="false" sId="4">
    <oc r="P137" t="n">
      <f>-</f>
    </oc>
    <nc r="P137" t="n">
      <f>-</f>
    </nc>
  </rcc>
  <rcc rId="13184" ua="false" sId="4">
    <oc r="P138" t="n">
      <f>-</f>
    </oc>
    <nc r="P138" t="n">
      <f>-</f>
    </nc>
  </rcc>
  <rcc rId="13185" ua="false" sId="4">
    <oc r="P139" t="n">
      <f>-</f>
    </oc>
    <nc r="P139" t="n">
      <f>-</f>
    </nc>
  </rcc>
  <rcc rId="13186" ua="false" sId="4">
    <oc r="P140" t="n">
      <f>-</f>
    </oc>
    <nc r="P140" t="n">
      <f>-</f>
    </nc>
  </rcc>
  <rcc rId="13187" ua="false" sId="4">
    <oc r="P141" t="n">
      <f>-</f>
    </oc>
    <nc r="P141" t="n">
      <f>-</f>
    </nc>
  </rcc>
  <rcc rId="13188" ua="false" sId="4">
    <oc r="P142" t="n">
      <f>-</f>
    </oc>
    <nc r="P142" t="n">
      <f>-</f>
    </nc>
  </rcc>
  <rcc rId="13189" ua="false" sId="4">
    <oc r="P143" t="n">
      <f>-</f>
    </oc>
    <nc r="P143" t="n">
      <f>-</f>
    </nc>
  </rcc>
  <rcc rId="13190" ua="false" sId="4">
    <oc r="P144" t="n">
      <f>-</f>
    </oc>
    <nc r="P144" t="n">
      <f>-</f>
    </nc>
  </rcc>
  <rcc rId="13191" ua="false" sId="4">
    <oc r="Q120" t="n">
      <f>-</f>
    </oc>
    <nc r="Q120" t="n">
      <f>-</f>
    </nc>
  </rcc>
  <rcc rId="13192" ua="false" sId="4">
    <oc r="Q121" t="n">
      <f>-</f>
    </oc>
    <nc r="Q121" t="n">
      <f>-</f>
    </nc>
  </rcc>
  <rcc rId="13193" ua="false" sId="4">
    <oc r="Q122" t="n">
      <f>-</f>
    </oc>
    <nc r="Q122" t="n">
      <f>-</f>
    </nc>
  </rcc>
  <rcc rId="13194" ua="false" sId="4">
    <oc r="Q123" t="n">
      <f>-</f>
    </oc>
    <nc r="Q123" t="n">
      <f>-</f>
    </nc>
  </rcc>
  <rcc rId="13195" ua="false" sId="4">
    <oc r="Q124" t="n">
      <f>-</f>
    </oc>
    <nc r="Q124" t="n">
      <f>-</f>
    </nc>
  </rcc>
  <rcc rId="13196" ua="false" sId="4">
    <oc r="Q125" t="n">
      <f>-</f>
    </oc>
    <nc r="Q125" t="n">
      <f>-</f>
    </nc>
  </rcc>
  <rcc rId="13197" ua="false" sId="4">
    <oc r="Q126" t="n">
      <f>-</f>
    </oc>
    <nc r="Q126" t="n">
      <f>-</f>
    </nc>
  </rcc>
  <rcc rId="13198" ua="false" sId="4">
    <oc r="Q127" t="n">
      <f>-</f>
    </oc>
    <nc r="Q127" t="n">
      <f>-</f>
    </nc>
  </rcc>
  <rcc rId="13199" ua="false" sId="4">
    <oc r="Q128" t="n">
      <f>-</f>
    </oc>
    <nc r="Q128" t="n">
      <f>-</f>
    </nc>
  </rcc>
  <rcc rId="13200" ua="false" sId="4">
    <oc r="Q129" t="n">
      <f>-</f>
    </oc>
    <nc r="Q129" t="n">
      <f>-</f>
    </nc>
  </rcc>
  <rcc rId="13201" ua="false" sId="4">
    <oc r="Q130" t="n">
      <f>-</f>
    </oc>
    <nc r="Q130" t="n">
      <f>-</f>
    </nc>
  </rcc>
  <rcc rId="13202" ua="false" sId="4">
    <oc r="Q131" t="n">
      <f>-</f>
    </oc>
    <nc r="Q131" t="n">
      <f>-</f>
    </nc>
  </rcc>
  <rcc rId="13203" ua="false" sId="4">
    <oc r="Q132" t="n">
      <f>-</f>
    </oc>
    <nc r="Q132" t="n">
      <f>-</f>
    </nc>
  </rcc>
  <rcc rId="13204" ua="false" sId="4">
    <oc r="Q133" t="n">
      <f>-</f>
    </oc>
    <nc r="Q133" t="n">
      <f>-</f>
    </nc>
  </rcc>
  <rcc rId="13205" ua="false" sId="4">
    <oc r="Q134" t="n">
      <f>-</f>
    </oc>
    <nc r="Q134" t="n">
      <f>-</f>
    </nc>
  </rcc>
  <rcc rId="13206" ua="false" sId="4">
    <oc r="Q135" t="n">
      <f>-</f>
    </oc>
    <nc r="Q135" t="n">
      <f>-</f>
    </nc>
  </rcc>
  <rcc rId="13207" ua="false" sId="4">
    <oc r="Q136" t="n">
      <f>-</f>
    </oc>
    <nc r="Q136" t="n">
      <f>-</f>
    </nc>
  </rcc>
  <rcc rId="13208" ua="false" sId="4">
    <oc r="Q137" t="n">
      <f>-</f>
    </oc>
    <nc r="Q137" t="n">
      <f>-</f>
    </nc>
  </rcc>
  <rcc rId="13209" ua="false" sId="4">
    <oc r="Q138" t="n">
      <f>-</f>
    </oc>
    <nc r="Q138" t="n">
      <f>-</f>
    </nc>
  </rcc>
  <rcc rId="13210" ua="false" sId="4">
    <oc r="Q139" t="n">
      <f>-</f>
    </oc>
    <nc r="Q139" t="n">
      <f>-</f>
    </nc>
  </rcc>
  <rcc rId="13211" ua="false" sId="4">
    <oc r="Q140" t="n">
      <f>-</f>
    </oc>
    <nc r="Q140" t="n">
      <f>-</f>
    </nc>
  </rcc>
  <rcc rId="13212" ua="false" sId="4">
    <oc r="Q141" t="n">
      <f>-</f>
    </oc>
    <nc r="Q141" t="n">
      <f>-</f>
    </nc>
  </rcc>
  <rcc rId="13213" ua="false" sId="4">
    <oc r="Q142" t="n">
      <f>-</f>
    </oc>
    <nc r="Q142" t="n">
      <f>-</f>
    </nc>
  </rcc>
  <rcc rId="13214" ua="false" sId="4">
    <oc r="Q143" t="n">
      <f>-</f>
    </oc>
    <nc r="Q143" t="n">
      <f>-</f>
    </nc>
  </rcc>
  <rcc rId="13215" ua="false" sId="4">
    <oc r="Q144" t="n">
      <f>-</f>
    </oc>
    <nc r="Q144" t="n">
      <f>-</f>
    </nc>
  </rcc>
  <rcc rId="13216" ua="false" sId="4">
    <oc r="S120" t="n">
      <f>-</f>
    </oc>
    <nc r="S120" t="n">
      <f>-</f>
    </nc>
  </rcc>
  <rcc rId="13217" ua="false" sId="4">
    <oc r="S121" t="n">
      <f>-</f>
    </oc>
    <nc r="S121" t="n">
      <f>-</f>
    </nc>
  </rcc>
  <rcc rId="13218" ua="false" sId="4">
    <oc r="S122" t="n">
      <f>-</f>
    </oc>
    <nc r="S122" t="n">
      <f>-</f>
    </nc>
  </rcc>
  <rcc rId="13219" ua="false" sId="4">
    <oc r="S123" t="n">
      <f>-</f>
    </oc>
    <nc r="S123" t="n">
      <f>-</f>
    </nc>
  </rcc>
  <rcc rId="13220" ua="false" sId="4">
    <oc r="S124" t="n">
      <f>-</f>
    </oc>
    <nc r="S124" t="n">
      <f>-</f>
    </nc>
  </rcc>
  <rcc rId="13221" ua="false" sId="4">
    <oc r="S125" t="n">
      <f>-</f>
    </oc>
    <nc r="S125" t="n">
      <f>-</f>
    </nc>
  </rcc>
  <rcc rId="13222" ua="false" sId="4">
    <oc r="S126" t="n">
      <f>-</f>
    </oc>
    <nc r="S126" t="n">
      <f>-</f>
    </nc>
  </rcc>
  <rcc rId="13223" ua="false" sId="4">
    <oc r="S127" t="n">
      <f>-</f>
    </oc>
    <nc r="S127" t="n">
      <f>-</f>
    </nc>
  </rcc>
  <rcc rId="13224" ua="false" sId="4">
    <oc r="S128" t="n">
      <f>-</f>
    </oc>
    <nc r="S128" t="n">
      <f>-</f>
    </nc>
  </rcc>
  <rcc rId="13225" ua="false" sId="4">
    <oc r="S129" t="n">
      <f>-</f>
    </oc>
    <nc r="S129" t="n">
      <f>-</f>
    </nc>
  </rcc>
  <rcc rId="13226" ua="false" sId="4">
    <oc r="S130" t="n">
      <f>-</f>
    </oc>
    <nc r="S130" t="n">
      <f>-</f>
    </nc>
  </rcc>
  <rcc rId="13227" ua="false" sId="4">
    <oc r="S131" t="n">
      <f>-</f>
    </oc>
    <nc r="S131" t="n">
      <f>-</f>
    </nc>
  </rcc>
  <rcc rId="13228" ua="false" sId="4">
    <oc r="S132" t="n">
      <f>-</f>
    </oc>
    <nc r="S132" t="n">
      <f>-</f>
    </nc>
  </rcc>
  <rcc rId="13229" ua="false" sId="4">
    <oc r="S133" t="n">
      <f>-</f>
    </oc>
    <nc r="S133" t="n">
      <f>-</f>
    </nc>
  </rcc>
  <rcc rId="13230" ua="false" sId="4">
    <oc r="S134" t="n">
      <f>-</f>
    </oc>
    <nc r="S134" t="n">
      <f>-</f>
    </nc>
  </rcc>
  <rcc rId="13231" ua="false" sId="4">
    <oc r="S135" t="n">
      <f>-</f>
    </oc>
    <nc r="S135" t="n">
      <f>-</f>
    </nc>
  </rcc>
  <rcc rId="13232" ua="false" sId="4">
    <oc r="S136" t="n">
      <f>-</f>
    </oc>
    <nc r="S136" t="n">
      <f>-</f>
    </nc>
  </rcc>
  <rcc rId="13233" ua="false" sId="4">
    <oc r="S137" t="n">
      <f>-</f>
    </oc>
    <nc r="S137" t="n">
      <f>-</f>
    </nc>
  </rcc>
  <rcc rId="13234" ua="false" sId="4">
    <oc r="S138" t="n">
      <f>-</f>
    </oc>
    <nc r="S138" t="n">
      <f>-</f>
    </nc>
  </rcc>
  <rcc rId="13235" ua="false" sId="4">
    <oc r="S139" t="n">
      <f>-</f>
    </oc>
    <nc r="S139" t="n">
      <f>-</f>
    </nc>
  </rcc>
  <rcc rId="13236" ua="false" sId="4">
    <oc r="S140" t="n">
      <f>-</f>
    </oc>
    <nc r="S140" t="n">
      <f>-</f>
    </nc>
  </rcc>
  <rcc rId="13237" ua="false" sId="4">
    <oc r="S141" t="n">
      <f>-</f>
    </oc>
    <nc r="S141" t="n">
      <f>-</f>
    </nc>
  </rcc>
  <rcc rId="13238" ua="false" sId="4">
    <oc r="S142" t="n">
      <f>-</f>
    </oc>
    <nc r="S142" t="n">
      <f>-</f>
    </nc>
  </rcc>
  <rcc rId="13239" ua="false" sId="4">
    <oc r="S143" t="n">
      <f>-</f>
    </oc>
    <nc r="S143" t="n">
      <f>-</f>
    </nc>
  </rcc>
  <rcc rId="13240" ua="false" sId="4">
    <oc r="S144" t="n">
      <f>-</f>
    </oc>
    <nc r="S144" t="n">
      <f>-</f>
    </nc>
  </rcc>
  <rcc rId="13241" ua="false" sId="4">
    <oc r="T120" t="n">
      <f>-</f>
    </oc>
    <nc r="T120" t="n">
      <f>-</f>
    </nc>
  </rcc>
  <rcc rId="13242" ua="false" sId="4">
    <oc r="T121" t="n">
      <f>-</f>
    </oc>
    <nc r="T121" t="n">
      <f>-</f>
    </nc>
  </rcc>
  <rcc rId="13243" ua="false" sId="4">
    <oc r="T122" t="n">
      <f>-</f>
    </oc>
    <nc r="T122" t="n">
      <f>-</f>
    </nc>
  </rcc>
  <rcc rId="13244" ua="false" sId="4">
    <oc r="T123" t="n">
      <f>-</f>
    </oc>
    <nc r="T123" t="n">
      <f>-</f>
    </nc>
  </rcc>
  <rcc rId="13245" ua="false" sId="4">
    <oc r="T124" t="n">
      <f>-</f>
    </oc>
    <nc r="T124" t="n">
      <f>-</f>
    </nc>
  </rcc>
  <rcc rId="13246" ua="false" sId="4">
    <oc r="T125" t="n">
      <f>-</f>
    </oc>
    <nc r="T125" t="n">
      <f>-</f>
    </nc>
  </rcc>
  <rcc rId="13247" ua="false" sId="4">
    <oc r="T126" t="n">
      <f>-</f>
    </oc>
    <nc r="T126" t="n">
      <f>-</f>
    </nc>
  </rcc>
  <rcc rId="13248" ua="false" sId="4">
    <oc r="T127" t="n">
      <f>-</f>
    </oc>
    <nc r="T127" t="n">
      <f>-</f>
    </nc>
  </rcc>
  <rcc rId="13249" ua="false" sId="4">
    <oc r="T128" t="n">
      <f>-</f>
    </oc>
    <nc r="T128" t="n">
      <f>-</f>
    </nc>
  </rcc>
  <rcc rId="13250" ua="false" sId="4">
    <oc r="T129" t="n">
      <f>-</f>
    </oc>
    <nc r="T129" t="n">
      <f>-</f>
    </nc>
  </rcc>
  <rcc rId="13251" ua="false" sId="4">
    <oc r="T130" t="n">
      <f>-</f>
    </oc>
    <nc r="T130" t="n">
      <f>-</f>
    </nc>
  </rcc>
  <rcc rId="13252" ua="false" sId="4">
    <oc r="T131" t="n">
      <f>-</f>
    </oc>
    <nc r="T131" t="n">
      <f>-</f>
    </nc>
  </rcc>
  <rcc rId="13253" ua="false" sId="4">
    <oc r="T132" t="n">
      <f>-</f>
    </oc>
    <nc r="T132" t="n">
      <f>-</f>
    </nc>
  </rcc>
  <rcc rId="13254" ua="false" sId="4">
    <oc r="T133" t="n">
      <f>-</f>
    </oc>
    <nc r="T133" t="n">
      <f>-</f>
    </nc>
  </rcc>
  <rcc rId="13255" ua="false" sId="4">
    <oc r="T134" t="n">
      <f>-</f>
    </oc>
    <nc r="T134" t="n">
      <f>-</f>
    </nc>
  </rcc>
  <rcc rId="13256" ua="false" sId="4">
    <oc r="T135" t="n">
      <f>-</f>
    </oc>
    <nc r="T135" t="n">
      <f>-</f>
    </nc>
  </rcc>
  <rcc rId="13257" ua="false" sId="4">
    <oc r="T136" t="n">
      <f>-</f>
    </oc>
    <nc r="T136" t="n">
      <f>-</f>
    </nc>
  </rcc>
  <rcc rId="13258" ua="false" sId="4">
    <oc r="T137" t="n">
      <f>-</f>
    </oc>
    <nc r="T137" t="n">
      <f>-</f>
    </nc>
  </rcc>
  <rcc rId="13259" ua="false" sId="4">
    <oc r="T138" t="n">
      <f>-</f>
    </oc>
    <nc r="T138" t="n">
      <f>-</f>
    </nc>
  </rcc>
  <rcc rId="13260" ua="false" sId="4">
    <oc r="T139" t="n">
      <f>-</f>
    </oc>
    <nc r="T139" t="n">
      <f>-</f>
    </nc>
  </rcc>
  <rcc rId="13261" ua="false" sId="4">
    <oc r="T140" t="n">
      <f>-</f>
    </oc>
    <nc r="T140" t="n">
      <f>-</f>
    </nc>
  </rcc>
  <rcc rId="13262" ua="false" sId="4">
    <oc r="T141" t="n">
      <f>-</f>
    </oc>
    <nc r="T141" t="n">
      <f>-</f>
    </nc>
  </rcc>
  <rcc rId="13263" ua="false" sId="4">
    <oc r="T142" t="n">
      <f>-</f>
    </oc>
    <nc r="T142" t="n">
      <f>-</f>
    </nc>
  </rcc>
  <rcc rId="13264" ua="false" sId="4">
    <oc r="T143" t="n">
      <f>-</f>
    </oc>
    <nc r="T143" t="n">
      <f>-</f>
    </nc>
  </rcc>
  <rcc rId="13265" ua="false" sId="4">
    <oc r="T144" t="n">
      <f>-</f>
    </oc>
    <nc r="T144" t="n">
      <f>-</f>
    </nc>
  </rcc>
  <rcc rId="13266" ua="false" sId="4">
    <oc r="U120" t="n">
      <f>-</f>
    </oc>
    <nc r="U120" t="n">
      <f>-</f>
    </nc>
  </rcc>
  <rcc rId="13267" ua="false" sId="4">
    <oc r="U121" t="n">
      <f>-</f>
    </oc>
    <nc r="U121" t="n">
      <f>-</f>
    </nc>
  </rcc>
  <rcc rId="13268" ua="false" sId="4">
    <oc r="U122" t="n">
      <f>-</f>
    </oc>
    <nc r="U122" t="n">
      <f>-</f>
    </nc>
  </rcc>
  <rcc rId="13269" ua="false" sId="4">
    <oc r="U123" t="n">
      <f>-</f>
    </oc>
    <nc r="U123" t="n">
      <f>-</f>
    </nc>
  </rcc>
  <rcc rId="13270" ua="false" sId="4">
    <oc r="U124" t="n">
      <f>-</f>
    </oc>
    <nc r="U124" t="n">
      <f>-</f>
    </nc>
  </rcc>
  <rcc rId="13271" ua="false" sId="4">
    <oc r="U125" t="n">
      <f>-</f>
    </oc>
    <nc r="U125" t="n">
      <f>-</f>
    </nc>
  </rcc>
  <rcc rId="13272" ua="false" sId="4">
    <oc r="U126" t="n">
      <f>-</f>
    </oc>
    <nc r="U126" t="n">
      <f>-</f>
    </nc>
  </rcc>
  <rcc rId="13273" ua="false" sId="4">
    <oc r="U127" t="n">
      <f>-</f>
    </oc>
    <nc r="U127" t="n">
      <f>-</f>
    </nc>
  </rcc>
  <rcc rId="13274" ua="false" sId="4">
    <oc r="U128" t="n">
      <f>-</f>
    </oc>
    <nc r="U128" t="n">
      <f>-</f>
    </nc>
  </rcc>
  <rcc rId="13275" ua="false" sId="4">
    <oc r="U129" t="n">
      <f>-</f>
    </oc>
    <nc r="U129" t="n">
      <f>-</f>
    </nc>
  </rcc>
  <rcc rId="13276" ua="false" sId="4">
    <oc r="U130" t="n">
      <f>-</f>
    </oc>
    <nc r="U130" t="n">
      <f>-</f>
    </nc>
  </rcc>
  <rcc rId="13277" ua="false" sId="4">
    <oc r="U131" t="n">
      <f>-</f>
    </oc>
    <nc r="U131" t="n">
      <f>-</f>
    </nc>
  </rcc>
  <rcc rId="13278" ua="false" sId="4">
    <oc r="U132" t="n">
      <f>-</f>
    </oc>
    <nc r="U132" t="n">
      <f>-</f>
    </nc>
  </rcc>
  <rcc rId="13279" ua="false" sId="4">
    <oc r="U133" t="n">
      <f>-</f>
    </oc>
    <nc r="U133" t="n">
      <f>-</f>
    </nc>
  </rcc>
  <rcc rId="13280" ua="false" sId="4">
    <oc r="U134" t="n">
      <f>-</f>
    </oc>
    <nc r="U134" t="n">
      <f>-</f>
    </nc>
  </rcc>
  <rcc rId="13281" ua="false" sId="4">
    <oc r="U135" t="n">
      <f>-</f>
    </oc>
    <nc r="U135" t="n">
      <f>-</f>
    </nc>
  </rcc>
  <rcc rId="13282" ua="false" sId="4">
    <oc r="U136" t="n">
      <f>-</f>
    </oc>
    <nc r="U136" t="n">
      <f>-</f>
    </nc>
  </rcc>
  <rcc rId="13283" ua="false" sId="4">
    <oc r="U137" t="n">
      <f>-</f>
    </oc>
    <nc r="U137" t="n">
      <f>-</f>
    </nc>
  </rcc>
  <rcc rId="13284" ua="false" sId="4">
    <oc r="U138" t="n">
      <f>-</f>
    </oc>
    <nc r="U138" t="n">
      <f>-</f>
    </nc>
  </rcc>
  <rcc rId="13285" ua="false" sId="4">
    <oc r="U139" t="n">
      <f>-</f>
    </oc>
    <nc r="U139" t="n">
      <f>-</f>
    </nc>
  </rcc>
  <rcc rId="13286" ua="false" sId="4">
    <oc r="U140" t="n">
      <f>-</f>
    </oc>
    <nc r="U140" t="n">
      <f>-</f>
    </nc>
  </rcc>
  <rcc rId="13287" ua="false" sId="4">
    <oc r="U141" t="n">
      <f>-</f>
    </oc>
    <nc r="U141" t="n">
      <f>-</f>
    </nc>
  </rcc>
  <rcc rId="13288" ua="false" sId="4">
    <oc r="U142" t="n">
      <f>-</f>
    </oc>
    <nc r="U142" t="n">
      <f>-</f>
    </nc>
  </rcc>
  <rcc rId="13289" ua="false" sId="4">
    <oc r="U143" t="n">
      <f>-</f>
    </oc>
    <nc r="U143" t="n">
      <f>-</f>
    </nc>
  </rcc>
  <rcc rId="13290" ua="false" sId="4">
    <oc r="U144" t="n">
      <f>-</f>
    </oc>
    <nc r="U144" t="n">
      <f>-</f>
    </nc>
  </rcc>
  <rcc rId="13291" ua="false" sId="4">
    <oc r="V120" t="n">
      <f>-</f>
    </oc>
    <nc r="V120" t="n">
      <f>-</f>
    </nc>
  </rcc>
  <rcc rId="13292" ua="false" sId="4">
    <oc r="V121" t="n">
      <f>-</f>
    </oc>
    <nc r="V121" t="n">
      <f>-</f>
    </nc>
  </rcc>
  <rcc rId="13293" ua="false" sId="4">
    <oc r="V122" t="n">
      <f>-</f>
    </oc>
    <nc r="V122" t="n">
      <f>-</f>
    </nc>
  </rcc>
  <rcc rId="13294" ua="false" sId="4">
    <oc r="V123" t="n">
      <f>-</f>
    </oc>
    <nc r="V123" t="n">
      <f>-</f>
    </nc>
  </rcc>
  <rcc rId="13295" ua="false" sId="4">
    <oc r="V124" t="n">
      <f>-</f>
    </oc>
    <nc r="V124" t="n">
      <f>-</f>
    </nc>
  </rcc>
  <rcc rId="13296" ua="false" sId="4">
    <oc r="V125" t="n">
      <f>-</f>
    </oc>
    <nc r="V125" t="n">
      <f>-</f>
    </nc>
  </rcc>
  <rcc rId="13297" ua="false" sId="4">
    <oc r="V126" t="n">
      <f>-</f>
    </oc>
    <nc r="V126" t="n">
      <f>-</f>
    </nc>
  </rcc>
  <rcc rId="13298" ua="false" sId="4">
    <oc r="V127" t="n">
      <f>-</f>
    </oc>
    <nc r="V127" t="n">
      <f>-</f>
    </nc>
  </rcc>
  <rcc rId="13299" ua="false" sId="4">
    <oc r="V128" t="n">
      <f>-</f>
    </oc>
    <nc r="V128" t="n">
      <f>-</f>
    </nc>
  </rcc>
  <rcc rId="13300" ua="false" sId="4">
    <oc r="V129" t="n">
      <f>-</f>
    </oc>
    <nc r="V129" t="n">
      <f>-</f>
    </nc>
  </rcc>
  <rcc rId="13301" ua="false" sId="4">
    <oc r="V130" t="n">
      <f>-</f>
    </oc>
    <nc r="V130" t="n">
      <f>-</f>
    </nc>
  </rcc>
  <rcc rId="13302" ua="false" sId="4">
    <oc r="V131" t="n">
      <f>-</f>
    </oc>
    <nc r="V131" t="n">
      <f>-</f>
    </nc>
  </rcc>
  <rcc rId="13303" ua="false" sId="4">
    <oc r="V132" t="n">
      <f>-</f>
    </oc>
    <nc r="V132" t="n">
      <f>-</f>
    </nc>
  </rcc>
  <rcc rId="13304" ua="false" sId="4">
    <oc r="V133" t="n">
      <f>-</f>
    </oc>
    <nc r="V133" t="n">
      <f>-</f>
    </nc>
  </rcc>
  <rcc rId="13305" ua="false" sId="4">
    <oc r="V134" t="n">
      <f>-</f>
    </oc>
    <nc r="V134" t="n">
      <f>-</f>
    </nc>
  </rcc>
  <rcc rId="13306" ua="false" sId="4">
    <oc r="V135" t="n">
      <f>-</f>
    </oc>
    <nc r="V135" t="n">
      <f>-</f>
    </nc>
  </rcc>
  <rcc rId="13307" ua="false" sId="4">
    <oc r="V136" t="n">
      <f>-</f>
    </oc>
    <nc r="V136" t="n">
      <f>-</f>
    </nc>
  </rcc>
  <rcc rId="13308" ua="false" sId="4">
    <oc r="V137" t="n">
      <f>-</f>
    </oc>
    <nc r="V137" t="n">
      <f>-</f>
    </nc>
  </rcc>
  <rcc rId="13309" ua="false" sId="4">
    <oc r="V138" t="n">
      <f>-</f>
    </oc>
    <nc r="V138" t="n">
      <f>-</f>
    </nc>
  </rcc>
  <rcc rId="13310" ua="false" sId="4">
    <oc r="V139" t="n">
      <f>-</f>
    </oc>
    <nc r="V139" t="n">
      <f>-</f>
    </nc>
  </rcc>
  <rcc rId="13311" ua="false" sId="4">
    <oc r="V140" t="n">
      <f>-</f>
    </oc>
    <nc r="V140" t="n">
      <f>-</f>
    </nc>
  </rcc>
  <rcc rId="13312" ua="false" sId="4">
    <oc r="V141" t="n">
      <f>-</f>
    </oc>
    <nc r="V141" t="n">
      <f>-</f>
    </nc>
  </rcc>
  <rcc rId="13313" ua="false" sId="4">
    <oc r="V142" t="n">
      <f>-</f>
    </oc>
    <nc r="V142" t="n">
      <f>-</f>
    </nc>
  </rcc>
  <rcc rId="13314" ua="false" sId="4">
    <oc r="V143" t="n">
      <f>-</f>
    </oc>
    <nc r="V143" t="n">
      <f>-</f>
    </nc>
  </rcc>
  <rcc rId="13315" ua="false" sId="4">
    <oc r="V144" t="n">
      <f>-</f>
    </oc>
    <nc r="V144" t="n">
      <f>-</f>
    </nc>
  </rcc>
  <rcc rId="13316" ua="false" sId="4">
    <oc r="W120" t="n">
      <f>-</f>
    </oc>
    <nc r="W120" t="n">
      <f>-</f>
    </nc>
  </rcc>
  <rcc rId="13317" ua="false" sId="4">
    <oc r="W121" t="n">
      <f>-</f>
    </oc>
    <nc r="W121" t="n">
      <f>-</f>
    </nc>
  </rcc>
  <rcc rId="13318" ua="false" sId="4">
    <oc r="W122" t="n">
      <f>-</f>
    </oc>
    <nc r="W122" t="n">
      <f>-</f>
    </nc>
  </rcc>
  <rcc rId="13319" ua="false" sId="4">
    <oc r="W123" t="n">
      <f>-</f>
    </oc>
    <nc r="W123" t="n">
      <f>-</f>
    </nc>
  </rcc>
  <rcc rId="13320" ua="false" sId="4">
    <oc r="W124" t="n">
      <f>-</f>
    </oc>
    <nc r="W124" t="n">
      <f>-</f>
    </nc>
  </rcc>
  <rcc rId="13321" ua="false" sId="4">
    <oc r="W125" t="n">
      <f>-</f>
    </oc>
    <nc r="W125" t="n">
      <f>-</f>
    </nc>
  </rcc>
  <rcc rId="13322" ua="false" sId="4">
    <oc r="W126" t="n">
      <f>-</f>
    </oc>
    <nc r="W126" t="n">
      <f>-</f>
    </nc>
  </rcc>
  <rcc rId="13323" ua="false" sId="4">
    <oc r="W127" t="n">
      <f>-</f>
    </oc>
    <nc r="W127" t="n">
      <f>-</f>
    </nc>
  </rcc>
  <rcc rId="13324" ua="false" sId="4">
    <oc r="W128" t="n">
      <f>-</f>
    </oc>
    <nc r="W128" t="n">
      <f>-</f>
    </nc>
  </rcc>
  <rcc rId="13325" ua="false" sId="4">
    <oc r="W129" t="n">
      <f>-</f>
    </oc>
    <nc r="W129" t="n">
      <f>-</f>
    </nc>
  </rcc>
  <rcc rId="13326" ua="false" sId="4">
    <oc r="W130" t="n">
      <f>-</f>
    </oc>
    <nc r="W130" t="n">
      <f>-</f>
    </nc>
  </rcc>
  <rcc rId="13327" ua="false" sId="4">
    <oc r="W131" t="n">
      <f>-</f>
    </oc>
    <nc r="W131" t="n">
      <f>-</f>
    </nc>
  </rcc>
  <rcc rId="13328" ua="false" sId="4">
    <oc r="W132" t="n">
      <f>-</f>
    </oc>
    <nc r="W132" t="n">
      <f>-</f>
    </nc>
  </rcc>
  <rcc rId="13329" ua="false" sId="4">
    <oc r="W133" t="n">
      <f>-</f>
    </oc>
    <nc r="W133" t="n">
      <f>-</f>
    </nc>
  </rcc>
  <rcc rId="13330" ua="false" sId="4">
    <oc r="W134" t="n">
      <f>-</f>
    </oc>
    <nc r="W134" t="n">
      <f>-</f>
    </nc>
  </rcc>
  <rcc rId="13331" ua="false" sId="4">
    <oc r="W135" t="n">
      <f>-</f>
    </oc>
    <nc r="W135" t="n">
      <f>-</f>
    </nc>
  </rcc>
  <rcc rId="13332" ua="false" sId="4">
    <oc r="W136" t="n">
      <f>-</f>
    </oc>
    <nc r="W136" t="n">
      <f>-</f>
    </nc>
  </rcc>
  <rcc rId="13333" ua="false" sId="4">
    <oc r="W137" t="n">
      <f>-</f>
    </oc>
    <nc r="W137" t="n">
      <f>-</f>
    </nc>
  </rcc>
  <rcc rId="13334" ua="false" sId="4">
    <oc r="W138" t="n">
      <f>-</f>
    </oc>
    <nc r="W138" t="n">
      <f>-</f>
    </nc>
  </rcc>
  <rcc rId="13335" ua="false" sId="4">
    <oc r="W139" t="n">
      <f>-</f>
    </oc>
    <nc r="W139" t="n">
      <f>-</f>
    </nc>
  </rcc>
  <rcc rId="13336" ua="false" sId="4">
    <oc r="W140" t="n">
      <f>-</f>
    </oc>
    <nc r="W140" t="n">
      <f>-</f>
    </nc>
  </rcc>
  <rcc rId="13337" ua="false" sId="4">
    <oc r="W141" t="n">
      <f>-</f>
    </oc>
    <nc r="W141" t="n">
      <f>-</f>
    </nc>
  </rcc>
  <rcc rId="13338" ua="false" sId="4">
    <oc r="W142" t="n">
      <f>-</f>
    </oc>
    <nc r="W142" t="n">
      <f>-</f>
    </nc>
  </rcc>
  <rcc rId="13339" ua="false" sId="4">
    <oc r="W143" t="n">
      <f>-</f>
    </oc>
    <nc r="W143" t="n">
      <f>-</f>
    </nc>
  </rcc>
  <rcc rId="13340" ua="false" sId="4">
    <oc r="W144" t="n">
      <f>-</f>
    </oc>
    <nc r="W144" t="n">
      <f>-</f>
    </nc>
  </rcc>
  <rcc rId="13341" ua="false" sId="4">
    <oc r="X120" t="n">
      <f>-</f>
    </oc>
    <nc r="X120" t="n">
      <f>-</f>
    </nc>
  </rcc>
  <rcc rId="13342" ua="false" sId="4">
    <oc r="X121" t="n">
      <f>-</f>
    </oc>
    <nc r="X121" t="n">
      <f>-</f>
    </nc>
  </rcc>
  <rcc rId="13343" ua="false" sId="4">
    <oc r="X122" t="n">
      <f>-</f>
    </oc>
    <nc r="X122" t="n">
      <f>-</f>
    </nc>
  </rcc>
  <rcc rId="13344" ua="false" sId="4">
    <oc r="X123" t="n">
      <f>-</f>
    </oc>
    <nc r="X123" t="n">
      <f>-</f>
    </nc>
  </rcc>
  <rcc rId="13345" ua="false" sId="4">
    <oc r="X124" t="n">
      <f>-</f>
    </oc>
    <nc r="X124" t="n">
      <f>-</f>
    </nc>
  </rcc>
  <rcc rId="13346" ua="false" sId="4">
    <oc r="X125" t="n">
      <f>-</f>
    </oc>
    <nc r="X125" t="n">
      <f>-</f>
    </nc>
  </rcc>
  <rcc rId="13347" ua="false" sId="4">
    <oc r="X126" t="n">
      <f>-</f>
    </oc>
    <nc r="X126" t="n">
      <f>-</f>
    </nc>
  </rcc>
  <rcc rId="13348" ua="false" sId="4">
    <oc r="X127" t="n">
      <f>-</f>
    </oc>
    <nc r="X127" t="n">
      <f>-</f>
    </nc>
  </rcc>
  <rcc rId="13349" ua="false" sId="4">
    <oc r="X128" t="n">
      <f>-</f>
    </oc>
    <nc r="X128" t="n">
      <f>-</f>
    </nc>
  </rcc>
  <rcc rId="13350" ua="false" sId="4">
    <oc r="X129" t="n">
      <f>-</f>
    </oc>
    <nc r="X129" t="n">
      <f>-</f>
    </nc>
  </rcc>
  <rcc rId="13351" ua="false" sId="4">
    <oc r="X130" t="n">
      <f>-</f>
    </oc>
    <nc r="X130" t="n">
      <f>-</f>
    </nc>
  </rcc>
  <rcc rId="13352" ua="false" sId="4">
    <oc r="X131" t="n">
      <f>-</f>
    </oc>
    <nc r="X131" t="n">
      <f>-</f>
    </nc>
  </rcc>
  <rcc rId="13353" ua="false" sId="4">
    <oc r="X132" t="n">
      <f>-</f>
    </oc>
    <nc r="X132" t="n">
      <f>-</f>
    </nc>
  </rcc>
  <rcc rId="13354" ua="false" sId="4">
    <oc r="X133" t="n">
      <f>-</f>
    </oc>
    <nc r="X133" t="n">
      <f>-</f>
    </nc>
  </rcc>
  <rcc rId="13355" ua="false" sId="4">
    <oc r="X134" t="n">
      <f>-</f>
    </oc>
    <nc r="X134" t="n">
      <f>-</f>
    </nc>
  </rcc>
  <rcc rId="13356" ua="false" sId="4">
    <oc r="X135" t="n">
      <f>-</f>
    </oc>
    <nc r="X135" t="n">
      <f>-</f>
    </nc>
  </rcc>
  <rcc rId="13357" ua="false" sId="4">
    <oc r="X136" t="n">
      <f>-</f>
    </oc>
    <nc r="X136" t="n">
      <f>-</f>
    </nc>
  </rcc>
  <rcc rId="13358" ua="false" sId="4">
    <oc r="X137" t="n">
      <f>-</f>
    </oc>
    <nc r="X137" t="n">
      <f>-</f>
    </nc>
  </rcc>
  <rcc rId="13359" ua="false" sId="4">
    <oc r="X138" t="n">
      <f>-</f>
    </oc>
    <nc r="X138" t="n">
      <f>-</f>
    </nc>
  </rcc>
  <rcc rId="13360" ua="false" sId="4">
    <oc r="X139" t="n">
      <f>-</f>
    </oc>
    <nc r="X139" t="n">
      <f>-</f>
    </nc>
  </rcc>
  <rcc rId="13361" ua="false" sId="4">
    <oc r="X140" t="n">
      <f>-</f>
    </oc>
    <nc r="X140" t="n">
      <f>-</f>
    </nc>
  </rcc>
  <rcc rId="13362" ua="false" sId="4">
    <oc r="X141" t="n">
      <f>-</f>
    </oc>
    <nc r="X141" t="n">
      <f>-</f>
    </nc>
  </rcc>
  <rcc rId="13363" ua="false" sId="4">
    <oc r="X142" t="n">
      <f>-</f>
    </oc>
    <nc r="X142" t="n">
      <f>-</f>
    </nc>
  </rcc>
  <rcc rId="13364" ua="false" sId="4">
    <oc r="X143" t="n">
      <f>-</f>
    </oc>
    <nc r="X143" t="n">
      <f>-</f>
    </nc>
  </rcc>
  <rcc rId="13365" ua="false" sId="4">
    <oc r="X144" t="n">
      <f>-</f>
    </oc>
    <nc r="X144" t="n">
      <f>-</f>
    </nc>
  </rcc>
  <rcc rId="13366" ua="false" sId="4">
    <oc r="Y120" t="n">
      <f>-</f>
    </oc>
    <nc r="Y120" t="n">
      <f>-</f>
    </nc>
  </rcc>
  <rcc rId="13367" ua="false" sId="4">
    <oc r="Y121" t="n">
      <f>-</f>
    </oc>
    <nc r="Y121" t="n">
      <f>-</f>
    </nc>
  </rcc>
  <rcc rId="13368" ua="false" sId="4">
    <oc r="Y122" t="n">
      <f>-</f>
    </oc>
    <nc r="Y122" t="n">
      <f>-</f>
    </nc>
  </rcc>
  <rcc rId="13369" ua="false" sId="4">
    <oc r="Y123" t="n">
      <f>-</f>
    </oc>
    <nc r="Y123" t="n">
      <f>-</f>
    </nc>
  </rcc>
  <rcc rId="13370" ua="false" sId="4">
    <oc r="Y124" t="n">
      <f>-</f>
    </oc>
    <nc r="Y124" t="n">
      <f>-</f>
    </nc>
  </rcc>
  <rcc rId="13371" ua="false" sId="4">
    <oc r="Y125" t="n">
      <f>-</f>
    </oc>
    <nc r="Y125" t="n">
      <f>-</f>
    </nc>
  </rcc>
  <rcc rId="13372" ua="false" sId="4">
    <oc r="Y126" t="n">
      <f>-</f>
    </oc>
    <nc r="Y126" t="n">
      <f>-</f>
    </nc>
  </rcc>
  <rcc rId="13373" ua="false" sId="4">
    <oc r="Y127" t="n">
      <f>-</f>
    </oc>
    <nc r="Y127" t="n">
      <f>-</f>
    </nc>
  </rcc>
  <rcc rId="13374" ua="false" sId="4">
    <oc r="Y128" t="n">
      <f>-</f>
    </oc>
    <nc r="Y128" t="n">
      <f>-</f>
    </nc>
  </rcc>
  <rcc rId="13375" ua="false" sId="4">
    <oc r="Y129" t="n">
      <f>-</f>
    </oc>
    <nc r="Y129" t="n">
      <f>-</f>
    </nc>
  </rcc>
  <rcc rId="13376" ua="false" sId="4">
    <oc r="Y130" t="n">
      <f>-</f>
    </oc>
    <nc r="Y130" t="n">
      <f>-</f>
    </nc>
  </rcc>
  <rcc rId="13377" ua="false" sId="4">
    <oc r="Y131" t="n">
      <f>-</f>
    </oc>
    <nc r="Y131" t="n">
      <f>-</f>
    </nc>
  </rcc>
  <rcc rId="13378" ua="false" sId="4">
    <oc r="Y132" t="n">
      <f>-</f>
    </oc>
    <nc r="Y132" t="n">
      <f>-</f>
    </nc>
  </rcc>
  <rcc rId="13379" ua="false" sId="4">
    <oc r="Y133" t="n">
      <f>-</f>
    </oc>
    <nc r="Y133" t="n">
      <f>-</f>
    </nc>
  </rcc>
  <rcc rId="13380" ua="false" sId="4">
    <oc r="Y134" t="n">
      <f>-</f>
    </oc>
    <nc r="Y134" t="n">
      <f>-</f>
    </nc>
  </rcc>
  <rcc rId="13381" ua="false" sId="4">
    <oc r="Y135" t="n">
      <f>-</f>
    </oc>
    <nc r="Y135" t="n">
      <f>-</f>
    </nc>
  </rcc>
  <rcc rId="13382" ua="false" sId="4">
    <oc r="Y136" t="n">
      <f>-</f>
    </oc>
    <nc r="Y136" t="n">
      <f>-</f>
    </nc>
  </rcc>
  <rcc rId="13383" ua="false" sId="4">
    <oc r="Y137" t="n">
      <f>-</f>
    </oc>
    <nc r="Y137" t="n">
      <f>-</f>
    </nc>
  </rcc>
  <rcc rId="13384" ua="false" sId="4">
    <oc r="Y138" t="n">
      <f>-</f>
    </oc>
    <nc r="Y138" t="n">
      <f>-</f>
    </nc>
  </rcc>
  <rcc rId="13385" ua="false" sId="4">
    <oc r="Y139" t="n">
      <f>-</f>
    </oc>
    <nc r="Y139" t="n">
      <f>-</f>
    </nc>
  </rcc>
  <rcc rId="13386" ua="false" sId="4">
    <oc r="Y140" t="n">
      <f>-</f>
    </oc>
    <nc r="Y140" t="n">
      <f>-</f>
    </nc>
  </rcc>
  <rcc rId="13387" ua="false" sId="4">
    <oc r="Y141" t="n">
      <f>-</f>
    </oc>
    <nc r="Y141" t="n">
      <f>-</f>
    </nc>
  </rcc>
  <rcc rId="13388" ua="false" sId="4">
    <oc r="Y142" t="n">
      <f>-</f>
    </oc>
    <nc r="Y142" t="n">
      <f>-</f>
    </nc>
  </rcc>
  <rcc rId="13389" ua="false" sId="4">
    <oc r="Y143" t="n">
      <f>-</f>
    </oc>
    <nc r="Y143" t="n">
      <f>-</f>
    </nc>
  </rcc>
  <rcc rId="13390" ua="false" sId="4">
    <oc r="Y144" t="n">
      <f>-</f>
    </oc>
    <nc r="Y144" t="n">
      <f>-</f>
    </nc>
  </rcc>
  <rcc rId="13391" ua="false" sId="4">
    <oc r="Z120" t="n">
      <f>-</f>
    </oc>
    <nc r="Z120" t="n">
      <f>-</f>
    </nc>
  </rcc>
  <rcc rId="13392" ua="false" sId="4">
    <oc r="Z121" t="n">
      <f>-</f>
    </oc>
    <nc r="Z121" t="n">
      <f>-</f>
    </nc>
  </rcc>
  <rcc rId="13393" ua="false" sId="4">
    <oc r="Z122" t="n">
      <f>-</f>
    </oc>
    <nc r="Z122" t="n">
      <f>-</f>
    </nc>
  </rcc>
  <rcc rId="13394" ua="false" sId="4">
    <oc r="Z123" t="n">
      <f>-</f>
    </oc>
    <nc r="Z123" t="n">
      <f>-</f>
    </nc>
  </rcc>
  <rcc rId="13395" ua="false" sId="4">
    <oc r="Z124" t="n">
      <f>-</f>
    </oc>
    <nc r="Z124" t="n">
      <f>-</f>
    </nc>
  </rcc>
  <rcc rId="13396" ua="false" sId="4">
    <oc r="Z125" t="n">
      <f>-</f>
    </oc>
    <nc r="Z125" t="n">
      <f>-</f>
    </nc>
  </rcc>
  <rcc rId="13397" ua="false" sId="4">
    <oc r="Z126" t="n">
      <f>-</f>
    </oc>
    <nc r="Z126" t="n">
      <f>-</f>
    </nc>
  </rcc>
  <rcc rId="13398" ua="false" sId="4">
    <oc r="Z127" t="n">
      <f>-</f>
    </oc>
    <nc r="Z127" t="n">
      <f>-</f>
    </nc>
  </rcc>
  <rcc rId="13399" ua="false" sId="4">
    <oc r="Z128" t="n">
      <f>-</f>
    </oc>
    <nc r="Z128" t="n">
      <f>-</f>
    </nc>
  </rcc>
  <rcc rId="13400" ua="false" sId="4">
    <oc r="Z129" t="n">
      <f>-</f>
    </oc>
    <nc r="Z129" t="n">
      <f>-</f>
    </nc>
  </rcc>
  <rcc rId="13401" ua="false" sId="4">
    <oc r="Z130" t="n">
      <f>-</f>
    </oc>
    <nc r="Z130" t="n">
      <f>-</f>
    </nc>
  </rcc>
  <rcc rId="13402" ua="false" sId="4">
    <oc r="Z131" t="n">
      <f>-</f>
    </oc>
    <nc r="Z131" t="n">
      <f>-</f>
    </nc>
  </rcc>
  <rcc rId="13403" ua="false" sId="4">
    <oc r="Z132" t="n">
      <f>-</f>
    </oc>
    <nc r="Z132" t="n">
      <f>-</f>
    </nc>
  </rcc>
  <rcc rId="13404" ua="false" sId="4">
    <oc r="Z133" t="n">
      <f>-</f>
    </oc>
    <nc r="Z133" t="n">
      <f>-</f>
    </nc>
  </rcc>
  <rcc rId="13405" ua="false" sId="4">
    <oc r="Z134" t="n">
      <f>-</f>
    </oc>
    <nc r="Z134" t="n">
      <f>-</f>
    </nc>
  </rcc>
  <rcc rId="13406" ua="false" sId="4">
    <oc r="Z135" t="n">
      <f>-</f>
    </oc>
    <nc r="Z135" t="n">
      <f>-</f>
    </nc>
  </rcc>
  <rcc rId="13407" ua="false" sId="4">
    <oc r="Z136" t="n">
      <f>-</f>
    </oc>
    <nc r="Z136" t="n">
      <f>-</f>
    </nc>
  </rcc>
  <rcc rId="13408" ua="false" sId="4">
    <oc r="Z137" t="n">
      <f>-</f>
    </oc>
    <nc r="Z137" t="n">
      <f>-</f>
    </nc>
  </rcc>
  <rcc rId="13409" ua="false" sId="4">
    <oc r="Z138" t="n">
      <f>-</f>
    </oc>
    <nc r="Z138" t="n">
      <f>-</f>
    </nc>
  </rcc>
  <rcc rId="13410" ua="false" sId="4">
    <oc r="Z139" t="n">
      <f>-</f>
    </oc>
    <nc r="Z139" t="n">
      <f>-</f>
    </nc>
  </rcc>
  <rcc rId="13411" ua="false" sId="4">
    <oc r="Z140" t="n">
      <f>-</f>
    </oc>
    <nc r="Z140" t="n">
      <f>-</f>
    </nc>
  </rcc>
  <rcc rId="13412" ua="false" sId="4">
    <oc r="Z141" t="n">
      <f>-</f>
    </oc>
    <nc r="Z141" t="n">
      <f>-</f>
    </nc>
  </rcc>
  <rcc rId="13413" ua="false" sId="4">
    <oc r="Z142" t="n">
      <f>-</f>
    </oc>
    <nc r="Z142" t="n">
      <f>-</f>
    </nc>
  </rcc>
  <rcc rId="13414" ua="false" sId="4">
    <oc r="Z143" t="n">
      <f>-</f>
    </oc>
    <nc r="Z143" t="n">
      <f>-</f>
    </nc>
  </rcc>
  <rcc rId="13415" ua="false" sId="4">
    <oc r="Z144" t="n">
      <f>-</f>
    </oc>
    <nc r="Z144" t="n">
      <f>-</f>
    </nc>
  </rcc>
  <rcc rId="13416" ua="false" sId="4">
    <oc r="AC120" t="n">
      <f>-</f>
    </oc>
    <nc r="AC120" t="n">
      <f>-</f>
    </nc>
  </rcc>
  <rcc rId="13417" ua="false" sId="4">
    <oc r="AC121" t="n">
      <f>-</f>
    </oc>
    <nc r="AC121" t="n">
      <f>-</f>
    </nc>
  </rcc>
  <rcc rId="13418" ua="false" sId="4">
    <oc r="AC122" t="n">
      <f>-</f>
    </oc>
    <nc r="AC122" t="n">
      <f>-</f>
    </nc>
  </rcc>
  <rcc rId="13419" ua="false" sId="4">
    <oc r="AC123" t="n">
      <f>-</f>
    </oc>
    <nc r="AC123" t="n">
      <f>-</f>
    </nc>
  </rcc>
  <rcc rId="13420" ua="false" sId="4">
    <oc r="AC124" t="n">
      <f>-</f>
    </oc>
    <nc r="AC124" t="n">
      <f>-</f>
    </nc>
  </rcc>
  <rcc rId="13421" ua="false" sId="4">
    <oc r="AC125" t="n">
      <f>-</f>
    </oc>
    <nc r="AC125" t="n">
      <f>-</f>
    </nc>
  </rcc>
  <rcc rId="13422" ua="false" sId="4">
    <oc r="AC126" t="n">
      <f>-</f>
    </oc>
    <nc r="AC126" t="n">
      <f>-</f>
    </nc>
  </rcc>
  <rcc rId="13423" ua="false" sId="4">
    <oc r="AC127" t="n">
      <f>-</f>
    </oc>
    <nc r="AC127" t="n">
      <f>-</f>
    </nc>
  </rcc>
  <rcc rId="13424" ua="false" sId="4">
    <oc r="AC128" t="n">
      <f>-</f>
    </oc>
    <nc r="AC128" t="n">
      <f>-</f>
    </nc>
  </rcc>
  <rcc rId="13425" ua="false" sId="4">
    <oc r="AC129" t="n">
      <f>-</f>
    </oc>
    <nc r="AC129" t="n">
      <f>-</f>
    </nc>
  </rcc>
  <rcc rId="13426" ua="false" sId="4">
    <oc r="AC130" t="n">
      <f>-</f>
    </oc>
    <nc r="AC130" t="n">
      <f>-</f>
    </nc>
  </rcc>
  <rcc rId="13427" ua="false" sId="4">
    <oc r="AC131" t="n">
      <f>-</f>
    </oc>
    <nc r="AC131" t="n">
      <f>-</f>
    </nc>
  </rcc>
  <rcc rId="13428" ua="false" sId="4">
    <oc r="AC132" t="n">
      <f>-</f>
    </oc>
    <nc r="AC132" t="n">
      <f>-</f>
    </nc>
  </rcc>
  <rcc rId="13429" ua="false" sId="4">
    <oc r="AC133" t="n">
      <f>-</f>
    </oc>
    <nc r="AC133" t="n">
      <f>-</f>
    </nc>
  </rcc>
  <rcc rId="13430" ua="false" sId="4">
    <oc r="AC134" t="n">
      <f>-</f>
    </oc>
    <nc r="AC134" t="n">
      <f>-</f>
    </nc>
  </rcc>
  <rcc rId="13431" ua="false" sId="4">
    <oc r="AC135" t="n">
      <f>-</f>
    </oc>
    <nc r="AC135" t="n">
      <f>-</f>
    </nc>
  </rcc>
  <rcc rId="13432" ua="false" sId="4">
    <oc r="AC136" t="n">
      <f>-</f>
    </oc>
    <nc r="AC136" t="n">
      <f>-</f>
    </nc>
  </rcc>
  <rcc rId="13433" ua="false" sId="4">
    <oc r="AC137" t="n">
      <f>-</f>
    </oc>
    <nc r="AC137" t="n">
      <f>-</f>
    </nc>
  </rcc>
  <rcc rId="13434" ua="false" sId="4">
    <oc r="AC138" t="n">
      <f>-</f>
    </oc>
    <nc r="AC138" t="n">
      <f>-</f>
    </nc>
  </rcc>
  <rcc rId="13435" ua="false" sId="4">
    <oc r="AC139" t="n">
      <f>-</f>
    </oc>
    <nc r="AC139" t="n">
      <f>-</f>
    </nc>
  </rcc>
  <rcc rId="13436" ua="false" sId="4">
    <oc r="AC140" t="n">
      <f>-</f>
    </oc>
    <nc r="AC140" t="n">
      <f>-</f>
    </nc>
  </rcc>
  <rcc rId="13437" ua="false" sId="4">
    <oc r="AC141" t="n">
      <f>-</f>
    </oc>
    <nc r="AC141" t="n">
      <f>-</f>
    </nc>
  </rcc>
  <rcc rId="13438" ua="false" sId="4">
    <oc r="AC142" t="n">
      <f>-</f>
    </oc>
    <nc r="AC142" t="n">
      <f>-</f>
    </nc>
  </rcc>
  <rcc rId="13439" ua="false" sId="4">
    <oc r="AC143" t="n">
      <f>-</f>
    </oc>
    <nc r="AC143" t="n">
      <f>-</f>
    </nc>
  </rcc>
  <rcc rId="13440" ua="false" sId="4">
    <oc r="AC144" t="n">
      <f>-</f>
    </oc>
    <nc r="AC144" t="n">
      <f>-</f>
    </nc>
  </rcc>
  <rcc rId="13441" ua="false" sId="4">
    <oc r="AD120" t="n">
      <f>-</f>
    </oc>
    <nc r="AD120" t="n">
      <f>-</f>
    </nc>
  </rcc>
  <rcc rId="13442" ua="false" sId="4">
    <oc r="AD121" t="n">
      <f>-</f>
    </oc>
    <nc r="AD121" t="n">
      <f>-</f>
    </nc>
  </rcc>
  <rcc rId="13443" ua="false" sId="4">
    <oc r="AD122" t="n">
      <f>-</f>
    </oc>
    <nc r="AD122" t="n">
      <f>-</f>
    </nc>
  </rcc>
  <rcc rId="13444" ua="false" sId="4">
    <oc r="AD123" t="n">
      <f>-</f>
    </oc>
    <nc r="AD123" t="n">
      <f>-</f>
    </nc>
  </rcc>
  <rcc rId="13445" ua="false" sId="4">
    <oc r="AD124" t="n">
      <f>-</f>
    </oc>
    <nc r="AD124" t="n">
      <f>-</f>
    </nc>
  </rcc>
  <rcc rId="13446" ua="false" sId="4">
    <oc r="AD125" t="n">
      <f>-</f>
    </oc>
    <nc r="AD125" t="n">
      <f>-</f>
    </nc>
  </rcc>
  <rcc rId="13447" ua="false" sId="4">
    <oc r="AD126" t="n">
      <f>-</f>
    </oc>
    <nc r="AD126" t="n">
      <f>-</f>
    </nc>
  </rcc>
  <rcc rId="13448" ua="false" sId="4">
    <oc r="AD127" t="n">
      <f>-</f>
    </oc>
    <nc r="AD127" t="n">
      <f>-</f>
    </nc>
  </rcc>
  <rcc rId="13449" ua="false" sId="4">
    <oc r="AD128" t="n">
      <f>-</f>
    </oc>
    <nc r="AD128" t="n">
      <f>-</f>
    </nc>
  </rcc>
  <rcc rId="13450" ua="false" sId="4">
    <oc r="AD129" t="n">
      <f>-</f>
    </oc>
    <nc r="AD129" t="n">
      <f>-</f>
    </nc>
  </rcc>
  <rcc rId="13451" ua="false" sId="4">
    <oc r="AD130" t="n">
      <f>-</f>
    </oc>
    <nc r="AD130" t="n">
      <f>-</f>
    </nc>
  </rcc>
  <rcc rId="13452" ua="false" sId="4">
    <oc r="AD131" t="n">
      <f>-</f>
    </oc>
    <nc r="AD131" t="n">
      <f>-</f>
    </nc>
  </rcc>
  <rcc rId="13453" ua="false" sId="4">
    <oc r="AD132" t="n">
      <f>-</f>
    </oc>
    <nc r="AD132" t="n">
      <f>-</f>
    </nc>
  </rcc>
  <rcc rId="13454" ua="false" sId="4">
    <oc r="AD133" t="n">
      <f>-</f>
    </oc>
    <nc r="AD133" t="n">
      <f>-</f>
    </nc>
  </rcc>
  <rcc rId="13455" ua="false" sId="4">
    <oc r="AD134" t="n">
      <f>-</f>
    </oc>
    <nc r="AD134" t="n">
      <f>-</f>
    </nc>
  </rcc>
  <rcc rId="13456" ua="false" sId="4">
    <oc r="AD135" t="n">
      <f>-</f>
    </oc>
    <nc r="AD135" t="n">
      <f>-</f>
    </nc>
  </rcc>
  <rcc rId="13457" ua="false" sId="4">
    <oc r="AD136" t="n">
      <f>-</f>
    </oc>
    <nc r="AD136" t="n">
      <f>-</f>
    </nc>
  </rcc>
  <rcc rId="13458" ua="false" sId="4">
    <oc r="AD137" t="n">
      <f>-</f>
    </oc>
    <nc r="AD137" t="n">
      <f>-</f>
    </nc>
  </rcc>
  <rcc rId="13459" ua="false" sId="4">
    <oc r="AD138" t="n">
      <f>-</f>
    </oc>
    <nc r="AD138" t="n">
      <f>-</f>
    </nc>
  </rcc>
  <rcc rId="13460" ua="false" sId="4">
    <oc r="AD139" t="n">
      <f>-</f>
    </oc>
    <nc r="AD139" t="n">
      <f>-</f>
    </nc>
  </rcc>
  <rcc rId="13461" ua="false" sId="4">
    <oc r="AD140" t="n">
      <f>-</f>
    </oc>
    <nc r="AD140" t="n">
      <f>-</f>
    </nc>
  </rcc>
  <rcc rId="13462" ua="false" sId="4">
    <oc r="AD141" t="n">
      <f>-</f>
    </oc>
    <nc r="AD141" t="n">
      <f>-</f>
    </nc>
  </rcc>
  <rcc rId="13463" ua="false" sId="4">
    <oc r="AD142" t="n">
      <f>-</f>
    </oc>
    <nc r="AD142" t="n">
      <f>-</f>
    </nc>
  </rcc>
  <rcc rId="13464" ua="false" sId="4">
    <oc r="AD143" t="n">
      <f>-</f>
    </oc>
    <nc r="AD143" t="n">
      <f>-</f>
    </nc>
  </rcc>
  <rcc rId="13465" ua="false" sId="4">
    <oc r="AD144" t="n">
      <f>-</f>
    </oc>
    <nc r="AD144" t="n">
      <f>-</f>
    </nc>
  </rcc>
  <rcc rId="13466" ua="false" sId="4">
    <oc r="AE120" t="n">
      <f>-</f>
    </oc>
    <nc r="AE120" t="n">
      <f>-</f>
    </nc>
  </rcc>
  <rcc rId="13467" ua="false" sId="4">
    <oc r="AE121" t="n">
      <f>-</f>
    </oc>
    <nc r="AE121" t="n">
      <f>-</f>
    </nc>
  </rcc>
  <rcc rId="13468" ua="false" sId="4">
    <oc r="AE122" t="n">
      <f>-</f>
    </oc>
    <nc r="AE122" t="n">
      <f>-</f>
    </nc>
  </rcc>
  <rcc rId="13469" ua="false" sId="4">
    <oc r="AE123" t="n">
      <f>-</f>
    </oc>
    <nc r="AE123" t="n">
      <f>-</f>
    </nc>
  </rcc>
  <rcc rId="13470" ua="false" sId="4">
    <oc r="AE124" t="n">
      <f>-</f>
    </oc>
    <nc r="AE124" t="n">
      <f>-</f>
    </nc>
  </rcc>
  <rcc rId="13471" ua="false" sId="4">
    <oc r="AE125" t="n">
      <f>-</f>
    </oc>
    <nc r="AE125" t="n">
      <f>-</f>
    </nc>
  </rcc>
  <rcc rId="13472" ua="false" sId="4">
    <oc r="AE126" t="n">
      <f>-</f>
    </oc>
    <nc r="AE126" t="n">
      <f>-</f>
    </nc>
  </rcc>
  <rcc rId="13473" ua="false" sId="4">
    <oc r="AE127" t="n">
      <f>-</f>
    </oc>
    <nc r="AE127" t="n">
      <f>-</f>
    </nc>
  </rcc>
  <rcc rId="13474" ua="false" sId="4">
    <oc r="AE128" t="n">
      <f>-</f>
    </oc>
    <nc r="AE128" t="n">
      <f>-</f>
    </nc>
  </rcc>
  <rcc rId="13475" ua="false" sId="4">
    <oc r="AE129" t="n">
      <f>-</f>
    </oc>
    <nc r="AE129" t="n">
      <f>-</f>
    </nc>
  </rcc>
  <rcc rId="13476" ua="false" sId="4">
    <oc r="AE130" t="n">
      <f>-</f>
    </oc>
    <nc r="AE130" t="n">
      <f>-</f>
    </nc>
  </rcc>
  <rcc rId="13477" ua="false" sId="4">
    <oc r="AE131" t="n">
      <f>-</f>
    </oc>
    <nc r="AE131" t="n">
      <f>-</f>
    </nc>
  </rcc>
  <rcc rId="13478" ua="false" sId="4">
    <oc r="AE132" t="n">
      <f>-</f>
    </oc>
    <nc r="AE132" t="n">
      <f>-</f>
    </nc>
  </rcc>
  <rcc rId="13479" ua="false" sId="4">
    <oc r="AE133" t="n">
      <f>-</f>
    </oc>
    <nc r="AE133" t="n">
      <f>-</f>
    </nc>
  </rcc>
  <rcc rId="13480" ua="false" sId="4">
    <oc r="AE134" t="n">
      <f>-</f>
    </oc>
    <nc r="AE134" t="n">
      <f>-</f>
    </nc>
  </rcc>
  <rcc rId="13481" ua="false" sId="4">
    <oc r="AE135" t="n">
      <f>-</f>
    </oc>
    <nc r="AE135" t="n">
      <f>-</f>
    </nc>
  </rcc>
  <rcc rId="13482" ua="false" sId="4">
    <oc r="AE136" t="n">
      <f>-</f>
    </oc>
    <nc r="AE136" t="n">
      <f>-</f>
    </nc>
  </rcc>
  <rcc rId="13483" ua="false" sId="4">
    <oc r="AE137" t="n">
      <f>-</f>
    </oc>
    <nc r="AE137" t="n">
      <f>-</f>
    </nc>
  </rcc>
  <rcc rId="13484" ua="false" sId="4">
    <oc r="AE138" t="n">
      <f>-</f>
    </oc>
    <nc r="AE138" t="n">
      <f>-</f>
    </nc>
  </rcc>
  <rcc rId="13485" ua="false" sId="4">
    <oc r="AE139" t="n">
      <f>-</f>
    </oc>
    <nc r="AE139" t="n">
      <f>-</f>
    </nc>
  </rcc>
  <rcc rId="13486" ua="false" sId="4">
    <oc r="AE140" t="n">
      <f>-</f>
    </oc>
    <nc r="AE140" t="n">
      <f>-</f>
    </nc>
  </rcc>
  <rcc rId="13487" ua="false" sId="4">
    <oc r="AE141" t="n">
      <f>-</f>
    </oc>
    <nc r="AE141" t="n">
      <f>-</f>
    </nc>
  </rcc>
  <rcc rId="13488" ua="false" sId="4">
    <oc r="AE142" t="n">
      <f>-</f>
    </oc>
    <nc r="AE142" t="n">
      <f>-</f>
    </nc>
  </rcc>
  <rcc rId="13489" ua="false" sId="4">
    <oc r="AE143" t="n">
      <f>-</f>
    </oc>
    <nc r="AE143" t="n">
      <f>-</f>
    </nc>
  </rcc>
  <rcc rId="13490" ua="false" sId="4">
    <oc r="AE144" t="n">
      <f>-</f>
    </oc>
    <nc r="AE144" t="n">
      <f>-</f>
    </nc>
  </rcc>
  <rcc rId="13491" ua="false" sId="4">
    <oc r="AF120" t="n">
      <f>-</f>
    </oc>
    <nc r="AF120" t="n">
      <f>-</f>
    </nc>
  </rcc>
  <rcc rId="13492" ua="false" sId="4">
    <oc r="AF121" t="n">
      <f>-</f>
    </oc>
    <nc r="AF121" t="n">
      <f>-</f>
    </nc>
  </rcc>
  <rcc rId="13493" ua="false" sId="4">
    <oc r="AF122" t="n">
      <f>-</f>
    </oc>
    <nc r="AF122" t="n">
      <f>-</f>
    </nc>
  </rcc>
  <rcc rId="13494" ua="false" sId="4">
    <oc r="AF123" t="n">
      <f>-</f>
    </oc>
    <nc r="AF123" t="n">
      <f>-</f>
    </nc>
  </rcc>
  <rcc rId="13495" ua="false" sId="4">
    <oc r="AF124" t="n">
      <f>-</f>
    </oc>
    <nc r="AF124" t="n">
      <f>-</f>
    </nc>
  </rcc>
  <rcc rId="13496" ua="false" sId="4">
    <oc r="AF125" t="n">
      <f>-</f>
    </oc>
    <nc r="AF125" t="n">
      <f>-</f>
    </nc>
  </rcc>
  <rcc rId="13497" ua="false" sId="4">
    <oc r="AF126" t="n">
      <f>-</f>
    </oc>
    <nc r="AF126" t="n">
      <f>-</f>
    </nc>
  </rcc>
  <rcc rId="13498" ua="false" sId="4">
    <oc r="AF127" t="n">
      <f>-</f>
    </oc>
    <nc r="AF127" t="n">
      <f>-</f>
    </nc>
  </rcc>
  <rcc rId="13499" ua="false" sId="4">
    <oc r="AF128" t="n">
      <f>-</f>
    </oc>
    <nc r="AF128" t="n">
      <f>-</f>
    </nc>
  </rcc>
  <rcc rId="13500" ua="false" sId="4">
    <oc r="AF129" t="n">
      <f>-</f>
    </oc>
    <nc r="AF129" t="n">
      <f>-</f>
    </nc>
  </rcc>
  <rcc rId="13501" ua="false" sId="4">
    <oc r="AF130" t="n">
      <f>-</f>
    </oc>
    <nc r="AF130" t="n">
      <f>-</f>
    </nc>
  </rcc>
  <rcc rId="13502" ua="false" sId="4">
    <oc r="AF131" t="n">
      <f>-</f>
    </oc>
    <nc r="AF131" t="n">
      <f>-</f>
    </nc>
  </rcc>
  <rcc rId="13503" ua="false" sId="4">
    <oc r="AF132" t="n">
      <f>-</f>
    </oc>
    <nc r="AF132" t="n">
      <f>-</f>
    </nc>
  </rcc>
  <rcc rId="13504" ua="false" sId="4">
    <oc r="AF133" t="n">
      <f>-</f>
    </oc>
    <nc r="AF133" t="n">
      <f>-</f>
    </nc>
  </rcc>
  <rcc rId="13505" ua="false" sId="4">
    <oc r="AF134" t="n">
      <f>-</f>
    </oc>
    <nc r="AF134" t="n">
      <f>-</f>
    </nc>
  </rcc>
  <rcc rId="13506" ua="false" sId="4">
    <oc r="AF135" t="n">
      <f>-</f>
    </oc>
    <nc r="AF135" t="n">
      <f>-</f>
    </nc>
  </rcc>
  <rcc rId="13507" ua="false" sId="4">
    <oc r="AF136" t="n">
      <f>-</f>
    </oc>
    <nc r="AF136" t="n">
      <f>-</f>
    </nc>
  </rcc>
  <rcc rId="13508" ua="false" sId="4">
    <oc r="AF137" t="n">
      <f>-</f>
    </oc>
    <nc r="AF137" t="n">
      <f>-</f>
    </nc>
  </rcc>
  <rcc rId="13509" ua="false" sId="4">
    <oc r="AF138" t="n">
      <f>-</f>
    </oc>
    <nc r="AF138" t="n">
      <f>-</f>
    </nc>
  </rcc>
  <rcc rId="13510" ua="false" sId="4">
    <oc r="AF139" t="n">
      <f>-</f>
    </oc>
    <nc r="AF139" t="n">
      <f>-</f>
    </nc>
  </rcc>
  <rcc rId="13511" ua="false" sId="4">
    <oc r="AF140" t="n">
      <f>-</f>
    </oc>
    <nc r="AF140" t="n">
      <f>-</f>
    </nc>
  </rcc>
  <rcc rId="13512" ua="false" sId="4">
    <oc r="AF141" t="n">
      <f>-</f>
    </oc>
    <nc r="AF141" t="n">
      <f>-</f>
    </nc>
  </rcc>
  <rcc rId="13513" ua="false" sId="4">
    <oc r="AF142" t="n">
      <f>-</f>
    </oc>
    <nc r="AF142" t="n">
      <f>-</f>
    </nc>
  </rcc>
  <rcc rId="13514" ua="false" sId="4">
    <oc r="AF143" t="n">
      <f>-</f>
    </oc>
    <nc r="AF143" t="n">
      <f>-</f>
    </nc>
  </rcc>
  <rcc rId="13515" ua="false" sId="4">
    <oc r="AF144" t="n">
      <f>-</f>
    </oc>
    <nc r="AF144" t="n">
      <f>-</f>
    </nc>
  </rcc>
  <rcc rId="13516" ua="false" sId="4">
    <oc r="AG120" t="n">
      <f>-</f>
    </oc>
    <nc r="AG120" t="n">
      <f>-</f>
    </nc>
  </rcc>
  <rcc rId="13517" ua="false" sId="4">
    <oc r="AG121" t="n">
      <f>-</f>
    </oc>
    <nc r="AG121" t="n">
      <f>-</f>
    </nc>
  </rcc>
  <rcc rId="13518" ua="false" sId="4">
    <oc r="AG122" t="n">
      <f>-</f>
    </oc>
    <nc r="AG122" t="n">
      <f>-</f>
    </nc>
  </rcc>
  <rcc rId="13519" ua="false" sId="4">
    <oc r="AG123" t="n">
      <f>-</f>
    </oc>
    <nc r="AG123" t="n">
      <f>-</f>
    </nc>
  </rcc>
  <rcc rId="13520" ua="false" sId="4">
    <oc r="AG124" t="n">
      <f>-</f>
    </oc>
    <nc r="AG124" t="n">
      <f>-</f>
    </nc>
  </rcc>
  <rcc rId="13521" ua="false" sId="4">
    <oc r="AG125" t="n">
      <f>-</f>
    </oc>
    <nc r="AG125" t="n">
      <f>-</f>
    </nc>
  </rcc>
  <rcc rId="13522" ua="false" sId="4">
    <oc r="AG126" t="n">
      <f>-</f>
    </oc>
    <nc r="AG126" t="n">
      <f>-</f>
    </nc>
  </rcc>
  <rcc rId="13523" ua="false" sId="4">
    <oc r="AG127" t="n">
      <f>-</f>
    </oc>
    <nc r="AG127" t="n">
      <f>-</f>
    </nc>
  </rcc>
  <rcc rId="13524" ua="false" sId="4">
    <oc r="AG128" t="n">
      <f>-</f>
    </oc>
    <nc r="AG128" t="n">
      <f>-</f>
    </nc>
  </rcc>
  <rcc rId="13525" ua="false" sId="4">
    <oc r="AG129" t="n">
      <f>-</f>
    </oc>
    <nc r="AG129" t="n">
      <f>-</f>
    </nc>
  </rcc>
  <rcc rId="13526" ua="false" sId="4">
    <oc r="AG130" t="n">
      <f>-</f>
    </oc>
    <nc r="AG130" t="n">
      <f>-</f>
    </nc>
  </rcc>
  <rcc rId="13527" ua="false" sId="4">
    <oc r="AG131" t="n">
      <f>-</f>
    </oc>
    <nc r="AG131" t="n">
      <f>-</f>
    </nc>
  </rcc>
  <rcc rId="13528" ua="false" sId="4">
    <oc r="AG132" t="n">
      <f>-</f>
    </oc>
    <nc r="AG132" t="n">
      <f>-</f>
    </nc>
  </rcc>
  <rcc rId="13529" ua="false" sId="4">
    <oc r="AG133" t="n">
      <f>-</f>
    </oc>
    <nc r="AG133" t="n">
      <f>-</f>
    </nc>
  </rcc>
  <rcc rId="13530" ua="false" sId="4">
    <oc r="AG134" t="n">
      <f>-</f>
    </oc>
    <nc r="AG134" t="n">
      <f>-</f>
    </nc>
  </rcc>
  <rcc rId="13531" ua="false" sId="4">
    <oc r="AG135" t="n">
      <f>-</f>
    </oc>
    <nc r="AG135" t="n">
      <f>-</f>
    </nc>
  </rcc>
  <rcc rId="13532" ua="false" sId="4">
    <oc r="AG136" t="n">
      <f>-</f>
    </oc>
    <nc r="AG136" t="n">
      <f>-</f>
    </nc>
  </rcc>
  <rcc rId="13533" ua="false" sId="4">
    <oc r="AG137" t="n">
      <f>-</f>
    </oc>
    <nc r="AG137" t="n">
      <f>-</f>
    </nc>
  </rcc>
  <rcc rId="13534" ua="false" sId="4">
    <oc r="AG138" t="n">
      <f>-</f>
    </oc>
    <nc r="AG138" t="n">
      <f>-</f>
    </nc>
  </rcc>
  <rcc rId="13535" ua="false" sId="4">
    <oc r="AG139" t="n">
      <f>-</f>
    </oc>
    <nc r="AG139" t="n">
      <f>-</f>
    </nc>
  </rcc>
  <rcc rId="13536" ua="false" sId="4">
    <oc r="AG140" t="n">
      <f>-</f>
    </oc>
    <nc r="AG140" t="n">
      <f>-</f>
    </nc>
  </rcc>
  <rcc rId="13537" ua="false" sId="4">
    <oc r="AG141" t="n">
      <f>-</f>
    </oc>
    <nc r="AG141" t="n">
      <f>-</f>
    </nc>
  </rcc>
  <rcc rId="13538" ua="false" sId="4">
    <oc r="AG142" t="n">
      <f>-</f>
    </oc>
    <nc r="AG142" t="n">
      <f>-</f>
    </nc>
  </rcc>
  <rcc rId="13539" ua="false" sId="4">
    <oc r="AG143" t="n">
      <f>-</f>
    </oc>
    <nc r="AG143" t="n">
      <f>-</f>
    </nc>
  </rcc>
  <rcc rId="13540" ua="false" sId="4">
    <oc r="AG144" t="n">
      <f>-</f>
    </oc>
    <nc r="AG144" t="n">
      <f>-</f>
    </nc>
  </rcc>
  <rcc rId="13541" ua="false" sId="4">
    <oc r="AH120" t="n">
      <f>-</f>
    </oc>
    <nc r="AH120" t="n">
      <f>-</f>
    </nc>
  </rcc>
  <rcc rId="13542" ua="false" sId="4">
    <oc r="AH121" t="n">
      <f>-</f>
    </oc>
    <nc r="AH121" t="n">
      <f>-</f>
    </nc>
  </rcc>
  <rcc rId="13543" ua="false" sId="4">
    <oc r="AH122" t="n">
      <f>-</f>
    </oc>
    <nc r="AH122" t="n">
      <f>-</f>
    </nc>
  </rcc>
  <rcc rId="13544" ua="false" sId="4">
    <oc r="AH123" t="n">
      <f>-</f>
    </oc>
    <nc r="AH123" t="n">
      <f>-</f>
    </nc>
  </rcc>
  <rcc rId="13545" ua="false" sId="4">
    <oc r="AH124" t="n">
      <f>-</f>
    </oc>
    <nc r="AH124" t="n">
      <f>-</f>
    </nc>
  </rcc>
  <rcc rId="13546" ua="false" sId="4">
    <oc r="AH125" t="n">
      <f>-</f>
    </oc>
    <nc r="AH125" t="n">
      <f>-</f>
    </nc>
  </rcc>
  <rcc rId="13547" ua="false" sId="4">
    <oc r="AH126" t="n">
      <f>-</f>
    </oc>
    <nc r="AH126" t="n">
      <f>-</f>
    </nc>
  </rcc>
  <rcc rId="13548" ua="false" sId="4">
    <oc r="AH127" t="n">
      <f>-</f>
    </oc>
    <nc r="AH127" t="n">
      <f>-</f>
    </nc>
  </rcc>
  <rcc rId="13549" ua="false" sId="4">
    <oc r="AH128" t="n">
      <f>-</f>
    </oc>
    <nc r="AH128" t="n">
      <f>-</f>
    </nc>
  </rcc>
  <rcc rId="13550" ua="false" sId="4">
    <oc r="AH129" t="n">
      <f>-</f>
    </oc>
    <nc r="AH129" t="n">
      <f>-</f>
    </nc>
  </rcc>
  <rcc rId="13551" ua="false" sId="4">
    <oc r="AH130" t="n">
      <f>-</f>
    </oc>
    <nc r="AH130" t="n">
      <f>-</f>
    </nc>
  </rcc>
  <rcc rId="13552" ua="false" sId="4">
    <oc r="AH131" t="n">
      <f>-</f>
    </oc>
    <nc r="AH131" t="n">
      <f>-</f>
    </nc>
  </rcc>
  <rcc rId="13553" ua="false" sId="4">
    <oc r="AH132" t="n">
      <f>-</f>
    </oc>
    <nc r="AH132" t="n">
      <f>-</f>
    </nc>
  </rcc>
  <rcc rId="13554" ua="false" sId="4">
    <oc r="AH133" t="n">
      <f>-</f>
    </oc>
    <nc r="AH133" t="n">
      <f>-</f>
    </nc>
  </rcc>
  <rcc rId="13555" ua="false" sId="4">
    <oc r="AH134" t="n">
      <f>-</f>
    </oc>
    <nc r="AH134" t="n">
      <f>-</f>
    </nc>
  </rcc>
  <rcc rId="13556" ua="false" sId="4">
    <oc r="AH135" t="n">
      <f>-</f>
    </oc>
    <nc r="AH135" t="n">
      <f>-</f>
    </nc>
  </rcc>
  <rcc rId="13557" ua="false" sId="4">
    <oc r="AH136" t="n">
      <f>-</f>
    </oc>
    <nc r="AH136" t="n">
      <f>-</f>
    </nc>
  </rcc>
  <rcc rId="13558" ua="false" sId="4">
    <oc r="AH137" t="n">
      <f>-</f>
    </oc>
    <nc r="AH137" t="n">
      <f>-</f>
    </nc>
  </rcc>
  <rcc rId="13559" ua="false" sId="4">
    <oc r="AH138" t="n">
      <f>-</f>
    </oc>
    <nc r="AH138" t="n">
      <f>-</f>
    </nc>
  </rcc>
  <rcc rId="13560" ua="false" sId="4">
    <oc r="AH139" t="n">
      <f>-</f>
    </oc>
    <nc r="AH139" t="n">
      <f>-</f>
    </nc>
  </rcc>
  <rcc rId="13561" ua="false" sId="4">
    <oc r="AH140" t="n">
      <f>-</f>
    </oc>
    <nc r="AH140" t="n">
      <f>-</f>
    </nc>
  </rcc>
  <rcc rId="13562" ua="false" sId="4">
    <oc r="AH141" t="n">
      <f>-</f>
    </oc>
    <nc r="AH141" t="n">
      <f>-</f>
    </nc>
  </rcc>
  <rcc rId="13563" ua="false" sId="4">
    <oc r="AH142" t="n">
      <f>-</f>
    </oc>
    <nc r="AH142" t="n">
      <f>-</f>
    </nc>
  </rcc>
  <rcc rId="13564" ua="false" sId="4">
    <oc r="AH143" t="n">
      <f>-</f>
    </oc>
    <nc r="AH143" t="n">
      <f>-</f>
    </nc>
  </rcc>
  <rcc rId="13565" ua="false" sId="4">
    <oc r="AH144" t="n">
      <f>-</f>
    </oc>
    <nc r="AH144" t="n">
      <f>-</f>
    </nc>
  </rcc>
  <rcc rId="13566" ua="false" sId="4">
    <oc r="AI120" t="n">
      <f>-</f>
    </oc>
    <nc r="AI120" t="n">
      <f>-</f>
    </nc>
  </rcc>
  <rcc rId="13567" ua="false" sId="4">
    <oc r="AI121" t="n">
      <f>-</f>
    </oc>
    <nc r="AI121" t="n">
      <f>-</f>
    </nc>
  </rcc>
  <rcc rId="13568" ua="false" sId="4">
    <oc r="AI122" t="n">
      <f>-</f>
    </oc>
    <nc r="AI122" t="n">
      <f>-</f>
    </nc>
  </rcc>
  <rcc rId="13569" ua="false" sId="4">
    <oc r="AI123" t="n">
      <f>-</f>
    </oc>
    <nc r="AI123" t="n">
      <f>-</f>
    </nc>
  </rcc>
  <rcc rId="13570" ua="false" sId="4">
    <oc r="AI124" t="n">
      <f>-</f>
    </oc>
    <nc r="AI124" t="n">
      <f>-</f>
    </nc>
  </rcc>
  <rcc rId="13571" ua="false" sId="4">
    <oc r="AI125" t="n">
      <f>-</f>
    </oc>
    <nc r="AI125" t="n">
      <f>-</f>
    </nc>
  </rcc>
  <rcc rId="13572" ua="false" sId="4">
    <oc r="AI126" t="n">
      <f>-</f>
    </oc>
    <nc r="AI126" t="n">
      <f>-</f>
    </nc>
  </rcc>
  <rcc rId="13573" ua="false" sId="4">
    <oc r="AI127" t="n">
      <f>-</f>
    </oc>
    <nc r="AI127" t="n">
      <f>-</f>
    </nc>
  </rcc>
  <rcc rId="13574" ua="false" sId="4">
    <oc r="AI128" t="n">
      <f>-</f>
    </oc>
    <nc r="AI128" t="n">
      <f>-</f>
    </nc>
  </rcc>
  <rcc rId="13575" ua="false" sId="4">
    <oc r="AI129" t="n">
      <f>-</f>
    </oc>
    <nc r="AI129" t="n">
      <f>-</f>
    </nc>
  </rcc>
  <rcc rId="13576" ua="false" sId="4">
    <oc r="AI130" t="n">
      <f>-</f>
    </oc>
    <nc r="AI130" t="n">
      <f>-</f>
    </nc>
  </rcc>
  <rcc rId="13577" ua="false" sId="4">
    <oc r="AI131" t="n">
      <f>-</f>
    </oc>
    <nc r="AI131" t="n">
      <f>-</f>
    </nc>
  </rcc>
  <rcc rId="13578" ua="false" sId="4">
    <oc r="AI132" t="n">
      <f>-</f>
    </oc>
    <nc r="AI132" t="n">
      <f>-</f>
    </nc>
  </rcc>
  <rcc rId="13579" ua="false" sId="4">
    <oc r="AI133" t="n">
      <f>-</f>
    </oc>
    <nc r="AI133" t="n">
      <f>-</f>
    </nc>
  </rcc>
  <rcc rId="13580" ua="false" sId="4">
    <oc r="AI134" t="n">
      <f>-</f>
    </oc>
    <nc r="AI134" t="n">
      <f>-</f>
    </nc>
  </rcc>
  <rcc rId="13581" ua="false" sId="4">
    <oc r="AI135" t="n">
      <f>-</f>
    </oc>
    <nc r="AI135" t="n">
      <f>-</f>
    </nc>
  </rcc>
  <rcc rId="13582" ua="false" sId="4">
    <oc r="AI136" t="n">
      <f>-</f>
    </oc>
    <nc r="AI136" t="n">
      <f>-</f>
    </nc>
  </rcc>
  <rcc rId="13583" ua="false" sId="4">
    <oc r="AI137" t="n">
      <f>-</f>
    </oc>
    <nc r="AI137" t="n">
      <f>-</f>
    </nc>
  </rcc>
  <rcc rId="13584" ua="false" sId="4">
    <oc r="AI138" t="n">
      <f>-</f>
    </oc>
    <nc r="AI138" t="n">
      <f>-</f>
    </nc>
  </rcc>
  <rcc rId="13585" ua="false" sId="4">
    <oc r="AI139" t="n">
      <f>-</f>
    </oc>
    <nc r="AI139" t="n">
      <f>-</f>
    </nc>
  </rcc>
  <rcc rId="13586" ua="false" sId="4">
    <oc r="AI140" t="n">
      <f>-</f>
    </oc>
    <nc r="AI140" t="n">
      <f>-</f>
    </nc>
  </rcc>
  <rcc rId="13587" ua="false" sId="4">
    <oc r="AI141" t="n">
      <f>-</f>
    </oc>
    <nc r="AI141" t="n">
      <f>-</f>
    </nc>
  </rcc>
  <rcc rId="13588" ua="false" sId="4">
    <oc r="AI142" t="n">
      <f>-</f>
    </oc>
    <nc r="AI142" t="n">
      <f>-</f>
    </nc>
  </rcc>
  <rcc rId="13589" ua="false" sId="4">
    <oc r="AI143" t="n">
      <f>-</f>
    </oc>
    <nc r="AI143" t="n">
      <f>-</f>
    </nc>
  </rcc>
  <rcc rId="13590" ua="false" sId="4">
    <oc r="AI144" t="n">
      <f>-</f>
    </oc>
    <nc r="AI144" t="n">
      <f>-</f>
    </nc>
  </rcc>
  <rcc rId="13591" ua="false" sId="4">
    <oc r="AJ120" t="n">
      <f>-</f>
    </oc>
    <nc r="AJ120" t="n">
      <f>-</f>
    </nc>
  </rcc>
  <rcc rId="13592" ua="false" sId="4">
    <oc r="AJ121" t="n">
      <f>-</f>
    </oc>
    <nc r="AJ121" t="n">
      <f>-</f>
    </nc>
  </rcc>
  <rcc rId="13593" ua="false" sId="4">
    <oc r="AJ122" t="n">
      <f>-</f>
    </oc>
    <nc r="AJ122" t="n">
      <f>-</f>
    </nc>
  </rcc>
  <rcc rId="13594" ua="false" sId="4">
    <oc r="AJ123" t="n">
      <f>-</f>
    </oc>
    <nc r="AJ123" t="n">
      <f>-</f>
    </nc>
  </rcc>
  <rcc rId="13595" ua="false" sId="4">
    <oc r="AJ124" t="n">
      <f>-</f>
    </oc>
    <nc r="AJ124" t="n">
      <f>-</f>
    </nc>
  </rcc>
  <rcc rId="13596" ua="false" sId="4">
    <oc r="AJ125" t="n">
      <f>-</f>
    </oc>
    <nc r="AJ125" t="n">
      <f>-</f>
    </nc>
  </rcc>
  <rcc rId="13597" ua="false" sId="4">
    <oc r="AJ126" t="n">
      <f>-</f>
    </oc>
    <nc r="AJ126" t="n">
      <f>-</f>
    </nc>
  </rcc>
  <rcc rId="13598" ua="false" sId="4">
    <oc r="AJ127" t="n">
      <f>-</f>
    </oc>
    <nc r="AJ127" t="n">
      <f>-</f>
    </nc>
  </rcc>
  <rcc rId="13599" ua="false" sId="4">
    <oc r="AJ128" t="n">
      <f>-</f>
    </oc>
    <nc r="AJ128" t="n">
      <f>-</f>
    </nc>
  </rcc>
  <rcc rId="13600" ua="false" sId="4">
    <oc r="AJ129" t="n">
      <f>-</f>
    </oc>
    <nc r="AJ129" t="n">
      <f>-</f>
    </nc>
  </rcc>
  <rcc rId="13601" ua="false" sId="4">
    <oc r="AJ130" t="n">
      <f>-</f>
    </oc>
    <nc r="AJ130" t="n">
      <f>-</f>
    </nc>
  </rcc>
  <rcc rId="13602" ua="false" sId="4">
    <oc r="AJ131" t="n">
      <f>-</f>
    </oc>
    <nc r="AJ131" t="n">
      <f>-</f>
    </nc>
  </rcc>
  <rcc rId="13603" ua="false" sId="4">
    <oc r="AJ132" t="n">
      <f>-</f>
    </oc>
    <nc r="AJ132" t="n">
      <f>-</f>
    </nc>
  </rcc>
  <rcc rId="13604" ua="false" sId="4">
    <oc r="AJ133" t="n">
      <f>-</f>
    </oc>
    <nc r="AJ133" t="n">
      <f>-</f>
    </nc>
  </rcc>
  <rcc rId="13605" ua="false" sId="4">
    <oc r="AJ134" t="n">
      <f>-</f>
    </oc>
    <nc r="AJ134" t="n">
      <f>-</f>
    </nc>
  </rcc>
  <rcc rId="13606" ua="false" sId="4">
    <oc r="AJ135" t="n">
      <f>-</f>
    </oc>
    <nc r="AJ135" t="n">
      <f>-</f>
    </nc>
  </rcc>
  <rcc rId="13607" ua="false" sId="4">
    <oc r="AJ136" t="n">
      <f>-</f>
    </oc>
    <nc r="AJ136" t="n">
      <f>-</f>
    </nc>
  </rcc>
  <rcc rId="13608" ua="false" sId="4">
    <oc r="AJ137" t="n">
      <f>-</f>
    </oc>
    <nc r="AJ137" t="n">
      <f>-</f>
    </nc>
  </rcc>
  <rcc rId="13609" ua="false" sId="4">
    <oc r="AJ138" t="n">
      <f>-</f>
    </oc>
    <nc r="AJ138" t="n">
      <f>-</f>
    </nc>
  </rcc>
  <rcc rId="13610" ua="false" sId="4">
    <oc r="AJ139" t="n">
      <f>-</f>
    </oc>
    <nc r="AJ139" t="n">
      <f>-</f>
    </nc>
  </rcc>
  <rcc rId="13611" ua="false" sId="4">
    <oc r="AJ140" t="n">
      <f>-</f>
    </oc>
    <nc r="AJ140" t="n">
      <f>-</f>
    </nc>
  </rcc>
  <rcc rId="13612" ua="false" sId="4">
    <oc r="AJ141" t="n">
      <f>-</f>
    </oc>
    <nc r="AJ141" t="n">
      <f>-</f>
    </nc>
  </rcc>
  <rcc rId="13613" ua="false" sId="4">
    <oc r="AJ142" t="n">
      <f>-</f>
    </oc>
    <nc r="AJ142" t="n">
      <f>-</f>
    </nc>
  </rcc>
  <rcc rId="13614" ua="false" sId="4">
    <oc r="AJ143" t="n">
      <f>-</f>
    </oc>
    <nc r="AJ143" t="n">
      <f>-</f>
    </nc>
  </rcc>
  <rcc rId="13615" ua="false" sId="4">
    <oc r="AJ144" t="n">
      <f>-</f>
    </oc>
    <nc r="AJ144" t="n">
      <f>-</f>
    </nc>
  </rcc>
  <rcc rId="13616" ua="false" sId="4">
    <oc r="AK120" t="n">
      <f>-</f>
    </oc>
    <nc r="AK120" t="n">
      <f>-</f>
    </nc>
  </rcc>
  <rcc rId="13617" ua="false" sId="4">
    <oc r="AK121" t="n">
      <f>-</f>
    </oc>
    <nc r="AK121" t="n">
      <f>-</f>
    </nc>
  </rcc>
  <rcc rId="13618" ua="false" sId="4">
    <oc r="AK122" t="n">
      <f>-</f>
    </oc>
    <nc r="AK122" t="n">
      <f>-</f>
    </nc>
  </rcc>
  <rcc rId="13619" ua="false" sId="4">
    <oc r="AK123" t="n">
      <f>-</f>
    </oc>
    <nc r="AK123" t="n">
      <f>-</f>
    </nc>
  </rcc>
  <rcc rId="13620" ua="false" sId="4">
    <oc r="AK124" t="n">
      <f>-</f>
    </oc>
    <nc r="AK124" t="n">
      <f>-</f>
    </nc>
  </rcc>
  <rcc rId="13621" ua="false" sId="4">
    <oc r="AK125" t="n">
      <f>-</f>
    </oc>
    <nc r="AK125" t="n">
      <f>-</f>
    </nc>
  </rcc>
  <rcc rId="13622" ua="false" sId="4">
    <oc r="AK126" t="n">
      <f>-</f>
    </oc>
    <nc r="AK126" t="n">
      <f>-</f>
    </nc>
  </rcc>
  <rcc rId="13623" ua="false" sId="4">
    <oc r="AK127" t="n">
      <f>-</f>
    </oc>
    <nc r="AK127" t="n">
      <f>-</f>
    </nc>
  </rcc>
  <rcc rId="13624" ua="false" sId="4">
    <oc r="AK128" t="n">
      <f>-</f>
    </oc>
    <nc r="AK128" t="n">
      <f>-</f>
    </nc>
  </rcc>
  <rcc rId="13625" ua="false" sId="4">
    <oc r="AK129" t="n">
      <f>-</f>
    </oc>
    <nc r="AK129" t="n">
      <f>-</f>
    </nc>
  </rcc>
  <rcc rId="13626" ua="false" sId="4">
    <oc r="AK130" t="n">
      <f>-</f>
    </oc>
    <nc r="AK130" t="n">
      <f>-</f>
    </nc>
  </rcc>
  <rcc rId="13627" ua="false" sId="4">
    <oc r="AK131" t="n">
      <f>-</f>
    </oc>
    <nc r="AK131" t="n">
      <f>-</f>
    </nc>
  </rcc>
  <rcc rId="13628" ua="false" sId="4">
    <oc r="AK132" t="n">
      <f>-</f>
    </oc>
    <nc r="AK132" t="n">
      <f>-</f>
    </nc>
  </rcc>
  <rcc rId="13629" ua="false" sId="4">
    <oc r="AK133" t="n">
      <f>-</f>
    </oc>
    <nc r="AK133" t="n">
      <f>-</f>
    </nc>
  </rcc>
  <rcc rId="13630" ua="false" sId="4">
    <oc r="AK134" t="n">
      <f>-</f>
    </oc>
    <nc r="AK134" t="n">
      <f>-</f>
    </nc>
  </rcc>
  <rcc rId="13631" ua="false" sId="4">
    <oc r="AK135" t="n">
      <f>-</f>
    </oc>
    <nc r="AK135" t="n">
      <f>-</f>
    </nc>
  </rcc>
  <rcc rId="13632" ua="false" sId="4">
    <oc r="AK136" t="n">
      <f>-</f>
    </oc>
    <nc r="AK136" t="n">
      <f>-</f>
    </nc>
  </rcc>
  <rcc rId="13633" ua="false" sId="4">
    <oc r="AK137" t="n">
      <f>-</f>
    </oc>
    <nc r="AK137" t="n">
      <f>-</f>
    </nc>
  </rcc>
  <rcc rId="13634" ua="false" sId="4">
    <oc r="AK138" t="n">
      <f>-</f>
    </oc>
    <nc r="AK138" t="n">
      <f>-</f>
    </nc>
  </rcc>
  <rcc rId="13635" ua="false" sId="4">
    <oc r="AK139" t="n">
      <f>-</f>
    </oc>
    <nc r="AK139" t="n">
      <f>-</f>
    </nc>
  </rcc>
  <rcc rId="13636" ua="false" sId="4">
    <oc r="AK140" t="n">
      <f>-</f>
    </oc>
    <nc r="AK140" t="n">
      <f>-</f>
    </nc>
  </rcc>
  <rcc rId="13637" ua="false" sId="4">
    <oc r="AK141" t="n">
      <f>-</f>
    </oc>
    <nc r="AK141" t="n">
      <f>-</f>
    </nc>
  </rcc>
  <rcc rId="13638" ua="false" sId="4">
    <oc r="AK142" t="n">
      <f>-</f>
    </oc>
    <nc r="AK142" t="n">
      <f>-</f>
    </nc>
  </rcc>
  <rcc rId="13639" ua="false" sId="4">
    <oc r="AK143" t="n">
      <f>-</f>
    </oc>
    <nc r="AK143" t="n">
      <f>-</f>
    </nc>
  </rcc>
  <rcc rId="13640" ua="false" sId="4">
    <oc r="AK144" t="n">
      <f>-</f>
    </oc>
    <nc r="AK144" t="n">
      <f>-</f>
    </nc>
  </rcc>
  <rcc rId="13641" ua="false" sId="4">
    <oc r="AL120" t="n">
      <f>-</f>
    </oc>
    <nc r="AL120" t="n">
      <f>-</f>
    </nc>
  </rcc>
  <rcc rId="13642" ua="false" sId="4">
    <oc r="AL121" t="n">
      <f>-</f>
    </oc>
    <nc r="AL121" t="n">
      <f>-</f>
    </nc>
  </rcc>
  <rcc rId="13643" ua="false" sId="4">
    <oc r="AL122" t="n">
      <f>-</f>
    </oc>
    <nc r="AL122" t="n">
      <f>-</f>
    </nc>
  </rcc>
  <rcc rId="13644" ua="false" sId="4">
    <oc r="AL123" t="n">
      <f>-</f>
    </oc>
    <nc r="AL123" t="n">
      <f>-</f>
    </nc>
  </rcc>
  <rcc rId="13645" ua="false" sId="4">
    <oc r="AL124" t="n">
      <f>-</f>
    </oc>
    <nc r="AL124" t="n">
      <f>-</f>
    </nc>
  </rcc>
  <rcc rId="13646" ua="false" sId="4">
    <oc r="AL125" t="n">
      <f>-</f>
    </oc>
    <nc r="AL125" t="n">
      <f>-</f>
    </nc>
  </rcc>
  <rcc rId="13647" ua="false" sId="4">
    <oc r="AL126" t="n">
      <f>-</f>
    </oc>
    <nc r="AL126" t="n">
      <f>-</f>
    </nc>
  </rcc>
  <rcc rId="13648" ua="false" sId="4">
    <oc r="AL127" t="n">
      <f>-</f>
    </oc>
    <nc r="AL127" t="n">
      <f>-</f>
    </nc>
  </rcc>
  <rcc rId="13649" ua="false" sId="4">
    <oc r="AL128" t="n">
      <f>-</f>
    </oc>
    <nc r="AL128" t="n">
      <f>-</f>
    </nc>
  </rcc>
  <rcc rId="13650" ua="false" sId="4">
    <oc r="AL129" t="n">
      <f>-</f>
    </oc>
    <nc r="AL129" t="n">
      <f>-</f>
    </nc>
  </rcc>
  <rcc rId="13651" ua="false" sId="4">
    <oc r="AL130" t="n">
      <f>-</f>
    </oc>
    <nc r="AL130" t="n">
      <f>-</f>
    </nc>
  </rcc>
  <rcc rId="13652" ua="false" sId="4">
    <oc r="AL131" t="n">
      <f>-</f>
    </oc>
    <nc r="AL131" t="n">
      <f>-</f>
    </nc>
  </rcc>
  <rcc rId="13653" ua="false" sId="4">
    <oc r="AL132" t="n">
      <f>-</f>
    </oc>
    <nc r="AL132" t="n">
      <f>-</f>
    </nc>
  </rcc>
  <rcc rId="13654" ua="false" sId="4">
    <oc r="AL133" t="n">
      <f>-</f>
    </oc>
    <nc r="AL133" t="n">
      <f>-</f>
    </nc>
  </rcc>
  <rcc rId="13655" ua="false" sId="4">
    <oc r="AL134" t="n">
      <f>-</f>
    </oc>
    <nc r="AL134" t="n">
      <f>-</f>
    </nc>
  </rcc>
  <rcc rId="13656" ua="false" sId="4">
    <oc r="AL135" t="n">
      <f>-</f>
    </oc>
    <nc r="AL135" t="n">
      <f>-</f>
    </nc>
  </rcc>
  <rcc rId="13657" ua="false" sId="4">
    <oc r="AL136" t="n">
      <f>-</f>
    </oc>
    <nc r="AL136" t="n">
      <f>-</f>
    </nc>
  </rcc>
  <rcc rId="13658" ua="false" sId="4">
    <oc r="AL137" t="n">
      <f>-</f>
    </oc>
    <nc r="AL137" t="n">
      <f>-</f>
    </nc>
  </rcc>
  <rcc rId="13659" ua="false" sId="4">
    <oc r="AL138" t="n">
      <f>-</f>
    </oc>
    <nc r="AL138" t="n">
      <f>-</f>
    </nc>
  </rcc>
  <rcc rId="13660" ua="false" sId="4">
    <oc r="AL139" t="n">
      <f>-</f>
    </oc>
    <nc r="AL139" t="n">
      <f>-</f>
    </nc>
  </rcc>
  <rcc rId="13661" ua="false" sId="4">
    <oc r="AL140" t="n">
      <f>-</f>
    </oc>
    <nc r="AL140" t="n">
      <f>-</f>
    </nc>
  </rcc>
  <rcc rId="13662" ua="false" sId="4">
    <oc r="AL141" t="n">
      <f>-</f>
    </oc>
    <nc r="AL141" t="n">
      <f>-</f>
    </nc>
  </rcc>
  <rcc rId="13663" ua="false" sId="4">
    <oc r="AL142" t="n">
      <f>-</f>
    </oc>
    <nc r="AL142" t="n">
      <f>-</f>
    </nc>
  </rcc>
  <rcc rId="13664" ua="false" sId="4">
    <oc r="AL143" t="n">
      <f>-</f>
    </oc>
    <nc r="AL143" t="n">
      <f>-</f>
    </nc>
  </rcc>
  <rcc rId="13665" ua="false" sId="4">
    <oc r="AL144" t="n">
      <f>-</f>
    </oc>
    <nc r="AL144" t="n">
      <f>-</f>
    </nc>
  </rcc>
  <rcc rId="13666" ua="false" sId="4">
    <oc r="AM120" t="n">
      <f>-</f>
    </oc>
    <nc r="AM120" t="n">
      <f>-</f>
    </nc>
  </rcc>
  <rcc rId="13667" ua="false" sId="4">
    <oc r="AM121" t="n">
      <f>-</f>
    </oc>
    <nc r="AM121" t="n">
      <f>-</f>
    </nc>
  </rcc>
  <rcc rId="13668" ua="false" sId="4">
    <oc r="AM122" t="n">
      <f>-</f>
    </oc>
    <nc r="AM122" t="n">
      <f>-</f>
    </nc>
  </rcc>
  <rcc rId="13669" ua="false" sId="4">
    <oc r="AM123" t="n">
      <f>-</f>
    </oc>
    <nc r="AM123" t="n">
      <f>-</f>
    </nc>
  </rcc>
  <rcc rId="13670" ua="false" sId="4">
    <oc r="AM124" t="n">
      <f>-</f>
    </oc>
    <nc r="AM124" t="n">
      <f>-</f>
    </nc>
  </rcc>
  <rcc rId="13671" ua="false" sId="4">
    <oc r="AM125" t="n">
      <f>-</f>
    </oc>
    <nc r="AM125" t="n">
      <f>-</f>
    </nc>
  </rcc>
  <rcc rId="13672" ua="false" sId="4">
    <oc r="AM126" t="n">
      <f>-</f>
    </oc>
    <nc r="AM126" t="n">
      <f>-</f>
    </nc>
  </rcc>
  <rcc rId="13673" ua="false" sId="4">
    <oc r="AM127" t="n">
      <f>-</f>
    </oc>
    <nc r="AM127" t="n">
      <f>-</f>
    </nc>
  </rcc>
  <rcc rId="13674" ua="false" sId="4">
    <oc r="AM128" t="n">
      <f>-</f>
    </oc>
    <nc r="AM128" t="n">
      <f>-</f>
    </nc>
  </rcc>
  <rcc rId="13675" ua="false" sId="4">
    <oc r="AM129" t="n">
      <f>-</f>
    </oc>
    <nc r="AM129" t="n">
      <f>-</f>
    </nc>
  </rcc>
  <rcc rId="13676" ua="false" sId="4">
    <oc r="AM130" t="n">
      <f>-</f>
    </oc>
    <nc r="AM130" t="n">
      <f>-</f>
    </nc>
  </rcc>
  <rcc rId="13677" ua="false" sId="4">
    <oc r="AM131" t="n">
      <f>-</f>
    </oc>
    <nc r="AM131" t="n">
      <f>-</f>
    </nc>
  </rcc>
  <rcc rId="13678" ua="false" sId="4">
    <oc r="AM132" t="n">
      <f>-</f>
    </oc>
    <nc r="AM132" t="n">
      <f>-</f>
    </nc>
  </rcc>
  <rcc rId="13679" ua="false" sId="4">
    <oc r="AM133" t="n">
      <f>-</f>
    </oc>
    <nc r="AM133" t="n">
      <f>-</f>
    </nc>
  </rcc>
  <rcc rId="13680" ua="false" sId="4">
    <oc r="AM134" t="n">
      <f>-</f>
    </oc>
    <nc r="AM134" t="n">
      <f>-</f>
    </nc>
  </rcc>
  <rcc rId="13681" ua="false" sId="4">
    <oc r="AM135" t="n">
      <f>-</f>
    </oc>
    <nc r="AM135" t="n">
      <f>-</f>
    </nc>
  </rcc>
  <rcc rId="13682" ua="false" sId="4">
    <oc r="AM136" t="n">
      <f>-</f>
    </oc>
    <nc r="AM136" t="n">
      <f>-</f>
    </nc>
  </rcc>
  <rcc rId="13683" ua="false" sId="4">
    <oc r="AM137" t="n">
      <f>-</f>
    </oc>
    <nc r="AM137" t="n">
      <f>-</f>
    </nc>
  </rcc>
  <rcc rId="13684" ua="false" sId="4">
    <oc r="AM138" t="n">
      <f>-</f>
    </oc>
    <nc r="AM138" t="n">
      <f>-</f>
    </nc>
  </rcc>
  <rcc rId="13685" ua="false" sId="4">
    <oc r="AM139" t="n">
      <f>-</f>
    </oc>
    <nc r="AM139" t="n">
      <f>-</f>
    </nc>
  </rcc>
  <rcc rId="13686" ua="false" sId="4">
    <oc r="AM140" t="n">
      <f>-</f>
    </oc>
    <nc r="AM140" t="n">
      <f>-</f>
    </nc>
  </rcc>
  <rcc rId="13687" ua="false" sId="4">
    <oc r="AM141" t="n">
      <f>-</f>
    </oc>
    <nc r="AM141" t="n">
      <f>-</f>
    </nc>
  </rcc>
  <rcc rId="13688" ua="false" sId="4">
    <oc r="AM142" t="n">
      <f>-</f>
    </oc>
    <nc r="AM142" t="n">
      <f>-</f>
    </nc>
  </rcc>
  <rcc rId="13689" ua="false" sId="4">
    <oc r="AM143" t="n">
      <f>-</f>
    </oc>
    <nc r="AM143" t="n">
      <f>-</f>
    </nc>
  </rcc>
  <rcc rId="13690" ua="false" sId="4">
    <oc r="AM144" t="n">
      <f>-</f>
    </oc>
    <nc r="AM144" t="n">
      <f>-</f>
    </nc>
  </rcc>
  <rcc rId="13691" ua="false" sId="4">
    <oc r="AO120" t="n">
      <f>-</f>
    </oc>
    <nc r="AO120" t="n">
      <f>-</f>
    </nc>
  </rcc>
  <rcc rId="13692" ua="false" sId="4">
    <oc r="AO121" t="n">
      <f>-</f>
    </oc>
    <nc r="AO121" t="n">
      <f>-</f>
    </nc>
  </rcc>
  <rcc rId="13693" ua="false" sId="4">
    <oc r="AO122" t="n">
      <f>-</f>
    </oc>
    <nc r="AO122" t="n">
      <f>-</f>
    </nc>
  </rcc>
  <rcc rId="13694" ua="false" sId="4">
    <oc r="AO123" t="n">
      <f>-</f>
    </oc>
    <nc r="AO123" t="n">
      <f>-</f>
    </nc>
  </rcc>
  <rcc rId="13695" ua="false" sId="4">
    <oc r="AO124" t="n">
      <f>-</f>
    </oc>
    <nc r="AO124" t="n">
      <f>-</f>
    </nc>
  </rcc>
  <rcc rId="13696" ua="false" sId="4">
    <oc r="AO125" t="n">
      <f>-</f>
    </oc>
    <nc r="AO125" t="n">
      <f>-</f>
    </nc>
  </rcc>
  <rcc rId="13697" ua="false" sId="4">
    <oc r="AO126" t="n">
      <f>-</f>
    </oc>
    <nc r="AO126" t="n">
      <f>-</f>
    </nc>
  </rcc>
  <rcc rId="13698" ua="false" sId="4">
    <oc r="AO127" t="n">
      <f>-</f>
    </oc>
    <nc r="AO127" t="n">
      <f>-</f>
    </nc>
  </rcc>
  <rcc rId="13699" ua="false" sId="4">
    <oc r="AO128" t="n">
      <f>-</f>
    </oc>
    <nc r="AO128" t="n">
      <f>-</f>
    </nc>
  </rcc>
  <rcc rId="13700" ua="false" sId="4">
    <oc r="AO129" t="n">
      <f>-</f>
    </oc>
    <nc r="AO129" t="n">
      <f>-</f>
    </nc>
  </rcc>
  <rcc rId="13701" ua="false" sId="4">
    <oc r="AO130" t="n">
      <f>-</f>
    </oc>
    <nc r="AO130" t="n">
      <f>-</f>
    </nc>
  </rcc>
  <rcc rId="13702" ua="false" sId="4">
    <oc r="AO131" t="n">
      <f>-</f>
    </oc>
    <nc r="AO131" t="n">
      <f>-</f>
    </nc>
  </rcc>
  <rcc rId="13703" ua="false" sId="4">
    <oc r="AO132" t="n">
      <f>-</f>
    </oc>
    <nc r="AO132" t="n">
      <f>-</f>
    </nc>
  </rcc>
  <rcc rId="13704" ua="false" sId="4">
    <oc r="AO133" t="n">
      <f>-</f>
    </oc>
    <nc r="AO133" t="n">
      <f>-</f>
    </nc>
  </rcc>
  <rcc rId="13705" ua="false" sId="4">
    <oc r="AO134" t="n">
      <f>-</f>
    </oc>
    <nc r="AO134" t="n">
      <f>-</f>
    </nc>
  </rcc>
  <rcc rId="13706" ua="false" sId="4">
    <oc r="AO135" t="n">
      <f>-</f>
    </oc>
    <nc r="AO135" t="n">
      <f>-</f>
    </nc>
  </rcc>
  <rcc rId="13707" ua="false" sId="4">
    <oc r="AO136" t="n">
      <f>-</f>
    </oc>
    <nc r="AO136" t="n">
      <f>-</f>
    </nc>
  </rcc>
  <rcc rId="13708" ua="false" sId="4">
    <oc r="AO137" t="n">
      <f>-</f>
    </oc>
    <nc r="AO137" t="n">
      <f>-</f>
    </nc>
  </rcc>
  <rcc rId="13709" ua="false" sId="4">
    <oc r="AO138" t="n">
      <f>-</f>
    </oc>
    <nc r="AO138" t="n">
      <f>-</f>
    </nc>
  </rcc>
  <rcc rId="13710" ua="false" sId="4">
    <oc r="AO139" t="n">
      <f>-</f>
    </oc>
    <nc r="AO139" t="n">
      <f>-</f>
    </nc>
  </rcc>
  <rcc rId="13711" ua="false" sId="4">
    <oc r="AO140" t="n">
      <f>-</f>
    </oc>
    <nc r="AO140" t="n">
      <f>-</f>
    </nc>
  </rcc>
  <rcc rId="13712" ua="false" sId="4">
    <oc r="AO141" t="n">
      <f>-</f>
    </oc>
    <nc r="AO141" t="n">
      <f>-</f>
    </nc>
  </rcc>
  <rcc rId="13713" ua="false" sId="4">
    <oc r="AO142" t="n">
      <f>-</f>
    </oc>
    <nc r="AO142" t="n">
      <f>-</f>
    </nc>
  </rcc>
  <rcc rId="13714" ua="false" sId="4">
    <oc r="AO143" t="n">
      <f>-</f>
    </oc>
    <nc r="AO143" t="n">
      <f>-</f>
    </nc>
  </rcc>
  <rcc rId="13715" ua="false" sId="4">
    <oc r="AO144" t="n">
      <f>-</f>
    </oc>
    <nc r="AO144" t="n">
      <f>-</f>
    </nc>
  </rcc>
  <rcc rId="13716" ua="false" sId="4">
    <oc r="AP120" t="n">
      <f>-</f>
    </oc>
    <nc r="AP120" t="n">
      <f>-</f>
    </nc>
  </rcc>
  <rcc rId="13717" ua="false" sId="4">
    <oc r="AP121" t="n">
      <f>-</f>
    </oc>
    <nc r="AP121" t="n">
      <f>-</f>
    </nc>
  </rcc>
  <rcc rId="13718" ua="false" sId="4">
    <oc r="AP122" t="n">
      <f>-</f>
    </oc>
    <nc r="AP122" t="n">
      <f>-</f>
    </nc>
  </rcc>
  <rcc rId="13719" ua="false" sId="4">
    <oc r="AP123" t="n">
      <f>-</f>
    </oc>
    <nc r="AP123" t="n">
      <f>-</f>
    </nc>
  </rcc>
  <rcc rId="13720" ua="false" sId="4">
    <oc r="AP124" t="n">
      <f>-</f>
    </oc>
    <nc r="AP124" t="n">
      <f>-</f>
    </nc>
  </rcc>
  <rcc rId="13721" ua="false" sId="4">
    <oc r="AP125" t="n">
      <f>-</f>
    </oc>
    <nc r="AP125" t="n">
      <f>-</f>
    </nc>
  </rcc>
  <rcc rId="13722" ua="false" sId="4">
    <oc r="AP126" t="n">
      <f>-</f>
    </oc>
    <nc r="AP126" t="n">
      <f>-</f>
    </nc>
  </rcc>
  <rcc rId="13723" ua="false" sId="4">
    <oc r="AP127" t="n">
      <f>-</f>
    </oc>
    <nc r="AP127" t="n">
      <f>-</f>
    </nc>
  </rcc>
  <rcc rId="13724" ua="false" sId="4">
    <oc r="AP128" t="n">
      <f>-</f>
    </oc>
    <nc r="AP128" t="n">
      <f>-</f>
    </nc>
  </rcc>
  <rcc rId="13725" ua="false" sId="4">
    <oc r="AP129" t="n">
      <f>-</f>
    </oc>
    <nc r="AP129" t="n">
      <f>-</f>
    </nc>
  </rcc>
  <rcc rId="13726" ua="false" sId="4">
    <oc r="AP130" t="n">
      <f>-</f>
    </oc>
    <nc r="AP130" t="n">
      <f>-</f>
    </nc>
  </rcc>
  <rcc rId="13727" ua="false" sId="4">
    <oc r="AP131" t="n">
      <f>-</f>
    </oc>
    <nc r="AP131" t="n">
      <f>-</f>
    </nc>
  </rcc>
  <rcc rId="13728" ua="false" sId="4">
    <oc r="AP132" t="n">
      <f>-</f>
    </oc>
    <nc r="AP132" t="n">
      <f>-</f>
    </nc>
  </rcc>
  <rcc rId="13729" ua="false" sId="4">
    <oc r="AP133" t="n">
      <f>-</f>
    </oc>
    <nc r="AP133" t="n">
      <f>-</f>
    </nc>
  </rcc>
  <rcc rId="13730" ua="false" sId="4">
    <oc r="AP134" t="n">
      <f>-</f>
    </oc>
    <nc r="AP134" t="n">
      <f>-</f>
    </nc>
  </rcc>
  <rcc rId="13731" ua="false" sId="4">
    <oc r="AP135" t="n">
      <f>-</f>
    </oc>
    <nc r="AP135" t="n">
      <f>-</f>
    </nc>
  </rcc>
  <rcc rId="13732" ua="false" sId="4">
    <oc r="AP136" t="n">
      <f>-</f>
    </oc>
    <nc r="AP136" t="n">
      <f>-</f>
    </nc>
  </rcc>
  <rcc rId="13733" ua="false" sId="4">
    <oc r="AP137" t="n">
      <f>-</f>
    </oc>
    <nc r="AP137" t="n">
      <f>-</f>
    </nc>
  </rcc>
  <rcc rId="13734" ua="false" sId="4">
    <oc r="AP138" t="n">
      <f>-</f>
    </oc>
    <nc r="AP138" t="n">
      <f>-</f>
    </nc>
  </rcc>
  <rcc rId="13735" ua="false" sId="4">
    <oc r="AP139" t="n">
      <f>-</f>
    </oc>
    <nc r="AP139" t="n">
      <f>-</f>
    </nc>
  </rcc>
  <rcc rId="13736" ua="false" sId="4">
    <oc r="AP140" t="n">
      <f>-</f>
    </oc>
    <nc r="AP140" t="n">
      <f>-</f>
    </nc>
  </rcc>
  <rcc rId="13737" ua="false" sId="4">
    <oc r="AP141" t="n">
      <f>-</f>
    </oc>
    <nc r="AP141" t="n">
      <f>-</f>
    </nc>
  </rcc>
  <rcc rId="13738" ua="false" sId="4">
    <oc r="AP142" t="n">
      <f>-</f>
    </oc>
    <nc r="AP142" t="n">
      <f>-</f>
    </nc>
  </rcc>
  <rcc rId="13739" ua="false" sId="4">
    <oc r="AP143" t="n">
      <f>-</f>
    </oc>
    <nc r="AP143" t="n">
      <f>-</f>
    </nc>
  </rcc>
  <rcc rId="13740" ua="false" sId="4">
    <oc r="AP144" t="n">
      <f>-</f>
    </oc>
    <nc r="AP144" t="n">
      <f>-</f>
    </nc>
  </rcc>
  <rcc rId="13741" ua="false" sId="4">
    <oc r="AQ120" t="n">
      <f>-</f>
    </oc>
    <nc r="AQ120" t="n">
      <f>-</f>
    </nc>
  </rcc>
  <rcc rId="13742" ua="false" sId="4">
    <oc r="AQ121" t="n">
      <f>-</f>
    </oc>
    <nc r="AQ121" t="n">
      <f>-</f>
    </nc>
  </rcc>
  <rcc rId="13743" ua="false" sId="4">
    <oc r="AQ122" t="n">
      <f>-</f>
    </oc>
    <nc r="AQ122" t="n">
      <f>-</f>
    </nc>
  </rcc>
  <rcc rId="13744" ua="false" sId="4">
    <oc r="AQ123" t="n">
      <f>-</f>
    </oc>
    <nc r="AQ123" t="n">
      <f>-</f>
    </nc>
  </rcc>
  <rcc rId="13745" ua="false" sId="4">
    <oc r="AQ124" t="n">
      <f>-</f>
    </oc>
    <nc r="AQ124" t="n">
      <f>-</f>
    </nc>
  </rcc>
  <rcc rId="13746" ua="false" sId="4">
    <oc r="AQ125" t="n">
      <f>-</f>
    </oc>
    <nc r="AQ125" t="n">
      <f>-</f>
    </nc>
  </rcc>
  <rcc rId="13747" ua="false" sId="4">
    <oc r="AQ126" t="n">
      <f>-</f>
    </oc>
    <nc r="AQ126" t="n">
      <f>-</f>
    </nc>
  </rcc>
  <rcc rId="13748" ua="false" sId="4">
    <oc r="AQ127" t="n">
      <f>-</f>
    </oc>
    <nc r="AQ127" t="n">
      <f>-</f>
    </nc>
  </rcc>
  <rcc rId="13749" ua="false" sId="4">
    <oc r="AQ128" t="n">
      <f>-</f>
    </oc>
    <nc r="AQ128" t="n">
      <f>-</f>
    </nc>
  </rcc>
  <rcc rId="13750" ua="false" sId="4">
    <oc r="AQ129" t="n">
      <f>-</f>
    </oc>
    <nc r="AQ129" t="n">
      <f>-</f>
    </nc>
  </rcc>
  <rcc rId="13751" ua="false" sId="4">
    <oc r="AQ130" t="n">
      <f>-</f>
    </oc>
    <nc r="AQ130" t="n">
      <f>-</f>
    </nc>
  </rcc>
  <rcc rId="13752" ua="false" sId="4">
    <oc r="AQ131" t="n">
      <f>-</f>
    </oc>
    <nc r="AQ131" t="n">
      <f>-</f>
    </nc>
  </rcc>
  <rcc rId="13753" ua="false" sId="4">
    <oc r="AQ132" t="n">
      <f>-</f>
    </oc>
    <nc r="AQ132" t="n">
      <f>-</f>
    </nc>
  </rcc>
  <rcc rId="13754" ua="false" sId="4">
    <oc r="AQ133" t="n">
      <f>-</f>
    </oc>
    <nc r="AQ133" t="n">
      <f>-</f>
    </nc>
  </rcc>
  <rcc rId="13755" ua="false" sId="4">
    <oc r="AQ134" t="n">
      <f>-</f>
    </oc>
    <nc r="AQ134" t="n">
      <f>-</f>
    </nc>
  </rcc>
  <rcc rId="13756" ua="false" sId="4">
    <oc r="AQ135" t="n">
      <f>-</f>
    </oc>
    <nc r="AQ135" t="n">
      <f>-</f>
    </nc>
  </rcc>
  <rcc rId="13757" ua="false" sId="4">
    <oc r="AQ136" t="n">
      <f>-</f>
    </oc>
    <nc r="AQ136" t="n">
      <f>-</f>
    </nc>
  </rcc>
  <rcc rId="13758" ua="false" sId="4">
    <oc r="AQ137" t="n">
      <f>-</f>
    </oc>
    <nc r="AQ137" t="n">
      <f>-</f>
    </nc>
  </rcc>
  <rcc rId="13759" ua="false" sId="4">
    <oc r="AQ138" t="n">
      <f>-</f>
    </oc>
    <nc r="AQ138" t="n">
      <f>-</f>
    </nc>
  </rcc>
  <rcc rId="13760" ua="false" sId="4">
    <oc r="AQ139" t="n">
      <f>-</f>
    </oc>
    <nc r="AQ139" t="n">
      <f>-</f>
    </nc>
  </rcc>
  <rcc rId="13761" ua="false" sId="4">
    <oc r="AQ140" t="n">
      <f>-</f>
    </oc>
    <nc r="AQ140" t="n">
      <f>-</f>
    </nc>
  </rcc>
  <rcc rId="13762" ua="false" sId="4">
    <oc r="AQ141" t="n">
      <f>-</f>
    </oc>
    <nc r="AQ141" t="n">
      <f>-</f>
    </nc>
  </rcc>
  <rcc rId="13763" ua="false" sId="4">
    <oc r="AQ142" t="n">
      <f>-</f>
    </oc>
    <nc r="AQ142" t="n">
      <f>-</f>
    </nc>
  </rcc>
  <rcc rId="13764" ua="false" sId="4">
    <oc r="AQ143" t="n">
      <f>-</f>
    </oc>
    <nc r="AQ143" t="n">
      <f>-</f>
    </nc>
  </rcc>
  <rcc rId="13765" ua="false" sId="4">
    <oc r="AQ144" t="n">
      <f>-</f>
    </oc>
    <nc r="AQ144" t="n">
      <f>-</f>
    </nc>
  </rcc>
  <rcc rId="13766" ua="false" sId="4">
    <oc r="AR120" t="n">
      <f>-</f>
    </oc>
    <nc r="AR120" t="n">
      <f>-</f>
    </nc>
  </rcc>
  <rcc rId="13767" ua="false" sId="4">
    <oc r="AR121" t="n">
      <f>-</f>
    </oc>
    <nc r="AR121" t="n">
      <f>-</f>
    </nc>
  </rcc>
  <rcc rId="13768" ua="false" sId="4">
    <oc r="AR122" t="n">
      <f>-</f>
    </oc>
    <nc r="AR122" t="n">
      <f>-</f>
    </nc>
  </rcc>
  <rcc rId="13769" ua="false" sId="4">
    <oc r="AR123" t="n">
      <f>-</f>
    </oc>
    <nc r="AR123" t="n">
      <f>-</f>
    </nc>
  </rcc>
  <rcc rId="13770" ua="false" sId="4">
    <oc r="AR124" t="n">
      <f>-</f>
    </oc>
    <nc r="AR124" t="n">
      <f>-</f>
    </nc>
  </rcc>
  <rcc rId="13771" ua="false" sId="4">
    <oc r="AR125" t="n">
      <f>-</f>
    </oc>
    <nc r="AR125" t="n">
      <f>-</f>
    </nc>
  </rcc>
  <rcc rId="13772" ua="false" sId="4">
    <oc r="AR126" t="n">
      <f>-</f>
    </oc>
    <nc r="AR126" t="n">
      <f>-</f>
    </nc>
  </rcc>
  <rcc rId="13773" ua="false" sId="4">
    <oc r="AR127" t="n">
      <f>-</f>
    </oc>
    <nc r="AR127" t="n">
      <f>-</f>
    </nc>
  </rcc>
  <rcc rId="13774" ua="false" sId="4">
    <oc r="AR128" t="n">
      <f>-</f>
    </oc>
    <nc r="AR128" t="n">
      <f>-</f>
    </nc>
  </rcc>
  <rcc rId="13775" ua="false" sId="4">
    <oc r="AR129" t="n">
      <f>-</f>
    </oc>
    <nc r="AR129" t="n">
      <f>-</f>
    </nc>
  </rcc>
  <rcc rId="13776" ua="false" sId="4">
    <oc r="AR130" t="n">
      <f>-</f>
    </oc>
    <nc r="AR130" t="n">
      <f>-</f>
    </nc>
  </rcc>
  <rcc rId="13777" ua="false" sId="4">
    <oc r="AR131" t="n">
      <f>-</f>
    </oc>
    <nc r="AR131" t="n">
      <f>-</f>
    </nc>
  </rcc>
  <rcc rId="13778" ua="false" sId="4">
    <oc r="AR132" t="n">
      <f>-</f>
    </oc>
    <nc r="AR132" t="n">
      <f>-</f>
    </nc>
  </rcc>
  <rcc rId="13779" ua="false" sId="4">
    <oc r="AR133" t="n">
      <f>-</f>
    </oc>
    <nc r="AR133" t="n">
      <f>-</f>
    </nc>
  </rcc>
  <rcc rId="13780" ua="false" sId="4">
    <oc r="AR134" t="n">
      <f>-</f>
    </oc>
    <nc r="AR134" t="n">
      <f>-</f>
    </nc>
  </rcc>
  <rcc rId="13781" ua="false" sId="4">
    <oc r="AR135" t="n">
      <f>-</f>
    </oc>
    <nc r="AR135" t="n">
      <f>-</f>
    </nc>
  </rcc>
  <rcc rId="13782" ua="false" sId="4">
    <oc r="AR136" t="n">
      <f>-</f>
    </oc>
    <nc r="AR136" t="n">
      <f>-</f>
    </nc>
  </rcc>
  <rcc rId="13783" ua="false" sId="4">
    <oc r="AR137" t="n">
      <f>-</f>
    </oc>
    <nc r="AR137" t="n">
      <f>-</f>
    </nc>
  </rcc>
  <rcc rId="13784" ua="false" sId="4">
    <oc r="AR138" t="n">
      <f>-</f>
    </oc>
    <nc r="AR138" t="n">
      <f>-</f>
    </nc>
  </rcc>
  <rcc rId="13785" ua="false" sId="4">
    <oc r="AR139" t="n">
      <f>-</f>
    </oc>
    <nc r="AR139" t="n">
      <f>-</f>
    </nc>
  </rcc>
  <rcc rId="13786" ua="false" sId="4">
    <oc r="AR140" t="n">
      <f>-</f>
    </oc>
    <nc r="AR140" t="n">
      <f>-</f>
    </nc>
  </rcc>
  <rcc rId="13787" ua="false" sId="4">
    <oc r="AR141" t="n">
      <f>-</f>
    </oc>
    <nc r="AR141" t="n">
      <f>-</f>
    </nc>
  </rcc>
  <rcc rId="13788" ua="false" sId="4">
    <oc r="AR142" t="n">
      <f>-</f>
    </oc>
    <nc r="AR142" t="n">
      <f>-</f>
    </nc>
  </rcc>
  <rcc rId="13789" ua="false" sId="4">
    <oc r="AR143" t="n">
      <f>-</f>
    </oc>
    <nc r="AR143" t="n">
      <f>-</f>
    </nc>
  </rcc>
  <rcc rId="13790" ua="false" sId="4">
    <oc r="AR144" t="n">
      <f>-</f>
    </oc>
    <nc r="AR144" t="n">
      <f>-</f>
    </nc>
  </rcc>
  <rcc rId="13791" ua="false" sId="4">
    <oc r="AS120" t="n">
      <f>-</f>
    </oc>
    <nc r="AS120" t="n">
      <f>-</f>
    </nc>
  </rcc>
  <rcc rId="13792" ua="false" sId="4">
    <oc r="AS121" t="n">
      <f>-</f>
    </oc>
    <nc r="AS121" t="n">
      <f>-</f>
    </nc>
  </rcc>
  <rcc rId="13793" ua="false" sId="4">
    <oc r="AS122" t="n">
      <f>-</f>
    </oc>
    <nc r="AS122" t="n">
      <f>-</f>
    </nc>
  </rcc>
  <rcc rId="13794" ua="false" sId="4">
    <oc r="AS123" t="n">
      <f>-</f>
    </oc>
    <nc r="AS123" t="n">
      <f>-</f>
    </nc>
  </rcc>
  <rcc rId="13795" ua="false" sId="4">
    <oc r="AS124" t="n">
      <f>-</f>
    </oc>
    <nc r="AS124" t="n">
      <f>-</f>
    </nc>
  </rcc>
  <rcc rId="13796" ua="false" sId="4">
    <oc r="AS125" t="n">
      <f>-</f>
    </oc>
    <nc r="AS125" t="n">
      <f>-</f>
    </nc>
  </rcc>
  <rcc rId="13797" ua="false" sId="4">
    <oc r="AS126" t="n">
      <f>-</f>
    </oc>
    <nc r="AS126" t="n">
      <f>-</f>
    </nc>
  </rcc>
  <rcc rId="13798" ua="false" sId="4">
    <oc r="AS127" t="n">
      <f>-</f>
    </oc>
    <nc r="AS127" t="n">
      <f>-</f>
    </nc>
  </rcc>
  <rcc rId="13799" ua="false" sId="4">
    <oc r="AS128" t="n">
      <f>-</f>
    </oc>
    <nc r="AS128" t="n">
      <f>-</f>
    </nc>
  </rcc>
  <rcc rId="13800" ua="false" sId="4">
    <oc r="AS129" t="n">
      <f>-</f>
    </oc>
    <nc r="AS129" t="n">
      <f>-</f>
    </nc>
  </rcc>
  <rcc rId="13801" ua="false" sId="4">
    <oc r="AS130" t="n">
      <f>-</f>
    </oc>
    <nc r="AS130" t="n">
      <f>-</f>
    </nc>
  </rcc>
  <rcc rId="13802" ua="false" sId="4">
    <oc r="AS131" t="n">
      <f>-</f>
    </oc>
    <nc r="AS131" t="n">
      <f>-</f>
    </nc>
  </rcc>
  <rcc rId="13803" ua="false" sId="4">
    <oc r="AS132" t="n">
      <f>-</f>
    </oc>
    <nc r="AS132" t="n">
      <f>-</f>
    </nc>
  </rcc>
  <rcc rId="13804" ua="false" sId="4">
    <oc r="AS133" t="n">
      <f>-</f>
    </oc>
    <nc r="AS133" t="n">
      <f>-</f>
    </nc>
  </rcc>
  <rcc rId="13805" ua="false" sId="4">
    <oc r="AS134" t="n">
      <f>-</f>
    </oc>
    <nc r="AS134" t="n">
      <f>-</f>
    </nc>
  </rcc>
  <rcc rId="13806" ua="false" sId="4">
    <oc r="AS135" t="n">
      <f>-</f>
    </oc>
    <nc r="AS135" t="n">
      <f>-</f>
    </nc>
  </rcc>
  <rcc rId="13807" ua="false" sId="4">
    <oc r="AS136" t="n">
      <f>-</f>
    </oc>
    <nc r="AS136" t="n">
      <f>-</f>
    </nc>
  </rcc>
  <rcc rId="13808" ua="false" sId="4">
    <oc r="AS137" t="n">
      <f>-</f>
    </oc>
    <nc r="AS137" t="n">
      <f>-</f>
    </nc>
  </rcc>
  <rcc rId="13809" ua="false" sId="4">
    <oc r="AS138" t="n">
      <f>-</f>
    </oc>
    <nc r="AS138" t="n">
      <f>-</f>
    </nc>
  </rcc>
  <rcc rId="13810" ua="false" sId="4">
    <oc r="AS139" t="n">
      <f>-</f>
    </oc>
    <nc r="AS139" t="n">
      <f>-</f>
    </nc>
  </rcc>
  <rcc rId="13811" ua="false" sId="4">
    <oc r="AS140" t="n">
      <f>-</f>
    </oc>
    <nc r="AS140" t="n">
      <f>-</f>
    </nc>
  </rcc>
  <rcc rId="13812" ua="false" sId="4">
    <oc r="AS141" t="n">
      <f>-</f>
    </oc>
    <nc r="AS141" t="n">
      <f>-</f>
    </nc>
  </rcc>
  <rcc rId="13813" ua="false" sId="4">
    <oc r="AS142" t="n">
      <f>-</f>
    </oc>
    <nc r="AS142" t="n">
      <f>-</f>
    </nc>
  </rcc>
  <rcc rId="13814" ua="false" sId="4">
    <oc r="AS143" t="n">
      <f>-</f>
    </oc>
    <nc r="AS143" t="n">
      <f>-</f>
    </nc>
  </rcc>
  <rcc rId="13815" ua="false" sId="4">
    <oc r="AS144" t="n">
      <f>-</f>
    </oc>
    <nc r="AS144" t="n">
      <f>-</f>
    </nc>
  </rcc>
  <rcc rId="13816" ua="false" sId="4">
    <oc r="AT120" t="n">
      <f>-</f>
    </oc>
    <nc r="AT120" t="n">
      <f>-</f>
    </nc>
  </rcc>
  <rcc rId="13817" ua="false" sId="4">
    <oc r="AT121" t="n">
      <f>-</f>
    </oc>
    <nc r="AT121" t="n">
      <f>-</f>
    </nc>
  </rcc>
  <rcc rId="13818" ua="false" sId="4">
    <oc r="AT122" t="n">
      <f>-</f>
    </oc>
    <nc r="AT122" t="n">
      <f>-</f>
    </nc>
  </rcc>
  <rcc rId="13819" ua="false" sId="4">
    <oc r="AT123" t="n">
      <f>-</f>
    </oc>
    <nc r="AT123" t="n">
      <f>-</f>
    </nc>
  </rcc>
  <rcc rId="13820" ua="false" sId="4">
    <oc r="AT124" t="n">
      <f>-</f>
    </oc>
    <nc r="AT124" t="n">
      <f>-</f>
    </nc>
  </rcc>
  <rcc rId="13821" ua="false" sId="4">
    <oc r="AT125" t="n">
      <f>-</f>
    </oc>
    <nc r="AT125" t="n">
      <f>-</f>
    </nc>
  </rcc>
  <rcc rId="13822" ua="false" sId="4">
    <oc r="AT126" t="n">
      <f>-</f>
    </oc>
    <nc r="AT126" t="n">
      <f>-</f>
    </nc>
  </rcc>
  <rcc rId="13823" ua="false" sId="4">
    <oc r="AT127" t="n">
      <f>-</f>
    </oc>
    <nc r="AT127" t="n">
      <f>-</f>
    </nc>
  </rcc>
  <rcc rId="13824" ua="false" sId="4">
    <oc r="AT128" t="n">
      <f>-</f>
    </oc>
    <nc r="AT128" t="n">
      <f>-</f>
    </nc>
  </rcc>
  <rcc rId="13825" ua="false" sId="4">
    <oc r="AT129" t="n">
      <f>-</f>
    </oc>
    <nc r="AT129" t="n">
      <f>-</f>
    </nc>
  </rcc>
  <rcc rId="13826" ua="false" sId="4">
    <oc r="AT130" t="n">
      <f>-</f>
    </oc>
    <nc r="AT130" t="n">
      <f>-</f>
    </nc>
  </rcc>
  <rcc rId="13827" ua="false" sId="4">
    <oc r="AT131" t="n">
      <f>-</f>
    </oc>
    <nc r="AT131" t="n">
      <f>-</f>
    </nc>
  </rcc>
  <rcc rId="13828" ua="false" sId="4">
    <oc r="AT132" t="n">
      <f>-</f>
    </oc>
    <nc r="AT132" t="n">
      <f>-</f>
    </nc>
  </rcc>
  <rcc rId="13829" ua="false" sId="4">
    <oc r="AT133" t="n">
      <f>-</f>
    </oc>
    <nc r="AT133" t="n">
      <f>-</f>
    </nc>
  </rcc>
  <rcc rId="13830" ua="false" sId="4">
    <oc r="AT134" t="n">
      <f>-</f>
    </oc>
    <nc r="AT134" t="n">
      <f>-</f>
    </nc>
  </rcc>
  <rcc rId="13831" ua="false" sId="4">
    <oc r="AT135" t="n">
      <f>-</f>
    </oc>
    <nc r="AT135" t="n">
      <f>-</f>
    </nc>
  </rcc>
  <rcc rId="13832" ua="false" sId="4">
    <oc r="AT136" t="n">
      <f>-</f>
    </oc>
    <nc r="AT136" t="n">
      <f>-</f>
    </nc>
  </rcc>
  <rcc rId="13833" ua="false" sId="4">
    <oc r="AT137" t="n">
      <f>-</f>
    </oc>
    <nc r="AT137" t="n">
      <f>-</f>
    </nc>
  </rcc>
  <rcc rId="13834" ua="false" sId="4">
    <oc r="AT138" t="n">
      <f>-</f>
    </oc>
    <nc r="AT138" t="n">
      <f>-</f>
    </nc>
  </rcc>
  <rcc rId="13835" ua="false" sId="4">
    <oc r="AT139" t="n">
      <f>-</f>
    </oc>
    <nc r="AT139" t="n">
      <f>-</f>
    </nc>
  </rcc>
  <rcc rId="13836" ua="false" sId="4">
    <oc r="AT140" t="n">
      <f>-</f>
    </oc>
    <nc r="AT140" t="n">
      <f>-</f>
    </nc>
  </rcc>
  <rcc rId="13837" ua="false" sId="4">
    <oc r="AT141" t="n">
      <f>-</f>
    </oc>
    <nc r="AT141" t="n">
      <f>-</f>
    </nc>
  </rcc>
  <rcc rId="13838" ua="false" sId="4">
    <oc r="AT142" t="n">
      <f>-</f>
    </oc>
    <nc r="AT142" t="n">
      <f>-</f>
    </nc>
  </rcc>
  <rcc rId="13839" ua="false" sId="4">
    <oc r="AT143" t="n">
      <f>-</f>
    </oc>
    <nc r="AT143" t="n">
      <f>-</f>
    </nc>
  </rcc>
  <rcc rId="13840" ua="false" sId="4">
    <oc r="AT144" t="n">
      <f>-</f>
    </oc>
    <nc r="AT144" t="n">
      <f>-</f>
    </nc>
  </rcc>
  <rcc rId="13841" ua="false" sId="4">
    <oc r="AU120" t="n">
      <f>-</f>
    </oc>
    <nc r="AU120" t="n">
      <f>-</f>
    </nc>
  </rcc>
  <rcc rId="13842" ua="false" sId="4">
    <oc r="AU121" t="n">
      <f>-</f>
    </oc>
    <nc r="AU121" t="n">
      <f>-</f>
    </nc>
  </rcc>
  <rcc rId="13843" ua="false" sId="4">
    <oc r="AU122" t="n">
      <f>-</f>
    </oc>
    <nc r="AU122" t="n">
      <f>-</f>
    </nc>
  </rcc>
  <rcc rId="13844" ua="false" sId="4">
    <oc r="AU123" t="n">
      <f>-</f>
    </oc>
    <nc r="AU123" t="n">
      <f>-</f>
    </nc>
  </rcc>
  <rcc rId="13845" ua="false" sId="4">
    <oc r="AU124" t="n">
      <f>-</f>
    </oc>
    <nc r="AU124" t="n">
      <f>-</f>
    </nc>
  </rcc>
  <rcc rId="13846" ua="false" sId="4">
    <oc r="AU125" t="n">
      <f>-</f>
    </oc>
    <nc r="AU125" t="n">
      <f>-</f>
    </nc>
  </rcc>
  <rcc rId="13847" ua="false" sId="4">
    <oc r="AU126" t="n">
      <f>-</f>
    </oc>
    <nc r="AU126" t="n">
      <f>-</f>
    </nc>
  </rcc>
  <rcc rId="13848" ua="false" sId="4">
    <oc r="AU127" t="n">
      <f>-</f>
    </oc>
    <nc r="AU127" t="n">
      <f>-</f>
    </nc>
  </rcc>
  <rcc rId="13849" ua="false" sId="4">
    <oc r="AU128" t="n">
      <f>-</f>
    </oc>
    <nc r="AU128" t="n">
      <f>-</f>
    </nc>
  </rcc>
  <rcc rId="13850" ua="false" sId="4">
    <oc r="AU129" t="n">
      <f>-</f>
    </oc>
    <nc r="AU129" t="n">
      <f>-</f>
    </nc>
  </rcc>
  <rcc rId="13851" ua="false" sId="4">
    <oc r="AU130" t="n">
      <f>-</f>
    </oc>
    <nc r="AU130" t="n">
      <f>-</f>
    </nc>
  </rcc>
  <rcc rId="13852" ua="false" sId="4">
    <oc r="AU131" t="n">
      <f>-</f>
    </oc>
    <nc r="AU131" t="n">
      <f>-</f>
    </nc>
  </rcc>
  <rcc rId="13853" ua="false" sId="4">
    <oc r="AU132" t="n">
      <f>-</f>
    </oc>
    <nc r="AU132" t="n">
      <f>-</f>
    </nc>
  </rcc>
  <rcc rId="13854" ua="false" sId="4">
    <oc r="AU133" t="n">
      <f>-</f>
    </oc>
    <nc r="AU133" t="n">
      <f>-</f>
    </nc>
  </rcc>
  <rcc rId="13855" ua="false" sId="4">
    <oc r="AU134" t="n">
      <f>-</f>
    </oc>
    <nc r="AU134" t="n">
      <f>-</f>
    </nc>
  </rcc>
  <rcc rId="13856" ua="false" sId="4">
    <oc r="AU135" t="n">
      <f>-</f>
    </oc>
    <nc r="AU135" t="n">
      <f>-</f>
    </nc>
  </rcc>
  <rcc rId="13857" ua="false" sId="4">
    <oc r="AU136" t="n">
      <f>-</f>
    </oc>
    <nc r="AU136" t="n">
      <f>-</f>
    </nc>
  </rcc>
  <rcc rId="13858" ua="false" sId="4">
    <oc r="AU137" t="n">
      <f>-</f>
    </oc>
    <nc r="AU137" t="n">
      <f>-</f>
    </nc>
  </rcc>
  <rcc rId="13859" ua="false" sId="4">
    <oc r="AU138" t="n">
      <f>-</f>
    </oc>
    <nc r="AU138" t="n">
      <f>-</f>
    </nc>
  </rcc>
  <rcc rId="13860" ua="false" sId="4">
    <oc r="AU139" t="n">
      <f>-</f>
    </oc>
    <nc r="AU139" t="n">
      <f>-</f>
    </nc>
  </rcc>
  <rcc rId="13861" ua="false" sId="4">
    <oc r="AU140" t="n">
      <f>-</f>
    </oc>
    <nc r="AU140" t="n">
      <f>-</f>
    </nc>
  </rcc>
  <rcc rId="13862" ua="false" sId="4">
    <oc r="AU141" t="n">
      <f>-</f>
    </oc>
    <nc r="AU141" t="n">
      <f>-</f>
    </nc>
  </rcc>
  <rcc rId="13863" ua="false" sId="4">
    <oc r="AU142" t="n">
      <f>-</f>
    </oc>
    <nc r="AU142" t="n">
      <f>-</f>
    </nc>
  </rcc>
  <rcc rId="13864" ua="false" sId="4">
    <oc r="AU143" t="n">
      <f>-</f>
    </oc>
    <nc r="AU143" t="n">
      <f>-</f>
    </nc>
  </rcc>
  <rcc rId="13865" ua="false" sId="4">
    <oc r="AU144" t="n">
      <f>-</f>
    </oc>
    <nc r="AU144" t="n">
      <f>-</f>
    </nc>
  </rcc>
  <rcc rId="13866" ua="false" sId="4">
    <oc r="AV120" t="n">
      <f>-</f>
    </oc>
    <nc r="AV120" t="n">
      <f>-</f>
    </nc>
  </rcc>
  <rcc rId="13867" ua="false" sId="4">
    <oc r="AV121" t="n">
      <f>-</f>
    </oc>
    <nc r="AV121" t="n">
      <f>-</f>
    </nc>
  </rcc>
  <rcc rId="13868" ua="false" sId="4">
    <oc r="AV122" t="n">
      <f>-</f>
    </oc>
    <nc r="AV122" t="n">
      <f>-</f>
    </nc>
  </rcc>
  <rcc rId="13869" ua="false" sId="4">
    <oc r="AV123" t="n">
      <f>-</f>
    </oc>
    <nc r="AV123" t="n">
      <f>-</f>
    </nc>
  </rcc>
  <rcc rId="13870" ua="false" sId="4">
    <oc r="AV124" t="n">
      <f>-</f>
    </oc>
    <nc r="AV124" t="n">
      <f>-</f>
    </nc>
  </rcc>
  <rcc rId="13871" ua="false" sId="4">
    <oc r="AV125" t="n">
      <f>-</f>
    </oc>
    <nc r="AV125" t="n">
      <f>-</f>
    </nc>
  </rcc>
  <rcc rId="13872" ua="false" sId="4">
    <oc r="AV126" t="n">
      <f>-</f>
    </oc>
    <nc r="AV126" t="n">
      <f>-</f>
    </nc>
  </rcc>
  <rcc rId="13873" ua="false" sId="4">
    <oc r="AV127" t="n">
      <f>-</f>
    </oc>
    <nc r="AV127" t="n">
      <f>-</f>
    </nc>
  </rcc>
  <rcc rId="13874" ua="false" sId="4">
    <oc r="AV128" t="n">
      <f>-</f>
    </oc>
    <nc r="AV128" t="n">
      <f>-</f>
    </nc>
  </rcc>
  <rcc rId="13875" ua="false" sId="4">
    <oc r="AV129" t="n">
      <f>-</f>
    </oc>
    <nc r="AV129" t="n">
      <f>-</f>
    </nc>
  </rcc>
  <rcc rId="13876" ua="false" sId="4">
    <oc r="AV130" t="n">
      <f>-</f>
    </oc>
    <nc r="AV130" t="n">
      <f>-</f>
    </nc>
  </rcc>
  <rcc rId="13877" ua="false" sId="4">
    <oc r="AV131" t="n">
      <f>-</f>
    </oc>
    <nc r="AV131" t="n">
      <f>-</f>
    </nc>
  </rcc>
  <rcc rId="13878" ua="false" sId="4">
    <oc r="AV132" t="n">
      <f>-</f>
    </oc>
    <nc r="AV132" t="n">
      <f>-</f>
    </nc>
  </rcc>
  <rcc rId="13879" ua="false" sId="4">
    <oc r="AV133" t="n">
      <f>-</f>
    </oc>
    <nc r="AV133" t="n">
      <f>-</f>
    </nc>
  </rcc>
  <rcc rId="13880" ua="false" sId="4">
    <oc r="AV134" t="n">
      <f>-</f>
    </oc>
    <nc r="AV134" t="n">
      <f>-</f>
    </nc>
  </rcc>
  <rcc rId="13881" ua="false" sId="4">
    <oc r="AV135" t="n">
      <f>-</f>
    </oc>
    <nc r="AV135" t="n">
      <f>-</f>
    </nc>
  </rcc>
  <rcc rId="13882" ua="false" sId="4">
    <oc r="AV136" t="n">
      <f>-</f>
    </oc>
    <nc r="AV136" t="n">
      <f>-</f>
    </nc>
  </rcc>
  <rcc rId="13883" ua="false" sId="4">
    <oc r="AV137" t="n">
      <f>-</f>
    </oc>
    <nc r="AV137" t="n">
      <f>-</f>
    </nc>
  </rcc>
  <rcc rId="13884" ua="false" sId="4">
    <oc r="AV138" t="n">
      <f>-</f>
    </oc>
    <nc r="AV138" t="n">
      <f>-</f>
    </nc>
  </rcc>
  <rcc rId="13885" ua="false" sId="4">
    <oc r="AV139" t="n">
      <f>-</f>
    </oc>
    <nc r="AV139" t="n">
      <f>-</f>
    </nc>
  </rcc>
  <rcc rId="13886" ua="false" sId="4">
    <oc r="AV140" t="n">
      <f>-</f>
    </oc>
    <nc r="AV140" t="n">
      <f>-</f>
    </nc>
  </rcc>
  <rcc rId="13887" ua="false" sId="4">
    <oc r="AV141" t="n">
      <f>-</f>
    </oc>
    <nc r="AV141" t="n">
      <f>-</f>
    </nc>
  </rcc>
  <rcc rId="13888" ua="false" sId="4">
    <oc r="AV142" t="n">
      <f>-</f>
    </oc>
    <nc r="AV142" t="n">
      <f>-</f>
    </nc>
  </rcc>
  <rcc rId="13889" ua="false" sId="4">
    <oc r="AV143" t="n">
      <f>-</f>
    </oc>
    <nc r="AV143" t="n">
      <f>-</f>
    </nc>
  </rcc>
  <rcc rId="13890" ua="false" sId="4">
    <oc r="AV144" t="n">
      <f>-</f>
    </oc>
    <nc r="AV144" t="n">
      <f>-</f>
    </nc>
  </rcc>
  <rcc rId="13891" ua="false" sId="4">
    <oc r="AW120" t="n">
      <f>-</f>
    </oc>
    <nc r="AW120" t="n">
      <f>-</f>
    </nc>
  </rcc>
  <rcc rId="13892" ua="false" sId="4">
    <oc r="AW121" t="n">
      <f>-</f>
    </oc>
    <nc r="AW121" t="n">
      <f>-</f>
    </nc>
  </rcc>
  <rcc rId="13893" ua="false" sId="4">
    <oc r="AW122" t="n">
      <f>-</f>
    </oc>
    <nc r="AW122" t="n">
      <f>-</f>
    </nc>
  </rcc>
  <rcc rId="13894" ua="false" sId="4">
    <oc r="AW123" t="n">
      <f>-</f>
    </oc>
    <nc r="AW123" t="n">
      <f>-</f>
    </nc>
  </rcc>
  <rcc rId="13895" ua="false" sId="4">
    <oc r="AW124" t="n">
      <f>-</f>
    </oc>
    <nc r="AW124" t="n">
      <f>-</f>
    </nc>
  </rcc>
  <rcc rId="13896" ua="false" sId="4">
    <oc r="AW125" t="n">
      <f>-</f>
    </oc>
    <nc r="AW125" t="n">
      <f>-</f>
    </nc>
  </rcc>
  <rcc rId="13897" ua="false" sId="4">
    <oc r="AW126" t="n">
      <f>-</f>
    </oc>
    <nc r="AW126" t="n">
      <f>-</f>
    </nc>
  </rcc>
  <rcc rId="13898" ua="false" sId="4">
    <oc r="AW127" t="n">
      <f>-</f>
    </oc>
    <nc r="AW127" t="n">
      <f>-</f>
    </nc>
  </rcc>
  <rcc rId="13899" ua="false" sId="4">
    <oc r="AW128" t="n">
      <f>-</f>
    </oc>
    <nc r="AW128" t="n">
      <f>-</f>
    </nc>
  </rcc>
  <rcc rId="13900" ua="false" sId="4">
    <oc r="AW129" t="n">
      <f>-</f>
    </oc>
    <nc r="AW129" t="n">
      <f>-</f>
    </nc>
  </rcc>
  <rcc rId="13901" ua="false" sId="4">
    <oc r="AW130" t="n">
      <f>-</f>
    </oc>
    <nc r="AW130" t="n">
      <f>-</f>
    </nc>
  </rcc>
  <rcc rId="13902" ua="false" sId="4">
    <oc r="AW131" t="n">
      <f>-</f>
    </oc>
    <nc r="AW131" t="n">
      <f>-</f>
    </nc>
  </rcc>
  <rcc rId="13903" ua="false" sId="4">
    <oc r="AW132" t="n">
      <f>-</f>
    </oc>
    <nc r="AW132" t="n">
      <f>-</f>
    </nc>
  </rcc>
  <rcc rId="13904" ua="false" sId="4">
    <oc r="AW133" t="n">
      <f>-</f>
    </oc>
    <nc r="AW133" t="n">
      <f>-</f>
    </nc>
  </rcc>
  <rcc rId="13905" ua="false" sId="4">
    <oc r="AW134" t="n">
      <f>-</f>
    </oc>
    <nc r="AW134" t="n">
      <f>-</f>
    </nc>
  </rcc>
  <rcc rId="13906" ua="false" sId="4">
    <oc r="AW135" t="n">
      <f>-</f>
    </oc>
    <nc r="AW135" t="n">
      <f>-</f>
    </nc>
  </rcc>
  <rcc rId="13907" ua="false" sId="4">
    <oc r="AW136" t="n">
      <f>-</f>
    </oc>
    <nc r="AW136" t="n">
      <f>-</f>
    </nc>
  </rcc>
  <rcc rId="13908" ua="false" sId="4">
    <oc r="AW137" t="n">
      <f>-</f>
    </oc>
    <nc r="AW137" t="n">
      <f>-</f>
    </nc>
  </rcc>
  <rcc rId="13909" ua="false" sId="4">
    <oc r="AW138" t="n">
      <f>-</f>
    </oc>
    <nc r="AW138" t="n">
      <f>-</f>
    </nc>
  </rcc>
  <rcc rId="13910" ua="false" sId="4">
    <oc r="AW139" t="n">
      <f>-</f>
    </oc>
    <nc r="AW139" t="n">
      <f>-</f>
    </nc>
  </rcc>
  <rcc rId="13911" ua="false" sId="4">
    <oc r="AW140" t="n">
      <f>-</f>
    </oc>
    <nc r="AW140" t="n">
      <f>-</f>
    </nc>
  </rcc>
  <rcc rId="13912" ua="false" sId="4">
    <oc r="AW141" t="n">
      <f>-</f>
    </oc>
    <nc r="AW141" t="n">
      <f>-</f>
    </nc>
  </rcc>
  <rcc rId="13913" ua="false" sId="4">
    <oc r="AW142" t="n">
      <f>-</f>
    </oc>
    <nc r="AW142" t="n">
      <f>-</f>
    </nc>
  </rcc>
  <rcc rId="13914" ua="false" sId="4">
    <oc r="AW143" t="n">
      <f>-</f>
    </oc>
    <nc r="AW143" t="n">
      <f>-</f>
    </nc>
  </rcc>
  <rcc rId="13915" ua="false" sId="4">
    <oc r="AW144" t="n">
      <f>-</f>
    </oc>
    <nc r="AW144" t="n">
      <f>-</f>
    </nc>
  </rcc>
  <rcc rId="13916" ua="false" sId="4">
    <oc r="AX120" t="n">
      <f>-</f>
    </oc>
    <nc r="AX120" t="n">
      <f>-</f>
    </nc>
  </rcc>
  <rcc rId="13917" ua="false" sId="4">
    <oc r="AX121" t="n">
      <f>-</f>
    </oc>
    <nc r="AX121" t="n">
      <f>-</f>
    </nc>
  </rcc>
  <rcc rId="13918" ua="false" sId="4">
    <oc r="AX122" t="n">
      <f>-</f>
    </oc>
    <nc r="AX122" t="n">
      <f>-</f>
    </nc>
  </rcc>
  <rcc rId="13919" ua="false" sId="4">
    <oc r="AX123" t="n">
      <f>-</f>
    </oc>
    <nc r="AX123" t="n">
      <f>-</f>
    </nc>
  </rcc>
  <rcc rId="13920" ua="false" sId="4">
    <oc r="AX124" t="n">
      <f>-</f>
    </oc>
    <nc r="AX124" t="n">
      <f>-</f>
    </nc>
  </rcc>
  <rcc rId="13921" ua="false" sId="4">
    <oc r="AX125" t="n">
      <f>-</f>
    </oc>
    <nc r="AX125" t="n">
      <f>-</f>
    </nc>
  </rcc>
  <rcc rId="13922" ua="false" sId="4">
    <oc r="AX126" t="n">
      <f>-</f>
    </oc>
    <nc r="AX126" t="n">
      <f>-</f>
    </nc>
  </rcc>
  <rcc rId="13923" ua="false" sId="4">
    <oc r="AX127" t="n">
      <f>-</f>
    </oc>
    <nc r="AX127" t="n">
      <f>-</f>
    </nc>
  </rcc>
  <rcc rId="13924" ua="false" sId="4">
    <oc r="AX128" t="n">
      <f>-</f>
    </oc>
    <nc r="AX128" t="n">
      <f>-</f>
    </nc>
  </rcc>
  <rcc rId="13925" ua="false" sId="4">
    <oc r="AX129" t="n">
      <f>-</f>
    </oc>
    <nc r="AX129" t="n">
      <f>-</f>
    </nc>
  </rcc>
  <rcc rId="13926" ua="false" sId="4">
    <oc r="AX130" t="n">
      <f>-</f>
    </oc>
    <nc r="AX130" t="n">
      <f>-</f>
    </nc>
  </rcc>
  <rcc rId="13927" ua="false" sId="4">
    <oc r="AX131" t="n">
      <f>-</f>
    </oc>
    <nc r="AX131" t="n">
      <f>-</f>
    </nc>
  </rcc>
  <rcc rId="13928" ua="false" sId="4">
    <oc r="AX132" t="n">
      <f>-</f>
    </oc>
    <nc r="AX132" t="n">
      <f>-</f>
    </nc>
  </rcc>
  <rcc rId="13929" ua="false" sId="4">
    <oc r="AX133" t="n">
      <f>-</f>
    </oc>
    <nc r="AX133" t="n">
      <f>-</f>
    </nc>
  </rcc>
  <rcc rId="13930" ua="false" sId="4">
    <oc r="AX134" t="n">
      <f>-</f>
    </oc>
    <nc r="AX134" t="n">
      <f>-</f>
    </nc>
  </rcc>
  <rcc rId="13931" ua="false" sId="4">
    <oc r="AX135" t="n">
      <f>-</f>
    </oc>
    <nc r="AX135" t="n">
      <f>-</f>
    </nc>
  </rcc>
  <rcc rId="13932" ua="false" sId="4">
    <oc r="AX136" t="n">
      <f>-</f>
    </oc>
    <nc r="AX136" t="n">
      <f>-</f>
    </nc>
  </rcc>
  <rcc rId="13933" ua="false" sId="4">
    <oc r="AX137" t="n">
      <f>-</f>
    </oc>
    <nc r="AX137" t="n">
      <f>-</f>
    </nc>
  </rcc>
  <rcc rId="13934" ua="false" sId="4">
    <oc r="AX138" t="n">
      <f>-</f>
    </oc>
    <nc r="AX138" t="n">
      <f>-</f>
    </nc>
  </rcc>
  <rcc rId="13935" ua="false" sId="4">
    <oc r="AX139" t="n">
      <f>-</f>
    </oc>
    <nc r="AX139" t="n">
      <f>-</f>
    </nc>
  </rcc>
  <rcc rId="13936" ua="false" sId="4">
    <oc r="AX140" t="n">
      <f>-</f>
    </oc>
    <nc r="AX140" t="n">
      <f>-</f>
    </nc>
  </rcc>
  <rcc rId="13937" ua="false" sId="4">
    <oc r="AX141" t="n">
      <f>-</f>
    </oc>
    <nc r="AX141" t="n">
      <f>-</f>
    </nc>
  </rcc>
  <rcc rId="13938" ua="false" sId="4">
    <oc r="AX142" t="n">
      <f>-</f>
    </oc>
    <nc r="AX142" t="n">
      <f>-</f>
    </nc>
  </rcc>
  <rcc rId="13939" ua="false" sId="4">
    <oc r="AX143" t="n">
      <f>-</f>
    </oc>
    <nc r="AX143" t="n">
      <f>-</f>
    </nc>
  </rcc>
  <rcc rId="13940" ua="false" sId="4">
    <oc r="AX144" t="n">
      <f>-</f>
    </oc>
    <nc r="AX144" t="n">
      <f>-</f>
    </nc>
  </rcc>
  <rcc rId="13941" ua="false" sId="4">
    <oc r="B145" t="n">
      <f>-</f>
    </oc>
    <nc r="B145" t="n">
      <f>-</f>
    </nc>
  </rcc>
  <rcc rId="13942" ua="false" sId="4">
    <oc r="C145" t="n">
      <f>-</f>
    </oc>
    <nc r="C145" t="n">
      <f>-</f>
    </nc>
  </rcc>
  <rcc rId="13943" ua="false" sId="4">
    <oc r="D145" t="n">
      <f>-</f>
    </oc>
    <nc r="D145" t="n">
      <f>-</f>
    </nc>
  </rcc>
  <rcc rId="13944" ua="false" sId="4">
    <oc r="E145" t="n">
      <f>-</f>
    </oc>
    <nc r="E145" t="n">
      <f>-</f>
    </nc>
  </rcc>
  <rcc rId="13945" ua="false" sId="4">
    <oc r="F145" t="n">
      <f>-</f>
    </oc>
    <nc r="F145" t="n">
      <f>-</f>
    </nc>
  </rcc>
  <rcc rId="13946" ua="false" sId="4">
    <oc r="G145" t="n">
      <f>-</f>
    </oc>
    <nc r="G145" t="n">
      <f>-</f>
    </nc>
  </rcc>
  <rcc rId="13947" ua="false" sId="4">
    <oc r="H145" t="n">
      <f>-</f>
    </oc>
    <nc r="H145" t="n">
      <f>-</f>
    </nc>
  </rcc>
  <rcc rId="13948" ua="false" sId="4">
    <oc r="I145" t="n">
      <f>-</f>
    </oc>
    <nc r="I145" t="n">
      <f>-</f>
    </nc>
  </rcc>
  <rcc rId="13949" ua="false" sId="4">
    <oc r="J145" t="n">
      <f>-</f>
    </oc>
    <nc r="J145" t="n">
      <f>-</f>
    </nc>
  </rcc>
  <rcc rId="13950" ua="false" sId="4">
    <oc r="K145" t="n">
      <f>-</f>
    </oc>
    <nc r="K145" t="n">
      <f>-</f>
    </nc>
  </rcc>
  <rcc rId="13951" ua="false" sId="4">
    <oc r="L145" t="n">
      <f>-</f>
    </oc>
    <nc r="L145" t="n">
      <f>-</f>
    </nc>
  </rcc>
  <rcc rId="13952" ua="false" sId="4">
    <oc r="M145" t="n">
      <f>-</f>
    </oc>
    <nc r="M145" t="n">
      <f>-</f>
    </nc>
  </rcc>
  <rcc rId="13953" ua="false" sId="4">
    <oc r="N145" t="n">
      <f>-</f>
    </oc>
    <nc r="N145" t="n">
      <f>-</f>
    </nc>
  </rcc>
  <rcc rId="13954" ua="false" sId="4">
    <oc r="O145" t="n">
      <f>-</f>
    </oc>
    <nc r="O145" t="n">
      <f>-</f>
    </nc>
  </rcc>
  <rcc rId="13955" ua="false" sId="4">
    <oc r="P145" t="n">
      <f>-</f>
    </oc>
    <nc r="P145" t="n">
      <f>-</f>
    </nc>
  </rcc>
  <rcc rId="13956" ua="false" sId="4">
    <oc r="Q145" t="n">
      <f>-</f>
    </oc>
    <nc r="Q145" t="n">
      <f>-</f>
    </nc>
  </rcc>
  <rcc rId="13957" ua="false" sId="4">
    <oc r="S145" t="n">
      <f>-</f>
    </oc>
    <nc r="S145" t="n">
      <f>-</f>
    </nc>
  </rcc>
  <rcc rId="13958" ua="false" sId="4">
    <oc r="T145" t="n">
      <f>-</f>
    </oc>
    <nc r="T145" t="n">
      <f>-</f>
    </nc>
  </rcc>
  <rcc rId="13959" ua="false" sId="4">
    <oc r="U145" t="n">
      <f>-</f>
    </oc>
    <nc r="U145" t="n">
      <f>-</f>
    </nc>
  </rcc>
  <rcc rId="13960" ua="false" sId="4">
    <oc r="V145" t="n">
      <f>-</f>
    </oc>
    <nc r="V145" t="n">
      <f>-</f>
    </nc>
  </rcc>
  <rcc rId="13961" ua="false" sId="4">
    <oc r="W145" t="n">
      <f>-</f>
    </oc>
    <nc r="W145" t="n">
      <f>-</f>
    </nc>
  </rcc>
  <rcc rId="13962" ua="false" sId="4">
    <oc r="X145" t="n">
      <f>-</f>
    </oc>
    <nc r="X145" t="n">
      <f>-</f>
    </nc>
  </rcc>
  <rcc rId="13963" ua="false" sId="4">
    <oc r="Y145" t="n">
      <f>-</f>
    </oc>
    <nc r="Y145" t="n">
      <f>-</f>
    </nc>
  </rcc>
  <rcc rId="13964" ua="false" sId="4">
    <oc r="Z145" t="n">
      <f>-</f>
    </oc>
    <nc r="Z145" t="n">
      <f>-</f>
    </nc>
  </rcc>
  <rcc rId="13965" ua="false" sId="4">
    <oc r="AC145" t="n">
      <f>-</f>
    </oc>
    <nc r="AC145" t="n">
      <f>-</f>
    </nc>
  </rcc>
  <rcc rId="13966" ua="false" sId="4">
    <oc r="AC146" t="n">
      <f>-</f>
    </oc>
    <nc r="AC146" t="n">
      <f>-</f>
    </nc>
  </rcc>
  <rcc rId="13967" ua="false" sId="4">
    <oc r="AE145" t="n">
      <f>-</f>
    </oc>
    <nc r="AE145" t="n">
      <f>-</f>
    </nc>
  </rcc>
  <rcc rId="13968" ua="false" sId="4">
    <oc r="AE146" t="n">
      <f>-</f>
    </oc>
    <nc r="AE146" t="n">
      <f>-</f>
    </nc>
  </rcc>
  <rcc rId="13969" ua="false" sId="4">
    <oc r="AG145" t="n">
      <f>-</f>
    </oc>
    <nc r="AG145" t="n">
      <f>-</f>
    </nc>
  </rcc>
  <rcc rId="13970" ua="false" sId="4">
    <oc r="AG146" t="n">
      <f>-</f>
    </oc>
    <nc r="AG146" t="n">
      <f>-</f>
    </nc>
  </rcc>
  <rcc rId="13971" ua="false" sId="4">
    <oc r="AI145" t="n">
      <f>-</f>
    </oc>
    <nc r="AI145" t="n">
      <f>-</f>
    </nc>
  </rcc>
  <rcc rId="13972" ua="false" sId="4">
    <oc r="AI146" t="n">
      <f>-</f>
    </oc>
    <nc r="AI146" t="n">
      <f>-</f>
    </nc>
  </rcc>
  <rcc rId="13973" ua="false" sId="4">
    <oc r="AK145" t="n">
      <f>-</f>
    </oc>
    <nc r="AK145" t="n">
      <f>-</f>
    </nc>
  </rcc>
  <rcc rId="13974" ua="false" sId="4">
    <oc r="AK146" t="n">
      <f>-</f>
    </oc>
    <nc r="AK146" t="n">
      <f>-</f>
    </nc>
  </rcc>
  <rcc rId="13975" ua="false" sId="4">
    <oc r="AM145" t="n">
      <f>-</f>
    </oc>
    <nc r="AM145" t="n">
      <f>-</f>
    </nc>
  </rcc>
  <rcc rId="13976" ua="false" sId="4">
    <oc r="AO145" t="n">
      <f>-</f>
    </oc>
    <nc r="AO145" t="n">
      <f>-</f>
    </nc>
  </rcc>
  <rcc rId="13977" ua="false" sId="4">
    <oc r="AP145" t="n">
      <f>-</f>
    </oc>
    <nc r="AP145" t="n">
      <f>-</f>
    </nc>
  </rcc>
  <rcc rId="13978" ua="false" sId="4">
    <oc r="AQ145" t="n">
      <f>-</f>
    </oc>
    <nc r="AQ145" t="n">
      <f>-</f>
    </nc>
  </rcc>
  <rcc rId="13979" ua="false" sId="4">
    <oc r="AR145" t="n">
      <f>-</f>
    </oc>
    <nc r="AR145" t="n">
      <f>-</f>
    </nc>
  </rcc>
  <rcc rId="13980" ua="false" sId="4">
    <oc r="AS145" t="n">
      <f>-</f>
    </oc>
    <nc r="AS145" t="n">
      <f>-</f>
    </nc>
  </rcc>
  <rcc rId="13981" ua="false" sId="4">
    <oc r="AT145" t="n">
      <f>-</f>
    </oc>
    <nc r="AT145" t="n">
      <f>-</f>
    </nc>
  </rcc>
  <rcc rId="13982" ua="false" sId="4">
    <oc r="AU145" t="n">
      <f>-</f>
    </oc>
    <nc r="AU145" t="n">
      <f>-</f>
    </nc>
  </rcc>
  <rcc rId="13983" ua="false" sId="4">
    <oc r="AV145" t="n">
      <f>-</f>
    </oc>
    <nc r="AV145" t="n">
      <f>-</f>
    </nc>
  </rcc>
  <rcc rId="13984" ua="false" sId="4">
    <oc r="AW145" t="n">
      <f>-</f>
    </oc>
    <nc r="AW145" t="n">
      <f>-</f>
    </nc>
  </rcc>
  <rcc rId="13985" ua="false" sId="4">
    <oc r="AX145" t="n">
      <f>-</f>
    </oc>
    <nc r="AX145" t="n">
      <f>-</f>
    </nc>
  </rcc>
</revisions>
</file>

<file path=xl/revisions/revisionLog28.xml><?xml version="1.0" encoding="utf-8"?>
<revisions xmlns="http://schemas.openxmlformats.org/spreadsheetml/2006/main" xmlns:r="http://schemas.openxmlformats.org/officeDocument/2006/relationships">
  <rrc rId="13986" ua="false" sId="4" eol="0" ref="45:79" action="insertRow"/>
  <rcc rId="13987" ua="false" sId="4">
    <nc r="A46" t="inlineStr">
      <is>
        <r>
          <rPr>
            <sz val="10"/>
            <rFont val="Arial"/>
            <family val="2"/>
            <charset val="1"/>
          </rPr>
          <t xml:space="preserve">Tabla 1.</t>
        </r>
      </is>
    </nc>
  </rcc>
  <rcc rId="13988" ua="false" sId="4">
    <nc r="A47" t="inlineStr">
      <is>
        <r>
          <rPr>
            <sz val="10"/>
            <rFont val="Arial"/>
            <family val="2"/>
            <charset val="1"/>
          </rPr>
          <t xml:space="preserve">APORTE FISCAL DIRECTO AÑO 2019</t>
        </r>
      </is>
    </nc>
  </rcc>
  <rcc rId="13989" ua="false" sId="4">
    <nc r="A48" t="inlineStr">
      <is>
        <r>
          <rPr>
            <sz val="10"/>
            <rFont val="Arial"/>
            <family val="2"/>
            <charset val="1"/>
          </rPr>
          <t xml:space="preserve">INSTITUCIÓN</t>
        </r>
      </is>
    </nc>
  </rcc>
  <rcc rId="13990" ua="false" sId="4">
    <nc r="A50" t="inlineStr">
      <is>
        <r>
          <rPr>
            <sz val="10"/>
            <rFont val="Arial"/>
            <family val="2"/>
            <charset val="1"/>
          </rPr>
          <t xml:space="preserve">U.de Chile</t>
        </r>
      </is>
    </nc>
  </rcc>
  <rcc rId="13991" ua="false" sId="4">
    <nc r="A51" t="inlineStr">
      <is>
        <r>
          <rPr>
            <sz val="10"/>
            <rFont val="Arial"/>
            <family val="2"/>
            <charset val="1"/>
          </rPr>
          <t xml:space="preserve">P.U.Católica de Chile</t>
        </r>
      </is>
    </nc>
  </rcc>
  <rcc rId="13992" ua="false" sId="4">
    <nc r="A52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nc>
  </rcc>
  <rcc rId="13993" ua="false" sId="4">
    <nc r="A53" t="inlineStr">
      <is>
        <r>
          <rPr>
            <sz val="10"/>
            <rFont val="Arial"/>
            <family val="2"/>
            <charset val="1"/>
          </rPr>
          <t xml:space="preserve">U. Católica de Valparaíso</t>
        </r>
      </is>
    </nc>
  </rcc>
  <rcc rId="13994" ua="false" sId="4">
    <nc r="A54" t="inlineStr">
      <is>
        <r>
          <rPr>
            <sz val="10"/>
            <rFont val="Arial"/>
            <family val="2"/>
            <charset val="1"/>
          </rPr>
          <t xml:space="preserve">U. Téc. Federico Sta.Maria</t>
        </r>
      </is>
    </nc>
  </rcc>
  <rcc rId="13995" ua="false" sId="4">
    <nc r="A55" t="inlineStr">
      <is>
        <r>
          <rPr>
            <sz val="10"/>
            <rFont val="Arial"/>
            <family val="2"/>
            <charset val="1"/>
          </rPr>
          <t xml:space="preserve">U. de Santiago</t>
        </r>
      </is>
    </nc>
  </rcc>
  <rcc rId="13996" ua="false" sId="4">
    <nc r="A56" t="inlineStr">
      <is>
        <r>
          <rPr>
            <sz val="10"/>
            <rFont val="Arial"/>
            <family val="2"/>
            <charset val="1"/>
          </rPr>
          <t xml:space="preserve">U. Austral</t>
        </r>
      </is>
    </nc>
  </rcc>
  <rcc rId="13997" ua="false" sId="4">
    <nc r="A57" t="inlineStr">
      <is>
        <r>
          <rPr>
            <sz val="10"/>
            <rFont val="Arial"/>
            <family val="2"/>
            <charset val="1"/>
          </rPr>
          <t xml:space="preserve">U. Católica del Norte</t>
        </r>
      </is>
    </nc>
  </rcc>
  <rcc rId="13998" ua="false" sId="4">
    <nc r="A58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nc>
  </rcc>
  <rcc rId="13999" ua="false" sId="4">
    <nc r="A59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nc>
  </rcc>
  <rcc rId="14000" ua="false" sId="4">
    <nc r="A60" t="inlineStr">
      <is>
        <r>
          <rPr>
            <sz val="10"/>
            <rFont val="Arial"/>
            <family val="2"/>
            <charset val="1"/>
          </rPr>
          <t xml:space="preserve">U. de la Serena</t>
        </r>
      </is>
    </nc>
  </rcc>
  <rcc rId="14001" ua="false" sId="4">
    <nc r="A61" t="inlineStr">
      <is>
        <r>
          <rPr>
            <sz val="10"/>
            <rFont val="Arial"/>
            <family val="2"/>
            <charset val="1"/>
          </rPr>
          <t xml:space="preserve">U. de Bio Bio</t>
        </r>
      </is>
    </nc>
  </rcc>
  <rcc rId="14002" ua="false" sId="4">
    <nc r="A62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nc>
  </rcc>
  <rcc rId="14003" ua="false" sId="4">
    <nc r="A63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nc>
  </rcc>
  <rcc rId="14004" ua="false" sId="4">
    <nc r="A64" t="inlineStr">
      <is>
        <r>
          <rPr>
            <sz val="10"/>
            <rFont val="Arial"/>
            <family val="2"/>
            <charset val="1"/>
          </rPr>
          <t xml:space="preserve">U. de Talca</t>
        </r>
      </is>
    </nc>
  </rcc>
  <rcc rId="14005" ua="false" sId="4">
    <nc r="A65" t="inlineStr">
      <is>
        <r>
          <rPr>
            <sz val="10"/>
            <rFont val="Arial"/>
            <family val="2"/>
            <charset val="1"/>
          </rPr>
          <t xml:space="preserve">U. de Atacama</t>
        </r>
      </is>
    </nc>
  </rcc>
  <rcc rId="14006" ua="false" sId="4">
    <nc r="A66" t="inlineStr">
      <is>
        <r>
          <rPr>
            <sz val="10"/>
            <rFont val="Arial"/>
            <family val="2"/>
            <charset val="1"/>
          </rPr>
          <t xml:space="preserve">U. de Tarapacá</t>
        </r>
      </is>
    </nc>
  </rcc>
  <rcc rId="14007" ua="false" sId="4">
    <nc r="A67" t="inlineStr">
      <is>
        <r>
          <rPr>
            <sz val="10"/>
            <rFont val="Arial"/>
            <family val="2"/>
            <charset val="1"/>
          </rPr>
          <t xml:space="preserve">U. Arturo Prat</t>
        </r>
      </is>
    </nc>
  </rcc>
  <rcc rId="14008" ua="false" sId="4">
    <nc r="A68" t="inlineStr">
      <is>
        <r>
          <rPr>
            <sz val="10"/>
            <rFont val="Arial"/>
            <family val="2"/>
            <charset val="1"/>
          </rPr>
          <t xml:space="preserve">U. Metropolitana</t>
        </r>
      </is>
    </nc>
  </rcc>
  <rcc rId="14009" ua="false" sId="4">
    <nc r="A69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nc>
  </rcc>
  <rcc rId="14010" ua="false" sId="4">
    <nc r="A70" t="inlineStr">
      <is>
        <r>
          <rPr>
            <sz val="10"/>
            <rFont val="Arial"/>
            <family val="2"/>
            <charset val="1"/>
          </rPr>
          <t xml:space="preserve">U.Tecnológica Metropolitana</t>
        </r>
      </is>
    </nc>
  </rcc>
  <rcc rId="14011" ua="false" sId="4">
    <nc r="A71" t="inlineStr">
      <is>
        <r>
          <rPr>
            <sz val="10"/>
            <rFont val="Arial"/>
            <family val="2"/>
            <charset val="1"/>
          </rPr>
          <t xml:space="preserve">U. de Los Lagos</t>
        </r>
      </is>
    </nc>
  </rcc>
  <rcc rId="14012" ua="false" sId="4">
    <nc r="A72" t="inlineStr">
      <is>
        <r>
          <rPr>
            <sz val="10"/>
            <rFont val="Arial"/>
            <family val="2"/>
            <charset val="1"/>
          </rPr>
          <t xml:space="preserve">U. Católica de Maule</t>
        </r>
      </is>
    </nc>
  </rcc>
  <rcc rId="14013" ua="false" sId="4">
    <nc r="A73" t="inlineStr">
      <is>
        <r>
          <rPr>
            <sz val="10"/>
            <rFont val="Arial"/>
            <family val="2"/>
            <charset val="1"/>
          </rPr>
          <t xml:space="preserve">U. Católica de Temuco</t>
        </r>
      </is>
    </nc>
  </rcc>
  <rcc rId="14014" ua="false" sId="4">
    <nc r="A74" t="inlineStr">
      <is>
        <r>
          <rPr>
            <sz val="10"/>
            <rFont val="Arial"/>
            <family val="2"/>
            <charset val="1"/>
          </rPr>
          <t xml:space="preserve">U. C.de la Sant.Concepción</t>
        </r>
      </is>
    </nc>
  </rcc>
  <rcc rId="14015" ua="false" sId="4">
    <nc r="A75" t="inlineStr">
      <is>
        <r>
          <rPr>
            <sz val="10"/>
            <rFont val="Arial"/>
            <family val="2"/>
            <charset val="1"/>
          </rPr>
          <t xml:space="preserve">U. de O'Higgins</t>
        </r>
      </is>
    </nc>
  </rcc>
  <rcc rId="14016" ua="false" sId="4">
    <nc r="A76" t="inlineStr">
      <is>
        <r>
          <rPr>
            <sz val="10"/>
            <rFont val="Arial"/>
            <family val="2"/>
            <charset val="1"/>
          </rPr>
          <t xml:space="preserve">U. de Aysén</t>
        </r>
      </is>
    </nc>
  </rcc>
  <rcc rId="14017" ua="false" sId="4">
    <nc r="A77" t="inlineStr">
      <is>
        <r>
          <rPr>
            <sz val="10"/>
            <rFont val="Arial"/>
            <family val="2"/>
            <charset val="1"/>
          </rPr>
          <t xml:space="preserve">TOTAL</t>
        </r>
      </is>
    </nc>
  </rcc>
  <rcc rId="14018" ua="false" sId="4">
    <nc r="A78" t="inlineStr">
      <is>
        <r>
          <rPr>
            <sz val="10"/>
            <rFont val="Arial"/>
            <family val="2"/>
            <charset val="1"/>
          </rPr>
          <t xml:space="preserve">Nota 1: JCE corresponde a Jornadas Completas Equivalentes. Phd corresponde a Académicos con doctorado. Msc corresponde a Académicos con Magister.</t>
        </r>
      </is>
    </nc>
  </rcc>
  <rcc rId="14019" ua="false" sId="4">
    <nc r="A79" t="inlineStr">
      <is>
        <r>
          <rPr>
            <sz val="10"/>
            <rFont val="Arial"/>
            <family val="2"/>
            <charset val="1"/>
          </rPr>
          <t xml:space="preserve">Nota 2: Los proyectos utilizados en el calculo son: FONDECYT Regular, Post Doctorado, Iniciación a la Investigación, FONDAP, FONDEF, Milenio, Proyectos de Astronomia, FONIS, PIA y Proyectos de Investigación conjunta</t>
        </r>
      </is>
    </nc>
  </rcc>
  <rcc rId="14020" ua="false" sId="4">
    <nc r="B48" t="inlineStr">
      <is>
        <r>
          <rPr>
            <sz val="10"/>
            <rFont val="Arial"/>
            <family val="2"/>
            <charset val="1"/>
          </rPr>
          <t xml:space="preserve">CAMBIOS SIMULADOS EN LAS VARIABLES DE LA ASIGNACIÓN DEL  5% </t>
        </r>
      </is>
    </nc>
  </rcc>
  <rcc rId="14021" ua="false" sId="4">
    <nc r="B49" t="inlineStr">
      <is>
        <r>
          <rPr>
            <sz val="10"/>
            <rFont val="Arial"/>
            <family val="2"/>
            <charset val="1"/>
          </rPr>
          <t xml:space="preserve">Alumnos Pregrado
(2016)</t>
        </r>
      </is>
    </nc>
  </rcc>
  <rcc rId="14022" ua="false" sId="4">
    <nc r="B50" t="n">
      <f>-</f>
    </nc>
  </rcc>
  <rcc rId="14023" ua="false" sId="4">
    <nc r="B51" t="n">
      <f>-</f>
    </nc>
  </rcc>
  <rcc rId="14024" ua="false" sId="4">
    <nc r="B52" t="n">
      <f>-</f>
    </nc>
  </rcc>
  <rcc rId="14025" ua="false" sId="4">
    <nc r="B53" t="n">
      <f>-</f>
    </nc>
  </rcc>
  <rcc rId="14026" ua="false" sId="4">
    <nc r="B54" t="n">
      <f>-</f>
    </nc>
  </rcc>
  <rcc rId="14027" ua="false" sId="4">
    <nc r="B55" t="n">
      <f>-</f>
    </nc>
  </rcc>
  <rcc rId="14028" ua="false" sId="4">
    <nc r="B56" t="n">
      <f>-</f>
    </nc>
  </rcc>
  <rcc rId="14029" ua="false" sId="4">
    <nc r="B57" t="n">
      <f>-</f>
    </nc>
  </rcc>
  <rcc rId="14030" ua="false" sId="4">
    <nc r="B58" t="n">
      <f>-</f>
    </nc>
  </rcc>
  <rcc rId="14031" ua="false" sId="4">
    <nc r="B59" t="n">
      <f>-</f>
    </nc>
  </rcc>
  <rcc rId="14032" ua="false" sId="4">
    <nc r="B60" t="n">
      <f>-</f>
    </nc>
  </rcc>
  <rcc rId="14033" ua="false" sId="4">
    <nc r="B61" t="n">
      <f>-</f>
    </nc>
  </rcc>
  <rcc rId="14034" ua="false" sId="4">
    <nc r="B62" t="n">
      <f>-</f>
    </nc>
  </rcc>
  <rcc rId="14035" ua="false" sId="4">
    <nc r="B63" t="n">
      <f>-</f>
    </nc>
  </rcc>
  <rcc rId="14036" ua="false" sId="4">
    <nc r="B64" t="n">
      <f>-</f>
    </nc>
  </rcc>
  <rcc rId="14037" ua="false" sId="4">
    <nc r="B65" t="n">
      <f>-</f>
    </nc>
  </rcc>
  <rcc rId="14038" ua="false" sId="4">
    <nc r="B66" t="n">
      <f>-</f>
    </nc>
  </rcc>
  <rcc rId="14039" ua="false" sId="4">
    <nc r="B67" t="n">
      <f>-</f>
    </nc>
  </rcc>
  <rcc rId="14040" ua="false" sId="4">
    <nc r="B68" t="n">
      <f>-</f>
    </nc>
  </rcc>
  <rcc rId="14041" ua="false" sId="4">
    <nc r="B69" t="n">
      <f>-</f>
    </nc>
  </rcc>
  <rcc rId="14042" ua="false" sId="4">
    <nc r="B70" t="n">
      <f>-</f>
    </nc>
  </rcc>
  <rcc rId="14043" ua="false" sId="4">
    <nc r="B71" t="n">
      <f>-</f>
    </nc>
  </rcc>
  <rcc rId="14044" ua="false" sId="4">
    <nc r="B72" t="n">
      <f>-</f>
    </nc>
  </rcc>
  <rcc rId="14045" ua="false" sId="4">
    <nc r="B73" t="n">
      <f>-</f>
    </nc>
  </rcc>
  <rcc rId="14046" ua="false" sId="4">
    <nc r="B74" t="n">
      <f>-</f>
    </nc>
  </rcc>
  <rcc rId="14047" ua="false" sId="4">
    <nc r="B75" t="n">
      <f>-</f>
    </nc>
  </rcc>
  <rcc rId="14048" ua="false" sId="4">
    <nc r="B76" t="n">
      <f>-</f>
    </nc>
  </rcc>
  <rcc rId="14049" ua="false" sId="4">
    <nc r="B77" t="n">
      <f>-</f>
    </nc>
  </rcc>
  <rcc rId="14050" ua="false" sId="4">
    <nc r="C49" t="inlineStr">
      <is>
        <r>
          <rPr>
            <sz val="10"/>
            <rFont val="Arial"/>
            <family val="2"/>
            <charset val="1"/>
          </rPr>
          <t xml:space="preserve">N° Carreras Pregrado
(2016)</t>
        </r>
      </is>
    </nc>
  </rcc>
  <rcc rId="14051" ua="false" sId="4">
    <nc r="C50" t="n">
      <f>-</f>
    </nc>
  </rcc>
  <rcc rId="14052" ua="false" sId="4">
    <nc r="C51" t="n">
      <f>-</f>
    </nc>
  </rcc>
  <rcc rId="14053" ua="false" sId="4">
    <nc r="C52" t="n">
      <f>-</f>
    </nc>
  </rcc>
  <rcc rId="14054" ua="false" sId="4">
    <nc r="C53" t="n">
      <f>-</f>
    </nc>
  </rcc>
  <rcc rId="14055" ua="false" sId="4">
    <nc r="C54" t="n">
      <f>-</f>
    </nc>
  </rcc>
  <rcc rId="14056" ua="false" sId="4">
    <nc r="C55" t="n">
      <f>-</f>
    </nc>
  </rcc>
  <rcc rId="14057" ua="false" sId="4">
    <nc r="C56" t="n">
      <f>-</f>
    </nc>
  </rcc>
  <rcc rId="14058" ua="false" sId="4">
    <nc r="C57" t="n">
      <f>-</f>
    </nc>
  </rcc>
  <rcc rId="14059" ua="false" sId="4">
    <nc r="C58" t="n">
      <f>-</f>
    </nc>
  </rcc>
  <rcc rId="14060" ua="false" sId="4">
    <nc r="C59" t="n">
      <f>-</f>
    </nc>
  </rcc>
  <rcc rId="14061" ua="false" sId="4">
    <nc r="C60" t="n">
      <f>-</f>
    </nc>
  </rcc>
  <rcc rId="14062" ua="false" sId="4">
    <nc r="C61" t="n">
      <f>-</f>
    </nc>
  </rcc>
  <rcc rId="14063" ua="false" sId="4">
    <nc r="C62" t="n">
      <f>-</f>
    </nc>
  </rcc>
  <rcc rId="14064" ua="false" sId="4">
    <nc r="C63" t="n">
      <f>-</f>
    </nc>
  </rcc>
  <rcc rId="14065" ua="false" sId="4">
    <nc r="C64" t="n">
      <f>-</f>
    </nc>
  </rcc>
  <rcc rId="14066" ua="false" sId="4">
    <nc r="C65" t="n">
      <f>-</f>
    </nc>
  </rcc>
  <rcc rId="14067" ua="false" sId="4">
    <nc r="C66" t="n">
      <f>-</f>
    </nc>
  </rcc>
  <rcc rId="14068" ua="false" sId="4">
    <nc r="C67" t="n">
      <f>-</f>
    </nc>
  </rcc>
  <rcc rId="14069" ua="false" sId="4">
    <nc r="C68" t="n">
      <f>-</f>
    </nc>
  </rcc>
  <rcc rId="14070" ua="false" sId="4">
    <nc r="C69" t="n">
      <f>-</f>
    </nc>
  </rcc>
  <rcc rId="14071" ua="false" sId="4">
    <nc r="C70" t="n">
      <f>-</f>
    </nc>
  </rcc>
  <rcc rId="14072" ua="false" sId="4">
    <nc r="C71" t="n">
      <f>-</f>
    </nc>
  </rcc>
  <rcc rId="14073" ua="false" sId="4">
    <nc r="C72" t="n">
      <f>-</f>
    </nc>
  </rcc>
  <rcc rId="14074" ua="false" sId="4">
    <nc r="C73" t="n">
      <f>-</f>
    </nc>
  </rcc>
  <rcc rId="14075" ua="false" sId="4">
    <nc r="C74" t="n">
      <f>-</f>
    </nc>
  </rcc>
  <rcc rId="14076" ua="false" sId="4">
    <nc r="C75" t="n">
      <f>-</f>
    </nc>
  </rcc>
  <rcc rId="14077" ua="false" sId="4">
    <nc r="C76" t="n">
      <f>-</f>
    </nc>
  </rcc>
  <rcc rId="14078" ua="false" sId="4">
    <nc r="C77" t="n">
      <f>-</f>
    </nc>
  </rcc>
  <rcc rId="14079" ua="false" sId="4">
    <nc r="D49" t="inlineStr">
      <is>
        <r>
          <rPr>
            <sz val="10"/>
            <rFont val="Arial"/>
            <family val="2"/>
            <charset val="1"/>
          </rPr>
          <t xml:space="preserve">JCE Totales
(2017)</t>
        </r>
      </is>
    </nc>
  </rcc>
  <rcc rId="14080" ua="false" sId="4">
    <nc r="D50" t="n">
      <f>-</f>
    </nc>
  </rcc>
  <rcc rId="14081" ua="false" sId="4">
    <nc r="D51" t="n">
      <f>-</f>
    </nc>
  </rcc>
  <rcc rId="14082" ua="false" sId="4">
    <nc r="D52" t="n">
      <f>-</f>
    </nc>
  </rcc>
  <rcc rId="14083" ua="false" sId="4">
    <nc r="D53" t="n">
      <f>-</f>
    </nc>
  </rcc>
  <rcc rId="14084" ua="false" sId="4">
    <nc r="D54" t="n">
      <f>-</f>
    </nc>
  </rcc>
  <rcc rId="14085" ua="false" sId="4">
    <nc r="D55" t="n">
      <f>-</f>
    </nc>
  </rcc>
  <rcc rId="14086" ua="false" sId="4">
    <nc r="D56" t="n">
      <f>-</f>
    </nc>
  </rcc>
  <rcc rId="14087" ua="false" sId="4">
    <nc r="D57" t="n">
      <f>-</f>
    </nc>
  </rcc>
  <rcc rId="14088" ua="false" sId="4">
    <nc r="D58" t="n">
      <f>-</f>
    </nc>
  </rcc>
  <rcc rId="14089" ua="false" sId="4">
    <nc r="D59" t="n">
      <f>-</f>
    </nc>
  </rcc>
  <rcc rId="14090" ua="false" sId="4">
    <nc r="D60" t="n">
      <f>-</f>
    </nc>
  </rcc>
  <rcc rId="14091" ua="false" sId="4">
    <nc r="D61" t="n">
      <f>-</f>
    </nc>
  </rcc>
  <rcc rId="14092" ua="false" sId="4">
    <nc r="D62" t="n">
      <f>-</f>
    </nc>
  </rcc>
  <rcc rId="14093" ua="false" sId="4">
    <nc r="D63" t="n">
      <f>-</f>
    </nc>
  </rcc>
  <rcc rId="14094" ua="false" sId="4">
    <nc r="D64" t="n">
      <f>-</f>
    </nc>
  </rcc>
  <rcc rId="14095" ua="false" sId="4">
    <nc r="D65" t="n">
      <f>-</f>
    </nc>
  </rcc>
  <rcc rId="14096" ua="false" sId="4">
    <nc r="D66" t="n">
      <f>-</f>
    </nc>
  </rcc>
  <rcc rId="14097" ua="false" sId="4">
    <nc r="D67" t="n">
      <f>-</f>
    </nc>
  </rcc>
  <rcc rId="14098" ua="false" sId="4">
    <nc r="D68" t="n">
      <f>-</f>
    </nc>
  </rcc>
  <rcc rId="14099" ua="false" sId="4">
    <nc r="D69" t="n">
      <f>-</f>
    </nc>
  </rcc>
  <rcc rId="14100" ua="false" sId="4">
    <nc r="D70" t="n">
      <f>-</f>
    </nc>
  </rcc>
  <rcc rId="14101" ua="false" sId="4">
    <nc r="D71" t="n">
      <f>-</f>
    </nc>
  </rcc>
  <rcc rId="14102" ua="false" sId="4">
    <nc r="D72" t="n">
      <f>-</f>
    </nc>
  </rcc>
  <rcc rId="14103" ua="false" sId="4">
    <nc r="D73" t="n">
      <f>-</f>
    </nc>
  </rcc>
  <rcc rId="14104" ua="false" sId="4">
    <nc r="D74" t="n">
      <f>-</f>
    </nc>
  </rcc>
  <rcc rId="14105" ua="false" sId="4">
    <nc r="D75" t="n">
      <f>-</f>
    </nc>
  </rcc>
  <rcc rId="14106" ua="false" sId="4">
    <nc r="D76" t="n">
      <f>-</f>
    </nc>
  </rcc>
  <rcc rId="14107" ua="false" sId="4">
    <nc r="D77" t="n">
      <f>-</f>
    </nc>
  </rcc>
  <rcc rId="14108" ua="false" sId="4">
    <nc r="E49" t="inlineStr">
      <is>
        <r>
          <rPr>
            <sz val="10"/>
            <rFont val="Arial"/>
            <family val="2"/>
            <charset val="1"/>
          </rPr>
          <t xml:space="preserve">JCE              (Phd + Msc)
(2017)</t>
        </r>
      </is>
    </nc>
  </rcc>
  <rcc rId="14109" ua="false" sId="4">
    <nc r="E50" t="n">
      <f>-</f>
    </nc>
  </rcc>
  <rcc rId="14110" ua="false" sId="4">
    <nc r="E51" t="n">
      <f>-</f>
    </nc>
  </rcc>
  <rcc rId="14111" ua="false" sId="4">
    <nc r="E52" t="n">
      <f>-</f>
    </nc>
  </rcc>
  <rcc rId="14112" ua="false" sId="4">
    <nc r="E53" t="n">
      <f>-</f>
    </nc>
  </rcc>
  <rcc rId="14113" ua="false" sId="4">
    <nc r="E54" t="n">
      <f>-</f>
    </nc>
  </rcc>
  <rcc rId="14114" ua="false" sId="4">
    <nc r="E55" t="n">
      <f>-</f>
    </nc>
  </rcc>
  <rcc rId="14115" ua="false" sId="4">
    <nc r="E56" t="n">
      <f>-</f>
    </nc>
  </rcc>
  <rcc rId="14116" ua="false" sId="4">
    <nc r="E57" t="n">
      <f>-</f>
    </nc>
  </rcc>
  <rcc rId="14117" ua="false" sId="4">
    <nc r="E58" t="n">
      <f>-</f>
    </nc>
  </rcc>
  <rcc rId="14118" ua="false" sId="4">
    <nc r="E59" t="n">
      <f>-</f>
    </nc>
  </rcc>
  <rcc rId="14119" ua="false" sId="4">
    <nc r="E60" t="n">
      <f>-</f>
    </nc>
  </rcc>
  <rcc rId="14120" ua="false" sId="4">
    <nc r="E61" t="n">
      <f>-</f>
    </nc>
  </rcc>
  <rcc rId="14121" ua="false" sId="4">
    <nc r="E62" t="n">
      <f>-</f>
    </nc>
  </rcc>
  <rcc rId="14122" ua="false" sId="4">
    <nc r="E63" t="n">
      <f>-</f>
    </nc>
  </rcc>
  <rcc rId="14123" ua="false" sId="4">
    <nc r="E64" t="n">
      <f>-</f>
    </nc>
  </rcc>
  <rcc rId="14124" ua="false" sId="4">
    <nc r="E65" t="n">
      <f>-</f>
    </nc>
  </rcc>
  <rcc rId="14125" ua="false" sId="4">
    <nc r="E66" t="n">
      <f>-</f>
    </nc>
  </rcc>
  <rcc rId="14126" ua="false" sId="4">
    <nc r="E67" t="n">
      <f>-</f>
    </nc>
  </rcc>
  <rcc rId="14127" ua="false" sId="4">
    <nc r="E68" t="n">
      <f>-</f>
    </nc>
  </rcc>
  <rcc rId="14128" ua="false" sId="4">
    <nc r="E69" t="n">
      <f>-</f>
    </nc>
  </rcc>
  <rcc rId="14129" ua="false" sId="4">
    <nc r="E70" t="n">
      <f>-</f>
    </nc>
  </rcc>
  <rcc rId="14130" ua="false" sId="4">
    <nc r="E71" t="n">
      <f>-</f>
    </nc>
  </rcc>
  <rcc rId="14131" ua="false" sId="4">
    <nc r="E72" t="n">
      <f>-</f>
    </nc>
  </rcc>
  <rcc rId="14132" ua="false" sId="4">
    <nc r="E73" t="n">
      <f>-</f>
    </nc>
  </rcc>
  <rcc rId="14133" ua="false" sId="4">
    <nc r="E74" t="n">
      <f>-</f>
    </nc>
  </rcc>
  <rcc rId="14134" ua="false" sId="4">
    <nc r="E75" t="n">
      <f>-</f>
    </nc>
  </rcc>
  <rcc rId="14135" ua="false" sId="4">
    <nc r="E76" t="n">
      <f>-</f>
    </nc>
  </rcc>
  <rcc rId="14136" ua="false" sId="4">
    <nc r="E77" t="n">
      <f>-</f>
    </nc>
  </rcc>
  <rcc rId="14137" ua="false" sId="4">
    <nc r="F49" t="inlineStr">
      <is>
        <r>
          <rPr>
            <sz val="10"/>
            <rFont val="Arial"/>
            <family val="2"/>
            <charset val="1"/>
          </rPr>
          <t xml:space="preserve">Total Proyectos 
(2017)</t>
        </r>
      </is>
    </nc>
  </rcc>
  <rcc rId="14138" ua="false" sId="4">
    <nc r="F50" t="n">
      <f>-</f>
    </nc>
  </rcc>
  <rcc rId="14139" ua="false" sId="4">
    <nc r="F51" t="n">
      <f>-</f>
    </nc>
  </rcc>
  <rcc rId="14140" ua="false" sId="4">
    <nc r="F52" t="n">
      <f>-</f>
    </nc>
  </rcc>
  <rcc rId="14141" ua="false" sId="4">
    <nc r="F53" t="n">
      <f>-</f>
    </nc>
  </rcc>
  <rcc rId="14142" ua="false" sId="4">
    <nc r="F54" t="n">
      <f>-</f>
    </nc>
  </rcc>
  <rcc rId="14143" ua="false" sId="4">
    <nc r="F55" t="n">
      <f>-</f>
    </nc>
  </rcc>
  <rcc rId="14144" ua="false" sId="4">
    <nc r="F56" t="n">
      <f>-</f>
    </nc>
  </rcc>
  <rcc rId="14145" ua="false" sId="4">
    <nc r="F57" t="n">
      <f>-</f>
    </nc>
  </rcc>
  <rcc rId="14146" ua="false" sId="4">
    <nc r="F58" t="n">
      <f>-</f>
    </nc>
  </rcc>
  <rcc rId="14147" ua="false" sId="4">
    <nc r="F59" t="n">
      <f>-</f>
    </nc>
  </rcc>
  <rcc rId="14148" ua="false" sId="4">
    <nc r="F60" t="n">
      <f>-</f>
    </nc>
  </rcc>
  <rcc rId="14149" ua="false" sId="4">
    <nc r="F61" t="n">
      <f>-</f>
    </nc>
  </rcc>
  <rcc rId="14150" ua="false" sId="4">
    <nc r="F62" t="n">
      <f>-</f>
    </nc>
  </rcc>
  <rcc rId="14151" ua="false" sId="4">
    <nc r="F63" t="n">
      <f>-</f>
    </nc>
  </rcc>
  <rcc rId="14152" ua="false" sId="4">
    <nc r="F64" t="n">
      <f>-</f>
    </nc>
  </rcc>
  <rcc rId="14153" ua="false" sId="4">
    <nc r="F65" t="n">
      <f>-</f>
    </nc>
  </rcc>
  <rcc rId="14154" ua="false" sId="4">
    <nc r="F66" t="n">
      <f>-</f>
    </nc>
  </rcc>
  <rcc rId="14155" ua="false" sId="4">
    <nc r="F67" t="n">
      <f>-</f>
    </nc>
  </rcc>
  <rcc rId="14156" ua="false" sId="4">
    <nc r="F68" t="n">
      <f>-</f>
    </nc>
  </rcc>
  <rcc rId="14157" ua="false" sId="4">
    <nc r="F69" t="n">
      <f>-</f>
    </nc>
  </rcc>
  <rcc rId="14158" ua="false" sId="4">
    <nc r="F70" t="n">
      <f>-</f>
    </nc>
  </rcc>
  <rcc rId="14159" ua="false" sId="4">
    <nc r="F71" t="n">
      <f>-</f>
    </nc>
  </rcc>
  <rcc rId="14160" ua="false" sId="4">
    <nc r="F72" t="n">
      <f>-</f>
    </nc>
  </rcc>
  <rcc rId="14161" ua="false" sId="4">
    <nc r="F73" t="n">
      <f>-</f>
    </nc>
  </rcc>
  <rcc rId="14162" ua="false" sId="4">
    <nc r="F74" t="n">
      <f>-</f>
    </nc>
  </rcc>
  <rcc rId="14163" ua="false" sId="4">
    <nc r="F75" t="n">
      <f>-</f>
    </nc>
  </rcc>
  <rcc rId="14164" ua="false" sId="4">
    <nc r="F76" t="n">
      <f>-</f>
    </nc>
  </rcc>
  <rcc rId="14165" ua="false" sId="4">
    <nc r="F77" t="n">
      <f>-</f>
    </nc>
  </rcc>
  <rcc rId="14166" ua="false" sId="4">
    <nc r="G49" t="inlineStr">
      <is>
        <r>
          <rPr>
            <sz val="10"/>
            <rFont val="Arial"/>
            <family val="2"/>
            <charset val="1"/>
          </rPr>
          <t xml:space="preserve">Publicaciones ISI
(2017)</t>
        </r>
      </is>
    </nc>
  </rcc>
  <rcc rId="14167" ua="false" sId="4">
    <nc r="G50" t="n">
      <f>-</f>
    </nc>
  </rcc>
  <rcc rId="14168" ua="false" sId="4">
    <nc r="G51" t="n">
      <f>-</f>
    </nc>
  </rcc>
  <rcc rId="14169" ua="false" sId="4">
    <nc r="G52" t="n">
      <f>-</f>
    </nc>
  </rcc>
  <rcc rId="14170" ua="false" sId="4">
    <nc r="G53" t="n">
      <f>-</f>
    </nc>
  </rcc>
  <rcc rId="14171" ua="false" sId="4">
    <nc r="G54" t="n">
      <f>-</f>
    </nc>
  </rcc>
  <rcc rId="14172" ua="false" sId="4">
    <nc r="G55" t="n">
      <f>-</f>
    </nc>
  </rcc>
  <rcc rId="14173" ua="false" sId="4">
    <nc r="G56" t="n">
      <f>-</f>
    </nc>
  </rcc>
  <rcc rId="14174" ua="false" sId="4">
    <nc r="G57" t="n">
      <f>-</f>
    </nc>
  </rcc>
  <rcc rId="14175" ua="false" sId="4">
    <nc r="G58" t="n">
      <f>-</f>
    </nc>
  </rcc>
  <rcc rId="14176" ua="false" sId="4">
    <nc r="G59" t="n">
      <f>-</f>
    </nc>
  </rcc>
  <rcc rId="14177" ua="false" sId="4">
    <nc r="G60" t="n">
      <f>-</f>
    </nc>
  </rcc>
  <rcc rId="14178" ua="false" sId="4">
    <nc r="G61" t="n">
      <f>-</f>
    </nc>
  </rcc>
  <rcc rId="14179" ua="false" sId="4">
    <nc r="G62" t="n">
      <f>-</f>
    </nc>
  </rcc>
  <rcc rId="14180" ua="false" sId="4">
    <nc r="G63" t="n">
      <f>-</f>
    </nc>
  </rcc>
  <rcc rId="14181" ua="false" sId="4">
    <nc r="G64" t="n">
      <f>-</f>
    </nc>
  </rcc>
  <rcc rId="14182" ua="false" sId="4">
    <nc r="G65" t="n">
      <f>-</f>
    </nc>
  </rcc>
  <rcc rId="14183" ua="false" sId="4">
    <nc r="G66" t="n">
      <f>-</f>
    </nc>
  </rcc>
  <rcc rId="14184" ua="false" sId="4">
    <nc r="G67" t="n">
      <f>-</f>
    </nc>
  </rcc>
  <rcc rId="14185" ua="false" sId="4">
    <nc r="G68" t="n">
      <f>-</f>
    </nc>
  </rcc>
  <rcc rId="14186" ua="false" sId="4">
    <nc r="G69" t="n">
      <f>-</f>
    </nc>
  </rcc>
  <rcc rId="14187" ua="false" sId="4">
    <nc r="G70" t="n">
      <f>-</f>
    </nc>
  </rcc>
  <rcc rId="14188" ua="false" sId="4">
    <nc r="G71" t="n">
      <f>-</f>
    </nc>
  </rcc>
  <rcc rId="14189" ua="false" sId="4">
    <nc r="G72" t="n">
      <f>-</f>
    </nc>
  </rcc>
  <rcc rId="14190" ua="false" sId="4">
    <nc r="G73" t="n">
      <f>-</f>
    </nc>
  </rcc>
  <rcc rId="14191" ua="false" sId="4">
    <nc r="G74" t="n">
      <f>-</f>
    </nc>
  </rcc>
  <rcc rId="14192" ua="false" sId="4">
    <nc r="G75" t="n">
      <f>-</f>
    </nc>
  </rcc>
  <rcc rId="14193" ua="false" sId="4">
    <nc r="G76" t="n">
      <f>-</f>
    </nc>
  </rcc>
  <rcc rId="14194" ua="false" sId="4">
    <nc r="G77" t="n">
      <f>-</f>
    </nc>
  </rcc>
  <rcc rId="14195" ua="false" sId="4">
    <nc r="H49" t="inlineStr">
      <is>
        <r>
          <rPr>
            <sz val="10"/>
            <rFont val="Arial"/>
            <family val="2"/>
            <charset val="1"/>
          </rPr>
          <t xml:space="preserve">Publicaciones Scielo
(2017)</t>
        </r>
      </is>
    </nc>
  </rcc>
  <rcc rId="14196" ua="false" sId="4">
    <nc r="H50" t="n">
      <f>-</f>
    </nc>
  </rcc>
  <rcc rId="14197" ua="false" sId="4">
    <nc r="H51" t="n">
      <f>-</f>
    </nc>
  </rcc>
  <rcc rId="14198" ua="false" sId="4">
    <nc r="H52" t="n">
      <f>-</f>
    </nc>
  </rcc>
  <rcc rId="14199" ua="false" sId="4">
    <nc r="H53" t="n">
      <f>-</f>
    </nc>
  </rcc>
  <rcc rId="14200" ua="false" sId="4">
    <nc r="H54" t="n">
      <f>-</f>
    </nc>
  </rcc>
  <rcc rId="14201" ua="false" sId="4">
    <nc r="H55" t="n">
      <f>-</f>
    </nc>
  </rcc>
  <rcc rId="14202" ua="false" sId="4">
    <nc r="H56" t="n">
      <f>-</f>
    </nc>
  </rcc>
  <rcc rId="14203" ua="false" sId="4">
    <nc r="H57" t="n">
      <f>-</f>
    </nc>
  </rcc>
  <rcc rId="14204" ua="false" sId="4">
    <nc r="H58" t="n">
      <f>-</f>
    </nc>
  </rcc>
  <rcc rId="14205" ua="false" sId="4">
    <nc r="H59" t="n">
      <f>-</f>
    </nc>
  </rcc>
  <rcc rId="14206" ua="false" sId="4">
    <nc r="H60" t="n">
      <f>-</f>
    </nc>
  </rcc>
  <rcc rId="14207" ua="false" sId="4">
    <nc r="H61" t="n">
      <f>-</f>
    </nc>
  </rcc>
  <rcc rId="14208" ua="false" sId="4">
    <nc r="H62" t="n">
      <f>-</f>
    </nc>
  </rcc>
  <rcc rId="14209" ua="false" sId="4">
    <nc r="H63" t="n">
      <f>-</f>
    </nc>
  </rcc>
  <rcc rId="14210" ua="false" sId="4">
    <nc r="H64" t="n">
      <f>-</f>
    </nc>
  </rcc>
  <rcc rId="14211" ua="false" sId="4">
    <nc r="H65" t="n">
      <f>-</f>
    </nc>
  </rcc>
  <rcc rId="14212" ua="false" sId="4">
    <nc r="H66" t="n">
      <f>-</f>
    </nc>
  </rcc>
  <rcc rId="14213" ua="false" sId="4">
    <nc r="H67" t="n">
      <f>-</f>
    </nc>
  </rcc>
  <rcc rId="14214" ua="false" sId="4">
    <nc r="H68" t="n">
      <f>-</f>
    </nc>
  </rcc>
  <rcc rId="14215" ua="false" sId="4">
    <nc r="H69" t="n">
      <f>-</f>
    </nc>
  </rcc>
  <rcc rId="14216" ua="false" sId="4">
    <nc r="H70" t="n">
      <f>-</f>
    </nc>
  </rcc>
  <rcc rId="14217" ua="false" sId="4">
    <nc r="H71" t="n">
      <f>-</f>
    </nc>
  </rcc>
  <rcc rId="14218" ua="false" sId="4">
    <nc r="H72" t="n">
      <f>-</f>
    </nc>
  </rcc>
  <rcc rId="14219" ua="false" sId="4">
    <nc r="H73" t="n">
      <f>-</f>
    </nc>
  </rcc>
  <rcc rId="14220" ua="false" sId="4">
    <nc r="H74" t="n">
      <f>-</f>
    </nc>
  </rcc>
  <rcc rId="14221" ua="false" sId="4">
    <nc r="H75" t="n">
      <f>-</f>
    </nc>
  </rcc>
  <rcc rId="14222" ua="false" sId="4">
    <nc r="H76" t="n">
      <f>-</f>
    </nc>
  </rcc>
  <rcc rId="14223" ua="false" sId="4">
    <nc r="H77" t="n">
      <f>-</f>
    </nc>
  </rcc>
  <rcc rId="14224" ua="false" sId="4">
    <nc r="I48" t="inlineStr">
      <is>
        <r>
          <rPr>
            <sz val="10"/>
            <rFont val="Arial"/>
            <family val="2"/>
            <charset val="1"/>
          </rPr>
          <t xml:space="preserve">% Asignación 5%</t>
        </r>
      </is>
    </nc>
  </rcc>
  <rcc rId="14225" ua="false" sId="4">
    <nc r="I50" t="n">
      <f>-</f>
    </nc>
  </rcc>
  <rcc rId="14226" ua="false" sId="4">
    <nc r="I51" t="n">
      <f>-</f>
    </nc>
  </rcc>
  <rcc rId="14227" ua="false" sId="4">
    <nc r="I52" t="n">
      <f>-</f>
    </nc>
  </rcc>
  <rcc rId="14228" ua="false" sId="4">
    <nc r="I53" t="n">
      <f>-</f>
    </nc>
  </rcc>
  <rcc rId="14229" ua="false" sId="4">
    <nc r="I54" t="n">
      <f>-</f>
    </nc>
  </rcc>
  <rcc rId="14230" ua="false" sId="4">
    <nc r="I55" t="n">
      <f>-</f>
    </nc>
  </rcc>
  <rcc rId="14231" ua="false" sId="4">
    <nc r="I56" t="n">
      <f>-</f>
    </nc>
  </rcc>
  <rcc rId="14232" ua="false" sId="4">
    <nc r="I57" t="n">
      <f>-</f>
    </nc>
  </rcc>
  <rcc rId="14233" ua="false" sId="4">
    <nc r="I58" t="n">
      <f>-</f>
    </nc>
  </rcc>
  <rcc rId="14234" ua="false" sId="4">
    <nc r="I59" t="n">
      <f>-</f>
    </nc>
  </rcc>
  <rcc rId="14235" ua="false" sId="4">
    <nc r="I60" t="n">
      <f>-</f>
    </nc>
  </rcc>
  <rcc rId="14236" ua="false" sId="4">
    <nc r="I61" t="n">
      <f>-</f>
    </nc>
  </rcc>
  <rcc rId="14237" ua="false" sId="4">
    <nc r="I62" t="n">
      <f>-</f>
    </nc>
  </rcc>
  <rcc rId="14238" ua="false" sId="4">
    <nc r="I63" t="n">
      <f>-</f>
    </nc>
  </rcc>
  <rcc rId="14239" ua="false" sId="4">
    <nc r="I64" t="n">
      <f>-</f>
    </nc>
  </rcc>
  <rcc rId="14240" ua="false" sId="4">
    <nc r="I65" t="n">
      <f>-</f>
    </nc>
  </rcc>
  <rcc rId="14241" ua="false" sId="4">
    <nc r="I66" t="n">
      <f>-</f>
    </nc>
  </rcc>
  <rcc rId="14242" ua="false" sId="4">
    <nc r="I67" t="n">
      <f>-</f>
    </nc>
  </rcc>
  <rcc rId="14243" ua="false" sId="4">
    <nc r="I68" t="n">
      <f>-</f>
    </nc>
  </rcc>
  <rcc rId="14244" ua="false" sId="4">
    <nc r="I69" t="n">
      <f>-</f>
    </nc>
  </rcc>
  <rcc rId="14245" ua="false" sId="4">
    <nc r="I70" t="n">
      <f>-</f>
    </nc>
  </rcc>
  <rcc rId="14246" ua="false" sId="4">
    <nc r="I71" t="n">
      <f>-</f>
    </nc>
  </rcc>
  <rcc rId="14247" ua="false" sId="4">
    <nc r="I72" t="n">
      <f>-</f>
    </nc>
  </rcc>
  <rcc rId="14248" ua="false" sId="4">
    <nc r="I73" t="n">
      <f>-</f>
    </nc>
  </rcc>
  <rcc rId="14249" ua="false" sId="4">
    <nc r="I74" t="n">
      <f>-</f>
    </nc>
  </rcc>
  <rcc rId="14250" ua="false" sId="4">
    <nc r="I75" t="n">
      <f>-</f>
    </nc>
  </rcc>
  <rcc rId="14251" ua="false" sId="4">
    <nc r="I76" t="n">
      <f>-</f>
    </nc>
  </rcc>
  <rcc rId="14252" ua="false" sId="4">
    <nc r="I77" t="n">
      <f>-</f>
    </nc>
  </rcc>
  <rcc rId="14253" ua="false" sId="4">
    <nc r="J48" t="inlineStr">
      <is>
        <r>
          <rPr>
            <sz val="10"/>
            <rFont val="Arial"/>
            <family val="2"/>
            <charset val="1"/>
          </rPr>
          <t xml:space="preserve">M$ Asignado 5%</t>
        </r>
      </is>
    </nc>
  </rcc>
  <rcc rId="14254" ua="false" sId="4">
    <nc r="J50" t="n">
      <f>-</f>
    </nc>
  </rcc>
  <rcc rId="14255" ua="false" sId="4">
    <nc r="J51" t="n">
      <f>-</f>
    </nc>
  </rcc>
  <rcc rId="14256" ua="false" sId="4">
    <nc r="J52" t="n">
      <f>-</f>
    </nc>
  </rcc>
  <rcc rId="14257" ua="false" sId="4">
    <nc r="J53" t="n">
      <f>-</f>
    </nc>
  </rcc>
  <rcc rId="14258" ua="false" sId="4">
    <nc r="J54" t="n">
      <f>-</f>
    </nc>
  </rcc>
  <rcc rId="14259" ua="false" sId="4">
    <nc r="J55" t="n">
      <f>-</f>
    </nc>
  </rcc>
  <rcc rId="14260" ua="false" sId="4">
    <nc r="J56" t="n">
      <f>-</f>
    </nc>
  </rcc>
  <rcc rId="14261" ua="false" sId="4">
    <nc r="J57" t="n">
      <f>-</f>
    </nc>
  </rcc>
  <rcc rId="14262" ua="false" sId="4">
    <nc r="J58" t="n">
      <f>-</f>
    </nc>
  </rcc>
  <rcc rId="14263" ua="false" sId="4">
    <nc r="J59" t="n">
      <f>-</f>
    </nc>
  </rcc>
  <rcc rId="14264" ua="false" sId="4">
    <nc r="J60" t="n">
      <f>-</f>
    </nc>
  </rcc>
  <rcc rId="14265" ua="false" sId="4">
    <nc r="J61" t="n">
      <f>-</f>
    </nc>
  </rcc>
  <rcc rId="14266" ua="false" sId="4">
    <nc r="J62" t="n">
      <f>-</f>
    </nc>
  </rcc>
  <rcc rId="14267" ua="false" sId="4">
    <nc r="J63" t="n">
      <f>-</f>
    </nc>
  </rcc>
  <rcc rId="14268" ua="false" sId="4">
    <nc r="J64" t="n">
      <f>-</f>
    </nc>
  </rcc>
  <rcc rId="14269" ua="false" sId="4">
    <nc r="J65" t="n">
      <f>-</f>
    </nc>
  </rcc>
  <rcc rId="14270" ua="false" sId="4">
    <nc r="J66" t="n">
      <f>-</f>
    </nc>
  </rcc>
  <rcc rId="14271" ua="false" sId="4">
    <nc r="J67" t="n">
      <f>-</f>
    </nc>
  </rcc>
  <rcc rId="14272" ua="false" sId="4">
    <nc r="J68" t="n">
      <f>-</f>
    </nc>
  </rcc>
  <rcc rId="14273" ua="false" sId="4">
    <nc r="J69" t="n">
      <f>-</f>
    </nc>
  </rcc>
  <rcc rId="14274" ua="false" sId="4">
    <nc r="J70" t="n">
      <f>-</f>
    </nc>
  </rcc>
  <rcc rId="14275" ua="false" sId="4">
    <nc r="J71" t="n">
      <f>-</f>
    </nc>
  </rcc>
  <rcc rId="14276" ua="false" sId="4">
    <nc r="J72" t="n">
      <f>-</f>
    </nc>
  </rcc>
  <rcc rId="14277" ua="false" sId="4">
    <nc r="J73" t="n">
      <f>-</f>
    </nc>
  </rcc>
  <rcc rId="14278" ua="false" sId="4">
    <nc r="J74" t="n">
      <f>-</f>
    </nc>
  </rcc>
  <rcc rId="14279" ua="false" sId="4">
    <nc r="J75" t="n">
      <f>-</f>
    </nc>
  </rcc>
  <rcc rId="14280" ua="false" sId="4">
    <nc r="J76" t="n">
      <f>-</f>
    </nc>
  </rcc>
  <rcc rId="14281" ua="false" sId="4">
    <nc r="J77" t="n">
      <f>-</f>
    </nc>
  </rcc>
  <rcc rId="14282" ua="false" sId="4">
    <nc r="K48" t="inlineStr">
      <is>
        <r>
          <rPr>
            <sz val="10"/>
            <rFont val="Arial"/>
            <family val="2"/>
            <charset val="1"/>
          </rPr>
          <t xml:space="preserve">Variación % Asignación 5%</t>
        </r>
      </is>
    </nc>
  </rcc>
  <rcc rId="14283" ua="false" sId="4">
    <nc r="K50" t="n">
      <f>-</f>
    </nc>
  </rcc>
  <rcc rId="14284" ua="false" sId="4">
    <nc r="K51" t="n">
      <f>-</f>
    </nc>
  </rcc>
  <rcc rId="14285" ua="false" sId="4">
    <nc r="K52" t="n">
      <f>-</f>
    </nc>
  </rcc>
  <rcc rId="14286" ua="false" sId="4">
    <nc r="K53" t="n">
      <f>-</f>
    </nc>
  </rcc>
  <rcc rId="14287" ua="false" sId="4">
    <nc r="K54" t="n">
      <f>-</f>
    </nc>
  </rcc>
  <rcc rId="14288" ua="false" sId="4">
    <nc r="K55" t="n">
      <f>-</f>
    </nc>
  </rcc>
  <rcc rId="14289" ua="false" sId="4">
    <nc r="K56" t="n">
      <f>-</f>
    </nc>
  </rcc>
  <rcc rId="14290" ua="false" sId="4">
    <nc r="K57" t="n">
      <f>-</f>
    </nc>
  </rcc>
  <rcc rId="14291" ua="false" sId="4">
    <nc r="K58" t="n">
      <f>-</f>
    </nc>
  </rcc>
  <rcc rId="14292" ua="false" sId="4">
    <nc r="K59" t="n">
      <f>-</f>
    </nc>
  </rcc>
  <rcc rId="14293" ua="false" sId="4">
    <nc r="K60" t="n">
      <f>-</f>
    </nc>
  </rcc>
  <rcc rId="14294" ua="false" sId="4">
    <nc r="K61" t="n">
      <f>-</f>
    </nc>
  </rcc>
  <rcc rId="14295" ua="false" sId="4">
    <nc r="K62" t="n">
      <f>-</f>
    </nc>
  </rcc>
  <rcc rId="14296" ua="false" sId="4">
    <nc r="K63" t="n">
      <f>-</f>
    </nc>
  </rcc>
  <rcc rId="14297" ua="false" sId="4">
    <nc r="K64" t="n">
      <f>-</f>
    </nc>
  </rcc>
  <rcc rId="14298" ua="false" sId="4">
    <nc r="K65" t="n">
      <f>-</f>
    </nc>
  </rcc>
  <rcc rId="14299" ua="false" sId="4">
    <nc r="K66" t="n">
      <f>-</f>
    </nc>
  </rcc>
  <rcc rId="14300" ua="false" sId="4">
    <nc r="K67" t="n">
      <f>-</f>
    </nc>
  </rcc>
  <rcc rId="14301" ua="false" sId="4">
    <nc r="K68" t="n">
      <f>-</f>
    </nc>
  </rcc>
  <rcc rId="14302" ua="false" sId="4">
    <nc r="K69" t="n">
      <f>-</f>
    </nc>
  </rcc>
  <rcc rId="14303" ua="false" sId="4">
    <nc r="K70" t="n">
      <f>-</f>
    </nc>
  </rcc>
  <rcc rId="14304" ua="false" sId="4">
    <nc r="K71" t="n">
      <f>-</f>
    </nc>
  </rcc>
  <rcc rId="14305" ua="false" sId="4">
    <nc r="K72" t="n">
      <f>-</f>
    </nc>
  </rcc>
  <rcc rId="14306" ua="false" sId="4">
    <nc r="K73" t="n">
      <f>-</f>
    </nc>
  </rcc>
  <rcc rId="14307" ua="false" sId="4">
    <nc r="K74" t="n">
      <f>-</f>
    </nc>
  </rcc>
  <rcc rId="14308" ua="false" sId="4">
    <nc r="K75" t="n">
      <f>-</f>
    </nc>
  </rcc>
  <rcc rId="14309" ua="false" sId="4">
    <nc r="K76" t="n">
      <f>-</f>
    </nc>
  </rcc>
  <rcc rId="14310" ua="false" sId="4">
    <nc r="K77" t="n">
      <f>-</f>
    </nc>
  </rcc>
  <rcc rId="14311" ua="false" sId="4">
    <nc r="L48" t="inlineStr">
      <is>
        <r>
          <rPr>
            <sz val="10"/>
            <rFont val="Arial"/>
            <family val="2"/>
            <charset val="1"/>
          </rPr>
          <t xml:space="preserve">Variación M$ Asignado 5%</t>
        </r>
      </is>
    </nc>
  </rcc>
  <rcc rId="14312" ua="false" sId="4">
    <nc r="L50" t="n">
      <f>-</f>
    </nc>
  </rcc>
  <rcc rId="14313" ua="false" sId="4">
    <nc r="L51" t="n">
      <f>-</f>
    </nc>
  </rcc>
  <rcc rId="14314" ua="false" sId="4">
    <nc r="L52" t="n">
      <f>-</f>
    </nc>
  </rcc>
  <rcc rId="14315" ua="false" sId="4">
    <nc r="L53" t="n">
      <f>-</f>
    </nc>
  </rcc>
  <rcc rId="14316" ua="false" sId="4">
    <nc r="L54" t="n">
      <f>-</f>
    </nc>
  </rcc>
  <rcc rId="14317" ua="false" sId="4">
    <nc r="L55" t="n">
      <f>-</f>
    </nc>
  </rcc>
  <rcc rId="14318" ua="false" sId="4">
    <nc r="L56" t="n">
      <f>-</f>
    </nc>
  </rcc>
  <rcc rId="14319" ua="false" sId="4">
    <nc r="L57" t="n">
      <f>-</f>
    </nc>
  </rcc>
  <rcc rId="14320" ua="false" sId="4">
    <nc r="L58" t="n">
      <f>-</f>
    </nc>
  </rcc>
  <rcc rId="14321" ua="false" sId="4">
    <nc r="L59" t="n">
      <f>-</f>
    </nc>
  </rcc>
  <rcc rId="14322" ua="false" sId="4">
    <nc r="L60" t="n">
      <f>-</f>
    </nc>
  </rcc>
  <rcc rId="14323" ua="false" sId="4">
    <nc r="L61" t="n">
      <f>-</f>
    </nc>
  </rcc>
  <rcc rId="14324" ua="false" sId="4">
    <nc r="L62" t="n">
      <f>-</f>
    </nc>
  </rcc>
  <rcc rId="14325" ua="false" sId="4">
    <nc r="L63" t="n">
      <f>-</f>
    </nc>
  </rcc>
  <rcc rId="14326" ua="false" sId="4">
    <nc r="L64" t="n">
      <f>-</f>
    </nc>
  </rcc>
  <rcc rId="14327" ua="false" sId="4">
    <nc r="L65" t="n">
      <f>-</f>
    </nc>
  </rcc>
  <rcc rId="14328" ua="false" sId="4">
    <nc r="L66" t="n">
      <f>-</f>
    </nc>
  </rcc>
  <rcc rId="14329" ua="false" sId="4">
    <nc r="L67" t="n">
      <f>-</f>
    </nc>
  </rcc>
  <rcc rId="14330" ua="false" sId="4">
    <nc r="L68" t="n">
      <f>-</f>
    </nc>
  </rcc>
  <rcc rId="14331" ua="false" sId="4">
    <nc r="L69" t="n">
      <f>-</f>
    </nc>
  </rcc>
  <rcc rId="14332" ua="false" sId="4">
    <nc r="L70" t="n">
      <f>-</f>
    </nc>
  </rcc>
  <rcc rId="14333" ua="false" sId="4">
    <nc r="L71" t="n">
      <f>-</f>
    </nc>
  </rcc>
  <rcc rId="14334" ua="false" sId="4">
    <nc r="L72" t="n">
      <f>-</f>
    </nc>
  </rcc>
  <rcc rId="14335" ua="false" sId="4">
    <nc r="L73" t="n">
      <f>-</f>
    </nc>
  </rcc>
  <rcc rId="14336" ua="false" sId="4">
    <nc r="L74" t="n">
      <f>-</f>
    </nc>
  </rcc>
  <rcc rId="14337" ua="false" sId="4">
    <nc r="L75" t="n">
      <f>-</f>
    </nc>
  </rcc>
  <rcc rId="14338" ua="false" sId="4">
    <nc r="L76" t="n">
      <f>-</f>
    </nc>
  </rcc>
  <rcc rId="14339" ua="false" sId="4">
    <nc r="L77" t="n">
      <f>-</f>
    </nc>
  </rcc>
  <rcc rId="14340" ua="false" sId="4">
    <nc r="M48" t="inlineStr">
      <is>
        <r>
          <rPr>
            <sz val="10"/>
            <rFont val="Arial"/>
            <family val="2"/>
            <charset val="1"/>
          </rPr>
          <t xml:space="preserve">% Asignación 95%</t>
        </r>
      </is>
    </nc>
  </rcc>
  <rcc rId="14341" ua="false" sId="4">
    <nc r="M50" t="n">
      <f>-</f>
    </nc>
  </rcc>
  <rcc rId="14342" ua="false" sId="4">
    <nc r="M51" t="n">
      <f>-</f>
    </nc>
  </rcc>
  <rcc rId="14343" ua="false" sId="4">
    <nc r="M52" t="n">
      <f>-</f>
    </nc>
  </rcc>
  <rcc rId="14344" ua="false" sId="4">
    <nc r="M53" t="n">
      <f>-</f>
    </nc>
  </rcc>
  <rcc rId="14345" ua="false" sId="4">
    <nc r="M54" t="n">
      <f>-</f>
    </nc>
  </rcc>
  <rcc rId="14346" ua="false" sId="4">
    <nc r="M55" t="n">
      <f>-</f>
    </nc>
  </rcc>
  <rcc rId="14347" ua="false" sId="4">
    <nc r="M56" t="n">
      <f>-</f>
    </nc>
  </rcc>
  <rcc rId="14348" ua="false" sId="4">
    <nc r="M57" t="n">
      <f>-</f>
    </nc>
  </rcc>
  <rcc rId="14349" ua="false" sId="4">
    <nc r="M58" t="n">
      <f>-</f>
    </nc>
  </rcc>
  <rcc rId="14350" ua="false" sId="4">
    <nc r="M59" t="n">
      <f>-</f>
    </nc>
  </rcc>
  <rcc rId="14351" ua="false" sId="4">
    <nc r="M60" t="n">
      <f>-</f>
    </nc>
  </rcc>
  <rcc rId="14352" ua="false" sId="4">
    <nc r="M61" t="n">
      <f>-</f>
    </nc>
  </rcc>
  <rcc rId="14353" ua="false" sId="4">
    <nc r="M62" t="n">
      <f>-</f>
    </nc>
  </rcc>
  <rcc rId="14354" ua="false" sId="4">
    <nc r="M63" t="n">
      <f>-</f>
    </nc>
  </rcc>
  <rcc rId="14355" ua="false" sId="4">
    <nc r="M64" t="n">
      <f>-</f>
    </nc>
  </rcc>
  <rcc rId="14356" ua="false" sId="4">
    <nc r="M65" t="n">
      <f>-</f>
    </nc>
  </rcc>
  <rcc rId="14357" ua="false" sId="4">
    <nc r="M66" t="n">
      <f>-</f>
    </nc>
  </rcc>
  <rcc rId="14358" ua="false" sId="4">
    <nc r="M67" t="n">
      <f>-</f>
    </nc>
  </rcc>
  <rcc rId="14359" ua="false" sId="4">
    <nc r="M68" t="n">
      <f>-</f>
    </nc>
  </rcc>
  <rcc rId="14360" ua="false" sId="4">
    <nc r="M69" t="n">
      <f>-</f>
    </nc>
  </rcc>
  <rcc rId="14361" ua="false" sId="4">
    <nc r="M70" t="n">
      <f>-</f>
    </nc>
  </rcc>
  <rcc rId="14362" ua="false" sId="4">
    <nc r="M71" t="n">
      <f>-</f>
    </nc>
  </rcc>
  <rcc rId="14363" ua="false" sId="4">
    <nc r="M72" t="n">
      <f>-</f>
    </nc>
  </rcc>
  <rcc rId="14364" ua="false" sId="4">
    <nc r="M73" t="n">
      <f>-</f>
    </nc>
  </rcc>
  <rcc rId="14365" ua="false" sId="4">
    <nc r="M74" t="n">
      <f>-</f>
    </nc>
  </rcc>
  <rcc rId="14366" ua="false" sId="4">
    <nc r="M75" t="n">
      <f>-</f>
    </nc>
  </rcc>
  <rcc rId="14367" ua="false" sId="4">
    <nc r="M76" t="n">
      <f>-</f>
    </nc>
  </rcc>
  <rcc rId="14368" ua="false" sId="4">
    <nc r="M77" t="n">
      <f>-</f>
    </nc>
  </rcc>
  <rcc rId="14369" ua="false" sId="4">
    <nc r="N48" t="inlineStr">
      <is>
        <r>
          <rPr>
            <sz val="10"/>
            <rFont val="Arial"/>
            <family val="2"/>
            <charset val="1"/>
          </rPr>
          <t xml:space="preserve">M$ Asignado 95%</t>
        </r>
      </is>
    </nc>
  </rcc>
  <rcc rId="14370" ua="false" sId="4">
    <nc r="N50" t="n">
      <f>-</f>
    </nc>
  </rcc>
  <rcc rId="14371" ua="false" sId="4">
    <nc r="N51" t="n">
      <f>-</f>
    </nc>
  </rcc>
  <rcc rId="14372" ua="false" sId="4">
    <nc r="N52" t="n">
      <f>-</f>
    </nc>
  </rcc>
  <rcc rId="14373" ua="false" sId="4">
    <nc r="N53" t="n">
      <f>-</f>
    </nc>
  </rcc>
  <rcc rId="14374" ua="false" sId="4">
    <nc r="N54" t="n">
      <f>-</f>
    </nc>
  </rcc>
  <rcc rId="14375" ua="false" sId="4">
    <nc r="N55" t="n">
      <f>-</f>
    </nc>
  </rcc>
  <rcc rId="14376" ua="false" sId="4">
    <nc r="N56" t="n">
      <f>-</f>
    </nc>
  </rcc>
  <rcc rId="14377" ua="false" sId="4">
    <nc r="N57" t="n">
      <f>-</f>
    </nc>
  </rcc>
  <rcc rId="14378" ua="false" sId="4">
    <nc r="N58" t="n">
      <f>-</f>
    </nc>
  </rcc>
  <rcc rId="14379" ua="false" sId="4">
    <nc r="N59" t="n">
      <f>-</f>
    </nc>
  </rcc>
  <rcc rId="14380" ua="false" sId="4">
    <nc r="N60" t="n">
      <f>-</f>
    </nc>
  </rcc>
  <rcc rId="14381" ua="false" sId="4">
    <nc r="N61" t="n">
      <f>-</f>
    </nc>
  </rcc>
  <rcc rId="14382" ua="false" sId="4">
    <nc r="N62" t="n">
      <f>-</f>
    </nc>
  </rcc>
  <rcc rId="14383" ua="false" sId="4">
    <nc r="N63" t="n">
      <f>-</f>
    </nc>
  </rcc>
  <rcc rId="14384" ua="false" sId="4">
    <nc r="N64" t="n">
      <f>-</f>
    </nc>
  </rcc>
  <rcc rId="14385" ua="false" sId="4">
    <nc r="N65" t="n">
      <f>-</f>
    </nc>
  </rcc>
  <rcc rId="14386" ua="false" sId="4">
    <nc r="N66" t="n">
      <f>-</f>
    </nc>
  </rcc>
  <rcc rId="14387" ua="false" sId="4">
    <nc r="N67" t="n">
      <f>-</f>
    </nc>
  </rcc>
  <rcc rId="14388" ua="false" sId="4">
    <nc r="N68" t="n">
      <f>-</f>
    </nc>
  </rcc>
  <rcc rId="14389" ua="false" sId="4">
    <nc r="N69" t="n">
      <f>-</f>
    </nc>
  </rcc>
  <rcc rId="14390" ua="false" sId="4">
    <nc r="N70" t="n">
      <f>-</f>
    </nc>
  </rcc>
  <rcc rId="14391" ua="false" sId="4">
    <nc r="N71" t="n">
      <f>-</f>
    </nc>
  </rcc>
  <rcc rId="14392" ua="false" sId="4">
    <nc r="N72" t="n">
      <f>-</f>
    </nc>
  </rcc>
  <rcc rId="14393" ua="false" sId="4">
    <nc r="N73" t="n">
      <f>-</f>
    </nc>
  </rcc>
  <rcc rId="14394" ua="false" sId="4">
    <nc r="N74" t="n">
      <f>-</f>
    </nc>
  </rcc>
  <rcc rId="14395" ua="false" sId="4">
    <nc r="N75" t="n">
      <f>-</f>
    </nc>
  </rcc>
  <rcc rId="14396" ua="false" sId="4">
    <nc r="N76" t="n">
      <f>-</f>
    </nc>
  </rcc>
  <rcc rId="14397" ua="false" sId="4">
    <nc r="N77" t="n">
      <f>-</f>
    </nc>
  </rcc>
  <rcc rId="14398" ua="false" sId="4">
    <nc r="O48" t="inlineStr">
      <is>
        <r>
          <rPr>
            <sz val="10"/>
            <rFont val="Arial"/>
            <family val="2"/>
            <charset val="1"/>
          </rPr>
          <t xml:space="preserve">Variación M$ Asignado 95%</t>
        </r>
      </is>
    </nc>
  </rcc>
  <rcc rId="14399" ua="false" sId="4">
    <nc r="O50" t="n">
      <f>-</f>
    </nc>
  </rcc>
  <rcc rId="14400" ua="false" sId="4">
    <nc r="O51" t="n">
      <f>-</f>
    </nc>
  </rcc>
  <rcc rId="14401" ua="false" sId="4">
    <nc r="O52" t="n">
      <f>-</f>
    </nc>
  </rcc>
  <rcc rId="14402" ua="false" sId="4">
    <nc r="O53" t="n">
      <f>-</f>
    </nc>
  </rcc>
  <rcc rId="14403" ua="false" sId="4">
    <nc r="O54" t="n">
      <f>-</f>
    </nc>
  </rcc>
  <rcc rId="14404" ua="false" sId="4">
    <nc r="O55" t="n">
      <f>-</f>
    </nc>
  </rcc>
  <rcc rId="14405" ua="false" sId="4">
    <nc r="O56" t="n">
      <f>-</f>
    </nc>
  </rcc>
  <rcc rId="14406" ua="false" sId="4">
    <nc r="O57" t="n">
      <f>-</f>
    </nc>
  </rcc>
  <rcc rId="14407" ua="false" sId="4">
    <nc r="O58" t="n">
      <f>-</f>
    </nc>
  </rcc>
  <rcc rId="14408" ua="false" sId="4">
    <nc r="O59" t="n">
      <f>-</f>
    </nc>
  </rcc>
  <rcc rId="14409" ua="false" sId="4">
    <nc r="O60" t="n">
      <f>-</f>
    </nc>
  </rcc>
  <rcc rId="14410" ua="false" sId="4">
    <nc r="O61" t="n">
      <f>-</f>
    </nc>
  </rcc>
  <rcc rId="14411" ua="false" sId="4">
    <nc r="O62" t="n">
      <f>-</f>
    </nc>
  </rcc>
  <rcc rId="14412" ua="false" sId="4">
    <nc r="O63" t="n">
      <f>-</f>
    </nc>
  </rcc>
  <rcc rId="14413" ua="false" sId="4">
    <nc r="O64" t="n">
      <f>-</f>
    </nc>
  </rcc>
  <rcc rId="14414" ua="false" sId="4">
    <nc r="O65" t="n">
      <f>-</f>
    </nc>
  </rcc>
  <rcc rId="14415" ua="false" sId="4">
    <nc r="O66" t="n">
      <f>-</f>
    </nc>
  </rcc>
  <rcc rId="14416" ua="false" sId="4">
    <nc r="O67" t="n">
      <f>-</f>
    </nc>
  </rcc>
  <rcc rId="14417" ua="false" sId="4">
    <nc r="O68" t="n">
      <f>-</f>
    </nc>
  </rcc>
  <rcc rId="14418" ua="false" sId="4">
    <nc r="O69" t="n">
      <f>-</f>
    </nc>
  </rcc>
  <rcc rId="14419" ua="false" sId="4">
    <nc r="O70" t="n">
      <f>-</f>
    </nc>
  </rcc>
  <rcc rId="14420" ua="false" sId="4">
    <nc r="O71" t="n">
      <f>-</f>
    </nc>
  </rcc>
  <rcc rId="14421" ua="false" sId="4">
    <nc r="O72" t="n">
      <f>-</f>
    </nc>
  </rcc>
  <rcc rId="14422" ua="false" sId="4">
    <nc r="O73" t="n">
      <f>-</f>
    </nc>
  </rcc>
  <rcc rId="14423" ua="false" sId="4">
    <nc r="O74" t="n">
      <f>-</f>
    </nc>
  </rcc>
  <rcc rId="14424" ua="false" sId="4">
    <nc r="O75" t="n">
      <f>-</f>
    </nc>
  </rcc>
  <rcc rId="14425" ua="false" sId="4">
    <nc r="O76" t="n">
      <f>-</f>
    </nc>
  </rcc>
  <rcc rId="14426" ua="false" sId="4">
    <nc r="O77" t="n">
      <f>-</f>
    </nc>
  </rcc>
  <rcc rId="14427" ua="false" sId="4">
    <nc r="P48" t="inlineStr">
      <is>
        <r>
          <rPr>
            <sz val="10"/>
            <rFont val="Arial"/>
            <family val="2"/>
            <charset val="1"/>
          </rPr>
          <t xml:space="preserve">Asignación total M$</t>
        </r>
      </is>
    </nc>
  </rcc>
  <rcc rId="14428" ua="false" sId="4">
    <nc r="P50" t="n">
      <f>-</f>
    </nc>
  </rcc>
  <rcc rId="14429" ua="false" sId="4">
    <nc r="P51" t="n">
      <f>-</f>
    </nc>
  </rcc>
  <rcc rId="14430" ua="false" sId="4">
    <nc r="P52" t="n">
      <f>-</f>
    </nc>
  </rcc>
  <rcc rId="14431" ua="false" sId="4">
    <nc r="P53" t="n">
      <f>-</f>
    </nc>
  </rcc>
  <rcc rId="14432" ua="false" sId="4">
    <nc r="P54" t="n">
      <f>-</f>
    </nc>
  </rcc>
  <rcc rId="14433" ua="false" sId="4">
    <nc r="P55" t="n">
      <f>-</f>
    </nc>
  </rcc>
  <rcc rId="14434" ua="false" sId="4">
    <nc r="P56" t="n">
      <f>-</f>
    </nc>
  </rcc>
  <rcc rId="14435" ua="false" sId="4">
    <nc r="P57" t="n">
      <f>-</f>
    </nc>
  </rcc>
  <rcc rId="14436" ua="false" sId="4">
    <nc r="P58" t="n">
      <f>-</f>
    </nc>
  </rcc>
  <rcc rId="14437" ua="false" sId="4">
    <nc r="P59" t="n">
      <f>-</f>
    </nc>
  </rcc>
  <rcc rId="14438" ua="false" sId="4">
    <nc r="P60" t="n">
      <f>-</f>
    </nc>
  </rcc>
  <rcc rId="14439" ua="false" sId="4">
    <nc r="P61" t="n">
      <f>-</f>
    </nc>
  </rcc>
  <rcc rId="14440" ua="false" sId="4">
    <nc r="P62" t="n">
      <f>-</f>
    </nc>
  </rcc>
  <rcc rId="14441" ua="false" sId="4">
    <nc r="P63" t="n">
      <f>-</f>
    </nc>
  </rcc>
  <rcc rId="14442" ua="false" sId="4">
    <nc r="P64" t="n">
      <f>-</f>
    </nc>
  </rcc>
  <rcc rId="14443" ua="false" sId="4">
    <nc r="P65" t="n">
      <f>-</f>
    </nc>
  </rcc>
  <rcc rId="14444" ua="false" sId="4">
    <nc r="P66" t="n">
      <f>-</f>
    </nc>
  </rcc>
  <rcc rId="14445" ua="false" sId="4">
    <nc r="P67" t="n">
      <f>-</f>
    </nc>
  </rcc>
  <rcc rId="14446" ua="false" sId="4">
    <nc r="P68" t="n">
      <f>-</f>
    </nc>
  </rcc>
  <rcc rId="14447" ua="false" sId="4">
    <nc r="P69" t="n">
      <f>-</f>
    </nc>
  </rcc>
  <rcc rId="14448" ua="false" sId="4">
    <nc r="P70" t="n">
      <f>-</f>
    </nc>
  </rcc>
  <rcc rId="14449" ua="false" sId="4">
    <nc r="P71" t="n">
      <f>-</f>
    </nc>
  </rcc>
  <rcc rId="14450" ua="false" sId="4">
    <nc r="P72" t="n">
      <f>-</f>
    </nc>
  </rcc>
  <rcc rId="14451" ua="false" sId="4">
    <nc r="P73" t="n">
      <f>-</f>
    </nc>
  </rcc>
  <rcc rId="14452" ua="false" sId="4">
    <nc r="P74" t="n">
      <f>-</f>
    </nc>
  </rcc>
  <rcc rId="14453" ua="false" sId="4">
    <nc r="P75" t="n">
      <f>-</f>
    </nc>
  </rcc>
  <rcc rId="14454" ua="false" sId="4">
    <nc r="P76" t="n">
      <f>-</f>
    </nc>
  </rcc>
  <rcc rId="14455" ua="false" sId="4">
    <nc r="P77" t="n">
      <f>-</f>
    </nc>
  </rcc>
  <rcc rId="14456" ua="false" sId="4">
    <nc r="Q48" t="inlineStr">
      <is>
        <r>
          <rPr>
            <sz val="10"/>
            <rFont val="Arial"/>
            <family val="2"/>
            <charset val="1"/>
          </rPr>
          <t xml:space="preserve">Variación asignación total M$</t>
        </r>
      </is>
    </nc>
  </rcc>
  <rcc rId="14457" ua="false" sId="4">
    <nc r="Q50" t="n">
      <f>-</f>
    </nc>
  </rcc>
  <rcc rId="14458" ua="false" sId="4">
    <nc r="Q51" t="n">
      <f>-</f>
    </nc>
  </rcc>
  <rcc rId="14459" ua="false" sId="4">
    <nc r="Q52" t="n">
      <f>-</f>
    </nc>
  </rcc>
  <rcc rId="14460" ua="false" sId="4">
    <nc r="Q53" t="n">
      <f>-</f>
    </nc>
  </rcc>
  <rcc rId="14461" ua="false" sId="4">
    <nc r="Q54" t="n">
      <f>-</f>
    </nc>
  </rcc>
  <rcc rId="14462" ua="false" sId="4">
    <nc r="Q55" t="n">
      <f>-</f>
    </nc>
  </rcc>
  <rcc rId="14463" ua="false" sId="4">
    <nc r="Q56" t="n">
      <f>-</f>
    </nc>
  </rcc>
  <rcc rId="14464" ua="false" sId="4">
    <nc r="Q57" t="n">
      <f>-</f>
    </nc>
  </rcc>
  <rcc rId="14465" ua="false" sId="4">
    <nc r="Q58" t="n">
      <f>-</f>
    </nc>
  </rcc>
  <rcc rId="14466" ua="false" sId="4">
    <nc r="Q59" t="n">
      <f>-</f>
    </nc>
  </rcc>
  <rcc rId="14467" ua="false" sId="4">
    <nc r="Q60" t="n">
      <f>-</f>
    </nc>
  </rcc>
  <rcc rId="14468" ua="false" sId="4">
    <nc r="Q61" t="n">
      <f>-</f>
    </nc>
  </rcc>
  <rcc rId="14469" ua="false" sId="4">
    <nc r="Q62" t="n">
      <f>-</f>
    </nc>
  </rcc>
  <rcc rId="14470" ua="false" sId="4">
    <nc r="Q63" t="n">
      <f>-</f>
    </nc>
  </rcc>
  <rcc rId="14471" ua="false" sId="4">
    <nc r="Q64" t="n">
      <f>-</f>
    </nc>
  </rcc>
  <rcc rId="14472" ua="false" sId="4">
    <nc r="Q65" t="n">
      <f>-</f>
    </nc>
  </rcc>
  <rcc rId="14473" ua="false" sId="4">
    <nc r="Q66" t="n">
      <f>-</f>
    </nc>
  </rcc>
  <rcc rId="14474" ua="false" sId="4">
    <nc r="Q67" t="n">
      <f>-</f>
    </nc>
  </rcc>
  <rcc rId="14475" ua="false" sId="4">
    <nc r="Q68" t="n">
      <f>-</f>
    </nc>
  </rcc>
  <rcc rId="14476" ua="false" sId="4">
    <nc r="Q69" t="n">
      <f>-</f>
    </nc>
  </rcc>
  <rcc rId="14477" ua="false" sId="4">
    <nc r="Q70" t="n">
      <f>-</f>
    </nc>
  </rcc>
  <rcc rId="14478" ua="false" sId="4">
    <nc r="Q71" t="n">
      <f>-</f>
    </nc>
  </rcc>
  <rcc rId="14479" ua="false" sId="4">
    <nc r="Q72" t="n">
      <f>-</f>
    </nc>
  </rcc>
  <rcc rId="14480" ua="false" sId="4">
    <nc r="Q73" t="n">
      <f>-</f>
    </nc>
  </rcc>
  <rcc rId="14481" ua="false" sId="4">
    <nc r="Q74" t="n">
      <f>-</f>
    </nc>
  </rcc>
  <rcc rId="14482" ua="false" sId="4">
    <nc r="Q75" t="n">
      <f>-</f>
    </nc>
  </rcc>
  <rcc rId="14483" ua="false" sId="4">
    <nc r="Q76" t="n">
      <f>-</f>
    </nc>
  </rcc>
  <rcc rId="14484" ua="false" sId="4">
    <nc r="Q77" t="n">
      <f>-</f>
    </nc>
  </rcc>
  <rcc rId="14485" ua="false" sId="4">
    <nc r="S48" t="inlineStr">
      <is>
        <r>
          <rPr>
            <sz val="10"/>
            <rFont val="Arial"/>
            <family val="2"/>
            <charset val="1"/>
          </rPr>
          <t xml:space="preserve">VARIABLES SIMULADAS DE LA ASIGNACIÓN DEL  5% </t>
        </r>
      </is>
    </nc>
  </rcc>
  <rcc rId="14486" ua="false" sId="4">
    <nc r="S49" t="inlineStr">
      <is>
        <r>
          <rPr>
            <sz val="10"/>
            <rFont val="Arial"/>
            <family val="2"/>
            <charset val="1"/>
          </rPr>
          <t xml:space="preserve">Alumnos Pregrado
(2016)</t>
        </r>
      </is>
    </nc>
  </rcc>
  <rcc rId="14487" ua="false" sId="4">
    <nc r="S50" t="n">
      <f>-</f>
    </nc>
  </rcc>
  <rcc rId="14488" ua="false" sId="4">
    <nc r="S51" t="n">
      <f>-</f>
    </nc>
  </rcc>
  <rcc rId="14489" ua="false" sId="4">
    <nc r="S52" t="n">
      <f>-</f>
    </nc>
  </rcc>
  <rcc rId="14490" ua="false" sId="4">
    <nc r="S53" t="n">
      <f>-</f>
    </nc>
  </rcc>
  <rcc rId="14491" ua="false" sId="4">
    <nc r="S54" t="n">
      <f>-</f>
    </nc>
  </rcc>
  <rcc rId="14492" ua="false" sId="4">
    <nc r="S55" t="n">
      <f>-</f>
    </nc>
  </rcc>
  <rcc rId="14493" ua="false" sId="4">
    <nc r="S56" t="n">
      <f>-</f>
    </nc>
  </rcc>
  <rcc rId="14494" ua="false" sId="4">
    <nc r="S57" t="n">
      <f>-</f>
    </nc>
  </rcc>
  <rcc rId="14495" ua="false" sId="4">
    <nc r="S58" t="n">
      <f>-</f>
    </nc>
  </rcc>
  <rcc rId="14496" ua="false" sId="4">
    <nc r="S59" t="n">
      <f>-</f>
    </nc>
  </rcc>
  <rcc rId="14497" ua="false" sId="4">
    <nc r="S60" t="n">
      <f>-</f>
    </nc>
  </rcc>
  <rcc rId="14498" ua="false" sId="4">
    <nc r="S61" t="n">
      <f>-</f>
    </nc>
  </rcc>
  <rcc rId="14499" ua="false" sId="4">
    <nc r="S62" t="n">
      <f>-</f>
    </nc>
  </rcc>
  <rcc rId="14500" ua="false" sId="4">
    <nc r="S63" t="n">
      <f>-</f>
    </nc>
  </rcc>
  <rcc rId="14501" ua="false" sId="4">
    <nc r="S64" t="n">
      <f>-</f>
    </nc>
  </rcc>
  <rcc rId="14502" ua="false" sId="4">
    <nc r="S65" t="n">
      <f>-</f>
    </nc>
  </rcc>
  <rcc rId="14503" ua="false" sId="4">
    <nc r="S66" t="n">
      <f>-</f>
    </nc>
  </rcc>
  <rcc rId="14504" ua="false" sId="4">
    <nc r="S67" t="n">
      <f>-</f>
    </nc>
  </rcc>
  <rcc rId="14505" ua="false" sId="4">
    <nc r="S68" t="n">
      <f>-</f>
    </nc>
  </rcc>
  <rcc rId="14506" ua="false" sId="4">
    <nc r="S69" t="n">
      <f>-</f>
    </nc>
  </rcc>
  <rcc rId="14507" ua="false" sId="4">
    <nc r="S70" t="n">
      <f>-</f>
    </nc>
  </rcc>
  <rcc rId="14508" ua="false" sId="4">
    <nc r="S71" t="n">
      <f>-</f>
    </nc>
  </rcc>
  <rcc rId="14509" ua="false" sId="4">
    <nc r="S72" t="n">
      <f>-</f>
    </nc>
  </rcc>
  <rcc rId="14510" ua="false" sId="4">
    <nc r="S73" t="n">
      <f>-</f>
    </nc>
  </rcc>
  <rcc rId="14511" ua="false" sId="4">
    <nc r="S74" t="n">
      <f>-</f>
    </nc>
  </rcc>
  <rcc rId="14512" ua="false" sId="4">
    <nc r="S75" t="n">
      <f>-</f>
    </nc>
  </rcc>
  <rcc rId="14513" ua="false" sId="4">
    <nc r="S76" t="n">
      <f>-</f>
    </nc>
  </rcc>
  <rcc rId="14514" ua="false" sId="4">
    <nc r="S77" t="n">
      <f>-</f>
    </nc>
  </rcc>
  <rcc rId="14515" ua="false" sId="4">
    <nc r="T49" t="inlineStr">
      <is>
        <r>
          <rPr>
            <sz val="10"/>
            <rFont val="Arial"/>
            <family val="2"/>
            <charset val="1"/>
          </rPr>
          <t xml:space="preserve">N° Carreras Pregrado
(2016)</t>
        </r>
      </is>
    </nc>
  </rcc>
  <rcc rId="14516" ua="false" sId="4">
    <nc r="T50" t="n">
      <f>-</f>
    </nc>
  </rcc>
  <rcc rId="14517" ua="false" sId="4">
    <nc r="T51" t="n">
      <f>-</f>
    </nc>
  </rcc>
  <rcc rId="14518" ua="false" sId="4">
    <nc r="T52" t="n">
      <f>-</f>
    </nc>
  </rcc>
  <rcc rId="14519" ua="false" sId="4">
    <nc r="T53" t="n">
      <f>-</f>
    </nc>
  </rcc>
  <rcc rId="14520" ua="false" sId="4">
    <nc r="T54" t="n">
      <f>-</f>
    </nc>
  </rcc>
  <rcc rId="14521" ua="false" sId="4">
    <nc r="T55" t="n">
      <f>-</f>
    </nc>
  </rcc>
  <rcc rId="14522" ua="false" sId="4">
    <nc r="T56" t="n">
      <f>-</f>
    </nc>
  </rcc>
  <rcc rId="14523" ua="false" sId="4">
    <nc r="T57" t="n">
      <f>-</f>
    </nc>
  </rcc>
  <rcc rId="14524" ua="false" sId="4">
    <nc r="T58" t="n">
      <f>-</f>
    </nc>
  </rcc>
  <rcc rId="14525" ua="false" sId="4">
    <nc r="T59" t="n">
      <f>-</f>
    </nc>
  </rcc>
  <rcc rId="14526" ua="false" sId="4">
    <nc r="T60" t="n">
      <f>-</f>
    </nc>
  </rcc>
  <rcc rId="14527" ua="false" sId="4">
    <nc r="T61" t="n">
      <f>-</f>
    </nc>
  </rcc>
  <rcc rId="14528" ua="false" sId="4">
    <nc r="T62" t="n">
      <f>-</f>
    </nc>
  </rcc>
  <rcc rId="14529" ua="false" sId="4">
    <nc r="T63" t="n">
      <f>-</f>
    </nc>
  </rcc>
  <rcc rId="14530" ua="false" sId="4">
    <nc r="T64" t="n">
      <f>-</f>
    </nc>
  </rcc>
  <rcc rId="14531" ua="false" sId="4">
    <nc r="T65" t="n">
      <f>-</f>
    </nc>
  </rcc>
  <rcc rId="14532" ua="false" sId="4">
    <nc r="T66" t="n">
      <f>-</f>
    </nc>
  </rcc>
  <rcc rId="14533" ua="false" sId="4">
    <nc r="T67" t="n">
      <f>-</f>
    </nc>
  </rcc>
  <rcc rId="14534" ua="false" sId="4">
    <nc r="T68" t="n">
      <f>-</f>
    </nc>
  </rcc>
  <rcc rId="14535" ua="false" sId="4">
    <nc r="T69" t="n">
      <f>-</f>
    </nc>
  </rcc>
  <rcc rId="14536" ua="false" sId="4">
    <nc r="T70" t="n">
      <f>-</f>
    </nc>
  </rcc>
  <rcc rId="14537" ua="false" sId="4">
    <nc r="T71" t="n">
      <f>-</f>
    </nc>
  </rcc>
  <rcc rId="14538" ua="false" sId="4">
    <nc r="T72" t="n">
      <f>-</f>
    </nc>
  </rcc>
  <rcc rId="14539" ua="false" sId="4">
    <nc r="T73" t="n">
      <f>-</f>
    </nc>
  </rcc>
  <rcc rId="14540" ua="false" sId="4">
    <nc r="T74" t="n">
      <f>-</f>
    </nc>
  </rcc>
  <rcc rId="14541" ua="false" sId="4">
    <nc r="T75" t="n">
      <f>-</f>
    </nc>
  </rcc>
  <rcc rId="14542" ua="false" sId="4">
    <nc r="T76" t="n">
      <f>-</f>
    </nc>
  </rcc>
  <rcc rId="14543" ua="false" sId="4">
    <nc r="T77" t="n">
      <f>-</f>
    </nc>
  </rcc>
  <rcc rId="14544" ua="false" sId="4">
    <nc r="U49" t="inlineStr">
      <is>
        <r>
          <rPr>
            <sz val="10"/>
            <rFont val="Arial"/>
            <family val="2"/>
            <charset val="1"/>
          </rPr>
          <t xml:space="preserve">JCE Totales
(2017)</t>
        </r>
      </is>
    </nc>
  </rcc>
  <rcc rId="14545" ua="false" sId="4">
    <nc r="U50" t="n">
      <f>-</f>
    </nc>
  </rcc>
  <rcc rId="14546" ua="false" sId="4">
    <nc r="U51" t="n">
      <f>-</f>
    </nc>
  </rcc>
  <rcc rId="14547" ua="false" sId="4">
    <nc r="U52" t="n">
      <f>-</f>
    </nc>
  </rcc>
  <rcc rId="14548" ua="false" sId="4">
    <nc r="U53" t="n">
      <f>-</f>
    </nc>
  </rcc>
  <rcc rId="14549" ua="false" sId="4">
    <nc r="U54" t="n">
      <f>-</f>
    </nc>
  </rcc>
  <rcc rId="14550" ua="false" sId="4">
    <nc r="U55" t="n">
      <f>-</f>
    </nc>
  </rcc>
  <rcc rId="14551" ua="false" sId="4">
    <nc r="U56" t="n">
      <f>-</f>
    </nc>
  </rcc>
  <rcc rId="14552" ua="false" sId="4">
    <nc r="U57" t="n">
      <f>-</f>
    </nc>
  </rcc>
  <rcc rId="14553" ua="false" sId="4">
    <nc r="U58" t="n">
      <f>-</f>
    </nc>
  </rcc>
  <rcc rId="14554" ua="false" sId="4">
    <nc r="U59" t="n">
      <f>-</f>
    </nc>
  </rcc>
  <rcc rId="14555" ua="false" sId="4">
    <nc r="U60" t="n">
      <f>-</f>
    </nc>
  </rcc>
  <rcc rId="14556" ua="false" sId="4">
    <nc r="U61" t="n">
      <f>-</f>
    </nc>
  </rcc>
  <rcc rId="14557" ua="false" sId="4">
    <nc r="U62" t="n">
      <f>-</f>
    </nc>
  </rcc>
  <rcc rId="14558" ua="false" sId="4">
    <nc r="U63" t="n">
      <f>-</f>
    </nc>
  </rcc>
  <rcc rId="14559" ua="false" sId="4">
    <nc r="U64" t="n">
      <f>-</f>
    </nc>
  </rcc>
  <rcc rId="14560" ua="false" sId="4">
    <nc r="U65" t="n">
      <f>-</f>
    </nc>
  </rcc>
  <rcc rId="14561" ua="false" sId="4">
    <nc r="U66" t="n">
      <f>-</f>
    </nc>
  </rcc>
  <rcc rId="14562" ua="false" sId="4">
    <nc r="U67" t="n">
      <f>-</f>
    </nc>
  </rcc>
  <rcc rId="14563" ua="false" sId="4">
    <nc r="U68" t="n">
      <f>-</f>
    </nc>
  </rcc>
  <rcc rId="14564" ua="false" sId="4">
    <nc r="U69" t="n">
      <f>-</f>
    </nc>
  </rcc>
  <rcc rId="14565" ua="false" sId="4">
    <nc r="U70" t="n">
      <f>-</f>
    </nc>
  </rcc>
  <rcc rId="14566" ua="false" sId="4">
    <nc r="U71" t="n">
      <f>-</f>
    </nc>
  </rcc>
  <rcc rId="14567" ua="false" sId="4">
    <nc r="U72" t="n">
      <f>-</f>
    </nc>
  </rcc>
  <rcc rId="14568" ua="false" sId="4">
    <nc r="U73" t="n">
      <f>-</f>
    </nc>
  </rcc>
  <rcc rId="14569" ua="false" sId="4">
    <nc r="U74" t="n">
      <f>-</f>
    </nc>
  </rcc>
  <rcc rId="14570" ua="false" sId="4">
    <nc r="U75" t="n">
      <f>-</f>
    </nc>
  </rcc>
  <rcc rId="14571" ua="false" sId="4">
    <nc r="U76" t="n">
      <f>-</f>
    </nc>
  </rcc>
  <rcc rId="14572" ua="false" sId="4">
    <nc r="U77" t="n">
      <f>-</f>
    </nc>
  </rcc>
  <rcc rId="14573" ua="false" sId="4">
    <nc r="V49" t="inlineStr">
      <is>
        <r>
          <rPr>
            <sz val="10"/>
            <rFont val="Arial"/>
            <family val="2"/>
            <charset val="1"/>
          </rPr>
          <t xml:space="preserve">JCE              (Phd + Msc)
(2017)</t>
        </r>
      </is>
    </nc>
  </rcc>
  <rcc rId="14574" ua="false" sId="4">
    <nc r="V50" t="n">
      <f>-</f>
    </nc>
  </rcc>
  <rcc rId="14575" ua="false" sId="4">
    <nc r="V51" t="n">
      <f>-</f>
    </nc>
  </rcc>
  <rcc rId="14576" ua="false" sId="4">
    <nc r="V52" t="n">
      <f>-</f>
    </nc>
  </rcc>
  <rcc rId="14577" ua="false" sId="4">
    <nc r="V53" t="n">
      <f>-</f>
    </nc>
  </rcc>
  <rcc rId="14578" ua="false" sId="4">
    <nc r="V54" t="n">
      <f>-</f>
    </nc>
  </rcc>
  <rcc rId="14579" ua="false" sId="4">
    <nc r="V55" t="n">
      <f>-</f>
    </nc>
  </rcc>
  <rcc rId="14580" ua="false" sId="4">
    <nc r="V56" t="n">
      <f>-</f>
    </nc>
  </rcc>
  <rcc rId="14581" ua="false" sId="4">
    <nc r="V57" t="n">
      <f>-</f>
    </nc>
  </rcc>
  <rcc rId="14582" ua="false" sId="4">
    <nc r="V58" t="n">
      <f>-</f>
    </nc>
  </rcc>
  <rcc rId="14583" ua="false" sId="4">
    <nc r="V59" t="n">
      <f>-</f>
    </nc>
  </rcc>
  <rcc rId="14584" ua="false" sId="4">
    <nc r="V60" t="n">
      <f>-</f>
    </nc>
  </rcc>
  <rcc rId="14585" ua="false" sId="4">
    <nc r="V61" t="n">
      <f>-</f>
    </nc>
  </rcc>
  <rcc rId="14586" ua="false" sId="4">
    <nc r="V62" t="n">
      <f>-</f>
    </nc>
  </rcc>
  <rcc rId="14587" ua="false" sId="4">
    <nc r="V63" t="n">
      <f>-</f>
    </nc>
  </rcc>
  <rcc rId="14588" ua="false" sId="4">
    <nc r="V64" t="n">
      <f>-</f>
    </nc>
  </rcc>
  <rcc rId="14589" ua="false" sId="4">
    <nc r="V65" t="n">
      <f>-</f>
    </nc>
  </rcc>
  <rcc rId="14590" ua="false" sId="4">
    <nc r="V66" t="n">
      <f>-</f>
    </nc>
  </rcc>
  <rcc rId="14591" ua="false" sId="4">
    <nc r="V67" t="n">
      <f>-</f>
    </nc>
  </rcc>
  <rcc rId="14592" ua="false" sId="4">
    <nc r="V68" t="n">
      <f>-</f>
    </nc>
  </rcc>
  <rcc rId="14593" ua="false" sId="4">
    <nc r="V69" t="n">
      <f>-</f>
    </nc>
  </rcc>
  <rcc rId="14594" ua="false" sId="4">
    <nc r="V70" t="n">
      <f>-</f>
    </nc>
  </rcc>
  <rcc rId="14595" ua="false" sId="4">
    <nc r="V71" t="n">
      <f>-</f>
    </nc>
  </rcc>
  <rcc rId="14596" ua="false" sId="4">
    <nc r="V72" t="n">
      <f>-</f>
    </nc>
  </rcc>
  <rcc rId="14597" ua="false" sId="4">
    <nc r="V73" t="n">
      <f>-</f>
    </nc>
  </rcc>
  <rcc rId="14598" ua="false" sId="4">
    <nc r="V74" t="n">
      <f>-</f>
    </nc>
  </rcc>
  <rcc rId="14599" ua="false" sId="4">
    <nc r="V75" t="n">
      <f>-</f>
    </nc>
  </rcc>
  <rcc rId="14600" ua="false" sId="4">
    <nc r="V76" t="n">
      <f>-</f>
    </nc>
  </rcc>
  <rcc rId="14601" ua="false" sId="4">
    <nc r="V77" t="n">
      <f>-</f>
    </nc>
  </rcc>
  <rcc rId="14602" ua="false" sId="4">
    <nc r="W49" t="inlineStr">
      <is>
        <r>
          <rPr>
            <sz val="10"/>
            <rFont val="Arial"/>
            <family val="2"/>
            <charset val="1"/>
          </rPr>
          <t xml:space="preserve">Total Proyectos 
(2017)</t>
        </r>
      </is>
    </nc>
  </rcc>
  <rcc rId="14603" ua="false" sId="4">
    <nc r="W50" t="n">
      <f>-</f>
    </nc>
  </rcc>
  <rcc rId="14604" ua="false" sId="4">
    <nc r="W51" t="n">
      <f>-</f>
    </nc>
  </rcc>
  <rcc rId="14605" ua="false" sId="4">
    <nc r="W52" t="n">
      <f>-</f>
    </nc>
  </rcc>
  <rcc rId="14606" ua="false" sId="4">
    <nc r="W53" t="n">
      <f>-</f>
    </nc>
  </rcc>
  <rcc rId="14607" ua="false" sId="4">
    <nc r="W54" t="n">
      <f>-</f>
    </nc>
  </rcc>
  <rcc rId="14608" ua="false" sId="4">
    <nc r="W55" t="n">
      <f>-</f>
    </nc>
  </rcc>
  <rcc rId="14609" ua="false" sId="4">
    <nc r="W56" t="n">
      <f>-</f>
    </nc>
  </rcc>
  <rcc rId="14610" ua="false" sId="4">
    <nc r="W57" t="n">
      <f>-</f>
    </nc>
  </rcc>
  <rcc rId="14611" ua="false" sId="4">
    <nc r="W58" t="n">
      <f>-</f>
    </nc>
  </rcc>
  <rcc rId="14612" ua="false" sId="4">
    <nc r="W59" t="n">
      <f>-</f>
    </nc>
  </rcc>
  <rcc rId="14613" ua="false" sId="4">
    <nc r="W60" t="n">
      <f>-</f>
    </nc>
  </rcc>
  <rcc rId="14614" ua="false" sId="4">
    <nc r="W61" t="n">
      <f>-</f>
    </nc>
  </rcc>
  <rcc rId="14615" ua="false" sId="4">
    <nc r="W62" t="n">
      <f>-</f>
    </nc>
  </rcc>
  <rcc rId="14616" ua="false" sId="4">
    <nc r="W63" t="n">
      <f>-</f>
    </nc>
  </rcc>
  <rcc rId="14617" ua="false" sId="4">
    <nc r="W64" t="n">
      <f>-</f>
    </nc>
  </rcc>
  <rcc rId="14618" ua="false" sId="4">
    <nc r="W65" t="n">
      <f>-</f>
    </nc>
  </rcc>
  <rcc rId="14619" ua="false" sId="4">
    <nc r="W66" t="n">
      <f>-</f>
    </nc>
  </rcc>
  <rcc rId="14620" ua="false" sId="4">
    <nc r="W67" t="n">
      <f>-</f>
    </nc>
  </rcc>
  <rcc rId="14621" ua="false" sId="4">
    <nc r="W68" t="n">
      <f>-</f>
    </nc>
  </rcc>
  <rcc rId="14622" ua="false" sId="4">
    <nc r="W69" t="n">
      <f>-</f>
    </nc>
  </rcc>
  <rcc rId="14623" ua="false" sId="4">
    <nc r="W70" t="n">
      <f>-</f>
    </nc>
  </rcc>
  <rcc rId="14624" ua="false" sId="4">
    <nc r="W71" t="n">
      <f>-</f>
    </nc>
  </rcc>
  <rcc rId="14625" ua="false" sId="4">
    <nc r="W72" t="n">
      <f>-</f>
    </nc>
  </rcc>
  <rcc rId="14626" ua="false" sId="4">
    <nc r="W73" t="n">
      <f>-</f>
    </nc>
  </rcc>
  <rcc rId="14627" ua="false" sId="4">
    <nc r="W74" t="n">
      <f>-</f>
    </nc>
  </rcc>
  <rcc rId="14628" ua="false" sId="4">
    <nc r="W75" t="n">
      <f>-</f>
    </nc>
  </rcc>
  <rcc rId="14629" ua="false" sId="4">
    <nc r="W76" t="n">
      <f>-</f>
    </nc>
  </rcc>
  <rcc rId="14630" ua="false" sId="4">
    <nc r="W77" t="n">
      <f>-</f>
    </nc>
  </rcc>
  <rcc rId="14631" ua="false" sId="4">
    <nc r="X49" t="inlineStr">
      <is>
        <r>
          <rPr>
            <sz val="10"/>
            <rFont val="Arial"/>
            <family val="2"/>
            <charset val="1"/>
          </rPr>
          <t xml:space="preserve">Publicaciones ISI
(2017)</t>
        </r>
      </is>
    </nc>
  </rcc>
  <rcc rId="14632" ua="false" sId="4">
    <nc r="X50" t="n">
      <f>-</f>
    </nc>
  </rcc>
  <rcc rId="14633" ua="false" sId="4">
    <nc r="X51" t="n">
      <f>-</f>
    </nc>
  </rcc>
  <rcc rId="14634" ua="false" sId="4">
    <nc r="X52" t="n">
      <f>-</f>
    </nc>
  </rcc>
  <rcc rId="14635" ua="false" sId="4">
    <nc r="X53" t="n">
      <f>-</f>
    </nc>
  </rcc>
  <rcc rId="14636" ua="false" sId="4">
    <nc r="X54" t="n">
      <f>-</f>
    </nc>
  </rcc>
  <rcc rId="14637" ua="false" sId="4">
    <nc r="X55" t="n">
      <f>-</f>
    </nc>
  </rcc>
  <rcc rId="14638" ua="false" sId="4">
    <nc r="X56" t="n">
      <f>-</f>
    </nc>
  </rcc>
  <rcc rId="14639" ua="false" sId="4">
    <nc r="X57" t="n">
      <f>-</f>
    </nc>
  </rcc>
  <rcc rId="14640" ua="false" sId="4">
    <nc r="X58" t="n">
      <f>-</f>
    </nc>
  </rcc>
  <rcc rId="14641" ua="false" sId="4">
    <nc r="X59" t="n">
      <f>-</f>
    </nc>
  </rcc>
  <rcc rId="14642" ua="false" sId="4">
    <nc r="X60" t="n">
      <f>-</f>
    </nc>
  </rcc>
  <rcc rId="14643" ua="false" sId="4">
    <nc r="X61" t="n">
      <f>-</f>
    </nc>
  </rcc>
  <rcc rId="14644" ua="false" sId="4">
    <nc r="X62" t="n">
      <f>-</f>
    </nc>
  </rcc>
  <rcc rId="14645" ua="false" sId="4">
    <nc r="X63" t="n">
      <f>-</f>
    </nc>
  </rcc>
  <rcc rId="14646" ua="false" sId="4">
    <nc r="X64" t="n">
      <f>-</f>
    </nc>
  </rcc>
  <rcc rId="14647" ua="false" sId="4">
    <nc r="X65" t="n">
      <f>-</f>
    </nc>
  </rcc>
  <rcc rId="14648" ua="false" sId="4">
    <nc r="X66" t="n">
      <f>-</f>
    </nc>
  </rcc>
  <rcc rId="14649" ua="false" sId="4">
    <nc r="X67" t="n">
      <f>-</f>
    </nc>
  </rcc>
  <rcc rId="14650" ua="false" sId="4">
    <nc r="X68" t="n">
      <f>-</f>
    </nc>
  </rcc>
  <rcc rId="14651" ua="false" sId="4">
    <nc r="X69" t="n">
      <f>-</f>
    </nc>
  </rcc>
  <rcc rId="14652" ua="false" sId="4">
    <nc r="X70" t="n">
      <f>-</f>
    </nc>
  </rcc>
  <rcc rId="14653" ua="false" sId="4">
    <nc r="X71" t="n">
      <f>-</f>
    </nc>
  </rcc>
  <rcc rId="14654" ua="false" sId="4">
    <nc r="X72" t="n">
      <f>-</f>
    </nc>
  </rcc>
  <rcc rId="14655" ua="false" sId="4">
    <nc r="X73" t="n">
      <f>-</f>
    </nc>
  </rcc>
  <rcc rId="14656" ua="false" sId="4">
    <nc r="X74" t="n">
      <f>-</f>
    </nc>
  </rcc>
  <rcc rId="14657" ua="false" sId="4">
    <nc r="X75" t="n">
      <f>-</f>
    </nc>
  </rcc>
  <rcc rId="14658" ua="false" sId="4">
    <nc r="X76" t="n">
      <f>-</f>
    </nc>
  </rcc>
  <rcc rId="14659" ua="false" sId="4">
    <nc r="X77" t="n">
      <f>-</f>
    </nc>
  </rcc>
  <rcc rId="14660" ua="false" sId="4">
    <nc r="Y49" t="inlineStr">
      <is>
        <r>
          <rPr>
            <sz val="10"/>
            <rFont val="Arial"/>
            <family val="2"/>
            <charset val="1"/>
          </rPr>
          <t xml:space="preserve">Publicaciones Scielo
(2017)</t>
        </r>
      </is>
    </nc>
  </rcc>
  <rcc rId="14661" ua="false" sId="4">
    <nc r="Y50" t="n">
      <f>-</f>
    </nc>
  </rcc>
  <rcc rId="14662" ua="false" sId="4">
    <nc r="Y51" t="n">
      <f>-</f>
    </nc>
  </rcc>
  <rcc rId="14663" ua="false" sId="4">
    <nc r="Y52" t="n">
      <f>-</f>
    </nc>
  </rcc>
  <rcc rId="14664" ua="false" sId="4">
    <nc r="Y53" t="n">
      <f>-</f>
    </nc>
  </rcc>
  <rcc rId="14665" ua="false" sId="4">
    <nc r="Y54" t="n">
      <f>-</f>
    </nc>
  </rcc>
  <rcc rId="14666" ua="false" sId="4">
    <nc r="Y55" t="n">
      <f>-</f>
    </nc>
  </rcc>
  <rcc rId="14667" ua="false" sId="4">
    <nc r="Y56" t="n">
      <f>-</f>
    </nc>
  </rcc>
  <rcc rId="14668" ua="false" sId="4">
    <nc r="Y57" t="n">
      <f>-</f>
    </nc>
  </rcc>
  <rcc rId="14669" ua="false" sId="4">
    <nc r="Y58" t="n">
      <f>-</f>
    </nc>
  </rcc>
  <rcc rId="14670" ua="false" sId="4">
    <nc r="Y59" t="n">
      <f>-</f>
    </nc>
  </rcc>
  <rcc rId="14671" ua="false" sId="4">
    <nc r="Y60" t="n">
      <f>-</f>
    </nc>
  </rcc>
  <rcc rId="14672" ua="false" sId="4">
    <nc r="Y61" t="n">
      <f>-</f>
    </nc>
  </rcc>
  <rcc rId="14673" ua="false" sId="4">
    <nc r="Y62" t="n">
      <f>-</f>
    </nc>
  </rcc>
  <rcc rId="14674" ua="false" sId="4">
    <nc r="Y63" t="n">
      <f>-</f>
    </nc>
  </rcc>
  <rcc rId="14675" ua="false" sId="4">
    <nc r="Y64" t="n">
      <f>-</f>
    </nc>
  </rcc>
  <rcc rId="14676" ua="false" sId="4">
    <nc r="Y65" t="n">
      <f>-</f>
    </nc>
  </rcc>
  <rcc rId="14677" ua="false" sId="4">
    <nc r="Y66" t="n">
      <f>-</f>
    </nc>
  </rcc>
  <rcc rId="14678" ua="false" sId="4">
    <nc r="Y67" t="n">
      <f>-</f>
    </nc>
  </rcc>
  <rcc rId="14679" ua="false" sId="4">
    <nc r="Y68" t="n">
      <f>-</f>
    </nc>
  </rcc>
  <rcc rId="14680" ua="false" sId="4">
    <nc r="Y69" t="n">
      <f>-</f>
    </nc>
  </rcc>
  <rcc rId="14681" ua="false" sId="4">
    <nc r="Y70" t="n">
      <f>-</f>
    </nc>
  </rcc>
  <rcc rId="14682" ua="false" sId="4">
    <nc r="Y71" t="n">
      <f>-</f>
    </nc>
  </rcc>
  <rcc rId="14683" ua="false" sId="4">
    <nc r="Y72" t="n">
      <f>-</f>
    </nc>
  </rcc>
  <rcc rId="14684" ua="false" sId="4">
    <nc r="Y73" t="n">
      <f>-</f>
    </nc>
  </rcc>
  <rcc rId="14685" ua="false" sId="4">
    <nc r="Y74" t="n">
      <f>-</f>
    </nc>
  </rcc>
  <rcc rId="14686" ua="false" sId="4">
    <nc r="Y75" t="n">
      <f>-</f>
    </nc>
  </rcc>
  <rcc rId="14687" ua="false" sId="4">
    <nc r="Y76" t="n">
      <f>-</f>
    </nc>
  </rcc>
  <rcc rId="14688" ua="false" sId="4">
    <nc r="Y77" t="n">
      <f>-</f>
    </nc>
  </rcc>
  <rcc rId="14689" ua="false" sId="4">
    <nc r="Z49" t="inlineStr">
      <is>
        <r>
          <rPr>
            <sz val="10"/>
            <rFont val="Arial"/>
            <family val="2"/>
            <charset val="1"/>
          </rPr>
          <t xml:space="preserve">Total Publicaciones
(ISI + 1/3 Scielo)</t>
        </r>
      </is>
    </nc>
  </rcc>
  <rcc rId="14690" ua="false" sId="4">
    <nc r="Z50" t="n">
      <f>-</f>
    </nc>
  </rcc>
  <rcc rId="14691" ua="false" sId="4">
    <nc r="Z51" t="n">
      <f>-</f>
    </nc>
  </rcc>
  <rcc rId="14692" ua="false" sId="4">
    <nc r="Z52" t="n">
      <f>-</f>
    </nc>
  </rcc>
  <rcc rId="14693" ua="false" sId="4">
    <nc r="Z53" t="n">
      <f>-</f>
    </nc>
  </rcc>
  <rcc rId="14694" ua="false" sId="4">
    <nc r="Z54" t="n">
      <f>-</f>
    </nc>
  </rcc>
  <rcc rId="14695" ua="false" sId="4">
    <nc r="Z55" t="n">
      <f>-</f>
    </nc>
  </rcc>
  <rcc rId="14696" ua="false" sId="4">
    <nc r="Z56" t="n">
      <f>-</f>
    </nc>
  </rcc>
  <rcc rId="14697" ua="false" sId="4">
    <nc r="Z57" t="n">
      <f>-</f>
    </nc>
  </rcc>
  <rcc rId="14698" ua="false" sId="4">
    <nc r="Z58" t="n">
      <f>-</f>
    </nc>
  </rcc>
  <rcc rId="14699" ua="false" sId="4">
    <nc r="Z59" t="n">
      <f>-</f>
    </nc>
  </rcc>
  <rcc rId="14700" ua="false" sId="4">
    <nc r="Z60" t="n">
      <f>-</f>
    </nc>
  </rcc>
  <rcc rId="14701" ua="false" sId="4">
    <nc r="Z61" t="n">
      <f>-</f>
    </nc>
  </rcc>
  <rcc rId="14702" ua="false" sId="4">
    <nc r="Z62" t="n">
      <f>-</f>
    </nc>
  </rcc>
  <rcc rId="14703" ua="false" sId="4">
    <nc r="Z63" t="n">
      <f>-</f>
    </nc>
  </rcc>
  <rcc rId="14704" ua="false" sId="4">
    <nc r="Z64" t="n">
      <f>-</f>
    </nc>
  </rcc>
  <rcc rId="14705" ua="false" sId="4">
    <nc r="Z65" t="n">
      <f>-</f>
    </nc>
  </rcc>
  <rcc rId="14706" ua="false" sId="4">
    <nc r="Z66" t="n">
      <f>-</f>
    </nc>
  </rcc>
  <rcc rId="14707" ua="false" sId="4">
    <nc r="Z67" t="n">
      <f>-</f>
    </nc>
  </rcc>
  <rcc rId="14708" ua="false" sId="4">
    <nc r="Z68" t="n">
      <f>-</f>
    </nc>
  </rcc>
  <rcc rId="14709" ua="false" sId="4">
    <nc r="Z69" t="n">
      <f>-</f>
    </nc>
  </rcc>
  <rcc rId="14710" ua="false" sId="4">
    <nc r="Z70" t="n">
      <f>-</f>
    </nc>
  </rcc>
  <rcc rId="14711" ua="false" sId="4">
    <nc r="Z71" t="n">
      <f>-</f>
    </nc>
  </rcc>
  <rcc rId="14712" ua="false" sId="4">
    <nc r="Z72" t="n">
      <f>-</f>
    </nc>
  </rcc>
  <rcc rId="14713" ua="false" sId="4">
    <nc r="Z73" t="n">
      <f>-</f>
    </nc>
  </rcc>
  <rcc rId="14714" ua="false" sId="4">
    <nc r="Z74" t="n">
      <f>-</f>
    </nc>
  </rcc>
  <rcc rId="14715" ua="false" sId="4">
    <nc r="Z75" t="n">
      <f>-</f>
    </nc>
  </rcc>
  <rcc rId="14716" ua="false" sId="4">
    <nc r="Z76" t="n">
      <f>-</f>
    </nc>
  </rcc>
  <rcc rId="14717" ua="false" sId="4">
    <nc r="Z77" t="n">
      <f>-</f>
    </nc>
  </rcc>
  <rcc rId="14718" ua="false" sId="4">
    <nc r="AB77" t="inlineStr">
      <is>
        <r>
          <rPr>
            <sz val="10"/>
            <rFont val="Arial"/>
            <family val="2"/>
            <charset val="1"/>
          </rPr>
          <t xml:space="preserve">promedio:</t>
        </r>
      </is>
    </nc>
  </rcc>
  <rcc rId="14719" ua="false" sId="4">
    <nc r="AB78" t="inlineStr">
      <is>
        <r>
          <rPr>
            <sz val="10"/>
            <rFont val="Arial"/>
            <family val="2"/>
            <charset val="1"/>
          </rPr>
          <t xml:space="preserve">deviación est:</t>
        </r>
      </is>
    </nc>
  </rcc>
  <rcc rId="14720" ua="false" sId="4">
    <nc r="AC48" t="inlineStr">
      <is>
        <r>
          <rPr>
            <sz val="10"/>
            <rFont val="Arial"/>
            <family val="2"/>
            <charset val="1"/>
          </rPr>
          <t xml:space="preserve">Alumnos pregrado / carreras</t>
        </r>
      </is>
    </nc>
  </rcc>
  <rcc rId="14721" ua="false" sId="4">
    <nc r="AC49" t="inlineStr">
      <is>
        <r>
          <rPr>
            <sz val="10"/>
            <rFont val="Arial"/>
            <family val="2"/>
            <charset val="1"/>
          </rPr>
          <t xml:space="preserve">coeficiente</t>
        </r>
      </is>
    </nc>
  </rcc>
  <rcc rId="14722" ua="false" sId="4">
    <nc r="AC50" t="n">
      <f>-</f>
    </nc>
  </rcc>
  <rcc rId="14723" ua="false" sId="4">
    <nc r="AC51" t="n">
      <f>-</f>
    </nc>
  </rcc>
  <rcc rId="14724" ua="false" sId="4">
    <nc r="AC52" t="n">
      <f>-</f>
    </nc>
  </rcc>
  <rcc rId="14725" ua="false" sId="4">
    <nc r="AC53" t="n">
      <f>-</f>
    </nc>
  </rcc>
  <rcc rId="14726" ua="false" sId="4">
    <nc r="AC54" t="n">
      <f>-</f>
    </nc>
  </rcc>
  <rcc rId="14727" ua="false" sId="4">
    <nc r="AC55" t="n">
      <f>-</f>
    </nc>
  </rcc>
  <rcc rId="14728" ua="false" sId="4">
    <nc r="AC56" t="n">
      <f>-</f>
    </nc>
  </rcc>
  <rcc rId="14729" ua="false" sId="4">
    <nc r="AC57" t="n">
      <f>-</f>
    </nc>
  </rcc>
  <rcc rId="14730" ua="false" sId="4">
    <nc r="AC58" t="n">
      <f>-</f>
    </nc>
  </rcc>
  <rcc rId="14731" ua="false" sId="4">
    <nc r="AC59" t="n">
      <f>-</f>
    </nc>
  </rcc>
  <rcc rId="14732" ua="false" sId="4">
    <nc r="AC60" t="n">
      <f>-</f>
    </nc>
  </rcc>
  <rcc rId="14733" ua="false" sId="4">
    <nc r="AC61" t="n">
      <f>-</f>
    </nc>
  </rcc>
  <rcc rId="14734" ua="false" sId="4">
    <nc r="AC62" t="n">
      <f>-</f>
    </nc>
  </rcc>
  <rcc rId="14735" ua="false" sId="4">
    <nc r="AC63" t="n">
      <f>-</f>
    </nc>
  </rcc>
  <rcc rId="14736" ua="false" sId="4">
    <nc r="AC64" t="n">
      <f>-</f>
    </nc>
  </rcc>
  <rcc rId="14737" ua="false" sId="4">
    <nc r="AC65" t="n">
      <f>-</f>
    </nc>
  </rcc>
  <rcc rId="14738" ua="false" sId="4">
    <nc r="AC66" t="n">
      <f>-</f>
    </nc>
  </rcc>
  <rcc rId="14739" ua="false" sId="4">
    <nc r="AC67" t="n">
      <f>-</f>
    </nc>
  </rcc>
  <rcc rId="14740" ua="false" sId="4">
    <nc r="AC68" t="n">
      <f>-</f>
    </nc>
  </rcc>
  <rcc rId="14741" ua="false" sId="4">
    <nc r="AC69" t="n">
      <f>-</f>
    </nc>
  </rcc>
  <rcc rId="14742" ua="false" sId="4">
    <nc r="AC70" t="n">
      <f>-</f>
    </nc>
  </rcc>
  <rcc rId="14743" ua="false" sId="4">
    <nc r="AC71" t="n">
      <f>-</f>
    </nc>
  </rcc>
  <rcc rId="14744" ua="false" sId="4">
    <nc r="AC72" t="n">
      <f>-</f>
    </nc>
  </rcc>
  <rcc rId="14745" ua="false" sId="4">
    <nc r="AC73" t="n">
      <f>-</f>
    </nc>
  </rcc>
  <rcc rId="14746" ua="false" sId="4">
    <nc r="AC74" t="n">
      <f>-</f>
    </nc>
  </rcc>
  <rcc rId="14747" ua="false" sId="4">
    <nc r="AC75" t="n">
      <f>-</f>
    </nc>
  </rcc>
  <rcc rId="14748" ua="false" sId="4">
    <nc r="AC76" t="n">
      <f>-</f>
    </nc>
  </rcc>
  <rcc rId="14749" ua="false" sId="4">
    <nc r="AC77" t="n">
      <f>-</f>
    </nc>
  </rcc>
  <rcc rId="14750" ua="false" sId="4">
    <nc r="AC78" t="n">
      <f>-</f>
    </nc>
  </rcc>
  <rcc rId="14751" ua="false" sId="4">
    <nc r="AD49" t="inlineStr">
      <is>
        <r>
          <rPr>
            <sz val="10"/>
            <rFont val="Arial"/>
            <family val="2"/>
            <charset val="1"/>
          </rPr>
          <t xml:space="preserve">coeficiente corregido</t>
        </r>
      </is>
    </nc>
  </rcc>
  <rcc rId="14752" ua="false" sId="4">
    <nc r="AD50" t="n">
      <f>-</f>
    </nc>
  </rcc>
  <rcc rId="14753" ua="false" sId="4">
    <nc r="AD51" t="n">
      <f>-</f>
    </nc>
  </rcc>
  <rcc rId="14754" ua="false" sId="4">
    <nc r="AD52" t="n">
      <f>-</f>
    </nc>
  </rcc>
  <rcc rId="14755" ua="false" sId="4">
    <nc r="AD53" t="n">
      <f>-</f>
    </nc>
  </rcc>
  <rcc rId="14756" ua="false" sId="4">
    <nc r="AD54" t="n">
      <f>-</f>
    </nc>
  </rcc>
  <rcc rId="14757" ua="false" sId="4">
    <nc r="AD55" t="n">
      <f>-</f>
    </nc>
  </rcc>
  <rcc rId="14758" ua="false" sId="4">
    <nc r="AD56" t="n">
      <f>-</f>
    </nc>
  </rcc>
  <rcc rId="14759" ua="false" sId="4">
    <nc r="AD57" t="n">
      <f>-</f>
    </nc>
  </rcc>
  <rcc rId="14760" ua="false" sId="4">
    <nc r="AD58" t="n">
      <f>-</f>
    </nc>
  </rcc>
  <rcc rId="14761" ua="false" sId="4">
    <nc r="AD59" t="n">
      <f>-</f>
    </nc>
  </rcc>
  <rcc rId="14762" ua="false" sId="4">
    <nc r="AD60" t="n">
      <f>-</f>
    </nc>
  </rcc>
  <rcc rId="14763" ua="false" sId="4">
    <nc r="AD61" t="n">
      <f>-</f>
    </nc>
  </rcc>
  <rcc rId="14764" ua="false" sId="4">
    <nc r="AD62" t="n">
      <f>-</f>
    </nc>
  </rcc>
  <rcc rId="14765" ua="false" sId="4">
    <nc r="AD63" t="n">
      <f>-</f>
    </nc>
  </rcc>
  <rcc rId="14766" ua="false" sId="4">
    <nc r="AD64" t="n">
      <f>-</f>
    </nc>
  </rcc>
  <rcc rId="14767" ua="false" sId="4">
    <nc r="AD65" t="n">
      <f>-</f>
    </nc>
  </rcc>
  <rcc rId="14768" ua="false" sId="4">
    <nc r="AD66" t="n">
      <f>-</f>
    </nc>
  </rcc>
  <rcc rId="14769" ua="false" sId="4">
    <nc r="AD67" t="n">
      <f>-</f>
    </nc>
  </rcc>
  <rcc rId="14770" ua="false" sId="4">
    <nc r="AD68" t="n">
      <f>-</f>
    </nc>
  </rcc>
  <rcc rId="14771" ua="false" sId="4">
    <nc r="AD69" t="n">
      <f>-</f>
    </nc>
  </rcc>
  <rcc rId="14772" ua="false" sId="4">
    <nc r="AD70" t="n">
      <f>-</f>
    </nc>
  </rcc>
  <rcc rId="14773" ua="false" sId="4">
    <nc r="AD71" t="n">
      <f>-</f>
    </nc>
  </rcc>
  <rcc rId="14774" ua="false" sId="4">
    <nc r="AD72" t="n">
      <f>-</f>
    </nc>
  </rcc>
  <rcc rId="14775" ua="false" sId="4">
    <nc r="AD73" t="n">
      <f>-</f>
    </nc>
  </rcc>
  <rcc rId="14776" ua="false" sId="4">
    <nc r="AD74" t="n">
      <f>-</f>
    </nc>
  </rcc>
  <rcc rId="14777" ua="false" sId="4">
    <nc r="AD75" t="n">
      <f>-</f>
    </nc>
  </rcc>
  <rcc rId="14778" ua="false" sId="4">
    <nc r="AD76" t="n">
      <f>-</f>
    </nc>
  </rcc>
  <rcc rId="14779" ua="false" sId="4">
    <nc r="AE48" t="inlineStr">
      <is>
        <r>
          <rPr>
            <sz val="10"/>
            <rFont val="Arial"/>
            <family val="2"/>
            <charset val="1"/>
          </rPr>
          <t xml:space="preserve">Alumnos pregrado / JCE</t>
        </r>
      </is>
    </nc>
  </rcc>
  <rcc rId="14780" ua="false" sId="4">
    <nc r="AE49" t="inlineStr">
      <is>
        <r>
          <rPr>
            <sz val="10"/>
            <rFont val="Arial"/>
            <family val="2"/>
            <charset val="1"/>
          </rPr>
          <t xml:space="preserve">coeficiente</t>
        </r>
      </is>
    </nc>
  </rcc>
  <rcc rId="14781" ua="false" sId="4">
    <nc r="AE50" t="n">
      <f>-</f>
    </nc>
  </rcc>
  <rcc rId="14782" ua="false" sId="4">
    <nc r="AE51" t="n">
      <f>-</f>
    </nc>
  </rcc>
  <rcc rId="14783" ua="false" sId="4">
    <nc r="AE52" t="n">
      <f>-</f>
    </nc>
  </rcc>
  <rcc rId="14784" ua="false" sId="4">
    <nc r="AE53" t="n">
      <f>-</f>
    </nc>
  </rcc>
  <rcc rId="14785" ua="false" sId="4">
    <nc r="AE54" t="n">
      <f>-</f>
    </nc>
  </rcc>
  <rcc rId="14786" ua="false" sId="4">
    <nc r="AE55" t="n">
      <f>-</f>
    </nc>
  </rcc>
  <rcc rId="14787" ua="false" sId="4">
    <nc r="AE56" t="n">
      <f>-</f>
    </nc>
  </rcc>
  <rcc rId="14788" ua="false" sId="4">
    <nc r="AE57" t="n">
      <f>-</f>
    </nc>
  </rcc>
  <rcc rId="14789" ua="false" sId="4">
    <nc r="AE58" t="n">
      <f>-</f>
    </nc>
  </rcc>
  <rcc rId="14790" ua="false" sId="4">
    <nc r="AE59" t="n">
      <f>-</f>
    </nc>
  </rcc>
  <rcc rId="14791" ua="false" sId="4">
    <nc r="AE60" t="n">
      <f>-</f>
    </nc>
  </rcc>
  <rcc rId="14792" ua="false" sId="4">
    <nc r="AE61" t="n">
      <f>-</f>
    </nc>
  </rcc>
  <rcc rId="14793" ua="false" sId="4">
    <nc r="AE62" t="n">
      <f>-</f>
    </nc>
  </rcc>
  <rcc rId="14794" ua="false" sId="4">
    <nc r="AE63" t="n">
      <f>-</f>
    </nc>
  </rcc>
  <rcc rId="14795" ua="false" sId="4">
    <nc r="AE64" t="n">
      <f>-</f>
    </nc>
  </rcc>
  <rcc rId="14796" ua="false" sId="4">
    <nc r="AE65" t="n">
      <f>-</f>
    </nc>
  </rcc>
  <rcc rId="14797" ua="false" sId="4">
    <nc r="AE66" t="n">
      <f>-</f>
    </nc>
  </rcc>
  <rcc rId="14798" ua="false" sId="4">
    <nc r="AE67" t="n">
      <f>-</f>
    </nc>
  </rcc>
  <rcc rId="14799" ua="false" sId="4">
    <nc r="AE68" t="n">
      <f>-</f>
    </nc>
  </rcc>
  <rcc rId="14800" ua="false" sId="4">
    <nc r="AE69" t="n">
      <f>-</f>
    </nc>
  </rcc>
  <rcc rId="14801" ua="false" sId="4">
    <nc r="AE70" t="n">
      <f>-</f>
    </nc>
  </rcc>
  <rcc rId="14802" ua="false" sId="4">
    <nc r="AE71" t="n">
      <f>-</f>
    </nc>
  </rcc>
  <rcc rId="14803" ua="false" sId="4">
    <nc r="AE72" t="n">
      <f>-</f>
    </nc>
  </rcc>
  <rcc rId="14804" ua="false" sId="4">
    <nc r="AE73" t="n">
      <f>-</f>
    </nc>
  </rcc>
  <rcc rId="14805" ua="false" sId="4">
    <nc r="AE74" t="n">
      <f>-</f>
    </nc>
  </rcc>
  <rcc rId="14806" ua="false" sId="4">
    <nc r="AE75" t="n">
      <f>-</f>
    </nc>
  </rcc>
  <rcc rId="14807" ua="false" sId="4">
    <nc r="AE76" t="n">
      <f>-</f>
    </nc>
  </rcc>
  <rcc rId="14808" ua="false" sId="4">
    <nc r="AE77" t="n">
      <f>-</f>
    </nc>
  </rcc>
  <rcc rId="14809" ua="false" sId="4">
    <nc r="AE78" t="n">
      <f>-</f>
    </nc>
  </rcc>
  <rcc rId="14810" ua="false" sId="4">
    <nc r="AF49" t="inlineStr">
      <is>
        <r>
          <rPr>
            <sz val="10"/>
            <rFont val="Arial"/>
            <family val="2"/>
            <charset val="1"/>
          </rPr>
          <t xml:space="preserve">coeficiente corregido</t>
        </r>
      </is>
    </nc>
  </rcc>
  <rcc rId="14811" ua="false" sId="4">
    <nc r="AF50" t="n">
      <f>-</f>
    </nc>
  </rcc>
  <rcc rId="14812" ua="false" sId="4">
    <nc r="AF51" t="n">
      <f>-</f>
    </nc>
  </rcc>
  <rcc rId="14813" ua="false" sId="4">
    <nc r="AF52" t="n">
      <f>-</f>
    </nc>
  </rcc>
  <rcc rId="14814" ua="false" sId="4">
    <nc r="AF53" t="n">
      <f>-</f>
    </nc>
  </rcc>
  <rcc rId="14815" ua="false" sId="4">
    <nc r="AF54" t="n">
      <f>-</f>
    </nc>
  </rcc>
  <rcc rId="14816" ua="false" sId="4">
    <nc r="AF55" t="n">
      <f>-</f>
    </nc>
  </rcc>
  <rcc rId="14817" ua="false" sId="4">
    <nc r="AF56" t="n">
      <f>-</f>
    </nc>
  </rcc>
  <rcc rId="14818" ua="false" sId="4">
    <nc r="AF57" t="n">
      <f>-</f>
    </nc>
  </rcc>
  <rcc rId="14819" ua="false" sId="4">
    <nc r="AF58" t="n">
      <f>-</f>
    </nc>
  </rcc>
  <rcc rId="14820" ua="false" sId="4">
    <nc r="AF59" t="n">
      <f>-</f>
    </nc>
  </rcc>
  <rcc rId="14821" ua="false" sId="4">
    <nc r="AF60" t="n">
      <f>-</f>
    </nc>
  </rcc>
  <rcc rId="14822" ua="false" sId="4">
    <nc r="AF61" t="n">
      <f>-</f>
    </nc>
  </rcc>
  <rcc rId="14823" ua="false" sId="4">
    <nc r="AF62" t="n">
      <f>-</f>
    </nc>
  </rcc>
  <rcc rId="14824" ua="false" sId="4">
    <nc r="AF63" t="n">
      <f>-</f>
    </nc>
  </rcc>
  <rcc rId="14825" ua="false" sId="4">
    <nc r="AF64" t="n">
      <f>-</f>
    </nc>
  </rcc>
  <rcc rId="14826" ua="false" sId="4">
    <nc r="AF65" t="n">
      <f>-</f>
    </nc>
  </rcc>
  <rcc rId="14827" ua="false" sId="4">
    <nc r="AF66" t="n">
      <f>-</f>
    </nc>
  </rcc>
  <rcc rId="14828" ua="false" sId="4">
    <nc r="AF67" t="n">
      <f>-</f>
    </nc>
  </rcc>
  <rcc rId="14829" ua="false" sId="4">
    <nc r="AF68" t="n">
      <f>-</f>
    </nc>
  </rcc>
  <rcc rId="14830" ua="false" sId="4">
    <nc r="AF69" t="n">
      <f>-</f>
    </nc>
  </rcc>
  <rcc rId="14831" ua="false" sId="4">
    <nc r="AF70" t="n">
      <f>-</f>
    </nc>
  </rcc>
  <rcc rId="14832" ua="false" sId="4">
    <nc r="AF71" t="n">
      <f>-</f>
    </nc>
  </rcc>
  <rcc rId="14833" ua="false" sId="4">
    <nc r="AF72" t="n">
      <f>-</f>
    </nc>
  </rcc>
  <rcc rId="14834" ua="false" sId="4">
    <nc r="AF73" t="n">
      <f>-</f>
    </nc>
  </rcc>
  <rcc rId="14835" ua="false" sId="4">
    <nc r="AF74" t="n">
      <f>-</f>
    </nc>
  </rcc>
  <rcc rId="14836" ua="false" sId="4">
    <nc r="AF75" t="n">
      <f>-</f>
    </nc>
  </rcc>
  <rcc rId="14837" ua="false" sId="4">
    <nc r="AF76" t="n">
      <f>-</f>
    </nc>
  </rcc>
  <rcc rId="14838" ua="false" sId="4">
    <nc r="AG48" t="inlineStr">
      <is>
        <r>
          <rPr>
            <sz val="10"/>
            <rFont val="Arial"/>
            <family val="2"/>
            <charset val="1"/>
          </rPr>
          <t xml:space="preserve">JCE (master + PhD) / JCE</t>
        </r>
      </is>
    </nc>
  </rcc>
  <rcc rId="14839" ua="false" sId="4">
    <nc r="AG49" t="inlineStr">
      <is>
        <r>
          <rPr>
            <sz val="10"/>
            <rFont val="Arial"/>
            <family val="2"/>
            <charset val="1"/>
          </rPr>
          <t xml:space="preserve">coeficiente</t>
        </r>
      </is>
    </nc>
  </rcc>
  <rcc rId="14840" ua="false" sId="4">
    <nc r="AG50" t="n">
      <f>-</f>
    </nc>
  </rcc>
  <rcc rId="14841" ua="false" sId="4">
    <nc r="AG51" t="n">
      <f>-</f>
    </nc>
  </rcc>
  <rcc rId="14842" ua="false" sId="4">
    <nc r="AG52" t="n">
      <f>-</f>
    </nc>
  </rcc>
  <rcc rId="14843" ua="false" sId="4">
    <nc r="AG53" t="n">
      <f>-</f>
    </nc>
  </rcc>
  <rcc rId="14844" ua="false" sId="4">
    <nc r="AG54" t="n">
      <f>-</f>
    </nc>
  </rcc>
  <rcc rId="14845" ua="false" sId="4">
    <nc r="AG55" t="n">
      <f>-</f>
    </nc>
  </rcc>
  <rcc rId="14846" ua="false" sId="4">
    <nc r="AG56" t="n">
      <f>-</f>
    </nc>
  </rcc>
  <rcc rId="14847" ua="false" sId="4">
    <nc r="AG57" t="n">
      <f>-</f>
    </nc>
  </rcc>
  <rcc rId="14848" ua="false" sId="4">
    <nc r="AG58" t="n">
      <f>-</f>
    </nc>
  </rcc>
  <rcc rId="14849" ua="false" sId="4">
    <nc r="AG59" t="n">
      <f>-</f>
    </nc>
  </rcc>
  <rcc rId="14850" ua="false" sId="4">
    <nc r="AG60" t="n">
      <f>-</f>
    </nc>
  </rcc>
  <rcc rId="14851" ua="false" sId="4">
    <nc r="AG61" t="n">
      <f>-</f>
    </nc>
  </rcc>
  <rcc rId="14852" ua="false" sId="4">
    <nc r="AG62" t="n">
      <f>-</f>
    </nc>
  </rcc>
  <rcc rId="14853" ua="false" sId="4">
    <nc r="AG63" t="n">
      <f>-</f>
    </nc>
  </rcc>
  <rcc rId="14854" ua="false" sId="4">
    <nc r="AG64" t="n">
      <f>-</f>
    </nc>
  </rcc>
  <rcc rId="14855" ua="false" sId="4">
    <nc r="AG65" t="n">
      <f>-</f>
    </nc>
  </rcc>
  <rcc rId="14856" ua="false" sId="4">
    <nc r="AG66" t="n">
      <f>-</f>
    </nc>
  </rcc>
  <rcc rId="14857" ua="false" sId="4">
    <nc r="AG67" t="n">
      <f>-</f>
    </nc>
  </rcc>
  <rcc rId="14858" ua="false" sId="4">
    <nc r="AG68" t="n">
      <f>-</f>
    </nc>
  </rcc>
  <rcc rId="14859" ua="false" sId="4">
    <nc r="AG69" t="n">
      <f>-</f>
    </nc>
  </rcc>
  <rcc rId="14860" ua="false" sId="4">
    <nc r="AG70" t="n">
      <f>-</f>
    </nc>
  </rcc>
  <rcc rId="14861" ua="false" sId="4">
    <nc r="AG71" t="n">
      <f>-</f>
    </nc>
  </rcc>
  <rcc rId="14862" ua="false" sId="4">
    <nc r="AG72" t="n">
      <f>-</f>
    </nc>
  </rcc>
  <rcc rId="14863" ua="false" sId="4">
    <nc r="AG73" t="n">
      <f>-</f>
    </nc>
  </rcc>
  <rcc rId="14864" ua="false" sId="4">
    <nc r="AG74" t="n">
      <f>-</f>
    </nc>
  </rcc>
  <rcc rId="14865" ua="false" sId="4">
    <nc r="AG75" t="n">
      <f>-</f>
    </nc>
  </rcc>
  <rcc rId="14866" ua="false" sId="4">
    <nc r="AG76" t="n">
      <f>-</f>
    </nc>
  </rcc>
  <rcc rId="14867" ua="false" sId="4">
    <nc r="AG77" t="n">
      <f>-</f>
    </nc>
  </rcc>
  <rcc rId="14868" ua="false" sId="4">
    <nc r="AG78" t="n">
      <f>-</f>
    </nc>
  </rcc>
  <rcc rId="14869" ua="false" sId="4">
    <nc r="AH49" t="inlineStr">
      <is>
        <r>
          <rPr>
            <sz val="10"/>
            <rFont val="Arial"/>
            <family val="2"/>
            <charset val="1"/>
          </rPr>
          <t xml:space="preserve">coeficiente corregido</t>
        </r>
      </is>
    </nc>
  </rcc>
  <rcc rId="14870" ua="false" sId="4">
    <nc r="AH50" t="n">
      <f>-</f>
    </nc>
  </rcc>
  <rcc rId="14871" ua="false" sId="4">
    <nc r="AH51" t="n">
      <f>-</f>
    </nc>
  </rcc>
  <rcc rId="14872" ua="false" sId="4">
    <nc r="AH52" t="n">
      <f>-</f>
    </nc>
  </rcc>
  <rcc rId="14873" ua="false" sId="4">
    <nc r="AH53" t="n">
      <f>-</f>
    </nc>
  </rcc>
  <rcc rId="14874" ua="false" sId="4">
    <nc r="AH54" t="n">
      <f>-</f>
    </nc>
  </rcc>
  <rcc rId="14875" ua="false" sId="4">
    <nc r="AH55" t="n">
      <f>-</f>
    </nc>
  </rcc>
  <rcc rId="14876" ua="false" sId="4">
    <nc r="AH56" t="n">
      <f>-</f>
    </nc>
  </rcc>
  <rcc rId="14877" ua="false" sId="4">
    <nc r="AH57" t="n">
      <f>-</f>
    </nc>
  </rcc>
  <rcc rId="14878" ua="false" sId="4">
    <nc r="AH58" t="n">
      <f>-</f>
    </nc>
  </rcc>
  <rcc rId="14879" ua="false" sId="4">
    <nc r="AH59" t="n">
      <f>-</f>
    </nc>
  </rcc>
  <rcc rId="14880" ua="false" sId="4">
    <nc r="AH60" t="n">
      <f>-</f>
    </nc>
  </rcc>
  <rcc rId="14881" ua="false" sId="4">
    <nc r="AH61" t="n">
      <f>-</f>
    </nc>
  </rcc>
  <rcc rId="14882" ua="false" sId="4">
    <nc r="AH62" t="n">
      <f>-</f>
    </nc>
  </rcc>
  <rcc rId="14883" ua="false" sId="4">
    <nc r="AH63" t="n">
      <f>-</f>
    </nc>
  </rcc>
  <rcc rId="14884" ua="false" sId="4">
    <nc r="AH64" t="n">
      <f>-</f>
    </nc>
  </rcc>
  <rcc rId="14885" ua="false" sId="4">
    <nc r="AH65" t="n">
      <f>-</f>
    </nc>
  </rcc>
  <rcc rId="14886" ua="false" sId="4">
    <nc r="AH66" t="n">
      <f>-</f>
    </nc>
  </rcc>
  <rcc rId="14887" ua="false" sId="4">
    <nc r="AH67" t="n">
      <f>-</f>
    </nc>
  </rcc>
  <rcc rId="14888" ua="false" sId="4">
    <nc r="AH68" t="n">
      <f>-</f>
    </nc>
  </rcc>
  <rcc rId="14889" ua="false" sId="4">
    <nc r="AH69" t="n">
      <f>-</f>
    </nc>
  </rcc>
  <rcc rId="14890" ua="false" sId="4">
    <nc r="AH70" t="n">
      <f>-</f>
    </nc>
  </rcc>
  <rcc rId="14891" ua="false" sId="4">
    <nc r="AH71" t="n">
      <f>-</f>
    </nc>
  </rcc>
  <rcc rId="14892" ua="false" sId="4">
    <nc r="AH72" t="n">
      <f>-</f>
    </nc>
  </rcc>
  <rcc rId="14893" ua="false" sId="4">
    <nc r="AH73" t="n">
      <f>-</f>
    </nc>
  </rcc>
  <rcc rId="14894" ua="false" sId="4">
    <nc r="AH74" t="n">
      <f>-</f>
    </nc>
  </rcc>
  <rcc rId="14895" ua="false" sId="4">
    <nc r="AH75" t="n">
      <f>-</f>
    </nc>
  </rcc>
  <rcc rId="14896" ua="false" sId="4">
    <nc r="AH76" t="n">
      <f>-</f>
    </nc>
  </rcc>
  <rcc rId="14897" ua="false" sId="4">
    <nc r="AI48" t="inlineStr">
      <is>
        <r>
          <rPr>
            <sz val="10"/>
            <rFont val="Arial"/>
            <family val="2"/>
            <charset val="1"/>
          </rPr>
          <t xml:space="preserve">Proyectos / JCE</t>
        </r>
      </is>
    </nc>
  </rcc>
  <rcc rId="14898" ua="false" sId="4">
    <nc r="AI49" t="inlineStr">
      <is>
        <r>
          <rPr>
            <sz val="10"/>
            <rFont val="Arial"/>
            <family val="2"/>
            <charset val="1"/>
          </rPr>
          <t xml:space="preserve">coeficiente</t>
        </r>
      </is>
    </nc>
  </rcc>
  <rcc rId="14899" ua="false" sId="4">
    <nc r="AI50" t="n">
      <f>-</f>
    </nc>
  </rcc>
  <rcc rId="14900" ua="false" sId="4">
    <nc r="AI51" t="n">
      <f>-</f>
    </nc>
  </rcc>
  <rcc rId="14901" ua="false" sId="4">
    <nc r="AI52" t="n">
      <f>-</f>
    </nc>
  </rcc>
  <rcc rId="14902" ua="false" sId="4">
    <nc r="AI53" t="n">
      <f>-</f>
    </nc>
  </rcc>
  <rcc rId="14903" ua="false" sId="4">
    <nc r="AI54" t="n">
      <f>-</f>
    </nc>
  </rcc>
  <rcc rId="14904" ua="false" sId="4">
    <nc r="AI55" t="n">
      <f>-</f>
    </nc>
  </rcc>
  <rcc rId="14905" ua="false" sId="4">
    <nc r="AI56" t="n">
      <f>-</f>
    </nc>
  </rcc>
  <rcc rId="14906" ua="false" sId="4">
    <nc r="AI57" t="n">
      <f>-</f>
    </nc>
  </rcc>
  <rcc rId="14907" ua="false" sId="4">
    <nc r="AI58" t="n">
      <f>-</f>
    </nc>
  </rcc>
  <rcc rId="14908" ua="false" sId="4">
    <nc r="AI59" t="n">
      <f>-</f>
    </nc>
  </rcc>
  <rcc rId="14909" ua="false" sId="4">
    <nc r="AI60" t="n">
      <f>-</f>
    </nc>
  </rcc>
  <rcc rId="14910" ua="false" sId="4">
    <nc r="AI61" t="n">
      <f>-</f>
    </nc>
  </rcc>
  <rcc rId="14911" ua="false" sId="4">
    <nc r="AI62" t="n">
      <f>-</f>
    </nc>
  </rcc>
  <rcc rId="14912" ua="false" sId="4">
    <nc r="AI63" t="n">
      <f>-</f>
    </nc>
  </rcc>
  <rcc rId="14913" ua="false" sId="4">
    <nc r="AI64" t="n">
      <f>-</f>
    </nc>
  </rcc>
  <rcc rId="14914" ua="false" sId="4">
    <nc r="AI65" t="n">
      <f>-</f>
    </nc>
  </rcc>
  <rcc rId="14915" ua="false" sId="4">
    <nc r="AI66" t="n">
      <f>-</f>
    </nc>
  </rcc>
  <rcc rId="14916" ua="false" sId="4">
    <nc r="AI67" t="n">
      <f>-</f>
    </nc>
  </rcc>
  <rcc rId="14917" ua="false" sId="4">
    <nc r="AI68" t="n">
      <f>-</f>
    </nc>
  </rcc>
  <rcc rId="14918" ua="false" sId="4">
    <nc r="AI69" t="n">
      <f>-</f>
    </nc>
  </rcc>
  <rcc rId="14919" ua="false" sId="4">
    <nc r="AI70" t="n">
      <f>-</f>
    </nc>
  </rcc>
  <rcc rId="14920" ua="false" sId="4">
    <nc r="AI71" t="n">
      <f>-</f>
    </nc>
  </rcc>
  <rcc rId="14921" ua="false" sId="4">
    <nc r="AI72" t="n">
      <f>-</f>
    </nc>
  </rcc>
  <rcc rId="14922" ua="false" sId="4">
    <nc r="AI73" t="n">
      <f>-</f>
    </nc>
  </rcc>
  <rcc rId="14923" ua="false" sId="4">
    <nc r="AI74" t="n">
      <f>-</f>
    </nc>
  </rcc>
  <rcc rId="14924" ua="false" sId="4">
    <nc r="AI75" t="n">
      <f>-</f>
    </nc>
  </rcc>
  <rcc rId="14925" ua="false" sId="4">
    <nc r="AI76" t="n">
      <f>-</f>
    </nc>
  </rcc>
  <rcc rId="14926" ua="false" sId="4">
    <nc r="AI77" t="n">
      <f>-</f>
    </nc>
  </rcc>
  <rcc rId="14927" ua="false" sId="4">
    <nc r="AI78" t="n">
      <f>-</f>
    </nc>
  </rcc>
  <rcc rId="14928" ua="false" sId="4">
    <nc r="AJ49" t="inlineStr">
      <is>
        <r>
          <rPr>
            <sz val="10"/>
            <rFont val="Arial"/>
            <family val="2"/>
            <charset val="1"/>
          </rPr>
          <t xml:space="preserve">coeficiente corregido</t>
        </r>
      </is>
    </nc>
  </rcc>
  <rcc rId="14929" ua="false" sId="4">
    <nc r="AJ50" t="n">
      <f>-</f>
    </nc>
  </rcc>
  <rcc rId="14930" ua="false" sId="4">
    <nc r="AJ51" t="n">
      <f>-</f>
    </nc>
  </rcc>
  <rcc rId="14931" ua="false" sId="4">
    <nc r="AJ52" t="n">
      <f>-</f>
    </nc>
  </rcc>
  <rcc rId="14932" ua="false" sId="4">
    <nc r="AJ53" t="n">
      <f>-</f>
    </nc>
  </rcc>
  <rcc rId="14933" ua="false" sId="4">
    <nc r="AJ54" t="n">
      <f>-</f>
    </nc>
  </rcc>
  <rcc rId="14934" ua="false" sId="4">
    <nc r="AJ55" t="n">
      <f>-</f>
    </nc>
  </rcc>
  <rcc rId="14935" ua="false" sId="4">
    <nc r="AJ56" t="n">
      <f>-</f>
    </nc>
  </rcc>
  <rcc rId="14936" ua="false" sId="4">
    <nc r="AJ57" t="n">
      <f>-</f>
    </nc>
  </rcc>
  <rcc rId="14937" ua="false" sId="4">
    <nc r="AJ58" t="n">
      <f>-</f>
    </nc>
  </rcc>
  <rcc rId="14938" ua="false" sId="4">
    <nc r="AJ59" t="n">
      <f>-</f>
    </nc>
  </rcc>
  <rcc rId="14939" ua="false" sId="4">
    <nc r="AJ60" t="n">
      <f>-</f>
    </nc>
  </rcc>
  <rcc rId="14940" ua="false" sId="4">
    <nc r="AJ61" t="n">
      <f>-</f>
    </nc>
  </rcc>
  <rcc rId="14941" ua="false" sId="4">
    <nc r="AJ62" t="n">
      <f>-</f>
    </nc>
  </rcc>
  <rcc rId="14942" ua="false" sId="4">
    <nc r="AJ63" t="n">
      <f>-</f>
    </nc>
  </rcc>
  <rcc rId="14943" ua="false" sId="4">
    <nc r="AJ64" t="n">
      <f>-</f>
    </nc>
  </rcc>
  <rcc rId="14944" ua="false" sId="4">
    <nc r="AJ65" t="n">
      <f>-</f>
    </nc>
  </rcc>
  <rcc rId="14945" ua="false" sId="4">
    <nc r="AJ66" t="n">
      <f>-</f>
    </nc>
  </rcc>
  <rcc rId="14946" ua="false" sId="4">
    <nc r="AJ67" t="n">
      <f>-</f>
    </nc>
  </rcc>
  <rcc rId="14947" ua="false" sId="4">
    <nc r="AJ68" t="n">
      <f>-</f>
    </nc>
  </rcc>
  <rcc rId="14948" ua="false" sId="4">
    <nc r="AJ69" t="n">
      <f>-</f>
    </nc>
  </rcc>
  <rcc rId="14949" ua="false" sId="4">
    <nc r="AJ70" t="n">
      <f>-</f>
    </nc>
  </rcc>
  <rcc rId="14950" ua="false" sId="4">
    <nc r="AJ71" t="n">
      <f>-</f>
    </nc>
  </rcc>
  <rcc rId="14951" ua="false" sId="4">
    <nc r="AJ72" t="n">
      <f>-</f>
    </nc>
  </rcc>
  <rcc rId="14952" ua="false" sId="4">
    <nc r="AJ73" t="n">
      <f>-</f>
    </nc>
  </rcc>
  <rcc rId="14953" ua="false" sId="4">
    <nc r="AJ74" t="n">
      <f>-</f>
    </nc>
  </rcc>
  <rcc rId="14954" ua="false" sId="4">
    <nc r="AJ75" t="n">
      <f>-</f>
    </nc>
  </rcc>
  <rcc rId="14955" ua="false" sId="4">
    <nc r="AJ76" t="n">
      <f>-</f>
    </nc>
  </rcc>
  <rcc rId="14956" ua="false" sId="4">
    <nc r="AK48" t="inlineStr">
      <is>
        <r>
          <rPr>
            <sz val="10"/>
            <rFont val="Arial"/>
            <family val="2"/>
            <charset val="1"/>
          </rPr>
          <t xml:space="preserve">Total publicaciones / JCE</t>
        </r>
      </is>
    </nc>
  </rcc>
  <rcc rId="14957" ua="false" sId="4">
    <nc r="AK49" t="inlineStr">
      <is>
        <r>
          <rPr>
            <sz val="10"/>
            <rFont val="Arial"/>
            <family val="2"/>
            <charset val="1"/>
          </rPr>
          <t xml:space="preserve">coeficiente</t>
        </r>
      </is>
    </nc>
  </rcc>
  <rcc rId="14958" ua="false" sId="4">
    <nc r="AK50" t="n">
      <f>-</f>
    </nc>
  </rcc>
  <rcc rId="14959" ua="false" sId="4">
    <nc r="AK51" t="n">
      <f>-</f>
    </nc>
  </rcc>
  <rcc rId="14960" ua="false" sId="4">
    <nc r="AK52" t="n">
      <f>-</f>
    </nc>
  </rcc>
  <rcc rId="14961" ua="false" sId="4">
    <nc r="AK53" t="n">
      <f>-</f>
    </nc>
  </rcc>
  <rcc rId="14962" ua="false" sId="4">
    <nc r="AK54" t="n">
      <f>-</f>
    </nc>
  </rcc>
  <rcc rId="14963" ua="false" sId="4">
    <nc r="AK55" t="n">
      <f>-</f>
    </nc>
  </rcc>
  <rcc rId="14964" ua="false" sId="4">
    <nc r="AK56" t="n">
      <f>-</f>
    </nc>
  </rcc>
  <rcc rId="14965" ua="false" sId="4">
    <nc r="AK57" t="n">
      <f>-</f>
    </nc>
  </rcc>
  <rcc rId="14966" ua="false" sId="4">
    <nc r="AK58" t="n">
      <f>-</f>
    </nc>
  </rcc>
  <rcc rId="14967" ua="false" sId="4">
    <nc r="AK59" t="n">
      <f>-</f>
    </nc>
  </rcc>
  <rcc rId="14968" ua="false" sId="4">
    <nc r="AK60" t="n">
      <f>-</f>
    </nc>
  </rcc>
  <rcc rId="14969" ua="false" sId="4">
    <nc r="AK61" t="n">
      <f>-</f>
    </nc>
  </rcc>
  <rcc rId="14970" ua="false" sId="4">
    <nc r="AK62" t="n">
      <f>-</f>
    </nc>
  </rcc>
  <rcc rId="14971" ua="false" sId="4">
    <nc r="AK63" t="n">
      <f>-</f>
    </nc>
  </rcc>
  <rcc rId="14972" ua="false" sId="4">
    <nc r="AK64" t="n">
      <f>-</f>
    </nc>
  </rcc>
  <rcc rId="14973" ua="false" sId="4">
    <nc r="AK65" t="n">
      <f>-</f>
    </nc>
  </rcc>
  <rcc rId="14974" ua="false" sId="4">
    <nc r="AK66" t="n">
      <f>-</f>
    </nc>
  </rcc>
  <rcc rId="14975" ua="false" sId="4">
    <nc r="AK67" t="n">
      <f>-</f>
    </nc>
  </rcc>
  <rcc rId="14976" ua="false" sId="4">
    <nc r="AK68" t="n">
      <f>-</f>
    </nc>
  </rcc>
  <rcc rId="14977" ua="false" sId="4">
    <nc r="AK69" t="n">
      <f>-</f>
    </nc>
  </rcc>
  <rcc rId="14978" ua="false" sId="4">
    <nc r="AK70" t="n">
      <f>-</f>
    </nc>
  </rcc>
  <rcc rId="14979" ua="false" sId="4">
    <nc r="AK71" t="n">
      <f>-</f>
    </nc>
  </rcc>
  <rcc rId="14980" ua="false" sId="4">
    <nc r="AK72" t="n">
      <f>-</f>
    </nc>
  </rcc>
  <rcc rId="14981" ua="false" sId="4">
    <nc r="AK73" t="n">
      <f>-</f>
    </nc>
  </rcc>
  <rcc rId="14982" ua="false" sId="4">
    <nc r="AK74" t="n">
      <f>-</f>
    </nc>
  </rcc>
  <rcc rId="14983" ua="false" sId="4">
    <nc r="AK75" t="n">
      <f>-</f>
    </nc>
  </rcc>
  <rcc rId="14984" ua="false" sId="4">
    <nc r="AK76" t="n">
      <f>-</f>
    </nc>
  </rcc>
  <rcc rId="14985" ua="false" sId="4">
    <nc r="AK77" t="n">
      <f>-</f>
    </nc>
  </rcc>
  <rcc rId="14986" ua="false" sId="4">
    <nc r="AK78" t="n">
      <f>-</f>
    </nc>
  </rcc>
  <rcc rId="14987" ua="false" sId="4">
    <nc r="AL49" t="inlineStr">
      <is>
        <r>
          <rPr>
            <sz val="10"/>
            <rFont val="Arial"/>
            <family val="2"/>
            <charset val="1"/>
          </rPr>
          <t xml:space="preserve">coeficiente corregido</t>
        </r>
      </is>
    </nc>
  </rcc>
  <rcc rId="14988" ua="false" sId="4">
    <nc r="AL50" t="n">
      <f>-</f>
    </nc>
  </rcc>
  <rcc rId="14989" ua="false" sId="4">
    <nc r="AL51" t="n">
      <f>-</f>
    </nc>
  </rcc>
  <rcc rId="14990" ua="false" sId="4">
    <nc r="AL52" t="n">
      <f>-</f>
    </nc>
  </rcc>
  <rcc rId="14991" ua="false" sId="4">
    <nc r="AL53" t="n">
      <f>-</f>
    </nc>
  </rcc>
  <rcc rId="14992" ua="false" sId="4">
    <nc r="AL54" t="n">
      <f>-</f>
    </nc>
  </rcc>
  <rcc rId="14993" ua="false" sId="4">
    <nc r="AL55" t="n">
      <f>-</f>
    </nc>
  </rcc>
  <rcc rId="14994" ua="false" sId="4">
    <nc r="AL56" t="n">
      <f>-</f>
    </nc>
  </rcc>
  <rcc rId="14995" ua="false" sId="4">
    <nc r="AL57" t="n">
      <f>-</f>
    </nc>
  </rcc>
  <rcc rId="14996" ua="false" sId="4">
    <nc r="AL58" t="n">
      <f>-</f>
    </nc>
  </rcc>
  <rcc rId="14997" ua="false" sId="4">
    <nc r="AL59" t="n">
      <f>-</f>
    </nc>
  </rcc>
  <rcc rId="14998" ua="false" sId="4">
    <nc r="AL60" t="n">
      <f>-</f>
    </nc>
  </rcc>
  <rcc rId="14999" ua="false" sId="4">
    <nc r="AL61" t="n">
      <f>-</f>
    </nc>
  </rcc>
  <rcc rId="15000" ua="false" sId="4">
    <nc r="AL62" t="n">
      <f>-</f>
    </nc>
  </rcc>
  <rcc rId="15001" ua="false" sId="4">
    <nc r="AL63" t="n">
      <f>-</f>
    </nc>
  </rcc>
  <rcc rId="15002" ua="false" sId="4">
    <nc r="AL64" t="n">
      <f>-</f>
    </nc>
  </rcc>
  <rcc rId="15003" ua="false" sId="4">
    <nc r="AL65" t="n">
      <f>-</f>
    </nc>
  </rcc>
  <rcc rId="15004" ua="false" sId="4">
    <nc r="AL66" t="n">
      <f>-</f>
    </nc>
  </rcc>
  <rcc rId="15005" ua="false" sId="4">
    <nc r="AL67" t="n">
      <f>-</f>
    </nc>
  </rcc>
  <rcc rId="15006" ua="false" sId="4">
    <nc r="AL68" t="n">
      <f>-</f>
    </nc>
  </rcc>
  <rcc rId="15007" ua="false" sId="4">
    <nc r="AL69" t="n">
      <f>-</f>
    </nc>
  </rcc>
  <rcc rId="15008" ua="false" sId="4">
    <nc r="AL70" t="n">
      <f>-</f>
    </nc>
  </rcc>
  <rcc rId="15009" ua="false" sId="4">
    <nc r="AL71" t="n">
      <f>-</f>
    </nc>
  </rcc>
  <rcc rId="15010" ua="false" sId="4">
    <nc r="AL72" t="n">
      <f>-</f>
    </nc>
  </rcc>
  <rcc rId="15011" ua="false" sId="4">
    <nc r="AL73" t="n">
      <f>-</f>
    </nc>
  </rcc>
  <rcc rId="15012" ua="false" sId="4">
    <nc r="AL74" t="n">
      <f>-</f>
    </nc>
  </rcc>
  <rcc rId="15013" ua="false" sId="4">
    <nc r="AL75" t="n">
      <f>-</f>
    </nc>
  </rcc>
  <rcc rId="15014" ua="false" sId="4">
    <nc r="AL76" t="n">
      <f>-</f>
    </nc>
  </rcc>
  <rcc rId="15015" ua="false" sId="4">
    <nc r="AM48" t="inlineStr">
      <is>
        <r>
          <rPr>
            <sz val="10"/>
            <rFont val="Arial"/>
            <family val="2"/>
            <charset val="1"/>
          </rPr>
          <t xml:space="preserve">total</t>
        </r>
      </is>
    </nc>
  </rcc>
  <rcc rId="15016" ua="false" sId="4">
    <nc r="AM49" t="inlineStr">
      <is>
        <r>
          <rPr>
            <sz val="10"/>
            <rFont val="Arial"/>
            <family val="2"/>
            <charset val="1"/>
          </rPr>
          <t xml:space="preserve">suma ponderada</t>
        </r>
      </is>
    </nc>
  </rcc>
  <rcc rId="15017" ua="false" sId="4">
    <nc r="AM50" t="n">
      <f>-</f>
    </nc>
  </rcc>
  <rcc rId="15018" ua="false" sId="4">
    <nc r="AM51" t="n">
      <f>-</f>
    </nc>
  </rcc>
  <rcc rId="15019" ua="false" sId="4">
    <nc r="AM52" t="n">
      <f>-</f>
    </nc>
  </rcc>
  <rcc rId="15020" ua="false" sId="4">
    <nc r="AM53" t="n">
      <f>-</f>
    </nc>
  </rcc>
  <rcc rId="15021" ua="false" sId="4">
    <nc r="AM54" t="n">
      <f>-</f>
    </nc>
  </rcc>
  <rcc rId="15022" ua="false" sId="4">
    <nc r="AM55" t="n">
      <f>-</f>
    </nc>
  </rcc>
  <rcc rId="15023" ua="false" sId="4">
    <nc r="AM56" t="n">
      <f>-</f>
    </nc>
  </rcc>
  <rcc rId="15024" ua="false" sId="4">
    <nc r="AM57" t="n">
      <f>-</f>
    </nc>
  </rcc>
  <rcc rId="15025" ua="false" sId="4">
    <nc r="AM58" t="n">
      <f>-</f>
    </nc>
  </rcc>
  <rcc rId="15026" ua="false" sId="4">
    <nc r="AM59" t="n">
      <f>-</f>
    </nc>
  </rcc>
  <rcc rId="15027" ua="false" sId="4">
    <nc r="AM60" t="n">
      <f>-</f>
    </nc>
  </rcc>
  <rcc rId="15028" ua="false" sId="4">
    <nc r="AM61" t="n">
      <f>-</f>
    </nc>
  </rcc>
  <rcc rId="15029" ua="false" sId="4">
    <nc r="AM62" t="n">
      <f>-</f>
    </nc>
  </rcc>
  <rcc rId="15030" ua="false" sId="4">
    <nc r="AM63" t="n">
      <f>-</f>
    </nc>
  </rcc>
  <rcc rId="15031" ua="false" sId="4">
    <nc r="AM64" t="n">
      <f>-</f>
    </nc>
  </rcc>
  <rcc rId="15032" ua="false" sId="4">
    <nc r="AM65" t="n">
      <f>-</f>
    </nc>
  </rcc>
  <rcc rId="15033" ua="false" sId="4">
    <nc r="AM66" t="n">
      <f>-</f>
    </nc>
  </rcc>
  <rcc rId="15034" ua="false" sId="4">
    <nc r="AM67" t="n">
      <f>-</f>
    </nc>
  </rcc>
  <rcc rId="15035" ua="false" sId="4">
    <nc r="AM68" t="n">
      <f>-</f>
    </nc>
  </rcc>
  <rcc rId="15036" ua="false" sId="4">
    <nc r="AM69" t="n">
      <f>-</f>
    </nc>
  </rcc>
  <rcc rId="15037" ua="false" sId="4">
    <nc r="AM70" t="n">
      <f>-</f>
    </nc>
  </rcc>
  <rcc rId="15038" ua="false" sId="4">
    <nc r="AM71" t="n">
      <f>-</f>
    </nc>
  </rcc>
  <rcc rId="15039" ua="false" sId="4">
    <nc r="AM72" t="n">
      <f>-</f>
    </nc>
  </rcc>
  <rcc rId="15040" ua="false" sId="4">
    <nc r="AM73" t="n">
      <f>-</f>
    </nc>
  </rcc>
  <rcc rId="15041" ua="false" sId="4">
    <nc r="AM74" t="n">
      <f>-</f>
    </nc>
  </rcc>
  <rcc rId="15042" ua="false" sId="4">
    <nc r="AM75" t="n">
      <f>-</f>
    </nc>
  </rcc>
  <rcc rId="15043" ua="false" sId="4">
    <nc r="AM76" t="n">
      <f>-</f>
    </nc>
  </rcc>
  <rcc rId="15044" ua="false" sId="4">
    <nc r="AM77" t="n">
      <f>-</f>
    </nc>
  </rcc>
  <rcc rId="15045" ua="false" sId="4">
    <nc r="AO48" t="inlineStr">
      <is>
        <r>
          <rPr>
            <sz val="10"/>
            <rFont val="Arial"/>
            <family val="2"/>
            <charset val="1"/>
          </rPr>
          <t xml:space="preserve">Alumnos pregrado / carreras</t>
        </r>
      </is>
    </nc>
  </rcc>
  <rcc rId="15046" ua="false" sId="4">
    <nc r="AO49" t="inlineStr">
      <is>
        <r>
          <rPr>
            <sz val="10"/>
            <rFont val="Arial"/>
            <family val="2"/>
            <charset val="1"/>
          </rPr>
          <t xml:space="preserve">% AFD 5%</t>
        </r>
      </is>
    </nc>
  </rcc>
  <rcc rId="15047" ua="false" sId="4">
    <nc r="AO50" t="n">
      <f>-</f>
    </nc>
  </rcc>
  <rcc rId="15048" ua="false" sId="4">
    <nc r="AO51" t="n">
      <f>-</f>
    </nc>
  </rcc>
  <rcc rId="15049" ua="false" sId="4">
    <nc r="AO52" t="n">
      <f>-</f>
    </nc>
  </rcc>
  <rcc rId="15050" ua="false" sId="4">
    <nc r="AO53" t="n">
      <f>-</f>
    </nc>
  </rcc>
  <rcc rId="15051" ua="false" sId="4">
    <nc r="AO54" t="n">
      <f>-</f>
    </nc>
  </rcc>
  <rcc rId="15052" ua="false" sId="4">
    <nc r="AO55" t="n">
      <f>-</f>
    </nc>
  </rcc>
  <rcc rId="15053" ua="false" sId="4">
    <nc r="AO56" t="n">
      <f>-</f>
    </nc>
  </rcc>
  <rcc rId="15054" ua="false" sId="4">
    <nc r="AO57" t="n">
      <f>-</f>
    </nc>
  </rcc>
  <rcc rId="15055" ua="false" sId="4">
    <nc r="AO58" t="n">
      <f>-</f>
    </nc>
  </rcc>
  <rcc rId="15056" ua="false" sId="4">
    <nc r="AO59" t="n">
      <f>-</f>
    </nc>
  </rcc>
  <rcc rId="15057" ua="false" sId="4">
    <nc r="AO60" t="n">
      <f>-</f>
    </nc>
  </rcc>
  <rcc rId="15058" ua="false" sId="4">
    <nc r="AO61" t="n">
      <f>-</f>
    </nc>
  </rcc>
  <rcc rId="15059" ua="false" sId="4">
    <nc r="AO62" t="n">
      <f>-</f>
    </nc>
  </rcc>
  <rcc rId="15060" ua="false" sId="4">
    <nc r="AO63" t="n">
      <f>-</f>
    </nc>
  </rcc>
  <rcc rId="15061" ua="false" sId="4">
    <nc r="AO64" t="n">
      <f>-</f>
    </nc>
  </rcc>
  <rcc rId="15062" ua="false" sId="4">
    <nc r="AO65" t="n">
      <f>-</f>
    </nc>
  </rcc>
  <rcc rId="15063" ua="false" sId="4">
    <nc r="AO66" t="n">
      <f>-</f>
    </nc>
  </rcc>
  <rcc rId="15064" ua="false" sId="4">
    <nc r="AO67" t="n">
      <f>-</f>
    </nc>
  </rcc>
  <rcc rId="15065" ua="false" sId="4">
    <nc r="AO68" t="n">
      <f>-</f>
    </nc>
  </rcc>
  <rcc rId="15066" ua="false" sId="4">
    <nc r="AO69" t="n">
      <f>-</f>
    </nc>
  </rcc>
  <rcc rId="15067" ua="false" sId="4">
    <nc r="AO70" t="n">
      <f>-</f>
    </nc>
  </rcc>
  <rcc rId="15068" ua="false" sId="4">
    <nc r="AO71" t="n">
      <f>-</f>
    </nc>
  </rcc>
  <rcc rId="15069" ua="false" sId="4">
    <nc r="AO72" t="n">
      <f>-</f>
    </nc>
  </rcc>
  <rcc rId="15070" ua="false" sId="4">
    <nc r="AO73" t="n">
      <f>-</f>
    </nc>
  </rcc>
  <rcc rId="15071" ua="false" sId="4">
    <nc r="AO74" t="n">
      <f>-</f>
    </nc>
  </rcc>
  <rcc rId="15072" ua="false" sId="4">
    <nc r="AO75" t="n">
      <f>-</f>
    </nc>
  </rcc>
  <rcc rId="15073" ua="false" sId="4">
    <nc r="AO76" t="n">
      <f>-</f>
    </nc>
  </rcc>
  <rcc rId="15074" ua="false" sId="4">
    <nc r="AO77" t="n">
      <f>-</f>
    </nc>
  </rcc>
  <rcc rId="15075" ua="false" sId="4">
    <nc r="AP49" t="inlineStr">
      <is>
        <r>
          <rPr>
            <sz val="10"/>
            <rFont val="Arial"/>
            <family val="2"/>
            <charset val="1"/>
          </rPr>
          <t xml:space="preserve">M$ AFD 5%</t>
        </r>
      </is>
    </nc>
  </rcc>
  <rcc rId="15076" ua="false" sId="4">
    <nc r="AP50" t="n">
      <f>-</f>
    </nc>
  </rcc>
  <rcc rId="15077" ua="false" sId="4">
    <nc r="AP51" t="n">
      <f>-</f>
    </nc>
  </rcc>
  <rcc rId="15078" ua="false" sId="4">
    <nc r="AP52" t="n">
      <f>-</f>
    </nc>
  </rcc>
  <rcc rId="15079" ua="false" sId="4">
    <nc r="AP53" t="n">
      <f>-</f>
    </nc>
  </rcc>
  <rcc rId="15080" ua="false" sId="4">
    <nc r="AP54" t="n">
      <f>-</f>
    </nc>
  </rcc>
  <rcc rId="15081" ua="false" sId="4">
    <nc r="AP55" t="n">
      <f>-</f>
    </nc>
  </rcc>
  <rcc rId="15082" ua="false" sId="4">
    <nc r="AP56" t="n">
      <f>-</f>
    </nc>
  </rcc>
  <rcc rId="15083" ua="false" sId="4">
    <nc r="AP57" t="n">
      <f>-</f>
    </nc>
  </rcc>
  <rcc rId="15084" ua="false" sId="4">
    <nc r="AP58" t="n">
      <f>-</f>
    </nc>
  </rcc>
  <rcc rId="15085" ua="false" sId="4">
    <nc r="AP59" t="n">
      <f>-</f>
    </nc>
  </rcc>
  <rcc rId="15086" ua="false" sId="4">
    <nc r="AP60" t="n">
      <f>-</f>
    </nc>
  </rcc>
  <rcc rId="15087" ua="false" sId="4">
    <nc r="AP61" t="n">
      <f>-</f>
    </nc>
  </rcc>
  <rcc rId="15088" ua="false" sId="4">
    <nc r="AP62" t="n">
      <f>-</f>
    </nc>
  </rcc>
  <rcc rId="15089" ua="false" sId="4">
    <nc r="AP63" t="n">
      <f>-</f>
    </nc>
  </rcc>
  <rcc rId="15090" ua="false" sId="4">
    <nc r="AP64" t="n">
      <f>-</f>
    </nc>
  </rcc>
  <rcc rId="15091" ua="false" sId="4">
    <nc r="AP65" t="n">
      <f>-</f>
    </nc>
  </rcc>
  <rcc rId="15092" ua="false" sId="4">
    <nc r="AP66" t="n">
      <f>-</f>
    </nc>
  </rcc>
  <rcc rId="15093" ua="false" sId="4">
    <nc r="AP67" t="n">
      <f>-</f>
    </nc>
  </rcc>
  <rcc rId="15094" ua="false" sId="4">
    <nc r="AP68" t="n">
      <f>-</f>
    </nc>
  </rcc>
  <rcc rId="15095" ua="false" sId="4">
    <nc r="AP69" t="n">
      <f>-</f>
    </nc>
  </rcc>
  <rcc rId="15096" ua="false" sId="4">
    <nc r="AP70" t="n">
      <f>-</f>
    </nc>
  </rcc>
  <rcc rId="15097" ua="false" sId="4">
    <nc r="AP71" t="n">
      <f>-</f>
    </nc>
  </rcc>
  <rcc rId="15098" ua="false" sId="4">
    <nc r="AP72" t="n">
      <f>-</f>
    </nc>
  </rcc>
  <rcc rId="15099" ua="false" sId="4">
    <nc r="AP73" t="n">
      <f>-</f>
    </nc>
  </rcc>
  <rcc rId="15100" ua="false" sId="4">
    <nc r="AP74" t="n">
      <f>-</f>
    </nc>
  </rcc>
  <rcc rId="15101" ua="false" sId="4">
    <nc r="AP75" t="n">
      <f>-</f>
    </nc>
  </rcc>
  <rcc rId="15102" ua="false" sId="4">
    <nc r="AP76" t="n">
      <f>-</f>
    </nc>
  </rcc>
  <rcc rId="15103" ua="false" sId="4">
    <nc r="AP77" t="n">
      <f>-</f>
    </nc>
  </rcc>
  <rcc rId="15104" ua="false" sId="4">
    <nc r="AQ48" t="inlineStr">
      <is>
        <r>
          <rPr>
            <sz val="10"/>
            <rFont val="Arial"/>
            <family val="2"/>
            <charset val="1"/>
          </rPr>
          <t xml:space="preserve">Alumnos pregrado / JCE</t>
        </r>
      </is>
    </nc>
  </rcc>
  <rcc rId="15105" ua="false" sId="4">
    <nc r="AQ49" t="inlineStr">
      <is>
        <r>
          <rPr>
            <sz val="10"/>
            <rFont val="Arial"/>
            <family val="2"/>
            <charset val="1"/>
          </rPr>
          <t xml:space="preserve">% AFD 5%</t>
        </r>
      </is>
    </nc>
  </rcc>
  <rcc rId="15106" ua="false" sId="4">
    <nc r="AQ50" t="n">
      <f>-</f>
    </nc>
  </rcc>
  <rcc rId="15107" ua="false" sId="4">
    <nc r="AQ51" t="n">
      <f>-</f>
    </nc>
  </rcc>
  <rcc rId="15108" ua="false" sId="4">
    <nc r="AQ52" t="n">
      <f>-</f>
    </nc>
  </rcc>
  <rcc rId="15109" ua="false" sId="4">
    <nc r="AQ53" t="n">
      <f>-</f>
    </nc>
  </rcc>
  <rcc rId="15110" ua="false" sId="4">
    <nc r="AQ54" t="n">
      <f>-</f>
    </nc>
  </rcc>
  <rcc rId="15111" ua="false" sId="4">
    <nc r="AQ55" t="n">
      <f>-</f>
    </nc>
  </rcc>
  <rcc rId="15112" ua="false" sId="4">
    <nc r="AQ56" t="n">
      <f>-</f>
    </nc>
  </rcc>
  <rcc rId="15113" ua="false" sId="4">
    <nc r="AQ57" t="n">
      <f>-</f>
    </nc>
  </rcc>
  <rcc rId="15114" ua="false" sId="4">
    <nc r="AQ58" t="n">
      <f>-</f>
    </nc>
  </rcc>
  <rcc rId="15115" ua="false" sId="4">
    <nc r="AQ59" t="n">
      <f>-</f>
    </nc>
  </rcc>
  <rcc rId="15116" ua="false" sId="4">
    <nc r="AQ60" t="n">
      <f>-</f>
    </nc>
  </rcc>
  <rcc rId="15117" ua="false" sId="4">
    <nc r="AQ61" t="n">
      <f>-</f>
    </nc>
  </rcc>
  <rcc rId="15118" ua="false" sId="4">
    <nc r="AQ62" t="n">
      <f>-</f>
    </nc>
  </rcc>
  <rcc rId="15119" ua="false" sId="4">
    <nc r="AQ63" t="n">
      <f>-</f>
    </nc>
  </rcc>
  <rcc rId="15120" ua="false" sId="4">
    <nc r="AQ64" t="n">
      <f>-</f>
    </nc>
  </rcc>
  <rcc rId="15121" ua="false" sId="4">
    <nc r="AQ65" t="n">
      <f>-</f>
    </nc>
  </rcc>
  <rcc rId="15122" ua="false" sId="4">
    <nc r="AQ66" t="n">
      <f>-</f>
    </nc>
  </rcc>
  <rcc rId="15123" ua="false" sId="4">
    <nc r="AQ67" t="n">
      <f>-</f>
    </nc>
  </rcc>
  <rcc rId="15124" ua="false" sId="4">
    <nc r="AQ68" t="n">
      <f>-</f>
    </nc>
  </rcc>
  <rcc rId="15125" ua="false" sId="4">
    <nc r="AQ69" t="n">
      <f>-</f>
    </nc>
  </rcc>
  <rcc rId="15126" ua="false" sId="4">
    <nc r="AQ70" t="n">
      <f>-</f>
    </nc>
  </rcc>
  <rcc rId="15127" ua="false" sId="4">
    <nc r="AQ71" t="n">
      <f>-</f>
    </nc>
  </rcc>
  <rcc rId="15128" ua="false" sId="4">
    <nc r="AQ72" t="n">
      <f>-</f>
    </nc>
  </rcc>
  <rcc rId="15129" ua="false" sId="4">
    <nc r="AQ73" t="n">
      <f>-</f>
    </nc>
  </rcc>
  <rcc rId="15130" ua="false" sId="4">
    <nc r="AQ74" t="n">
      <f>-</f>
    </nc>
  </rcc>
  <rcc rId="15131" ua="false" sId="4">
    <nc r="AQ75" t="n">
      <f>-</f>
    </nc>
  </rcc>
  <rcc rId="15132" ua="false" sId="4">
    <nc r="AQ76" t="n">
      <f>-</f>
    </nc>
  </rcc>
  <rcc rId="15133" ua="false" sId="4">
    <nc r="AQ77" t="n">
      <f>-</f>
    </nc>
  </rcc>
  <rcc rId="15134" ua="false" sId="4">
    <nc r="AR49" t="inlineStr">
      <is>
        <r>
          <rPr>
            <sz val="10"/>
            <rFont val="Arial"/>
            <family val="2"/>
            <charset val="1"/>
          </rPr>
          <t xml:space="preserve">M$ AFD 5%</t>
        </r>
      </is>
    </nc>
  </rcc>
  <rcc rId="15135" ua="false" sId="4">
    <nc r="AR50" t="n">
      <f>-</f>
    </nc>
  </rcc>
  <rcc rId="15136" ua="false" sId="4">
    <nc r="AR51" t="n">
      <f>-</f>
    </nc>
  </rcc>
  <rcc rId="15137" ua="false" sId="4">
    <nc r="AR52" t="n">
      <f>-</f>
    </nc>
  </rcc>
  <rcc rId="15138" ua="false" sId="4">
    <nc r="AR53" t="n">
      <f>-</f>
    </nc>
  </rcc>
  <rcc rId="15139" ua="false" sId="4">
    <nc r="AR54" t="n">
      <f>-</f>
    </nc>
  </rcc>
  <rcc rId="15140" ua="false" sId="4">
    <nc r="AR55" t="n">
      <f>-</f>
    </nc>
  </rcc>
  <rcc rId="15141" ua="false" sId="4">
    <nc r="AR56" t="n">
      <f>-</f>
    </nc>
  </rcc>
  <rcc rId="15142" ua="false" sId="4">
    <nc r="AR57" t="n">
      <f>-</f>
    </nc>
  </rcc>
  <rcc rId="15143" ua="false" sId="4">
    <nc r="AR58" t="n">
      <f>-</f>
    </nc>
  </rcc>
  <rcc rId="15144" ua="false" sId="4">
    <nc r="AR59" t="n">
      <f>-</f>
    </nc>
  </rcc>
  <rcc rId="15145" ua="false" sId="4">
    <nc r="AR60" t="n">
      <f>-</f>
    </nc>
  </rcc>
  <rcc rId="15146" ua="false" sId="4">
    <nc r="AR61" t="n">
      <f>-</f>
    </nc>
  </rcc>
  <rcc rId="15147" ua="false" sId="4">
    <nc r="AR62" t="n">
      <f>-</f>
    </nc>
  </rcc>
  <rcc rId="15148" ua="false" sId="4">
    <nc r="AR63" t="n">
      <f>-</f>
    </nc>
  </rcc>
  <rcc rId="15149" ua="false" sId="4">
    <nc r="AR64" t="n">
      <f>-</f>
    </nc>
  </rcc>
  <rcc rId="15150" ua="false" sId="4">
    <nc r="AR65" t="n">
      <f>-</f>
    </nc>
  </rcc>
  <rcc rId="15151" ua="false" sId="4">
    <nc r="AR66" t="n">
      <f>-</f>
    </nc>
  </rcc>
  <rcc rId="15152" ua="false" sId="4">
    <nc r="AR67" t="n">
      <f>-</f>
    </nc>
  </rcc>
  <rcc rId="15153" ua="false" sId="4">
    <nc r="AR68" t="n">
      <f>-</f>
    </nc>
  </rcc>
  <rcc rId="15154" ua="false" sId="4">
    <nc r="AR69" t="n">
      <f>-</f>
    </nc>
  </rcc>
  <rcc rId="15155" ua="false" sId="4">
    <nc r="AR70" t="n">
      <f>-</f>
    </nc>
  </rcc>
  <rcc rId="15156" ua="false" sId="4">
    <nc r="AR71" t="n">
      <f>-</f>
    </nc>
  </rcc>
  <rcc rId="15157" ua="false" sId="4">
    <nc r="AR72" t="n">
      <f>-</f>
    </nc>
  </rcc>
  <rcc rId="15158" ua="false" sId="4">
    <nc r="AR73" t="n">
      <f>-</f>
    </nc>
  </rcc>
  <rcc rId="15159" ua="false" sId="4">
    <nc r="AR74" t="n">
      <f>-</f>
    </nc>
  </rcc>
  <rcc rId="15160" ua="false" sId="4">
    <nc r="AR75" t="n">
      <f>-</f>
    </nc>
  </rcc>
  <rcc rId="15161" ua="false" sId="4">
    <nc r="AR76" t="n">
      <f>-</f>
    </nc>
  </rcc>
  <rcc rId="15162" ua="false" sId="4">
    <nc r="AR77" t="n">
      <f>-</f>
    </nc>
  </rcc>
  <rcc rId="15163" ua="false" sId="4">
    <nc r="AS48" t="inlineStr">
      <is>
        <r>
          <rPr>
            <sz val="10"/>
            <rFont val="Arial"/>
            <family val="2"/>
            <charset val="1"/>
          </rPr>
          <t xml:space="preserve">JCE (master + PhD) / JCE</t>
        </r>
      </is>
    </nc>
  </rcc>
  <rcc rId="15164" ua="false" sId="4">
    <nc r="AS49" t="inlineStr">
      <is>
        <r>
          <rPr>
            <sz val="10"/>
            <rFont val="Arial"/>
            <family val="2"/>
            <charset val="1"/>
          </rPr>
          <t xml:space="preserve">% AFD 5%</t>
        </r>
      </is>
    </nc>
  </rcc>
  <rcc rId="15165" ua="false" sId="4">
    <nc r="AS50" t="n">
      <f>-</f>
    </nc>
  </rcc>
  <rcc rId="15166" ua="false" sId="4">
    <nc r="AS51" t="n">
      <f>-</f>
    </nc>
  </rcc>
  <rcc rId="15167" ua="false" sId="4">
    <nc r="AS52" t="n">
      <f>-</f>
    </nc>
  </rcc>
  <rcc rId="15168" ua="false" sId="4">
    <nc r="AS53" t="n">
      <f>-</f>
    </nc>
  </rcc>
  <rcc rId="15169" ua="false" sId="4">
    <nc r="AS54" t="n">
      <f>-</f>
    </nc>
  </rcc>
  <rcc rId="15170" ua="false" sId="4">
    <nc r="AS55" t="n">
      <f>-</f>
    </nc>
  </rcc>
  <rcc rId="15171" ua="false" sId="4">
    <nc r="AS56" t="n">
      <f>-</f>
    </nc>
  </rcc>
  <rcc rId="15172" ua="false" sId="4">
    <nc r="AS57" t="n">
      <f>-</f>
    </nc>
  </rcc>
  <rcc rId="15173" ua="false" sId="4">
    <nc r="AS58" t="n">
      <f>-</f>
    </nc>
  </rcc>
  <rcc rId="15174" ua="false" sId="4">
    <nc r="AS59" t="n">
      <f>-</f>
    </nc>
  </rcc>
  <rcc rId="15175" ua="false" sId="4">
    <nc r="AS60" t="n">
      <f>-</f>
    </nc>
  </rcc>
  <rcc rId="15176" ua="false" sId="4">
    <nc r="AS61" t="n">
      <f>-</f>
    </nc>
  </rcc>
  <rcc rId="15177" ua="false" sId="4">
    <nc r="AS62" t="n">
      <f>-</f>
    </nc>
  </rcc>
  <rcc rId="15178" ua="false" sId="4">
    <nc r="AS63" t="n">
      <f>-</f>
    </nc>
  </rcc>
  <rcc rId="15179" ua="false" sId="4">
    <nc r="AS64" t="n">
      <f>-</f>
    </nc>
  </rcc>
  <rcc rId="15180" ua="false" sId="4">
    <nc r="AS65" t="n">
      <f>-</f>
    </nc>
  </rcc>
  <rcc rId="15181" ua="false" sId="4">
    <nc r="AS66" t="n">
      <f>-</f>
    </nc>
  </rcc>
  <rcc rId="15182" ua="false" sId="4">
    <nc r="AS67" t="n">
      <f>-</f>
    </nc>
  </rcc>
  <rcc rId="15183" ua="false" sId="4">
    <nc r="AS68" t="n">
      <f>-</f>
    </nc>
  </rcc>
  <rcc rId="15184" ua="false" sId="4">
    <nc r="AS69" t="n">
      <f>-</f>
    </nc>
  </rcc>
  <rcc rId="15185" ua="false" sId="4">
    <nc r="AS70" t="n">
      <f>-</f>
    </nc>
  </rcc>
  <rcc rId="15186" ua="false" sId="4">
    <nc r="AS71" t="n">
      <f>-</f>
    </nc>
  </rcc>
  <rcc rId="15187" ua="false" sId="4">
    <nc r="AS72" t="n">
      <f>-</f>
    </nc>
  </rcc>
  <rcc rId="15188" ua="false" sId="4">
    <nc r="AS73" t="n">
      <f>-</f>
    </nc>
  </rcc>
  <rcc rId="15189" ua="false" sId="4">
    <nc r="AS74" t="n">
      <f>-</f>
    </nc>
  </rcc>
  <rcc rId="15190" ua="false" sId="4">
    <nc r="AS75" t="n">
      <f>-</f>
    </nc>
  </rcc>
  <rcc rId="15191" ua="false" sId="4">
    <nc r="AS76" t="n">
      <f>-</f>
    </nc>
  </rcc>
  <rcc rId="15192" ua="false" sId="4">
    <nc r="AS77" t="n">
      <f>-</f>
    </nc>
  </rcc>
  <rcc rId="15193" ua="false" sId="4">
    <nc r="AT49" t="inlineStr">
      <is>
        <r>
          <rPr>
            <sz val="10"/>
            <rFont val="Arial"/>
            <family val="2"/>
            <charset val="1"/>
          </rPr>
          <t xml:space="preserve">M$ AFD 5%</t>
        </r>
      </is>
    </nc>
  </rcc>
  <rcc rId="15194" ua="false" sId="4">
    <nc r="AT50" t="n">
      <f>-</f>
    </nc>
  </rcc>
  <rcc rId="15195" ua="false" sId="4">
    <nc r="AT51" t="n">
      <f>-</f>
    </nc>
  </rcc>
  <rcc rId="15196" ua="false" sId="4">
    <nc r="AT52" t="n">
      <f>-</f>
    </nc>
  </rcc>
  <rcc rId="15197" ua="false" sId="4">
    <nc r="AT53" t="n">
      <f>-</f>
    </nc>
  </rcc>
  <rcc rId="15198" ua="false" sId="4">
    <nc r="AT54" t="n">
      <f>-</f>
    </nc>
  </rcc>
  <rcc rId="15199" ua="false" sId="4">
    <nc r="AT55" t="n">
      <f>-</f>
    </nc>
  </rcc>
  <rcc rId="15200" ua="false" sId="4">
    <nc r="AT56" t="n">
      <f>-</f>
    </nc>
  </rcc>
  <rcc rId="15201" ua="false" sId="4">
    <nc r="AT57" t="n">
      <f>-</f>
    </nc>
  </rcc>
  <rcc rId="15202" ua="false" sId="4">
    <nc r="AT58" t="n">
      <f>-</f>
    </nc>
  </rcc>
  <rcc rId="15203" ua="false" sId="4">
    <nc r="AT59" t="n">
      <f>-</f>
    </nc>
  </rcc>
  <rcc rId="15204" ua="false" sId="4">
    <nc r="AT60" t="n">
      <f>-</f>
    </nc>
  </rcc>
  <rcc rId="15205" ua="false" sId="4">
    <nc r="AT61" t="n">
      <f>-</f>
    </nc>
  </rcc>
  <rcc rId="15206" ua="false" sId="4">
    <nc r="AT62" t="n">
      <f>-</f>
    </nc>
  </rcc>
  <rcc rId="15207" ua="false" sId="4">
    <nc r="AT63" t="n">
      <f>-</f>
    </nc>
  </rcc>
  <rcc rId="15208" ua="false" sId="4">
    <nc r="AT64" t="n">
      <f>-</f>
    </nc>
  </rcc>
  <rcc rId="15209" ua="false" sId="4">
    <nc r="AT65" t="n">
      <f>-</f>
    </nc>
  </rcc>
  <rcc rId="15210" ua="false" sId="4">
    <nc r="AT66" t="n">
      <f>-</f>
    </nc>
  </rcc>
  <rcc rId="15211" ua="false" sId="4">
    <nc r="AT67" t="n">
      <f>-</f>
    </nc>
  </rcc>
  <rcc rId="15212" ua="false" sId="4">
    <nc r="AT68" t="n">
      <f>-</f>
    </nc>
  </rcc>
  <rcc rId="15213" ua="false" sId="4">
    <nc r="AT69" t="n">
      <f>-</f>
    </nc>
  </rcc>
  <rcc rId="15214" ua="false" sId="4">
    <nc r="AT70" t="n">
      <f>-</f>
    </nc>
  </rcc>
  <rcc rId="15215" ua="false" sId="4">
    <nc r="AT71" t="n">
      <f>-</f>
    </nc>
  </rcc>
  <rcc rId="15216" ua="false" sId="4">
    <nc r="AT72" t="n">
      <f>-</f>
    </nc>
  </rcc>
  <rcc rId="15217" ua="false" sId="4">
    <nc r="AT73" t="n">
      <f>-</f>
    </nc>
  </rcc>
  <rcc rId="15218" ua="false" sId="4">
    <nc r="AT74" t="n">
      <f>-</f>
    </nc>
  </rcc>
  <rcc rId="15219" ua="false" sId="4">
    <nc r="AT75" t="n">
      <f>-</f>
    </nc>
  </rcc>
  <rcc rId="15220" ua="false" sId="4">
    <nc r="AT76" t="n">
      <f>-</f>
    </nc>
  </rcc>
  <rcc rId="15221" ua="false" sId="4">
    <nc r="AT77" t="n">
      <f>-</f>
    </nc>
  </rcc>
  <rcc rId="15222" ua="false" sId="4">
    <nc r="AU48" t="inlineStr">
      <is>
        <r>
          <rPr>
            <sz val="10"/>
            <rFont val="Arial"/>
            <family val="2"/>
            <charset val="1"/>
          </rPr>
          <t xml:space="preserve">Proyectos / JCE</t>
        </r>
      </is>
    </nc>
  </rcc>
  <rcc rId="15223" ua="false" sId="4">
    <nc r="AU49" t="inlineStr">
      <is>
        <r>
          <rPr>
            <sz val="10"/>
            <rFont val="Arial"/>
            <family val="2"/>
            <charset val="1"/>
          </rPr>
          <t xml:space="preserve">% AFD 5%</t>
        </r>
      </is>
    </nc>
  </rcc>
  <rcc rId="15224" ua="false" sId="4">
    <nc r="AU50" t="n">
      <f>-</f>
    </nc>
  </rcc>
  <rcc rId="15225" ua="false" sId="4">
    <nc r="AU51" t="n">
      <f>-</f>
    </nc>
  </rcc>
  <rcc rId="15226" ua="false" sId="4">
    <nc r="AU52" t="n">
      <f>-</f>
    </nc>
  </rcc>
  <rcc rId="15227" ua="false" sId="4">
    <nc r="AU53" t="n">
      <f>-</f>
    </nc>
  </rcc>
  <rcc rId="15228" ua="false" sId="4">
    <nc r="AU54" t="n">
      <f>-</f>
    </nc>
  </rcc>
  <rcc rId="15229" ua="false" sId="4">
    <nc r="AU55" t="n">
      <f>-</f>
    </nc>
  </rcc>
  <rcc rId="15230" ua="false" sId="4">
    <nc r="AU56" t="n">
      <f>-</f>
    </nc>
  </rcc>
  <rcc rId="15231" ua="false" sId="4">
    <nc r="AU57" t="n">
      <f>-</f>
    </nc>
  </rcc>
  <rcc rId="15232" ua="false" sId="4">
    <nc r="AU58" t="n">
      <f>-</f>
    </nc>
  </rcc>
  <rcc rId="15233" ua="false" sId="4">
    <nc r="AU59" t="n">
      <f>-</f>
    </nc>
  </rcc>
  <rcc rId="15234" ua="false" sId="4">
    <nc r="AU60" t="n">
      <f>-</f>
    </nc>
  </rcc>
  <rcc rId="15235" ua="false" sId="4">
    <nc r="AU61" t="n">
      <f>-</f>
    </nc>
  </rcc>
  <rcc rId="15236" ua="false" sId="4">
    <nc r="AU62" t="n">
      <f>-</f>
    </nc>
  </rcc>
  <rcc rId="15237" ua="false" sId="4">
    <nc r="AU63" t="n">
      <f>-</f>
    </nc>
  </rcc>
  <rcc rId="15238" ua="false" sId="4">
    <nc r="AU64" t="n">
      <f>-</f>
    </nc>
  </rcc>
  <rcc rId="15239" ua="false" sId="4">
    <nc r="AU65" t="n">
      <f>-</f>
    </nc>
  </rcc>
  <rcc rId="15240" ua="false" sId="4">
    <nc r="AU66" t="n">
      <f>-</f>
    </nc>
  </rcc>
  <rcc rId="15241" ua="false" sId="4">
    <nc r="AU67" t="n">
      <f>-</f>
    </nc>
  </rcc>
  <rcc rId="15242" ua="false" sId="4">
    <nc r="AU68" t="n">
      <f>-</f>
    </nc>
  </rcc>
  <rcc rId="15243" ua="false" sId="4">
    <nc r="AU69" t="n">
      <f>-</f>
    </nc>
  </rcc>
  <rcc rId="15244" ua="false" sId="4">
    <nc r="AU70" t="n">
      <f>-</f>
    </nc>
  </rcc>
  <rcc rId="15245" ua="false" sId="4">
    <nc r="AU71" t="n">
      <f>-</f>
    </nc>
  </rcc>
  <rcc rId="15246" ua="false" sId="4">
    <nc r="AU72" t="n">
      <f>-</f>
    </nc>
  </rcc>
  <rcc rId="15247" ua="false" sId="4">
    <nc r="AU73" t="n">
      <f>-</f>
    </nc>
  </rcc>
  <rcc rId="15248" ua="false" sId="4">
    <nc r="AU74" t="n">
      <f>-</f>
    </nc>
  </rcc>
  <rcc rId="15249" ua="false" sId="4">
    <nc r="AU75" t="n">
      <f>-</f>
    </nc>
  </rcc>
  <rcc rId="15250" ua="false" sId="4">
    <nc r="AU76" t="n">
      <f>-</f>
    </nc>
  </rcc>
  <rcc rId="15251" ua="false" sId="4">
    <nc r="AU77" t="n">
      <f>-</f>
    </nc>
  </rcc>
  <rcc rId="15252" ua="false" sId="4">
    <nc r="AV49" t="inlineStr">
      <is>
        <r>
          <rPr>
            <sz val="10"/>
            <rFont val="Arial"/>
            <family val="2"/>
            <charset val="1"/>
          </rPr>
          <t xml:space="preserve">M$ AFD 5%</t>
        </r>
      </is>
    </nc>
  </rcc>
  <rcc rId="15253" ua="false" sId="4">
    <nc r="AV50" t="n">
      <f>-</f>
    </nc>
  </rcc>
  <rcc rId="15254" ua="false" sId="4">
    <nc r="AV51" t="n">
      <f>-</f>
    </nc>
  </rcc>
  <rcc rId="15255" ua="false" sId="4">
    <nc r="AV52" t="n">
      <f>-</f>
    </nc>
  </rcc>
  <rcc rId="15256" ua="false" sId="4">
    <nc r="AV53" t="n">
      <f>-</f>
    </nc>
  </rcc>
  <rcc rId="15257" ua="false" sId="4">
    <nc r="AV54" t="n">
      <f>-</f>
    </nc>
  </rcc>
  <rcc rId="15258" ua="false" sId="4">
    <nc r="AV55" t="n">
      <f>-</f>
    </nc>
  </rcc>
  <rcc rId="15259" ua="false" sId="4">
    <nc r="AV56" t="n">
      <f>-</f>
    </nc>
  </rcc>
  <rcc rId="15260" ua="false" sId="4">
    <nc r="AV57" t="n">
      <f>-</f>
    </nc>
  </rcc>
  <rcc rId="15261" ua="false" sId="4">
    <nc r="AV58" t="n">
      <f>-</f>
    </nc>
  </rcc>
  <rcc rId="15262" ua="false" sId="4">
    <nc r="AV59" t="n">
      <f>-</f>
    </nc>
  </rcc>
  <rcc rId="15263" ua="false" sId="4">
    <nc r="AV60" t="n">
      <f>-</f>
    </nc>
  </rcc>
  <rcc rId="15264" ua="false" sId="4">
    <nc r="AV61" t="n">
      <f>-</f>
    </nc>
  </rcc>
  <rcc rId="15265" ua="false" sId="4">
    <nc r="AV62" t="n">
      <f>-</f>
    </nc>
  </rcc>
  <rcc rId="15266" ua="false" sId="4">
    <nc r="AV63" t="n">
      <f>-</f>
    </nc>
  </rcc>
  <rcc rId="15267" ua="false" sId="4">
    <nc r="AV64" t="n">
      <f>-</f>
    </nc>
  </rcc>
  <rcc rId="15268" ua="false" sId="4">
    <nc r="AV65" t="n">
      <f>-</f>
    </nc>
  </rcc>
  <rcc rId="15269" ua="false" sId="4">
    <nc r="AV66" t="n">
      <f>-</f>
    </nc>
  </rcc>
  <rcc rId="15270" ua="false" sId="4">
    <nc r="AV67" t="n">
      <f>-</f>
    </nc>
  </rcc>
  <rcc rId="15271" ua="false" sId="4">
    <nc r="AV68" t="n">
      <f>-</f>
    </nc>
  </rcc>
  <rcc rId="15272" ua="false" sId="4">
    <nc r="AV69" t="n">
      <f>-</f>
    </nc>
  </rcc>
  <rcc rId="15273" ua="false" sId="4">
    <nc r="AV70" t="n">
      <f>-</f>
    </nc>
  </rcc>
  <rcc rId="15274" ua="false" sId="4">
    <nc r="AV71" t="n">
      <f>-</f>
    </nc>
  </rcc>
  <rcc rId="15275" ua="false" sId="4">
    <nc r="AV72" t="n">
      <f>-</f>
    </nc>
  </rcc>
  <rcc rId="15276" ua="false" sId="4">
    <nc r="AV73" t="n">
      <f>-</f>
    </nc>
  </rcc>
  <rcc rId="15277" ua="false" sId="4">
    <nc r="AV74" t="n">
      <f>-</f>
    </nc>
  </rcc>
  <rcc rId="15278" ua="false" sId="4">
    <nc r="AV75" t="n">
      <f>-</f>
    </nc>
  </rcc>
  <rcc rId="15279" ua="false" sId="4">
    <nc r="AV76" t="n">
      <f>-</f>
    </nc>
  </rcc>
  <rcc rId="15280" ua="false" sId="4">
    <nc r="AV77" t="n">
      <f>-</f>
    </nc>
  </rcc>
  <rcc rId="15281" ua="false" sId="4">
    <nc r="AW48" t="inlineStr">
      <is>
        <r>
          <rPr>
            <sz val="10"/>
            <rFont val="Arial"/>
            <family val="2"/>
            <charset val="1"/>
          </rPr>
          <t xml:space="preserve">Total publicaciones / JCE</t>
        </r>
      </is>
    </nc>
  </rcc>
  <rcc rId="15282" ua="false" sId="4">
    <nc r="AW49" t="inlineStr">
      <is>
        <r>
          <rPr>
            <sz val="10"/>
            <rFont val="Arial"/>
            <family val="2"/>
            <charset val="1"/>
          </rPr>
          <t xml:space="preserve">% AFD 5%</t>
        </r>
      </is>
    </nc>
  </rcc>
  <rcc rId="15283" ua="false" sId="4">
    <nc r="AW50" t="n">
      <f>-</f>
    </nc>
  </rcc>
  <rcc rId="15284" ua="false" sId="4">
    <nc r="AW51" t="n">
      <f>-</f>
    </nc>
  </rcc>
  <rcc rId="15285" ua="false" sId="4">
    <nc r="AW52" t="n">
      <f>-</f>
    </nc>
  </rcc>
  <rcc rId="15286" ua="false" sId="4">
    <nc r="AW53" t="n">
      <f>-</f>
    </nc>
  </rcc>
  <rcc rId="15287" ua="false" sId="4">
    <nc r="AW54" t="n">
      <f>-</f>
    </nc>
  </rcc>
  <rcc rId="15288" ua="false" sId="4">
    <nc r="AW55" t="n">
      <f>-</f>
    </nc>
  </rcc>
  <rcc rId="15289" ua="false" sId="4">
    <nc r="AW56" t="n">
      <f>-</f>
    </nc>
  </rcc>
  <rcc rId="15290" ua="false" sId="4">
    <nc r="AW57" t="n">
      <f>-</f>
    </nc>
  </rcc>
  <rcc rId="15291" ua="false" sId="4">
    <nc r="AW58" t="n">
      <f>-</f>
    </nc>
  </rcc>
  <rcc rId="15292" ua="false" sId="4">
    <nc r="AW59" t="n">
      <f>-</f>
    </nc>
  </rcc>
  <rcc rId="15293" ua="false" sId="4">
    <nc r="AW60" t="n">
      <f>-</f>
    </nc>
  </rcc>
  <rcc rId="15294" ua="false" sId="4">
    <nc r="AW61" t="n">
      <f>-</f>
    </nc>
  </rcc>
  <rcc rId="15295" ua="false" sId="4">
    <nc r="AW62" t="n">
      <f>-</f>
    </nc>
  </rcc>
  <rcc rId="15296" ua="false" sId="4">
    <nc r="AW63" t="n">
      <f>-</f>
    </nc>
  </rcc>
  <rcc rId="15297" ua="false" sId="4">
    <nc r="AW64" t="n">
      <f>-</f>
    </nc>
  </rcc>
  <rcc rId="15298" ua="false" sId="4">
    <nc r="AW65" t="n">
      <f>-</f>
    </nc>
  </rcc>
  <rcc rId="15299" ua="false" sId="4">
    <nc r="AW66" t="n">
      <f>-</f>
    </nc>
  </rcc>
  <rcc rId="15300" ua="false" sId="4">
    <nc r="AW67" t="n">
      <f>-</f>
    </nc>
  </rcc>
  <rcc rId="15301" ua="false" sId="4">
    <nc r="AW68" t="n">
      <f>-</f>
    </nc>
  </rcc>
  <rcc rId="15302" ua="false" sId="4">
    <nc r="AW69" t="n">
      <f>-</f>
    </nc>
  </rcc>
  <rcc rId="15303" ua="false" sId="4">
    <nc r="AW70" t="n">
      <f>-</f>
    </nc>
  </rcc>
  <rcc rId="15304" ua="false" sId="4">
    <nc r="AW71" t="n">
      <f>-</f>
    </nc>
  </rcc>
  <rcc rId="15305" ua="false" sId="4">
    <nc r="AW72" t="n">
      <f>-</f>
    </nc>
  </rcc>
  <rcc rId="15306" ua="false" sId="4">
    <nc r="AW73" t="n">
      <f>-</f>
    </nc>
  </rcc>
  <rcc rId="15307" ua="false" sId="4">
    <nc r="AW74" t="n">
      <f>-</f>
    </nc>
  </rcc>
  <rcc rId="15308" ua="false" sId="4">
    <nc r="AW75" t="n">
      <f>-</f>
    </nc>
  </rcc>
  <rcc rId="15309" ua="false" sId="4">
    <nc r="AW76" t="n">
      <f>-</f>
    </nc>
  </rcc>
  <rcc rId="15310" ua="false" sId="4">
    <nc r="AW77" t="n">
      <f>-</f>
    </nc>
  </rcc>
  <rcc rId="15311" ua="false" sId="4">
    <nc r="AX49" t="inlineStr">
      <is>
        <r>
          <rPr>
            <sz val="10"/>
            <rFont val="Arial"/>
            <family val="2"/>
            <charset val="1"/>
          </rPr>
          <t xml:space="preserve">M$ AFD 5%</t>
        </r>
      </is>
    </nc>
  </rcc>
  <rcc rId="15312" ua="false" sId="4">
    <nc r="AX50" t="n">
      <f>-</f>
    </nc>
  </rcc>
  <rcc rId="15313" ua="false" sId="4">
    <nc r="AX51" t="n">
      <f>-</f>
    </nc>
  </rcc>
  <rcc rId="15314" ua="false" sId="4">
    <nc r="AX52" t="n">
      <f>-</f>
    </nc>
  </rcc>
  <rcc rId="15315" ua="false" sId="4">
    <nc r="AX53" t="n">
      <f>-</f>
    </nc>
  </rcc>
  <rcc rId="15316" ua="false" sId="4">
    <nc r="AX54" t="n">
      <f>-</f>
    </nc>
  </rcc>
  <rcc rId="15317" ua="false" sId="4">
    <nc r="AX55" t="n">
      <f>-</f>
    </nc>
  </rcc>
  <rcc rId="15318" ua="false" sId="4">
    <nc r="AX56" t="n">
      <f>-</f>
    </nc>
  </rcc>
  <rcc rId="15319" ua="false" sId="4">
    <nc r="AX57" t="n">
      <f>-</f>
    </nc>
  </rcc>
  <rcc rId="15320" ua="false" sId="4">
    <nc r="AX58" t="n">
      <f>-</f>
    </nc>
  </rcc>
  <rcc rId="15321" ua="false" sId="4">
    <nc r="AX59" t="n">
      <f>-</f>
    </nc>
  </rcc>
  <rcc rId="15322" ua="false" sId="4">
    <nc r="AX60" t="n">
      <f>-</f>
    </nc>
  </rcc>
  <rcc rId="15323" ua="false" sId="4">
    <nc r="AX61" t="n">
      <f>-</f>
    </nc>
  </rcc>
  <rcc rId="15324" ua="false" sId="4">
    <nc r="AX62" t="n">
      <f>-</f>
    </nc>
  </rcc>
  <rcc rId="15325" ua="false" sId="4">
    <nc r="AX63" t="n">
      <f>-</f>
    </nc>
  </rcc>
  <rcc rId="15326" ua="false" sId="4">
    <nc r="AX64" t="n">
      <f>-</f>
    </nc>
  </rcc>
  <rcc rId="15327" ua="false" sId="4">
    <nc r="AX65" t="n">
      <f>-</f>
    </nc>
  </rcc>
  <rcc rId="15328" ua="false" sId="4">
    <nc r="AX66" t="n">
      <f>-</f>
    </nc>
  </rcc>
  <rcc rId="15329" ua="false" sId="4">
    <nc r="AX67" t="n">
      <f>-</f>
    </nc>
  </rcc>
  <rcc rId="15330" ua="false" sId="4">
    <nc r="AX68" t="n">
      <f>-</f>
    </nc>
  </rcc>
  <rcc rId="15331" ua="false" sId="4">
    <nc r="AX69" t="n">
      <f>-</f>
    </nc>
  </rcc>
  <rcc rId="15332" ua="false" sId="4">
    <nc r="AX70" t="n">
      <f>-</f>
    </nc>
  </rcc>
  <rcc rId="15333" ua="false" sId="4">
    <nc r="AX71" t="n">
      <f>-</f>
    </nc>
  </rcc>
  <rcc rId="15334" ua="false" sId="4">
    <nc r="AX72" t="n">
      <f>-</f>
    </nc>
  </rcc>
  <rcc rId="15335" ua="false" sId="4">
    <nc r="AX73" t="n">
      <f>-</f>
    </nc>
  </rcc>
  <rcc rId="15336" ua="false" sId="4">
    <nc r="AX74" t="n">
      <f>-</f>
    </nc>
  </rcc>
  <rcc rId="15337" ua="false" sId="4">
    <nc r="AX75" t="n">
      <f>-</f>
    </nc>
  </rcc>
  <rcc rId="15338" ua="false" sId="4">
    <nc r="AX76" t="n">
      <f>-</f>
    </nc>
  </rcc>
  <rcc rId="15339" ua="false" sId="4">
    <nc r="AX77" t="n">
      <f>-</f>
    </nc>
  </rcc>
  <rcc rId="15340" ua="false" sId="4">
    <oc r="A12" t="inlineStr">
      <is>
        <r>
          <rPr>
            <sz val="10"/>
            <rFont val="Arial"/>
            <family val="2"/>
            <charset val="1"/>
          </rPr>
          <t xml:space="preserve">APORTE FISCAL DIRECTO AÑO 2019</t>
        </r>
      </is>
    </oc>
    <nc r="A12" t="inlineStr">
      <is>
        <r>
          <rPr>
            <sz val="10"/>
            <rFont val="Arial"/>
            <family val="2"/>
            <charset val="1"/>
          </rPr>
          <t xml:space="preserve">APORTE FISCAL DIRECTO AÑO 2020</t>
        </r>
      </is>
    </nc>
  </rcc>
  <rcc rId="15341" ua="false" sId="4">
    <oc r="B85" t="e">
      <f>-</f>
    </oc>
    <nc r="B85" t="n">
      <f>-</f>
    </nc>
  </rcc>
  <rcc rId="15342" ua="false" sId="4">
    <oc r="B86" t="e">
      <f>-</f>
    </oc>
    <nc r="B86" t="n">
      <f>-</f>
    </nc>
  </rcc>
  <rcc rId="15343" ua="false" sId="4">
    <oc r="B87" t="e">
      <f>-</f>
    </oc>
    <nc r="B87" t="n">
      <f>-</f>
    </nc>
  </rcc>
  <rcc rId="15344" ua="false" sId="4">
    <oc r="B88" t="e">
      <f>-</f>
    </oc>
    <nc r="B88" t="n">
      <f>-</f>
    </nc>
  </rcc>
  <rcc rId="15345" ua="false" sId="4">
    <oc r="B89" t="e">
      <f>-</f>
    </oc>
    <nc r="B89" t="n">
      <f>-</f>
    </nc>
  </rcc>
  <rcc rId="15346" ua="false" sId="4">
    <oc r="B90" t="e">
      <f>-</f>
    </oc>
    <nc r="B90" t="n">
      <f>-</f>
    </nc>
  </rcc>
  <rcc rId="15347" ua="false" sId="4">
    <oc r="B91" t="e">
      <f>-</f>
    </oc>
    <nc r="B91" t="n">
      <f>-</f>
    </nc>
  </rcc>
  <rcc rId="15348" ua="false" sId="4">
    <oc r="B92" t="e">
      <f>-</f>
    </oc>
    <nc r="B92" t="n">
      <f>-</f>
    </nc>
  </rcc>
  <rcc rId="15349" ua="false" sId="4">
    <oc r="B93" t="e">
      <f>-</f>
    </oc>
    <nc r="B93" t="n">
      <f>-</f>
    </nc>
  </rcc>
  <rcc rId="15350" ua="false" sId="4">
    <oc r="B94" t="e">
      <f>-</f>
    </oc>
    <nc r="B94" t="n">
      <f>-</f>
    </nc>
  </rcc>
  <rcc rId="15351" ua="false" sId="4">
    <oc r="B95" t="e">
      <f>-</f>
    </oc>
    <nc r="B95" t="n">
      <f>-</f>
    </nc>
  </rcc>
  <rcc rId="15352" ua="false" sId="4">
    <oc r="B96" t="e">
      <f>-</f>
    </oc>
    <nc r="B96" t="n">
      <f>-</f>
    </nc>
  </rcc>
  <rcc rId="15353" ua="false" sId="4">
    <oc r="B97" t="e">
      <f>-</f>
    </oc>
    <nc r="B97" t="n">
      <f>-</f>
    </nc>
  </rcc>
  <rcc rId="15354" ua="false" sId="4">
    <oc r="B98" t="e">
      <f>-</f>
    </oc>
    <nc r="B98" t="n">
      <f>-</f>
    </nc>
  </rcc>
  <rcc rId="15355" ua="false" sId="4">
    <oc r="B99" t="e">
      <f>-</f>
    </oc>
    <nc r="B99" t="n">
      <f>-</f>
    </nc>
  </rcc>
  <rcc rId="15356" ua="false" sId="4">
    <oc r="B100" t="e">
      <f>-</f>
    </oc>
    <nc r="B100" t="n">
      <f>-</f>
    </nc>
  </rcc>
  <rcc rId="15357" ua="false" sId="4">
    <oc r="B101" t="e">
      <f>-</f>
    </oc>
    <nc r="B101" t="n">
      <f>-</f>
    </nc>
  </rcc>
  <rcc rId="15358" ua="false" sId="4">
    <oc r="B102" t="e">
      <f>-</f>
    </oc>
    <nc r="B102" t="n">
      <f>-</f>
    </nc>
  </rcc>
  <rcc rId="15359" ua="false" sId="4">
    <oc r="B103" t="e">
      <f>-</f>
    </oc>
    <nc r="B103" t="n">
      <f>-</f>
    </nc>
  </rcc>
  <rcc rId="15360" ua="false" sId="4">
    <oc r="B104" t="e">
      <f>-</f>
    </oc>
    <nc r="B104" t="n">
      <f>-</f>
    </nc>
  </rcc>
  <rcc rId="15361" ua="false" sId="4">
    <oc r="B105" t="e">
      <f>-</f>
    </oc>
    <nc r="B105" t="n">
      <f>-</f>
    </nc>
  </rcc>
  <rcc rId="15362" ua="false" sId="4">
    <oc r="B106" t="e">
      <f>-</f>
    </oc>
    <nc r="B106" t="n">
      <f>-</f>
    </nc>
  </rcc>
  <rcc rId="15363" ua="false" sId="4">
    <oc r="B107" t="e">
      <f>-</f>
    </oc>
    <nc r="B107" t="n">
      <f>-</f>
    </nc>
  </rcc>
  <rcc rId="15364" ua="false" sId="4">
    <oc r="B108" t="e">
      <f>-</f>
    </oc>
    <nc r="B108" t="n">
      <f>-</f>
    </nc>
  </rcc>
  <rcc rId="15365" ua="false" sId="4">
    <oc r="B109" t="e">
      <f>-</f>
    </oc>
    <nc r="B109" t="n">
      <f>-</f>
    </nc>
  </rcc>
  <rcc rId="15366" ua="false" sId="4">
    <oc r="B110" t="e">
      <f>-</f>
    </oc>
    <nc r="B110" t="n">
      <f>-</f>
    </nc>
  </rcc>
  <rcc rId="15367" ua="false" sId="4">
    <oc r="B111" t="e">
      <f>-</f>
    </oc>
    <nc r="B111" t="n">
      <f>-</f>
    </nc>
  </rcc>
  <rcc rId="15368" ua="false" sId="4">
    <oc r="B112" t="e">
      <f>-</f>
    </oc>
    <nc r="B112" t="n">
      <f>-</f>
    </nc>
  </rcc>
  <rcc rId="15369" ua="false" sId="4">
    <oc r="C85" t="e">
      <f>-</f>
    </oc>
    <nc r="C85" t="n">
      <f>-</f>
    </nc>
  </rcc>
  <rcc rId="15370" ua="false" sId="4">
    <oc r="C86" t="e">
      <f>-</f>
    </oc>
    <nc r="C86" t="n">
      <f>-</f>
    </nc>
  </rcc>
  <rcc rId="15371" ua="false" sId="4">
    <oc r="C87" t="e">
      <f>-</f>
    </oc>
    <nc r="C87" t="n">
      <f>-</f>
    </nc>
  </rcc>
  <rcc rId="15372" ua="false" sId="4">
    <oc r="C88" t="e">
      <f>-</f>
    </oc>
    <nc r="C88" t="n">
      <f>-</f>
    </nc>
  </rcc>
  <rcc rId="15373" ua="false" sId="4">
    <oc r="C89" t="e">
      <f>-</f>
    </oc>
    <nc r="C89" t="n">
      <f>-</f>
    </nc>
  </rcc>
  <rcc rId="15374" ua="false" sId="4">
    <oc r="C90" t="e">
      <f>-</f>
    </oc>
    <nc r="C90" t="n">
      <f>-</f>
    </nc>
  </rcc>
  <rcc rId="15375" ua="false" sId="4">
    <oc r="C91" t="e">
      <f>-</f>
    </oc>
    <nc r="C91" t="n">
      <f>-</f>
    </nc>
  </rcc>
  <rcc rId="15376" ua="false" sId="4">
    <oc r="C92" t="e">
      <f>-</f>
    </oc>
    <nc r="C92" t="n">
      <f>-</f>
    </nc>
  </rcc>
  <rcc rId="15377" ua="false" sId="4">
    <oc r="C93" t="e">
      <f>-</f>
    </oc>
    <nc r="C93" t="n">
      <f>-</f>
    </nc>
  </rcc>
  <rcc rId="15378" ua="false" sId="4">
    <oc r="C94" t="e">
      <f>-</f>
    </oc>
    <nc r="C94" t="n">
      <f>-</f>
    </nc>
  </rcc>
  <rcc rId="15379" ua="false" sId="4">
    <oc r="C95" t="e">
      <f>-</f>
    </oc>
    <nc r="C95" t="n">
      <f>-</f>
    </nc>
  </rcc>
  <rcc rId="15380" ua="false" sId="4">
    <oc r="C96" t="e">
      <f>-</f>
    </oc>
    <nc r="C96" t="n">
      <f>-</f>
    </nc>
  </rcc>
  <rcc rId="15381" ua="false" sId="4">
    <oc r="C97" t="e">
      <f>-</f>
    </oc>
    <nc r="C97" t="n">
      <f>-</f>
    </nc>
  </rcc>
  <rcc rId="15382" ua="false" sId="4">
    <oc r="C98" t="e">
      <f>-</f>
    </oc>
    <nc r="C98" t="n">
      <f>-</f>
    </nc>
  </rcc>
  <rcc rId="15383" ua="false" sId="4">
    <oc r="C99" t="e">
      <f>-</f>
    </oc>
    <nc r="C99" t="n">
      <f>-</f>
    </nc>
  </rcc>
  <rcc rId="15384" ua="false" sId="4">
    <oc r="C100" t="e">
      <f>-</f>
    </oc>
    <nc r="C100" t="n">
      <f>-</f>
    </nc>
  </rcc>
  <rcc rId="15385" ua="false" sId="4">
    <oc r="C101" t="e">
      <f>-</f>
    </oc>
    <nc r="C101" t="n">
      <f>-</f>
    </nc>
  </rcc>
  <rcc rId="15386" ua="false" sId="4">
    <oc r="C102" t="e">
      <f>-</f>
    </oc>
    <nc r="C102" t="n">
      <f>-</f>
    </nc>
  </rcc>
  <rcc rId="15387" ua="false" sId="4">
    <oc r="C103" t="e">
      <f>-</f>
    </oc>
    <nc r="C103" t="n">
      <f>-</f>
    </nc>
  </rcc>
  <rcc rId="15388" ua="false" sId="4">
    <oc r="C104" t="e">
      <f>-</f>
    </oc>
    <nc r="C104" t="n">
      <f>-</f>
    </nc>
  </rcc>
  <rcc rId="15389" ua="false" sId="4">
    <oc r="C105" t="e">
      <f>-</f>
    </oc>
    <nc r="C105" t="n">
      <f>-</f>
    </nc>
  </rcc>
  <rcc rId="15390" ua="false" sId="4">
    <oc r="C106" t="e">
      <f>-</f>
    </oc>
    <nc r="C106" t="n">
      <f>-</f>
    </nc>
  </rcc>
  <rcc rId="15391" ua="false" sId="4">
    <oc r="C107" t="e">
      <f>-</f>
    </oc>
    <nc r="C107" t="n">
      <f>-</f>
    </nc>
  </rcc>
  <rcc rId="15392" ua="false" sId="4">
    <oc r="C108" t="e">
      <f>-</f>
    </oc>
    <nc r="C108" t="n">
      <f>-</f>
    </nc>
  </rcc>
  <rcc rId="15393" ua="false" sId="4">
    <oc r="C109" t="e">
      <f>-</f>
    </oc>
    <nc r="C109" t="n">
      <f>-</f>
    </nc>
  </rcc>
  <rcc rId="15394" ua="false" sId="4">
    <oc r="C110" t="e">
      <f>-</f>
    </oc>
    <nc r="C110" t="n">
      <f>-</f>
    </nc>
  </rcc>
  <rcc rId="15395" ua="false" sId="4">
    <oc r="C111" t="e">
      <f>-</f>
    </oc>
    <nc r="C111" t="n">
      <f>-</f>
    </nc>
  </rcc>
  <rcc rId="15396" ua="false" sId="4">
    <oc r="C112" t="e">
      <f>-</f>
    </oc>
    <nc r="C112" t="n">
      <f>-</f>
    </nc>
  </rcc>
  <rcc rId="15397" ua="false" sId="4">
    <oc r="D85" t="e">
      <f>-</f>
    </oc>
    <nc r="D85" t="n">
      <f>-</f>
    </nc>
  </rcc>
  <rcc rId="15398" ua="false" sId="4">
    <oc r="D86" t="e">
      <f>-</f>
    </oc>
    <nc r="D86" t="n">
      <f>-</f>
    </nc>
  </rcc>
  <rcc rId="15399" ua="false" sId="4">
    <oc r="D87" t="e">
      <f>-</f>
    </oc>
    <nc r="D87" t="n">
      <f>-</f>
    </nc>
  </rcc>
  <rcc rId="15400" ua="false" sId="4">
    <oc r="D88" t="e">
      <f>-</f>
    </oc>
    <nc r="D88" t="n">
      <f>-</f>
    </nc>
  </rcc>
  <rcc rId="15401" ua="false" sId="4">
    <oc r="D89" t="e">
      <f>-</f>
    </oc>
    <nc r="D89" t="n">
      <f>-</f>
    </nc>
  </rcc>
  <rcc rId="15402" ua="false" sId="4">
    <oc r="D90" t="e">
      <f>-</f>
    </oc>
    <nc r="D90" t="n">
      <f>-</f>
    </nc>
  </rcc>
  <rcc rId="15403" ua="false" sId="4">
    <oc r="D91" t="e">
      <f>-</f>
    </oc>
    <nc r="D91" t="n">
      <f>-</f>
    </nc>
  </rcc>
  <rcc rId="15404" ua="false" sId="4">
    <oc r="D92" t="e">
      <f>-</f>
    </oc>
    <nc r="D92" t="n">
      <f>-</f>
    </nc>
  </rcc>
  <rcc rId="15405" ua="false" sId="4">
    <oc r="D93" t="e">
      <f>-</f>
    </oc>
    <nc r="D93" t="n">
      <f>-</f>
    </nc>
  </rcc>
  <rcc rId="15406" ua="false" sId="4">
    <oc r="D94" t="e">
      <f>-</f>
    </oc>
    <nc r="D94" t="n">
      <f>-</f>
    </nc>
  </rcc>
  <rcc rId="15407" ua="false" sId="4">
    <oc r="D95" t="e">
      <f>-</f>
    </oc>
    <nc r="D95" t="n">
      <f>-</f>
    </nc>
  </rcc>
  <rcc rId="15408" ua="false" sId="4">
    <oc r="D96" t="e">
      <f>-</f>
    </oc>
    <nc r="D96" t="n">
      <f>-</f>
    </nc>
  </rcc>
  <rcc rId="15409" ua="false" sId="4">
    <oc r="D97" t="e">
      <f>-</f>
    </oc>
    <nc r="D97" t="n">
      <f>-</f>
    </nc>
  </rcc>
  <rcc rId="15410" ua="false" sId="4">
    <oc r="D98" t="e">
      <f>-</f>
    </oc>
    <nc r="D98" t="n">
      <f>-</f>
    </nc>
  </rcc>
  <rcc rId="15411" ua="false" sId="4">
    <oc r="D99" t="e">
      <f>-</f>
    </oc>
    <nc r="D99" t="n">
      <f>-</f>
    </nc>
  </rcc>
  <rcc rId="15412" ua="false" sId="4">
    <oc r="D100" t="e">
      <f>-</f>
    </oc>
    <nc r="D100" t="n">
      <f>-</f>
    </nc>
  </rcc>
  <rcc rId="15413" ua="false" sId="4">
    <oc r="D101" t="e">
      <f>-</f>
    </oc>
    <nc r="D101" t="n">
      <f>-</f>
    </nc>
  </rcc>
  <rcc rId="15414" ua="false" sId="4">
    <oc r="D102" t="e">
      <f>-</f>
    </oc>
    <nc r="D102" t="n">
      <f>-</f>
    </nc>
  </rcc>
  <rcc rId="15415" ua="false" sId="4">
    <oc r="D103" t="e">
      <f>-</f>
    </oc>
    <nc r="D103" t="n">
      <f>-</f>
    </nc>
  </rcc>
  <rcc rId="15416" ua="false" sId="4">
    <oc r="D104" t="e">
      <f>-</f>
    </oc>
    <nc r="D104" t="n">
      <f>-</f>
    </nc>
  </rcc>
  <rcc rId="15417" ua="false" sId="4">
    <oc r="D105" t="e">
      <f>-</f>
    </oc>
    <nc r="D105" t="n">
      <f>-</f>
    </nc>
  </rcc>
  <rcc rId="15418" ua="false" sId="4">
    <oc r="D106" t="e">
      <f>-</f>
    </oc>
    <nc r="D106" t="n">
      <f>-</f>
    </nc>
  </rcc>
  <rcc rId="15419" ua="false" sId="4">
    <oc r="D107" t="e">
      <f>-</f>
    </oc>
    <nc r="D107" t="n">
      <f>-</f>
    </nc>
  </rcc>
  <rcc rId="15420" ua="false" sId="4">
    <oc r="D108" t="e">
      <f>-</f>
    </oc>
    <nc r="D108" t="n">
      <f>-</f>
    </nc>
  </rcc>
  <rcc rId="15421" ua="false" sId="4">
    <oc r="D109" t="e">
      <f>-</f>
    </oc>
    <nc r="D109" t="n">
      <f>-</f>
    </nc>
  </rcc>
  <rcc rId="15422" ua="false" sId="4">
    <oc r="D110" t="e">
      <f>-</f>
    </oc>
    <nc r="D110" t="n">
      <f>-</f>
    </nc>
  </rcc>
  <rcc rId="15423" ua="false" sId="4">
    <oc r="D111" t="e">
      <f>-</f>
    </oc>
    <nc r="D111" t="n">
      <f>-</f>
    </nc>
  </rcc>
  <rcc rId="15424" ua="false" sId="4">
    <oc r="D112" t="e">
      <f>-</f>
    </oc>
    <nc r="D112" t="n">
      <f>-</f>
    </nc>
  </rcc>
  <rcc rId="15425" ua="false" sId="4">
    <oc r="E85" t="e">
      <f>-</f>
    </oc>
    <nc r="E85" t="n">
      <f>-</f>
    </nc>
  </rcc>
  <rcc rId="15426" ua="false" sId="4">
    <oc r="E86" t="e">
      <f>-</f>
    </oc>
    <nc r="E86" t="n">
      <f>-</f>
    </nc>
  </rcc>
  <rcc rId="15427" ua="false" sId="4">
    <oc r="E87" t="e">
      <f>-</f>
    </oc>
    <nc r="E87" t="n">
      <f>-</f>
    </nc>
  </rcc>
  <rcc rId="15428" ua="false" sId="4">
    <oc r="E88" t="e">
      <f>-</f>
    </oc>
    <nc r="E88" t="n">
      <f>-</f>
    </nc>
  </rcc>
  <rcc rId="15429" ua="false" sId="4">
    <oc r="E89" t="e">
      <f>-</f>
    </oc>
    <nc r="E89" t="n">
      <f>-</f>
    </nc>
  </rcc>
  <rcc rId="15430" ua="false" sId="4">
    <oc r="E90" t="e">
      <f>-</f>
    </oc>
    <nc r="E90" t="n">
      <f>-</f>
    </nc>
  </rcc>
  <rcc rId="15431" ua="false" sId="4">
    <oc r="E91" t="e">
      <f>-</f>
    </oc>
    <nc r="E91" t="n">
      <f>-</f>
    </nc>
  </rcc>
  <rcc rId="15432" ua="false" sId="4">
    <oc r="E92" t="e">
      <f>-</f>
    </oc>
    <nc r="E92" t="n">
      <f>-</f>
    </nc>
  </rcc>
  <rcc rId="15433" ua="false" sId="4">
    <oc r="E93" t="e">
      <f>-</f>
    </oc>
    <nc r="E93" t="n">
      <f>-</f>
    </nc>
  </rcc>
  <rcc rId="15434" ua="false" sId="4">
    <oc r="E94" t="e">
      <f>-</f>
    </oc>
    <nc r="E94" t="n">
      <f>-</f>
    </nc>
  </rcc>
  <rcc rId="15435" ua="false" sId="4">
    <oc r="E95" t="e">
      <f>-</f>
    </oc>
    <nc r="E95" t="n">
      <f>-</f>
    </nc>
  </rcc>
  <rcc rId="15436" ua="false" sId="4">
    <oc r="E96" t="e">
      <f>-</f>
    </oc>
    <nc r="E96" t="n">
      <f>-</f>
    </nc>
  </rcc>
  <rcc rId="15437" ua="false" sId="4">
    <oc r="E97" t="e">
      <f>-</f>
    </oc>
    <nc r="E97" t="n">
      <f>-</f>
    </nc>
  </rcc>
  <rcc rId="15438" ua="false" sId="4">
    <oc r="E98" t="e">
      <f>-</f>
    </oc>
    <nc r="E98" t="n">
      <f>-</f>
    </nc>
  </rcc>
  <rcc rId="15439" ua="false" sId="4">
    <oc r="E99" t="e">
      <f>-</f>
    </oc>
    <nc r="E99" t="n">
      <f>-</f>
    </nc>
  </rcc>
  <rcc rId="15440" ua="false" sId="4">
    <oc r="E100" t="e">
      <f>-</f>
    </oc>
    <nc r="E100" t="n">
      <f>-</f>
    </nc>
  </rcc>
  <rcc rId="15441" ua="false" sId="4">
    <oc r="E101" t="e">
      <f>-</f>
    </oc>
    <nc r="E101" t="n">
      <f>-</f>
    </nc>
  </rcc>
  <rcc rId="15442" ua="false" sId="4">
    <oc r="E102" t="e">
      <f>-</f>
    </oc>
    <nc r="E102" t="n">
      <f>-</f>
    </nc>
  </rcc>
  <rcc rId="15443" ua="false" sId="4">
    <oc r="E103" t="e">
      <f>-</f>
    </oc>
    <nc r="E103" t="n">
      <f>-</f>
    </nc>
  </rcc>
  <rcc rId="15444" ua="false" sId="4">
    <oc r="E104" t="e">
      <f>-</f>
    </oc>
    <nc r="E104" t="n">
      <f>-</f>
    </nc>
  </rcc>
  <rcc rId="15445" ua="false" sId="4">
    <oc r="E105" t="e">
      <f>-</f>
    </oc>
    <nc r="E105" t="n">
      <f>-</f>
    </nc>
  </rcc>
  <rcc rId="15446" ua="false" sId="4">
    <oc r="E106" t="e">
      <f>-</f>
    </oc>
    <nc r="E106" t="n">
      <f>-</f>
    </nc>
  </rcc>
  <rcc rId="15447" ua="false" sId="4">
    <oc r="E107" t="e">
      <f>-</f>
    </oc>
    <nc r="E107" t="n">
      <f>-</f>
    </nc>
  </rcc>
  <rcc rId="15448" ua="false" sId="4">
    <oc r="E108" t="e">
      <f>-</f>
    </oc>
    <nc r="E108" t="n">
      <f>-</f>
    </nc>
  </rcc>
  <rcc rId="15449" ua="false" sId="4">
    <oc r="E109" t="e">
      <f>-</f>
    </oc>
    <nc r="E109" t="n">
      <f>-</f>
    </nc>
  </rcc>
  <rcc rId="15450" ua="false" sId="4">
    <oc r="E110" t="e">
      <f>-</f>
    </oc>
    <nc r="E110" t="n">
      <f>-</f>
    </nc>
  </rcc>
  <rcc rId="15451" ua="false" sId="4">
    <oc r="E111" t="e">
      <f>-</f>
    </oc>
    <nc r="E111" t="n">
      <f>-</f>
    </nc>
  </rcc>
  <rcc rId="15452" ua="false" sId="4">
    <oc r="E112" t="e">
      <f>-</f>
    </oc>
    <nc r="E112" t="n">
      <f>-</f>
    </nc>
  </rcc>
  <rcc rId="15453" ua="false" sId="4">
    <oc r="F85" t="e">
      <f>-</f>
    </oc>
    <nc r="F85" t="n">
      <f>-</f>
    </nc>
  </rcc>
  <rcc rId="15454" ua="false" sId="4">
    <oc r="F86" t="e">
      <f>-</f>
    </oc>
    <nc r="F86" t="n">
      <f>-</f>
    </nc>
  </rcc>
  <rcc rId="15455" ua="false" sId="4">
    <oc r="F87" t="e">
      <f>-</f>
    </oc>
    <nc r="F87" t="n">
      <f>-</f>
    </nc>
  </rcc>
  <rcc rId="15456" ua="false" sId="4">
    <oc r="F88" t="e">
      <f>-</f>
    </oc>
    <nc r="F88" t="n">
      <f>-</f>
    </nc>
  </rcc>
  <rcc rId="15457" ua="false" sId="4">
    <oc r="F89" t="e">
      <f>-</f>
    </oc>
    <nc r="F89" t="n">
      <f>-</f>
    </nc>
  </rcc>
  <rcc rId="15458" ua="false" sId="4">
    <oc r="F90" t="e">
      <f>-</f>
    </oc>
    <nc r="F90" t="n">
      <f>-</f>
    </nc>
  </rcc>
  <rcc rId="15459" ua="false" sId="4">
    <oc r="F91" t="e">
      <f>-</f>
    </oc>
    <nc r="F91" t="n">
      <f>-</f>
    </nc>
  </rcc>
  <rcc rId="15460" ua="false" sId="4">
    <oc r="F92" t="e">
      <f>-</f>
    </oc>
    <nc r="F92" t="n">
      <f>-</f>
    </nc>
  </rcc>
  <rcc rId="15461" ua="false" sId="4">
    <oc r="F93" t="e">
      <f>-</f>
    </oc>
    <nc r="F93" t="n">
      <f>-</f>
    </nc>
  </rcc>
  <rcc rId="15462" ua="false" sId="4">
    <oc r="F94" t="e">
      <f>-</f>
    </oc>
    <nc r="F94" t="n">
      <f>-</f>
    </nc>
  </rcc>
  <rcc rId="15463" ua="false" sId="4">
    <oc r="F95" t="e">
      <f>-</f>
    </oc>
    <nc r="F95" t="n">
      <f>-</f>
    </nc>
  </rcc>
  <rcc rId="15464" ua="false" sId="4">
    <oc r="F96" t="e">
      <f>-</f>
    </oc>
    <nc r="F96" t="n">
      <f>-</f>
    </nc>
  </rcc>
  <rcc rId="15465" ua="false" sId="4">
    <oc r="F97" t="e">
      <f>-</f>
    </oc>
    <nc r="F97" t="n">
      <f>-</f>
    </nc>
  </rcc>
  <rcc rId="15466" ua="false" sId="4">
    <oc r="F98" t="e">
      <f>-</f>
    </oc>
    <nc r="F98" t="n">
      <f>-</f>
    </nc>
  </rcc>
  <rcc rId="15467" ua="false" sId="4">
    <oc r="F99" t="e">
      <f>-</f>
    </oc>
    <nc r="F99" t="n">
      <f>-</f>
    </nc>
  </rcc>
  <rcc rId="15468" ua="false" sId="4">
    <oc r="F100" t="e">
      <f>-</f>
    </oc>
    <nc r="F100" t="n">
      <f>-</f>
    </nc>
  </rcc>
  <rcc rId="15469" ua="false" sId="4">
    <oc r="F101" t="e">
      <f>-</f>
    </oc>
    <nc r="F101" t="n">
      <f>-</f>
    </nc>
  </rcc>
  <rcc rId="15470" ua="false" sId="4">
    <oc r="F102" t="e">
      <f>-</f>
    </oc>
    <nc r="F102" t="n">
      <f>-</f>
    </nc>
  </rcc>
  <rcc rId="15471" ua="false" sId="4">
    <oc r="F103" t="e">
      <f>-</f>
    </oc>
    <nc r="F103" t="n">
      <f>-</f>
    </nc>
  </rcc>
  <rcc rId="15472" ua="false" sId="4">
    <oc r="F104" t="e">
      <f>-</f>
    </oc>
    <nc r="F104" t="n">
      <f>-</f>
    </nc>
  </rcc>
  <rcc rId="15473" ua="false" sId="4">
    <oc r="F105" t="e">
      <f>-</f>
    </oc>
    <nc r="F105" t="n">
      <f>-</f>
    </nc>
  </rcc>
  <rcc rId="15474" ua="false" sId="4">
    <oc r="F106" t="e">
      <f>-</f>
    </oc>
    <nc r="F106" t="n">
      <f>-</f>
    </nc>
  </rcc>
  <rcc rId="15475" ua="false" sId="4">
    <oc r="F107" t="e">
      <f>-</f>
    </oc>
    <nc r="F107" t="n">
      <f>-</f>
    </nc>
  </rcc>
  <rcc rId="15476" ua="false" sId="4">
    <oc r="F108" t="e">
      <f>-</f>
    </oc>
    <nc r="F108" t="n">
      <f>-</f>
    </nc>
  </rcc>
  <rcc rId="15477" ua="false" sId="4">
    <oc r="F109" t="e">
      <f>-</f>
    </oc>
    <nc r="F109" t="n">
      <f>-</f>
    </nc>
  </rcc>
  <rcc rId="15478" ua="false" sId="4">
    <oc r="F110" t="e">
      <f>-</f>
    </oc>
    <nc r="F110" t="n">
      <f>-</f>
    </nc>
  </rcc>
  <rcc rId="15479" ua="false" sId="4">
    <oc r="F111" t="e">
      <f>-</f>
    </oc>
    <nc r="F111" t="n">
      <f>-</f>
    </nc>
  </rcc>
  <rcc rId="15480" ua="false" sId="4">
    <oc r="F112" t="e">
      <f>-</f>
    </oc>
    <nc r="F112" t="n">
      <f>-</f>
    </nc>
  </rcc>
  <rcc rId="15481" ua="false" sId="4">
    <oc r="G85" t="e">
      <f>-</f>
    </oc>
    <nc r="G85" t="n">
      <f>-</f>
    </nc>
  </rcc>
  <rcc rId="15482" ua="false" sId="4">
    <oc r="G86" t="e">
      <f>-</f>
    </oc>
    <nc r="G86" t="n">
      <f>-</f>
    </nc>
  </rcc>
  <rcc rId="15483" ua="false" sId="4">
    <oc r="G87" t="e">
      <f>-</f>
    </oc>
    <nc r="G87" t="n">
      <f>-</f>
    </nc>
  </rcc>
  <rcc rId="15484" ua="false" sId="4">
    <oc r="G88" t="e">
      <f>-</f>
    </oc>
    <nc r="G88" t="n">
      <f>-</f>
    </nc>
  </rcc>
  <rcc rId="15485" ua="false" sId="4">
    <oc r="G89" t="e">
      <f>-</f>
    </oc>
    <nc r="G89" t="n">
      <f>-</f>
    </nc>
  </rcc>
  <rcc rId="15486" ua="false" sId="4">
    <oc r="G90" t="e">
      <f>-</f>
    </oc>
    <nc r="G90" t="n">
      <f>-</f>
    </nc>
  </rcc>
  <rcc rId="15487" ua="false" sId="4">
    <oc r="G91" t="e">
      <f>-</f>
    </oc>
    <nc r="G91" t="n">
      <f>-</f>
    </nc>
  </rcc>
  <rcc rId="15488" ua="false" sId="4">
    <oc r="G92" t="e">
      <f>-</f>
    </oc>
    <nc r="G92" t="n">
      <f>-</f>
    </nc>
  </rcc>
  <rcc rId="15489" ua="false" sId="4">
    <oc r="G93" t="e">
      <f>-</f>
    </oc>
    <nc r="G93" t="n">
      <f>-</f>
    </nc>
  </rcc>
  <rcc rId="15490" ua="false" sId="4">
    <oc r="G94" t="e">
      <f>-</f>
    </oc>
    <nc r="G94" t="n">
      <f>-</f>
    </nc>
  </rcc>
  <rcc rId="15491" ua="false" sId="4">
    <oc r="G95" t="e">
      <f>-</f>
    </oc>
    <nc r="G95" t="n">
      <f>-</f>
    </nc>
  </rcc>
  <rcc rId="15492" ua="false" sId="4">
    <oc r="G96" t="e">
      <f>-</f>
    </oc>
    <nc r="G96" t="n">
      <f>-</f>
    </nc>
  </rcc>
  <rcc rId="15493" ua="false" sId="4">
    <oc r="G97" t="e">
      <f>-</f>
    </oc>
    <nc r="G97" t="n">
      <f>-</f>
    </nc>
  </rcc>
  <rcc rId="15494" ua="false" sId="4">
    <oc r="G98" t="e">
      <f>-</f>
    </oc>
    <nc r="G98" t="n">
      <f>-</f>
    </nc>
  </rcc>
  <rcc rId="15495" ua="false" sId="4">
    <oc r="G99" t="e">
      <f>-</f>
    </oc>
    <nc r="G99" t="n">
      <f>-</f>
    </nc>
  </rcc>
  <rcc rId="15496" ua="false" sId="4">
    <oc r="G100" t="e">
      <f>-</f>
    </oc>
    <nc r="G100" t="n">
      <f>-</f>
    </nc>
  </rcc>
  <rcc rId="15497" ua="false" sId="4">
    <oc r="G101" t="e">
      <f>-</f>
    </oc>
    <nc r="G101" t="n">
      <f>-</f>
    </nc>
  </rcc>
  <rcc rId="15498" ua="false" sId="4">
    <oc r="G102" t="e">
      <f>-</f>
    </oc>
    <nc r="G102" t="n">
      <f>-</f>
    </nc>
  </rcc>
  <rcc rId="15499" ua="false" sId="4">
    <oc r="G103" t="e">
      <f>-</f>
    </oc>
    <nc r="G103" t="n">
      <f>-</f>
    </nc>
  </rcc>
  <rcc rId="15500" ua="false" sId="4">
    <oc r="G104" t="e">
      <f>-</f>
    </oc>
    <nc r="G104" t="n">
      <f>-</f>
    </nc>
  </rcc>
  <rcc rId="15501" ua="false" sId="4">
    <oc r="G105" t="e">
      <f>-</f>
    </oc>
    <nc r="G105" t="n">
      <f>-</f>
    </nc>
  </rcc>
  <rcc rId="15502" ua="false" sId="4">
    <oc r="G106" t="e">
      <f>-</f>
    </oc>
    <nc r="G106" t="n">
      <f>-</f>
    </nc>
  </rcc>
  <rcc rId="15503" ua="false" sId="4">
    <oc r="G107" t="e">
      <f>-</f>
    </oc>
    <nc r="G107" t="n">
      <f>-</f>
    </nc>
  </rcc>
  <rcc rId="15504" ua="false" sId="4">
    <oc r="G108" t="e">
      <f>-</f>
    </oc>
    <nc r="G108" t="n">
      <f>-</f>
    </nc>
  </rcc>
  <rcc rId="15505" ua="false" sId="4">
    <oc r="G109" t="e">
      <f>-</f>
    </oc>
    <nc r="G109" t="n">
      <f>-</f>
    </nc>
  </rcc>
  <rcc rId="15506" ua="false" sId="4">
    <oc r="G110" t="e">
      <f>-</f>
    </oc>
    <nc r="G110" t="n">
      <f>-</f>
    </nc>
  </rcc>
  <rcc rId="15507" ua="false" sId="4">
    <oc r="G111" t="e">
      <f>-</f>
    </oc>
    <nc r="G111" t="n">
      <f>-</f>
    </nc>
  </rcc>
  <rcc rId="15508" ua="false" sId="4">
    <oc r="G112" t="e">
      <f>-</f>
    </oc>
    <nc r="G112" t="n">
      <f>-</f>
    </nc>
  </rcc>
  <rcc rId="15509" ua="false" sId="4">
    <oc r="H85" t="e">
      <f>-</f>
    </oc>
    <nc r="H85" t="n">
      <f>-</f>
    </nc>
  </rcc>
  <rcc rId="15510" ua="false" sId="4">
    <oc r="H86" t="e">
      <f>-</f>
    </oc>
    <nc r="H86" t="n">
      <f>-</f>
    </nc>
  </rcc>
  <rcc rId="15511" ua="false" sId="4">
    <oc r="H87" t="e">
      <f>-</f>
    </oc>
    <nc r="H87" t="n">
      <f>-</f>
    </nc>
  </rcc>
  <rcc rId="15512" ua="false" sId="4">
    <oc r="H88" t="e">
      <f>-</f>
    </oc>
    <nc r="H88" t="n">
      <f>-</f>
    </nc>
  </rcc>
  <rcc rId="15513" ua="false" sId="4">
    <oc r="H89" t="e">
      <f>-</f>
    </oc>
    <nc r="H89" t="n">
      <f>-</f>
    </nc>
  </rcc>
  <rcc rId="15514" ua="false" sId="4">
    <oc r="H90" t="e">
      <f>-</f>
    </oc>
    <nc r="H90" t="n">
      <f>-</f>
    </nc>
  </rcc>
  <rcc rId="15515" ua="false" sId="4">
    <oc r="H91" t="e">
      <f>-</f>
    </oc>
    <nc r="H91" t="n">
      <f>-</f>
    </nc>
  </rcc>
  <rcc rId="15516" ua="false" sId="4">
    <oc r="H92" t="e">
      <f>-</f>
    </oc>
    <nc r="H92" t="n">
      <f>-</f>
    </nc>
  </rcc>
  <rcc rId="15517" ua="false" sId="4">
    <oc r="H93" t="e">
      <f>-</f>
    </oc>
    <nc r="H93" t="n">
      <f>-</f>
    </nc>
  </rcc>
  <rcc rId="15518" ua="false" sId="4">
    <oc r="H94" t="e">
      <f>-</f>
    </oc>
    <nc r="H94" t="n">
      <f>-</f>
    </nc>
  </rcc>
  <rcc rId="15519" ua="false" sId="4">
    <oc r="H95" t="e">
      <f>-</f>
    </oc>
    <nc r="H95" t="n">
      <f>-</f>
    </nc>
  </rcc>
  <rcc rId="15520" ua="false" sId="4">
    <oc r="H96" t="e">
      <f>-</f>
    </oc>
    <nc r="H96" t="n">
      <f>-</f>
    </nc>
  </rcc>
  <rcc rId="15521" ua="false" sId="4">
    <oc r="H97" t="e">
      <f>-</f>
    </oc>
    <nc r="H97" t="n">
      <f>-</f>
    </nc>
  </rcc>
  <rcc rId="15522" ua="false" sId="4">
    <oc r="H98" t="e">
      <f>-</f>
    </oc>
    <nc r="H98" t="n">
      <f>-</f>
    </nc>
  </rcc>
  <rcc rId="15523" ua="false" sId="4">
    <oc r="H99" t="e">
      <f>-</f>
    </oc>
    <nc r="H99" t="n">
      <f>-</f>
    </nc>
  </rcc>
  <rcc rId="15524" ua="false" sId="4">
    <oc r="H100" t="e">
      <f>-</f>
    </oc>
    <nc r="H100" t="n">
      <f>-</f>
    </nc>
  </rcc>
  <rcc rId="15525" ua="false" sId="4">
    <oc r="H101" t="e">
      <f>-</f>
    </oc>
    <nc r="H101" t="n">
      <f>-</f>
    </nc>
  </rcc>
  <rcc rId="15526" ua="false" sId="4">
    <oc r="H102" t="e">
      <f>-</f>
    </oc>
    <nc r="H102" t="n">
      <f>-</f>
    </nc>
  </rcc>
  <rcc rId="15527" ua="false" sId="4">
    <oc r="H103" t="e">
      <f>-</f>
    </oc>
    <nc r="H103" t="n">
      <f>-</f>
    </nc>
  </rcc>
  <rcc rId="15528" ua="false" sId="4">
    <oc r="H104" t="e">
      <f>-</f>
    </oc>
    <nc r="H104" t="n">
      <f>-</f>
    </nc>
  </rcc>
  <rcc rId="15529" ua="false" sId="4">
    <oc r="H105" t="e">
      <f>-</f>
    </oc>
    <nc r="H105" t="n">
      <f>-</f>
    </nc>
  </rcc>
  <rcc rId="15530" ua="false" sId="4">
    <oc r="H106" t="e">
      <f>-</f>
    </oc>
    <nc r="H106" t="n">
      <f>-</f>
    </nc>
  </rcc>
  <rcc rId="15531" ua="false" sId="4">
    <oc r="H107" t="e">
      <f>-</f>
    </oc>
    <nc r="H107" t="n">
      <f>-</f>
    </nc>
  </rcc>
  <rcc rId="15532" ua="false" sId="4">
    <oc r="H108" t="e">
      <f>-</f>
    </oc>
    <nc r="H108" t="n">
      <f>-</f>
    </nc>
  </rcc>
  <rcc rId="15533" ua="false" sId="4">
    <oc r="H109" t="e">
      <f>-</f>
    </oc>
    <nc r="H109" t="n">
      <f>-</f>
    </nc>
  </rcc>
  <rcc rId="15534" ua="false" sId="4">
    <oc r="H110" t="e">
      <f>-</f>
    </oc>
    <nc r="H110" t="n">
      <f>-</f>
    </nc>
  </rcc>
  <rcc rId="15535" ua="false" sId="4">
    <oc r="H111" t="e">
      <f>-</f>
    </oc>
    <nc r="H111" t="n">
      <f>-</f>
    </nc>
  </rcc>
  <rcc rId="15536" ua="false" sId="4">
    <oc r="H112" t="e">
      <f>-</f>
    </oc>
    <nc r="H112" t="n">
      <f>-</f>
    </nc>
  </rcc>
  <rcc rId="15537" ua="false" sId="4">
    <oc r="I85" t="e">
      <f>-</f>
    </oc>
    <nc r="I85" t="n">
      <f>-</f>
    </nc>
  </rcc>
  <rcc rId="15538" ua="false" sId="4">
    <oc r="I86" t="e">
      <f>-</f>
    </oc>
    <nc r="I86" t="n">
      <f>-</f>
    </nc>
  </rcc>
  <rcc rId="15539" ua="false" sId="4">
    <oc r="I87" t="e">
      <f>-</f>
    </oc>
    <nc r="I87" t="n">
      <f>-</f>
    </nc>
  </rcc>
  <rcc rId="15540" ua="false" sId="4">
    <oc r="I88" t="e">
      <f>-</f>
    </oc>
    <nc r="I88" t="n">
      <f>-</f>
    </nc>
  </rcc>
  <rcc rId="15541" ua="false" sId="4">
    <oc r="I89" t="e">
      <f>-</f>
    </oc>
    <nc r="I89" t="n">
      <f>-</f>
    </nc>
  </rcc>
  <rcc rId="15542" ua="false" sId="4">
    <oc r="I90" t="e">
      <f>-</f>
    </oc>
    <nc r="I90" t="n">
      <f>-</f>
    </nc>
  </rcc>
  <rcc rId="15543" ua="false" sId="4">
    <oc r="I91" t="e">
      <f>-</f>
    </oc>
    <nc r="I91" t="n">
      <f>-</f>
    </nc>
  </rcc>
  <rcc rId="15544" ua="false" sId="4">
    <oc r="I92" t="e">
      <f>-</f>
    </oc>
    <nc r="I92" t="n">
      <f>-</f>
    </nc>
  </rcc>
  <rcc rId="15545" ua="false" sId="4">
    <oc r="I93" t="e">
      <f>-</f>
    </oc>
    <nc r="I93" t="n">
      <f>-</f>
    </nc>
  </rcc>
  <rcc rId="15546" ua="false" sId="4">
    <oc r="I94" t="e">
      <f>-</f>
    </oc>
    <nc r="I94" t="n">
      <f>-</f>
    </nc>
  </rcc>
  <rcc rId="15547" ua="false" sId="4">
    <oc r="I95" t="e">
      <f>-</f>
    </oc>
    <nc r="I95" t="n">
      <f>-</f>
    </nc>
  </rcc>
  <rcc rId="15548" ua="false" sId="4">
    <oc r="I96" t="e">
      <f>-</f>
    </oc>
    <nc r="I96" t="n">
      <f>-</f>
    </nc>
  </rcc>
  <rcc rId="15549" ua="false" sId="4">
    <oc r="I97" t="e">
      <f>-</f>
    </oc>
    <nc r="I97" t="n">
      <f>-</f>
    </nc>
  </rcc>
  <rcc rId="15550" ua="false" sId="4">
    <oc r="I98" t="e">
      <f>-</f>
    </oc>
    <nc r="I98" t="n">
      <f>-</f>
    </nc>
  </rcc>
  <rcc rId="15551" ua="false" sId="4">
    <oc r="I99" t="e">
      <f>-</f>
    </oc>
    <nc r="I99" t="n">
      <f>-</f>
    </nc>
  </rcc>
  <rcc rId="15552" ua="false" sId="4">
    <oc r="I100" t="e">
      <f>-</f>
    </oc>
    <nc r="I100" t="n">
      <f>-</f>
    </nc>
  </rcc>
  <rcc rId="15553" ua="false" sId="4">
    <oc r="I101" t="e">
      <f>-</f>
    </oc>
    <nc r="I101" t="n">
      <f>-</f>
    </nc>
  </rcc>
  <rcc rId="15554" ua="false" sId="4">
    <oc r="I102" t="e">
      <f>-</f>
    </oc>
    <nc r="I102" t="n">
      <f>-</f>
    </nc>
  </rcc>
  <rcc rId="15555" ua="false" sId="4">
    <oc r="I103" t="e">
      <f>-</f>
    </oc>
    <nc r="I103" t="n">
      <f>-</f>
    </nc>
  </rcc>
  <rcc rId="15556" ua="false" sId="4">
    <oc r="I104" t="e">
      <f>-</f>
    </oc>
    <nc r="I104" t="n">
      <f>-</f>
    </nc>
  </rcc>
  <rcc rId="15557" ua="false" sId="4">
    <oc r="I105" t="e">
      <f>-</f>
    </oc>
    <nc r="I105" t="n">
      <f>-</f>
    </nc>
  </rcc>
  <rcc rId="15558" ua="false" sId="4">
    <oc r="I106" t="e">
      <f>-</f>
    </oc>
    <nc r="I106" t="n">
      <f>-</f>
    </nc>
  </rcc>
  <rcc rId="15559" ua="false" sId="4">
    <oc r="I107" t="e">
      <f>-</f>
    </oc>
    <nc r="I107" t="n">
      <f>-</f>
    </nc>
  </rcc>
  <rcc rId="15560" ua="false" sId="4">
    <oc r="I108" t="e">
      <f>-</f>
    </oc>
    <nc r="I108" t="n">
      <f>-</f>
    </nc>
  </rcc>
  <rcc rId="15561" ua="false" sId="4">
    <oc r="I109" t="e">
      <f>-</f>
    </oc>
    <nc r="I109" t="n">
      <f>-</f>
    </nc>
  </rcc>
  <rcc rId="15562" ua="false" sId="4">
    <oc r="I110" t="e">
      <f>-</f>
    </oc>
    <nc r="I110" t="n">
      <f>-</f>
    </nc>
  </rcc>
  <rcc rId="15563" ua="false" sId="4">
    <oc r="I111" t="e">
      <f>-</f>
    </oc>
    <nc r="I111" t="n">
      <f>-</f>
    </nc>
  </rcc>
  <rcc rId="15564" ua="false" sId="4">
    <oc r="I112" t="e">
      <f>-</f>
    </oc>
    <nc r="I112" t="n">
      <f>-</f>
    </nc>
  </rcc>
  <rcc rId="15565" ua="false" sId="4">
    <oc r="J85" t="e">
      <f>-</f>
    </oc>
    <nc r="J85" t="n">
      <f>-</f>
    </nc>
  </rcc>
  <rcc rId="15566" ua="false" sId="4">
    <oc r="J86" t="e">
      <f>-</f>
    </oc>
    <nc r="J86" t="n">
      <f>-</f>
    </nc>
  </rcc>
  <rcc rId="15567" ua="false" sId="4">
    <oc r="J87" t="e">
      <f>-</f>
    </oc>
    <nc r="J87" t="n">
      <f>-</f>
    </nc>
  </rcc>
  <rcc rId="15568" ua="false" sId="4">
    <oc r="J88" t="e">
      <f>-</f>
    </oc>
    <nc r="J88" t="n">
      <f>-</f>
    </nc>
  </rcc>
  <rcc rId="15569" ua="false" sId="4">
    <oc r="J89" t="e">
      <f>-</f>
    </oc>
    <nc r="J89" t="n">
      <f>-</f>
    </nc>
  </rcc>
  <rcc rId="15570" ua="false" sId="4">
    <oc r="J90" t="e">
      <f>-</f>
    </oc>
    <nc r="J90" t="n">
      <f>-</f>
    </nc>
  </rcc>
  <rcc rId="15571" ua="false" sId="4">
    <oc r="J91" t="e">
      <f>-</f>
    </oc>
    <nc r="J91" t="n">
      <f>-</f>
    </nc>
  </rcc>
  <rcc rId="15572" ua="false" sId="4">
    <oc r="J92" t="e">
      <f>-</f>
    </oc>
    <nc r="J92" t="n">
      <f>-</f>
    </nc>
  </rcc>
  <rcc rId="15573" ua="false" sId="4">
    <oc r="J93" t="e">
      <f>-</f>
    </oc>
    <nc r="J93" t="n">
      <f>-</f>
    </nc>
  </rcc>
  <rcc rId="15574" ua="false" sId="4">
    <oc r="J94" t="e">
      <f>-</f>
    </oc>
    <nc r="J94" t="n">
      <f>-</f>
    </nc>
  </rcc>
  <rcc rId="15575" ua="false" sId="4">
    <oc r="J95" t="e">
      <f>-</f>
    </oc>
    <nc r="J95" t="n">
      <f>-</f>
    </nc>
  </rcc>
  <rcc rId="15576" ua="false" sId="4">
    <oc r="J96" t="e">
      <f>-</f>
    </oc>
    <nc r="J96" t="n">
      <f>-</f>
    </nc>
  </rcc>
  <rcc rId="15577" ua="false" sId="4">
    <oc r="J97" t="e">
      <f>-</f>
    </oc>
    <nc r="J97" t="n">
      <f>-</f>
    </nc>
  </rcc>
  <rcc rId="15578" ua="false" sId="4">
    <oc r="J98" t="e">
      <f>-</f>
    </oc>
    <nc r="J98" t="n">
      <f>-</f>
    </nc>
  </rcc>
  <rcc rId="15579" ua="false" sId="4">
    <oc r="J99" t="e">
      <f>-</f>
    </oc>
    <nc r="J99" t="n">
      <f>-</f>
    </nc>
  </rcc>
  <rcc rId="15580" ua="false" sId="4">
    <oc r="J100" t="e">
      <f>-</f>
    </oc>
    <nc r="J100" t="n">
      <f>-</f>
    </nc>
  </rcc>
  <rcc rId="15581" ua="false" sId="4">
    <oc r="J101" t="e">
      <f>-</f>
    </oc>
    <nc r="J101" t="n">
      <f>-</f>
    </nc>
  </rcc>
  <rcc rId="15582" ua="false" sId="4">
    <oc r="J102" t="e">
      <f>-</f>
    </oc>
    <nc r="J102" t="n">
      <f>-</f>
    </nc>
  </rcc>
  <rcc rId="15583" ua="false" sId="4">
    <oc r="J103" t="e">
      <f>-</f>
    </oc>
    <nc r="J103" t="n">
      <f>-</f>
    </nc>
  </rcc>
  <rcc rId="15584" ua="false" sId="4">
    <oc r="J104" t="e">
      <f>-</f>
    </oc>
    <nc r="J104" t="n">
      <f>-</f>
    </nc>
  </rcc>
  <rcc rId="15585" ua="false" sId="4">
    <oc r="J105" t="e">
      <f>-</f>
    </oc>
    <nc r="J105" t="n">
      <f>-</f>
    </nc>
  </rcc>
  <rcc rId="15586" ua="false" sId="4">
    <oc r="J106" t="e">
      <f>-</f>
    </oc>
    <nc r="J106" t="n">
      <f>-</f>
    </nc>
  </rcc>
  <rcc rId="15587" ua="false" sId="4">
    <oc r="J107" t="e">
      <f>-</f>
    </oc>
    <nc r="J107" t="n">
      <f>-</f>
    </nc>
  </rcc>
  <rcc rId="15588" ua="false" sId="4">
    <oc r="J108" t="e">
      <f>-</f>
    </oc>
    <nc r="J108" t="n">
      <f>-</f>
    </nc>
  </rcc>
  <rcc rId="15589" ua="false" sId="4">
    <oc r="J109" t="e">
      <f>-</f>
    </oc>
    <nc r="J109" t="n">
      <f>-</f>
    </nc>
  </rcc>
  <rcc rId="15590" ua="false" sId="4">
    <oc r="J110" t="e">
      <f>-</f>
    </oc>
    <nc r="J110" t="n">
      <f>-</f>
    </nc>
  </rcc>
  <rcc rId="15591" ua="false" sId="4">
    <oc r="J111" t="e">
      <f>-</f>
    </oc>
    <nc r="J111" t="n">
      <f>-</f>
    </nc>
  </rcc>
  <rcc rId="15592" ua="false" sId="4">
    <oc r="J112" t="e">
      <f>-</f>
    </oc>
    <nc r="J112" t="n">
      <f>-</f>
    </nc>
  </rcc>
  <rcc rId="15593" ua="false" sId="4">
    <oc r="K85" t="e">
      <f>-</f>
    </oc>
    <nc r="K85" t="n">
      <f>-</f>
    </nc>
  </rcc>
  <rcc rId="15594" ua="false" sId="4">
    <oc r="K86" t="e">
      <f>-</f>
    </oc>
    <nc r="K86" t="n">
      <f>-</f>
    </nc>
  </rcc>
  <rcc rId="15595" ua="false" sId="4">
    <oc r="K87" t="e">
      <f>-</f>
    </oc>
    <nc r="K87" t="n">
      <f>-</f>
    </nc>
  </rcc>
  <rcc rId="15596" ua="false" sId="4">
    <oc r="K88" t="e">
      <f>-</f>
    </oc>
    <nc r="K88" t="n">
      <f>-</f>
    </nc>
  </rcc>
  <rcc rId="15597" ua="false" sId="4">
    <oc r="K89" t="e">
      <f>-</f>
    </oc>
    <nc r="K89" t="n">
      <f>-</f>
    </nc>
  </rcc>
  <rcc rId="15598" ua="false" sId="4">
    <oc r="K90" t="e">
      <f>-</f>
    </oc>
    <nc r="K90" t="n">
      <f>-</f>
    </nc>
  </rcc>
  <rcc rId="15599" ua="false" sId="4">
    <oc r="K91" t="e">
      <f>-</f>
    </oc>
    <nc r="K91" t="n">
      <f>-</f>
    </nc>
  </rcc>
  <rcc rId="15600" ua="false" sId="4">
    <oc r="K92" t="e">
      <f>-</f>
    </oc>
    <nc r="K92" t="n">
      <f>-</f>
    </nc>
  </rcc>
  <rcc rId="15601" ua="false" sId="4">
    <oc r="K93" t="e">
      <f>-</f>
    </oc>
    <nc r="K93" t="n">
      <f>-</f>
    </nc>
  </rcc>
  <rcc rId="15602" ua="false" sId="4">
    <oc r="K94" t="e">
      <f>-</f>
    </oc>
    <nc r="K94" t="n">
      <f>-</f>
    </nc>
  </rcc>
  <rcc rId="15603" ua="false" sId="4">
    <oc r="K95" t="e">
      <f>-</f>
    </oc>
    <nc r="K95" t="n">
      <f>-</f>
    </nc>
  </rcc>
  <rcc rId="15604" ua="false" sId="4">
    <oc r="K96" t="e">
      <f>-</f>
    </oc>
    <nc r="K96" t="n">
      <f>-</f>
    </nc>
  </rcc>
  <rcc rId="15605" ua="false" sId="4">
    <oc r="K97" t="e">
      <f>-</f>
    </oc>
    <nc r="K97" t="n">
      <f>-</f>
    </nc>
  </rcc>
  <rcc rId="15606" ua="false" sId="4">
    <oc r="K98" t="e">
      <f>-</f>
    </oc>
    <nc r="K98" t="n">
      <f>-</f>
    </nc>
  </rcc>
  <rcc rId="15607" ua="false" sId="4">
    <oc r="K99" t="e">
      <f>-</f>
    </oc>
    <nc r="K99" t="n">
      <f>-</f>
    </nc>
  </rcc>
  <rcc rId="15608" ua="false" sId="4">
    <oc r="K100" t="e">
      <f>-</f>
    </oc>
    <nc r="K100" t="n">
      <f>-</f>
    </nc>
  </rcc>
  <rcc rId="15609" ua="false" sId="4">
    <oc r="K101" t="e">
      <f>-</f>
    </oc>
    <nc r="K101" t="n">
      <f>-</f>
    </nc>
  </rcc>
  <rcc rId="15610" ua="false" sId="4">
    <oc r="K102" t="e">
      <f>-</f>
    </oc>
    <nc r="K102" t="n">
      <f>-</f>
    </nc>
  </rcc>
  <rcc rId="15611" ua="false" sId="4">
    <oc r="K103" t="e">
      <f>-</f>
    </oc>
    <nc r="K103" t="n">
      <f>-</f>
    </nc>
  </rcc>
  <rcc rId="15612" ua="false" sId="4">
    <oc r="K104" t="e">
      <f>-</f>
    </oc>
    <nc r="K104" t="n">
      <f>-</f>
    </nc>
  </rcc>
  <rcc rId="15613" ua="false" sId="4">
    <oc r="K105" t="e">
      <f>-</f>
    </oc>
    <nc r="K105" t="n">
      <f>-</f>
    </nc>
  </rcc>
  <rcc rId="15614" ua="false" sId="4">
    <oc r="K106" t="e">
      <f>-</f>
    </oc>
    <nc r="K106" t="n">
      <f>-</f>
    </nc>
  </rcc>
  <rcc rId="15615" ua="false" sId="4">
    <oc r="K107" t="e">
      <f>-</f>
    </oc>
    <nc r="K107" t="n">
      <f>-</f>
    </nc>
  </rcc>
  <rcc rId="15616" ua="false" sId="4">
    <oc r="K108" t="e">
      <f>-</f>
    </oc>
    <nc r="K108" t="n">
      <f>-</f>
    </nc>
  </rcc>
  <rcc rId="15617" ua="false" sId="4">
    <oc r="K109" t="e">
      <f>-</f>
    </oc>
    <nc r="K109" t="n">
      <f>-</f>
    </nc>
  </rcc>
  <rcc rId="15618" ua="false" sId="4">
    <oc r="K110" t="e">
      <f>-</f>
    </oc>
    <nc r="K110" t="n">
      <f>-</f>
    </nc>
  </rcc>
  <rcc rId="15619" ua="false" sId="4">
    <oc r="K111" t="e">
      <f>-</f>
    </oc>
    <nc r="K111" t="n">
      <f>-</f>
    </nc>
  </rcc>
  <rcc rId="15620" ua="false" sId="4">
    <oc r="K112" t="e">
      <f>-</f>
    </oc>
    <nc r="K112" t="n">
      <f>-</f>
    </nc>
  </rcc>
  <rcc rId="15621" ua="false" sId="4">
    <oc r="L85" t="e">
      <f>-</f>
    </oc>
    <nc r="L85" t="n">
      <f>-</f>
    </nc>
  </rcc>
  <rcc rId="15622" ua="false" sId="4">
    <oc r="L86" t="e">
      <f>-</f>
    </oc>
    <nc r="L86" t="n">
      <f>-</f>
    </nc>
  </rcc>
  <rcc rId="15623" ua="false" sId="4">
    <oc r="L87" t="e">
      <f>-</f>
    </oc>
    <nc r="L87" t="n">
      <f>-</f>
    </nc>
  </rcc>
  <rcc rId="15624" ua="false" sId="4">
    <oc r="L88" t="e">
      <f>-</f>
    </oc>
    <nc r="L88" t="n">
      <f>-</f>
    </nc>
  </rcc>
  <rcc rId="15625" ua="false" sId="4">
    <oc r="L89" t="e">
      <f>-</f>
    </oc>
    <nc r="L89" t="n">
      <f>-</f>
    </nc>
  </rcc>
  <rcc rId="15626" ua="false" sId="4">
    <oc r="L90" t="e">
      <f>-</f>
    </oc>
    <nc r="L90" t="n">
      <f>-</f>
    </nc>
  </rcc>
  <rcc rId="15627" ua="false" sId="4">
    <oc r="L91" t="e">
      <f>-</f>
    </oc>
    <nc r="L91" t="n">
      <f>-</f>
    </nc>
  </rcc>
  <rcc rId="15628" ua="false" sId="4">
    <oc r="L92" t="e">
      <f>-</f>
    </oc>
    <nc r="L92" t="n">
      <f>-</f>
    </nc>
  </rcc>
  <rcc rId="15629" ua="false" sId="4">
    <oc r="L93" t="e">
      <f>-</f>
    </oc>
    <nc r="L93" t="n">
      <f>-</f>
    </nc>
  </rcc>
  <rcc rId="15630" ua="false" sId="4">
    <oc r="L94" t="e">
      <f>-</f>
    </oc>
    <nc r="L94" t="n">
      <f>-</f>
    </nc>
  </rcc>
  <rcc rId="15631" ua="false" sId="4">
    <oc r="L95" t="e">
      <f>-</f>
    </oc>
    <nc r="L95" t="n">
      <f>-</f>
    </nc>
  </rcc>
  <rcc rId="15632" ua="false" sId="4">
    <oc r="L96" t="e">
      <f>-</f>
    </oc>
    <nc r="L96" t="n">
      <f>-</f>
    </nc>
  </rcc>
  <rcc rId="15633" ua="false" sId="4">
    <oc r="L97" t="e">
      <f>-</f>
    </oc>
    <nc r="L97" t="n">
      <f>-</f>
    </nc>
  </rcc>
  <rcc rId="15634" ua="false" sId="4">
    <oc r="L98" t="e">
      <f>-</f>
    </oc>
    <nc r="L98" t="n">
      <f>-</f>
    </nc>
  </rcc>
  <rcc rId="15635" ua="false" sId="4">
    <oc r="L99" t="e">
      <f>-</f>
    </oc>
    <nc r="L99" t="n">
      <f>-</f>
    </nc>
  </rcc>
  <rcc rId="15636" ua="false" sId="4">
    <oc r="L100" t="e">
      <f>-</f>
    </oc>
    <nc r="L100" t="n">
      <f>-</f>
    </nc>
  </rcc>
  <rcc rId="15637" ua="false" sId="4">
    <oc r="L101" t="e">
      <f>-</f>
    </oc>
    <nc r="L101" t="n">
      <f>-</f>
    </nc>
  </rcc>
  <rcc rId="15638" ua="false" sId="4">
    <oc r="L102" t="e">
      <f>-</f>
    </oc>
    <nc r="L102" t="n">
      <f>-</f>
    </nc>
  </rcc>
  <rcc rId="15639" ua="false" sId="4">
    <oc r="L103" t="e">
      <f>-</f>
    </oc>
    <nc r="L103" t="n">
      <f>-</f>
    </nc>
  </rcc>
  <rcc rId="15640" ua="false" sId="4">
    <oc r="L104" t="e">
      <f>-</f>
    </oc>
    <nc r="L104" t="n">
      <f>-</f>
    </nc>
  </rcc>
  <rcc rId="15641" ua="false" sId="4">
    <oc r="L105" t="e">
      <f>-</f>
    </oc>
    <nc r="L105" t="n">
      <f>-</f>
    </nc>
  </rcc>
  <rcc rId="15642" ua="false" sId="4">
    <oc r="L106" t="e">
      <f>-</f>
    </oc>
    <nc r="L106" t="n">
      <f>-</f>
    </nc>
  </rcc>
  <rcc rId="15643" ua="false" sId="4">
    <oc r="L107" t="e">
      <f>-</f>
    </oc>
    <nc r="L107" t="n">
      <f>-</f>
    </nc>
  </rcc>
  <rcc rId="15644" ua="false" sId="4">
    <oc r="L108" t="e">
      <f>-</f>
    </oc>
    <nc r="L108" t="n">
      <f>-</f>
    </nc>
  </rcc>
  <rcc rId="15645" ua="false" sId="4">
    <oc r="L109" t="e">
      <f>-</f>
    </oc>
    <nc r="L109" t="n">
      <f>-</f>
    </nc>
  </rcc>
  <rcc rId="15646" ua="false" sId="4">
    <oc r="L110" t="e">
      <f>-</f>
    </oc>
    <nc r="L110" t="n">
      <f>-</f>
    </nc>
  </rcc>
  <rcc rId="15647" ua="false" sId="4">
    <oc r="L111" t="e">
      <f>-</f>
    </oc>
    <nc r="L111" t="n">
      <f>-</f>
    </nc>
  </rcc>
  <rcc rId="15648" ua="false" sId="4">
    <oc r="L112" t="e">
      <f>-</f>
    </oc>
    <nc r="L112" t="n">
      <f>-</f>
    </nc>
  </rcc>
  <rcc rId="15649" ua="false" sId="4">
    <oc r="M85" t="e">
      <f>-</f>
    </oc>
    <nc r="M85" t="n">
      <f>-</f>
    </nc>
  </rcc>
  <rcc rId="15650" ua="false" sId="4">
    <oc r="M86" t="e">
      <f>-</f>
    </oc>
    <nc r="M86" t="n">
      <f>-</f>
    </nc>
  </rcc>
  <rcc rId="15651" ua="false" sId="4">
    <oc r="M87" t="e">
      <f>-</f>
    </oc>
    <nc r="M87" t="n">
      <f>-</f>
    </nc>
  </rcc>
  <rcc rId="15652" ua="false" sId="4">
    <oc r="M88" t="e">
      <f>-</f>
    </oc>
    <nc r="M88" t="n">
      <f>-</f>
    </nc>
  </rcc>
  <rcc rId="15653" ua="false" sId="4">
    <oc r="M89" t="e">
      <f>-</f>
    </oc>
    <nc r="M89" t="n">
      <f>-</f>
    </nc>
  </rcc>
  <rcc rId="15654" ua="false" sId="4">
    <oc r="M90" t="e">
      <f>-</f>
    </oc>
    <nc r="M90" t="n">
      <f>-</f>
    </nc>
  </rcc>
  <rcc rId="15655" ua="false" sId="4">
    <oc r="M91" t="e">
      <f>-</f>
    </oc>
    <nc r="M91" t="n">
      <f>-</f>
    </nc>
  </rcc>
  <rcc rId="15656" ua="false" sId="4">
    <oc r="M92" t="e">
      <f>-</f>
    </oc>
    <nc r="M92" t="n">
      <f>-</f>
    </nc>
  </rcc>
  <rcc rId="15657" ua="false" sId="4">
    <oc r="M93" t="e">
      <f>-</f>
    </oc>
    <nc r="M93" t="n">
      <f>-</f>
    </nc>
  </rcc>
  <rcc rId="15658" ua="false" sId="4">
    <oc r="M94" t="e">
      <f>-</f>
    </oc>
    <nc r="M94" t="n">
      <f>-</f>
    </nc>
  </rcc>
  <rcc rId="15659" ua="false" sId="4">
    <oc r="M95" t="e">
      <f>-</f>
    </oc>
    <nc r="M95" t="n">
      <f>-</f>
    </nc>
  </rcc>
  <rcc rId="15660" ua="false" sId="4">
    <oc r="M96" t="e">
      <f>-</f>
    </oc>
    <nc r="M96" t="n">
      <f>-</f>
    </nc>
  </rcc>
  <rcc rId="15661" ua="false" sId="4">
    <oc r="M97" t="e">
      <f>-</f>
    </oc>
    <nc r="M97" t="n">
      <f>-</f>
    </nc>
  </rcc>
  <rcc rId="15662" ua="false" sId="4">
    <oc r="M98" t="e">
      <f>-</f>
    </oc>
    <nc r="M98" t="n">
      <f>-</f>
    </nc>
  </rcc>
  <rcc rId="15663" ua="false" sId="4">
    <oc r="M99" t="e">
      <f>-</f>
    </oc>
    <nc r="M99" t="n">
      <f>-</f>
    </nc>
  </rcc>
  <rcc rId="15664" ua="false" sId="4">
    <oc r="M100" t="e">
      <f>-</f>
    </oc>
    <nc r="M100" t="n">
      <f>-</f>
    </nc>
  </rcc>
  <rcc rId="15665" ua="false" sId="4">
    <oc r="M101" t="e">
      <f>-</f>
    </oc>
    <nc r="M101" t="n">
      <f>-</f>
    </nc>
  </rcc>
  <rcc rId="15666" ua="false" sId="4">
    <oc r="M102" t="e">
      <f>-</f>
    </oc>
    <nc r="M102" t="n">
      <f>-</f>
    </nc>
  </rcc>
  <rcc rId="15667" ua="false" sId="4">
    <oc r="M103" t="e">
      <f>-</f>
    </oc>
    <nc r="M103" t="n">
      <f>-</f>
    </nc>
  </rcc>
  <rcc rId="15668" ua="false" sId="4">
    <oc r="M104" t="e">
      <f>-</f>
    </oc>
    <nc r="M104" t="n">
      <f>-</f>
    </nc>
  </rcc>
  <rcc rId="15669" ua="false" sId="4">
    <oc r="M105" t="e">
      <f>-</f>
    </oc>
    <nc r="M105" t="n">
      <f>-</f>
    </nc>
  </rcc>
  <rcc rId="15670" ua="false" sId="4">
    <oc r="M106" t="e">
      <f>-</f>
    </oc>
    <nc r="M106" t="n">
      <f>-</f>
    </nc>
  </rcc>
  <rcc rId="15671" ua="false" sId="4">
    <oc r="M107" t="e">
      <f>-</f>
    </oc>
    <nc r="M107" t="n">
      <f>-</f>
    </nc>
  </rcc>
  <rcc rId="15672" ua="false" sId="4">
    <oc r="M108" t="e">
      <f>-</f>
    </oc>
    <nc r="M108" t="n">
      <f>-</f>
    </nc>
  </rcc>
  <rcc rId="15673" ua="false" sId="4">
    <oc r="M109" t="e">
      <f>-</f>
    </oc>
    <nc r="M109" t="n">
      <f>-</f>
    </nc>
  </rcc>
  <rcc rId="15674" ua="false" sId="4">
    <oc r="M110" t="e">
      <f>-</f>
    </oc>
    <nc r="M110" t="n">
      <f>-</f>
    </nc>
  </rcc>
  <rcc rId="15675" ua="false" sId="4">
    <oc r="M111" t="e">
      <f>-</f>
    </oc>
    <nc r="M111" t="n">
      <f>-</f>
    </nc>
  </rcc>
  <rcc rId="15676" ua="false" sId="4">
    <oc r="M112" t="e">
      <f>-</f>
    </oc>
    <nc r="M112" t="n">
      <f>-</f>
    </nc>
  </rcc>
  <rcc rId="15677" ua="false" sId="4">
    <oc r="N85" t="e">
      <f>-</f>
    </oc>
    <nc r="N85" t="n">
      <f>-</f>
    </nc>
  </rcc>
  <rcc rId="15678" ua="false" sId="4">
    <oc r="N86" t="e">
      <f>-</f>
    </oc>
    <nc r="N86" t="n">
      <f>-</f>
    </nc>
  </rcc>
  <rcc rId="15679" ua="false" sId="4">
    <oc r="N87" t="e">
      <f>-</f>
    </oc>
    <nc r="N87" t="n">
      <f>-</f>
    </nc>
  </rcc>
  <rcc rId="15680" ua="false" sId="4">
    <oc r="N88" t="e">
      <f>-</f>
    </oc>
    <nc r="N88" t="n">
      <f>-</f>
    </nc>
  </rcc>
  <rcc rId="15681" ua="false" sId="4">
    <oc r="N89" t="e">
      <f>-</f>
    </oc>
    <nc r="N89" t="n">
      <f>-</f>
    </nc>
  </rcc>
  <rcc rId="15682" ua="false" sId="4">
    <oc r="N90" t="e">
      <f>-</f>
    </oc>
    <nc r="N90" t="n">
      <f>-</f>
    </nc>
  </rcc>
  <rcc rId="15683" ua="false" sId="4">
    <oc r="N91" t="e">
      <f>-</f>
    </oc>
    <nc r="N91" t="n">
      <f>-</f>
    </nc>
  </rcc>
  <rcc rId="15684" ua="false" sId="4">
    <oc r="N92" t="e">
      <f>-</f>
    </oc>
    <nc r="N92" t="n">
      <f>-</f>
    </nc>
  </rcc>
  <rcc rId="15685" ua="false" sId="4">
    <oc r="N93" t="e">
      <f>-</f>
    </oc>
    <nc r="N93" t="n">
      <f>-</f>
    </nc>
  </rcc>
  <rcc rId="15686" ua="false" sId="4">
    <oc r="N94" t="e">
      <f>-</f>
    </oc>
    <nc r="N94" t="n">
      <f>-</f>
    </nc>
  </rcc>
  <rcc rId="15687" ua="false" sId="4">
    <oc r="N95" t="e">
      <f>-</f>
    </oc>
    <nc r="N95" t="n">
      <f>-</f>
    </nc>
  </rcc>
  <rcc rId="15688" ua="false" sId="4">
    <oc r="N96" t="e">
      <f>-</f>
    </oc>
    <nc r="N96" t="n">
      <f>-</f>
    </nc>
  </rcc>
  <rcc rId="15689" ua="false" sId="4">
    <oc r="N97" t="e">
      <f>-</f>
    </oc>
    <nc r="N97" t="n">
      <f>-</f>
    </nc>
  </rcc>
  <rcc rId="15690" ua="false" sId="4">
    <oc r="N98" t="e">
      <f>-</f>
    </oc>
    <nc r="N98" t="n">
      <f>-</f>
    </nc>
  </rcc>
  <rcc rId="15691" ua="false" sId="4">
    <oc r="N99" t="e">
      <f>-</f>
    </oc>
    <nc r="N99" t="n">
      <f>-</f>
    </nc>
  </rcc>
  <rcc rId="15692" ua="false" sId="4">
    <oc r="N100" t="e">
      <f>-</f>
    </oc>
    <nc r="N100" t="n">
      <f>-</f>
    </nc>
  </rcc>
  <rcc rId="15693" ua="false" sId="4">
    <oc r="N101" t="e">
      <f>-</f>
    </oc>
    <nc r="N101" t="n">
      <f>-</f>
    </nc>
  </rcc>
  <rcc rId="15694" ua="false" sId="4">
    <oc r="N102" t="e">
      <f>-</f>
    </oc>
    <nc r="N102" t="n">
      <f>-</f>
    </nc>
  </rcc>
  <rcc rId="15695" ua="false" sId="4">
    <oc r="N103" t="e">
      <f>-</f>
    </oc>
    <nc r="N103" t="n">
      <f>-</f>
    </nc>
  </rcc>
  <rcc rId="15696" ua="false" sId="4">
    <oc r="N104" t="e">
      <f>-</f>
    </oc>
    <nc r="N104" t="n">
      <f>-</f>
    </nc>
  </rcc>
  <rcc rId="15697" ua="false" sId="4">
    <oc r="N105" t="e">
      <f>-</f>
    </oc>
    <nc r="N105" t="n">
      <f>-</f>
    </nc>
  </rcc>
  <rcc rId="15698" ua="false" sId="4">
    <oc r="N106" t="e">
      <f>-</f>
    </oc>
    <nc r="N106" t="n">
      <f>-</f>
    </nc>
  </rcc>
  <rcc rId="15699" ua="false" sId="4">
    <oc r="N107" t="e">
      <f>-</f>
    </oc>
    <nc r="N107" t="n">
      <f>-</f>
    </nc>
  </rcc>
  <rcc rId="15700" ua="false" sId="4">
    <oc r="N108" t="e">
      <f>-</f>
    </oc>
    <nc r="N108" t="n">
      <f>-</f>
    </nc>
  </rcc>
  <rcc rId="15701" ua="false" sId="4">
    <oc r="N109" t="e">
      <f>-</f>
    </oc>
    <nc r="N109" t="n">
      <f>-</f>
    </nc>
  </rcc>
  <rcc rId="15702" ua="false" sId="4">
    <oc r="N110" t="e">
      <f>-</f>
    </oc>
    <nc r="N110" t="n">
      <f>-</f>
    </nc>
  </rcc>
  <rcc rId="15703" ua="false" sId="4">
    <oc r="N111" t="e">
      <f>-</f>
    </oc>
    <nc r="N111" t="n">
      <f>-</f>
    </nc>
  </rcc>
  <rcc rId="15704" ua="false" sId="4">
    <oc r="N112" t="e">
      <f>-</f>
    </oc>
    <nc r="N112" t="n">
      <f>-</f>
    </nc>
  </rcc>
  <rcc rId="15705" ua="false" sId="4">
    <oc r="O85" t="e">
      <f>-</f>
    </oc>
    <nc r="O85" t="n">
      <f>-</f>
    </nc>
  </rcc>
  <rcc rId="15706" ua="false" sId="4">
    <oc r="O86" t="e">
      <f>-</f>
    </oc>
    <nc r="O86" t="n">
      <f>-</f>
    </nc>
  </rcc>
  <rcc rId="15707" ua="false" sId="4">
    <oc r="O87" t="e">
      <f>-</f>
    </oc>
    <nc r="O87" t="n">
      <f>-</f>
    </nc>
  </rcc>
  <rcc rId="15708" ua="false" sId="4">
    <oc r="O88" t="e">
      <f>-</f>
    </oc>
    <nc r="O88" t="n">
      <f>-</f>
    </nc>
  </rcc>
  <rcc rId="15709" ua="false" sId="4">
    <oc r="O89" t="e">
      <f>-</f>
    </oc>
    <nc r="O89" t="n">
      <f>-</f>
    </nc>
  </rcc>
  <rcc rId="15710" ua="false" sId="4">
    <oc r="O90" t="e">
      <f>-</f>
    </oc>
    <nc r="O90" t="n">
      <f>-</f>
    </nc>
  </rcc>
  <rcc rId="15711" ua="false" sId="4">
    <oc r="O91" t="e">
      <f>-</f>
    </oc>
    <nc r="O91" t="n">
      <f>-</f>
    </nc>
  </rcc>
  <rcc rId="15712" ua="false" sId="4">
    <oc r="O92" t="e">
      <f>-</f>
    </oc>
    <nc r="O92" t="n">
      <f>-</f>
    </nc>
  </rcc>
  <rcc rId="15713" ua="false" sId="4">
    <oc r="O93" t="e">
      <f>-</f>
    </oc>
    <nc r="O93" t="n">
      <f>-</f>
    </nc>
  </rcc>
  <rcc rId="15714" ua="false" sId="4">
    <oc r="O94" t="e">
      <f>-</f>
    </oc>
    <nc r="O94" t="n">
      <f>-</f>
    </nc>
  </rcc>
  <rcc rId="15715" ua="false" sId="4">
    <oc r="O95" t="e">
      <f>-</f>
    </oc>
    <nc r="O95" t="n">
      <f>-</f>
    </nc>
  </rcc>
  <rcc rId="15716" ua="false" sId="4">
    <oc r="O96" t="e">
      <f>-</f>
    </oc>
    <nc r="O96" t="n">
      <f>-</f>
    </nc>
  </rcc>
  <rcc rId="15717" ua="false" sId="4">
    <oc r="O97" t="e">
      <f>-</f>
    </oc>
    <nc r="O97" t="n">
      <f>-</f>
    </nc>
  </rcc>
  <rcc rId="15718" ua="false" sId="4">
    <oc r="O98" t="e">
      <f>-</f>
    </oc>
    <nc r="O98" t="n">
      <f>-</f>
    </nc>
  </rcc>
  <rcc rId="15719" ua="false" sId="4">
    <oc r="O99" t="e">
      <f>-</f>
    </oc>
    <nc r="O99" t="n">
      <f>-</f>
    </nc>
  </rcc>
  <rcc rId="15720" ua="false" sId="4">
    <oc r="O100" t="e">
      <f>-</f>
    </oc>
    <nc r="O100" t="n">
      <f>-</f>
    </nc>
  </rcc>
  <rcc rId="15721" ua="false" sId="4">
    <oc r="O101" t="e">
      <f>-</f>
    </oc>
    <nc r="O101" t="n">
      <f>-</f>
    </nc>
  </rcc>
  <rcc rId="15722" ua="false" sId="4">
    <oc r="O102" t="e">
      <f>-</f>
    </oc>
    <nc r="O102" t="n">
      <f>-</f>
    </nc>
  </rcc>
  <rcc rId="15723" ua="false" sId="4">
    <oc r="O103" t="e">
      <f>-</f>
    </oc>
    <nc r="O103" t="n">
      <f>-</f>
    </nc>
  </rcc>
  <rcc rId="15724" ua="false" sId="4">
    <oc r="O104" t="e">
      <f>-</f>
    </oc>
    <nc r="O104" t="n">
      <f>-</f>
    </nc>
  </rcc>
  <rcc rId="15725" ua="false" sId="4">
    <oc r="O105" t="e">
      <f>-</f>
    </oc>
    <nc r="O105" t="n">
      <f>-</f>
    </nc>
  </rcc>
  <rcc rId="15726" ua="false" sId="4">
    <oc r="O106" t="e">
      <f>-</f>
    </oc>
    <nc r="O106" t="n">
      <f>-</f>
    </nc>
  </rcc>
  <rcc rId="15727" ua="false" sId="4">
    <oc r="O107" t="e">
      <f>-</f>
    </oc>
    <nc r="O107" t="n">
      <f>-</f>
    </nc>
  </rcc>
  <rcc rId="15728" ua="false" sId="4">
    <oc r="O108" t="e">
      <f>-</f>
    </oc>
    <nc r="O108" t="n">
      <f>-</f>
    </nc>
  </rcc>
  <rcc rId="15729" ua="false" sId="4">
    <oc r="O109" t="e">
      <f>-</f>
    </oc>
    <nc r="O109" t="n">
      <f>-</f>
    </nc>
  </rcc>
  <rcc rId="15730" ua="false" sId="4">
    <oc r="O110" t="e">
      <f>-</f>
    </oc>
    <nc r="O110" t="n">
      <f>-</f>
    </nc>
  </rcc>
  <rcc rId="15731" ua="false" sId="4">
    <oc r="O111" t="e">
      <f>-</f>
    </oc>
    <nc r="O111" t="n">
      <f>-</f>
    </nc>
  </rcc>
  <rcc rId="15732" ua="false" sId="4">
    <oc r="O112" t="e">
      <f>-</f>
    </oc>
    <nc r="O112" t="n">
      <f>-</f>
    </nc>
  </rcc>
  <rcc rId="15733" ua="false" sId="4">
    <oc r="P85" t="e">
      <f>-</f>
    </oc>
    <nc r="P85" t="n">
      <f>-</f>
    </nc>
  </rcc>
  <rcc rId="15734" ua="false" sId="4">
    <oc r="P86" t="e">
      <f>-</f>
    </oc>
    <nc r="P86" t="n">
      <f>-</f>
    </nc>
  </rcc>
  <rcc rId="15735" ua="false" sId="4">
    <oc r="P87" t="e">
      <f>-</f>
    </oc>
    <nc r="P87" t="n">
      <f>-</f>
    </nc>
  </rcc>
  <rcc rId="15736" ua="false" sId="4">
    <oc r="P88" t="e">
      <f>-</f>
    </oc>
    <nc r="P88" t="n">
      <f>-</f>
    </nc>
  </rcc>
  <rcc rId="15737" ua="false" sId="4">
    <oc r="P89" t="e">
      <f>-</f>
    </oc>
    <nc r="P89" t="n">
      <f>-</f>
    </nc>
  </rcc>
  <rcc rId="15738" ua="false" sId="4">
    <oc r="P90" t="e">
      <f>-</f>
    </oc>
    <nc r="P90" t="n">
      <f>-</f>
    </nc>
  </rcc>
  <rcc rId="15739" ua="false" sId="4">
    <oc r="P91" t="e">
      <f>-</f>
    </oc>
    <nc r="P91" t="n">
      <f>-</f>
    </nc>
  </rcc>
  <rcc rId="15740" ua="false" sId="4">
    <oc r="P92" t="e">
      <f>-</f>
    </oc>
    <nc r="P92" t="n">
      <f>-</f>
    </nc>
  </rcc>
  <rcc rId="15741" ua="false" sId="4">
    <oc r="P93" t="e">
      <f>-</f>
    </oc>
    <nc r="P93" t="n">
      <f>-</f>
    </nc>
  </rcc>
  <rcc rId="15742" ua="false" sId="4">
    <oc r="P94" t="e">
      <f>-</f>
    </oc>
    <nc r="P94" t="n">
      <f>-</f>
    </nc>
  </rcc>
  <rcc rId="15743" ua="false" sId="4">
    <oc r="P95" t="e">
      <f>-</f>
    </oc>
    <nc r="P95" t="n">
      <f>-</f>
    </nc>
  </rcc>
  <rcc rId="15744" ua="false" sId="4">
    <oc r="P96" t="e">
      <f>-</f>
    </oc>
    <nc r="P96" t="n">
      <f>-</f>
    </nc>
  </rcc>
  <rcc rId="15745" ua="false" sId="4">
    <oc r="P97" t="e">
      <f>-</f>
    </oc>
    <nc r="P97" t="n">
      <f>-</f>
    </nc>
  </rcc>
  <rcc rId="15746" ua="false" sId="4">
    <oc r="P98" t="e">
      <f>-</f>
    </oc>
    <nc r="P98" t="n">
      <f>-</f>
    </nc>
  </rcc>
  <rcc rId="15747" ua="false" sId="4">
    <oc r="P99" t="e">
      <f>-</f>
    </oc>
    <nc r="P99" t="n">
      <f>-</f>
    </nc>
  </rcc>
  <rcc rId="15748" ua="false" sId="4">
    <oc r="P100" t="e">
      <f>-</f>
    </oc>
    <nc r="P100" t="n">
      <f>-</f>
    </nc>
  </rcc>
  <rcc rId="15749" ua="false" sId="4">
    <oc r="P101" t="e">
      <f>-</f>
    </oc>
    <nc r="P101" t="n">
      <f>-</f>
    </nc>
  </rcc>
  <rcc rId="15750" ua="false" sId="4">
    <oc r="P102" t="e">
      <f>-</f>
    </oc>
    <nc r="P102" t="n">
      <f>-</f>
    </nc>
  </rcc>
  <rcc rId="15751" ua="false" sId="4">
    <oc r="P103" t="e">
      <f>-</f>
    </oc>
    <nc r="P103" t="n">
      <f>-</f>
    </nc>
  </rcc>
  <rcc rId="15752" ua="false" sId="4">
    <oc r="P104" t="e">
      <f>-</f>
    </oc>
    <nc r="P104" t="n">
      <f>-</f>
    </nc>
  </rcc>
  <rcc rId="15753" ua="false" sId="4">
    <oc r="P105" t="e">
      <f>-</f>
    </oc>
    <nc r="P105" t="n">
      <f>-</f>
    </nc>
  </rcc>
  <rcc rId="15754" ua="false" sId="4">
    <oc r="P106" t="e">
      <f>-</f>
    </oc>
    <nc r="P106" t="n">
      <f>-</f>
    </nc>
  </rcc>
  <rcc rId="15755" ua="false" sId="4">
    <oc r="P107" t="e">
      <f>-</f>
    </oc>
    <nc r="P107" t="n">
      <f>-</f>
    </nc>
  </rcc>
  <rcc rId="15756" ua="false" sId="4">
    <oc r="P108" t="e">
      <f>-</f>
    </oc>
    <nc r="P108" t="n">
      <f>-</f>
    </nc>
  </rcc>
  <rcc rId="15757" ua="false" sId="4">
    <oc r="P109" t="e">
      <f>-</f>
    </oc>
    <nc r="P109" t="n">
      <f>-</f>
    </nc>
  </rcc>
  <rcc rId="15758" ua="false" sId="4">
    <oc r="P110" t="e">
      <f>-</f>
    </oc>
    <nc r="P110" t="n">
      <f>-</f>
    </nc>
  </rcc>
  <rcc rId="15759" ua="false" sId="4">
    <oc r="P111" t="e">
      <f>-</f>
    </oc>
    <nc r="P111" t="n">
      <f>-</f>
    </nc>
  </rcc>
  <rcc rId="15760" ua="false" sId="4">
    <oc r="P112" t="e">
      <f>-</f>
    </oc>
    <nc r="P112" t="n">
      <f>-</f>
    </nc>
  </rcc>
  <rcc rId="15761" ua="false" sId="4">
    <oc r="Q85" t="e">
      <f>-</f>
    </oc>
    <nc r="Q85" t="n">
      <f>-</f>
    </nc>
  </rcc>
  <rcc rId="15762" ua="false" sId="4">
    <oc r="Q86" t="e">
      <f>-</f>
    </oc>
    <nc r="Q86" t="n">
      <f>-</f>
    </nc>
  </rcc>
  <rcc rId="15763" ua="false" sId="4">
    <oc r="Q87" t="e">
      <f>-</f>
    </oc>
    <nc r="Q87" t="n">
      <f>-</f>
    </nc>
  </rcc>
  <rcc rId="15764" ua="false" sId="4">
    <oc r="Q88" t="e">
      <f>-</f>
    </oc>
    <nc r="Q88" t="n">
      <f>-</f>
    </nc>
  </rcc>
  <rcc rId="15765" ua="false" sId="4">
    <oc r="Q89" t="e">
      <f>-</f>
    </oc>
    <nc r="Q89" t="n">
      <f>-</f>
    </nc>
  </rcc>
  <rcc rId="15766" ua="false" sId="4">
    <oc r="Q90" t="e">
      <f>-</f>
    </oc>
    <nc r="Q90" t="n">
      <f>-</f>
    </nc>
  </rcc>
  <rcc rId="15767" ua="false" sId="4">
    <oc r="Q91" t="e">
      <f>-</f>
    </oc>
    <nc r="Q91" t="n">
      <f>-</f>
    </nc>
  </rcc>
  <rcc rId="15768" ua="false" sId="4">
    <oc r="Q92" t="e">
      <f>-</f>
    </oc>
    <nc r="Q92" t="n">
      <f>-</f>
    </nc>
  </rcc>
  <rcc rId="15769" ua="false" sId="4">
    <oc r="Q93" t="e">
      <f>-</f>
    </oc>
    <nc r="Q93" t="n">
      <f>-</f>
    </nc>
  </rcc>
  <rcc rId="15770" ua="false" sId="4">
    <oc r="Q94" t="e">
      <f>-</f>
    </oc>
    <nc r="Q94" t="n">
      <f>-</f>
    </nc>
  </rcc>
  <rcc rId="15771" ua="false" sId="4">
    <oc r="Q95" t="e">
      <f>-</f>
    </oc>
    <nc r="Q95" t="n">
      <f>-</f>
    </nc>
  </rcc>
  <rcc rId="15772" ua="false" sId="4">
    <oc r="Q96" t="e">
      <f>-</f>
    </oc>
    <nc r="Q96" t="n">
      <f>-</f>
    </nc>
  </rcc>
  <rcc rId="15773" ua="false" sId="4">
    <oc r="Q97" t="e">
      <f>-</f>
    </oc>
    <nc r="Q97" t="n">
      <f>-</f>
    </nc>
  </rcc>
  <rcc rId="15774" ua="false" sId="4">
    <oc r="Q98" t="e">
      <f>-</f>
    </oc>
    <nc r="Q98" t="n">
      <f>-</f>
    </nc>
  </rcc>
  <rcc rId="15775" ua="false" sId="4">
    <oc r="Q99" t="e">
      <f>-</f>
    </oc>
    <nc r="Q99" t="n">
      <f>-</f>
    </nc>
  </rcc>
  <rcc rId="15776" ua="false" sId="4">
    <oc r="Q100" t="e">
      <f>-</f>
    </oc>
    <nc r="Q100" t="n">
      <f>-</f>
    </nc>
  </rcc>
  <rcc rId="15777" ua="false" sId="4">
    <oc r="Q101" t="e">
      <f>-</f>
    </oc>
    <nc r="Q101" t="n">
      <f>-</f>
    </nc>
  </rcc>
  <rcc rId="15778" ua="false" sId="4">
    <oc r="Q102" t="e">
      <f>-</f>
    </oc>
    <nc r="Q102" t="n">
      <f>-</f>
    </nc>
  </rcc>
  <rcc rId="15779" ua="false" sId="4">
    <oc r="Q103" t="e">
      <f>-</f>
    </oc>
    <nc r="Q103" t="n">
      <f>-</f>
    </nc>
  </rcc>
  <rcc rId="15780" ua="false" sId="4">
    <oc r="Q104" t="e">
      <f>-</f>
    </oc>
    <nc r="Q104" t="n">
      <f>-</f>
    </nc>
  </rcc>
  <rcc rId="15781" ua="false" sId="4">
    <oc r="Q105" t="e">
      <f>-</f>
    </oc>
    <nc r="Q105" t="n">
      <f>-</f>
    </nc>
  </rcc>
  <rcc rId="15782" ua="false" sId="4">
    <oc r="Q106" t="e">
      <f>-</f>
    </oc>
    <nc r="Q106" t="n">
      <f>-</f>
    </nc>
  </rcc>
  <rcc rId="15783" ua="false" sId="4">
    <oc r="Q107" t="e">
      <f>-</f>
    </oc>
    <nc r="Q107" t="n">
      <f>-</f>
    </nc>
  </rcc>
  <rcc rId="15784" ua="false" sId="4">
    <oc r="Q108" t="e">
      <f>-</f>
    </oc>
    <nc r="Q108" t="n">
      <f>-</f>
    </nc>
  </rcc>
  <rcc rId="15785" ua="false" sId="4">
    <oc r="Q109" t="e">
      <f>-</f>
    </oc>
    <nc r="Q109" t="n">
      <f>-</f>
    </nc>
  </rcc>
  <rcc rId="15786" ua="false" sId="4">
    <oc r="Q110" t="e">
      <f>-</f>
    </oc>
    <nc r="Q110" t="n">
      <f>-</f>
    </nc>
  </rcc>
  <rcc rId="15787" ua="false" sId="4">
    <oc r="Q111" t="e">
      <f>-</f>
    </oc>
    <nc r="Q111" t="n">
      <f>-</f>
    </nc>
  </rcc>
  <rcc rId="15788" ua="false" sId="4">
    <oc r="Q112" t="e">
      <f>-</f>
    </oc>
    <nc r="Q112" t="n">
      <f>-</f>
    </nc>
  </rcc>
  <rcc rId="15789" ua="false" sId="4">
    <oc r="S85" t="e">
      <f>-</f>
    </oc>
    <nc r="S85" t="n">
      <f>-</f>
    </nc>
  </rcc>
  <rcc rId="15790" ua="false" sId="4">
    <oc r="S86" t="e">
      <f>-</f>
    </oc>
    <nc r="S86" t="n">
      <f>-</f>
    </nc>
  </rcc>
  <rcc rId="15791" ua="false" sId="4">
    <oc r="S87" t="e">
      <f>-</f>
    </oc>
    <nc r="S87" t="n">
      <f>-</f>
    </nc>
  </rcc>
  <rcc rId="15792" ua="false" sId="4">
    <oc r="S88" t="e">
      <f>-</f>
    </oc>
    <nc r="S88" t="n">
      <f>-</f>
    </nc>
  </rcc>
  <rcc rId="15793" ua="false" sId="4">
    <oc r="S89" t="e">
      <f>-</f>
    </oc>
    <nc r="S89" t="n">
      <f>-</f>
    </nc>
  </rcc>
  <rcc rId="15794" ua="false" sId="4">
    <oc r="S90" t="e">
      <f>-</f>
    </oc>
    <nc r="S90" t="n">
      <f>-</f>
    </nc>
  </rcc>
  <rcc rId="15795" ua="false" sId="4">
    <oc r="S91" t="e">
      <f>-</f>
    </oc>
    <nc r="S91" t="n">
      <f>-</f>
    </nc>
  </rcc>
  <rcc rId="15796" ua="false" sId="4">
    <oc r="S92" t="e">
      <f>-</f>
    </oc>
    <nc r="S92" t="n">
      <f>-</f>
    </nc>
  </rcc>
  <rcc rId="15797" ua="false" sId="4">
    <oc r="S93" t="e">
      <f>-</f>
    </oc>
    <nc r="S93" t="n">
      <f>-</f>
    </nc>
  </rcc>
  <rcc rId="15798" ua="false" sId="4">
    <oc r="S94" t="e">
      <f>-</f>
    </oc>
    <nc r="S94" t="n">
      <f>-</f>
    </nc>
  </rcc>
  <rcc rId="15799" ua="false" sId="4">
    <oc r="S95" t="e">
      <f>-</f>
    </oc>
    <nc r="S95" t="n">
      <f>-</f>
    </nc>
  </rcc>
  <rcc rId="15800" ua="false" sId="4">
    <oc r="S96" t="e">
      <f>-</f>
    </oc>
    <nc r="S96" t="n">
      <f>-</f>
    </nc>
  </rcc>
  <rcc rId="15801" ua="false" sId="4">
    <oc r="S97" t="e">
      <f>-</f>
    </oc>
    <nc r="S97" t="n">
      <f>-</f>
    </nc>
  </rcc>
  <rcc rId="15802" ua="false" sId="4">
    <oc r="S98" t="e">
      <f>-</f>
    </oc>
    <nc r="S98" t="n">
      <f>-</f>
    </nc>
  </rcc>
  <rcc rId="15803" ua="false" sId="4">
    <oc r="S99" t="e">
      <f>-</f>
    </oc>
    <nc r="S99" t="n">
      <f>-</f>
    </nc>
  </rcc>
  <rcc rId="15804" ua="false" sId="4">
    <oc r="S100" t="e">
      <f>-</f>
    </oc>
    <nc r="S100" t="n">
      <f>-</f>
    </nc>
  </rcc>
  <rcc rId="15805" ua="false" sId="4">
    <oc r="S101" t="e">
      <f>-</f>
    </oc>
    <nc r="S101" t="n">
      <f>-</f>
    </nc>
  </rcc>
  <rcc rId="15806" ua="false" sId="4">
    <oc r="S102" t="e">
      <f>-</f>
    </oc>
    <nc r="S102" t="n">
      <f>-</f>
    </nc>
  </rcc>
  <rcc rId="15807" ua="false" sId="4">
    <oc r="S103" t="e">
      <f>-</f>
    </oc>
    <nc r="S103" t="n">
      <f>-</f>
    </nc>
  </rcc>
  <rcc rId="15808" ua="false" sId="4">
    <oc r="S104" t="e">
      <f>-</f>
    </oc>
    <nc r="S104" t="n">
      <f>-</f>
    </nc>
  </rcc>
  <rcc rId="15809" ua="false" sId="4">
    <oc r="S105" t="e">
      <f>-</f>
    </oc>
    <nc r="S105" t="n">
      <f>-</f>
    </nc>
  </rcc>
  <rcc rId="15810" ua="false" sId="4">
    <oc r="S106" t="e">
      <f>-</f>
    </oc>
    <nc r="S106" t="n">
      <f>-</f>
    </nc>
  </rcc>
  <rcc rId="15811" ua="false" sId="4">
    <oc r="S107" t="e">
      <f>-</f>
    </oc>
    <nc r="S107" t="n">
      <f>-</f>
    </nc>
  </rcc>
  <rcc rId="15812" ua="false" sId="4">
    <oc r="S108" t="e">
      <f>-</f>
    </oc>
    <nc r="S108" t="n">
      <f>-</f>
    </nc>
  </rcc>
  <rcc rId="15813" ua="false" sId="4">
    <oc r="S109" t="e">
      <f>-</f>
    </oc>
    <nc r="S109" t="n">
      <f>-</f>
    </nc>
  </rcc>
  <rcc rId="15814" ua="false" sId="4">
    <oc r="S110" t="e">
      <f>-</f>
    </oc>
    <nc r="S110" t="n">
      <f>-</f>
    </nc>
  </rcc>
  <rcc rId="15815" ua="false" sId="4">
    <oc r="S111" t="e">
      <f>-</f>
    </oc>
    <nc r="S111" t="n">
      <f>-</f>
    </nc>
  </rcc>
  <rcc rId="15816" ua="false" sId="4">
    <oc r="S112" t="e">
      <f>-</f>
    </oc>
    <nc r="S112" t="n">
      <f>-</f>
    </nc>
  </rcc>
  <rcc rId="15817" ua="false" sId="4">
    <oc r="T85" t="e">
      <f>-</f>
    </oc>
    <nc r="T85" t="n">
      <f>-</f>
    </nc>
  </rcc>
  <rcc rId="15818" ua="false" sId="4">
    <oc r="T86" t="e">
      <f>-</f>
    </oc>
    <nc r="T86" t="n">
      <f>-</f>
    </nc>
  </rcc>
  <rcc rId="15819" ua="false" sId="4">
    <oc r="T87" t="e">
      <f>-</f>
    </oc>
    <nc r="T87" t="n">
      <f>-</f>
    </nc>
  </rcc>
  <rcc rId="15820" ua="false" sId="4">
    <oc r="T88" t="e">
      <f>-</f>
    </oc>
    <nc r="T88" t="n">
      <f>-</f>
    </nc>
  </rcc>
  <rcc rId="15821" ua="false" sId="4">
    <oc r="T89" t="e">
      <f>-</f>
    </oc>
    <nc r="T89" t="n">
      <f>-</f>
    </nc>
  </rcc>
  <rcc rId="15822" ua="false" sId="4">
    <oc r="T90" t="e">
      <f>-</f>
    </oc>
    <nc r="T90" t="n">
      <f>-</f>
    </nc>
  </rcc>
  <rcc rId="15823" ua="false" sId="4">
    <oc r="T91" t="e">
      <f>-</f>
    </oc>
    <nc r="T91" t="n">
      <f>-</f>
    </nc>
  </rcc>
  <rcc rId="15824" ua="false" sId="4">
    <oc r="T92" t="e">
      <f>-</f>
    </oc>
    <nc r="T92" t="n">
      <f>-</f>
    </nc>
  </rcc>
  <rcc rId="15825" ua="false" sId="4">
    <oc r="T93" t="e">
      <f>-</f>
    </oc>
    <nc r="T93" t="n">
      <f>-</f>
    </nc>
  </rcc>
  <rcc rId="15826" ua="false" sId="4">
    <oc r="T94" t="e">
      <f>-</f>
    </oc>
    <nc r="T94" t="n">
      <f>-</f>
    </nc>
  </rcc>
  <rcc rId="15827" ua="false" sId="4">
    <oc r="T95" t="e">
      <f>-</f>
    </oc>
    <nc r="T95" t="n">
      <f>-</f>
    </nc>
  </rcc>
  <rcc rId="15828" ua="false" sId="4">
    <oc r="T96" t="e">
      <f>-</f>
    </oc>
    <nc r="T96" t="n">
      <f>-</f>
    </nc>
  </rcc>
  <rcc rId="15829" ua="false" sId="4">
    <oc r="T97" t="e">
      <f>-</f>
    </oc>
    <nc r="T97" t="n">
      <f>-</f>
    </nc>
  </rcc>
  <rcc rId="15830" ua="false" sId="4">
    <oc r="T98" t="e">
      <f>-</f>
    </oc>
    <nc r="T98" t="n">
      <f>-</f>
    </nc>
  </rcc>
  <rcc rId="15831" ua="false" sId="4">
    <oc r="T99" t="e">
      <f>-</f>
    </oc>
    <nc r="T99" t="n">
      <f>-</f>
    </nc>
  </rcc>
  <rcc rId="15832" ua="false" sId="4">
    <oc r="T100" t="e">
      <f>-</f>
    </oc>
    <nc r="T100" t="n">
      <f>-</f>
    </nc>
  </rcc>
  <rcc rId="15833" ua="false" sId="4">
    <oc r="T101" t="e">
      <f>-</f>
    </oc>
    <nc r="T101" t="n">
      <f>-</f>
    </nc>
  </rcc>
  <rcc rId="15834" ua="false" sId="4">
    <oc r="T102" t="e">
      <f>-</f>
    </oc>
    <nc r="T102" t="n">
      <f>-</f>
    </nc>
  </rcc>
  <rcc rId="15835" ua="false" sId="4">
    <oc r="T103" t="e">
      <f>-</f>
    </oc>
    <nc r="T103" t="n">
      <f>-</f>
    </nc>
  </rcc>
  <rcc rId="15836" ua="false" sId="4">
    <oc r="T104" t="e">
      <f>-</f>
    </oc>
    <nc r="T104" t="n">
      <f>-</f>
    </nc>
  </rcc>
  <rcc rId="15837" ua="false" sId="4">
    <oc r="T105" t="e">
      <f>-</f>
    </oc>
    <nc r="T105" t="n">
      <f>-</f>
    </nc>
  </rcc>
  <rcc rId="15838" ua="false" sId="4">
    <oc r="T106" t="e">
      <f>-</f>
    </oc>
    <nc r="T106" t="n">
      <f>-</f>
    </nc>
  </rcc>
  <rcc rId="15839" ua="false" sId="4">
    <oc r="T107" t="e">
      <f>-</f>
    </oc>
    <nc r="T107" t="n">
      <f>-</f>
    </nc>
  </rcc>
  <rcc rId="15840" ua="false" sId="4">
    <oc r="T108" t="e">
      <f>-</f>
    </oc>
    <nc r="T108" t="n">
      <f>-</f>
    </nc>
  </rcc>
  <rcc rId="15841" ua="false" sId="4">
    <oc r="T109" t="e">
      <f>-</f>
    </oc>
    <nc r="T109" t="n">
      <f>-</f>
    </nc>
  </rcc>
  <rcc rId="15842" ua="false" sId="4">
    <oc r="T110" t="e">
      <f>-</f>
    </oc>
    <nc r="T110" t="n">
      <f>-</f>
    </nc>
  </rcc>
  <rcc rId="15843" ua="false" sId="4">
    <oc r="T111" t="e">
      <f>-</f>
    </oc>
    <nc r="T111" t="n">
      <f>-</f>
    </nc>
  </rcc>
  <rcc rId="15844" ua="false" sId="4">
    <oc r="T112" t="e">
      <f>-</f>
    </oc>
    <nc r="T112" t="n">
      <f>-</f>
    </nc>
  </rcc>
  <rcc rId="15845" ua="false" sId="4">
    <oc r="U85" t="e">
      <f>-</f>
    </oc>
    <nc r="U85" t="n">
      <f>-</f>
    </nc>
  </rcc>
  <rcc rId="15846" ua="false" sId="4">
    <oc r="U86" t="e">
      <f>-</f>
    </oc>
    <nc r="U86" t="n">
      <f>-</f>
    </nc>
  </rcc>
  <rcc rId="15847" ua="false" sId="4">
    <oc r="U87" t="e">
      <f>-</f>
    </oc>
    <nc r="U87" t="n">
      <f>-</f>
    </nc>
  </rcc>
  <rcc rId="15848" ua="false" sId="4">
    <oc r="U88" t="e">
      <f>-</f>
    </oc>
    <nc r="U88" t="n">
      <f>-</f>
    </nc>
  </rcc>
  <rcc rId="15849" ua="false" sId="4">
    <oc r="U89" t="e">
      <f>-</f>
    </oc>
    <nc r="U89" t="n">
      <f>-</f>
    </nc>
  </rcc>
  <rcc rId="15850" ua="false" sId="4">
    <oc r="U90" t="e">
      <f>-</f>
    </oc>
    <nc r="U90" t="n">
      <f>-</f>
    </nc>
  </rcc>
  <rcc rId="15851" ua="false" sId="4">
    <oc r="U91" t="e">
      <f>-</f>
    </oc>
    <nc r="U91" t="n">
      <f>-</f>
    </nc>
  </rcc>
  <rcc rId="15852" ua="false" sId="4">
    <oc r="U92" t="e">
      <f>-</f>
    </oc>
    <nc r="U92" t="n">
      <f>-</f>
    </nc>
  </rcc>
  <rcc rId="15853" ua="false" sId="4">
    <oc r="U93" t="e">
      <f>-</f>
    </oc>
    <nc r="U93" t="n">
      <f>-</f>
    </nc>
  </rcc>
  <rcc rId="15854" ua="false" sId="4">
    <oc r="U94" t="e">
      <f>-</f>
    </oc>
    <nc r="U94" t="n">
      <f>-</f>
    </nc>
  </rcc>
  <rcc rId="15855" ua="false" sId="4">
    <oc r="U95" t="e">
      <f>-</f>
    </oc>
    <nc r="U95" t="n">
      <f>-</f>
    </nc>
  </rcc>
  <rcc rId="15856" ua="false" sId="4">
    <oc r="U96" t="e">
      <f>-</f>
    </oc>
    <nc r="U96" t="n">
      <f>-</f>
    </nc>
  </rcc>
  <rcc rId="15857" ua="false" sId="4">
    <oc r="U97" t="e">
      <f>-</f>
    </oc>
    <nc r="U97" t="n">
      <f>-</f>
    </nc>
  </rcc>
  <rcc rId="15858" ua="false" sId="4">
    <oc r="U98" t="e">
      <f>-</f>
    </oc>
    <nc r="U98" t="n">
      <f>-</f>
    </nc>
  </rcc>
  <rcc rId="15859" ua="false" sId="4">
    <oc r="U99" t="e">
      <f>-</f>
    </oc>
    <nc r="U99" t="n">
      <f>-</f>
    </nc>
  </rcc>
  <rcc rId="15860" ua="false" sId="4">
    <oc r="U100" t="e">
      <f>-</f>
    </oc>
    <nc r="U100" t="n">
      <f>-</f>
    </nc>
  </rcc>
  <rcc rId="15861" ua="false" sId="4">
    <oc r="U101" t="e">
      <f>-</f>
    </oc>
    <nc r="U101" t="n">
      <f>-</f>
    </nc>
  </rcc>
  <rcc rId="15862" ua="false" sId="4">
    <oc r="U102" t="e">
      <f>-</f>
    </oc>
    <nc r="U102" t="n">
      <f>-</f>
    </nc>
  </rcc>
  <rcc rId="15863" ua="false" sId="4">
    <oc r="U103" t="e">
      <f>-</f>
    </oc>
    <nc r="U103" t="n">
      <f>-</f>
    </nc>
  </rcc>
  <rcc rId="15864" ua="false" sId="4">
    <oc r="U104" t="e">
      <f>-</f>
    </oc>
    <nc r="U104" t="n">
      <f>-</f>
    </nc>
  </rcc>
  <rcc rId="15865" ua="false" sId="4">
    <oc r="U105" t="e">
      <f>-</f>
    </oc>
    <nc r="U105" t="n">
      <f>-</f>
    </nc>
  </rcc>
  <rcc rId="15866" ua="false" sId="4">
    <oc r="U106" t="e">
      <f>-</f>
    </oc>
    <nc r="U106" t="n">
      <f>-</f>
    </nc>
  </rcc>
  <rcc rId="15867" ua="false" sId="4">
    <oc r="U107" t="e">
      <f>-</f>
    </oc>
    <nc r="U107" t="n">
      <f>-</f>
    </nc>
  </rcc>
  <rcc rId="15868" ua="false" sId="4">
    <oc r="U108" t="e">
      <f>-</f>
    </oc>
    <nc r="U108" t="n">
      <f>-</f>
    </nc>
  </rcc>
  <rcc rId="15869" ua="false" sId="4">
    <oc r="U109" t="e">
      <f>-</f>
    </oc>
    <nc r="U109" t="n">
      <f>-</f>
    </nc>
  </rcc>
  <rcc rId="15870" ua="false" sId="4">
    <oc r="U110" t="e">
      <f>-</f>
    </oc>
    <nc r="U110" t="n">
      <f>-</f>
    </nc>
  </rcc>
  <rcc rId="15871" ua="false" sId="4">
    <oc r="U111" t="e">
      <f>-</f>
    </oc>
    <nc r="U111" t="n">
      <f>-</f>
    </nc>
  </rcc>
  <rcc rId="15872" ua="false" sId="4">
    <oc r="U112" t="e">
      <f>-</f>
    </oc>
    <nc r="U112" t="n">
      <f>-</f>
    </nc>
  </rcc>
  <rcc rId="15873" ua="false" sId="4">
    <oc r="V85" t="e">
      <f>-</f>
    </oc>
    <nc r="V85" t="n">
      <f>-</f>
    </nc>
  </rcc>
  <rcc rId="15874" ua="false" sId="4">
    <oc r="V86" t="e">
      <f>-</f>
    </oc>
    <nc r="V86" t="n">
      <f>-</f>
    </nc>
  </rcc>
  <rcc rId="15875" ua="false" sId="4">
    <oc r="V87" t="e">
      <f>-</f>
    </oc>
    <nc r="V87" t="n">
      <f>-</f>
    </nc>
  </rcc>
  <rcc rId="15876" ua="false" sId="4">
    <oc r="V88" t="e">
      <f>-</f>
    </oc>
    <nc r="V88" t="n">
      <f>-</f>
    </nc>
  </rcc>
  <rcc rId="15877" ua="false" sId="4">
    <oc r="V89" t="e">
      <f>-</f>
    </oc>
    <nc r="V89" t="n">
      <f>-</f>
    </nc>
  </rcc>
  <rcc rId="15878" ua="false" sId="4">
    <oc r="V90" t="e">
      <f>-</f>
    </oc>
    <nc r="V90" t="n">
      <f>-</f>
    </nc>
  </rcc>
  <rcc rId="15879" ua="false" sId="4">
    <oc r="V91" t="e">
      <f>-</f>
    </oc>
    <nc r="V91" t="n">
      <f>-</f>
    </nc>
  </rcc>
  <rcc rId="15880" ua="false" sId="4">
    <oc r="V92" t="e">
      <f>-</f>
    </oc>
    <nc r="V92" t="n">
      <f>-</f>
    </nc>
  </rcc>
  <rcc rId="15881" ua="false" sId="4">
    <oc r="V93" t="e">
      <f>-</f>
    </oc>
    <nc r="V93" t="n">
      <f>-</f>
    </nc>
  </rcc>
  <rcc rId="15882" ua="false" sId="4">
    <oc r="V94" t="e">
      <f>-</f>
    </oc>
    <nc r="V94" t="n">
      <f>-</f>
    </nc>
  </rcc>
  <rcc rId="15883" ua="false" sId="4">
    <oc r="V95" t="e">
      <f>-</f>
    </oc>
    <nc r="V95" t="n">
      <f>-</f>
    </nc>
  </rcc>
  <rcc rId="15884" ua="false" sId="4">
    <oc r="V96" t="e">
      <f>-</f>
    </oc>
    <nc r="V96" t="n">
      <f>-</f>
    </nc>
  </rcc>
  <rcc rId="15885" ua="false" sId="4">
    <oc r="V97" t="e">
      <f>-</f>
    </oc>
    <nc r="V97" t="n">
      <f>-</f>
    </nc>
  </rcc>
  <rcc rId="15886" ua="false" sId="4">
    <oc r="V98" t="e">
      <f>-</f>
    </oc>
    <nc r="V98" t="n">
      <f>-</f>
    </nc>
  </rcc>
  <rcc rId="15887" ua="false" sId="4">
    <oc r="V99" t="e">
      <f>-</f>
    </oc>
    <nc r="V99" t="n">
      <f>-</f>
    </nc>
  </rcc>
  <rcc rId="15888" ua="false" sId="4">
    <oc r="V100" t="e">
      <f>-</f>
    </oc>
    <nc r="V100" t="n">
      <f>-</f>
    </nc>
  </rcc>
  <rcc rId="15889" ua="false" sId="4">
    <oc r="V101" t="e">
      <f>-</f>
    </oc>
    <nc r="V101" t="n">
      <f>-</f>
    </nc>
  </rcc>
  <rcc rId="15890" ua="false" sId="4">
    <oc r="V102" t="e">
      <f>-</f>
    </oc>
    <nc r="V102" t="n">
      <f>-</f>
    </nc>
  </rcc>
  <rcc rId="15891" ua="false" sId="4">
    <oc r="V103" t="e">
      <f>-</f>
    </oc>
    <nc r="V103" t="n">
      <f>-</f>
    </nc>
  </rcc>
  <rcc rId="15892" ua="false" sId="4">
    <oc r="V104" t="e">
      <f>-</f>
    </oc>
    <nc r="V104" t="n">
      <f>-</f>
    </nc>
  </rcc>
  <rcc rId="15893" ua="false" sId="4">
    <oc r="V105" t="e">
      <f>-</f>
    </oc>
    <nc r="V105" t="n">
      <f>-</f>
    </nc>
  </rcc>
  <rcc rId="15894" ua="false" sId="4">
    <oc r="V106" t="e">
      <f>-</f>
    </oc>
    <nc r="V106" t="n">
      <f>-</f>
    </nc>
  </rcc>
  <rcc rId="15895" ua="false" sId="4">
    <oc r="V107" t="e">
      <f>-</f>
    </oc>
    <nc r="V107" t="n">
      <f>-</f>
    </nc>
  </rcc>
  <rcc rId="15896" ua="false" sId="4">
    <oc r="V108" t="e">
      <f>-</f>
    </oc>
    <nc r="V108" t="n">
      <f>-</f>
    </nc>
  </rcc>
  <rcc rId="15897" ua="false" sId="4">
    <oc r="V109" t="e">
      <f>-</f>
    </oc>
    <nc r="V109" t="n">
      <f>-</f>
    </nc>
  </rcc>
  <rcc rId="15898" ua="false" sId="4">
    <oc r="V110" t="e">
      <f>-</f>
    </oc>
    <nc r="V110" t="n">
      <f>-</f>
    </nc>
  </rcc>
  <rcc rId="15899" ua="false" sId="4">
    <oc r="V111" t="e">
      <f>-</f>
    </oc>
    <nc r="V111" t="n">
      <f>-</f>
    </nc>
  </rcc>
  <rcc rId="15900" ua="false" sId="4">
    <oc r="V112" t="e">
      <f>-</f>
    </oc>
    <nc r="V112" t="n">
      <f>-</f>
    </nc>
  </rcc>
  <rcc rId="15901" ua="false" sId="4">
    <oc r="W85" t="e">
      <f>-</f>
    </oc>
    <nc r="W85" t="n">
      <f>-</f>
    </nc>
  </rcc>
  <rcc rId="15902" ua="false" sId="4">
    <oc r="W86" t="e">
      <f>-</f>
    </oc>
    <nc r="W86" t="n">
      <f>-</f>
    </nc>
  </rcc>
  <rcc rId="15903" ua="false" sId="4">
    <oc r="W87" t="e">
      <f>-</f>
    </oc>
    <nc r="W87" t="n">
      <f>-</f>
    </nc>
  </rcc>
  <rcc rId="15904" ua="false" sId="4">
    <oc r="W88" t="e">
      <f>-</f>
    </oc>
    <nc r="W88" t="n">
      <f>-</f>
    </nc>
  </rcc>
  <rcc rId="15905" ua="false" sId="4">
    <oc r="W89" t="e">
      <f>-</f>
    </oc>
    <nc r="W89" t="n">
      <f>-</f>
    </nc>
  </rcc>
  <rcc rId="15906" ua="false" sId="4">
    <oc r="W90" t="e">
      <f>-</f>
    </oc>
    <nc r="W90" t="n">
      <f>-</f>
    </nc>
  </rcc>
  <rcc rId="15907" ua="false" sId="4">
    <oc r="W91" t="e">
      <f>-</f>
    </oc>
    <nc r="W91" t="n">
      <f>-</f>
    </nc>
  </rcc>
  <rcc rId="15908" ua="false" sId="4">
    <oc r="W92" t="e">
      <f>-</f>
    </oc>
    <nc r="W92" t="n">
      <f>-</f>
    </nc>
  </rcc>
  <rcc rId="15909" ua="false" sId="4">
    <oc r="W93" t="e">
      <f>-</f>
    </oc>
    <nc r="W93" t="n">
      <f>-</f>
    </nc>
  </rcc>
  <rcc rId="15910" ua="false" sId="4">
    <oc r="W94" t="e">
      <f>-</f>
    </oc>
    <nc r="W94" t="n">
      <f>-</f>
    </nc>
  </rcc>
  <rcc rId="15911" ua="false" sId="4">
    <oc r="W95" t="e">
      <f>-</f>
    </oc>
    <nc r="W95" t="n">
      <f>-</f>
    </nc>
  </rcc>
  <rcc rId="15912" ua="false" sId="4">
    <oc r="W96" t="e">
      <f>-</f>
    </oc>
    <nc r="W96" t="n">
      <f>-</f>
    </nc>
  </rcc>
  <rcc rId="15913" ua="false" sId="4">
    <oc r="W97" t="e">
      <f>-</f>
    </oc>
    <nc r="W97" t="n">
      <f>-</f>
    </nc>
  </rcc>
  <rcc rId="15914" ua="false" sId="4">
    <oc r="W98" t="e">
      <f>-</f>
    </oc>
    <nc r="W98" t="n">
      <f>-</f>
    </nc>
  </rcc>
  <rcc rId="15915" ua="false" sId="4">
    <oc r="W99" t="e">
      <f>-</f>
    </oc>
    <nc r="W99" t="n">
      <f>-</f>
    </nc>
  </rcc>
  <rcc rId="15916" ua="false" sId="4">
    <oc r="W100" t="e">
      <f>-</f>
    </oc>
    <nc r="W100" t="n">
      <f>-</f>
    </nc>
  </rcc>
  <rcc rId="15917" ua="false" sId="4">
    <oc r="W101" t="e">
      <f>-</f>
    </oc>
    <nc r="W101" t="n">
      <f>-</f>
    </nc>
  </rcc>
  <rcc rId="15918" ua="false" sId="4">
    <oc r="W102" t="e">
      <f>-</f>
    </oc>
    <nc r="W102" t="n">
      <f>-</f>
    </nc>
  </rcc>
  <rcc rId="15919" ua="false" sId="4">
    <oc r="W103" t="e">
      <f>-</f>
    </oc>
    <nc r="W103" t="n">
      <f>-</f>
    </nc>
  </rcc>
  <rcc rId="15920" ua="false" sId="4">
    <oc r="W104" t="e">
      <f>-</f>
    </oc>
    <nc r="W104" t="n">
      <f>-</f>
    </nc>
  </rcc>
  <rcc rId="15921" ua="false" sId="4">
    <oc r="W105" t="e">
      <f>-</f>
    </oc>
    <nc r="W105" t="n">
      <f>-</f>
    </nc>
  </rcc>
  <rcc rId="15922" ua="false" sId="4">
    <oc r="W106" t="e">
      <f>-</f>
    </oc>
    <nc r="W106" t="n">
      <f>-</f>
    </nc>
  </rcc>
  <rcc rId="15923" ua="false" sId="4">
    <oc r="W107" t="e">
      <f>-</f>
    </oc>
    <nc r="W107" t="n">
      <f>-</f>
    </nc>
  </rcc>
  <rcc rId="15924" ua="false" sId="4">
    <oc r="W108" t="e">
      <f>-</f>
    </oc>
    <nc r="W108" t="n">
      <f>-</f>
    </nc>
  </rcc>
  <rcc rId="15925" ua="false" sId="4">
    <oc r="W109" t="e">
      <f>-</f>
    </oc>
    <nc r="W109" t="n">
      <f>-</f>
    </nc>
  </rcc>
  <rcc rId="15926" ua="false" sId="4">
    <oc r="W110" t="e">
      <f>-</f>
    </oc>
    <nc r="W110" t="n">
      <f>-</f>
    </nc>
  </rcc>
  <rcc rId="15927" ua="false" sId="4">
    <oc r="W111" t="e">
      <f>-</f>
    </oc>
    <nc r="W111" t="n">
      <f>-</f>
    </nc>
  </rcc>
  <rcc rId="15928" ua="false" sId="4">
    <oc r="W112" t="e">
      <f>-</f>
    </oc>
    <nc r="W112" t="n">
      <f>-</f>
    </nc>
  </rcc>
  <rcc rId="15929" ua="false" sId="4">
    <oc r="X85" t="e">
      <f>-</f>
    </oc>
    <nc r="X85" t="n">
      <f>-</f>
    </nc>
  </rcc>
  <rcc rId="15930" ua="false" sId="4">
    <oc r="X86" t="e">
      <f>-</f>
    </oc>
    <nc r="X86" t="n">
      <f>-</f>
    </nc>
  </rcc>
  <rcc rId="15931" ua="false" sId="4">
    <oc r="X87" t="e">
      <f>-</f>
    </oc>
    <nc r="X87" t="n">
      <f>-</f>
    </nc>
  </rcc>
  <rcc rId="15932" ua="false" sId="4">
    <oc r="X88" t="e">
      <f>-</f>
    </oc>
    <nc r="X88" t="n">
      <f>-</f>
    </nc>
  </rcc>
  <rcc rId="15933" ua="false" sId="4">
    <oc r="X89" t="e">
      <f>-</f>
    </oc>
    <nc r="X89" t="n">
      <f>-</f>
    </nc>
  </rcc>
  <rcc rId="15934" ua="false" sId="4">
    <oc r="X90" t="e">
      <f>-</f>
    </oc>
    <nc r="X90" t="n">
      <f>-</f>
    </nc>
  </rcc>
  <rcc rId="15935" ua="false" sId="4">
    <oc r="X91" t="e">
      <f>-</f>
    </oc>
    <nc r="X91" t="n">
      <f>-</f>
    </nc>
  </rcc>
  <rcc rId="15936" ua="false" sId="4">
    <oc r="X92" t="e">
      <f>-</f>
    </oc>
    <nc r="X92" t="n">
      <f>-</f>
    </nc>
  </rcc>
  <rcc rId="15937" ua="false" sId="4">
    <oc r="X93" t="e">
      <f>-</f>
    </oc>
    <nc r="X93" t="n">
      <f>-</f>
    </nc>
  </rcc>
  <rcc rId="15938" ua="false" sId="4">
    <oc r="X94" t="e">
      <f>-</f>
    </oc>
    <nc r="X94" t="n">
      <f>-</f>
    </nc>
  </rcc>
  <rcc rId="15939" ua="false" sId="4">
    <oc r="X95" t="e">
      <f>-</f>
    </oc>
    <nc r="X95" t="n">
      <f>-</f>
    </nc>
  </rcc>
  <rcc rId="15940" ua="false" sId="4">
    <oc r="X96" t="e">
      <f>-</f>
    </oc>
    <nc r="X96" t="n">
      <f>-</f>
    </nc>
  </rcc>
  <rcc rId="15941" ua="false" sId="4">
    <oc r="X97" t="e">
      <f>-</f>
    </oc>
    <nc r="X97" t="n">
      <f>-</f>
    </nc>
  </rcc>
  <rcc rId="15942" ua="false" sId="4">
    <oc r="X98" t="e">
      <f>-</f>
    </oc>
    <nc r="X98" t="n">
      <f>-</f>
    </nc>
  </rcc>
  <rcc rId="15943" ua="false" sId="4">
    <oc r="X99" t="e">
      <f>-</f>
    </oc>
    <nc r="X99" t="n">
      <f>-</f>
    </nc>
  </rcc>
  <rcc rId="15944" ua="false" sId="4">
    <oc r="X100" t="e">
      <f>-</f>
    </oc>
    <nc r="X100" t="n">
      <f>-</f>
    </nc>
  </rcc>
  <rcc rId="15945" ua="false" sId="4">
    <oc r="X101" t="e">
      <f>-</f>
    </oc>
    <nc r="X101" t="n">
      <f>-</f>
    </nc>
  </rcc>
  <rcc rId="15946" ua="false" sId="4">
    <oc r="X102" t="e">
      <f>-</f>
    </oc>
    <nc r="X102" t="n">
      <f>-</f>
    </nc>
  </rcc>
  <rcc rId="15947" ua="false" sId="4">
    <oc r="X103" t="e">
      <f>-</f>
    </oc>
    <nc r="X103" t="n">
      <f>-</f>
    </nc>
  </rcc>
  <rcc rId="15948" ua="false" sId="4">
    <oc r="X104" t="e">
      <f>-</f>
    </oc>
    <nc r="X104" t="n">
      <f>-</f>
    </nc>
  </rcc>
  <rcc rId="15949" ua="false" sId="4">
    <oc r="X105" t="e">
      <f>-</f>
    </oc>
    <nc r="X105" t="n">
      <f>-</f>
    </nc>
  </rcc>
  <rcc rId="15950" ua="false" sId="4">
    <oc r="X106" t="e">
      <f>-</f>
    </oc>
    <nc r="X106" t="n">
      <f>-</f>
    </nc>
  </rcc>
  <rcc rId="15951" ua="false" sId="4">
    <oc r="X107" t="e">
      <f>-</f>
    </oc>
    <nc r="X107" t="n">
      <f>-</f>
    </nc>
  </rcc>
  <rcc rId="15952" ua="false" sId="4">
    <oc r="X108" t="e">
      <f>-</f>
    </oc>
    <nc r="X108" t="n">
      <f>-</f>
    </nc>
  </rcc>
  <rcc rId="15953" ua="false" sId="4">
    <oc r="X109" t="e">
      <f>-</f>
    </oc>
    <nc r="X109" t="n">
      <f>-</f>
    </nc>
  </rcc>
  <rcc rId="15954" ua="false" sId="4">
    <oc r="X110" t="e">
      <f>-</f>
    </oc>
    <nc r="X110" t="n">
      <f>-</f>
    </nc>
  </rcc>
  <rcc rId="15955" ua="false" sId="4">
    <oc r="X111" t="e">
      <f>-</f>
    </oc>
    <nc r="X111" t="n">
      <f>-</f>
    </nc>
  </rcc>
  <rcc rId="15956" ua="false" sId="4">
    <oc r="X112" t="e">
      <f>-</f>
    </oc>
    <nc r="X112" t="n">
      <f>-</f>
    </nc>
  </rcc>
  <rcc rId="15957" ua="false" sId="4">
    <oc r="Y85" t="e">
      <f>-</f>
    </oc>
    <nc r="Y85" t="n">
      <f>-</f>
    </nc>
  </rcc>
  <rcc rId="15958" ua="false" sId="4">
    <oc r="Y86" t="e">
      <f>-</f>
    </oc>
    <nc r="Y86" t="n">
      <f>-</f>
    </nc>
  </rcc>
  <rcc rId="15959" ua="false" sId="4">
    <oc r="Y87" t="e">
      <f>-</f>
    </oc>
    <nc r="Y87" t="n">
      <f>-</f>
    </nc>
  </rcc>
  <rcc rId="15960" ua="false" sId="4">
    <oc r="Y88" t="e">
      <f>-</f>
    </oc>
    <nc r="Y88" t="n">
      <f>-</f>
    </nc>
  </rcc>
  <rcc rId="15961" ua="false" sId="4">
    <oc r="Y89" t="e">
      <f>-</f>
    </oc>
    <nc r="Y89" t="n">
      <f>-</f>
    </nc>
  </rcc>
  <rcc rId="15962" ua="false" sId="4">
    <oc r="Y90" t="e">
      <f>-</f>
    </oc>
    <nc r="Y90" t="n">
      <f>-</f>
    </nc>
  </rcc>
  <rcc rId="15963" ua="false" sId="4">
    <oc r="Y91" t="e">
      <f>-</f>
    </oc>
    <nc r="Y91" t="n">
      <f>-</f>
    </nc>
  </rcc>
  <rcc rId="15964" ua="false" sId="4">
    <oc r="Y92" t="e">
      <f>-</f>
    </oc>
    <nc r="Y92" t="n">
      <f>-</f>
    </nc>
  </rcc>
  <rcc rId="15965" ua="false" sId="4">
    <oc r="Y93" t="e">
      <f>-</f>
    </oc>
    <nc r="Y93" t="n">
      <f>-</f>
    </nc>
  </rcc>
  <rcc rId="15966" ua="false" sId="4">
    <oc r="Y94" t="e">
      <f>-</f>
    </oc>
    <nc r="Y94" t="n">
      <f>-</f>
    </nc>
  </rcc>
  <rcc rId="15967" ua="false" sId="4">
    <oc r="Y95" t="e">
      <f>-</f>
    </oc>
    <nc r="Y95" t="n">
      <f>-</f>
    </nc>
  </rcc>
  <rcc rId="15968" ua="false" sId="4">
    <oc r="Y96" t="e">
      <f>-</f>
    </oc>
    <nc r="Y96" t="n">
      <f>-</f>
    </nc>
  </rcc>
  <rcc rId="15969" ua="false" sId="4">
    <oc r="Y97" t="e">
      <f>-</f>
    </oc>
    <nc r="Y97" t="n">
      <f>-</f>
    </nc>
  </rcc>
  <rcc rId="15970" ua="false" sId="4">
    <oc r="Y98" t="e">
      <f>-</f>
    </oc>
    <nc r="Y98" t="n">
      <f>-</f>
    </nc>
  </rcc>
  <rcc rId="15971" ua="false" sId="4">
    <oc r="Y99" t="e">
      <f>-</f>
    </oc>
    <nc r="Y99" t="n">
      <f>-</f>
    </nc>
  </rcc>
  <rcc rId="15972" ua="false" sId="4">
    <oc r="Y100" t="e">
      <f>-</f>
    </oc>
    <nc r="Y100" t="n">
      <f>-</f>
    </nc>
  </rcc>
  <rcc rId="15973" ua="false" sId="4">
    <oc r="Y101" t="e">
      <f>-</f>
    </oc>
    <nc r="Y101" t="n">
      <f>-</f>
    </nc>
  </rcc>
  <rcc rId="15974" ua="false" sId="4">
    <oc r="Y102" t="e">
      <f>-</f>
    </oc>
    <nc r="Y102" t="n">
      <f>-</f>
    </nc>
  </rcc>
  <rcc rId="15975" ua="false" sId="4">
    <oc r="Y103" t="e">
      <f>-</f>
    </oc>
    <nc r="Y103" t="n">
      <f>-</f>
    </nc>
  </rcc>
  <rcc rId="15976" ua="false" sId="4">
    <oc r="Y104" t="e">
      <f>-</f>
    </oc>
    <nc r="Y104" t="n">
      <f>-</f>
    </nc>
  </rcc>
  <rcc rId="15977" ua="false" sId="4">
    <oc r="Y105" t="e">
      <f>-</f>
    </oc>
    <nc r="Y105" t="n">
      <f>-</f>
    </nc>
  </rcc>
  <rcc rId="15978" ua="false" sId="4">
    <oc r="Y106" t="e">
      <f>-</f>
    </oc>
    <nc r="Y106" t="n">
      <f>-</f>
    </nc>
  </rcc>
  <rcc rId="15979" ua="false" sId="4">
    <oc r="Y107" t="e">
      <f>-</f>
    </oc>
    <nc r="Y107" t="n">
      <f>-</f>
    </nc>
  </rcc>
  <rcc rId="15980" ua="false" sId="4">
    <oc r="Y108" t="e">
      <f>-</f>
    </oc>
    <nc r="Y108" t="n">
      <f>-</f>
    </nc>
  </rcc>
  <rcc rId="15981" ua="false" sId="4">
    <oc r="Y109" t="e">
      <f>-</f>
    </oc>
    <nc r="Y109" t="n">
      <f>-</f>
    </nc>
  </rcc>
  <rcc rId="15982" ua="false" sId="4">
    <oc r="Y110" t="e">
      <f>-</f>
    </oc>
    <nc r="Y110" t="n">
      <f>-</f>
    </nc>
  </rcc>
  <rcc rId="15983" ua="false" sId="4">
    <oc r="Y111" t="e">
      <f>-</f>
    </oc>
    <nc r="Y111" t="n">
      <f>-</f>
    </nc>
  </rcc>
  <rcc rId="15984" ua="false" sId="4">
    <oc r="Y112" t="e">
      <f>-</f>
    </oc>
    <nc r="Y112" t="n">
      <f>-</f>
    </nc>
  </rcc>
  <rcc rId="15985" ua="false" sId="4">
    <oc r="Z85" t="e">
      <f>-</f>
    </oc>
    <nc r="Z85" t="n">
      <f>-</f>
    </nc>
  </rcc>
  <rcc rId="15986" ua="false" sId="4">
    <oc r="Z86" t="e">
      <f>-</f>
    </oc>
    <nc r="Z86" t="n">
      <f>-</f>
    </nc>
  </rcc>
  <rcc rId="15987" ua="false" sId="4">
    <oc r="Z87" t="e">
      <f>-</f>
    </oc>
    <nc r="Z87" t="n">
      <f>-</f>
    </nc>
  </rcc>
  <rcc rId="15988" ua="false" sId="4">
    <oc r="Z88" t="e">
      <f>-</f>
    </oc>
    <nc r="Z88" t="n">
      <f>-</f>
    </nc>
  </rcc>
  <rcc rId="15989" ua="false" sId="4">
    <oc r="Z89" t="e">
      <f>-</f>
    </oc>
    <nc r="Z89" t="n">
      <f>-</f>
    </nc>
  </rcc>
  <rcc rId="15990" ua="false" sId="4">
    <oc r="Z90" t="e">
      <f>-</f>
    </oc>
    <nc r="Z90" t="n">
      <f>-</f>
    </nc>
  </rcc>
  <rcc rId="15991" ua="false" sId="4">
    <oc r="Z91" t="e">
      <f>-</f>
    </oc>
    <nc r="Z91" t="n">
      <f>-</f>
    </nc>
  </rcc>
  <rcc rId="15992" ua="false" sId="4">
    <oc r="Z92" t="e">
      <f>-</f>
    </oc>
    <nc r="Z92" t="n">
      <f>-</f>
    </nc>
  </rcc>
  <rcc rId="15993" ua="false" sId="4">
    <oc r="Z93" t="e">
      <f>-</f>
    </oc>
    <nc r="Z93" t="n">
      <f>-</f>
    </nc>
  </rcc>
  <rcc rId="15994" ua="false" sId="4">
    <oc r="Z94" t="e">
      <f>-</f>
    </oc>
    <nc r="Z94" t="n">
      <f>-</f>
    </nc>
  </rcc>
  <rcc rId="15995" ua="false" sId="4">
    <oc r="Z95" t="e">
      <f>-</f>
    </oc>
    <nc r="Z95" t="n">
      <f>-</f>
    </nc>
  </rcc>
  <rcc rId="15996" ua="false" sId="4">
    <oc r="Z96" t="e">
      <f>-</f>
    </oc>
    <nc r="Z96" t="n">
      <f>-</f>
    </nc>
  </rcc>
  <rcc rId="15997" ua="false" sId="4">
    <oc r="Z97" t="e">
      <f>-</f>
    </oc>
    <nc r="Z97" t="n">
      <f>-</f>
    </nc>
  </rcc>
  <rcc rId="15998" ua="false" sId="4">
    <oc r="Z98" t="e">
      <f>-</f>
    </oc>
    <nc r="Z98" t="n">
      <f>-</f>
    </nc>
  </rcc>
  <rcc rId="15999" ua="false" sId="4">
    <oc r="Z99" t="e">
      <f>-</f>
    </oc>
    <nc r="Z99" t="n">
      <f>-</f>
    </nc>
  </rcc>
  <rcc rId="16000" ua="false" sId="4">
    <oc r="Z100" t="e">
      <f>-</f>
    </oc>
    <nc r="Z100" t="n">
      <f>-</f>
    </nc>
  </rcc>
  <rcc rId="16001" ua="false" sId="4">
    <oc r="Z101" t="e">
      <f>-</f>
    </oc>
    <nc r="Z101" t="n">
      <f>-</f>
    </nc>
  </rcc>
  <rcc rId="16002" ua="false" sId="4">
    <oc r="Z102" t="e">
      <f>-</f>
    </oc>
    <nc r="Z102" t="n">
      <f>-</f>
    </nc>
  </rcc>
  <rcc rId="16003" ua="false" sId="4">
    <oc r="Z103" t="e">
      <f>-</f>
    </oc>
    <nc r="Z103" t="n">
      <f>-</f>
    </nc>
  </rcc>
  <rcc rId="16004" ua="false" sId="4">
    <oc r="Z104" t="e">
      <f>-</f>
    </oc>
    <nc r="Z104" t="n">
      <f>-</f>
    </nc>
  </rcc>
  <rcc rId="16005" ua="false" sId="4">
    <oc r="Z105" t="e">
      <f>-</f>
    </oc>
    <nc r="Z105" t="n">
      <f>-</f>
    </nc>
  </rcc>
  <rcc rId="16006" ua="false" sId="4">
    <oc r="Z106" t="e">
      <f>-</f>
    </oc>
    <nc r="Z106" t="n">
      <f>-</f>
    </nc>
  </rcc>
  <rcc rId="16007" ua="false" sId="4">
    <oc r="Z107" t="e">
      <f>-</f>
    </oc>
    <nc r="Z107" t="n">
      <f>-</f>
    </nc>
  </rcc>
  <rcc rId="16008" ua="false" sId="4">
    <oc r="Z108" t="e">
      <f>-</f>
    </oc>
    <nc r="Z108" t="n">
      <f>-</f>
    </nc>
  </rcc>
  <rcc rId="16009" ua="false" sId="4">
    <oc r="Z109" t="e">
      <f>-</f>
    </oc>
    <nc r="Z109" t="n">
      <f>-</f>
    </nc>
  </rcc>
  <rcc rId="16010" ua="false" sId="4">
    <oc r="Z110" t="e">
      <f>-</f>
    </oc>
    <nc r="Z110" t="n">
      <f>-</f>
    </nc>
  </rcc>
  <rcc rId="16011" ua="false" sId="4">
    <oc r="Z111" t="e">
      <f>-</f>
    </oc>
    <nc r="Z111" t="n">
      <f>-</f>
    </nc>
  </rcc>
  <rcc rId="16012" ua="false" sId="4">
    <oc r="Z112" t="e">
      <f>-</f>
    </oc>
    <nc r="Z112" t="n">
      <f>-</f>
    </nc>
  </rcc>
  <rcc rId="16013" ua="false" sId="4">
    <oc r="AC85" t="e">
      <f>-</f>
    </oc>
    <nc r="AC85" t="n">
      <f>-</f>
    </nc>
  </rcc>
  <rcc rId="16014" ua="false" sId="4">
    <oc r="AC86" t="e">
      <f>-</f>
    </oc>
    <nc r="AC86" t="n">
      <f>-</f>
    </nc>
  </rcc>
  <rcc rId="16015" ua="false" sId="4">
    <oc r="AC87" t="e">
      <f>-</f>
    </oc>
    <nc r="AC87" t="n">
      <f>-</f>
    </nc>
  </rcc>
  <rcc rId="16016" ua="false" sId="4">
    <oc r="AC88" t="e">
      <f>-</f>
    </oc>
    <nc r="AC88" t="n">
      <f>-</f>
    </nc>
  </rcc>
  <rcc rId="16017" ua="false" sId="4">
    <oc r="AC89" t="e">
      <f>-</f>
    </oc>
    <nc r="AC89" t="n">
      <f>-</f>
    </nc>
  </rcc>
  <rcc rId="16018" ua="false" sId="4">
    <oc r="AC90" t="e">
      <f>-</f>
    </oc>
    <nc r="AC90" t="n">
      <f>-</f>
    </nc>
  </rcc>
  <rcc rId="16019" ua="false" sId="4">
    <oc r="AC91" t="e">
      <f>-</f>
    </oc>
    <nc r="AC91" t="n">
      <f>-</f>
    </nc>
  </rcc>
  <rcc rId="16020" ua="false" sId="4">
    <oc r="AC92" t="e">
      <f>-</f>
    </oc>
    <nc r="AC92" t="n">
      <f>-</f>
    </nc>
  </rcc>
  <rcc rId="16021" ua="false" sId="4">
    <oc r="AC93" t="e">
      <f>-</f>
    </oc>
    <nc r="AC93" t="n">
      <f>-</f>
    </nc>
  </rcc>
  <rcc rId="16022" ua="false" sId="4">
    <oc r="AC94" t="e">
      <f>-</f>
    </oc>
    <nc r="AC94" t="n">
      <f>-</f>
    </nc>
  </rcc>
  <rcc rId="16023" ua="false" sId="4">
    <oc r="AC95" t="e">
      <f>-</f>
    </oc>
    <nc r="AC95" t="n">
      <f>-</f>
    </nc>
  </rcc>
  <rcc rId="16024" ua="false" sId="4">
    <oc r="AC96" t="e">
      <f>-</f>
    </oc>
    <nc r="AC96" t="n">
      <f>-</f>
    </nc>
  </rcc>
  <rcc rId="16025" ua="false" sId="4">
    <oc r="AC97" t="e">
      <f>-</f>
    </oc>
    <nc r="AC97" t="n">
      <f>-</f>
    </nc>
  </rcc>
  <rcc rId="16026" ua="false" sId="4">
    <oc r="AC98" t="e">
      <f>-</f>
    </oc>
    <nc r="AC98" t="n">
      <f>-</f>
    </nc>
  </rcc>
  <rcc rId="16027" ua="false" sId="4">
    <oc r="AC99" t="e">
      <f>-</f>
    </oc>
    <nc r="AC99" t="n">
      <f>-</f>
    </nc>
  </rcc>
  <rcc rId="16028" ua="false" sId="4">
    <oc r="AC100" t="e">
      <f>-</f>
    </oc>
    <nc r="AC100" t="n">
      <f>-</f>
    </nc>
  </rcc>
  <rcc rId="16029" ua="false" sId="4">
    <oc r="AC101" t="e">
      <f>-</f>
    </oc>
    <nc r="AC101" t="n">
      <f>-</f>
    </nc>
  </rcc>
  <rcc rId="16030" ua="false" sId="4">
    <oc r="AC102" t="e">
      <f>-</f>
    </oc>
    <nc r="AC102" t="n">
      <f>-</f>
    </nc>
  </rcc>
  <rcc rId="16031" ua="false" sId="4">
    <oc r="AC103" t="e">
      <f>-</f>
    </oc>
    <nc r="AC103" t="n">
      <f>-</f>
    </nc>
  </rcc>
  <rcc rId="16032" ua="false" sId="4">
    <oc r="AC104" t="e">
      <f>-</f>
    </oc>
    <nc r="AC104" t="n">
      <f>-</f>
    </nc>
  </rcc>
  <rcc rId="16033" ua="false" sId="4">
    <oc r="AC105" t="e">
      <f>-</f>
    </oc>
    <nc r="AC105" t="n">
      <f>-</f>
    </nc>
  </rcc>
  <rcc rId="16034" ua="false" sId="4">
    <oc r="AC106" t="e">
      <f>-</f>
    </oc>
    <nc r="AC106" t="n">
      <f>-</f>
    </nc>
  </rcc>
  <rcc rId="16035" ua="false" sId="4">
    <oc r="AC107" t="e">
      <f>-</f>
    </oc>
    <nc r="AC107" t="n">
      <f>-</f>
    </nc>
  </rcc>
  <rcc rId="16036" ua="false" sId="4">
    <oc r="AC108" t="e">
      <f>-</f>
    </oc>
    <nc r="AC108" t="n">
      <f>-</f>
    </nc>
  </rcc>
  <rcc rId="16037" ua="false" sId="4">
    <oc r="AC109" t="e">
      <f>-</f>
    </oc>
    <nc r="AC109" t="n">
      <f>-</f>
    </nc>
  </rcc>
  <rcc rId="16038" ua="false" sId="4">
    <oc r="AC110" t="e">
      <f>-</f>
    </oc>
    <nc r="AC110" t="n">
      <f>-</f>
    </nc>
  </rcc>
  <rcc rId="16039" ua="false" sId="4">
    <oc r="AC111" t="e">
      <f>-</f>
    </oc>
    <nc r="AC111" t="n">
      <f>-</f>
    </nc>
  </rcc>
  <rcc rId="16040" ua="false" sId="4">
    <oc r="AC112" t="e">
      <f>-</f>
    </oc>
    <nc r="AC112" t="n">
      <f>-</f>
    </nc>
  </rcc>
  <rcc rId="16041" ua="false" sId="4">
    <oc r="AC113" t="e">
      <f>-</f>
    </oc>
    <nc r="AC113" t="n">
      <f>-</f>
    </nc>
  </rcc>
  <rcc rId="16042" ua="false" sId="4">
    <oc r="AD85" t="e">
      <f>-</f>
    </oc>
    <nc r="AD85" t="n">
      <f>-</f>
    </nc>
  </rcc>
  <rcc rId="16043" ua="false" sId="4">
    <oc r="AD86" t="e">
      <f>-</f>
    </oc>
    <nc r="AD86" t="n">
      <f>-</f>
    </nc>
  </rcc>
  <rcc rId="16044" ua="false" sId="4">
    <oc r="AD87" t="e">
      <f>-</f>
    </oc>
    <nc r="AD87" t="n">
      <f>-</f>
    </nc>
  </rcc>
  <rcc rId="16045" ua="false" sId="4">
    <oc r="AD88" t="e">
      <f>-</f>
    </oc>
    <nc r="AD88" t="n">
      <f>-</f>
    </nc>
  </rcc>
  <rcc rId="16046" ua="false" sId="4">
    <oc r="AD89" t="e">
      <f>-</f>
    </oc>
    <nc r="AD89" t="n">
      <f>-</f>
    </nc>
  </rcc>
  <rcc rId="16047" ua="false" sId="4">
    <oc r="AD90" t="e">
      <f>-</f>
    </oc>
    <nc r="AD90" t="n">
      <f>-</f>
    </nc>
  </rcc>
  <rcc rId="16048" ua="false" sId="4">
    <oc r="AD91" t="e">
      <f>-</f>
    </oc>
    <nc r="AD91" t="n">
      <f>-</f>
    </nc>
  </rcc>
  <rcc rId="16049" ua="false" sId="4">
    <oc r="AD92" t="e">
      <f>-</f>
    </oc>
    <nc r="AD92" t="n">
      <f>-</f>
    </nc>
  </rcc>
  <rcc rId="16050" ua="false" sId="4">
    <oc r="AD93" t="e">
      <f>-</f>
    </oc>
    <nc r="AD93" t="n">
      <f>-</f>
    </nc>
  </rcc>
  <rcc rId="16051" ua="false" sId="4">
    <oc r="AD94" t="e">
      <f>-</f>
    </oc>
    <nc r="AD94" t="n">
      <f>-</f>
    </nc>
  </rcc>
  <rcc rId="16052" ua="false" sId="4">
    <oc r="AD95" t="e">
      <f>-</f>
    </oc>
    <nc r="AD95" t="n">
      <f>-</f>
    </nc>
  </rcc>
  <rcc rId="16053" ua="false" sId="4">
    <oc r="AD96" t="e">
      <f>-</f>
    </oc>
    <nc r="AD96" t="n">
      <f>-</f>
    </nc>
  </rcc>
  <rcc rId="16054" ua="false" sId="4">
    <oc r="AD97" t="e">
      <f>-</f>
    </oc>
    <nc r="AD97" t="n">
      <f>-</f>
    </nc>
  </rcc>
  <rcc rId="16055" ua="false" sId="4">
    <oc r="AD98" t="e">
      <f>-</f>
    </oc>
    <nc r="AD98" t="n">
      <f>-</f>
    </nc>
  </rcc>
  <rcc rId="16056" ua="false" sId="4">
    <oc r="AD99" t="e">
      <f>-</f>
    </oc>
    <nc r="AD99" t="n">
      <f>-</f>
    </nc>
  </rcc>
  <rcc rId="16057" ua="false" sId="4">
    <oc r="AD100" t="e">
      <f>-</f>
    </oc>
    <nc r="AD100" t="n">
      <f>-</f>
    </nc>
  </rcc>
  <rcc rId="16058" ua="false" sId="4">
    <oc r="AD101" t="e">
      <f>-</f>
    </oc>
    <nc r="AD101" t="n">
      <f>-</f>
    </nc>
  </rcc>
  <rcc rId="16059" ua="false" sId="4">
    <oc r="AD102" t="e">
      <f>-</f>
    </oc>
    <nc r="AD102" t="n">
      <f>-</f>
    </nc>
  </rcc>
  <rcc rId="16060" ua="false" sId="4">
    <oc r="AD103" t="e">
      <f>-</f>
    </oc>
    <nc r="AD103" t="n">
      <f>-</f>
    </nc>
  </rcc>
  <rcc rId="16061" ua="false" sId="4">
    <oc r="AD104" t="e">
      <f>-</f>
    </oc>
    <nc r="AD104" t="n">
      <f>-</f>
    </nc>
  </rcc>
  <rcc rId="16062" ua="false" sId="4">
    <oc r="AD105" t="e">
      <f>-</f>
    </oc>
    <nc r="AD105" t="n">
      <f>-</f>
    </nc>
  </rcc>
  <rcc rId="16063" ua="false" sId="4">
    <oc r="AD106" t="e">
      <f>-</f>
    </oc>
    <nc r="AD106" t="n">
      <f>-</f>
    </nc>
  </rcc>
  <rcc rId="16064" ua="false" sId="4">
    <oc r="AD107" t="e">
      <f>-</f>
    </oc>
    <nc r="AD107" t="n">
      <f>-</f>
    </nc>
  </rcc>
  <rcc rId="16065" ua="false" sId="4">
    <oc r="AD108" t="e">
      <f>-</f>
    </oc>
    <nc r="AD108" t="n">
      <f>-</f>
    </nc>
  </rcc>
  <rcc rId="16066" ua="false" sId="4">
    <oc r="AD109" t="e">
      <f>-</f>
    </oc>
    <nc r="AD109" t="n">
      <f>-</f>
    </nc>
  </rcc>
  <rcc rId="16067" ua="false" sId="4">
    <oc r="AD110" t="e">
      <f>-</f>
    </oc>
    <nc r="AD110" t="n">
      <f>-</f>
    </nc>
  </rcc>
  <rcc rId="16068" ua="false" sId="4">
    <oc r="AD111" t="e">
      <f>-</f>
    </oc>
    <nc r="AD111" t="n">
      <f>-</f>
    </nc>
  </rcc>
  <rcc rId="16069" ua="false" sId="4">
    <oc r="AE85" t="e">
      <f>-</f>
    </oc>
    <nc r="AE85" t="n">
      <f>-</f>
    </nc>
  </rcc>
  <rcc rId="16070" ua="false" sId="4">
    <oc r="AE86" t="e">
      <f>-</f>
    </oc>
    <nc r="AE86" t="n">
      <f>-</f>
    </nc>
  </rcc>
  <rcc rId="16071" ua="false" sId="4">
    <oc r="AE87" t="e">
      <f>-</f>
    </oc>
    <nc r="AE87" t="n">
      <f>-</f>
    </nc>
  </rcc>
  <rcc rId="16072" ua="false" sId="4">
    <oc r="AE88" t="e">
      <f>-</f>
    </oc>
    <nc r="AE88" t="n">
      <f>-</f>
    </nc>
  </rcc>
  <rcc rId="16073" ua="false" sId="4">
    <oc r="AE89" t="e">
      <f>-</f>
    </oc>
    <nc r="AE89" t="n">
      <f>-</f>
    </nc>
  </rcc>
  <rcc rId="16074" ua="false" sId="4">
    <oc r="AE90" t="e">
      <f>-</f>
    </oc>
    <nc r="AE90" t="n">
      <f>-</f>
    </nc>
  </rcc>
  <rcc rId="16075" ua="false" sId="4">
    <oc r="AE91" t="e">
      <f>-</f>
    </oc>
    <nc r="AE91" t="n">
      <f>-</f>
    </nc>
  </rcc>
  <rcc rId="16076" ua="false" sId="4">
    <oc r="AE92" t="e">
      <f>-</f>
    </oc>
    <nc r="AE92" t="n">
      <f>-</f>
    </nc>
  </rcc>
  <rcc rId="16077" ua="false" sId="4">
    <oc r="AE93" t="e">
      <f>-</f>
    </oc>
    <nc r="AE93" t="n">
      <f>-</f>
    </nc>
  </rcc>
  <rcc rId="16078" ua="false" sId="4">
    <oc r="AE94" t="e">
      <f>-</f>
    </oc>
    <nc r="AE94" t="n">
      <f>-</f>
    </nc>
  </rcc>
  <rcc rId="16079" ua="false" sId="4">
    <oc r="AE95" t="e">
      <f>-</f>
    </oc>
    <nc r="AE95" t="n">
      <f>-</f>
    </nc>
  </rcc>
  <rcc rId="16080" ua="false" sId="4">
    <oc r="AE96" t="e">
      <f>-</f>
    </oc>
    <nc r="AE96" t="n">
      <f>-</f>
    </nc>
  </rcc>
  <rcc rId="16081" ua="false" sId="4">
    <oc r="AE97" t="e">
      <f>-</f>
    </oc>
    <nc r="AE97" t="n">
      <f>-</f>
    </nc>
  </rcc>
  <rcc rId="16082" ua="false" sId="4">
    <oc r="AE98" t="e">
      <f>-</f>
    </oc>
    <nc r="AE98" t="n">
      <f>-</f>
    </nc>
  </rcc>
  <rcc rId="16083" ua="false" sId="4">
    <oc r="AE99" t="e">
      <f>-</f>
    </oc>
    <nc r="AE99" t="n">
      <f>-</f>
    </nc>
  </rcc>
  <rcc rId="16084" ua="false" sId="4">
    <oc r="AE100" t="e">
      <f>-</f>
    </oc>
    <nc r="AE100" t="n">
      <f>-</f>
    </nc>
  </rcc>
  <rcc rId="16085" ua="false" sId="4">
    <oc r="AE101" t="e">
      <f>-</f>
    </oc>
    <nc r="AE101" t="n">
      <f>-</f>
    </nc>
  </rcc>
  <rcc rId="16086" ua="false" sId="4">
    <oc r="AE102" t="e">
      <f>-</f>
    </oc>
    <nc r="AE102" t="n">
      <f>-</f>
    </nc>
  </rcc>
  <rcc rId="16087" ua="false" sId="4">
    <oc r="AE103" t="e">
      <f>-</f>
    </oc>
    <nc r="AE103" t="n">
      <f>-</f>
    </nc>
  </rcc>
  <rcc rId="16088" ua="false" sId="4">
    <oc r="AE104" t="e">
      <f>-</f>
    </oc>
    <nc r="AE104" t="n">
      <f>-</f>
    </nc>
  </rcc>
  <rcc rId="16089" ua="false" sId="4">
    <oc r="AE105" t="e">
      <f>-</f>
    </oc>
    <nc r="AE105" t="n">
      <f>-</f>
    </nc>
  </rcc>
  <rcc rId="16090" ua="false" sId="4">
    <oc r="AE106" t="e">
      <f>-</f>
    </oc>
    <nc r="AE106" t="n">
      <f>-</f>
    </nc>
  </rcc>
  <rcc rId="16091" ua="false" sId="4">
    <oc r="AE107" t="e">
      <f>-</f>
    </oc>
    <nc r="AE107" t="n">
      <f>-</f>
    </nc>
  </rcc>
  <rcc rId="16092" ua="false" sId="4">
    <oc r="AE108" t="e">
      <f>-</f>
    </oc>
    <nc r="AE108" t="n">
      <f>-</f>
    </nc>
  </rcc>
  <rcc rId="16093" ua="false" sId="4">
    <oc r="AE109" t="e">
      <f>-</f>
    </oc>
    <nc r="AE109" t="n">
      <f>-</f>
    </nc>
  </rcc>
  <rcc rId="16094" ua="false" sId="4">
    <oc r="AE110" t="e">
      <f>-</f>
    </oc>
    <nc r="AE110" t="n">
      <f>-</f>
    </nc>
  </rcc>
  <rcc rId="16095" ua="false" sId="4">
    <oc r="AE111" t="e">
      <f>-</f>
    </oc>
    <nc r="AE111" t="n">
      <f>-</f>
    </nc>
  </rcc>
  <rcc rId="16096" ua="false" sId="4">
    <oc r="AE112" t="e">
      <f>-</f>
    </oc>
    <nc r="AE112" t="n">
      <f>-</f>
    </nc>
  </rcc>
  <rcc rId="16097" ua="false" sId="4">
    <oc r="AE113" t="e">
      <f>-</f>
    </oc>
    <nc r="AE113" t="n">
      <f>-</f>
    </nc>
  </rcc>
  <rcc rId="16098" ua="false" sId="4">
    <oc r="AF85" t="e">
      <f>-</f>
    </oc>
    <nc r="AF85" t="n">
      <f>-</f>
    </nc>
  </rcc>
  <rcc rId="16099" ua="false" sId="4">
    <oc r="AF86" t="e">
      <f>-</f>
    </oc>
    <nc r="AF86" t="n">
      <f>-</f>
    </nc>
  </rcc>
  <rcc rId="16100" ua="false" sId="4">
    <oc r="AF87" t="e">
      <f>-</f>
    </oc>
    <nc r="AF87" t="n">
      <f>-</f>
    </nc>
  </rcc>
  <rcc rId="16101" ua="false" sId="4">
    <oc r="AF88" t="e">
      <f>-</f>
    </oc>
    <nc r="AF88" t="n">
      <f>-</f>
    </nc>
  </rcc>
  <rcc rId="16102" ua="false" sId="4">
    <oc r="AF89" t="e">
      <f>-</f>
    </oc>
    <nc r="AF89" t="n">
      <f>-</f>
    </nc>
  </rcc>
  <rcc rId="16103" ua="false" sId="4">
    <oc r="AF90" t="e">
      <f>-</f>
    </oc>
    <nc r="AF90" t="n">
      <f>-</f>
    </nc>
  </rcc>
  <rcc rId="16104" ua="false" sId="4">
    <oc r="AF91" t="e">
      <f>-</f>
    </oc>
    <nc r="AF91" t="n">
      <f>-</f>
    </nc>
  </rcc>
  <rcc rId="16105" ua="false" sId="4">
    <oc r="AF92" t="e">
      <f>-</f>
    </oc>
    <nc r="AF92" t="n">
      <f>-</f>
    </nc>
  </rcc>
  <rcc rId="16106" ua="false" sId="4">
    <oc r="AF93" t="e">
      <f>-</f>
    </oc>
    <nc r="AF93" t="n">
      <f>-</f>
    </nc>
  </rcc>
  <rcc rId="16107" ua="false" sId="4">
    <oc r="AF94" t="e">
      <f>-</f>
    </oc>
    <nc r="AF94" t="n">
      <f>-</f>
    </nc>
  </rcc>
  <rcc rId="16108" ua="false" sId="4">
    <oc r="AF95" t="e">
      <f>-</f>
    </oc>
    <nc r="AF95" t="n">
      <f>-</f>
    </nc>
  </rcc>
  <rcc rId="16109" ua="false" sId="4">
    <oc r="AF96" t="e">
      <f>-</f>
    </oc>
    <nc r="AF96" t="n">
      <f>-</f>
    </nc>
  </rcc>
  <rcc rId="16110" ua="false" sId="4">
    <oc r="AF97" t="e">
      <f>-</f>
    </oc>
    <nc r="AF97" t="n">
      <f>-</f>
    </nc>
  </rcc>
  <rcc rId="16111" ua="false" sId="4">
    <oc r="AF98" t="e">
      <f>-</f>
    </oc>
    <nc r="AF98" t="n">
      <f>-</f>
    </nc>
  </rcc>
  <rcc rId="16112" ua="false" sId="4">
    <oc r="AF99" t="e">
      <f>-</f>
    </oc>
    <nc r="AF99" t="n">
      <f>-</f>
    </nc>
  </rcc>
  <rcc rId="16113" ua="false" sId="4">
    <oc r="AF100" t="e">
      <f>-</f>
    </oc>
    <nc r="AF100" t="n">
      <f>-</f>
    </nc>
  </rcc>
  <rcc rId="16114" ua="false" sId="4">
    <oc r="AF101" t="e">
      <f>-</f>
    </oc>
    <nc r="AF101" t="n">
      <f>-</f>
    </nc>
  </rcc>
  <rcc rId="16115" ua="false" sId="4">
    <oc r="AF102" t="e">
      <f>-</f>
    </oc>
    <nc r="AF102" t="n">
      <f>-</f>
    </nc>
  </rcc>
  <rcc rId="16116" ua="false" sId="4">
    <oc r="AF103" t="e">
      <f>-</f>
    </oc>
    <nc r="AF103" t="n">
      <f>-</f>
    </nc>
  </rcc>
  <rcc rId="16117" ua="false" sId="4">
    <oc r="AF104" t="e">
      <f>-</f>
    </oc>
    <nc r="AF104" t="n">
      <f>-</f>
    </nc>
  </rcc>
  <rcc rId="16118" ua="false" sId="4">
    <oc r="AF105" t="e">
      <f>-</f>
    </oc>
    <nc r="AF105" t="n">
      <f>-</f>
    </nc>
  </rcc>
  <rcc rId="16119" ua="false" sId="4">
    <oc r="AF106" t="e">
      <f>-</f>
    </oc>
    <nc r="AF106" t="n">
      <f>-</f>
    </nc>
  </rcc>
  <rcc rId="16120" ua="false" sId="4">
    <oc r="AF107" t="e">
      <f>-</f>
    </oc>
    <nc r="AF107" t="n">
      <f>-</f>
    </nc>
  </rcc>
  <rcc rId="16121" ua="false" sId="4">
    <oc r="AF108" t="e">
      <f>-</f>
    </oc>
    <nc r="AF108" t="n">
      <f>-</f>
    </nc>
  </rcc>
  <rcc rId="16122" ua="false" sId="4">
    <oc r="AF109" t="e">
      <f>-</f>
    </oc>
    <nc r="AF109" t="n">
      <f>-</f>
    </nc>
  </rcc>
  <rcc rId="16123" ua="false" sId="4">
    <oc r="AF110" t="e">
      <f>-</f>
    </oc>
    <nc r="AF110" t="n">
      <f>-</f>
    </nc>
  </rcc>
  <rcc rId="16124" ua="false" sId="4">
    <oc r="AF111" t="e">
      <f>-</f>
    </oc>
    <nc r="AF111" t="n">
      <f>-</f>
    </nc>
  </rcc>
  <rcc rId="16125" ua="false" sId="4">
    <oc r="AG85" t="e">
      <f>-</f>
    </oc>
    <nc r="AG85" t="n">
      <f>-</f>
    </nc>
  </rcc>
  <rcc rId="16126" ua="false" sId="4">
    <oc r="AG86" t="e">
      <f>-</f>
    </oc>
    <nc r="AG86" t="n">
      <f>-</f>
    </nc>
  </rcc>
  <rcc rId="16127" ua="false" sId="4">
    <oc r="AG87" t="e">
      <f>-</f>
    </oc>
    <nc r="AG87" t="n">
      <f>-</f>
    </nc>
  </rcc>
  <rcc rId="16128" ua="false" sId="4">
    <oc r="AG88" t="e">
      <f>-</f>
    </oc>
    <nc r="AG88" t="n">
      <f>-</f>
    </nc>
  </rcc>
  <rcc rId="16129" ua="false" sId="4">
    <oc r="AG89" t="e">
      <f>-</f>
    </oc>
    <nc r="AG89" t="n">
      <f>-</f>
    </nc>
  </rcc>
  <rcc rId="16130" ua="false" sId="4">
    <oc r="AG90" t="e">
      <f>-</f>
    </oc>
    <nc r="AG90" t="n">
      <f>-</f>
    </nc>
  </rcc>
  <rcc rId="16131" ua="false" sId="4">
    <oc r="AG91" t="e">
      <f>-</f>
    </oc>
    <nc r="AG91" t="n">
      <f>-</f>
    </nc>
  </rcc>
  <rcc rId="16132" ua="false" sId="4">
    <oc r="AG92" t="e">
      <f>-</f>
    </oc>
    <nc r="AG92" t="n">
      <f>-</f>
    </nc>
  </rcc>
  <rcc rId="16133" ua="false" sId="4">
    <oc r="AG93" t="e">
      <f>-</f>
    </oc>
    <nc r="AG93" t="n">
      <f>-</f>
    </nc>
  </rcc>
  <rcc rId="16134" ua="false" sId="4">
    <oc r="AG94" t="e">
      <f>-</f>
    </oc>
    <nc r="AG94" t="n">
      <f>-</f>
    </nc>
  </rcc>
  <rcc rId="16135" ua="false" sId="4">
    <oc r="AG95" t="e">
      <f>-</f>
    </oc>
    <nc r="AG95" t="n">
      <f>-</f>
    </nc>
  </rcc>
  <rcc rId="16136" ua="false" sId="4">
    <oc r="AG96" t="e">
      <f>-</f>
    </oc>
    <nc r="AG96" t="n">
      <f>-</f>
    </nc>
  </rcc>
  <rcc rId="16137" ua="false" sId="4">
    <oc r="AG97" t="e">
      <f>-</f>
    </oc>
    <nc r="AG97" t="n">
      <f>-</f>
    </nc>
  </rcc>
  <rcc rId="16138" ua="false" sId="4">
    <oc r="AG98" t="e">
      <f>-</f>
    </oc>
    <nc r="AG98" t="n">
      <f>-</f>
    </nc>
  </rcc>
  <rcc rId="16139" ua="false" sId="4">
    <oc r="AG99" t="e">
      <f>-</f>
    </oc>
    <nc r="AG99" t="n">
      <f>-</f>
    </nc>
  </rcc>
  <rcc rId="16140" ua="false" sId="4">
    <oc r="AG100" t="e">
      <f>-</f>
    </oc>
    <nc r="AG100" t="n">
      <f>-</f>
    </nc>
  </rcc>
  <rcc rId="16141" ua="false" sId="4">
    <oc r="AG101" t="e">
      <f>-</f>
    </oc>
    <nc r="AG101" t="n">
      <f>-</f>
    </nc>
  </rcc>
  <rcc rId="16142" ua="false" sId="4">
    <oc r="AG102" t="e">
      <f>-</f>
    </oc>
    <nc r="AG102" t="n">
      <f>-</f>
    </nc>
  </rcc>
  <rcc rId="16143" ua="false" sId="4">
    <oc r="AG103" t="e">
      <f>-</f>
    </oc>
    <nc r="AG103" t="n">
      <f>-</f>
    </nc>
  </rcc>
  <rcc rId="16144" ua="false" sId="4">
    <oc r="AG104" t="e">
      <f>-</f>
    </oc>
    <nc r="AG104" t="n">
      <f>-</f>
    </nc>
  </rcc>
  <rcc rId="16145" ua="false" sId="4">
    <oc r="AG105" t="e">
      <f>-</f>
    </oc>
    <nc r="AG105" t="n">
      <f>-</f>
    </nc>
  </rcc>
  <rcc rId="16146" ua="false" sId="4">
    <oc r="AG106" t="e">
      <f>-</f>
    </oc>
    <nc r="AG106" t="n">
      <f>-</f>
    </nc>
  </rcc>
  <rcc rId="16147" ua="false" sId="4">
    <oc r="AG107" t="e">
      <f>-</f>
    </oc>
    <nc r="AG107" t="n">
      <f>-</f>
    </nc>
  </rcc>
  <rcc rId="16148" ua="false" sId="4">
    <oc r="AG108" t="e">
      <f>-</f>
    </oc>
    <nc r="AG108" t="n">
      <f>-</f>
    </nc>
  </rcc>
  <rcc rId="16149" ua="false" sId="4">
    <oc r="AG109" t="e">
      <f>-</f>
    </oc>
    <nc r="AG109" t="n">
      <f>-</f>
    </nc>
  </rcc>
  <rcc rId="16150" ua="false" sId="4">
    <oc r="AG110" t="e">
      <f>-</f>
    </oc>
    <nc r="AG110" t="n">
      <f>-</f>
    </nc>
  </rcc>
  <rcc rId="16151" ua="false" sId="4">
    <oc r="AG111" t="e">
      <f>-</f>
    </oc>
    <nc r="AG111" t="n">
      <f>-</f>
    </nc>
  </rcc>
  <rcc rId="16152" ua="false" sId="4">
    <oc r="AG112" t="e">
      <f>-</f>
    </oc>
    <nc r="AG112" t="n">
      <f>-</f>
    </nc>
  </rcc>
  <rcc rId="16153" ua="false" sId="4">
    <oc r="AG113" t="e">
      <f>-</f>
    </oc>
    <nc r="AG113" t="n">
      <f>-</f>
    </nc>
  </rcc>
  <rcc rId="16154" ua="false" sId="4">
    <oc r="AH85" t="e">
      <f>-</f>
    </oc>
    <nc r="AH85" t="n">
      <f>-</f>
    </nc>
  </rcc>
  <rcc rId="16155" ua="false" sId="4">
    <oc r="AH86" t="e">
      <f>-</f>
    </oc>
    <nc r="AH86" t="n">
      <f>-</f>
    </nc>
  </rcc>
  <rcc rId="16156" ua="false" sId="4">
    <oc r="AH87" t="e">
      <f>-</f>
    </oc>
    <nc r="AH87" t="n">
      <f>-</f>
    </nc>
  </rcc>
  <rcc rId="16157" ua="false" sId="4">
    <oc r="AH88" t="e">
      <f>-</f>
    </oc>
    <nc r="AH88" t="n">
      <f>-</f>
    </nc>
  </rcc>
  <rcc rId="16158" ua="false" sId="4">
    <oc r="AH89" t="e">
      <f>-</f>
    </oc>
    <nc r="AH89" t="n">
      <f>-</f>
    </nc>
  </rcc>
  <rcc rId="16159" ua="false" sId="4">
    <oc r="AH90" t="e">
      <f>-</f>
    </oc>
    <nc r="AH90" t="n">
      <f>-</f>
    </nc>
  </rcc>
  <rcc rId="16160" ua="false" sId="4">
    <oc r="AH91" t="e">
      <f>-</f>
    </oc>
    <nc r="AH91" t="n">
      <f>-</f>
    </nc>
  </rcc>
  <rcc rId="16161" ua="false" sId="4">
    <oc r="AH92" t="e">
      <f>-</f>
    </oc>
    <nc r="AH92" t="n">
      <f>-</f>
    </nc>
  </rcc>
  <rcc rId="16162" ua="false" sId="4">
    <oc r="AH93" t="e">
      <f>-</f>
    </oc>
    <nc r="AH93" t="n">
      <f>-</f>
    </nc>
  </rcc>
  <rcc rId="16163" ua="false" sId="4">
    <oc r="AH94" t="e">
      <f>-</f>
    </oc>
    <nc r="AH94" t="n">
      <f>-</f>
    </nc>
  </rcc>
  <rcc rId="16164" ua="false" sId="4">
    <oc r="AH95" t="e">
      <f>-</f>
    </oc>
    <nc r="AH95" t="n">
      <f>-</f>
    </nc>
  </rcc>
  <rcc rId="16165" ua="false" sId="4">
    <oc r="AH96" t="e">
      <f>-</f>
    </oc>
    <nc r="AH96" t="n">
      <f>-</f>
    </nc>
  </rcc>
  <rcc rId="16166" ua="false" sId="4">
    <oc r="AH97" t="e">
      <f>-</f>
    </oc>
    <nc r="AH97" t="n">
      <f>-</f>
    </nc>
  </rcc>
  <rcc rId="16167" ua="false" sId="4">
    <oc r="AH98" t="e">
      <f>-</f>
    </oc>
    <nc r="AH98" t="n">
      <f>-</f>
    </nc>
  </rcc>
  <rcc rId="16168" ua="false" sId="4">
    <oc r="AH99" t="e">
      <f>-</f>
    </oc>
    <nc r="AH99" t="n">
      <f>-</f>
    </nc>
  </rcc>
  <rcc rId="16169" ua="false" sId="4">
    <oc r="AH100" t="e">
      <f>-</f>
    </oc>
    <nc r="AH100" t="n">
      <f>-</f>
    </nc>
  </rcc>
  <rcc rId="16170" ua="false" sId="4">
    <oc r="AH101" t="e">
      <f>-</f>
    </oc>
    <nc r="AH101" t="n">
      <f>-</f>
    </nc>
  </rcc>
  <rcc rId="16171" ua="false" sId="4">
    <oc r="AH102" t="e">
      <f>-</f>
    </oc>
    <nc r="AH102" t="n">
      <f>-</f>
    </nc>
  </rcc>
  <rcc rId="16172" ua="false" sId="4">
    <oc r="AH103" t="e">
      <f>-</f>
    </oc>
    <nc r="AH103" t="n">
      <f>-</f>
    </nc>
  </rcc>
  <rcc rId="16173" ua="false" sId="4">
    <oc r="AH104" t="e">
      <f>-</f>
    </oc>
    <nc r="AH104" t="n">
      <f>-</f>
    </nc>
  </rcc>
  <rcc rId="16174" ua="false" sId="4">
    <oc r="AH105" t="e">
      <f>-</f>
    </oc>
    <nc r="AH105" t="n">
      <f>-</f>
    </nc>
  </rcc>
  <rcc rId="16175" ua="false" sId="4">
    <oc r="AH106" t="e">
      <f>-</f>
    </oc>
    <nc r="AH106" t="n">
      <f>-</f>
    </nc>
  </rcc>
  <rcc rId="16176" ua="false" sId="4">
    <oc r="AH107" t="e">
      <f>-</f>
    </oc>
    <nc r="AH107" t="n">
      <f>-</f>
    </nc>
  </rcc>
  <rcc rId="16177" ua="false" sId="4">
    <oc r="AH108" t="e">
      <f>-</f>
    </oc>
    <nc r="AH108" t="n">
      <f>-</f>
    </nc>
  </rcc>
  <rcc rId="16178" ua="false" sId="4">
    <oc r="AH109" t="e">
      <f>-</f>
    </oc>
    <nc r="AH109" t="n">
      <f>-</f>
    </nc>
  </rcc>
  <rcc rId="16179" ua="false" sId="4">
    <oc r="AH110" t="e">
      <f>-</f>
    </oc>
    <nc r="AH110" t="n">
      <f>-</f>
    </nc>
  </rcc>
  <rcc rId="16180" ua="false" sId="4">
    <oc r="AH111" t="e">
      <f>-</f>
    </oc>
    <nc r="AH111" t="n">
      <f>-</f>
    </nc>
  </rcc>
  <rcc rId="16181" ua="false" sId="4">
    <oc r="AI85" t="e">
      <f>-</f>
    </oc>
    <nc r="AI85" t="n">
      <f>-</f>
    </nc>
  </rcc>
  <rcc rId="16182" ua="false" sId="4">
    <oc r="AI86" t="e">
      <f>-</f>
    </oc>
    <nc r="AI86" t="n">
      <f>-</f>
    </nc>
  </rcc>
  <rcc rId="16183" ua="false" sId="4">
    <oc r="AI87" t="e">
      <f>-</f>
    </oc>
    <nc r="AI87" t="n">
      <f>-</f>
    </nc>
  </rcc>
  <rcc rId="16184" ua="false" sId="4">
    <oc r="AI88" t="e">
      <f>-</f>
    </oc>
    <nc r="AI88" t="n">
      <f>-</f>
    </nc>
  </rcc>
  <rcc rId="16185" ua="false" sId="4">
    <oc r="AI89" t="e">
      <f>-</f>
    </oc>
    <nc r="AI89" t="n">
      <f>-</f>
    </nc>
  </rcc>
  <rcc rId="16186" ua="false" sId="4">
    <oc r="AI90" t="e">
      <f>-</f>
    </oc>
    <nc r="AI90" t="n">
      <f>-</f>
    </nc>
  </rcc>
  <rcc rId="16187" ua="false" sId="4">
    <oc r="AI91" t="e">
      <f>-</f>
    </oc>
    <nc r="AI91" t="n">
      <f>-</f>
    </nc>
  </rcc>
  <rcc rId="16188" ua="false" sId="4">
    <oc r="AI92" t="e">
      <f>-</f>
    </oc>
    <nc r="AI92" t="n">
      <f>-</f>
    </nc>
  </rcc>
  <rcc rId="16189" ua="false" sId="4">
    <oc r="AI93" t="e">
      <f>-</f>
    </oc>
    <nc r="AI93" t="n">
      <f>-</f>
    </nc>
  </rcc>
  <rcc rId="16190" ua="false" sId="4">
    <oc r="AI94" t="e">
      <f>-</f>
    </oc>
    <nc r="AI94" t="n">
      <f>-</f>
    </nc>
  </rcc>
  <rcc rId="16191" ua="false" sId="4">
    <oc r="AI95" t="e">
      <f>-</f>
    </oc>
    <nc r="AI95" t="n">
      <f>-</f>
    </nc>
  </rcc>
  <rcc rId="16192" ua="false" sId="4">
    <oc r="AI96" t="e">
      <f>-</f>
    </oc>
    <nc r="AI96" t="n">
      <f>-</f>
    </nc>
  </rcc>
  <rcc rId="16193" ua="false" sId="4">
    <oc r="AI97" t="e">
      <f>-</f>
    </oc>
    <nc r="AI97" t="n">
      <f>-</f>
    </nc>
  </rcc>
  <rcc rId="16194" ua="false" sId="4">
    <oc r="AI98" t="e">
      <f>-</f>
    </oc>
    <nc r="AI98" t="n">
      <f>-</f>
    </nc>
  </rcc>
  <rcc rId="16195" ua="false" sId="4">
    <oc r="AI99" t="e">
      <f>-</f>
    </oc>
    <nc r="AI99" t="n">
      <f>-</f>
    </nc>
  </rcc>
  <rcc rId="16196" ua="false" sId="4">
    <oc r="AI100" t="e">
      <f>-</f>
    </oc>
    <nc r="AI100" t="n">
      <f>-</f>
    </nc>
  </rcc>
  <rcc rId="16197" ua="false" sId="4">
    <oc r="AI101" t="e">
      <f>-</f>
    </oc>
    <nc r="AI101" t="n">
      <f>-</f>
    </nc>
  </rcc>
  <rcc rId="16198" ua="false" sId="4">
    <oc r="AI102" t="e">
      <f>-</f>
    </oc>
    <nc r="AI102" t="n">
      <f>-</f>
    </nc>
  </rcc>
  <rcc rId="16199" ua="false" sId="4">
    <oc r="AI103" t="e">
      <f>-</f>
    </oc>
    <nc r="AI103" t="n">
      <f>-</f>
    </nc>
  </rcc>
  <rcc rId="16200" ua="false" sId="4">
    <oc r="AI104" t="e">
      <f>-</f>
    </oc>
    <nc r="AI104" t="n">
      <f>-</f>
    </nc>
  </rcc>
  <rcc rId="16201" ua="false" sId="4">
    <oc r="AI105" t="e">
      <f>-</f>
    </oc>
    <nc r="AI105" t="n">
      <f>-</f>
    </nc>
  </rcc>
  <rcc rId="16202" ua="false" sId="4">
    <oc r="AI106" t="e">
      <f>-</f>
    </oc>
    <nc r="AI106" t="n">
      <f>-</f>
    </nc>
  </rcc>
  <rcc rId="16203" ua="false" sId="4">
    <oc r="AI107" t="e">
      <f>-</f>
    </oc>
    <nc r="AI107" t="n">
      <f>-</f>
    </nc>
  </rcc>
  <rcc rId="16204" ua="false" sId="4">
    <oc r="AI108" t="e">
      <f>-</f>
    </oc>
    <nc r="AI108" t="n">
      <f>-</f>
    </nc>
  </rcc>
  <rcc rId="16205" ua="false" sId="4">
    <oc r="AI109" t="e">
      <f>-</f>
    </oc>
    <nc r="AI109" t="n">
      <f>-</f>
    </nc>
  </rcc>
  <rcc rId="16206" ua="false" sId="4">
    <oc r="AI110" t="e">
      <f>-</f>
    </oc>
    <nc r="AI110" t="n">
      <f>-</f>
    </nc>
  </rcc>
  <rcc rId="16207" ua="false" sId="4">
    <oc r="AI111" t="e">
      <f>-</f>
    </oc>
    <nc r="AI111" t="n">
      <f>-</f>
    </nc>
  </rcc>
  <rcc rId="16208" ua="false" sId="4">
    <oc r="AI112" t="e">
      <f>-</f>
    </oc>
    <nc r="AI112" t="n">
      <f>-</f>
    </nc>
  </rcc>
  <rcc rId="16209" ua="false" sId="4">
    <oc r="AI113" t="e">
      <f>-</f>
    </oc>
    <nc r="AI113" t="n">
      <f>-</f>
    </nc>
  </rcc>
  <rcc rId="16210" ua="false" sId="4">
    <oc r="AJ85" t="e">
      <f>-</f>
    </oc>
    <nc r="AJ85" t="n">
      <f>-</f>
    </nc>
  </rcc>
  <rcc rId="16211" ua="false" sId="4">
    <oc r="AJ86" t="e">
      <f>-</f>
    </oc>
    <nc r="AJ86" t="n">
      <f>-</f>
    </nc>
  </rcc>
  <rcc rId="16212" ua="false" sId="4">
    <oc r="AJ87" t="e">
      <f>-</f>
    </oc>
    <nc r="AJ87" t="n">
      <f>-</f>
    </nc>
  </rcc>
  <rcc rId="16213" ua="false" sId="4">
    <oc r="AJ88" t="e">
      <f>-</f>
    </oc>
    <nc r="AJ88" t="n">
      <f>-</f>
    </nc>
  </rcc>
  <rcc rId="16214" ua="false" sId="4">
    <oc r="AJ89" t="e">
      <f>-</f>
    </oc>
    <nc r="AJ89" t="n">
      <f>-</f>
    </nc>
  </rcc>
  <rcc rId="16215" ua="false" sId="4">
    <oc r="AJ90" t="e">
      <f>-</f>
    </oc>
    <nc r="AJ90" t="n">
      <f>-</f>
    </nc>
  </rcc>
  <rcc rId="16216" ua="false" sId="4">
    <oc r="AJ91" t="e">
      <f>-</f>
    </oc>
    <nc r="AJ91" t="n">
      <f>-</f>
    </nc>
  </rcc>
  <rcc rId="16217" ua="false" sId="4">
    <oc r="AJ92" t="e">
      <f>-</f>
    </oc>
    <nc r="AJ92" t="n">
      <f>-</f>
    </nc>
  </rcc>
  <rcc rId="16218" ua="false" sId="4">
    <oc r="AJ93" t="e">
      <f>-</f>
    </oc>
    <nc r="AJ93" t="n">
      <f>-</f>
    </nc>
  </rcc>
  <rcc rId="16219" ua="false" sId="4">
    <oc r="AJ94" t="e">
      <f>-</f>
    </oc>
    <nc r="AJ94" t="n">
      <f>-</f>
    </nc>
  </rcc>
  <rcc rId="16220" ua="false" sId="4">
    <oc r="AJ95" t="e">
      <f>-</f>
    </oc>
    <nc r="AJ95" t="n">
      <f>-</f>
    </nc>
  </rcc>
  <rcc rId="16221" ua="false" sId="4">
    <oc r="AJ96" t="e">
      <f>-</f>
    </oc>
    <nc r="AJ96" t="n">
      <f>-</f>
    </nc>
  </rcc>
  <rcc rId="16222" ua="false" sId="4">
    <oc r="AJ97" t="e">
      <f>-</f>
    </oc>
    <nc r="AJ97" t="n">
      <f>-</f>
    </nc>
  </rcc>
  <rcc rId="16223" ua="false" sId="4">
    <oc r="AJ98" t="e">
      <f>-</f>
    </oc>
    <nc r="AJ98" t="n">
      <f>-</f>
    </nc>
  </rcc>
  <rcc rId="16224" ua="false" sId="4">
    <oc r="AJ99" t="e">
      <f>-</f>
    </oc>
    <nc r="AJ99" t="n">
      <f>-</f>
    </nc>
  </rcc>
  <rcc rId="16225" ua="false" sId="4">
    <oc r="AJ100" t="e">
      <f>-</f>
    </oc>
    <nc r="AJ100" t="n">
      <f>-</f>
    </nc>
  </rcc>
  <rcc rId="16226" ua="false" sId="4">
    <oc r="AJ101" t="e">
      <f>-</f>
    </oc>
    <nc r="AJ101" t="n">
      <f>-</f>
    </nc>
  </rcc>
  <rcc rId="16227" ua="false" sId="4">
    <oc r="AJ102" t="e">
      <f>-</f>
    </oc>
    <nc r="AJ102" t="n">
      <f>-</f>
    </nc>
  </rcc>
  <rcc rId="16228" ua="false" sId="4">
    <oc r="AJ103" t="e">
      <f>-</f>
    </oc>
    <nc r="AJ103" t="n">
      <f>-</f>
    </nc>
  </rcc>
  <rcc rId="16229" ua="false" sId="4">
    <oc r="AJ104" t="e">
      <f>-</f>
    </oc>
    <nc r="AJ104" t="n">
      <f>-</f>
    </nc>
  </rcc>
  <rcc rId="16230" ua="false" sId="4">
    <oc r="AJ105" t="e">
      <f>-</f>
    </oc>
    <nc r="AJ105" t="n">
      <f>-</f>
    </nc>
  </rcc>
  <rcc rId="16231" ua="false" sId="4">
    <oc r="AJ106" t="e">
      <f>-</f>
    </oc>
    <nc r="AJ106" t="n">
      <f>-</f>
    </nc>
  </rcc>
  <rcc rId="16232" ua="false" sId="4">
    <oc r="AJ107" t="e">
      <f>-</f>
    </oc>
    <nc r="AJ107" t="n">
      <f>-</f>
    </nc>
  </rcc>
  <rcc rId="16233" ua="false" sId="4">
    <oc r="AJ108" t="e">
      <f>-</f>
    </oc>
    <nc r="AJ108" t="n">
      <f>-</f>
    </nc>
  </rcc>
  <rcc rId="16234" ua="false" sId="4">
    <oc r="AJ109" t="e">
      <f>-</f>
    </oc>
    <nc r="AJ109" t="n">
      <f>-</f>
    </nc>
  </rcc>
  <rcc rId="16235" ua="false" sId="4">
    <oc r="AJ110" t="e">
      <f>-</f>
    </oc>
    <nc r="AJ110" t="n">
      <f>-</f>
    </nc>
  </rcc>
  <rcc rId="16236" ua="false" sId="4">
    <oc r="AJ111" t="e">
      <f>-</f>
    </oc>
    <nc r="AJ111" t="n">
      <f>-</f>
    </nc>
  </rcc>
  <rcc rId="16237" ua="false" sId="4">
    <oc r="AK85" t="e">
      <f>-</f>
    </oc>
    <nc r="AK85" t="n">
      <f>-</f>
    </nc>
  </rcc>
  <rcc rId="16238" ua="false" sId="4">
    <oc r="AK86" t="e">
      <f>-</f>
    </oc>
    <nc r="AK86" t="n">
      <f>-</f>
    </nc>
  </rcc>
  <rcc rId="16239" ua="false" sId="4">
    <oc r="AK87" t="e">
      <f>-</f>
    </oc>
    <nc r="AK87" t="n">
      <f>-</f>
    </nc>
  </rcc>
  <rcc rId="16240" ua="false" sId="4">
    <oc r="AK88" t="e">
      <f>-</f>
    </oc>
    <nc r="AK88" t="n">
      <f>-</f>
    </nc>
  </rcc>
  <rcc rId="16241" ua="false" sId="4">
    <oc r="AK89" t="e">
      <f>-</f>
    </oc>
    <nc r="AK89" t="n">
      <f>-</f>
    </nc>
  </rcc>
  <rcc rId="16242" ua="false" sId="4">
    <oc r="AK90" t="e">
      <f>-</f>
    </oc>
    <nc r="AK90" t="n">
      <f>-</f>
    </nc>
  </rcc>
  <rcc rId="16243" ua="false" sId="4">
    <oc r="AK91" t="e">
      <f>-</f>
    </oc>
    <nc r="AK91" t="n">
      <f>-</f>
    </nc>
  </rcc>
  <rcc rId="16244" ua="false" sId="4">
    <oc r="AK92" t="e">
      <f>-</f>
    </oc>
    <nc r="AK92" t="n">
      <f>-</f>
    </nc>
  </rcc>
  <rcc rId="16245" ua="false" sId="4">
    <oc r="AK93" t="e">
      <f>-</f>
    </oc>
    <nc r="AK93" t="n">
      <f>-</f>
    </nc>
  </rcc>
  <rcc rId="16246" ua="false" sId="4">
    <oc r="AK94" t="e">
      <f>-</f>
    </oc>
    <nc r="AK94" t="n">
      <f>-</f>
    </nc>
  </rcc>
  <rcc rId="16247" ua="false" sId="4">
    <oc r="AK95" t="e">
      <f>-</f>
    </oc>
    <nc r="AK95" t="n">
      <f>-</f>
    </nc>
  </rcc>
  <rcc rId="16248" ua="false" sId="4">
    <oc r="AK96" t="e">
      <f>-</f>
    </oc>
    <nc r="AK96" t="n">
      <f>-</f>
    </nc>
  </rcc>
  <rcc rId="16249" ua="false" sId="4">
    <oc r="AK97" t="e">
      <f>-</f>
    </oc>
    <nc r="AK97" t="n">
      <f>-</f>
    </nc>
  </rcc>
  <rcc rId="16250" ua="false" sId="4">
    <oc r="AK98" t="e">
      <f>-</f>
    </oc>
    <nc r="AK98" t="n">
      <f>-</f>
    </nc>
  </rcc>
  <rcc rId="16251" ua="false" sId="4">
    <oc r="AK99" t="e">
      <f>-</f>
    </oc>
    <nc r="AK99" t="n">
      <f>-</f>
    </nc>
  </rcc>
  <rcc rId="16252" ua="false" sId="4">
    <oc r="AK100" t="e">
      <f>-</f>
    </oc>
    <nc r="AK100" t="n">
      <f>-</f>
    </nc>
  </rcc>
  <rcc rId="16253" ua="false" sId="4">
    <oc r="AK101" t="e">
      <f>-</f>
    </oc>
    <nc r="AK101" t="n">
      <f>-</f>
    </nc>
  </rcc>
  <rcc rId="16254" ua="false" sId="4">
    <oc r="AK102" t="e">
      <f>-</f>
    </oc>
    <nc r="AK102" t="n">
      <f>-</f>
    </nc>
  </rcc>
  <rcc rId="16255" ua="false" sId="4">
    <oc r="AK103" t="e">
      <f>-</f>
    </oc>
    <nc r="AK103" t="n">
      <f>-</f>
    </nc>
  </rcc>
  <rcc rId="16256" ua="false" sId="4">
    <oc r="AK104" t="e">
      <f>-</f>
    </oc>
    <nc r="AK104" t="n">
      <f>-</f>
    </nc>
  </rcc>
  <rcc rId="16257" ua="false" sId="4">
    <oc r="AK105" t="e">
      <f>-</f>
    </oc>
    <nc r="AK105" t="n">
      <f>-</f>
    </nc>
  </rcc>
  <rcc rId="16258" ua="false" sId="4">
    <oc r="AK106" t="e">
      <f>-</f>
    </oc>
    <nc r="AK106" t="n">
      <f>-</f>
    </nc>
  </rcc>
  <rcc rId="16259" ua="false" sId="4">
    <oc r="AK107" t="e">
      <f>-</f>
    </oc>
    <nc r="AK107" t="n">
      <f>-</f>
    </nc>
  </rcc>
  <rcc rId="16260" ua="false" sId="4">
    <oc r="AK108" t="e">
      <f>-</f>
    </oc>
    <nc r="AK108" t="n">
      <f>-</f>
    </nc>
  </rcc>
  <rcc rId="16261" ua="false" sId="4">
    <oc r="AK109" t="e">
      <f>-</f>
    </oc>
    <nc r="AK109" t="n">
      <f>-</f>
    </nc>
  </rcc>
  <rcc rId="16262" ua="false" sId="4">
    <oc r="AK110" t="e">
      <f>-</f>
    </oc>
    <nc r="AK110" t="n">
      <f>-</f>
    </nc>
  </rcc>
  <rcc rId="16263" ua="false" sId="4">
    <oc r="AK111" t="e">
      <f>-</f>
    </oc>
    <nc r="AK111" t="n">
      <f>-</f>
    </nc>
  </rcc>
  <rcc rId="16264" ua="false" sId="4">
    <oc r="AK112" t="e">
      <f>-</f>
    </oc>
    <nc r="AK112" t="n">
      <f>-</f>
    </nc>
  </rcc>
  <rcc rId="16265" ua="false" sId="4">
    <oc r="AK113" t="e">
      <f>-</f>
    </oc>
    <nc r="AK113" t="n">
      <f>-</f>
    </nc>
  </rcc>
  <rcc rId="16266" ua="false" sId="4">
    <oc r="AL85" t="e">
      <f>-</f>
    </oc>
    <nc r="AL85" t="n">
      <f>-</f>
    </nc>
  </rcc>
  <rcc rId="16267" ua="false" sId="4">
    <oc r="AL86" t="e">
      <f>-</f>
    </oc>
    <nc r="AL86" t="n">
      <f>-</f>
    </nc>
  </rcc>
  <rcc rId="16268" ua="false" sId="4">
    <oc r="AL87" t="e">
      <f>-</f>
    </oc>
    <nc r="AL87" t="n">
      <f>-</f>
    </nc>
  </rcc>
  <rcc rId="16269" ua="false" sId="4">
    <oc r="AL88" t="e">
      <f>-</f>
    </oc>
    <nc r="AL88" t="n">
      <f>-</f>
    </nc>
  </rcc>
  <rcc rId="16270" ua="false" sId="4">
    <oc r="AL89" t="e">
      <f>-</f>
    </oc>
    <nc r="AL89" t="n">
      <f>-</f>
    </nc>
  </rcc>
  <rcc rId="16271" ua="false" sId="4">
    <oc r="AL90" t="e">
      <f>-</f>
    </oc>
    <nc r="AL90" t="n">
      <f>-</f>
    </nc>
  </rcc>
  <rcc rId="16272" ua="false" sId="4">
    <oc r="AL91" t="e">
      <f>-</f>
    </oc>
    <nc r="AL91" t="n">
      <f>-</f>
    </nc>
  </rcc>
  <rcc rId="16273" ua="false" sId="4">
    <oc r="AL92" t="e">
      <f>-</f>
    </oc>
    <nc r="AL92" t="n">
      <f>-</f>
    </nc>
  </rcc>
  <rcc rId="16274" ua="false" sId="4">
    <oc r="AL93" t="e">
      <f>-</f>
    </oc>
    <nc r="AL93" t="n">
      <f>-</f>
    </nc>
  </rcc>
  <rcc rId="16275" ua="false" sId="4">
    <oc r="AL94" t="e">
      <f>-</f>
    </oc>
    <nc r="AL94" t="n">
      <f>-</f>
    </nc>
  </rcc>
  <rcc rId="16276" ua="false" sId="4">
    <oc r="AL95" t="e">
      <f>-</f>
    </oc>
    <nc r="AL95" t="n">
      <f>-</f>
    </nc>
  </rcc>
  <rcc rId="16277" ua="false" sId="4">
    <oc r="AL96" t="e">
      <f>-</f>
    </oc>
    <nc r="AL96" t="n">
      <f>-</f>
    </nc>
  </rcc>
  <rcc rId="16278" ua="false" sId="4">
    <oc r="AL97" t="e">
      <f>-</f>
    </oc>
    <nc r="AL97" t="n">
      <f>-</f>
    </nc>
  </rcc>
  <rcc rId="16279" ua="false" sId="4">
    <oc r="AL98" t="e">
      <f>-</f>
    </oc>
    <nc r="AL98" t="n">
      <f>-</f>
    </nc>
  </rcc>
  <rcc rId="16280" ua="false" sId="4">
    <oc r="AL99" t="e">
      <f>-</f>
    </oc>
    <nc r="AL99" t="n">
      <f>-</f>
    </nc>
  </rcc>
  <rcc rId="16281" ua="false" sId="4">
    <oc r="AL100" t="e">
      <f>-</f>
    </oc>
    <nc r="AL100" t="n">
      <f>-</f>
    </nc>
  </rcc>
  <rcc rId="16282" ua="false" sId="4">
    <oc r="AL101" t="e">
      <f>-</f>
    </oc>
    <nc r="AL101" t="n">
      <f>-</f>
    </nc>
  </rcc>
  <rcc rId="16283" ua="false" sId="4">
    <oc r="AL102" t="e">
      <f>-</f>
    </oc>
    <nc r="AL102" t="n">
      <f>-</f>
    </nc>
  </rcc>
  <rcc rId="16284" ua="false" sId="4">
    <oc r="AL103" t="e">
      <f>-</f>
    </oc>
    <nc r="AL103" t="n">
      <f>-</f>
    </nc>
  </rcc>
  <rcc rId="16285" ua="false" sId="4">
    <oc r="AL104" t="e">
      <f>-</f>
    </oc>
    <nc r="AL104" t="n">
      <f>-</f>
    </nc>
  </rcc>
  <rcc rId="16286" ua="false" sId="4">
    <oc r="AL105" t="e">
      <f>-</f>
    </oc>
    <nc r="AL105" t="n">
      <f>-</f>
    </nc>
  </rcc>
  <rcc rId="16287" ua="false" sId="4">
    <oc r="AL106" t="e">
      <f>-</f>
    </oc>
    <nc r="AL106" t="n">
      <f>-</f>
    </nc>
  </rcc>
  <rcc rId="16288" ua="false" sId="4">
    <oc r="AL107" t="e">
      <f>-</f>
    </oc>
    <nc r="AL107" t="n">
      <f>-</f>
    </nc>
  </rcc>
  <rcc rId="16289" ua="false" sId="4">
    <oc r="AL108" t="e">
      <f>-</f>
    </oc>
    <nc r="AL108" t="n">
      <f>-</f>
    </nc>
  </rcc>
  <rcc rId="16290" ua="false" sId="4">
    <oc r="AL109" t="e">
      <f>-</f>
    </oc>
    <nc r="AL109" t="n">
      <f>-</f>
    </nc>
  </rcc>
  <rcc rId="16291" ua="false" sId="4">
    <oc r="AL110" t="e">
      <f>-</f>
    </oc>
    <nc r="AL110" t="n">
      <f>-</f>
    </nc>
  </rcc>
  <rcc rId="16292" ua="false" sId="4">
    <oc r="AL111" t="e">
      <f>-</f>
    </oc>
    <nc r="AL111" t="n">
      <f>-</f>
    </nc>
  </rcc>
  <rcc rId="16293" ua="false" sId="4">
    <oc r="AM85" t="e">
      <f>-</f>
    </oc>
    <nc r="AM85" t="n">
      <f>-</f>
    </nc>
  </rcc>
  <rcc rId="16294" ua="false" sId="4">
    <oc r="AM86" t="e">
      <f>-</f>
    </oc>
    <nc r="AM86" t="n">
      <f>-</f>
    </nc>
  </rcc>
  <rcc rId="16295" ua="false" sId="4">
    <oc r="AM87" t="e">
      <f>-</f>
    </oc>
    <nc r="AM87" t="n">
      <f>-</f>
    </nc>
  </rcc>
  <rcc rId="16296" ua="false" sId="4">
    <oc r="AM88" t="e">
      <f>-</f>
    </oc>
    <nc r="AM88" t="n">
      <f>-</f>
    </nc>
  </rcc>
  <rcc rId="16297" ua="false" sId="4">
    <oc r="AM89" t="e">
      <f>-</f>
    </oc>
    <nc r="AM89" t="n">
      <f>-</f>
    </nc>
  </rcc>
  <rcc rId="16298" ua="false" sId="4">
    <oc r="AM90" t="e">
      <f>-</f>
    </oc>
    <nc r="AM90" t="n">
      <f>-</f>
    </nc>
  </rcc>
  <rcc rId="16299" ua="false" sId="4">
    <oc r="AM91" t="e">
      <f>-</f>
    </oc>
    <nc r="AM91" t="n">
      <f>-</f>
    </nc>
  </rcc>
  <rcc rId="16300" ua="false" sId="4">
    <oc r="AM92" t="e">
      <f>-</f>
    </oc>
    <nc r="AM92" t="n">
      <f>-</f>
    </nc>
  </rcc>
  <rcc rId="16301" ua="false" sId="4">
    <oc r="AM93" t="e">
      <f>-</f>
    </oc>
    <nc r="AM93" t="n">
      <f>-</f>
    </nc>
  </rcc>
  <rcc rId="16302" ua="false" sId="4">
    <oc r="AM94" t="e">
      <f>-</f>
    </oc>
    <nc r="AM94" t="n">
      <f>-</f>
    </nc>
  </rcc>
  <rcc rId="16303" ua="false" sId="4">
    <oc r="AM95" t="e">
      <f>-</f>
    </oc>
    <nc r="AM95" t="n">
      <f>-</f>
    </nc>
  </rcc>
  <rcc rId="16304" ua="false" sId="4">
    <oc r="AM96" t="e">
      <f>-</f>
    </oc>
    <nc r="AM96" t="n">
      <f>-</f>
    </nc>
  </rcc>
  <rcc rId="16305" ua="false" sId="4">
    <oc r="AM97" t="e">
      <f>-</f>
    </oc>
    <nc r="AM97" t="n">
      <f>-</f>
    </nc>
  </rcc>
  <rcc rId="16306" ua="false" sId="4">
    <oc r="AM98" t="e">
      <f>-</f>
    </oc>
    <nc r="AM98" t="n">
      <f>-</f>
    </nc>
  </rcc>
  <rcc rId="16307" ua="false" sId="4">
    <oc r="AM99" t="e">
      <f>-</f>
    </oc>
    <nc r="AM99" t="n">
      <f>-</f>
    </nc>
  </rcc>
  <rcc rId="16308" ua="false" sId="4">
    <oc r="AM100" t="e">
      <f>-</f>
    </oc>
    <nc r="AM100" t="n">
      <f>-</f>
    </nc>
  </rcc>
  <rcc rId="16309" ua="false" sId="4">
    <oc r="AM101" t="e">
      <f>-</f>
    </oc>
    <nc r="AM101" t="n">
      <f>-</f>
    </nc>
  </rcc>
  <rcc rId="16310" ua="false" sId="4">
    <oc r="AM102" t="e">
      <f>-</f>
    </oc>
    <nc r="AM102" t="n">
      <f>-</f>
    </nc>
  </rcc>
  <rcc rId="16311" ua="false" sId="4">
    <oc r="AM103" t="e">
      <f>-</f>
    </oc>
    <nc r="AM103" t="n">
      <f>-</f>
    </nc>
  </rcc>
  <rcc rId="16312" ua="false" sId="4">
    <oc r="AM104" t="e">
      <f>-</f>
    </oc>
    <nc r="AM104" t="n">
      <f>-</f>
    </nc>
  </rcc>
  <rcc rId="16313" ua="false" sId="4">
    <oc r="AM105" t="e">
      <f>-</f>
    </oc>
    <nc r="AM105" t="n">
      <f>-</f>
    </nc>
  </rcc>
  <rcc rId="16314" ua="false" sId="4">
    <oc r="AM106" t="e">
      <f>-</f>
    </oc>
    <nc r="AM106" t="n">
      <f>-</f>
    </nc>
  </rcc>
  <rcc rId="16315" ua="false" sId="4">
    <oc r="AM107" t="e">
      <f>-</f>
    </oc>
    <nc r="AM107" t="n">
      <f>-</f>
    </nc>
  </rcc>
  <rcc rId="16316" ua="false" sId="4">
    <oc r="AM108" t="e">
      <f>-</f>
    </oc>
    <nc r="AM108" t="n">
      <f>-</f>
    </nc>
  </rcc>
  <rcc rId="16317" ua="false" sId="4">
    <oc r="AM109" t="e">
      <f>-</f>
    </oc>
    <nc r="AM109" t="n">
      <f>-</f>
    </nc>
  </rcc>
  <rcc rId="16318" ua="false" sId="4">
    <oc r="AM110" t="e">
      <f>-</f>
    </oc>
    <nc r="AM110" t="n">
      <f>-</f>
    </nc>
  </rcc>
  <rcc rId="16319" ua="false" sId="4">
    <oc r="AM111" t="e">
      <f>-</f>
    </oc>
    <nc r="AM111" t="n">
      <f>-</f>
    </nc>
  </rcc>
  <rcc rId="16320" ua="false" sId="4">
    <oc r="AM112" t="e">
      <f>-</f>
    </oc>
    <nc r="AM112" t="n">
      <f>-</f>
    </nc>
  </rcc>
  <rcc rId="16321" ua="false" sId="4">
    <oc r="AO85" t="e">
      <f>-</f>
    </oc>
    <nc r="AO85" t="n">
      <f>-</f>
    </nc>
  </rcc>
  <rcc rId="16322" ua="false" sId="4">
    <oc r="AO86" t="e">
      <f>-</f>
    </oc>
    <nc r="AO86" t="n">
      <f>-</f>
    </nc>
  </rcc>
  <rcc rId="16323" ua="false" sId="4">
    <oc r="AO87" t="e">
      <f>-</f>
    </oc>
    <nc r="AO87" t="n">
      <f>-</f>
    </nc>
  </rcc>
  <rcc rId="16324" ua="false" sId="4">
    <oc r="AO88" t="e">
      <f>-</f>
    </oc>
    <nc r="AO88" t="n">
      <f>-</f>
    </nc>
  </rcc>
  <rcc rId="16325" ua="false" sId="4">
    <oc r="AO89" t="e">
      <f>-</f>
    </oc>
    <nc r="AO89" t="n">
      <f>-</f>
    </nc>
  </rcc>
  <rcc rId="16326" ua="false" sId="4">
    <oc r="AO90" t="e">
      <f>-</f>
    </oc>
    <nc r="AO90" t="n">
      <f>-</f>
    </nc>
  </rcc>
  <rcc rId="16327" ua="false" sId="4">
    <oc r="AO91" t="e">
      <f>-</f>
    </oc>
    <nc r="AO91" t="n">
      <f>-</f>
    </nc>
  </rcc>
  <rcc rId="16328" ua="false" sId="4">
    <oc r="AO92" t="e">
      <f>-</f>
    </oc>
    <nc r="AO92" t="n">
      <f>-</f>
    </nc>
  </rcc>
  <rcc rId="16329" ua="false" sId="4">
    <oc r="AO93" t="e">
      <f>-</f>
    </oc>
    <nc r="AO93" t="n">
      <f>-</f>
    </nc>
  </rcc>
  <rcc rId="16330" ua="false" sId="4">
    <oc r="AO94" t="e">
      <f>-</f>
    </oc>
    <nc r="AO94" t="n">
      <f>-</f>
    </nc>
  </rcc>
  <rcc rId="16331" ua="false" sId="4">
    <oc r="AO95" t="e">
      <f>-</f>
    </oc>
    <nc r="AO95" t="n">
      <f>-</f>
    </nc>
  </rcc>
  <rcc rId="16332" ua="false" sId="4">
    <oc r="AO96" t="e">
      <f>-</f>
    </oc>
    <nc r="AO96" t="n">
      <f>-</f>
    </nc>
  </rcc>
  <rcc rId="16333" ua="false" sId="4">
    <oc r="AO97" t="e">
      <f>-</f>
    </oc>
    <nc r="AO97" t="n">
      <f>-</f>
    </nc>
  </rcc>
  <rcc rId="16334" ua="false" sId="4">
    <oc r="AO98" t="e">
      <f>-</f>
    </oc>
    <nc r="AO98" t="n">
      <f>-</f>
    </nc>
  </rcc>
  <rcc rId="16335" ua="false" sId="4">
    <oc r="AO99" t="e">
      <f>-</f>
    </oc>
    <nc r="AO99" t="n">
      <f>-</f>
    </nc>
  </rcc>
  <rcc rId="16336" ua="false" sId="4">
    <oc r="AO100" t="e">
      <f>-</f>
    </oc>
    <nc r="AO100" t="n">
      <f>-</f>
    </nc>
  </rcc>
  <rcc rId="16337" ua="false" sId="4">
    <oc r="AO101" t="e">
      <f>-</f>
    </oc>
    <nc r="AO101" t="n">
      <f>-</f>
    </nc>
  </rcc>
  <rcc rId="16338" ua="false" sId="4">
    <oc r="AO102" t="e">
      <f>-</f>
    </oc>
    <nc r="AO102" t="n">
      <f>-</f>
    </nc>
  </rcc>
  <rcc rId="16339" ua="false" sId="4">
    <oc r="AO103" t="e">
      <f>-</f>
    </oc>
    <nc r="AO103" t="n">
      <f>-</f>
    </nc>
  </rcc>
  <rcc rId="16340" ua="false" sId="4">
    <oc r="AO104" t="e">
      <f>-</f>
    </oc>
    <nc r="AO104" t="n">
      <f>-</f>
    </nc>
  </rcc>
  <rcc rId="16341" ua="false" sId="4">
    <oc r="AO105" t="e">
      <f>-</f>
    </oc>
    <nc r="AO105" t="n">
      <f>-</f>
    </nc>
  </rcc>
  <rcc rId="16342" ua="false" sId="4">
    <oc r="AO106" t="e">
      <f>-</f>
    </oc>
    <nc r="AO106" t="n">
      <f>-</f>
    </nc>
  </rcc>
  <rcc rId="16343" ua="false" sId="4">
    <oc r="AO107" t="e">
      <f>-</f>
    </oc>
    <nc r="AO107" t="n">
      <f>-</f>
    </nc>
  </rcc>
  <rcc rId="16344" ua="false" sId="4">
    <oc r="AO108" t="e">
      <f>-</f>
    </oc>
    <nc r="AO108" t="n">
      <f>-</f>
    </nc>
  </rcc>
  <rcc rId="16345" ua="false" sId="4">
    <oc r="AO109" t="e">
      <f>-</f>
    </oc>
    <nc r="AO109" t="n">
      <f>-</f>
    </nc>
  </rcc>
  <rcc rId="16346" ua="false" sId="4">
    <oc r="AO110" t="e">
      <f>-</f>
    </oc>
    <nc r="AO110" t="n">
      <f>-</f>
    </nc>
  </rcc>
  <rcc rId="16347" ua="false" sId="4">
    <oc r="AO111" t="e">
      <f>-</f>
    </oc>
    <nc r="AO111" t="n">
      <f>-</f>
    </nc>
  </rcc>
  <rcc rId="16348" ua="false" sId="4">
    <oc r="AO112" t="e">
      <f>-</f>
    </oc>
    <nc r="AO112" t="n">
      <f>-</f>
    </nc>
  </rcc>
  <rcc rId="16349" ua="false" sId="4">
    <oc r="AP85" t="e">
      <f>-</f>
    </oc>
    <nc r="AP85" t="n">
      <f>-</f>
    </nc>
  </rcc>
  <rcc rId="16350" ua="false" sId="4">
    <oc r="AP86" t="e">
      <f>-</f>
    </oc>
    <nc r="AP86" t="n">
      <f>-</f>
    </nc>
  </rcc>
  <rcc rId="16351" ua="false" sId="4">
    <oc r="AP87" t="e">
      <f>-</f>
    </oc>
    <nc r="AP87" t="n">
      <f>-</f>
    </nc>
  </rcc>
  <rcc rId="16352" ua="false" sId="4">
    <oc r="AP88" t="e">
      <f>-</f>
    </oc>
    <nc r="AP88" t="n">
      <f>-</f>
    </nc>
  </rcc>
  <rcc rId="16353" ua="false" sId="4">
    <oc r="AP89" t="e">
      <f>-</f>
    </oc>
    <nc r="AP89" t="n">
      <f>-</f>
    </nc>
  </rcc>
  <rcc rId="16354" ua="false" sId="4">
    <oc r="AP90" t="e">
      <f>-</f>
    </oc>
    <nc r="AP90" t="n">
      <f>-</f>
    </nc>
  </rcc>
  <rcc rId="16355" ua="false" sId="4">
    <oc r="AP91" t="e">
      <f>-</f>
    </oc>
    <nc r="AP91" t="n">
      <f>-</f>
    </nc>
  </rcc>
  <rcc rId="16356" ua="false" sId="4">
    <oc r="AP92" t="e">
      <f>-</f>
    </oc>
    <nc r="AP92" t="n">
      <f>-</f>
    </nc>
  </rcc>
  <rcc rId="16357" ua="false" sId="4">
    <oc r="AP93" t="e">
      <f>-</f>
    </oc>
    <nc r="AP93" t="n">
      <f>-</f>
    </nc>
  </rcc>
  <rcc rId="16358" ua="false" sId="4">
    <oc r="AP94" t="e">
      <f>-</f>
    </oc>
    <nc r="AP94" t="n">
      <f>-</f>
    </nc>
  </rcc>
  <rcc rId="16359" ua="false" sId="4">
    <oc r="AP95" t="e">
      <f>-</f>
    </oc>
    <nc r="AP95" t="n">
      <f>-</f>
    </nc>
  </rcc>
  <rcc rId="16360" ua="false" sId="4">
    <oc r="AP96" t="e">
      <f>-</f>
    </oc>
    <nc r="AP96" t="n">
      <f>-</f>
    </nc>
  </rcc>
  <rcc rId="16361" ua="false" sId="4">
    <oc r="AP97" t="e">
      <f>-</f>
    </oc>
    <nc r="AP97" t="n">
      <f>-</f>
    </nc>
  </rcc>
  <rcc rId="16362" ua="false" sId="4">
    <oc r="AP98" t="e">
      <f>-</f>
    </oc>
    <nc r="AP98" t="n">
      <f>-</f>
    </nc>
  </rcc>
  <rcc rId="16363" ua="false" sId="4">
    <oc r="AP99" t="e">
      <f>-</f>
    </oc>
    <nc r="AP99" t="n">
      <f>-</f>
    </nc>
  </rcc>
  <rcc rId="16364" ua="false" sId="4">
    <oc r="AP100" t="e">
      <f>-</f>
    </oc>
    <nc r="AP100" t="n">
      <f>-</f>
    </nc>
  </rcc>
  <rcc rId="16365" ua="false" sId="4">
    <oc r="AP101" t="e">
      <f>-</f>
    </oc>
    <nc r="AP101" t="n">
      <f>-</f>
    </nc>
  </rcc>
  <rcc rId="16366" ua="false" sId="4">
    <oc r="AP102" t="e">
      <f>-</f>
    </oc>
    <nc r="AP102" t="n">
      <f>-</f>
    </nc>
  </rcc>
  <rcc rId="16367" ua="false" sId="4">
    <oc r="AP103" t="e">
      <f>-</f>
    </oc>
    <nc r="AP103" t="n">
      <f>-</f>
    </nc>
  </rcc>
  <rcc rId="16368" ua="false" sId="4">
    <oc r="AP104" t="e">
      <f>-</f>
    </oc>
    <nc r="AP104" t="n">
      <f>-</f>
    </nc>
  </rcc>
  <rcc rId="16369" ua="false" sId="4">
    <oc r="AP105" t="e">
      <f>-</f>
    </oc>
    <nc r="AP105" t="n">
      <f>-</f>
    </nc>
  </rcc>
  <rcc rId="16370" ua="false" sId="4">
    <oc r="AP106" t="e">
      <f>-</f>
    </oc>
    <nc r="AP106" t="n">
      <f>-</f>
    </nc>
  </rcc>
  <rcc rId="16371" ua="false" sId="4">
    <oc r="AP107" t="e">
      <f>-</f>
    </oc>
    <nc r="AP107" t="n">
      <f>-</f>
    </nc>
  </rcc>
  <rcc rId="16372" ua="false" sId="4">
    <oc r="AP108" t="e">
      <f>-</f>
    </oc>
    <nc r="AP108" t="n">
      <f>-</f>
    </nc>
  </rcc>
  <rcc rId="16373" ua="false" sId="4">
    <oc r="AP109" t="e">
      <f>-</f>
    </oc>
    <nc r="AP109" t="n">
      <f>-</f>
    </nc>
  </rcc>
  <rcc rId="16374" ua="false" sId="4">
    <oc r="AP110" t="e">
      <f>-</f>
    </oc>
    <nc r="AP110" t="n">
      <f>-</f>
    </nc>
  </rcc>
  <rcc rId="16375" ua="false" sId="4">
    <oc r="AP111" t="e">
      <f>-</f>
    </oc>
    <nc r="AP111" t="n">
      <f>-</f>
    </nc>
  </rcc>
  <rcc rId="16376" ua="false" sId="4">
    <oc r="AP112" t="e">
      <f>-</f>
    </oc>
    <nc r="AP112" t="n">
      <f>-</f>
    </nc>
  </rcc>
  <rcc rId="16377" ua="false" sId="4">
    <oc r="AQ85" t="e">
      <f>-</f>
    </oc>
    <nc r="AQ85" t="n">
      <f>-</f>
    </nc>
  </rcc>
  <rcc rId="16378" ua="false" sId="4">
    <oc r="AQ86" t="e">
      <f>-</f>
    </oc>
    <nc r="AQ86" t="n">
      <f>-</f>
    </nc>
  </rcc>
  <rcc rId="16379" ua="false" sId="4">
    <oc r="AQ87" t="e">
      <f>-</f>
    </oc>
    <nc r="AQ87" t="n">
      <f>-</f>
    </nc>
  </rcc>
  <rcc rId="16380" ua="false" sId="4">
    <oc r="AQ88" t="e">
      <f>-</f>
    </oc>
    <nc r="AQ88" t="n">
      <f>-</f>
    </nc>
  </rcc>
  <rcc rId="16381" ua="false" sId="4">
    <oc r="AQ89" t="e">
      <f>-</f>
    </oc>
    <nc r="AQ89" t="n">
      <f>-</f>
    </nc>
  </rcc>
  <rcc rId="16382" ua="false" sId="4">
    <oc r="AQ90" t="e">
      <f>-</f>
    </oc>
    <nc r="AQ90" t="n">
      <f>-</f>
    </nc>
  </rcc>
  <rcc rId="16383" ua="false" sId="4">
    <oc r="AQ91" t="e">
      <f>-</f>
    </oc>
    <nc r="AQ91" t="n">
      <f>-</f>
    </nc>
  </rcc>
  <rcc rId="16384" ua="false" sId="4">
    <oc r="AQ92" t="e">
      <f>-</f>
    </oc>
    <nc r="AQ92" t="n">
      <f>-</f>
    </nc>
  </rcc>
  <rcc rId="16385" ua="false" sId="4">
    <oc r="AQ93" t="e">
      <f>-</f>
    </oc>
    <nc r="AQ93" t="n">
      <f>-</f>
    </nc>
  </rcc>
  <rcc rId="16386" ua="false" sId="4">
    <oc r="AQ94" t="e">
      <f>-</f>
    </oc>
    <nc r="AQ94" t="n">
      <f>-</f>
    </nc>
  </rcc>
  <rcc rId="16387" ua="false" sId="4">
    <oc r="AQ95" t="e">
      <f>-</f>
    </oc>
    <nc r="AQ95" t="n">
      <f>-</f>
    </nc>
  </rcc>
  <rcc rId="16388" ua="false" sId="4">
    <oc r="AQ96" t="e">
      <f>-</f>
    </oc>
    <nc r="AQ96" t="n">
      <f>-</f>
    </nc>
  </rcc>
  <rcc rId="16389" ua="false" sId="4">
    <oc r="AQ97" t="e">
      <f>-</f>
    </oc>
    <nc r="AQ97" t="n">
      <f>-</f>
    </nc>
  </rcc>
  <rcc rId="16390" ua="false" sId="4">
    <oc r="AQ98" t="e">
      <f>-</f>
    </oc>
    <nc r="AQ98" t="n">
      <f>-</f>
    </nc>
  </rcc>
  <rcc rId="16391" ua="false" sId="4">
    <oc r="AQ99" t="e">
      <f>-</f>
    </oc>
    <nc r="AQ99" t="n">
      <f>-</f>
    </nc>
  </rcc>
  <rcc rId="16392" ua="false" sId="4">
    <oc r="AQ100" t="e">
      <f>-</f>
    </oc>
    <nc r="AQ100" t="n">
      <f>-</f>
    </nc>
  </rcc>
  <rcc rId="16393" ua="false" sId="4">
    <oc r="AQ101" t="e">
      <f>-</f>
    </oc>
    <nc r="AQ101" t="n">
      <f>-</f>
    </nc>
  </rcc>
  <rcc rId="16394" ua="false" sId="4">
    <oc r="AQ102" t="e">
      <f>-</f>
    </oc>
    <nc r="AQ102" t="n">
      <f>-</f>
    </nc>
  </rcc>
  <rcc rId="16395" ua="false" sId="4">
    <oc r="AQ103" t="e">
      <f>-</f>
    </oc>
    <nc r="AQ103" t="n">
      <f>-</f>
    </nc>
  </rcc>
  <rcc rId="16396" ua="false" sId="4">
    <oc r="AQ104" t="e">
      <f>-</f>
    </oc>
    <nc r="AQ104" t="n">
      <f>-</f>
    </nc>
  </rcc>
  <rcc rId="16397" ua="false" sId="4">
    <oc r="AQ105" t="e">
      <f>-</f>
    </oc>
    <nc r="AQ105" t="n">
      <f>-</f>
    </nc>
  </rcc>
  <rcc rId="16398" ua="false" sId="4">
    <oc r="AQ106" t="e">
      <f>-</f>
    </oc>
    <nc r="AQ106" t="n">
      <f>-</f>
    </nc>
  </rcc>
  <rcc rId="16399" ua="false" sId="4">
    <oc r="AQ107" t="e">
      <f>-</f>
    </oc>
    <nc r="AQ107" t="n">
      <f>-</f>
    </nc>
  </rcc>
  <rcc rId="16400" ua="false" sId="4">
    <oc r="AQ108" t="e">
      <f>-</f>
    </oc>
    <nc r="AQ108" t="n">
      <f>-</f>
    </nc>
  </rcc>
  <rcc rId="16401" ua="false" sId="4">
    <oc r="AQ109" t="e">
      <f>-</f>
    </oc>
    <nc r="AQ109" t="n">
      <f>-</f>
    </nc>
  </rcc>
  <rcc rId="16402" ua="false" sId="4">
    <oc r="AQ110" t="e">
      <f>-</f>
    </oc>
    <nc r="AQ110" t="n">
      <f>-</f>
    </nc>
  </rcc>
  <rcc rId="16403" ua="false" sId="4">
    <oc r="AQ111" t="e">
      <f>-</f>
    </oc>
    <nc r="AQ111" t="n">
      <f>-</f>
    </nc>
  </rcc>
  <rcc rId="16404" ua="false" sId="4">
    <oc r="AQ112" t="e">
      <f>-</f>
    </oc>
    <nc r="AQ112" t="n">
      <f>-</f>
    </nc>
  </rcc>
  <rcc rId="16405" ua="false" sId="4">
    <oc r="AR85" t="e">
      <f>-</f>
    </oc>
    <nc r="AR85" t="n">
      <f>-</f>
    </nc>
  </rcc>
  <rcc rId="16406" ua="false" sId="4">
    <oc r="AR86" t="e">
      <f>-</f>
    </oc>
    <nc r="AR86" t="n">
      <f>-</f>
    </nc>
  </rcc>
  <rcc rId="16407" ua="false" sId="4">
    <oc r="AR87" t="e">
      <f>-</f>
    </oc>
    <nc r="AR87" t="n">
      <f>-</f>
    </nc>
  </rcc>
  <rcc rId="16408" ua="false" sId="4">
    <oc r="AR88" t="e">
      <f>-</f>
    </oc>
    <nc r="AR88" t="n">
      <f>-</f>
    </nc>
  </rcc>
  <rcc rId="16409" ua="false" sId="4">
    <oc r="AR89" t="e">
      <f>-</f>
    </oc>
    <nc r="AR89" t="n">
      <f>-</f>
    </nc>
  </rcc>
  <rcc rId="16410" ua="false" sId="4">
    <oc r="AR90" t="e">
      <f>-</f>
    </oc>
    <nc r="AR90" t="n">
      <f>-</f>
    </nc>
  </rcc>
  <rcc rId="16411" ua="false" sId="4">
    <oc r="AR91" t="e">
      <f>-</f>
    </oc>
    <nc r="AR91" t="n">
      <f>-</f>
    </nc>
  </rcc>
  <rcc rId="16412" ua="false" sId="4">
    <oc r="AR92" t="e">
      <f>-</f>
    </oc>
    <nc r="AR92" t="n">
      <f>-</f>
    </nc>
  </rcc>
  <rcc rId="16413" ua="false" sId="4">
    <oc r="AR93" t="e">
      <f>-</f>
    </oc>
    <nc r="AR93" t="n">
      <f>-</f>
    </nc>
  </rcc>
  <rcc rId="16414" ua="false" sId="4">
    <oc r="AR94" t="e">
      <f>-</f>
    </oc>
    <nc r="AR94" t="n">
      <f>-</f>
    </nc>
  </rcc>
  <rcc rId="16415" ua="false" sId="4">
    <oc r="AR95" t="e">
      <f>-</f>
    </oc>
    <nc r="AR95" t="n">
      <f>-</f>
    </nc>
  </rcc>
  <rcc rId="16416" ua="false" sId="4">
    <oc r="AR96" t="e">
      <f>-</f>
    </oc>
    <nc r="AR96" t="n">
      <f>-</f>
    </nc>
  </rcc>
  <rcc rId="16417" ua="false" sId="4">
    <oc r="AR97" t="e">
      <f>-</f>
    </oc>
    <nc r="AR97" t="n">
      <f>-</f>
    </nc>
  </rcc>
  <rcc rId="16418" ua="false" sId="4">
    <oc r="AR98" t="e">
      <f>-</f>
    </oc>
    <nc r="AR98" t="n">
      <f>-</f>
    </nc>
  </rcc>
  <rcc rId="16419" ua="false" sId="4">
    <oc r="AR99" t="e">
      <f>-</f>
    </oc>
    <nc r="AR99" t="n">
      <f>-</f>
    </nc>
  </rcc>
  <rcc rId="16420" ua="false" sId="4">
    <oc r="AR100" t="e">
      <f>-</f>
    </oc>
    <nc r="AR100" t="n">
      <f>-</f>
    </nc>
  </rcc>
  <rcc rId="16421" ua="false" sId="4">
    <oc r="AR101" t="e">
      <f>-</f>
    </oc>
    <nc r="AR101" t="n">
      <f>-</f>
    </nc>
  </rcc>
  <rcc rId="16422" ua="false" sId="4">
    <oc r="AR102" t="e">
      <f>-</f>
    </oc>
    <nc r="AR102" t="n">
      <f>-</f>
    </nc>
  </rcc>
  <rcc rId="16423" ua="false" sId="4">
    <oc r="AR103" t="e">
      <f>-</f>
    </oc>
    <nc r="AR103" t="n">
      <f>-</f>
    </nc>
  </rcc>
  <rcc rId="16424" ua="false" sId="4">
    <oc r="AR104" t="e">
      <f>-</f>
    </oc>
    <nc r="AR104" t="n">
      <f>-</f>
    </nc>
  </rcc>
  <rcc rId="16425" ua="false" sId="4">
    <oc r="AR105" t="e">
      <f>-</f>
    </oc>
    <nc r="AR105" t="n">
      <f>-</f>
    </nc>
  </rcc>
  <rcc rId="16426" ua="false" sId="4">
    <oc r="AR106" t="e">
      <f>-</f>
    </oc>
    <nc r="AR106" t="n">
      <f>-</f>
    </nc>
  </rcc>
  <rcc rId="16427" ua="false" sId="4">
    <oc r="AR107" t="e">
      <f>-</f>
    </oc>
    <nc r="AR107" t="n">
      <f>-</f>
    </nc>
  </rcc>
  <rcc rId="16428" ua="false" sId="4">
    <oc r="AR108" t="e">
      <f>-</f>
    </oc>
    <nc r="AR108" t="n">
      <f>-</f>
    </nc>
  </rcc>
  <rcc rId="16429" ua="false" sId="4">
    <oc r="AR109" t="e">
      <f>-</f>
    </oc>
    <nc r="AR109" t="n">
      <f>-</f>
    </nc>
  </rcc>
  <rcc rId="16430" ua="false" sId="4">
    <oc r="AR110" t="e">
      <f>-</f>
    </oc>
    <nc r="AR110" t="n">
      <f>-</f>
    </nc>
  </rcc>
  <rcc rId="16431" ua="false" sId="4">
    <oc r="AR111" t="e">
      <f>-</f>
    </oc>
    <nc r="AR111" t="n">
      <f>-</f>
    </nc>
  </rcc>
  <rcc rId="16432" ua="false" sId="4">
    <oc r="AR112" t="e">
      <f>-</f>
    </oc>
    <nc r="AR112" t="n">
      <f>-</f>
    </nc>
  </rcc>
  <rcc rId="16433" ua="false" sId="4">
    <oc r="AS85" t="e">
      <f>-</f>
    </oc>
    <nc r="AS85" t="n">
      <f>-</f>
    </nc>
  </rcc>
  <rcc rId="16434" ua="false" sId="4">
    <oc r="AS86" t="e">
      <f>-</f>
    </oc>
    <nc r="AS86" t="n">
      <f>-</f>
    </nc>
  </rcc>
  <rcc rId="16435" ua="false" sId="4">
    <oc r="AS87" t="e">
      <f>-</f>
    </oc>
    <nc r="AS87" t="n">
      <f>-</f>
    </nc>
  </rcc>
  <rcc rId="16436" ua="false" sId="4">
    <oc r="AS88" t="e">
      <f>-</f>
    </oc>
    <nc r="AS88" t="n">
      <f>-</f>
    </nc>
  </rcc>
  <rcc rId="16437" ua="false" sId="4">
    <oc r="AS89" t="e">
      <f>-</f>
    </oc>
    <nc r="AS89" t="n">
      <f>-</f>
    </nc>
  </rcc>
  <rcc rId="16438" ua="false" sId="4">
    <oc r="AS90" t="e">
      <f>-</f>
    </oc>
    <nc r="AS90" t="n">
      <f>-</f>
    </nc>
  </rcc>
  <rcc rId="16439" ua="false" sId="4">
    <oc r="AS91" t="e">
      <f>-</f>
    </oc>
    <nc r="AS91" t="n">
      <f>-</f>
    </nc>
  </rcc>
  <rcc rId="16440" ua="false" sId="4">
    <oc r="AS92" t="e">
      <f>-</f>
    </oc>
    <nc r="AS92" t="n">
      <f>-</f>
    </nc>
  </rcc>
  <rcc rId="16441" ua="false" sId="4">
    <oc r="AS93" t="e">
      <f>-</f>
    </oc>
    <nc r="AS93" t="n">
      <f>-</f>
    </nc>
  </rcc>
  <rcc rId="16442" ua="false" sId="4">
    <oc r="AS94" t="e">
      <f>-</f>
    </oc>
    <nc r="AS94" t="n">
      <f>-</f>
    </nc>
  </rcc>
  <rcc rId="16443" ua="false" sId="4">
    <oc r="AS95" t="e">
      <f>-</f>
    </oc>
    <nc r="AS95" t="n">
      <f>-</f>
    </nc>
  </rcc>
  <rcc rId="16444" ua="false" sId="4">
    <oc r="AS96" t="e">
      <f>-</f>
    </oc>
    <nc r="AS96" t="n">
      <f>-</f>
    </nc>
  </rcc>
  <rcc rId="16445" ua="false" sId="4">
    <oc r="AS97" t="e">
      <f>-</f>
    </oc>
    <nc r="AS97" t="n">
      <f>-</f>
    </nc>
  </rcc>
  <rcc rId="16446" ua="false" sId="4">
    <oc r="AS98" t="e">
      <f>-</f>
    </oc>
    <nc r="AS98" t="n">
      <f>-</f>
    </nc>
  </rcc>
  <rcc rId="16447" ua="false" sId="4">
    <oc r="AS99" t="e">
      <f>-</f>
    </oc>
    <nc r="AS99" t="n">
      <f>-</f>
    </nc>
  </rcc>
  <rcc rId="16448" ua="false" sId="4">
    <oc r="AS100" t="e">
      <f>-</f>
    </oc>
    <nc r="AS100" t="n">
      <f>-</f>
    </nc>
  </rcc>
  <rcc rId="16449" ua="false" sId="4">
    <oc r="AS101" t="e">
      <f>-</f>
    </oc>
    <nc r="AS101" t="n">
      <f>-</f>
    </nc>
  </rcc>
  <rcc rId="16450" ua="false" sId="4">
    <oc r="AS102" t="e">
      <f>-</f>
    </oc>
    <nc r="AS102" t="n">
      <f>-</f>
    </nc>
  </rcc>
  <rcc rId="16451" ua="false" sId="4">
    <oc r="AS103" t="e">
      <f>-</f>
    </oc>
    <nc r="AS103" t="n">
      <f>-</f>
    </nc>
  </rcc>
  <rcc rId="16452" ua="false" sId="4">
    <oc r="AS104" t="e">
      <f>-</f>
    </oc>
    <nc r="AS104" t="n">
      <f>-</f>
    </nc>
  </rcc>
  <rcc rId="16453" ua="false" sId="4">
    <oc r="AS105" t="e">
      <f>-</f>
    </oc>
    <nc r="AS105" t="n">
      <f>-</f>
    </nc>
  </rcc>
  <rcc rId="16454" ua="false" sId="4">
    <oc r="AS106" t="e">
      <f>-</f>
    </oc>
    <nc r="AS106" t="n">
      <f>-</f>
    </nc>
  </rcc>
  <rcc rId="16455" ua="false" sId="4">
    <oc r="AS107" t="e">
      <f>-</f>
    </oc>
    <nc r="AS107" t="n">
      <f>-</f>
    </nc>
  </rcc>
  <rcc rId="16456" ua="false" sId="4">
    <oc r="AS108" t="e">
      <f>-</f>
    </oc>
    <nc r="AS108" t="n">
      <f>-</f>
    </nc>
  </rcc>
  <rcc rId="16457" ua="false" sId="4">
    <oc r="AS109" t="e">
      <f>-</f>
    </oc>
    <nc r="AS109" t="n">
      <f>-</f>
    </nc>
  </rcc>
  <rcc rId="16458" ua="false" sId="4">
    <oc r="AS110" t="e">
      <f>-</f>
    </oc>
    <nc r="AS110" t="n">
      <f>-</f>
    </nc>
  </rcc>
  <rcc rId="16459" ua="false" sId="4">
    <oc r="AS111" t="e">
      <f>-</f>
    </oc>
    <nc r="AS111" t="n">
      <f>-</f>
    </nc>
  </rcc>
  <rcc rId="16460" ua="false" sId="4">
    <oc r="AS112" t="e">
      <f>-</f>
    </oc>
    <nc r="AS112" t="n">
      <f>-</f>
    </nc>
  </rcc>
  <rcc rId="16461" ua="false" sId="4">
    <oc r="AT85" t="e">
      <f>-</f>
    </oc>
    <nc r="AT85" t="n">
      <f>-</f>
    </nc>
  </rcc>
  <rcc rId="16462" ua="false" sId="4">
    <oc r="AT86" t="e">
      <f>-</f>
    </oc>
    <nc r="AT86" t="n">
      <f>-</f>
    </nc>
  </rcc>
  <rcc rId="16463" ua="false" sId="4">
    <oc r="AT87" t="e">
      <f>-</f>
    </oc>
    <nc r="AT87" t="n">
      <f>-</f>
    </nc>
  </rcc>
  <rcc rId="16464" ua="false" sId="4">
    <oc r="AT88" t="e">
      <f>-</f>
    </oc>
    <nc r="AT88" t="n">
      <f>-</f>
    </nc>
  </rcc>
  <rcc rId="16465" ua="false" sId="4">
    <oc r="AT89" t="e">
      <f>-</f>
    </oc>
    <nc r="AT89" t="n">
      <f>-</f>
    </nc>
  </rcc>
  <rcc rId="16466" ua="false" sId="4">
    <oc r="AT90" t="e">
      <f>-</f>
    </oc>
    <nc r="AT90" t="n">
      <f>-</f>
    </nc>
  </rcc>
  <rcc rId="16467" ua="false" sId="4">
    <oc r="AT91" t="e">
      <f>-</f>
    </oc>
    <nc r="AT91" t="n">
      <f>-</f>
    </nc>
  </rcc>
  <rcc rId="16468" ua="false" sId="4">
    <oc r="AT92" t="e">
      <f>-</f>
    </oc>
    <nc r="AT92" t="n">
      <f>-</f>
    </nc>
  </rcc>
  <rcc rId="16469" ua="false" sId="4">
    <oc r="AT93" t="e">
      <f>-</f>
    </oc>
    <nc r="AT93" t="n">
      <f>-</f>
    </nc>
  </rcc>
  <rcc rId="16470" ua="false" sId="4">
    <oc r="AT94" t="e">
      <f>-</f>
    </oc>
    <nc r="AT94" t="n">
      <f>-</f>
    </nc>
  </rcc>
  <rcc rId="16471" ua="false" sId="4">
    <oc r="AT95" t="e">
      <f>-</f>
    </oc>
    <nc r="AT95" t="n">
      <f>-</f>
    </nc>
  </rcc>
  <rcc rId="16472" ua="false" sId="4">
    <oc r="AT96" t="e">
      <f>-</f>
    </oc>
    <nc r="AT96" t="n">
      <f>-</f>
    </nc>
  </rcc>
  <rcc rId="16473" ua="false" sId="4">
    <oc r="AT97" t="e">
      <f>-</f>
    </oc>
    <nc r="AT97" t="n">
      <f>-</f>
    </nc>
  </rcc>
  <rcc rId="16474" ua="false" sId="4">
    <oc r="AT98" t="e">
      <f>-</f>
    </oc>
    <nc r="AT98" t="n">
      <f>-</f>
    </nc>
  </rcc>
  <rcc rId="16475" ua="false" sId="4">
    <oc r="AT99" t="e">
      <f>-</f>
    </oc>
    <nc r="AT99" t="n">
      <f>-</f>
    </nc>
  </rcc>
  <rcc rId="16476" ua="false" sId="4">
    <oc r="AT100" t="e">
      <f>-</f>
    </oc>
    <nc r="AT100" t="n">
      <f>-</f>
    </nc>
  </rcc>
  <rcc rId="16477" ua="false" sId="4">
    <oc r="AT101" t="e">
      <f>-</f>
    </oc>
    <nc r="AT101" t="n">
      <f>-</f>
    </nc>
  </rcc>
  <rcc rId="16478" ua="false" sId="4">
    <oc r="AT102" t="e">
      <f>-</f>
    </oc>
    <nc r="AT102" t="n">
      <f>-</f>
    </nc>
  </rcc>
  <rcc rId="16479" ua="false" sId="4">
    <oc r="AT103" t="e">
      <f>-</f>
    </oc>
    <nc r="AT103" t="n">
      <f>-</f>
    </nc>
  </rcc>
  <rcc rId="16480" ua="false" sId="4">
    <oc r="AT104" t="e">
      <f>-</f>
    </oc>
    <nc r="AT104" t="n">
      <f>-</f>
    </nc>
  </rcc>
  <rcc rId="16481" ua="false" sId="4">
    <oc r="AT105" t="e">
      <f>-</f>
    </oc>
    <nc r="AT105" t="n">
      <f>-</f>
    </nc>
  </rcc>
  <rcc rId="16482" ua="false" sId="4">
    <oc r="AT106" t="e">
      <f>-</f>
    </oc>
    <nc r="AT106" t="n">
      <f>-</f>
    </nc>
  </rcc>
  <rcc rId="16483" ua="false" sId="4">
    <oc r="AT107" t="e">
      <f>-</f>
    </oc>
    <nc r="AT107" t="n">
      <f>-</f>
    </nc>
  </rcc>
  <rcc rId="16484" ua="false" sId="4">
    <oc r="AT108" t="e">
      <f>-</f>
    </oc>
    <nc r="AT108" t="n">
      <f>-</f>
    </nc>
  </rcc>
  <rcc rId="16485" ua="false" sId="4">
    <oc r="AT109" t="e">
      <f>-</f>
    </oc>
    <nc r="AT109" t="n">
      <f>-</f>
    </nc>
  </rcc>
  <rcc rId="16486" ua="false" sId="4">
    <oc r="AT110" t="e">
      <f>-</f>
    </oc>
    <nc r="AT110" t="n">
      <f>-</f>
    </nc>
  </rcc>
  <rcc rId="16487" ua="false" sId="4">
    <oc r="AT111" t="e">
      <f>-</f>
    </oc>
    <nc r="AT111" t="n">
      <f>-</f>
    </nc>
  </rcc>
  <rcc rId="16488" ua="false" sId="4">
    <oc r="AT112" t="e">
      <f>-</f>
    </oc>
    <nc r="AT112" t="n">
      <f>-</f>
    </nc>
  </rcc>
  <rcc rId="16489" ua="false" sId="4">
    <oc r="AU85" t="e">
      <f>-</f>
    </oc>
    <nc r="AU85" t="n">
      <f>-</f>
    </nc>
  </rcc>
  <rcc rId="16490" ua="false" sId="4">
    <oc r="AU86" t="e">
      <f>-</f>
    </oc>
    <nc r="AU86" t="n">
      <f>-</f>
    </nc>
  </rcc>
  <rcc rId="16491" ua="false" sId="4">
    <oc r="AU87" t="e">
      <f>-</f>
    </oc>
    <nc r="AU87" t="n">
      <f>-</f>
    </nc>
  </rcc>
  <rcc rId="16492" ua="false" sId="4">
    <oc r="AU88" t="e">
      <f>-</f>
    </oc>
    <nc r="AU88" t="n">
      <f>-</f>
    </nc>
  </rcc>
  <rcc rId="16493" ua="false" sId="4">
    <oc r="AU89" t="e">
      <f>-</f>
    </oc>
    <nc r="AU89" t="n">
      <f>-</f>
    </nc>
  </rcc>
  <rcc rId="16494" ua="false" sId="4">
    <oc r="AU90" t="e">
      <f>-</f>
    </oc>
    <nc r="AU90" t="n">
      <f>-</f>
    </nc>
  </rcc>
  <rcc rId="16495" ua="false" sId="4">
    <oc r="AU91" t="e">
      <f>-</f>
    </oc>
    <nc r="AU91" t="n">
      <f>-</f>
    </nc>
  </rcc>
  <rcc rId="16496" ua="false" sId="4">
    <oc r="AU92" t="e">
      <f>-</f>
    </oc>
    <nc r="AU92" t="n">
      <f>-</f>
    </nc>
  </rcc>
  <rcc rId="16497" ua="false" sId="4">
    <oc r="AU93" t="e">
      <f>-</f>
    </oc>
    <nc r="AU93" t="n">
      <f>-</f>
    </nc>
  </rcc>
  <rcc rId="16498" ua="false" sId="4">
    <oc r="AU94" t="e">
      <f>-</f>
    </oc>
    <nc r="AU94" t="n">
      <f>-</f>
    </nc>
  </rcc>
  <rcc rId="16499" ua="false" sId="4">
    <oc r="AU95" t="e">
      <f>-</f>
    </oc>
    <nc r="AU95" t="n">
      <f>-</f>
    </nc>
  </rcc>
  <rcc rId="16500" ua="false" sId="4">
    <oc r="AU96" t="e">
      <f>-</f>
    </oc>
    <nc r="AU96" t="n">
      <f>-</f>
    </nc>
  </rcc>
  <rcc rId="16501" ua="false" sId="4">
    <oc r="AU97" t="e">
      <f>-</f>
    </oc>
    <nc r="AU97" t="n">
      <f>-</f>
    </nc>
  </rcc>
  <rcc rId="16502" ua="false" sId="4">
    <oc r="AU98" t="e">
      <f>-</f>
    </oc>
    <nc r="AU98" t="n">
      <f>-</f>
    </nc>
  </rcc>
  <rcc rId="16503" ua="false" sId="4">
    <oc r="AU99" t="e">
      <f>-</f>
    </oc>
    <nc r="AU99" t="n">
      <f>-</f>
    </nc>
  </rcc>
  <rcc rId="16504" ua="false" sId="4">
    <oc r="AU100" t="e">
      <f>-</f>
    </oc>
    <nc r="AU100" t="n">
      <f>-</f>
    </nc>
  </rcc>
  <rcc rId="16505" ua="false" sId="4">
    <oc r="AU101" t="e">
      <f>-</f>
    </oc>
    <nc r="AU101" t="n">
      <f>-</f>
    </nc>
  </rcc>
  <rcc rId="16506" ua="false" sId="4">
    <oc r="AU102" t="e">
      <f>-</f>
    </oc>
    <nc r="AU102" t="n">
      <f>-</f>
    </nc>
  </rcc>
  <rcc rId="16507" ua="false" sId="4">
    <oc r="AU103" t="e">
      <f>-</f>
    </oc>
    <nc r="AU103" t="n">
      <f>-</f>
    </nc>
  </rcc>
  <rcc rId="16508" ua="false" sId="4">
    <oc r="AU104" t="e">
      <f>-</f>
    </oc>
    <nc r="AU104" t="n">
      <f>-</f>
    </nc>
  </rcc>
  <rcc rId="16509" ua="false" sId="4">
    <oc r="AU105" t="e">
      <f>-</f>
    </oc>
    <nc r="AU105" t="n">
      <f>-</f>
    </nc>
  </rcc>
  <rcc rId="16510" ua="false" sId="4">
    <oc r="AU106" t="e">
      <f>-</f>
    </oc>
    <nc r="AU106" t="n">
      <f>-</f>
    </nc>
  </rcc>
  <rcc rId="16511" ua="false" sId="4">
    <oc r="AU107" t="e">
      <f>-</f>
    </oc>
    <nc r="AU107" t="n">
      <f>-</f>
    </nc>
  </rcc>
  <rcc rId="16512" ua="false" sId="4">
    <oc r="AU108" t="e">
      <f>-</f>
    </oc>
    <nc r="AU108" t="n">
      <f>-</f>
    </nc>
  </rcc>
  <rcc rId="16513" ua="false" sId="4">
    <oc r="AU109" t="e">
      <f>-</f>
    </oc>
    <nc r="AU109" t="n">
      <f>-</f>
    </nc>
  </rcc>
  <rcc rId="16514" ua="false" sId="4">
    <oc r="AU110" t="e">
      <f>-</f>
    </oc>
    <nc r="AU110" t="n">
      <f>-</f>
    </nc>
  </rcc>
  <rcc rId="16515" ua="false" sId="4">
    <oc r="AU111" t="e">
      <f>-</f>
    </oc>
    <nc r="AU111" t="n">
      <f>-</f>
    </nc>
  </rcc>
  <rcc rId="16516" ua="false" sId="4">
    <oc r="AU112" t="e">
      <f>-</f>
    </oc>
    <nc r="AU112" t="n">
      <f>-</f>
    </nc>
  </rcc>
  <rcc rId="16517" ua="false" sId="4">
    <oc r="AV85" t="e">
      <f>-</f>
    </oc>
    <nc r="AV85" t="n">
      <f>-</f>
    </nc>
  </rcc>
  <rcc rId="16518" ua="false" sId="4">
    <oc r="AV86" t="e">
      <f>-</f>
    </oc>
    <nc r="AV86" t="n">
      <f>-</f>
    </nc>
  </rcc>
  <rcc rId="16519" ua="false" sId="4">
    <oc r="AV87" t="e">
      <f>-</f>
    </oc>
    <nc r="AV87" t="n">
      <f>-</f>
    </nc>
  </rcc>
  <rcc rId="16520" ua="false" sId="4">
    <oc r="AV88" t="e">
      <f>-</f>
    </oc>
    <nc r="AV88" t="n">
      <f>-</f>
    </nc>
  </rcc>
  <rcc rId="16521" ua="false" sId="4">
    <oc r="AV89" t="e">
      <f>-</f>
    </oc>
    <nc r="AV89" t="n">
      <f>-</f>
    </nc>
  </rcc>
  <rcc rId="16522" ua="false" sId="4">
    <oc r="AV90" t="e">
      <f>-</f>
    </oc>
    <nc r="AV90" t="n">
      <f>-</f>
    </nc>
  </rcc>
  <rcc rId="16523" ua="false" sId="4">
    <oc r="AV91" t="e">
      <f>-</f>
    </oc>
    <nc r="AV91" t="n">
      <f>-</f>
    </nc>
  </rcc>
  <rcc rId="16524" ua="false" sId="4">
    <oc r="AV92" t="e">
      <f>-</f>
    </oc>
    <nc r="AV92" t="n">
      <f>-</f>
    </nc>
  </rcc>
  <rcc rId="16525" ua="false" sId="4">
    <oc r="AV93" t="e">
      <f>-</f>
    </oc>
    <nc r="AV93" t="n">
      <f>-</f>
    </nc>
  </rcc>
  <rcc rId="16526" ua="false" sId="4">
    <oc r="AV94" t="e">
      <f>-</f>
    </oc>
    <nc r="AV94" t="n">
      <f>-</f>
    </nc>
  </rcc>
  <rcc rId="16527" ua="false" sId="4">
    <oc r="AV95" t="e">
      <f>-</f>
    </oc>
    <nc r="AV95" t="n">
      <f>-</f>
    </nc>
  </rcc>
  <rcc rId="16528" ua="false" sId="4">
    <oc r="AV96" t="e">
      <f>-</f>
    </oc>
    <nc r="AV96" t="n">
      <f>-</f>
    </nc>
  </rcc>
  <rcc rId="16529" ua="false" sId="4">
    <oc r="AV97" t="e">
      <f>-</f>
    </oc>
    <nc r="AV97" t="n">
      <f>-</f>
    </nc>
  </rcc>
  <rcc rId="16530" ua="false" sId="4">
    <oc r="AV98" t="e">
      <f>-</f>
    </oc>
    <nc r="AV98" t="n">
      <f>-</f>
    </nc>
  </rcc>
  <rcc rId="16531" ua="false" sId="4">
    <oc r="AV99" t="e">
      <f>-</f>
    </oc>
    <nc r="AV99" t="n">
      <f>-</f>
    </nc>
  </rcc>
  <rcc rId="16532" ua="false" sId="4">
    <oc r="AV100" t="e">
      <f>-</f>
    </oc>
    <nc r="AV100" t="n">
      <f>-</f>
    </nc>
  </rcc>
  <rcc rId="16533" ua="false" sId="4">
    <oc r="AV101" t="e">
      <f>-</f>
    </oc>
    <nc r="AV101" t="n">
      <f>-</f>
    </nc>
  </rcc>
  <rcc rId="16534" ua="false" sId="4">
    <oc r="AV102" t="e">
      <f>-</f>
    </oc>
    <nc r="AV102" t="n">
      <f>-</f>
    </nc>
  </rcc>
  <rcc rId="16535" ua="false" sId="4">
    <oc r="AV103" t="e">
      <f>-</f>
    </oc>
    <nc r="AV103" t="n">
      <f>-</f>
    </nc>
  </rcc>
  <rcc rId="16536" ua="false" sId="4">
    <oc r="AV104" t="e">
      <f>-</f>
    </oc>
    <nc r="AV104" t="n">
      <f>-</f>
    </nc>
  </rcc>
  <rcc rId="16537" ua="false" sId="4">
    <oc r="AV105" t="e">
      <f>-</f>
    </oc>
    <nc r="AV105" t="n">
      <f>-</f>
    </nc>
  </rcc>
  <rcc rId="16538" ua="false" sId="4">
    <oc r="AV106" t="e">
      <f>-</f>
    </oc>
    <nc r="AV106" t="n">
      <f>-</f>
    </nc>
  </rcc>
  <rcc rId="16539" ua="false" sId="4">
    <oc r="AV107" t="e">
      <f>-</f>
    </oc>
    <nc r="AV107" t="n">
      <f>-</f>
    </nc>
  </rcc>
  <rcc rId="16540" ua="false" sId="4">
    <oc r="AV108" t="e">
      <f>-</f>
    </oc>
    <nc r="AV108" t="n">
      <f>-</f>
    </nc>
  </rcc>
  <rcc rId="16541" ua="false" sId="4">
    <oc r="AV109" t="e">
      <f>-</f>
    </oc>
    <nc r="AV109" t="n">
      <f>-</f>
    </nc>
  </rcc>
  <rcc rId="16542" ua="false" sId="4">
    <oc r="AV110" t="e">
      <f>-</f>
    </oc>
    <nc r="AV110" t="n">
      <f>-</f>
    </nc>
  </rcc>
  <rcc rId="16543" ua="false" sId="4">
    <oc r="AV111" t="e">
      <f>-</f>
    </oc>
    <nc r="AV111" t="n">
      <f>-</f>
    </nc>
  </rcc>
  <rcc rId="16544" ua="false" sId="4">
    <oc r="AV112" t="e">
      <f>-</f>
    </oc>
    <nc r="AV112" t="n">
      <f>-</f>
    </nc>
  </rcc>
  <rcc rId="16545" ua="false" sId="4">
    <oc r="AW85" t="e">
      <f>-</f>
    </oc>
    <nc r="AW85" t="n">
      <f>-</f>
    </nc>
  </rcc>
  <rcc rId="16546" ua="false" sId="4">
    <oc r="AW86" t="e">
      <f>-</f>
    </oc>
    <nc r="AW86" t="n">
      <f>-</f>
    </nc>
  </rcc>
  <rcc rId="16547" ua="false" sId="4">
    <oc r="AW87" t="e">
      <f>-</f>
    </oc>
    <nc r="AW87" t="n">
      <f>-</f>
    </nc>
  </rcc>
  <rcc rId="16548" ua="false" sId="4">
    <oc r="AW88" t="e">
      <f>-</f>
    </oc>
    <nc r="AW88" t="n">
      <f>-</f>
    </nc>
  </rcc>
  <rcc rId="16549" ua="false" sId="4">
    <oc r="AW89" t="e">
      <f>-</f>
    </oc>
    <nc r="AW89" t="n">
      <f>-</f>
    </nc>
  </rcc>
  <rcc rId="16550" ua="false" sId="4">
    <oc r="AW90" t="e">
      <f>-</f>
    </oc>
    <nc r="AW90" t="n">
      <f>-</f>
    </nc>
  </rcc>
  <rcc rId="16551" ua="false" sId="4">
    <oc r="AW91" t="e">
      <f>-</f>
    </oc>
    <nc r="AW91" t="n">
      <f>-</f>
    </nc>
  </rcc>
  <rcc rId="16552" ua="false" sId="4">
    <oc r="AW92" t="e">
      <f>-</f>
    </oc>
    <nc r="AW92" t="n">
      <f>-</f>
    </nc>
  </rcc>
  <rcc rId="16553" ua="false" sId="4">
    <oc r="AW93" t="e">
      <f>-</f>
    </oc>
    <nc r="AW93" t="n">
      <f>-</f>
    </nc>
  </rcc>
  <rcc rId="16554" ua="false" sId="4">
    <oc r="AW94" t="e">
      <f>-</f>
    </oc>
    <nc r="AW94" t="n">
      <f>-</f>
    </nc>
  </rcc>
  <rcc rId="16555" ua="false" sId="4">
    <oc r="AW95" t="e">
      <f>-</f>
    </oc>
    <nc r="AW95" t="n">
      <f>-</f>
    </nc>
  </rcc>
  <rcc rId="16556" ua="false" sId="4">
    <oc r="AW96" t="e">
      <f>-</f>
    </oc>
    <nc r="AW96" t="n">
      <f>-</f>
    </nc>
  </rcc>
  <rcc rId="16557" ua="false" sId="4">
    <oc r="AW97" t="e">
      <f>-</f>
    </oc>
    <nc r="AW97" t="n">
      <f>-</f>
    </nc>
  </rcc>
  <rcc rId="16558" ua="false" sId="4">
    <oc r="AW98" t="e">
      <f>-</f>
    </oc>
    <nc r="AW98" t="n">
      <f>-</f>
    </nc>
  </rcc>
  <rcc rId="16559" ua="false" sId="4">
    <oc r="AW99" t="e">
      <f>-</f>
    </oc>
    <nc r="AW99" t="n">
      <f>-</f>
    </nc>
  </rcc>
  <rcc rId="16560" ua="false" sId="4">
    <oc r="AW100" t="e">
      <f>-</f>
    </oc>
    <nc r="AW100" t="n">
      <f>-</f>
    </nc>
  </rcc>
  <rcc rId="16561" ua="false" sId="4">
    <oc r="AW101" t="e">
      <f>-</f>
    </oc>
    <nc r="AW101" t="n">
      <f>-</f>
    </nc>
  </rcc>
  <rcc rId="16562" ua="false" sId="4">
    <oc r="AW102" t="e">
      <f>-</f>
    </oc>
    <nc r="AW102" t="n">
      <f>-</f>
    </nc>
  </rcc>
  <rcc rId="16563" ua="false" sId="4">
    <oc r="AW103" t="e">
      <f>-</f>
    </oc>
    <nc r="AW103" t="n">
      <f>-</f>
    </nc>
  </rcc>
  <rcc rId="16564" ua="false" sId="4">
    <oc r="AW104" t="e">
      <f>-</f>
    </oc>
    <nc r="AW104" t="n">
      <f>-</f>
    </nc>
  </rcc>
  <rcc rId="16565" ua="false" sId="4">
    <oc r="AW105" t="e">
      <f>-</f>
    </oc>
    <nc r="AW105" t="n">
      <f>-</f>
    </nc>
  </rcc>
  <rcc rId="16566" ua="false" sId="4">
    <oc r="AW106" t="e">
      <f>-</f>
    </oc>
    <nc r="AW106" t="n">
      <f>-</f>
    </nc>
  </rcc>
  <rcc rId="16567" ua="false" sId="4">
    <oc r="AW107" t="e">
      <f>-</f>
    </oc>
    <nc r="AW107" t="n">
      <f>-</f>
    </nc>
  </rcc>
  <rcc rId="16568" ua="false" sId="4">
    <oc r="AW108" t="e">
      <f>-</f>
    </oc>
    <nc r="AW108" t="n">
      <f>-</f>
    </nc>
  </rcc>
  <rcc rId="16569" ua="false" sId="4">
    <oc r="AW109" t="e">
      <f>-</f>
    </oc>
    <nc r="AW109" t="n">
      <f>-</f>
    </nc>
  </rcc>
  <rcc rId="16570" ua="false" sId="4">
    <oc r="AW110" t="e">
      <f>-</f>
    </oc>
    <nc r="AW110" t="n">
      <f>-</f>
    </nc>
  </rcc>
  <rcc rId="16571" ua="false" sId="4">
    <oc r="AW111" t="e">
      <f>-</f>
    </oc>
    <nc r="AW111" t="n">
      <f>-</f>
    </nc>
  </rcc>
  <rcc rId="16572" ua="false" sId="4">
    <oc r="AW112" t="e">
      <f>-</f>
    </oc>
    <nc r="AW112" t="n">
      <f>-</f>
    </nc>
  </rcc>
  <rcc rId="16573" ua="false" sId="4">
    <oc r="AX85" t="e">
      <f>-</f>
    </oc>
    <nc r="AX85" t="n">
      <f>-</f>
    </nc>
  </rcc>
  <rcc rId="16574" ua="false" sId="4">
    <oc r="AX86" t="e">
      <f>-</f>
    </oc>
    <nc r="AX86" t="n">
      <f>-</f>
    </nc>
  </rcc>
  <rcc rId="16575" ua="false" sId="4">
    <oc r="AX87" t="e">
      <f>-</f>
    </oc>
    <nc r="AX87" t="n">
      <f>-</f>
    </nc>
  </rcc>
  <rcc rId="16576" ua="false" sId="4">
    <oc r="AX88" t="e">
      <f>-</f>
    </oc>
    <nc r="AX88" t="n">
      <f>-</f>
    </nc>
  </rcc>
  <rcc rId="16577" ua="false" sId="4">
    <oc r="AX89" t="e">
      <f>-</f>
    </oc>
    <nc r="AX89" t="n">
      <f>-</f>
    </nc>
  </rcc>
  <rcc rId="16578" ua="false" sId="4">
    <oc r="AX90" t="e">
      <f>-</f>
    </oc>
    <nc r="AX90" t="n">
      <f>-</f>
    </nc>
  </rcc>
  <rcc rId="16579" ua="false" sId="4">
    <oc r="AX91" t="e">
      <f>-</f>
    </oc>
    <nc r="AX91" t="n">
      <f>-</f>
    </nc>
  </rcc>
  <rcc rId="16580" ua="false" sId="4">
    <oc r="AX92" t="e">
      <f>-</f>
    </oc>
    <nc r="AX92" t="n">
      <f>-</f>
    </nc>
  </rcc>
  <rcc rId="16581" ua="false" sId="4">
    <oc r="AX93" t="e">
      <f>-</f>
    </oc>
    <nc r="AX93" t="n">
      <f>-</f>
    </nc>
  </rcc>
  <rcc rId="16582" ua="false" sId="4">
    <oc r="AX94" t="e">
      <f>-</f>
    </oc>
    <nc r="AX94" t="n">
      <f>-</f>
    </nc>
  </rcc>
  <rcc rId="16583" ua="false" sId="4">
    <oc r="AX95" t="e">
      <f>-</f>
    </oc>
    <nc r="AX95" t="n">
      <f>-</f>
    </nc>
  </rcc>
  <rcc rId="16584" ua="false" sId="4">
    <oc r="AX96" t="e">
      <f>-</f>
    </oc>
    <nc r="AX96" t="n">
      <f>-</f>
    </nc>
  </rcc>
  <rcc rId="16585" ua="false" sId="4">
    <oc r="AX97" t="e">
      <f>-</f>
    </oc>
    <nc r="AX97" t="n">
      <f>-</f>
    </nc>
  </rcc>
  <rcc rId="16586" ua="false" sId="4">
    <oc r="AX98" t="e">
      <f>-</f>
    </oc>
    <nc r="AX98" t="n">
      <f>-</f>
    </nc>
  </rcc>
  <rcc rId="16587" ua="false" sId="4">
    <oc r="AX99" t="e">
      <f>-</f>
    </oc>
    <nc r="AX99" t="n">
      <f>-</f>
    </nc>
  </rcc>
  <rcc rId="16588" ua="false" sId="4">
    <oc r="AX100" t="e">
      <f>-</f>
    </oc>
    <nc r="AX100" t="n">
      <f>-</f>
    </nc>
  </rcc>
  <rcc rId="16589" ua="false" sId="4">
    <oc r="AX101" t="e">
      <f>-</f>
    </oc>
    <nc r="AX101" t="n">
      <f>-</f>
    </nc>
  </rcc>
  <rcc rId="16590" ua="false" sId="4">
    <oc r="AX102" t="e">
      <f>-</f>
    </oc>
    <nc r="AX102" t="n">
      <f>-</f>
    </nc>
  </rcc>
  <rcc rId="16591" ua="false" sId="4">
    <oc r="AX103" t="e">
      <f>-</f>
    </oc>
    <nc r="AX103" t="n">
      <f>-</f>
    </nc>
  </rcc>
  <rcc rId="16592" ua="false" sId="4">
    <oc r="AX104" t="e">
      <f>-</f>
    </oc>
    <nc r="AX104" t="n">
      <f>-</f>
    </nc>
  </rcc>
  <rcc rId="16593" ua="false" sId="4">
    <oc r="AX105" t="e">
      <f>-</f>
    </oc>
    <nc r="AX105" t="n">
      <f>-</f>
    </nc>
  </rcc>
  <rcc rId="16594" ua="false" sId="4">
    <oc r="AX106" t="e">
      <f>-</f>
    </oc>
    <nc r="AX106" t="n">
      <f>-</f>
    </nc>
  </rcc>
  <rcc rId="16595" ua="false" sId="4">
    <oc r="AX107" t="e">
      <f>-</f>
    </oc>
    <nc r="AX107" t="n">
      <f>-</f>
    </nc>
  </rcc>
  <rcc rId="16596" ua="false" sId="4">
    <oc r="AX108" t="e">
      <f>-</f>
    </oc>
    <nc r="AX108" t="n">
      <f>-</f>
    </nc>
  </rcc>
  <rcc rId="16597" ua="false" sId="4">
    <oc r="AX109" t="e">
      <f>-</f>
    </oc>
    <nc r="AX109" t="n">
      <f>-</f>
    </nc>
  </rcc>
  <rcc rId="16598" ua="false" sId="4">
    <oc r="AX110" t="e">
      <f>-</f>
    </oc>
    <nc r="AX110" t="n">
      <f>-</f>
    </nc>
  </rcc>
  <rcc rId="16599" ua="false" sId="4">
    <oc r="AX111" t="e">
      <f>-</f>
    </oc>
    <nc r="AX111" t="n">
      <f>-</f>
    </nc>
  </rcc>
  <rcc rId="16600" ua="false" sId="4">
    <oc r="AX112" t="e">
      <f>-</f>
    </oc>
    <nc r="AX112" t="n">
      <f>-</f>
    </nc>
  </rcc>
  <rcc rId="16601" ua="false" sId="4">
    <oc r="B120" t="e">
      <f>-</f>
    </oc>
    <nc r="B120" t="n">
      <f>-</f>
    </nc>
  </rcc>
  <rcc rId="16602" ua="false" sId="4">
    <oc r="B121" t="e">
      <f>-</f>
    </oc>
    <nc r="B121" t="n">
      <f>-</f>
    </nc>
  </rcc>
  <rcc rId="16603" ua="false" sId="4">
    <oc r="B122" t="e">
      <f>-</f>
    </oc>
    <nc r="B122" t="n">
      <f>-</f>
    </nc>
  </rcc>
  <rcc rId="16604" ua="false" sId="4">
    <oc r="B123" t="e">
      <f>-</f>
    </oc>
    <nc r="B123" t="n">
      <f>-</f>
    </nc>
  </rcc>
  <rcc rId="16605" ua="false" sId="4">
    <oc r="B124" t="e">
      <f>-</f>
    </oc>
    <nc r="B124" t="n">
      <f>-</f>
    </nc>
  </rcc>
  <rcc rId="16606" ua="false" sId="4">
    <oc r="B125" t="e">
      <f>-</f>
    </oc>
    <nc r="B125" t="n">
      <f>-</f>
    </nc>
  </rcc>
  <rcc rId="16607" ua="false" sId="4">
    <oc r="B126" t="e">
      <f>-</f>
    </oc>
    <nc r="B126" t="n">
      <f>-</f>
    </nc>
  </rcc>
  <rcc rId="16608" ua="false" sId="4">
    <oc r="B127" t="e">
      <f>-</f>
    </oc>
    <nc r="B127" t="n">
      <f>-</f>
    </nc>
  </rcc>
  <rcc rId="16609" ua="false" sId="4">
    <oc r="B128" t="e">
      <f>-</f>
    </oc>
    <nc r="B128" t="n">
      <f>-</f>
    </nc>
  </rcc>
  <rcc rId="16610" ua="false" sId="4">
    <oc r="B129" t="e">
      <f>-</f>
    </oc>
    <nc r="B129" t="n">
      <f>-</f>
    </nc>
  </rcc>
  <rcc rId="16611" ua="false" sId="4">
    <oc r="B130" t="e">
      <f>-</f>
    </oc>
    <nc r="B130" t="n">
      <f>-</f>
    </nc>
  </rcc>
  <rcc rId="16612" ua="false" sId="4">
    <oc r="B131" t="e">
      <f>-</f>
    </oc>
    <nc r="B131" t="n">
      <f>-</f>
    </nc>
  </rcc>
  <rcc rId="16613" ua="false" sId="4">
    <oc r="B132" t="e">
      <f>-</f>
    </oc>
    <nc r="B132" t="n">
      <f>-</f>
    </nc>
  </rcc>
  <rcc rId="16614" ua="false" sId="4">
    <oc r="B133" t="e">
      <f>-</f>
    </oc>
    <nc r="B133" t="n">
      <f>-</f>
    </nc>
  </rcc>
  <rcc rId="16615" ua="false" sId="4">
    <oc r="B134" t="e">
      <f>-</f>
    </oc>
    <nc r="B134" t="n">
      <f>-</f>
    </nc>
  </rcc>
  <rcc rId="16616" ua="false" sId="4">
    <oc r="B135" t="e">
      <f>-</f>
    </oc>
    <nc r="B135" t="n">
      <f>-</f>
    </nc>
  </rcc>
  <rcc rId="16617" ua="false" sId="4">
    <oc r="B136" t="e">
      <f>-</f>
    </oc>
    <nc r="B136" t="n">
      <f>-</f>
    </nc>
  </rcc>
  <rcc rId="16618" ua="false" sId="4">
    <oc r="B137" t="e">
      <f>-</f>
    </oc>
    <nc r="B137" t="n">
      <f>-</f>
    </nc>
  </rcc>
  <rcc rId="16619" ua="false" sId="4">
    <oc r="B138" t="e">
      <f>-</f>
    </oc>
    <nc r="B138" t="n">
      <f>-</f>
    </nc>
  </rcc>
  <rcc rId="16620" ua="false" sId="4">
    <oc r="B139" t="e">
      <f>-</f>
    </oc>
    <nc r="B139" t="n">
      <f>-</f>
    </nc>
  </rcc>
  <rcc rId="16621" ua="false" sId="4">
    <oc r="B140" t="e">
      <f>-</f>
    </oc>
    <nc r="B140" t="n">
      <f>-</f>
    </nc>
  </rcc>
  <rcc rId="16622" ua="false" sId="4">
    <oc r="B141" t="e">
      <f>-</f>
    </oc>
    <nc r="B141" t="n">
      <f>-</f>
    </nc>
  </rcc>
  <rcc rId="16623" ua="false" sId="4">
    <oc r="B142" t="e">
      <f>-</f>
    </oc>
    <nc r="B142" t="n">
      <f>-</f>
    </nc>
  </rcc>
  <rcc rId="16624" ua="false" sId="4">
    <oc r="B143" t="e">
      <f>-</f>
    </oc>
    <nc r="B143" t="n">
      <f>-</f>
    </nc>
  </rcc>
  <rcc rId="16625" ua="false" sId="4">
    <oc r="B144" t="e">
      <f>-</f>
    </oc>
    <nc r="B144" t="n">
      <f>-</f>
    </nc>
  </rcc>
  <rcc rId="16626" ua="false" sId="4">
    <oc r="C120" t="e">
      <f>-</f>
    </oc>
    <nc r="C120" t="n">
      <f>-</f>
    </nc>
  </rcc>
  <rcc rId="16627" ua="false" sId="4">
    <oc r="C121" t="e">
      <f>-</f>
    </oc>
    <nc r="C121" t="n">
      <f>-</f>
    </nc>
  </rcc>
  <rcc rId="16628" ua="false" sId="4">
    <oc r="C122" t="e">
      <f>-</f>
    </oc>
    <nc r="C122" t="n">
      <f>-</f>
    </nc>
  </rcc>
  <rcc rId="16629" ua="false" sId="4">
    <oc r="C123" t="e">
      <f>-</f>
    </oc>
    <nc r="C123" t="n">
      <f>-</f>
    </nc>
  </rcc>
  <rcc rId="16630" ua="false" sId="4">
    <oc r="C124" t="e">
      <f>-</f>
    </oc>
    <nc r="C124" t="n">
      <f>-</f>
    </nc>
  </rcc>
  <rcc rId="16631" ua="false" sId="4">
    <oc r="C125" t="e">
      <f>-</f>
    </oc>
    <nc r="C125" t="n">
      <f>-</f>
    </nc>
  </rcc>
  <rcc rId="16632" ua="false" sId="4">
    <oc r="C126" t="e">
      <f>-</f>
    </oc>
    <nc r="C126" t="n">
      <f>-</f>
    </nc>
  </rcc>
  <rcc rId="16633" ua="false" sId="4">
    <oc r="C127" t="e">
      <f>-</f>
    </oc>
    <nc r="C127" t="n">
      <f>-</f>
    </nc>
  </rcc>
  <rcc rId="16634" ua="false" sId="4">
    <oc r="C128" t="e">
      <f>-</f>
    </oc>
    <nc r="C128" t="n">
      <f>-</f>
    </nc>
  </rcc>
  <rcc rId="16635" ua="false" sId="4">
    <oc r="C129" t="e">
      <f>-</f>
    </oc>
    <nc r="C129" t="n">
      <f>-</f>
    </nc>
  </rcc>
  <rcc rId="16636" ua="false" sId="4">
    <oc r="C130" t="e">
      <f>-</f>
    </oc>
    <nc r="C130" t="n">
      <f>-</f>
    </nc>
  </rcc>
  <rcc rId="16637" ua="false" sId="4">
    <oc r="C131" t="e">
      <f>-</f>
    </oc>
    <nc r="C131" t="n">
      <f>-</f>
    </nc>
  </rcc>
  <rcc rId="16638" ua="false" sId="4">
    <oc r="C132" t="e">
      <f>-</f>
    </oc>
    <nc r="C132" t="n">
      <f>-</f>
    </nc>
  </rcc>
  <rcc rId="16639" ua="false" sId="4">
    <oc r="C133" t="e">
      <f>-</f>
    </oc>
    <nc r="C133" t="n">
      <f>-</f>
    </nc>
  </rcc>
  <rcc rId="16640" ua="false" sId="4">
    <oc r="C134" t="e">
      <f>-</f>
    </oc>
    <nc r="C134" t="n">
      <f>-</f>
    </nc>
  </rcc>
  <rcc rId="16641" ua="false" sId="4">
    <oc r="C135" t="e">
      <f>-</f>
    </oc>
    <nc r="C135" t="n">
      <f>-</f>
    </nc>
  </rcc>
  <rcc rId="16642" ua="false" sId="4">
    <oc r="C136" t="e">
      <f>-</f>
    </oc>
    <nc r="C136" t="n">
      <f>-</f>
    </nc>
  </rcc>
  <rcc rId="16643" ua="false" sId="4">
    <oc r="C137" t="e">
      <f>-</f>
    </oc>
    <nc r="C137" t="n">
      <f>-</f>
    </nc>
  </rcc>
  <rcc rId="16644" ua="false" sId="4">
    <oc r="C138" t="e">
      <f>-</f>
    </oc>
    <nc r="C138" t="n">
      <f>-</f>
    </nc>
  </rcc>
  <rcc rId="16645" ua="false" sId="4">
    <oc r="C139" t="e">
      <f>-</f>
    </oc>
    <nc r="C139" t="n">
      <f>-</f>
    </nc>
  </rcc>
  <rcc rId="16646" ua="false" sId="4">
    <oc r="C140" t="e">
      <f>-</f>
    </oc>
    <nc r="C140" t="n">
      <f>-</f>
    </nc>
  </rcc>
  <rcc rId="16647" ua="false" sId="4">
    <oc r="C141" t="e">
      <f>-</f>
    </oc>
    <nc r="C141" t="n">
      <f>-</f>
    </nc>
  </rcc>
  <rcc rId="16648" ua="false" sId="4">
    <oc r="C142" t="e">
      <f>-</f>
    </oc>
    <nc r="C142" t="n">
      <f>-</f>
    </nc>
  </rcc>
  <rcc rId="16649" ua="false" sId="4">
    <oc r="C143" t="e">
      <f>-</f>
    </oc>
    <nc r="C143" t="n">
      <f>-</f>
    </nc>
  </rcc>
  <rcc rId="16650" ua="false" sId="4">
    <oc r="C144" t="e">
      <f>-</f>
    </oc>
    <nc r="C144" t="n">
      <f>-</f>
    </nc>
  </rcc>
  <rcc rId="16651" ua="false" sId="4">
    <oc r="D120" t="e">
      <f>-</f>
    </oc>
    <nc r="D120" t="n">
      <f>-</f>
    </nc>
  </rcc>
  <rcc rId="16652" ua="false" sId="4">
    <oc r="D121" t="e">
      <f>-</f>
    </oc>
    <nc r="D121" t="n">
      <f>-</f>
    </nc>
  </rcc>
  <rcc rId="16653" ua="false" sId="4">
    <oc r="D122" t="e">
      <f>-</f>
    </oc>
    <nc r="D122" t="n">
      <f>-</f>
    </nc>
  </rcc>
  <rcc rId="16654" ua="false" sId="4">
    <oc r="D123" t="e">
      <f>-</f>
    </oc>
    <nc r="D123" t="n">
      <f>-</f>
    </nc>
  </rcc>
  <rcc rId="16655" ua="false" sId="4">
    <oc r="D124" t="e">
      <f>-</f>
    </oc>
    <nc r="D124" t="n">
      <f>-</f>
    </nc>
  </rcc>
  <rcc rId="16656" ua="false" sId="4">
    <oc r="D125" t="e">
      <f>-</f>
    </oc>
    <nc r="D125" t="n">
      <f>-</f>
    </nc>
  </rcc>
  <rcc rId="16657" ua="false" sId="4">
    <oc r="D126" t="e">
      <f>-</f>
    </oc>
    <nc r="D126" t="n">
      <f>-</f>
    </nc>
  </rcc>
  <rcc rId="16658" ua="false" sId="4">
    <oc r="D127" t="e">
      <f>-</f>
    </oc>
    <nc r="D127" t="n">
      <f>-</f>
    </nc>
  </rcc>
  <rcc rId="16659" ua="false" sId="4">
    <oc r="D128" t="e">
      <f>-</f>
    </oc>
    <nc r="D128" t="n">
      <f>-</f>
    </nc>
  </rcc>
  <rcc rId="16660" ua="false" sId="4">
    <oc r="D129" t="e">
      <f>-</f>
    </oc>
    <nc r="D129" t="n">
      <f>-</f>
    </nc>
  </rcc>
  <rcc rId="16661" ua="false" sId="4">
    <oc r="D130" t="e">
      <f>-</f>
    </oc>
    <nc r="D130" t="n">
      <f>-</f>
    </nc>
  </rcc>
  <rcc rId="16662" ua="false" sId="4">
    <oc r="D131" t="e">
      <f>-</f>
    </oc>
    <nc r="D131" t="n">
      <f>-</f>
    </nc>
  </rcc>
  <rcc rId="16663" ua="false" sId="4">
    <oc r="D132" t="e">
      <f>-</f>
    </oc>
    <nc r="D132" t="n">
      <f>-</f>
    </nc>
  </rcc>
  <rcc rId="16664" ua="false" sId="4">
    <oc r="D133" t="e">
      <f>-</f>
    </oc>
    <nc r="D133" t="n">
      <f>-</f>
    </nc>
  </rcc>
  <rcc rId="16665" ua="false" sId="4">
    <oc r="D134" t="e">
      <f>-</f>
    </oc>
    <nc r="D134" t="n">
      <f>-</f>
    </nc>
  </rcc>
  <rcc rId="16666" ua="false" sId="4">
    <oc r="D135" t="e">
      <f>-</f>
    </oc>
    <nc r="D135" t="n">
      <f>-</f>
    </nc>
  </rcc>
  <rcc rId="16667" ua="false" sId="4">
    <oc r="D136" t="e">
      <f>-</f>
    </oc>
    <nc r="D136" t="n">
      <f>-</f>
    </nc>
  </rcc>
  <rcc rId="16668" ua="false" sId="4">
    <oc r="D137" t="e">
      <f>-</f>
    </oc>
    <nc r="D137" t="n">
      <f>-</f>
    </nc>
  </rcc>
  <rcc rId="16669" ua="false" sId="4">
    <oc r="D138" t="e">
      <f>-</f>
    </oc>
    <nc r="D138" t="n">
      <f>-</f>
    </nc>
  </rcc>
  <rcc rId="16670" ua="false" sId="4">
    <oc r="D139" t="e">
      <f>-</f>
    </oc>
    <nc r="D139" t="n">
      <f>-</f>
    </nc>
  </rcc>
  <rcc rId="16671" ua="false" sId="4">
    <oc r="D140" t="e">
      <f>-</f>
    </oc>
    <nc r="D140" t="n">
      <f>-</f>
    </nc>
  </rcc>
  <rcc rId="16672" ua="false" sId="4">
    <oc r="D141" t="e">
      <f>-</f>
    </oc>
    <nc r="D141" t="n">
      <f>-</f>
    </nc>
  </rcc>
  <rcc rId="16673" ua="false" sId="4">
    <oc r="D142" t="e">
      <f>-</f>
    </oc>
    <nc r="D142" t="n">
      <f>-</f>
    </nc>
  </rcc>
  <rcc rId="16674" ua="false" sId="4">
    <oc r="D143" t="e">
      <f>-</f>
    </oc>
    <nc r="D143" t="n">
      <f>-</f>
    </nc>
  </rcc>
  <rcc rId="16675" ua="false" sId="4">
    <oc r="D144" t="e">
      <f>-</f>
    </oc>
    <nc r="D144" t="n">
      <f>-</f>
    </nc>
  </rcc>
  <rcc rId="16676" ua="false" sId="4">
    <oc r="E120" t="e">
      <f>-</f>
    </oc>
    <nc r="E120" t="n">
      <f>-</f>
    </nc>
  </rcc>
  <rcc rId="16677" ua="false" sId="4">
    <oc r="E121" t="e">
      <f>-</f>
    </oc>
    <nc r="E121" t="n">
      <f>-</f>
    </nc>
  </rcc>
  <rcc rId="16678" ua="false" sId="4">
    <oc r="E122" t="e">
      <f>-</f>
    </oc>
    <nc r="E122" t="n">
      <f>-</f>
    </nc>
  </rcc>
  <rcc rId="16679" ua="false" sId="4">
    <oc r="E123" t="e">
      <f>-</f>
    </oc>
    <nc r="E123" t="n">
      <f>-</f>
    </nc>
  </rcc>
  <rcc rId="16680" ua="false" sId="4">
    <oc r="E124" t="e">
      <f>-</f>
    </oc>
    <nc r="E124" t="n">
      <f>-</f>
    </nc>
  </rcc>
  <rcc rId="16681" ua="false" sId="4">
    <oc r="E125" t="e">
      <f>-</f>
    </oc>
    <nc r="E125" t="n">
      <f>-</f>
    </nc>
  </rcc>
  <rcc rId="16682" ua="false" sId="4">
    <oc r="E126" t="e">
      <f>-</f>
    </oc>
    <nc r="E126" t="n">
      <f>-</f>
    </nc>
  </rcc>
  <rcc rId="16683" ua="false" sId="4">
    <oc r="E127" t="e">
      <f>-</f>
    </oc>
    <nc r="E127" t="n">
      <f>-</f>
    </nc>
  </rcc>
  <rcc rId="16684" ua="false" sId="4">
    <oc r="E128" t="e">
      <f>-</f>
    </oc>
    <nc r="E128" t="n">
      <f>-</f>
    </nc>
  </rcc>
  <rcc rId="16685" ua="false" sId="4">
    <oc r="E129" t="e">
      <f>-</f>
    </oc>
    <nc r="E129" t="n">
      <f>-</f>
    </nc>
  </rcc>
  <rcc rId="16686" ua="false" sId="4">
    <oc r="E130" t="e">
      <f>-</f>
    </oc>
    <nc r="E130" t="n">
      <f>-</f>
    </nc>
  </rcc>
  <rcc rId="16687" ua="false" sId="4">
    <oc r="E131" t="e">
      <f>-</f>
    </oc>
    <nc r="E131" t="n">
      <f>-</f>
    </nc>
  </rcc>
  <rcc rId="16688" ua="false" sId="4">
    <oc r="E132" t="e">
      <f>-</f>
    </oc>
    <nc r="E132" t="n">
      <f>-</f>
    </nc>
  </rcc>
  <rcc rId="16689" ua="false" sId="4">
    <oc r="E133" t="e">
      <f>-</f>
    </oc>
    <nc r="E133" t="n">
      <f>-</f>
    </nc>
  </rcc>
  <rcc rId="16690" ua="false" sId="4">
    <oc r="E134" t="e">
      <f>-</f>
    </oc>
    <nc r="E134" t="n">
      <f>-</f>
    </nc>
  </rcc>
  <rcc rId="16691" ua="false" sId="4">
    <oc r="E135" t="e">
      <f>-</f>
    </oc>
    <nc r="E135" t="n">
      <f>-</f>
    </nc>
  </rcc>
  <rcc rId="16692" ua="false" sId="4">
    <oc r="E136" t="e">
      <f>-</f>
    </oc>
    <nc r="E136" t="n">
      <f>-</f>
    </nc>
  </rcc>
  <rcc rId="16693" ua="false" sId="4">
    <oc r="E137" t="e">
      <f>-</f>
    </oc>
    <nc r="E137" t="n">
      <f>-</f>
    </nc>
  </rcc>
  <rcc rId="16694" ua="false" sId="4">
    <oc r="E138" t="e">
      <f>-</f>
    </oc>
    <nc r="E138" t="n">
      <f>-</f>
    </nc>
  </rcc>
  <rcc rId="16695" ua="false" sId="4">
    <oc r="E139" t="e">
      <f>-</f>
    </oc>
    <nc r="E139" t="n">
      <f>-</f>
    </nc>
  </rcc>
  <rcc rId="16696" ua="false" sId="4">
    <oc r="E140" t="e">
      <f>-</f>
    </oc>
    <nc r="E140" t="n">
      <f>-</f>
    </nc>
  </rcc>
  <rcc rId="16697" ua="false" sId="4">
    <oc r="E141" t="e">
      <f>-</f>
    </oc>
    <nc r="E141" t="n">
      <f>-</f>
    </nc>
  </rcc>
  <rcc rId="16698" ua="false" sId="4">
    <oc r="E142" t="e">
      <f>-</f>
    </oc>
    <nc r="E142" t="n">
      <f>-</f>
    </nc>
  </rcc>
  <rcc rId="16699" ua="false" sId="4">
    <oc r="E143" t="e">
      <f>-</f>
    </oc>
    <nc r="E143" t="n">
      <f>-</f>
    </nc>
  </rcc>
  <rcc rId="16700" ua="false" sId="4">
    <oc r="E144" t="e">
      <f>-</f>
    </oc>
    <nc r="E144" t="n">
      <f>-</f>
    </nc>
  </rcc>
  <rcc rId="16701" ua="false" sId="4">
    <oc r="F120" t="e">
      <f>-</f>
    </oc>
    <nc r="F120" t="n">
      <f>-</f>
    </nc>
  </rcc>
  <rcc rId="16702" ua="false" sId="4">
    <oc r="F121" t="e">
      <f>-</f>
    </oc>
    <nc r="F121" t="n">
      <f>-</f>
    </nc>
  </rcc>
  <rcc rId="16703" ua="false" sId="4">
    <oc r="F122" t="e">
      <f>-</f>
    </oc>
    <nc r="F122" t="n">
      <f>-</f>
    </nc>
  </rcc>
  <rcc rId="16704" ua="false" sId="4">
    <oc r="F123" t="e">
      <f>-</f>
    </oc>
    <nc r="F123" t="n">
      <f>-</f>
    </nc>
  </rcc>
  <rcc rId="16705" ua="false" sId="4">
    <oc r="F124" t="e">
      <f>-</f>
    </oc>
    <nc r="F124" t="n">
      <f>-</f>
    </nc>
  </rcc>
  <rcc rId="16706" ua="false" sId="4">
    <oc r="F125" t="e">
      <f>-</f>
    </oc>
    <nc r="F125" t="n">
      <f>-</f>
    </nc>
  </rcc>
  <rcc rId="16707" ua="false" sId="4">
    <oc r="F126" t="e">
      <f>-</f>
    </oc>
    <nc r="F126" t="n">
      <f>-</f>
    </nc>
  </rcc>
  <rcc rId="16708" ua="false" sId="4">
    <oc r="F127" t="e">
      <f>-</f>
    </oc>
    <nc r="F127" t="n">
      <f>-</f>
    </nc>
  </rcc>
  <rcc rId="16709" ua="false" sId="4">
    <oc r="F128" t="e">
      <f>-</f>
    </oc>
    <nc r="F128" t="n">
      <f>-</f>
    </nc>
  </rcc>
  <rcc rId="16710" ua="false" sId="4">
    <oc r="F129" t="e">
      <f>-</f>
    </oc>
    <nc r="F129" t="n">
      <f>-</f>
    </nc>
  </rcc>
  <rcc rId="16711" ua="false" sId="4">
    <oc r="F130" t="e">
      <f>-</f>
    </oc>
    <nc r="F130" t="n">
      <f>-</f>
    </nc>
  </rcc>
  <rcc rId="16712" ua="false" sId="4">
    <oc r="F131" t="e">
      <f>-</f>
    </oc>
    <nc r="F131" t="n">
      <f>-</f>
    </nc>
  </rcc>
  <rcc rId="16713" ua="false" sId="4">
    <oc r="F132" t="e">
      <f>-</f>
    </oc>
    <nc r="F132" t="n">
      <f>-</f>
    </nc>
  </rcc>
  <rcc rId="16714" ua="false" sId="4">
    <oc r="F133" t="e">
      <f>-</f>
    </oc>
    <nc r="F133" t="n">
      <f>-</f>
    </nc>
  </rcc>
  <rcc rId="16715" ua="false" sId="4">
    <oc r="F134" t="e">
      <f>-</f>
    </oc>
    <nc r="F134" t="n">
      <f>-</f>
    </nc>
  </rcc>
  <rcc rId="16716" ua="false" sId="4">
    <oc r="F135" t="e">
      <f>-</f>
    </oc>
    <nc r="F135" t="n">
      <f>-</f>
    </nc>
  </rcc>
  <rcc rId="16717" ua="false" sId="4">
    <oc r="F136" t="e">
      <f>-</f>
    </oc>
    <nc r="F136" t="n">
      <f>-</f>
    </nc>
  </rcc>
  <rcc rId="16718" ua="false" sId="4">
    <oc r="F137" t="e">
      <f>-</f>
    </oc>
    <nc r="F137" t="n">
      <f>-</f>
    </nc>
  </rcc>
  <rcc rId="16719" ua="false" sId="4">
    <oc r="F138" t="e">
      <f>-</f>
    </oc>
    <nc r="F138" t="n">
      <f>-</f>
    </nc>
  </rcc>
  <rcc rId="16720" ua="false" sId="4">
    <oc r="F139" t="e">
      <f>-</f>
    </oc>
    <nc r="F139" t="n">
      <f>-</f>
    </nc>
  </rcc>
  <rcc rId="16721" ua="false" sId="4">
    <oc r="F140" t="e">
      <f>-</f>
    </oc>
    <nc r="F140" t="n">
      <f>-</f>
    </nc>
  </rcc>
  <rcc rId="16722" ua="false" sId="4">
    <oc r="F141" t="e">
      <f>-</f>
    </oc>
    <nc r="F141" t="n">
      <f>-</f>
    </nc>
  </rcc>
  <rcc rId="16723" ua="false" sId="4">
    <oc r="F142" t="e">
      <f>-</f>
    </oc>
    <nc r="F142" t="n">
      <f>-</f>
    </nc>
  </rcc>
  <rcc rId="16724" ua="false" sId="4">
    <oc r="F143" t="e">
      <f>-</f>
    </oc>
    <nc r="F143" t="n">
      <f>-</f>
    </nc>
  </rcc>
  <rcc rId="16725" ua="false" sId="4">
    <oc r="F144" t="e">
      <f>-</f>
    </oc>
    <nc r="F144" t="n">
      <f>-</f>
    </nc>
  </rcc>
  <rcc rId="16726" ua="false" sId="4">
    <oc r="G120" t="e">
      <f>-</f>
    </oc>
    <nc r="G120" t="n">
      <f>-</f>
    </nc>
  </rcc>
  <rcc rId="16727" ua="false" sId="4">
    <oc r="G121" t="e">
      <f>-</f>
    </oc>
    <nc r="G121" t="n">
      <f>-</f>
    </nc>
  </rcc>
  <rcc rId="16728" ua="false" sId="4">
    <oc r="G122" t="e">
      <f>-</f>
    </oc>
    <nc r="G122" t="n">
      <f>-</f>
    </nc>
  </rcc>
  <rcc rId="16729" ua="false" sId="4">
    <oc r="G123" t="e">
      <f>-</f>
    </oc>
    <nc r="G123" t="n">
      <f>-</f>
    </nc>
  </rcc>
  <rcc rId="16730" ua="false" sId="4">
    <oc r="G124" t="e">
      <f>-</f>
    </oc>
    <nc r="G124" t="n">
      <f>-</f>
    </nc>
  </rcc>
  <rcc rId="16731" ua="false" sId="4">
    <oc r="G125" t="e">
      <f>-</f>
    </oc>
    <nc r="G125" t="n">
      <f>-</f>
    </nc>
  </rcc>
  <rcc rId="16732" ua="false" sId="4">
    <oc r="G126" t="e">
      <f>-</f>
    </oc>
    <nc r="G126" t="n">
      <f>-</f>
    </nc>
  </rcc>
  <rcc rId="16733" ua="false" sId="4">
    <oc r="G127" t="e">
      <f>-</f>
    </oc>
    <nc r="G127" t="n">
      <f>-</f>
    </nc>
  </rcc>
  <rcc rId="16734" ua="false" sId="4">
    <oc r="G128" t="e">
      <f>-</f>
    </oc>
    <nc r="G128" t="n">
      <f>-</f>
    </nc>
  </rcc>
  <rcc rId="16735" ua="false" sId="4">
    <oc r="G129" t="e">
      <f>-</f>
    </oc>
    <nc r="G129" t="n">
      <f>-</f>
    </nc>
  </rcc>
  <rcc rId="16736" ua="false" sId="4">
    <oc r="G130" t="e">
      <f>-</f>
    </oc>
    <nc r="G130" t="n">
      <f>-</f>
    </nc>
  </rcc>
  <rcc rId="16737" ua="false" sId="4">
    <oc r="G131" t="e">
      <f>-</f>
    </oc>
    <nc r="G131" t="n">
      <f>-</f>
    </nc>
  </rcc>
  <rcc rId="16738" ua="false" sId="4">
    <oc r="G132" t="e">
      <f>-</f>
    </oc>
    <nc r="G132" t="n">
      <f>-</f>
    </nc>
  </rcc>
  <rcc rId="16739" ua="false" sId="4">
    <oc r="G133" t="e">
      <f>-</f>
    </oc>
    <nc r="G133" t="n">
      <f>-</f>
    </nc>
  </rcc>
  <rcc rId="16740" ua="false" sId="4">
    <oc r="G134" t="e">
      <f>-</f>
    </oc>
    <nc r="G134" t="n">
      <f>-</f>
    </nc>
  </rcc>
  <rcc rId="16741" ua="false" sId="4">
    <oc r="G135" t="e">
      <f>-</f>
    </oc>
    <nc r="G135" t="n">
      <f>-</f>
    </nc>
  </rcc>
  <rcc rId="16742" ua="false" sId="4">
    <oc r="G136" t="e">
      <f>-</f>
    </oc>
    <nc r="G136" t="n">
      <f>-</f>
    </nc>
  </rcc>
  <rcc rId="16743" ua="false" sId="4">
    <oc r="G137" t="e">
      <f>-</f>
    </oc>
    <nc r="G137" t="n">
      <f>-</f>
    </nc>
  </rcc>
  <rcc rId="16744" ua="false" sId="4">
    <oc r="G138" t="e">
      <f>-</f>
    </oc>
    <nc r="G138" t="n">
      <f>-</f>
    </nc>
  </rcc>
  <rcc rId="16745" ua="false" sId="4">
    <oc r="G139" t="e">
      <f>-</f>
    </oc>
    <nc r="G139" t="n">
      <f>-</f>
    </nc>
  </rcc>
  <rcc rId="16746" ua="false" sId="4">
    <oc r="G140" t="e">
      <f>-</f>
    </oc>
    <nc r="G140" t="n">
      <f>-</f>
    </nc>
  </rcc>
  <rcc rId="16747" ua="false" sId="4">
    <oc r="G141" t="e">
      <f>-</f>
    </oc>
    <nc r="G141" t="n">
      <f>-</f>
    </nc>
  </rcc>
  <rcc rId="16748" ua="false" sId="4">
    <oc r="G142" t="e">
      <f>-</f>
    </oc>
    <nc r="G142" t="n">
      <f>-</f>
    </nc>
  </rcc>
  <rcc rId="16749" ua="false" sId="4">
    <oc r="G143" t="e">
      <f>-</f>
    </oc>
    <nc r="G143" t="n">
      <f>-</f>
    </nc>
  </rcc>
  <rcc rId="16750" ua="false" sId="4">
    <oc r="G144" t="e">
      <f>-</f>
    </oc>
    <nc r="G144" t="n">
      <f>-</f>
    </nc>
  </rcc>
  <rcc rId="16751" ua="false" sId="4">
    <oc r="H120" t="e">
      <f>-</f>
    </oc>
    <nc r="H120" t="n">
      <f>-</f>
    </nc>
  </rcc>
  <rcc rId="16752" ua="false" sId="4">
    <oc r="H121" t="e">
      <f>-</f>
    </oc>
    <nc r="H121" t="n">
      <f>-</f>
    </nc>
  </rcc>
  <rcc rId="16753" ua="false" sId="4">
    <oc r="H122" t="e">
      <f>-</f>
    </oc>
    <nc r="H122" t="n">
      <f>-</f>
    </nc>
  </rcc>
  <rcc rId="16754" ua="false" sId="4">
    <oc r="H123" t="e">
      <f>-</f>
    </oc>
    <nc r="H123" t="n">
      <f>-</f>
    </nc>
  </rcc>
  <rcc rId="16755" ua="false" sId="4">
    <oc r="H124" t="e">
      <f>-</f>
    </oc>
    <nc r="H124" t="n">
      <f>-</f>
    </nc>
  </rcc>
  <rcc rId="16756" ua="false" sId="4">
    <oc r="H125" t="e">
      <f>-</f>
    </oc>
    <nc r="H125" t="n">
      <f>-</f>
    </nc>
  </rcc>
  <rcc rId="16757" ua="false" sId="4">
    <oc r="H126" t="e">
      <f>-</f>
    </oc>
    <nc r="H126" t="n">
      <f>-</f>
    </nc>
  </rcc>
  <rcc rId="16758" ua="false" sId="4">
    <oc r="H127" t="e">
      <f>-</f>
    </oc>
    <nc r="H127" t="n">
      <f>-</f>
    </nc>
  </rcc>
  <rcc rId="16759" ua="false" sId="4">
    <oc r="H128" t="e">
      <f>-</f>
    </oc>
    <nc r="H128" t="n">
      <f>-</f>
    </nc>
  </rcc>
  <rcc rId="16760" ua="false" sId="4">
    <oc r="H129" t="e">
      <f>-</f>
    </oc>
    <nc r="H129" t="n">
      <f>-</f>
    </nc>
  </rcc>
  <rcc rId="16761" ua="false" sId="4">
    <oc r="H130" t="e">
      <f>-</f>
    </oc>
    <nc r="H130" t="n">
      <f>-</f>
    </nc>
  </rcc>
  <rcc rId="16762" ua="false" sId="4">
    <oc r="H131" t="e">
      <f>-</f>
    </oc>
    <nc r="H131" t="n">
      <f>-</f>
    </nc>
  </rcc>
  <rcc rId="16763" ua="false" sId="4">
    <oc r="H132" t="e">
      <f>-</f>
    </oc>
    <nc r="H132" t="n">
      <f>-</f>
    </nc>
  </rcc>
  <rcc rId="16764" ua="false" sId="4">
    <oc r="H133" t="e">
      <f>-</f>
    </oc>
    <nc r="H133" t="n">
      <f>-</f>
    </nc>
  </rcc>
  <rcc rId="16765" ua="false" sId="4">
    <oc r="H134" t="e">
      <f>-</f>
    </oc>
    <nc r="H134" t="n">
      <f>-</f>
    </nc>
  </rcc>
  <rcc rId="16766" ua="false" sId="4">
    <oc r="H135" t="e">
      <f>-</f>
    </oc>
    <nc r="H135" t="n">
      <f>-</f>
    </nc>
  </rcc>
  <rcc rId="16767" ua="false" sId="4">
    <oc r="H136" t="e">
      <f>-</f>
    </oc>
    <nc r="H136" t="n">
      <f>-</f>
    </nc>
  </rcc>
  <rcc rId="16768" ua="false" sId="4">
    <oc r="H137" t="e">
      <f>-</f>
    </oc>
    <nc r="H137" t="n">
      <f>-</f>
    </nc>
  </rcc>
  <rcc rId="16769" ua="false" sId="4">
    <oc r="H138" t="e">
      <f>-</f>
    </oc>
    <nc r="H138" t="n">
      <f>-</f>
    </nc>
  </rcc>
  <rcc rId="16770" ua="false" sId="4">
    <oc r="H139" t="e">
      <f>-</f>
    </oc>
    <nc r="H139" t="n">
      <f>-</f>
    </nc>
  </rcc>
  <rcc rId="16771" ua="false" sId="4">
    <oc r="H140" t="e">
      <f>-</f>
    </oc>
    <nc r="H140" t="n">
      <f>-</f>
    </nc>
  </rcc>
  <rcc rId="16772" ua="false" sId="4">
    <oc r="H141" t="e">
      <f>-</f>
    </oc>
    <nc r="H141" t="n">
      <f>-</f>
    </nc>
  </rcc>
  <rcc rId="16773" ua="false" sId="4">
    <oc r="H142" t="e">
      <f>-</f>
    </oc>
    <nc r="H142" t="n">
      <f>-</f>
    </nc>
  </rcc>
  <rcc rId="16774" ua="false" sId="4">
    <oc r="H143" t="e">
      <f>-</f>
    </oc>
    <nc r="H143" t="n">
      <f>-</f>
    </nc>
  </rcc>
  <rcc rId="16775" ua="false" sId="4">
    <oc r="H144" t="e">
      <f>-</f>
    </oc>
    <nc r="H144" t="n">
      <f>-</f>
    </nc>
  </rcc>
  <rcc rId="16776" ua="false" sId="4">
    <oc r="I120" t="e">
      <f>-</f>
    </oc>
    <nc r="I120" t="n">
      <f>-</f>
    </nc>
  </rcc>
  <rcc rId="16777" ua="false" sId="4">
    <oc r="I121" t="e">
      <f>-</f>
    </oc>
    <nc r="I121" t="n">
      <f>-</f>
    </nc>
  </rcc>
  <rcc rId="16778" ua="false" sId="4">
    <oc r="I122" t="e">
      <f>-</f>
    </oc>
    <nc r="I122" t="n">
      <f>-</f>
    </nc>
  </rcc>
  <rcc rId="16779" ua="false" sId="4">
    <oc r="I123" t="e">
      <f>-</f>
    </oc>
    <nc r="I123" t="n">
      <f>-</f>
    </nc>
  </rcc>
  <rcc rId="16780" ua="false" sId="4">
    <oc r="I124" t="e">
      <f>-</f>
    </oc>
    <nc r="I124" t="n">
      <f>-</f>
    </nc>
  </rcc>
  <rcc rId="16781" ua="false" sId="4">
    <oc r="I125" t="e">
      <f>-</f>
    </oc>
    <nc r="I125" t="n">
      <f>-</f>
    </nc>
  </rcc>
  <rcc rId="16782" ua="false" sId="4">
    <oc r="I126" t="e">
      <f>-</f>
    </oc>
    <nc r="I126" t="n">
      <f>-</f>
    </nc>
  </rcc>
  <rcc rId="16783" ua="false" sId="4">
    <oc r="I127" t="e">
      <f>-</f>
    </oc>
    <nc r="I127" t="n">
      <f>-</f>
    </nc>
  </rcc>
  <rcc rId="16784" ua="false" sId="4">
    <oc r="I128" t="e">
      <f>-</f>
    </oc>
    <nc r="I128" t="n">
      <f>-</f>
    </nc>
  </rcc>
  <rcc rId="16785" ua="false" sId="4">
    <oc r="I129" t="e">
      <f>-</f>
    </oc>
    <nc r="I129" t="n">
      <f>-</f>
    </nc>
  </rcc>
  <rcc rId="16786" ua="false" sId="4">
    <oc r="I130" t="e">
      <f>-</f>
    </oc>
    <nc r="I130" t="n">
      <f>-</f>
    </nc>
  </rcc>
  <rcc rId="16787" ua="false" sId="4">
    <oc r="I131" t="e">
      <f>-</f>
    </oc>
    <nc r="I131" t="n">
      <f>-</f>
    </nc>
  </rcc>
  <rcc rId="16788" ua="false" sId="4">
    <oc r="I132" t="e">
      <f>-</f>
    </oc>
    <nc r="I132" t="n">
      <f>-</f>
    </nc>
  </rcc>
  <rcc rId="16789" ua="false" sId="4">
    <oc r="I133" t="e">
      <f>-</f>
    </oc>
    <nc r="I133" t="n">
      <f>-</f>
    </nc>
  </rcc>
  <rcc rId="16790" ua="false" sId="4">
    <oc r="I134" t="e">
      <f>-</f>
    </oc>
    <nc r="I134" t="n">
      <f>-</f>
    </nc>
  </rcc>
  <rcc rId="16791" ua="false" sId="4">
    <oc r="I135" t="e">
      <f>-</f>
    </oc>
    <nc r="I135" t="n">
      <f>-</f>
    </nc>
  </rcc>
  <rcc rId="16792" ua="false" sId="4">
    <oc r="I136" t="e">
      <f>-</f>
    </oc>
    <nc r="I136" t="n">
      <f>-</f>
    </nc>
  </rcc>
  <rcc rId="16793" ua="false" sId="4">
    <oc r="I137" t="e">
      <f>-</f>
    </oc>
    <nc r="I137" t="n">
      <f>-</f>
    </nc>
  </rcc>
  <rcc rId="16794" ua="false" sId="4">
    <oc r="I138" t="e">
      <f>-</f>
    </oc>
    <nc r="I138" t="n">
      <f>-</f>
    </nc>
  </rcc>
  <rcc rId="16795" ua="false" sId="4">
    <oc r="I139" t="e">
      <f>-</f>
    </oc>
    <nc r="I139" t="n">
      <f>-</f>
    </nc>
  </rcc>
  <rcc rId="16796" ua="false" sId="4">
    <oc r="I140" t="e">
      <f>-</f>
    </oc>
    <nc r="I140" t="n">
      <f>-</f>
    </nc>
  </rcc>
  <rcc rId="16797" ua="false" sId="4">
    <oc r="I141" t="e">
      <f>-</f>
    </oc>
    <nc r="I141" t="n">
      <f>-</f>
    </nc>
  </rcc>
  <rcc rId="16798" ua="false" sId="4">
    <oc r="I142" t="e">
      <f>-</f>
    </oc>
    <nc r="I142" t="n">
      <f>-</f>
    </nc>
  </rcc>
  <rcc rId="16799" ua="false" sId="4">
    <oc r="I143" t="e">
      <f>-</f>
    </oc>
    <nc r="I143" t="n">
      <f>-</f>
    </nc>
  </rcc>
  <rcc rId="16800" ua="false" sId="4">
    <oc r="I144" t="e">
      <f>-</f>
    </oc>
    <nc r="I144" t="n">
      <f>-</f>
    </nc>
  </rcc>
  <rcc rId="16801" ua="false" sId="4">
    <oc r="J120" t="e">
      <f>-</f>
    </oc>
    <nc r="J120" t="n">
      <f>-</f>
    </nc>
  </rcc>
  <rcc rId="16802" ua="false" sId="4">
    <oc r="J121" t="e">
      <f>-</f>
    </oc>
    <nc r="J121" t="n">
      <f>-</f>
    </nc>
  </rcc>
  <rcc rId="16803" ua="false" sId="4">
    <oc r="J122" t="e">
      <f>-</f>
    </oc>
    <nc r="J122" t="n">
      <f>-</f>
    </nc>
  </rcc>
  <rcc rId="16804" ua="false" sId="4">
    <oc r="J123" t="e">
      <f>-</f>
    </oc>
    <nc r="J123" t="n">
      <f>-</f>
    </nc>
  </rcc>
  <rcc rId="16805" ua="false" sId="4">
    <oc r="J124" t="e">
      <f>-</f>
    </oc>
    <nc r="J124" t="n">
      <f>-</f>
    </nc>
  </rcc>
  <rcc rId="16806" ua="false" sId="4">
    <oc r="J125" t="e">
      <f>-</f>
    </oc>
    <nc r="J125" t="n">
      <f>-</f>
    </nc>
  </rcc>
  <rcc rId="16807" ua="false" sId="4">
    <oc r="J126" t="e">
      <f>-</f>
    </oc>
    <nc r="J126" t="n">
      <f>-</f>
    </nc>
  </rcc>
  <rcc rId="16808" ua="false" sId="4">
    <oc r="J127" t="e">
      <f>-</f>
    </oc>
    <nc r="J127" t="n">
      <f>-</f>
    </nc>
  </rcc>
  <rcc rId="16809" ua="false" sId="4">
    <oc r="J128" t="e">
      <f>-</f>
    </oc>
    <nc r="J128" t="n">
      <f>-</f>
    </nc>
  </rcc>
  <rcc rId="16810" ua="false" sId="4">
    <oc r="J129" t="e">
      <f>-</f>
    </oc>
    <nc r="J129" t="n">
      <f>-</f>
    </nc>
  </rcc>
  <rcc rId="16811" ua="false" sId="4">
    <oc r="J130" t="e">
      <f>-</f>
    </oc>
    <nc r="J130" t="n">
      <f>-</f>
    </nc>
  </rcc>
  <rcc rId="16812" ua="false" sId="4">
    <oc r="J131" t="e">
      <f>-</f>
    </oc>
    <nc r="J131" t="n">
      <f>-</f>
    </nc>
  </rcc>
  <rcc rId="16813" ua="false" sId="4">
    <oc r="J132" t="e">
      <f>-</f>
    </oc>
    <nc r="J132" t="n">
      <f>-</f>
    </nc>
  </rcc>
  <rcc rId="16814" ua="false" sId="4">
    <oc r="J133" t="e">
      <f>-</f>
    </oc>
    <nc r="J133" t="n">
      <f>-</f>
    </nc>
  </rcc>
  <rcc rId="16815" ua="false" sId="4">
    <oc r="J134" t="e">
      <f>-</f>
    </oc>
    <nc r="J134" t="n">
      <f>-</f>
    </nc>
  </rcc>
  <rcc rId="16816" ua="false" sId="4">
    <oc r="J135" t="e">
      <f>-</f>
    </oc>
    <nc r="J135" t="n">
      <f>-</f>
    </nc>
  </rcc>
  <rcc rId="16817" ua="false" sId="4">
    <oc r="J136" t="e">
      <f>-</f>
    </oc>
    <nc r="J136" t="n">
      <f>-</f>
    </nc>
  </rcc>
  <rcc rId="16818" ua="false" sId="4">
    <oc r="J137" t="e">
      <f>-</f>
    </oc>
    <nc r="J137" t="n">
      <f>-</f>
    </nc>
  </rcc>
  <rcc rId="16819" ua="false" sId="4">
    <oc r="J138" t="e">
      <f>-</f>
    </oc>
    <nc r="J138" t="n">
      <f>-</f>
    </nc>
  </rcc>
  <rcc rId="16820" ua="false" sId="4">
    <oc r="J139" t="e">
      <f>-</f>
    </oc>
    <nc r="J139" t="n">
      <f>-</f>
    </nc>
  </rcc>
  <rcc rId="16821" ua="false" sId="4">
    <oc r="J140" t="e">
      <f>-</f>
    </oc>
    <nc r="J140" t="n">
      <f>-</f>
    </nc>
  </rcc>
  <rcc rId="16822" ua="false" sId="4">
    <oc r="J141" t="e">
      <f>-</f>
    </oc>
    <nc r="J141" t="n">
      <f>-</f>
    </nc>
  </rcc>
  <rcc rId="16823" ua="false" sId="4">
    <oc r="J142" t="e">
      <f>-</f>
    </oc>
    <nc r="J142" t="n">
      <f>-</f>
    </nc>
  </rcc>
  <rcc rId="16824" ua="false" sId="4">
    <oc r="J143" t="e">
      <f>-</f>
    </oc>
    <nc r="J143" t="n">
      <f>-</f>
    </nc>
  </rcc>
  <rcc rId="16825" ua="false" sId="4">
    <oc r="J144" t="e">
      <f>-</f>
    </oc>
    <nc r="J144" t="n">
      <f>-</f>
    </nc>
  </rcc>
  <rcc rId="16826" ua="false" sId="4">
    <oc r="K120" t="e">
      <f>-</f>
    </oc>
    <nc r="K120" t="n">
      <f>-</f>
    </nc>
  </rcc>
  <rcc rId="16827" ua="false" sId="4">
    <oc r="K121" t="e">
      <f>-</f>
    </oc>
    <nc r="K121" t="n">
      <f>-</f>
    </nc>
  </rcc>
  <rcc rId="16828" ua="false" sId="4">
    <oc r="K122" t="e">
      <f>-</f>
    </oc>
    <nc r="K122" t="n">
      <f>-</f>
    </nc>
  </rcc>
  <rcc rId="16829" ua="false" sId="4">
    <oc r="K123" t="e">
      <f>-</f>
    </oc>
    <nc r="K123" t="n">
      <f>-</f>
    </nc>
  </rcc>
  <rcc rId="16830" ua="false" sId="4">
    <oc r="K124" t="e">
      <f>-</f>
    </oc>
    <nc r="K124" t="n">
      <f>-</f>
    </nc>
  </rcc>
  <rcc rId="16831" ua="false" sId="4">
    <oc r="K125" t="e">
      <f>-</f>
    </oc>
    <nc r="K125" t="n">
      <f>-</f>
    </nc>
  </rcc>
  <rcc rId="16832" ua="false" sId="4">
    <oc r="K126" t="e">
      <f>-</f>
    </oc>
    <nc r="K126" t="n">
      <f>-</f>
    </nc>
  </rcc>
  <rcc rId="16833" ua="false" sId="4">
    <oc r="K127" t="e">
      <f>-</f>
    </oc>
    <nc r="K127" t="n">
      <f>-</f>
    </nc>
  </rcc>
  <rcc rId="16834" ua="false" sId="4">
    <oc r="K128" t="e">
      <f>-</f>
    </oc>
    <nc r="K128" t="n">
      <f>-</f>
    </nc>
  </rcc>
  <rcc rId="16835" ua="false" sId="4">
    <oc r="K129" t="e">
      <f>-</f>
    </oc>
    <nc r="K129" t="n">
      <f>-</f>
    </nc>
  </rcc>
  <rcc rId="16836" ua="false" sId="4">
    <oc r="K130" t="e">
      <f>-</f>
    </oc>
    <nc r="K130" t="n">
      <f>-</f>
    </nc>
  </rcc>
  <rcc rId="16837" ua="false" sId="4">
    <oc r="K131" t="e">
      <f>-</f>
    </oc>
    <nc r="K131" t="n">
      <f>-</f>
    </nc>
  </rcc>
  <rcc rId="16838" ua="false" sId="4">
    <oc r="K132" t="e">
      <f>-</f>
    </oc>
    <nc r="K132" t="n">
      <f>-</f>
    </nc>
  </rcc>
  <rcc rId="16839" ua="false" sId="4">
    <oc r="K133" t="e">
      <f>-</f>
    </oc>
    <nc r="K133" t="n">
      <f>-</f>
    </nc>
  </rcc>
  <rcc rId="16840" ua="false" sId="4">
    <oc r="K134" t="e">
      <f>-</f>
    </oc>
    <nc r="K134" t="n">
      <f>-</f>
    </nc>
  </rcc>
  <rcc rId="16841" ua="false" sId="4">
    <oc r="K135" t="e">
      <f>-</f>
    </oc>
    <nc r="K135" t="n">
      <f>-</f>
    </nc>
  </rcc>
  <rcc rId="16842" ua="false" sId="4">
    <oc r="K136" t="e">
      <f>-</f>
    </oc>
    <nc r="K136" t="n">
      <f>-</f>
    </nc>
  </rcc>
  <rcc rId="16843" ua="false" sId="4">
    <oc r="K137" t="e">
      <f>-</f>
    </oc>
    <nc r="K137" t="n">
      <f>-</f>
    </nc>
  </rcc>
  <rcc rId="16844" ua="false" sId="4">
    <oc r="K138" t="e">
      <f>-</f>
    </oc>
    <nc r="K138" t="n">
      <f>-</f>
    </nc>
  </rcc>
  <rcc rId="16845" ua="false" sId="4">
    <oc r="K139" t="e">
      <f>-</f>
    </oc>
    <nc r="K139" t="n">
      <f>-</f>
    </nc>
  </rcc>
  <rcc rId="16846" ua="false" sId="4">
    <oc r="K140" t="e">
      <f>-</f>
    </oc>
    <nc r="K140" t="n">
      <f>-</f>
    </nc>
  </rcc>
  <rcc rId="16847" ua="false" sId="4">
    <oc r="K141" t="e">
      <f>-</f>
    </oc>
    <nc r="K141" t="n">
      <f>-</f>
    </nc>
  </rcc>
  <rcc rId="16848" ua="false" sId="4">
    <oc r="K142" t="e">
      <f>-</f>
    </oc>
    <nc r="K142" t="n">
      <f>-</f>
    </nc>
  </rcc>
  <rcc rId="16849" ua="false" sId="4">
    <oc r="K143" t="e">
      <f>-</f>
    </oc>
    <nc r="K143" t="n">
      <f>-</f>
    </nc>
  </rcc>
  <rcc rId="16850" ua="false" sId="4">
    <oc r="K144" t="e">
      <f>-</f>
    </oc>
    <nc r="K144" t="n">
      <f>-</f>
    </nc>
  </rcc>
  <rcc rId="16851" ua="false" sId="4">
    <oc r="L120" t="e">
      <f>-</f>
    </oc>
    <nc r="L120" t="n">
      <f>-</f>
    </nc>
  </rcc>
  <rcc rId="16852" ua="false" sId="4">
    <oc r="L121" t="e">
      <f>-</f>
    </oc>
    <nc r="L121" t="n">
      <f>-</f>
    </nc>
  </rcc>
  <rcc rId="16853" ua="false" sId="4">
    <oc r="L122" t="e">
      <f>-</f>
    </oc>
    <nc r="L122" t="n">
      <f>-</f>
    </nc>
  </rcc>
  <rcc rId="16854" ua="false" sId="4">
    <oc r="L123" t="e">
      <f>-</f>
    </oc>
    <nc r="L123" t="n">
      <f>-</f>
    </nc>
  </rcc>
  <rcc rId="16855" ua="false" sId="4">
    <oc r="L124" t="e">
      <f>-</f>
    </oc>
    <nc r="L124" t="n">
      <f>-</f>
    </nc>
  </rcc>
  <rcc rId="16856" ua="false" sId="4">
    <oc r="L125" t="e">
      <f>-</f>
    </oc>
    <nc r="L125" t="n">
      <f>-</f>
    </nc>
  </rcc>
  <rcc rId="16857" ua="false" sId="4">
    <oc r="L126" t="e">
      <f>-</f>
    </oc>
    <nc r="L126" t="n">
      <f>-</f>
    </nc>
  </rcc>
  <rcc rId="16858" ua="false" sId="4">
    <oc r="L127" t="e">
      <f>-</f>
    </oc>
    <nc r="L127" t="n">
      <f>-</f>
    </nc>
  </rcc>
  <rcc rId="16859" ua="false" sId="4">
    <oc r="L128" t="e">
      <f>-</f>
    </oc>
    <nc r="L128" t="n">
      <f>-</f>
    </nc>
  </rcc>
  <rcc rId="16860" ua="false" sId="4">
    <oc r="L129" t="e">
      <f>-</f>
    </oc>
    <nc r="L129" t="n">
      <f>-</f>
    </nc>
  </rcc>
  <rcc rId="16861" ua="false" sId="4">
    <oc r="L130" t="e">
      <f>-</f>
    </oc>
    <nc r="L130" t="n">
      <f>-</f>
    </nc>
  </rcc>
  <rcc rId="16862" ua="false" sId="4">
    <oc r="L131" t="e">
      <f>-</f>
    </oc>
    <nc r="L131" t="n">
      <f>-</f>
    </nc>
  </rcc>
  <rcc rId="16863" ua="false" sId="4">
    <oc r="L132" t="e">
      <f>-</f>
    </oc>
    <nc r="L132" t="n">
      <f>-</f>
    </nc>
  </rcc>
  <rcc rId="16864" ua="false" sId="4">
    <oc r="L133" t="e">
      <f>-</f>
    </oc>
    <nc r="L133" t="n">
      <f>-</f>
    </nc>
  </rcc>
  <rcc rId="16865" ua="false" sId="4">
    <oc r="L134" t="e">
      <f>-</f>
    </oc>
    <nc r="L134" t="n">
      <f>-</f>
    </nc>
  </rcc>
  <rcc rId="16866" ua="false" sId="4">
    <oc r="L135" t="e">
      <f>-</f>
    </oc>
    <nc r="L135" t="n">
      <f>-</f>
    </nc>
  </rcc>
  <rcc rId="16867" ua="false" sId="4">
    <oc r="L136" t="e">
      <f>-</f>
    </oc>
    <nc r="L136" t="n">
      <f>-</f>
    </nc>
  </rcc>
  <rcc rId="16868" ua="false" sId="4">
    <oc r="L137" t="e">
      <f>-</f>
    </oc>
    <nc r="L137" t="n">
      <f>-</f>
    </nc>
  </rcc>
  <rcc rId="16869" ua="false" sId="4">
    <oc r="L138" t="e">
      <f>-</f>
    </oc>
    <nc r="L138" t="n">
      <f>-</f>
    </nc>
  </rcc>
  <rcc rId="16870" ua="false" sId="4">
    <oc r="L139" t="e">
      <f>-</f>
    </oc>
    <nc r="L139" t="n">
      <f>-</f>
    </nc>
  </rcc>
  <rcc rId="16871" ua="false" sId="4">
    <oc r="L140" t="e">
      <f>-</f>
    </oc>
    <nc r="L140" t="n">
      <f>-</f>
    </nc>
  </rcc>
  <rcc rId="16872" ua="false" sId="4">
    <oc r="L141" t="e">
      <f>-</f>
    </oc>
    <nc r="L141" t="n">
      <f>-</f>
    </nc>
  </rcc>
  <rcc rId="16873" ua="false" sId="4">
    <oc r="L142" t="e">
      <f>-</f>
    </oc>
    <nc r="L142" t="n">
      <f>-</f>
    </nc>
  </rcc>
  <rcc rId="16874" ua="false" sId="4">
    <oc r="L143" t="e">
      <f>-</f>
    </oc>
    <nc r="L143" t="n">
      <f>-</f>
    </nc>
  </rcc>
  <rcc rId="16875" ua="false" sId="4">
    <oc r="L144" t="e">
      <f>-</f>
    </oc>
    <nc r="L144" t="n">
      <f>-</f>
    </nc>
  </rcc>
  <rcc rId="16876" ua="false" sId="4">
    <oc r="M120" t="e">
      <f>-</f>
    </oc>
    <nc r="M120" t="n">
      <f>-</f>
    </nc>
  </rcc>
  <rcc rId="16877" ua="false" sId="4">
    <oc r="M121" t="e">
      <f>-</f>
    </oc>
    <nc r="M121" t="n">
      <f>-</f>
    </nc>
  </rcc>
  <rcc rId="16878" ua="false" sId="4">
    <oc r="M122" t="e">
      <f>-</f>
    </oc>
    <nc r="M122" t="n">
      <f>-</f>
    </nc>
  </rcc>
  <rcc rId="16879" ua="false" sId="4">
    <oc r="M123" t="e">
      <f>-</f>
    </oc>
    <nc r="M123" t="n">
      <f>-</f>
    </nc>
  </rcc>
  <rcc rId="16880" ua="false" sId="4">
    <oc r="M124" t="e">
      <f>-</f>
    </oc>
    <nc r="M124" t="n">
      <f>-</f>
    </nc>
  </rcc>
  <rcc rId="16881" ua="false" sId="4">
    <oc r="M125" t="e">
      <f>-</f>
    </oc>
    <nc r="M125" t="n">
      <f>-</f>
    </nc>
  </rcc>
  <rcc rId="16882" ua="false" sId="4">
    <oc r="M126" t="e">
      <f>-</f>
    </oc>
    <nc r="M126" t="n">
      <f>-</f>
    </nc>
  </rcc>
  <rcc rId="16883" ua="false" sId="4">
    <oc r="M127" t="e">
      <f>-</f>
    </oc>
    <nc r="M127" t="n">
      <f>-</f>
    </nc>
  </rcc>
  <rcc rId="16884" ua="false" sId="4">
    <oc r="M128" t="e">
      <f>-</f>
    </oc>
    <nc r="M128" t="n">
      <f>-</f>
    </nc>
  </rcc>
  <rcc rId="16885" ua="false" sId="4">
    <oc r="M129" t="e">
      <f>-</f>
    </oc>
    <nc r="M129" t="n">
      <f>-</f>
    </nc>
  </rcc>
  <rcc rId="16886" ua="false" sId="4">
    <oc r="M130" t="e">
      <f>-</f>
    </oc>
    <nc r="M130" t="n">
      <f>-</f>
    </nc>
  </rcc>
  <rcc rId="16887" ua="false" sId="4">
    <oc r="M131" t="e">
      <f>-</f>
    </oc>
    <nc r="M131" t="n">
      <f>-</f>
    </nc>
  </rcc>
  <rcc rId="16888" ua="false" sId="4">
    <oc r="M132" t="e">
      <f>-</f>
    </oc>
    <nc r="M132" t="n">
      <f>-</f>
    </nc>
  </rcc>
  <rcc rId="16889" ua="false" sId="4">
    <oc r="M133" t="e">
      <f>-</f>
    </oc>
    <nc r="M133" t="n">
      <f>-</f>
    </nc>
  </rcc>
  <rcc rId="16890" ua="false" sId="4">
    <oc r="M134" t="e">
      <f>-</f>
    </oc>
    <nc r="M134" t="n">
      <f>-</f>
    </nc>
  </rcc>
  <rcc rId="16891" ua="false" sId="4">
    <oc r="M135" t="e">
      <f>-</f>
    </oc>
    <nc r="M135" t="n">
      <f>-</f>
    </nc>
  </rcc>
  <rcc rId="16892" ua="false" sId="4">
    <oc r="M136" t="e">
      <f>-</f>
    </oc>
    <nc r="M136" t="n">
      <f>-</f>
    </nc>
  </rcc>
  <rcc rId="16893" ua="false" sId="4">
    <oc r="M137" t="e">
      <f>-</f>
    </oc>
    <nc r="M137" t="n">
      <f>-</f>
    </nc>
  </rcc>
  <rcc rId="16894" ua="false" sId="4">
    <oc r="M138" t="e">
      <f>-</f>
    </oc>
    <nc r="M138" t="n">
      <f>-</f>
    </nc>
  </rcc>
  <rcc rId="16895" ua="false" sId="4">
    <oc r="M139" t="e">
      <f>-</f>
    </oc>
    <nc r="M139" t="n">
      <f>-</f>
    </nc>
  </rcc>
  <rcc rId="16896" ua="false" sId="4">
    <oc r="M140" t="e">
      <f>-</f>
    </oc>
    <nc r="M140" t="n">
      <f>-</f>
    </nc>
  </rcc>
  <rcc rId="16897" ua="false" sId="4">
    <oc r="M141" t="e">
      <f>-</f>
    </oc>
    <nc r="M141" t="n">
      <f>-</f>
    </nc>
  </rcc>
  <rcc rId="16898" ua="false" sId="4">
    <oc r="M142" t="e">
      <f>-</f>
    </oc>
    <nc r="M142" t="n">
      <f>-</f>
    </nc>
  </rcc>
  <rcc rId="16899" ua="false" sId="4">
    <oc r="M143" t="e">
      <f>-</f>
    </oc>
    <nc r="M143" t="n">
      <f>-</f>
    </nc>
  </rcc>
  <rcc rId="16900" ua="false" sId="4">
    <oc r="M144" t="e">
      <f>-</f>
    </oc>
    <nc r="M144" t="n">
      <f>-</f>
    </nc>
  </rcc>
  <rcc rId="16901" ua="false" sId="4">
    <oc r="N120" t="e">
      <f>-</f>
    </oc>
    <nc r="N120" t="n">
      <f>-</f>
    </nc>
  </rcc>
  <rcc rId="16902" ua="false" sId="4">
    <oc r="N121" t="e">
      <f>-</f>
    </oc>
    <nc r="N121" t="n">
      <f>-</f>
    </nc>
  </rcc>
  <rcc rId="16903" ua="false" sId="4">
    <oc r="N122" t="e">
      <f>-</f>
    </oc>
    <nc r="N122" t="n">
      <f>-</f>
    </nc>
  </rcc>
  <rcc rId="16904" ua="false" sId="4">
    <oc r="N123" t="e">
      <f>-</f>
    </oc>
    <nc r="N123" t="n">
      <f>-</f>
    </nc>
  </rcc>
  <rcc rId="16905" ua="false" sId="4">
    <oc r="N124" t="e">
      <f>-</f>
    </oc>
    <nc r="N124" t="n">
      <f>-</f>
    </nc>
  </rcc>
  <rcc rId="16906" ua="false" sId="4">
    <oc r="N125" t="e">
      <f>-</f>
    </oc>
    <nc r="N125" t="n">
      <f>-</f>
    </nc>
  </rcc>
  <rcc rId="16907" ua="false" sId="4">
    <oc r="N126" t="e">
      <f>-</f>
    </oc>
    <nc r="N126" t="n">
      <f>-</f>
    </nc>
  </rcc>
  <rcc rId="16908" ua="false" sId="4">
    <oc r="N127" t="e">
      <f>-</f>
    </oc>
    <nc r="N127" t="n">
      <f>-</f>
    </nc>
  </rcc>
  <rcc rId="16909" ua="false" sId="4">
    <oc r="N128" t="e">
      <f>-</f>
    </oc>
    <nc r="N128" t="n">
      <f>-</f>
    </nc>
  </rcc>
  <rcc rId="16910" ua="false" sId="4">
    <oc r="N129" t="e">
      <f>-</f>
    </oc>
    <nc r="N129" t="n">
      <f>-</f>
    </nc>
  </rcc>
  <rcc rId="16911" ua="false" sId="4">
    <oc r="N130" t="e">
      <f>-</f>
    </oc>
    <nc r="N130" t="n">
      <f>-</f>
    </nc>
  </rcc>
  <rcc rId="16912" ua="false" sId="4">
    <oc r="N131" t="e">
      <f>-</f>
    </oc>
    <nc r="N131" t="n">
      <f>-</f>
    </nc>
  </rcc>
  <rcc rId="16913" ua="false" sId="4">
    <oc r="N132" t="e">
      <f>-</f>
    </oc>
    <nc r="N132" t="n">
      <f>-</f>
    </nc>
  </rcc>
  <rcc rId="16914" ua="false" sId="4">
    <oc r="N133" t="e">
      <f>-</f>
    </oc>
    <nc r="N133" t="n">
      <f>-</f>
    </nc>
  </rcc>
  <rcc rId="16915" ua="false" sId="4">
    <oc r="N134" t="e">
      <f>-</f>
    </oc>
    <nc r="N134" t="n">
      <f>-</f>
    </nc>
  </rcc>
  <rcc rId="16916" ua="false" sId="4">
    <oc r="N135" t="e">
      <f>-</f>
    </oc>
    <nc r="N135" t="n">
      <f>-</f>
    </nc>
  </rcc>
  <rcc rId="16917" ua="false" sId="4">
    <oc r="N136" t="e">
      <f>-</f>
    </oc>
    <nc r="N136" t="n">
      <f>-</f>
    </nc>
  </rcc>
  <rcc rId="16918" ua="false" sId="4">
    <oc r="N137" t="e">
      <f>-</f>
    </oc>
    <nc r="N137" t="n">
      <f>-</f>
    </nc>
  </rcc>
  <rcc rId="16919" ua="false" sId="4">
    <oc r="N138" t="e">
      <f>-</f>
    </oc>
    <nc r="N138" t="n">
      <f>-</f>
    </nc>
  </rcc>
  <rcc rId="16920" ua="false" sId="4">
    <oc r="N139" t="e">
      <f>-</f>
    </oc>
    <nc r="N139" t="n">
      <f>-</f>
    </nc>
  </rcc>
  <rcc rId="16921" ua="false" sId="4">
    <oc r="N140" t="e">
      <f>-</f>
    </oc>
    <nc r="N140" t="n">
      <f>-</f>
    </nc>
  </rcc>
  <rcc rId="16922" ua="false" sId="4">
    <oc r="N141" t="e">
      <f>-</f>
    </oc>
    <nc r="N141" t="n">
      <f>-</f>
    </nc>
  </rcc>
  <rcc rId="16923" ua="false" sId="4">
    <oc r="N142" t="e">
      <f>-</f>
    </oc>
    <nc r="N142" t="n">
      <f>-</f>
    </nc>
  </rcc>
  <rcc rId="16924" ua="false" sId="4">
    <oc r="N143" t="e">
      <f>-</f>
    </oc>
    <nc r="N143" t="n">
      <f>-</f>
    </nc>
  </rcc>
  <rcc rId="16925" ua="false" sId="4">
    <oc r="N144" t="e">
      <f>-</f>
    </oc>
    <nc r="N144" t="n">
      <f>-</f>
    </nc>
  </rcc>
  <rcc rId="16926" ua="false" sId="4">
    <oc r="O120" t="e">
      <f>-</f>
    </oc>
    <nc r="O120" t="n">
      <f>-</f>
    </nc>
  </rcc>
  <rcc rId="16927" ua="false" sId="4">
    <oc r="O121" t="e">
      <f>-</f>
    </oc>
    <nc r="O121" t="n">
      <f>-</f>
    </nc>
  </rcc>
  <rcc rId="16928" ua="false" sId="4">
    <oc r="O122" t="e">
      <f>-</f>
    </oc>
    <nc r="O122" t="n">
      <f>-</f>
    </nc>
  </rcc>
  <rcc rId="16929" ua="false" sId="4">
    <oc r="O123" t="e">
      <f>-</f>
    </oc>
    <nc r="O123" t="n">
      <f>-</f>
    </nc>
  </rcc>
  <rcc rId="16930" ua="false" sId="4">
    <oc r="O124" t="e">
      <f>-</f>
    </oc>
    <nc r="O124" t="n">
      <f>-</f>
    </nc>
  </rcc>
  <rcc rId="16931" ua="false" sId="4">
    <oc r="O125" t="e">
      <f>-</f>
    </oc>
    <nc r="O125" t="n">
      <f>-</f>
    </nc>
  </rcc>
  <rcc rId="16932" ua="false" sId="4">
    <oc r="O126" t="e">
      <f>-</f>
    </oc>
    <nc r="O126" t="n">
      <f>-</f>
    </nc>
  </rcc>
  <rcc rId="16933" ua="false" sId="4">
    <oc r="O127" t="e">
      <f>-</f>
    </oc>
    <nc r="O127" t="n">
      <f>-</f>
    </nc>
  </rcc>
  <rcc rId="16934" ua="false" sId="4">
    <oc r="O128" t="e">
      <f>-</f>
    </oc>
    <nc r="O128" t="n">
      <f>-</f>
    </nc>
  </rcc>
  <rcc rId="16935" ua="false" sId="4">
    <oc r="O129" t="e">
      <f>-</f>
    </oc>
    <nc r="O129" t="n">
      <f>-</f>
    </nc>
  </rcc>
  <rcc rId="16936" ua="false" sId="4">
    <oc r="O130" t="e">
      <f>-</f>
    </oc>
    <nc r="O130" t="n">
      <f>-</f>
    </nc>
  </rcc>
  <rcc rId="16937" ua="false" sId="4">
    <oc r="O131" t="e">
      <f>-</f>
    </oc>
    <nc r="O131" t="n">
      <f>-</f>
    </nc>
  </rcc>
  <rcc rId="16938" ua="false" sId="4">
    <oc r="O132" t="e">
      <f>-</f>
    </oc>
    <nc r="O132" t="n">
      <f>-</f>
    </nc>
  </rcc>
  <rcc rId="16939" ua="false" sId="4">
    <oc r="O133" t="e">
      <f>-</f>
    </oc>
    <nc r="O133" t="n">
      <f>-</f>
    </nc>
  </rcc>
  <rcc rId="16940" ua="false" sId="4">
    <oc r="O134" t="e">
      <f>-</f>
    </oc>
    <nc r="O134" t="n">
      <f>-</f>
    </nc>
  </rcc>
  <rcc rId="16941" ua="false" sId="4">
    <oc r="O135" t="e">
      <f>-</f>
    </oc>
    <nc r="O135" t="n">
      <f>-</f>
    </nc>
  </rcc>
  <rcc rId="16942" ua="false" sId="4">
    <oc r="O136" t="e">
      <f>-</f>
    </oc>
    <nc r="O136" t="n">
      <f>-</f>
    </nc>
  </rcc>
  <rcc rId="16943" ua="false" sId="4">
    <oc r="O137" t="e">
      <f>-</f>
    </oc>
    <nc r="O137" t="n">
      <f>-</f>
    </nc>
  </rcc>
  <rcc rId="16944" ua="false" sId="4">
    <oc r="O138" t="e">
      <f>-</f>
    </oc>
    <nc r="O138" t="n">
      <f>-</f>
    </nc>
  </rcc>
  <rcc rId="16945" ua="false" sId="4">
    <oc r="O139" t="e">
      <f>-</f>
    </oc>
    <nc r="O139" t="n">
      <f>-</f>
    </nc>
  </rcc>
  <rcc rId="16946" ua="false" sId="4">
    <oc r="O140" t="e">
      <f>-</f>
    </oc>
    <nc r="O140" t="n">
      <f>-</f>
    </nc>
  </rcc>
  <rcc rId="16947" ua="false" sId="4">
    <oc r="O141" t="e">
      <f>-</f>
    </oc>
    <nc r="O141" t="n">
      <f>-</f>
    </nc>
  </rcc>
  <rcc rId="16948" ua="false" sId="4">
    <oc r="O142" t="e">
      <f>-</f>
    </oc>
    <nc r="O142" t="n">
      <f>-</f>
    </nc>
  </rcc>
  <rcc rId="16949" ua="false" sId="4">
    <oc r="O143" t="e">
      <f>-</f>
    </oc>
    <nc r="O143" t="n">
      <f>-</f>
    </nc>
  </rcc>
  <rcc rId="16950" ua="false" sId="4">
    <oc r="O144" t="e">
      <f>-</f>
    </oc>
    <nc r="O144" t="n">
      <f>-</f>
    </nc>
  </rcc>
  <rcc rId="16951" ua="false" sId="4">
    <oc r="P120" t="e">
      <f>-</f>
    </oc>
    <nc r="P120" t="n">
      <f>-</f>
    </nc>
  </rcc>
  <rcc rId="16952" ua="false" sId="4">
    <oc r="P121" t="e">
      <f>-</f>
    </oc>
    <nc r="P121" t="n">
      <f>-</f>
    </nc>
  </rcc>
  <rcc rId="16953" ua="false" sId="4">
    <oc r="P122" t="e">
      <f>-</f>
    </oc>
    <nc r="P122" t="n">
      <f>-</f>
    </nc>
  </rcc>
  <rcc rId="16954" ua="false" sId="4">
    <oc r="P123" t="e">
      <f>-</f>
    </oc>
    <nc r="P123" t="n">
      <f>-</f>
    </nc>
  </rcc>
  <rcc rId="16955" ua="false" sId="4">
    <oc r="P124" t="e">
      <f>-</f>
    </oc>
    <nc r="P124" t="n">
      <f>-</f>
    </nc>
  </rcc>
  <rcc rId="16956" ua="false" sId="4">
    <oc r="P125" t="e">
      <f>-</f>
    </oc>
    <nc r="P125" t="n">
      <f>-</f>
    </nc>
  </rcc>
  <rcc rId="16957" ua="false" sId="4">
    <oc r="P126" t="e">
      <f>-</f>
    </oc>
    <nc r="P126" t="n">
      <f>-</f>
    </nc>
  </rcc>
  <rcc rId="16958" ua="false" sId="4">
    <oc r="P127" t="e">
      <f>-</f>
    </oc>
    <nc r="P127" t="n">
      <f>-</f>
    </nc>
  </rcc>
  <rcc rId="16959" ua="false" sId="4">
    <oc r="P128" t="e">
      <f>-</f>
    </oc>
    <nc r="P128" t="n">
      <f>-</f>
    </nc>
  </rcc>
  <rcc rId="16960" ua="false" sId="4">
    <oc r="P129" t="e">
      <f>-</f>
    </oc>
    <nc r="P129" t="n">
      <f>-</f>
    </nc>
  </rcc>
  <rcc rId="16961" ua="false" sId="4">
    <oc r="P130" t="e">
      <f>-</f>
    </oc>
    <nc r="P130" t="n">
      <f>-</f>
    </nc>
  </rcc>
  <rcc rId="16962" ua="false" sId="4">
    <oc r="P131" t="e">
      <f>-</f>
    </oc>
    <nc r="P131" t="n">
      <f>-</f>
    </nc>
  </rcc>
  <rcc rId="16963" ua="false" sId="4">
    <oc r="P132" t="e">
      <f>-</f>
    </oc>
    <nc r="P132" t="n">
      <f>-</f>
    </nc>
  </rcc>
  <rcc rId="16964" ua="false" sId="4">
    <oc r="P133" t="e">
      <f>-</f>
    </oc>
    <nc r="P133" t="n">
      <f>-</f>
    </nc>
  </rcc>
  <rcc rId="16965" ua="false" sId="4">
    <oc r="P134" t="e">
      <f>-</f>
    </oc>
    <nc r="P134" t="n">
      <f>-</f>
    </nc>
  </rcc>
  <rcc rId="16966" ua="false" sId="4">
    <oc r="P135" t="e">
      <f>-</f>
    </oc>
    <nc r="P135" t="n">
      <f>-</f>
    </nc>
  </rcc>
  <rcc rId="16967" ua="false" sId="4">
    <oc r="P136" t="e">
      <f>-</f>
    </oc>
    <nc r="P136" t="n">
      <f>-</f>
    </nc>
  </rcc>
  <rcc rId="16968" ua="false" sId="4">
    <oc r="P137" t="e">
      <f>-</f>
    </oc>
    <nc r="P137" t="n">
      <f>-</f>
    </nc>
  </rcc>
  <rcc rId="16969" ua="false" sId="4">
    <oc r="P138" t="e">
      <f>-</f>
    </oc>
    <nc r="P138" t="n">
      <f>-</f>
    </nc>
  </rcc>
  <rcc rId="16970" ua="false" sId="4">
    <oc r="P139" t="e">
      <f>-</f>
    </oc>
    <nc r="P139" t="n">
      <f>-</f>
    </nc>
  </rcc>
  <rcc rId="16971" ua="false" sId="4">
    <oc r="P140" t="e">
      <f>-</f>
    </oc>
    <nc r="P140" t="n">
      <f>-</f>
    </nc>
  </rcc>
  <rcc rId="16972" ua="false" sId="4">
    <oc r="P141" t="e">
      <f>-</f>
    </oc>
    <nc r="P141" t="n">
      <f>-</f>
    </nc>
  </rcc>
  <rcc rId="16973" ua="false" sId="4">
    <oc r="P142" t="e">
      <f>-</f>
    </oc>
    <nc r="P142" t="n">
      <f>-</f>
    </nc>
  </rcc>
  <rcc rId="16974" ua="false" sId="4">
    <oc r="P143" t="e">
      <f>-</f>
    </oc>
    <nc r="P143" t="n">
      <f>-</f>
    </nc>
  </rcc>
  <rcc rId="16975" ua="false" sId="4">
    <oc r="P144" t="e">
      <f>-</f>
    </oc>
    <nc r="P144" t="n">
      <f>-</f>
    </nc>
  </rcc>
  <rcc rId="16976" ua="false" sId="4">
    <oc r="Q120" t="e">
      <f>-</f>
    </oc>
    <nc r="Q120" t="n">
      <f>-</f>
    </nc>
  </rcc>
  <rcc rId="16977" ua="false" sId="4">
    <oc r="Q121" t="e">
      <f>-</f>
    </oc>
    <nc r="Q121" t="n">
      <f>-</f>
    </nc>
  </rcc>
  <rcc rId="16978" ua="false" sId="4">
    <oc r="Q122" t="e">
      <f>-</f>
    </oc>
    <nc r="Q122" t="n">
      <f>-</f>
    </nc>
  </rcc>
  <rcc rId="16979" ua="false" sId="4">
    <oc r="Q123" t="e">
      <f>-</f>
    </oc>
    <nc r="Q123" t="n">
      <f>-</f>
    </nc>
  </rcc>
  <rcc rId="16980" ua="false" sId="4">
    <oc r="Q124" t="e">
      <f>-</f>
    </oc>
    <nc r="Q124" t="n">
      <f>-</f>
    </nc>
  </rcc>
  <rcc rId="16981" ua="false" sId="4">
    <oc r="Q125" t="e">
      <f>-</f>
    </oc>
    <nc r="Q125" t="n">
      <f>-</f>
    </nc>
  </rcc>
  <rcc rId="16982" ua="false" sId="4">
    <oc r="Q126" t="e">
      <f>-</f>
    </oc>
    <nc r="Q126" t="n">
      <f>-</f>
    </nc>
  </rcc>
  <rcc rId="16983" ua="false" sId="4">
    <oc r="Q127" t="e">
      <f>-</f>
    </oc>
    <nc r="Q127" t="n">
      <f>-</f>
    </nc>
  </rcc>
  <rcc rId="16984" ua="false" sId="4">
    <oc r="Q128" t="e">
      <f>-</f>
    </oc>
    <nc r="Q128" t="n">
      <f>-</f>
    </nc>
  </rcc>
  <rcc rId="16985" ua="false" sId="4">
    <oc r="Q129" t="e">
      <f>-</f>
    </oc>
    <nc r="Q129" t="n">
      <f>-</f>
    </nc>
  </rcc>
  <rcc rId="16986" ua="false" sId="4">
    <oc r="Q130" t="e">
      <f>-</f>
    </oc>
    <nc r="Q130" t="n">
      <f>-</f>
    </nc>
  </rcc>
  <rcc rId="16987" ua="false" sId="4">
    <oc r="Q131" t="e">
      <f>-</f>
    </oc>
    <nc r="Q131" t="n">
      <f>-</f>
    </nc>
  </rcc>
  <rcc rId="16988" ua="false" sId="4">
    <oc r="Q132" t="e">
      <f>-</f>
    </oc>
    <nc r="Q132" t="n">
      <f>-</f>
    </nc>
  </rcc>
  <rcc rId="16989" ua="false" sId="4">
    <oc r="Q133" t="e">
      <f>-</f>
    </oc>
    <nc r="Q133" t="n">
      <f>-</f>
    </nc>
  </rcc>
  <rcc rId="16990" ua="false" sId="4">
    <oc r="Q134" t="e">
      <f>-</f>
    </oc>
    <nc r="Q134" t="n">
      <f>-</f>
    </nc>
  </rcc>
  <rcc rId="16991" ua="false" sId="4">
    <oc r="Q135" t="e">
      <f>-</f>
    </oc>
    <nc r="Q135" t="n">
      <f>-</f>
    </nc>
  </rcc>
  <rcc rId="16992" ua="false" sId="4">
    <oc r="Q136" t="e">
      <f>-</f>
    </oc>
    <nc r="Q136" t="n">
      <f>-</f>
    </nc>
  </rcc>
  <rcc rId="16993" ua="false" sId="4">
    <oc r="Q137" t="e">
      <f>-</f>
    </oc>
    <nc r="Q137" t="n">
      <f>-</f>
    </nc>
  </rcc>
  <rcc rId="16994" ua="false" sId="4">
    <oc r="Q138" t="e">
      <f>-</f>
    </oc>
    <nc r="Q138" t="n">
      <f>-</f>
    </nc>
  </rcc>
  <rcc rId="16995" ua="false" sId="4">
    <oc r="Q139" t="e">
      <f>-</f>
    </oc>
    <nc r="Q139" t="n">
      <f>-</f>
    </nc>
  </rcc>
  <rcc rId="16996" ua="false" sId="4">
    <oc r="Q140" t="e">
      <f>-</f>
    </oc>
    <nc r="Q140" t="n">
      <f>-</f>
    </nc>
  </rcc>
  <rcc rId="16997" ua="false" sId="4">
    <oc r="Q141" t="e">
      <f>-</f>
    </oc>
    <nc r="Q141" t="n">
      <f>-</f>
    </nc>
  </rcc>
  <rcc rId="16998" ua="false" sId="4">
    <oc r="Q142" t="e">
      <f>-</f>
    </oc>
    <nc r="Q142" t="n">
      <f>-</f>
    </nc>
  </rcc>
  <rcc rId="16999" ua="false" sId="4">
    <oc r="Q143" t="e">
      <f>-</f>
    </oc>
    <nc r="Q143" t="n">
      <f>-</f>
    </nc>
  </rcc>
  <rcc rId="17000" ua="false" sId="4">
    <oc r="Q144" t="e">
      <f>-</f>
    </oc>
    <nc r="Q144" t="n">
      <f>-</f>
    </nc>
  </rcc>
  <rcc rId="17001" ua="false" sId="4">
    <oc r="S120" t="e">
      <f>-</f>
    </oc>
    <nc r="S120" t="n">
      <f>-</f>
    </nc>
  </rcc>
  <rcc rId="17002" ua="false" sId="4">
    <oc r="S121" t="e">
      <f>-</f>
    </oc>
    <nc r="S121" t="n">
      <f>-</f>
    </nc>
  </rcc>
  <rcc rId="17003" ua="false" sId="4">
    <oc r="S122" t="e">
      <f>-</f>
    </oc>
    <nc r="S122" t="n">
      <f>-</f>
    </nc>
  </rcc>
  <rcc rId="17004" ua="false" sId="4">
    <oc r="S123" t="e">
      <f>-</f>
    </oc>
    <nc r="S123" t="n">
      <f>-</f>
    </nc>
  </rcc>
  <rcc rId="17005" ua="false" sId="4">
    <oc r="S124" t="e">
      <f>-</f>
    </oc>
    <nc r="S124" t="n">
      <f>-</f>
    </nc>
  </rcc>
  <rcc rId="17006" ua="false" sId="4">
    <oc r="S125" t="e">
      <f>-</f>
    </oc>
    <nc r="S125" t="n">
      <f>-</f>
    </nc>
  </rcc>
  <rcc rId="17007" ua="false" sId="4">
    <oc r="S126" t="e">
      <f>-</f>
    </oc>
    <nc r="S126" t="n">
      <f>-</f>
    </nc>
  </rcc>
  <rcc rId="17008" ua="false" sId="4">
    <oc r="S127" t="e">
      <f>-</f>
    </oc>
    <nc r="S127" t="n">
      <f>-</f>
    </nc>
  </rcc>
  <rcc rId="17009" ua="false" sId="4">
    <oc r="S128" t="e">
      <f>-</f>
    </oc>
    <nc r="S128" t="n">
      <f>-</f>
    </nc>
  </rcc>
  <rcc rId="17010" ua="false" sId="4">
    <oc r="S129" t="e">
      <f>-</f>
    </oc>
    <nc r="S129" t="n">
      <f>-</f>
    </nc>
  </rcc>
  <rcc rId="17011" ua="false" sId="4">
    <oc r="S130" t="e">
      <f>-</f>
    </oc>
    <nc r="S130" t="n">
      <f>-</f>
    </nc>
  </rcc>
  <rcc rId="17012" ua="false" sId="4">
    <oc r="S131" t="e">
      <f>-</f>
    </oc>
    <nc r="S131" t="n">
      <f>-</f>
    </nc>
  </rcc>
  <rcc rId="17013" ua="false" sId="4">
    <oc r="S132" t="e">
      <f>-</f>
    </oc>
    <nc r="S132" t="n">
      <f>-</f>
    </nc>
  </rcc>
  <rcc rId="17014" ua="false" sId="4">
    <oc r="S133" t="e">
      <f>-</f>
    </oc>
    <nc r="S133" t="n">
      <f>-</f>
    </nc>
  </rcc>
  <rcc rId="17015" ua="false" sId="4">
    <oc r="S134" t="e">
      <f>-</f>
    </oc>
    <nc r="S134" t="n">
      <f>-</f>
    </nc>
  </rcc>
  <rcc rId="17016" ua="false" sId="4">
    <oc r="S135" t="e">
      <f>-</f>
    </oc>
    <nc r="S135" t="n">
      <f>-</f>
    </nc>
  </rcc>
  <rcc rId="17017" ua="false" sId="4">
    <oc r="S136" t="e">
      <f>-</f>
    </oc>
    <nc r="S136" t="n">
      <f>-</f>
    </nc>
  </rcc>
  <rcc rId="17018" ua="false" sId="4">
    <oc r="S137" t="e">
      <f>-</f>
    </oc>
    <nc r="S137" t="n">
      <f>-</f>
    </nc>
  </rcc>
  <rcc rId="17019" ua="false" sId="4">
    <oc r="S138" t="e">
      <f>-</f>
    </oc>
    <nc r="S138" t="n">
      <f>-</f>
    </nc>
  </rcc>
  <rcc rId="17020" ua="false" sId="4">
    <oc r="S139" t="e">
      <f>-</f>
    </oc>
    <nc r="S139" t="n">
      <f>-</f>
    </nc>
  </rcc>
  <rcc rId="17021" ua="false" sId="4">
    <oc r="S140" t="e">
      <f>-</f>
    </oc>
    <nc r="S140" t="n">
      <f>-</f>
    </nc>
  </rcc>
  <rcc rId="17022" ua="false" sId="4">
    <oc r="S141" t="e">
      <f>-</f>
    </oc>
    <nc r="S141" t="n">
      <f>-</f>
    </nc>
  </rcc>
  <rcc rId="17023" ua="false" sId="4">
    <oc r="S142" t="e">
      <f>-</f>
    </oc>
    <nc r="S142" t="n">
      <f>-</f>
    </nc>
  </rcc>
  <rcc rId="17024" ua="false" sId="4">
    <oc r="S143" t="e">
      <f>-</f>
    </oc>
    <nc r="S143" t="n">
      <f>-</f>
    </nc>
  </rcc>
  <rcc rId="17025" ua="false" sId="4">
    <oc r="S144" t="e">
      <f>-</f>
    </oc>
    <nc r="S144" t="n">
      <f>-</f>
    </nc>
  </rcc>
  <rcc rId="17026" ua="false" sId="4">
    <oc r="T120" t="e">
      <f>-</f>
    </oc>
    <nc r="T120" t="n">
      <f>-</f>
    </nc>
  </rcc>
  <rcc rId="17027" ua="false" sId="4">
    <oc r="T121" t="e">
      <f>-</f>
    </oc>
    <nc r="T121" t="n">
      <f>-</f>
    </nc>
  </rcc>
  <rcc rId="17028" ua="false" sId="4">
    <oc r="T122" t="e">
      <f>-</f>
    </oc>
    <nc r="T122" t="n">
      <f>-</f>
    </nc>
  </rcc>
  <rcc rId="17029" ua="false" sId="4">
    <oc r="T123" t="e">
      <f>-</f>
    </oc>
    <nc r="T123" t="n">
      <f>-</f>
    </nc>
  </rcc>
  <rcc rId="17030" ua="false" sId="4">
    <oc r="T124" t="e">
      <f>-</f>
    </oc>
    <nc r="T124" t="n">
      <f>-</f>
    </nc>
  </rcc>
  <rcc rId="17031" ua="false" sId="4">
    <oc r="T125" t="e">
      <f>-</f>
    </oc>
    <nc r="T125" t="n">
      <f>-</f>
    </nc>
  </rcc>
  <rcc rId="17032" ua="false" sId="4">
    <oc r="T126" t="e">
      <f>-</f>
    </oc>
    <nc r="T126" t="n">
      <f>-</f>
    </nc>
  </rcc>
  <rcc rId="17033" ua="false" sId="4">
    <oc r="T127" t="e">
      <f>-</f>
    </oc>
    <nc r="T127" t="n">
      <f>-</f>
    </nc>
  </rcc>
  <rcc rId="17034" ua="false" sId="4">
    <oc r="T128" t="e">
      <f>-</f>
    </oc>
    <nc r="T128" t="n">
      <f>-</f>
    </nc>
  </rcc>
  <rcc rId="17035" ua="false" sId="4">
    <oc r="T129" t="e">
      <f>-</f>
    </oc>
    <nc r="T129" t="n">
      <f>-</f>
    </nc>
  </rcc>
  <rcc rId="17036" ua="false" sId="4">
    <oc r="T130" t="e">
      <f>-</f>
    </oc>
    <nc r="T130" t="n">
      <f>-</f>
    </nc>
  </rcc>
  <rcc rId="17037" ua="false" sId="4">
    <oc r="T131" t="e">
      <f>-</f>
    </oc>
    <nc r="T131" t="n">
      <f>-</f>
    </nc>
  </rcc>
  <rcc rId="17038" ua="false" sId="4">
    <oc r="T132" t="e">
      <f>-</f>
    </oc>
    <nc r="T132" t="n">
      <f>-</f>
    </nc>
  </rcc>
  <rcc rId="17039" ua="false" sId="4">
    <oc r="T133" t="e">
      <f>-</f>
    </oc>
    <nc r="T133" t="n">
      <f>-</f>
    </nc>
  </rcc>
  <rcc rId="17040" ua="false" sId="4">
    <oc r="T134" t="e">
      <f>-</f>
    </oc>
    <nc r="T134" t="n">
      <f>-</f>
    </nc>
  </rcc>
  <rcc rId="17041" ua="false" sId="4">
    <oc r="T135" t="e">
      <f>-</f>
    </oc>
    <nc r="T135" t="n">
      <f>-</f>
    </nc>
  </rcc>
  <rcc rId="17042" ua="false" sId="4">
    <oc r="T136" t="e">
      <f>-</f>
    </oc>
    <nc r="T136" t="n">
      <f>-</f>
    </nc>
  </rcc>
  <rcc rId="17043" ua="false" sId="4">
    <oc r="T137" t="e">
      <f>-</f>
    </oc>
    <nc r="T137" t="n">
      <f>-</f>
    </nc>
  </rcc>
  <rcc rId="17044" ua="false" sId="4">
    <oc r="T138" t="e">
      <f>-</f>
    </oc>
    <nc r="T138" t="n">
      <f>-</f>
    </nc>
  </rcc>
  <rcc rId="17045" ua="false" sId="4">
    <oc r="T139" t="e">
      <f>-</f>
    </oc>
    <nc r="T139" t="n">
      <f>-</f>
    </nc>
  </rcc>
  <rcc rId="17046" ua="false" sId="4">
    <oc r="T140" t="e">
      <f>-</f>
    </oc>
    <nc r="T140" t="n">
      <f>-</f>
    </nc>
  </rcc>
  <rcc rId="17047" ua="false" sId="4">
    <oc r="T141" t="e">
      <f>-</f>
    </oc>
    <nc r="T141" t="n">
      <f>-</f>
    </nc>
  </rcc>
  <rcc rId="17048" ua="false" sId="4">
    <oc r="T142" t="e">
      <f>-</f>
    </oc>
    <nc r="T142" t="n">
      <f>-</f>
    </nc>
  </rcc>
  <rcc rId="17049" ua="false" sId="4">
    <oc r="T143" t="e">
      <f>-</f>
    </oc>
    <nc r="T143" t="n">
      <f>-</f>
    </nc>
  </rcc>
  <rcc rId="17050" ua="false" sId="4">
    <oc r="T144" t="e">
      <f>-</f>
    </oc>
    <nc r="T144" t="n">
      <f>-</f>
    </nc>
  </rcc>
  <rcc rId="17051" ua="false" sId="4">
    <oc r="U120" t="e">
      <f>-</f>
    </oc>
    <nc r="U120" t="n">
      <f>-</f>
    </nc>
  </rcc>
  <rcc rId="17052" ua="false" sId="4">
    <oc r="U121" t="e">
      <f>-</f>
    </oc>
    <nc r="U121" t="n">
      <f>-</f>
    </nc>
  </rcc>
  <rcc rId="17053" ua="false" sId="4">
    <oc r="U122" t="e">
      <f>-</f>
    </oc>
    <nc r="U122" t="n">
      <f>-</f>
    </nc>
  </rcc>
  <rcc rId="17054" ua="false" sId="4">
    <oc r="U123" t="e">
      <f>-</f>
    </oc>
    <nc r="U123" t="n">
      <f>-</f>
    </nc>
  </rcc>
  <rcc rId="17055" ua="false" sId="4">
    <oc r="U124" t="e">
      <f>-</f>
    </oc>
    <nc r="U124" t="n">
      <f>-</f>
    </nc>
  </rcc>
  <rcc rId="17056" ua="false" sId="4">
    <oc r="U125" t="e">
      <f>-</f>
    </oc>
    <nc r="U125" t="n">
      <f>-</f>
    </nc>
  </rcc>
  <rcc rId="17057" ua="false" sId="4">
    <oc r="U126" t="e">
      <f>-</f>
    </oc>
    <nc r="U126" t="n">
      <f>-</f>
    </nc>
  </rcc>
  <rcc rId="17058" ua="false" sId="4">
    <oc r="U127" t="e">
      <f>-</f>
    </oc>
    <nc r="U127" t="n">
      <f>-</f>
    </nc>
  </rcc>
  <rcc rId="17059" ua="false" sId="4">
    <oc r="U128" t="e">
      <f>-</f>
    </oc>
    <nc r="U128" t="n">
      <f>-</f>
    </nc>
  </rcc>
  <rcc rId="17060" ua="false" sId="4">
    <oc r="U129" t="e">
      <f>-</f>
    </oc>
    <nc r="U129" t="n">
      <f>-</f>
    </nc>
  </rcc>
  <rcc rId="17061" ua="false" sId="4">
    <oc r="U130" t="e">
      <f>-</f>
    </oc>
    <nc r="U130" t="n">
      <f>-</f>
    </nc>
  </rcc>
  <rcc rId="17062" ua="false" sId="4">
    <oc r="U131" t="e">
      <f>-</f>
    </oc>
    <nc r="U131" t="n">
      <f>-</f>
    </nc>
  </rcc>
  <rcc rId="17063" ua="false" sId="4">
    <oc r="U132" t="e">
      <f>-</f>
    </oc>
    <nc r="U132" t="n">
      <f>-</f>
    </nc>
  </rcc>
  <rcc rId="17064" ua="false" sId="4">
    <oc r="U133" t="e">
      <f>-</f>
    </oc>
    <nc r="U133" t="n">
      <f>-</f>
    </nc>
  </rcc>
  <rcc rId="17065" ua="false" sId="4">
    <oc r="U134" t="e">
      <f>-</f>
    </oc>
    <nc r="U134" t="n">
      <f>-</f>
    </nc>
  </rcc>
  <rcc rId="17066" ua="false" sId="4">
    <oc r="U135" t="e">
      <f>-</f>
    </oc>
    <nc r="U135" t="n">
      <f>-</f>
    </nc>
  </rcc>
  <rcc rId="17067" ua="false" sId="4">
    <oc r="U136" t="e">
      <f>-</f>
    </oc>
    <nc r="U136" t="n">
      <f>-</f>
    </nc>
  </rcc>
  <rcc rId="17068" ua="false" sId="4">
    <oc r="U137" t="e">
      <f>-</f>
    </oc>
    <nc r="U137" t="n">
      <f>-</f>
    </nc>
  </rcc>
  <rcc rId="17069" ua="false" sId="4">
    <oc r="U138" t="e">
      <f>-</f>
    </oc>
    <nc r="U138" t="n">
      <f>-</f>
    </nc>
  </rcc>
  <rcc rId="17070" ua="false" sId="4">
    <oc r="U139" t="e">
      <f>-</f>
    </oc>
    <nc r="U139" t="n">
      <f>-</f>
    </nc>
  </rcc>
  <rcc rId="17071" ua="false" sId="4">
    <oc r="U140" t="e">
      <f>-</f>
    </oc>
    <nc r="U140" t="n">
      <f>-</f>
    </nc>
  </rcc>
  <rcc rId="17072" ua="false" sId="4">
    <oc r="U141" t="e">
      <f>-</f>
    </oc>
    <nc r="U141" t="n">
      <f>-</f>
    </nc>
  </rcc>
  <rcc rId="17073" ua="false" sId="4">
    <oc r="U142" t="e">
      <f>-</f>
    </oc>
    <nc r="U142" t="n">
      <f>-</f>
    </nc>
  </rcc>
  <rcc rId="17074" ua="false" sId="4">
    <oc r="U143" t="e">
      <f>-</f>
    </oc>
    <nc r="U143" t="n">
      <f>-</f>
    </nc>
  </rcc>
  <rcc rId="17075" ua="false" sId="4">
    <oc r="U144" t="e">
      <f>-</f>
    </oc>
    <nc r="U144" t="n">
      <f>-</f>
    </nc>
  </rcc>
  <rcc rId="17076" ua="false" sId="4">
    <oc r="V120" t="e">
      <f>-</f>
    </oc>
    <nc r="V120" t="n">
      <f>-</f>
    </nc>
  </rcc>
  <rcc rId="17077" ua="false" sId="4">
    <oc r="V121" t="e">
      <f>-</f>
    </oc>
    <nc r="V121" t="n">
      <f>-</f>
    </nc>
  </rcc>
  <rcc rId="17078" ua="false" sId="4">
    <oc r="V122" t="e">
      <f>-</f>
    </oc>
    <nc r="V122" t="n">
      <f>-</f>
    </nc>
  </rcc>
  <rcc rId="17079" ua="false" sId="4">
    <oc r="V123" t="e">
      <f>-</f>
    </oc>
    <nc r="V123" t="n">
      <f>-</f>
    </nc>
  </rcc>
  <rcc rId="17080" ua="false" sId="4">
    <oc r="V124" t="e">
      <f>-</f>
    </oc>
    <nc r="V124" t="n">
      <f>-</f>
    </nc>
  </rcc>
  <rcc rId="17081" ua="false" sId="4">
    <oc r="V125" t="e">
      <f>-</f>
    </oc>
    <nc r="V125" t="n">
      <f>-</f>
    </nc>
  </rcc>
  <rcc rId="17082" ua="false" sId="4">
    <oc r="V126" t="e">
      <f>-</f>
    </oc>
    <nc r="V126" t="n">
      <f>-</f>
    </nc>
  </rcc>
  <rcc rId="17083" ua="false" sId="4">
    <oc r="V127" t="e">
      <f>-</f>
    </oc>
    <nc r="V127" t="n">
      <f>-</f>
    </nc>
  </rcc>
  <rcc rId="17084" ua="false" sId="4">
    <oc r="V128" t="e">
      <f>-</f>
    </oc>
    <nc r="V128" t="n">
      <f>-</f>
    </nc>
  </rcc>
  <rcc rId="17085" ua="false" sId="4">
    <oc r="V129" t="e">
      <f>-</f>
    </oc>
    <nc r="V129" t="n">
      <f>-</f>
    </nc>
  </rcc>
  <rcc rId="17086" ua="false" sId="4">
    <oc r="V130" t="e">
      <f>-</f>
    </oc>
    <nc r="V130" t="n">
      <f>-</f>
    </nc>
  </rcc>
  <rcc rId="17087" ua="false" sId="4">
    <oc r="V131" t="e">
      <f>-</f>
    </oc>
    <nc r="V131" t="n">
      <f>-</f>
    </nc>
  </rcc>
  <rcc rId="17088" ua="false" sId="4">
    <oc r="V132" t="e">
      <f>-</f>
    </oc>
    <nc r="V132" t="n">
      <f>-</f>
    </nc>
  </rcc>
  <rcc rId="17089" ua="false" sId="4">
    <oc r="V133" t="e">
      <f>-</f>
    </oc>
    <nc r="V133" t="n">
      <f>-</f>
    </nc>
  </rcc>
  <rcc rId="17090" ua="false" sId="4">
    <oc r="V134" t="e">
      <f>-</f>
    </oc>
    <nc r="V134" t="n">
      <f>-</f>
    </nc>
  </rcc>
  <rcc rId="17091" ua="false" sId="4">
    <oc r="V135" t="e">
      <f>-</f>
    </oc>
    <nc r="V135" t="n">
      <f>-</f>
    </nc>
  </rcc>
  <rcc rId="17092" ua="false" sId="4">
    <oc r="V136" t="e">
      <f>-</f>
    </oc>
    <nc r="V136" t="n">
      <f>-</f>
    </nc>
  </rcc>
  <rcc rId="17093" ua="false" sId="4">
    <oc r="V137" t="e">
      <f>-</f>
    </oc>
    <nc r="V137" t="n">
      <f>-</f>
    </nc>
  </rcc>
  <rcc rId="17094" ua="false" sId="4">
    <oc r="V138" t="e">
      <f>-</f>
    </oc>
    <nc r="V138" t="n">
      <f>-</f>
    </nc>
  </rcc>
  <rcc rId="17095" ua="false" sId="4">
    <oc r="V139" t="e">
      <f>-</f>
    </oc>
    <nc r="V139" t="n">
      <f>-</f>
    </nc>
  </rcc>
  <rcc rId="17096" ua="false" sId="4">
    <oc r="V140" t="e">
      <f>-</f>
    </oc>
    <nc r="V140" t="n">
      <f>-</f>
    </nc>
  </rcc>
  <rcc rId="17097" ua="false" sId="4">
    <oc r="V141" t="e">
      <f>-</f>
    </oc>
    <nc r="V141" t="n">
      <f>-</f>
    </nc>
  </rcc>
  <rcc rId="17098" ua="false" sId="4">
    <oc r="V142" t="e">
      <f>-</f>
    </oc>
    <nc r="V142" t="n">
      <f>-</f>
    </nc>
  </rcc>
  <rcc rId="17099" ua="false" sId="4">
    <oc r="V143" t="e">
      <f>-</f>
    </oc>
    <nc r="V143" t="n">
      <f>-</f>
    </nc>
  </rcc>
  <rcc rId="17100" ua="false" sId="4">
    <oc r="V144" t="e">
      <f>-</f>
    </oc>
    <nc r="V144" t="n">
      <f>-</f>
    </nc>
  </rcc>
  <rcc rId="17101" ua="false" sId="4">
    <oc r="W120" t="e">
      <f>-</f>
    </oc>
    <nc r="W120" t="n">
      <f>-</f>
    </nc>
  </rcc>
  <rcc rId="17102" ua="false" sId="4">
    <oc r="W121" t="e">
      <f>-</f>
    </oc>
    <nc r="W121" t="n">
      <f>-</f>
    </nc>
  </rcc>
  <rcc rId="17103" ua="false" sId="4">
    <oc r="W122" t="e">
      <f>-</f>
    </oc>
    <nc r="W122" t="n">
      <f>-</f>
    </nc>
  </rcc>
  <rcc rId="17104" ua="false" sId="4">
    <oc r="W123" t="e">
      <f>-</f>
    </oc>
    <nc r="W123" t="n">
      <f>-</f>
    </nc>
  </rcc>
  <rcc rId="17105" ua="false" sId="4">
    <oc r="W124" t="e">
      <f>-</f>
    </oc>
    <nc r="W124" t="n">
      <f>-</f>
    </nc>
  </rcc>
  <rcc rId="17106" ua="false" sId="4">
    <oc r="W125" t="e">
      <f>-</f>
    </oc>
    <nc r="W125" t="n">
      <f>-</f>
    </nc>
  </rcc>
  <rcc rId="17107" ua="false" sId="4">
    <oc r="W126" t="e">
      <f>-</f>
    </oc>
    <nc r="W126" t="n">
      <f>-</f>
    </nc>
  </rcc>
  <rcc rId="17108" ua="false" sId="4">
    <oc r="W127" t="e">
      <f>-</f>
    </oc>
    <nc r="W127" t="n">
      <f>-</f>
    </nc>
  </rcc>
  <rcc rId="17109" ua="false" sId="4">
    <oc r="W128" t="e">
      <f>-</f>
    </oc>
    <nc r="W128" t="n">
      <f>-</f>
    </nc>
  </rcc>
  <rcc rId="17110" ua="false" sId="4">
    <oc r="W129" t="e">
      <f>-</f>
    </oc>
    <nc r="W129" t="n">
      <f>-</f>
    </nc>
  </rcc>
  <rcc rId="17111" ua="false" sId="4">
    <oc r="W130" t="e">
      <f>-</f>
    </oc>
    <nc r="W130" t="n">
      <f>-</f>
    </nc>
  </rcc>
  <rcc rId="17112" ua="false" sId="4">
    <oc r="W131" t="e">
      <f>-</f>
    </oc>
    <nc r="W131" t="n">
      <f>-</f>
    </nc>
  </rcc>
  <rcc rId="17113" ua="false" sId="4">
    <oc r="W132" t="e">
      <f>-</f>
    </oc>
    <nc r="W132" t="n">
      <f>-</f>
    </nc>
  </rcc>
  <rcc rId="17114" ua="false" sId="4">
    <oc r="W133" t="e">
      <f>-</f>
    </oc>
    <nc r="W133" t="n">
      <f>-</f>
    </nc>
  </rcc>
  <rcc rId="17115" ua="false" sId="4">
    <oc r="W134" t="e">
      <f>-</f>
    </oc>
    <nc r="W134" t="n">
      <f>-</f>
    </nc>
  </rcc>
  <rcc rId="17116" ua="false" sId="4">
    <oc r="W135" t="e">
      <f>-</f>
    </oc>
    <nc r="W135" t="n">
      <f>-</f>
    </nc>
  </rcc>
  <rcc rId="17117" ua="false" sId="4">
    <oc r="W136" t="e">
      <f>-</f>
    </oc>
    <nc r="W136" t="n">
      <f>-</f>
    </nc>
  </rcc>
  <rcc rId="17118" ua="false" sId="4">
    <oc r="W137" t="e">
      <f>-</f>
    </oc>
    <nc r="W137" t="n">
      <f>-</f>
    </nc>
  </rcc>
  <rcc rId="17119" ua="false" sId="4">
    <oc r="W138" t="e">
      <f>-</f>
    </oc>
    <nc r="W138" t="n">
      <f>-</f>
    </nc>
  </rcc>
  <rcc rId="17120" ua="false" sId="4">
    <oc r="W139" t="e">
      <f>-</f>
    </oc>
    <nc r="W139" t="n">
      <f>-</f>
    </nc>
  </rcc>
  <rcc rId="17121" ua="false" sId="4">
    <oc r="W140" t="e">
      <f>-</f>
    </oc>
    <nc r="W140" t="n">
      <f>-</f>
    </nc>
  </rcc>
  <rcc rId="17122" ua="false" sId="4">
    <oc r="W141" t="e">
      <f>-</f>
    </oc>
    <nc r="W141" t="n">
      <f>-</f>
    </nc>
  </rcc>
  <rcc rId="17123" ua="false" sId="4">
    <oc r="W142" t="e">
      <f>-</f>
    </oc>
    <nc r="W142" t="n">
      <f>-</f>
    </nc>
  </rcc>
  <rcc rId="17124" ua="false" sId="4">
    <oc r="W143" t="e">
      <f>-</f>
    </oc>
    <nc r="W143" t="n">
      <f>-</f>
    </nc>
  </rcc>
  <rcc rId="17125" ua="false" sId="4">
    <oc r="W144" t="e">
      <f>-</f>
    </oc>
    <nc r="W144" t="n">
      <f>-</f>
    </nc>
  </rcc>
  <rcc rId="17126" ua="false" sId="4">
    <oc r="X120" t="e">
      <f>-</f>
    </oc>
    <nc r="X120" t="n">
      <f>-</f>
    </nc>
  </rcc>
  <rcc rId="17127" ua="false" sId="4">
    <oc r="X121" t="e">
      <f>-</f>
    </oc>
    <nc r="X121" t="n">
      <f>-</f>
    </nc>
  </rcc>
  <rcc rId="17128" ua="false" sId="4">
    <oc r="X122" t="e">
      <f>-</f>
    </oc>
    <nc r="X122" t="n">
      <f>-</f>
    </nc>
  </rcc>
  <rcc rId="17129" ua="false" sId="4">
    <oc r="X123" t="e">
      <f>-</f>
    </oc>
    <nc r="X123" t="n">
      <f>-</f>
    </nc>
  </rcc>
  <rcc rId="17130" ua="false" sId="4">
    <oc r="X124" t="e">
      <f>-</f>
    </oc>
    <nc r="X124" t="n">
      <f>-</f>
    </nc>
  </rcc>
  <rcc rId="17131" ua="false" sId="4">
    <oc r="X125" t="e">
      <f>-</f>
    </oc>
    <nc r="X125" t="n">
      <f>-</f>
    </nc>
  </rcc>
  <rcc rId="17132" ua="false" sId="4">
    <oc r="X126" t="e">
      <f>-</f>
    </oc>
    <nc r="X126" t="n">
      <f>-</f>
    </nc>
  </rcc>
  <rcc rId="17133" ua="false" sId="4">
    <oc r="X127" t="e">
      <f>-</f>
    </oc>
    <nc r="X127" t="n">
      <f>-</f>
    </nc>
  </rcc>
  <rcc rId="17134" ua="false" sId="4">
    <oc r="X128" t="e">
      <f>-</f>
    </oc>
    <nc r="X128" t="n">
      <f>-</f>
    </nc>
  </rcc>
  <rcc rId="17135" ua="false" sId="4">
    <oc r="X129" t="e">
      <f>-</f>
    </oc>
    <nc r="X129" t="n">
      <f>-</f>
    </nc>
  </rcc>
  <rcc rId="17136" ua="false" sId="4">
    <oc r="X130" t="e">
      <f>-</f>
    </oc>
    <nc r="X130" t="n">
      <f>-</f>
    </nc>
  </rcc>
  <rcc rId="17137" ua="false" sId="4">
    <oc r="X131" t="e">
      <f>-</f>
    </oc>
    <nc r="X131" t="n">
      <f>-</f>
    </nc>
  </rcc>
  <rcc rId="17138" ua="false" sId="4">
    <oc r="X132" t="e">
      <f>-</f>
    </oc>
    <nc r="X132" t="n">
      <f>-</f>
    </nc>
  </rcc>
  <rcc rId="17139" ua="false" sId="4">
    <oc r="X133" t="e">
      <f>-</f>
    </oc>
    <nc r="X133" t="n">
      <f>-</f>
    </nc>
  </rcc>
  <rcc rId="17140" ua="false" sId="4">
    <oc r="X134" t="e">
      <f>-</f>
    </oc>
    <nc r="X134" t="n">
      <f>-</f>
    </nc>
  </rcc>
  <rcc rId="17141" ua="false" sId="4">
    <oc r="X135" t="e">
      <f>-</f>
    </oc>
    <nc r="X135" t="n">
      <f>-</f>
    </nc>
  </rcc>
  <rcc rId="17142" ua="false" sId="4">
    <oc r="X136" t="e">
      <f>-</f>
    </oc>
    <nc r="X136" t="n">
      <f>-</f>
    </nc>
  </rcc>
  <rcc rId="17143" ua="false" sId="4">
    <oc r="X137" t="e">
      <f>-</f>
    </oc>
    <nc r="X137" t="n">
      <f>-</f>
    </nc>
  </rcc>
  <rcc rId="17144" ua="false" sId="4">
    <oc r="X138" t="e">
      <f>-</f>
    </oc>
    <nc r="X138" t="n">
      <f>-</f>
    </nc>
  </rcc>
  <rcc rId="17145" ua="false" sId="4">
    <oc r="X139" t="e">
      <f>-</f>
    </oc>
    <nc r="X139" t="n">
      <f>-</f>
    </nc>
  </rcc>
  <rcc rId="17146" ua="false" sId="4">
    <oc r="X140" t="e">
      <f>-</f>
    </oc>
    <nc r="X140" t="n">
      <f>-</f>
    </nc>
  </rcc>
  <rcc rId="17147" ua="false" sId="4">
    <oc r="X141" t="e">
      <f>-</f>
    </oc>
    <nc r="X141" t="n">
      <f>-</f>
    </nc>
  </rcc>
  <rcc rId="17148" ua="false" sId="4">
    <oc r="X142" t="e">
      <f>-</f>
    </oc>
    <nc r="X142" t="n">
      <f>-</f>
    </nc>
  </rcc>
  <rcc rId="17149" ua="false" sId="4">
    <oc r="X143" t="e">
      <f>-</f>
    </oc>
    <nc r="X143" t="n">
      <f>-</f>
    </nc>
  </rcc>
  <rcc rId="17150" ua="false" sId="4">
    <oc r="X144" t="e">
      <f>-</f>
    </oc>
    <nc r="X144" t="n">
      <f>-</f>
    </nc>
  </rcc>
  <rcc rId="17151" ua="false" sId="4">
    <oc r="Y120" t="e">
      <f>-</f>
    </oc>
    <nc r="Y120" t="n">
      <f>-</f>
    </nc>
  </rcc>
  <rcc rId="17152" ua="false" sId="4">
    <oc r="Y121" t="e">
      <f>-</f>
    </oc>
    <nc r="Y121" t="n">
      <f>-</f>
    </nc>
  </rcc>
  <rcc rId="17153" ua="false" sId="4">
    <oc r="Y122" t="e">
      <f>-</f>
    </oc>
    <nc r="Y122" t="n">
      <f>-</f>
    </nc>
  </rcc>
  <rcc rId="17154" ua="false" sId="4">
    <oc r="Y123" t="e">
      <f>-</f>
    </oc>
    <nc r="Y123" t="n">
      <f>-</f>
    </nc>
  </rcc>
  <rcc rId="17155" ua="false" sId="4">
    <oc r="Y124" t="e">
      <f>-</f>
    </oc>
    <nc r="Y124" t="n">
      <f>-</f>
    </nc>
  </rcc>
  <rcc rId="17156" ua="false" sId="4">
    <oc r="Y125" t="e">
      <f>-</f>
    </oc>
    <nc r="Y125" t="n">
      <f>-</f>
    </nc>
  </rcc>
  <rcc rId="17157" ua="false" sId="4">
    <oc r="Y126" t="e">
      <f>-</f>
    </oc>
    <nc r="Y126" t="n">
      <f>-</f>
    </nc>
  </rcc>
  <rcc rId="17158" ua="false" sId="4">
    <oc r="Y127" t="e">
      <f>-</f>
    </oc>
    <nc r="Y127" t="n">
      <f>-</f>
    </nc>
  </rcc>
  <rcc rId="17159" ua="false" sId="4">
    <oc r="Y128" t="e">
      <f>-</f>
    </oc>
    <nc r="Y128" t="n">
      <f>-</f>
    </nc>
  </rcc>
  <rcc rId="17160" ua="false" sId="4">
    <oc r="Y129" t="e">
      <f>-</f>
    </oc>
    <nc r="Y129" t="n">
      <f>-</f>
    </nc>
  </rcc>
  <rcc rId="17161" ua="false" sId="4">
    <oc r="Y130" t="e">
      <f>-</f>
    </oc>
    <nc r="Y130" t="n">
      <f>-</f>
    </nc>
  </rcc>
  <rcc rId="17162" ua="false" sId="4">
    <oc r="Y131" t="e">
      <f>-</f>
    </oc>
    <nc r="Y131" t="n">
      <f>-</f>
    </nc>
  </rcc>
  <rcc rId="17163" ua="false" sId="4">
    <oc r="Y132" t="e">
      <f>-</f>
    </oc>
    <nc r="Y132" t="n">
      <f>-</f>
    </nc>
  </rcc>
  <rcc rId="17164" ua="false" sId="4">
    <oc r="Y133" t="e">
      <f>-</f>
    </oc>
    <nc r="Y133" t="n">
      <f>-</f>
    </nc>
  </rcc>
  <rcc rId="17165" ua="false" sId="4">
    <oc r="Y134" t="e">
      <f>-</f>
    </oc>
    <nc r="Y134" t="n">
      <f>-</f>
    </nc>
  </rcc>
  <rcc rId="17166" ua="false" sId="4">
    <oc r="Y135" t="e">
      <f>-</f>
    </oc>
    <nc r="Y135" t="n">
      <f>-</f>
    </nc>
  </rcc>
  <rcc rId="17167" ua="false" sId="4">
    <oc r="Y136" t="e">
      <f>-</f>
    </oc>
    <nc r="Y136" t="n">
      <f>-</f>
    </nc>
  </rcc>
  <rcc rId="17168" ua="false" sId="4">
    <oc r="Y137" t="e">
      <f>-</f>
    </oc>
    <nc r="Y137" t="n">
      <f>-</f>
    </nc>
  </rcc>
  <rcc rId="17169" ua="false" sId="4">
    <oc r="Y138" t="e">
      <f>-</f>
    </oc>
    <nc r="Y138" t="n">
      <f>-</f>
    </nc>
  </rcc>
  <rcc rId="17170" ua="false" sId="4">
    <oc r="Y139" t="e">
      <f>-</f>
    </oc>
    <nc r="Y139" t="n">
      <f>-</f>
    </nc>
  </rcc>
  <rcc rId="17171" ua="false" sId="4">
    <oc r="Y140" t="e">
      <f>-</f>
    </oc>
    <nc r="Y140" t="n">
      <f>-</f>
    </nc>
  </rcc>
  <rcc rId="17172" ua="false" sId="4">
    <oc r="Y141" t="e">
      <f>-</f>
    </oc>
    <nc r="Y141" t="n">
      <f>-</f>
    </nc>
  </rcc>
  <rcc rId="17173" ua="false" sId="4">
    <oc r="Y142" t="e">
      <f>-</f>
    </oc>
    <nc r="Y142" t="n">
      <f>-</f>
    </nc>
  </rcc>
  <rcc rId="17174" ua="false" sId="4">
    <oc r="Y143" t="e">
      <f>-</f>
    </oc>
    <nc r="Y143" t="n">
      <f>-</f>
    </nc>
  </rcc>
  <rcc rId="17175" ua="false" sId="4">
    <oc r="Y144" t="e">
      <f>-</f>
    </oc>
    <nc r="Y144" t="n">
      <f>-</f>
    </nc>
  </rcc>
  <rcc rId="17176" ua="false" sId="4">
    <oc r="Z120" t="e">
      <f>-</f>
    </oc>
    <nc r="Z120" t="n">
      <f>-</f>
    </nc>
  </rcc>
  <rcc rId="17177" ua="false" sId="4">
    <oc r="Z121" t="e">
      <f>-</f>
    </oc>
    <nc r="Z121" t="n">
      <f>-</f>
    </nc>
  </rcc>
  <rcc rId="17178" ua="false" sId="4">
    <oc r="Z122" t="e">
      <f>-</f>
    </oc>
    <nc r="Z122" t="n">
      <f>-</f>
    </nc>
  </rcc>
  <rcc rId="17179" ua="false" sId="4">
    <oc r="Z123" t="e">
      <f>-</f>
    </oc>
    <nc r="Z123" t="n">
      <f>-</f>
    </nc>
  </rcc>
  <rcc rId="17180" ua="false" sId="4">
    <oc r="Z124" t="e">
      <f>-</f>
    </oc>
    <nc r="Z124" t="n">
      <f>-</f>
    </nc>
  </rcc>
  <rcc rId="17181" ua="false" sId="4">
    <oc r="Z125" t="e">
      <f>-</f>
    </oc>
    <nc r="Z125" t="n">
      <f>-</f>
    </nc>
  </rcc>
  <rcc rId="17182" ua="false" sId="4">
    <oc r="Z126" t="e">
      <f>-</f>
    </oc>
    <nc r="Z126" t="n">
      <f>-</f>
    </nc>
  </rcc>
  <rcc rId="17183" ua="false" sId="4">
    <oc r="Z127" t="e">
      <f>-</f>
    </oc>
    <nc r="Z127" t="n">
      <f>-</f>
    </nc>
  </rcc>
  <rcc rId="17184" ua="false" sId="4">
    <oc r="Z128" t="e">
      <f>-</f>
    </oc>
    <nc r="Z128" t="n">
      <f>-</f>
    </nc>
  </rcc>
  <rcc rId="17185" ua="false" sId="4">
    <oc r="Z129" t="e">
      <f>-</f>
    </oc>
    <nc r="Z129" t="n">
      <f>-</f>
    </nc>
  </rcc>
  <rcc rId="17186" ua="false" sId="4">
    <oc r="Z130" t="e">
      <f>-</f>
    </oc>
    <nc r="Z130" t="n">
      <f>-</f>
    </nc>
  </rcc>
  <rcc rId="17187" ua="false" sId="4">
    <oc r="Z131" t="e">
      <f>-</f>
    </oc>
    <nc r="Z131" t="n">
      <f>-</f>
    </nc>
  </rcc>
  <rcc rId="17188" ua="false" sId="4">
    <oc r="Z132" t="e">
      <f>-</f>
    </oc>
    <nc r="Z132" t="n">
      <f>-</f>
    </nc>
  </rcc>
  <rcc rId="17189" ua="false" sId="4">
    <oc r="Z133" t="e">
      <f>-</f>
    </oc>
    <nc r="Z133" t="n">
      <f>-</f>
    </nc>
  </rcc>
  <rcc rId="17190" ua="false" sId="4">
    <oc r="Z134" t="e">
      <f>-</f>
    </oc>
    <nc r="Z134" t="n">
      <f>-</f>
    </nc>
  </rcc>
  <rcc rId="17191" ua="false" sId="4">
    <oc r="Z135" t="e">
      <f>-</f>
    </oc>
    <nc r="Z135" t="n">
      <f>-</f>
    </nc>
  </rcc>
  <rcc rId="17192" ua="false" sId="4">
    <oc r="Z136" t="e">
      <f>-</f>
    </oc>
    <nc r="Z136" t="n">
      <f>-</f>
    </nc>
  </rcc>
  <rcc rId="17193" ua="false" sId="4">
    <oc r="Z137" t="e">
      <f>-</f>
    </oc>
    <nc r="Z137" t="n">
      <f>-</f>
    </nc>
  </rcc>
  <rcc rId="17194" ua="false" sId="4">
    <oc r="Z138" t="e">
      <f>-</f>
    </oc>
    <nc r="Z138" t="n">
      <f>-</f>
    </nc>
  </rcc>
  <rcc rId="17195" ua="false" sId="4">
    <oc r="Z139" t="e">
      <f>-</f>
    </oc>
    <nc r="Z139" t="n">
      <f>-</f>
    </nc>
  </rcc>
  <rcc rId="17196" ua="false" sId="4">
    <oc r="Z140" t="e">
      <f>-</f>
    </oc>
    <nc r="Z140" t="n">
      <f>-</f>
    </nc>
  </rcc>
  <rcc rId="17197" ua="false" sId="4">
    <oc r="Z141" t="e">
      <f>-</f>
    </oc>
    <nc r="Z141" t="n">
      <f>-</f>
    </nc>
  </rcc>
  <rcc rId="17198" ua="false" sId="4">
    <oc r="Z142" t="e">
      <f>-</f>
    </oc>
    <nc r="Z142" t="n">
      <f>-</f>
    </nc>
  </rcc>
  <rcc rId="17199" ua="false" sId="4">
    <oc r="Z143" t="e">
      <f>-</f>
    </oc>
    <nc r="Z143" t="n">
      <f>-</f>
    </nc>
  </rcc>
  <rcc rId="17200" ua="false" sId="4">
    <oc r="Z144" t="e">
      <f>-</f>
    </oc>
    <nc r="Z144" t="n">
      <f>-</f>
    </nc>
  </rcc>
  <rcc rId="17201" ua="false" sId="4">
    <oc r="AC120" t="e">
      <f>-</f>
    </oc>
    <nc r="AC120" t="n">
      <f>-</f>
    </nc>
  </rcc>
  <rcc rId="17202" ua="false" sId="4">
    <oc r="AC121" t="e">
      <f>-</f>
    </oc>
    <nc r="AC121" t="n">
      <f>-</f>
    </nc>
  </rcc>
  <rcc rId="17203" ua="false" sId="4">
    <oc r="AC122" t="e">
      <f>-</f>
    </oc>
    <nc r="AC122" t="n">
      <f>-</f>
    </nc>
  </rcc>
  <rcc rId="17204" ua="false" sId="4">
    <oc r="AC123" t="e">
      <f>-</f>
    </oc>
    <nc r="AC123" t="n">
      <f>-</f>
    </nc>
  </rcc>
  <rcc rId="17205" ua="false" sId="4">
    <oc r="AC124" t="e">
      <f>-</f>
    </oc>
    <nc r="AC124" t="n">
      <f>-</f>
    </nc>
  </rcc>
  <rcc rId="17206" ua="false" sId="4">
    <oc r="AC125" t="e">
      <f>-</f>
    </oc>
    <nc r="AC125" t="n">
      <f>-</f>
    </nc>
  </rcc>
  <rcc rId="17207" ua="false" sId="4">
    <oc r="AC126" t="e">
      <f>-</f>
    </oc>
    <nc r="AC126" t="n">
      <f>-</f>
    </nc>
  </rcc>
  <rcc rId="17208" ua="false" sId="4">
    <oc r="AC127" t="e">
      <f>-</f>
    </oc>
    <nc r="AC127" t="n">
      <f>-</f>
    </nc>
  </rcc>
  <rcc rId="17209" ua="false" sId="4">
    <oc r="AC128" t="e">
      <f>-</f>
    </oc>
    <nc r="AC128" t="n">
      <f>-</f>
    </nc>
  </rcc>
  <rcc rId="17210" ua="false" sId="4">
    <oc r="AC129" t="e">
      <f>-</f>
    </oc>
    <nc r="AC129" t="n">
      <f>-</f>
    </nc>
  </rcc>
  <rcc rId="17211" ua="false" sId="4">
    <oc r="AC130" t="e">
      <f>-</f>
    </oc>
    <nc r="AC130" t="n">
      <f>-</f>
    </nc>
  </rcc>
  <rcc rId="17212" ua="false" sId="4">
    <oc r="AC131" t="e">
      <f>-</f>
    </oc>
    <nc r="AC131" t="n">
      <f>-</f>
    </nc>
  </rcc>
  <rcc rId="17213" ua="false" sId="4">
    <oc r="AC132" t="e">
      <f>-</f>
    </oc>
    <nc r="AC132" t="n">
      <f>-</f>
    </nc>
  </rcc>
  <rcc rId="17214" ua="false" sId="4">
    <oc r="AC133" t="e">
      <f>-</f>
    </oc>
    <nc r="AC133" t="n">
      <f>-</f>
    </nc>
  </rcc>
  <rcc rId="17215" ua="false" sId="4">
    <oc r="AC134" t="e">
      <f>-</f>
    </oc>
    <nc r="AC134" t="n">
      <f>-</f>
    </nc>
  </rcc>
  <rcc rId="17216" ua="false" sId="4">
    <oc r="AC135" t="e">
      <f>-</f>
    </oc>
    <nc r="AC135" t="n">
      <f>-</f>
    </nc>
  </rcc>
  <rcc rId="17217" ua="false" sId="4">
    <oc r="AC136" t="e">
      <f>-</f>
    </oc>
    <nc r="AC136" t="n">
      <f>-</f>
    </nc>
  </rcc>
  <rcc rId="17218" ua="false" sId="4">
    <oc r="AC137" t="e">
      <f>-</f>
    </oc>
    <nc r="AC137" t="n">
      <f>-</f>
    </nc>
  </rcc>
  <rcc rId="17219" ua="false" sId="4">
    <oc r="AC138" t="e">
      <f>-</f>
    </oc>
    <nc r="AC138" t="n">
      <f>-</f>
    </nc>
  </rcc>
  <rcc rId="17220" ua="false" sId="4">
    <oc r="AC139" t="e">
      <f>-</f>
    </oc>
    <nc r="AC139" t="n">
      <f>-</f>
    </nc>
  </rcc>
  <rcc rId="17221" ua="false" sId="4">
    <oc r="AC140" t="e">
      <f>-</f>
    </oc>
    <nc r="AC140" t="n">
      <f>-</f>
    </nc>
  </rcc>
  <rcc rId="17222" ua="false" sId="4">
    <oc r="AC141" t="e">
      <f>-</f>
    </oc>
    <nc r="AC141" t="n">
      <f>-</f>
    </nc>
  </rcc>
  <rcc rId="17223" ua="false" sId="4">
    <oc r="AC142" t="e">
      <f>-</f>
    </oc>
    <nc r="AC142" t="n">
      <f>-</f>
    </nc>
  </rcc>
  <rcc rId="17224" ua="false" sId="4">
    <oc r="AC143" t="e">
      <f>-</f>
    </oc>
    <nc r="AC143" t="n">
      <f>-</f>
    </nc>
  </rcc>
  <rcc rId="17225" ua="false" sId="4">
    <oc r="AC144" t="e">
      <f>-</f>
    </oc>
    <nc r="AC144" t="n">
      <f>-</f>
    </nc>
  </rcc>
  <rcc rId="17226" ua="false" sId="4">
    <oc r="AD120" t="e">
      <f>-</f>
    </oc>
    <nc r="AD120" t="n">
      <f>-</f>
    </nc>
  </rcc>
  <rcc rId="17227" ua="false" sId="4">
    <oc r="AD121" t="e">
      <f>-</f>
    </oc>
    <nc r="AD121" t="n">
      <f>-</f>
    </nc>
  </rcc>
  <rcc rId="17228" ua="false" sId="4">
    <oc r="AD122" t="e">
      <f>-</f>
    </oc>
    <nc r="AD122" t="n">
      <f>-</f>
    </nc>
  </rcc>
  <rcc rId="17229" ua="false" sId="4">
    <oc r="AD123" t="e">
      <f>-</f>
    </oc>
    <nc r="AD123" t="n">
      <f>-</f>
    </nc>
  </rcc>
  <rcc rId="17230" ua="false" sId="4">
    <oc r="AD124" t="e">
      <f>-</f>
    </oc>
    <nc r="AD124" t="n">
      <f>-</f>
    </nc>
  </rcc>
  <rcc rId="17231" ua="false" sId="4">
    <oc r="AD125" t="e">
      <f>-</f>
    </oc>
    <nc r="AD125" t="n">
      <f>-</f>
    </nc>
  </rcc>
  <rcc rId="17232" ua="false" sId="4">
    <oc r="AD126" t="e">
      <f>-</f>
    </oc>
    <nc r="AD126" t="n">
      <f>-</f>
    </nc>
  </rcc>
  <rcc rId="17233" ua="false" sId="4">
    <oc r="AD127" t="e">
      <f>-</f>
    </oc>
    <nc r="AD127" t="n">
      <f>-</f>
    </nc>
  </rcc>
  <rcc rId="17234" ua="false" sId="4">
    <oc r="AD128" t="e">
      <f>-</f>
    </oc>
    <nc r="AD128" t="n">
      <f>-</f>
    </nc>
  </rcc>
  <rcc rId="17235" ua="false" sId="4">
    <oc r="AD129" t="e">
      <f>-</f>
    </oc>
    <nc r="AD129" t="n">
      <f>-</f>
    </nc>
  </rcc>
  <rcc rId="17236" ua="false" sId="4">
    <oc r="AD130" t="e">
      <f>-</f>
    </oc>
    <nc r="AD130" t="n">
      <f>-</f>
    </nc>
  </rcc>
  <rcc rId="17237" ua="false" sId="4">
    <oc r="AD131" t="e">
      <f>-</f>
    </oc>
    <nc r="AD131" t="n">
      <f>-</f>
    </nc>
  </rcc>
  <rcc rId="17238" ua="false" sId="4">
    <oc r="AD132" t="e">
      <f>-</f>
    </oc>
    <nc r="AD132" t="n">
      <f>-</f>
    </nc>
  </rcc>
  <rcc rId="17239" ua="false" sId="4">
    <oc r="AD133" t="e">
      <f>-</f>
    </oc>
    <nc r="AD133" t="n">
      <f>-</f>
    </nc>
  </rcc>
  <rcc rId="17240" ua="false" sId="4">
    <oc r="AD134" t="e">
      <f>-</f>
    </oc>
    <nc r="AD134" t="n">
      <f>-</f>
    </nc>
  </rcc>
  <rcc rId="17241" ua="false" sId="4">
    <oc r="AD135" t="e">
      <f>-</f>
    </oc>
    <nc r="AD135" t="n">
      <f>-</f>
    </nc>
  </rcc>
  <rcc rId="17242" ua="false" sId="4">
    <oc r="AD136" t="e">
      <f>-</f>
    </oc>
    <nc r="AD136" t="n">
      <f>-</f>
    </nc>
  </rcc>
  <rcc rId="17243" ua="false" sId="4">
    <oc r="AD137" t="e">
      <f>-</f>
    </oc>
    <nc r="AD137" t="n">
      <f>-</f>
    </nc>
  </rcc>
  <rcc rId="17244" ua="false" sId="4">
    <oc r="AD138" t="e">
      <f>-</f>
    </oc>
    <nc r="AD138" t="n">
      <f>-</f>
    </nc>
  </rcc>
  <rcc rId="17245" ua="false" sId="4">
    <oc r="AD139" t="e">
      <f>-</f>
    </oc>
    <nc r="AD139" t="n">
      <f>-</f>
    </nc>
  </rcc>
  <rcc rId="17246" ua="false" sId="4">
    <oc r="AD140" t="e">
      <f>-</f>
    </oc>
    <nc r="AD140" t="n">
      <f>-</f>
    </nc>
  </rcc>
  <rcc rId="17247" ua="false" sId="4">
    <oc r="AD141" t="e">
      <f>-</f>
    </oc>
    <nc r="AD141" t="n">
      <f>-</f>
    </nc>
  </rcc>
  <rcc rId="17248" ua="false" sId="4">
    <oc r="AD142" t="e">
      <f>-</f>
    </oc>
    <nc r="AD142" t="n">
      <f>-</f>
    </nc>
  </rcc>
  <rcc rId="17249" ua="false" sId="4">
    <oc r="AD143" t="e">
      <f>-</f>
    </oc>
    <nc r="AD143" t="n">
      <f>-</f>
    </nc>
  </rcc>
  <rcc rId="17250" ua="false" sId="4">
    <oc r="AD144" t="e">
      <f>-</f>
    </oc>
    <nc r="AD144" t="n">
      <f>-</f>
    </nc>
  </rcc>
  <rcc rId="17251" ua="false" sId="4">
    <oc r="AE120" t="e">
      <f>-</f>
    </oc>
    <nc r="AE120" t="n">
      <f>-</f>
    </nc>
  </rcc>
  <rcc rId="17252" ua="false" sId="4">
    <oc r="AE121" t="e">
      <f>-</f>
    </oc>
    <nc r="AE121" t="n">
      <f>-</f>
    </nc>
  </rcc>
  <rcc rId="17253" ua="false" sId="4">
    <oc r="AE122" t="e">
      <f>-</f>
    </oc>
    <nc r="AE122" t="n">
      <f>-</f>
    </nc>
  </rcc>
  <rcc rId="17254" ua="false" sId="4">
    <oc r="AE123" t="e">
      <f>-</f>
    </oc>
    <nc r="AE123" t="n">
      <f>-</f>
    </nc>
  </rcc>
  <rcc rId="17255" ua="false" sId="4">
    <oc r="AE124" t="e">
      <f>-</f>
    </oc>
    <nc r="AE124" t="n">
      <f>-</f>
    </nc>
  </rcc>
  <rcc rId="17256" ua="false" sId="4">
    <oc r="AE125" t="e">
      <f>-</f>
    </oc>
    <nc r="AE125" t="n">
      <f>-</f>
    </nc>
  </rcc>
  <rcc rId="17257" ua="false" sId="4">
    <oc r="AE126" t="e">
      <f>-</f>
    </oc>
    <nc r="AE126" t="n">
      <f>-</f>
    </nc>
  </rcc>
  <rcc rId="17258" ua="false" sId="4">
    <oc r="AE127" t="e">
      <f>-</f>
    </oc>
    <nc r="AE127" t="n">
      <f>-</f>
    </nc>
  </rcc>
  <rcc rId="17259" ua="false" sId="4">
    <oc r="AE128" t="e">
      <f>-</f>
    </oc>
    <nc r="AE128" t="n">
      <f>-</f>
    </nc>
  </rcc>
  <rcc rId="17260" ua="false" sId="4">
    <oc r="AE129" t="e">
      <f>-</f>
    </oc>
    <nc r="AE129" t="n">
      <f>-</f>
    </nc>
  </rcc>
  <rcc rId="17261" ua="false" sId="4">
    <oc r="AE130" t="e">
      <f>-</f>
    </oc>
    <nc r="AE130" t="n">
      <f>-</f>
    </nc>
  </rcc>
  <rcc rId="17262" ua="false" sId="4">
    <oc r="AE131" t="e">
      <f>-</f>
    </oc>
    <nc r="AE131" t="n">
      <f>-</f>
    </nc>
  </rcc>
  <rcc rId="17263" ua="false" sId="4">
    <oc r="AE132" t="e">
      <f>-</f>
    </oc>
    <nc r="AE132" t="n">
      <f>-</f>
    </nc>
  </rcc>
  <rcc rId="17264" ua="false" sId="4">
    <oc r="AE133" t="e">
      <f>-</f>
    </oc>
    <nc r="AE133" t="n">
      <f>-</f>
    </nc>
  </rcc>
  <rcc rId="17265" ua="false" sId="4">
    <oc r="AE134" t="e">
      <f>-</f>
    </oc>
    <nc r="AE134" t="n">
      <f>-</f>
    </nc>
  </rcc>
  <rcc rId="17266" ua="false" sId="4">
    <oc r="AE135" t="e">
      <f>-</f>
    </oc>
    <nc r="AE135" t="n">
      <f>-</f>
    </nc>
  </rcc>
  <rcc rId="17267" ua="false" sId="4">
    <oc r="AE136" t="e">
      <f>-</f>
    </oc>
    <nc r="AE136" t="n">
      <f>-</f>
    </nc>
  </rcc>
  <rcc rId="17268" ua="false" sId="4">
    <oc r="AE137" t="e">
      <f>-</f>
    </oc>
    <nc r="AE137" t="n">
      <f>-</f>
    </nc>
  </rcc>
  <rcc rId="17269" ua="false" sId="4">
    <oc r="AE138" t="e">
      <f>-</f>
    </oc>
    <nc r="AE138" t="n">
      <f>-</f>
    </nc>
  </rcc>
  <rcc rId="17270" ua="false" sId="4">
    <oc r="AE139" t="e">
      <f>-</f>
    </oc>
    <nc r="AE139" t="n">
      <f>-</f>
    </nc>
  </rcc>
  <rcc rId="17271" ua="false" sId="4">
    <oc r="AE140" t="e">
      <f>-</f>
    </oc>
    <nc r="AE140" t="n">
      <f>-</f>
    </nc>
  </rcc>
  <rcc rId="17272" ua="false" sId="4">
    <oc r="AE141" t="e">
      <f>-</f>
    </oc>
    <nc r="AE141" t="n">
      <f>-</f>
    </nc>
  </rcc>
  <rcc rId="17273" ua="false" sId="4">
    <oc r="AE142" t="e">
      <f>-</f>
    </oc>
    <nc r="AE142" t="n">
      <f>-</f>
    </nc>
  </rcc>
  <rcc rId="17274" ua="false" sId="4">
    <oc r="AE143" t="e">
      <f>-</f>
    </oc>
    <nc r="AE143" t="n">
      <f>-</f>
    </nc>
  </rcc>
  <rcc rId="17275" ua="false" sId="4">
    <oc r="AE144" t="e">
      <f>-</f>
    </oc>
    <nc r="AE144" t="n">
      <f>-</f>
    </nc>
  </rcc>
  <rcc rId="17276" ua="false" sId="4">
    <oc r="AF120" t="e">
      <f>-</f>
    </oc>
    <nc r="AF120" t="n">
      <f>-</f>
    </nc>
  </rcc>
  <rcc rId="17277" ua="false" sId="4">
    <oc r="AF121" t="e">
      <f>-</f>
    </oc>
    <nc r="AF121" t="n">
      <f>-</f>
    </nc>
  </rcc>
  <rcc rId="17278" ua="false" sId="4">
    <oc r="AF122" t="e">
      <f>-</f>
    </oc>
    <nc r="AF122" t="n">
      <f>-</f>
    </nc>
  </rcc>
  <rcc rId="17279" ua="false" sId="4">
    <oc r="AF123" t="e">
      <f>-</f>
    </oc>
    <nc r="AF123" t="n">
      <f>-</f>
    </nc>
  </rcc>
  <rcc rId="17280" ua="false" sId="4">
    <oc r="AF124" t="e">
      <f>-</f>
    </oc>
    <nc r="AF124" t="n">
      <f>-</f>
    </nc>
  </rcc>
  <rcc rId="17281" ua="false" sId="4">
    <oc r="AF125" t="e">
      <f>-</f>
    </oc>
    <nc r="AF125" t="n">
      <f>-</f>
    </nc>
  </rcc>
  <rcc rId="17282" ua="false" sId="4">
    <oc r="AF126" t="e">
      <f>-</f>
    </oc>
    <nc r="AF126" t="n">
      <f>-</f>
    </nc>
  </rcc>
  <rcc rId="17283" ua="false" sId="4">
    <oc r="AF127" t="e">
      <f>-</f>
    </oc>
    <nc r="AF127" t="n">
      <f>-</f>
    </nc>
  </rcc>
  <rcc rId="17284" ua="false" sId="4">
    <oc r="AF128" t="e">
      <f>-</f>
    </oc>
    <nc r="AF128" t="n">
      <f>-</f>
    </nc>
  </rcc>
  <rcc rId="17285" ua="false" sId="4">
    <oc r="AF129" t="e">
      <f>-</f>
    </oc>
    <nc r="AF129" t="n">
      <f>-</f>
    </nc>
  </rcc>
  <rcc rId="17286" ua="false" sId="4">
    <oc r="AF130" t="e">
      <f>-</f>
    </oc>
    <nc r="AF130" t="n">
      <f>-</f>
    </nc>
  </rcc>
  <rcc rId="17287" ua="false" sId="4">
    <oc r="AF131" t="e">
      <f>-</f>
    </oc>
    <nc r="AF131" t="n">
      <f>-</f>
    </nc>
  </rcc>
  <rcc rId="17288" ua="false" sId="4">
    <oc r="AF132" t="e">
      <f>-</f>
    </oc>
    <nc r="AF132" t="n">
      <f>-</f>
    </nc>
  </rcc>
  <rcc rId="17289" ua="false" sId="4">
    <oc r="AF133" t="e">
      <f>-</f>
    </oc>
    <nc r="AF133" t="n">
      <f>-</f>
    </nc>
  </rcc>
  <rcc rId="17290" ua="false" sId="4">
    <oc r="AF134" t="e">
      <f>-</f>
    </oc>
    <nc r="AF134" t="n">
      <f>-</f>
    </nc>
  </rcc>
  <rcc rId="17291" ua="false" sId="4">
    <oc r="AF135" t="e">
      <f>-</f>
    </oc>
    <nc r="AF135" t="n">
      <f>-</f>
    </nc>
  </rcc>
  <rcc rId="17292" ua="false" sId="4">
    <oc r="AF136" t="e">
      <f>-</f>
    </oc>
    <nc r="AF136" t="n">
      <f>-</f>
    </nc>
  </rcc>
  <rcc rId="17293" ua="false" sId="4">
    <oc r="AF137" t="e">
      <f>-</f>
    </oc>
    <nc r="AF137" t="n">
      <f>-</f>
    </nc>
  </rcc>
  <rcc rId="17294" ua="false" sId="4">
    <oc r="AF138" t="e">
      <f>-</f>
    </oc>
    <nc r="AF138" t="n">
      <f>-</f>
    </nc>
  </rcc>
  <rcc rId="17295" ua="false" sId="4">
    <oc r="AF139" t="e">
      <f>-</f>
    </oc>
    <nc r="AF139" t="n">
      <f>-</f>
    </nc>
  </rcc>
  <rcc rId="17296" ua="false" sId="4">
    <oc r="AF140" t="e">
      <f>-</f>
    </oc>
    <nc r="AF140" t="n">
      <f>-</f>
    </nc>
  </rcc>
  <rcc rId="17297" ua="false" sId="4">
    <oc r="AF141" t="e">
      <f>-</f>
    </oc>
    <nc r="AF141" t="n">
      <f>-</f>
    </nc>
  </rcc>
  <rcc rId="17298" ua="false" sId="4">
    <oc r="AF142" t="e">
      <f>-</f>
    </oc>
    <nc r="AF142" t="n">
      <f>-</f>
    </nc>
  </rcc>
  <rcc rId="17299" ua="false" sId="4">
    <oc r="AF143" t="e">
      <f>-</f>
    </oc>
    <nc r="AF143" t="n">
      <f>-</f>
    </nc>
  </rcc>
  <rcc rId="17300" ua="false" sId="4">
    <oc r="AF144" t="e">
      <f>-</f>
    </oc>
    <nc r="AF144" t="n">
      <f>-</f>
    </nc>
  </rcc>
  <rcc rId="17301" ua="false" sId="4">
    <oc r="AG120" t="e">
      <f>-</f>
    </oc>
    <nc r="AG120" t="n">
      <f>-</f>
    </nc>
  </rcc>
  <rcc rId="17302" ua="false" sId="4">
    <oc r="AG121" t="e">
      <f>-</f>
    </oc>
    <nc r="AG121" t="n">
      <f>-</f>
    </nc>
  </rcc>
  <rcc rId="17303" ua="false" sId="4">
    <oc r="AG122" t="e">
      <f>-</f>
    </oc>
    <nc r="AG122" t="n">
      <f>-</f>
    </nc>
  </rcc>
  <rcc rId="17304" ua="false" sId="4">
    <oc r="AG123" t="e">
      <f>-</f>
    </oc>
    <nc r="AG123" t="n">
      <f>-</f>
    </nc>
  </rcc>
  <rcc rId="17305" ua="false" sId="4">
    <oc r="AG124" t="e">
      <f>-</f>
    </oc>
    <nc r="AG124" t="n">
      <f>-</f>
    </nc>
  </rcc>
  <rcc rId="17306" ua="false" sId="4">
    <oc r="AG125" t="e">
      <f>-</f>
    </oc>
    <nc r="AG125" t="n">
      <f>-</f>
    </nc>
  </rcc>
  <rcc rId="17307" ua="false" sId="4">
    <oc r="AG126" t="e">
      <f>-</f>
    </oc>
    <nc r="AG126" t="n">
      <f>-</f>
    </nc>
  </rcc>
  <rcc rId="17308" ua="false" sId="4">
    <oc r="AG127" t="e">
      <f>-</f>
    </oc>
    <nc r="AG127" t="n">
      <f>-</f>
    </nc>
  </rcc>
  <rcc rId="17309" ua="false" sId="4">
    <oc r="AG128" t="e">
      <f>-</f>
    </oc>
    <nc r="AG128" t="n">
      <f>-</f>
    </nc>
  </rcc>
  <rcc rId="17310" ua="false" sId="4">
    <oc r="AG129" t="e">
      <f>-</f>
    </oc>
    <nc r="AG129" t="n">
      <f>-</f>
    </nc>
  </rcc>
  <rcc rId="17311" ua="false" sId="4">
    <oc r="AG130" t="e">
      <f>-</f>
    </oc>
    <nc r="AG130" t="n">
      <f>-</f>
    </nc>
  </rcc>
  <rcc rId="17312" ua="false" sId="4">
    <oc r="AG131" t="e">
      <f>-</f>
    </oc>
    <nc r="AG131" t="n">
      <f>-</f>
    </nc>
  </rcc>
  <rcc rId="17313" ua="false" sId="4">
    <oc r="AG132" t="e">
      <f>-</f>
    </oc>
    <nc r="AG132" t="n">
      <f>-</f>
    </nc>
  </rcc>
  <rcc rId="17314" ua="false" sId="4">
    <oc r="AG133" t="e">
      <f>-</f>
    </oc>
    <nc r="AG133" t="n">
      <f>-</f>
    </nc>
  </rcc>
  <rcc rId="17315" ua="false" sId="4">
    <oc r="AG134" t="e">
      <f>-</f>
    </oc>
    <nc r="AG134" t="n">
      <f>-</f>
    </nc>
  </rcc>
  <rcc rId="17316" ua="false" sId="4">
    <oc r="AG135" t="e">
      <f>-</f>
    </oc>
    <nc r="AG135" t="n">
      <f>-</f>
    </nc>
  </rcc>
  <rcc rId="17317" ua="false" sId="4">
    <oc r="AG136" t="e">
      <f>-</f>
    </oc>
    <nc r="AG136" t="n">
      <f>-</f>
    </nc>
  </rcc>
  <rcc rId="17318" ua="false" sId="4">
    <oc r="AG137" t="e">
      <f>-</f>
    </oc>
    <nc r="AG137" t="n">
      <f>-</f>
    </nc>
  </rcc>
  <rcc rId="17319" ua="false" sId="4">
    <oc r="AG138" t="e">
      <f>-</f>
    </oc>
    <nc r="AG138" t="n">
      <f>-</f>
    </nc>
  </rcc>
  <rcc rId="17320" ua="false" sId="4">
    <oc r="AG139" t="e">
      <f>-</f>
    </oc>
    <nc r="AG139" t="n">
      <f>-</f>
    </nc>
  </rcc>
  <rcc rId="17321" ua="false" sId="4">
    <oc r="AG140" t="e">
      <f>-</f>
    </oc>
    <nc r="AG140" t="n">
      <f>-</f>
    </nc>
  </rcc>
  <rcc rId="17322" ua="false" sId="4">
    <oc r="AG141" t="e">
      <f>-</f>
    </oc>
    <nc r="AG141" t="n">
      <f>-</f>
    </nc>
  </rcc>
  <rcc rId="17323" ua="false" sId="4">
    <oc r="AG142" t="e">
      <f>-</f>
    </oc>
    <nc r="AG142" t="n">
      <f>-</f>
    </nc>
  </rcc>
  <rcc rId="17324" ua="false" sId="4">
    <oc r="AG143" t="e">
      <f>-</f>
    </oc>
    <nc r="AG143" t="n">
      <f>-</f>
    </nc>
  </rcc>
  <rcc rId="17325" ua="false" sId="4">
    <oc r="AG144" t="e">
      <f>-</f>
    </oc>
    <nc r="AG144" t="n">
      <f>-</f>
    </nc>
  </rcc>
  <rcc rId="17326" ua="false" sId="4">
    <oc r="AH120" t="e">
      <f>-</f>
    </oc>
    <nc r="AH120" t="n">
      <f>-</f>
    </nc>
  </rcc>
  <rcc rId="17327" ua="false" sId="4">
    <oc r="AH121" t="e">
      <f>-</f>
    </oc>
    <nc r="AH121" t="n">
      <f>-</f>
    </nc>
  </rcc>
  <rcc rId="17328" ua="false" sId="4">
    <oc r="AH122" t="e">
      <f>-</f>
    </oc>
    <nc r="AH122" t="n">
      <f>-</f>
    </nc>
  </rcc>
  <rcc rId="17329" ua="false" sId="4">
    <oc r="AH123" t="e">
      <f>-</f>
    </oc>
    <nc r="AH123" t="n">
      <f>-</f>
    </nc>
  </rcc>
  <rcc rId="17330" ua="false" sId="4">
    <oc r="AH124" t="e">
      <f>-</f>
    </oc>
    <nc r="AH124" t="n">
      <f>-</f>
    </nc>
  </rcc>
  <rcc rId="17331" ua="false" sId="4">
    <oc r="AH125" t="e">
      <f>-</f>
    </oc>
    <nc r="AH125" t="n">
      <f>-</f>
    </nc>
  </rcc>
  <rcc rId="17332" ua="false" sId="4">
    <oc r="AH126" t="e">
      <f>-</f>
    </oc>
    <nc r="AH126" t="n">
      <f>-</f>
    </nc>
  </rcc>
  <rcc rId="17333" ua="false" sId="4">
    <oc r="AH127" t="e">
      <f>-</f>
    </oc>
    <nc r="AH127" t="n">
      <f>-</f>
    </nc>
  </rcc>
  <rcc rId="17334" ua="false" sId="4">
    <oc r="AH128" t="e">
      <f>-</f>
    </oc>
    <nc r="AH128" t="n">
      <f>-</f>
    </nc>
  </rcc>
  <rcc rId="17335" ua="false" sId="4">
    <oc r="AH129" t="e">
      <f>-</f>
    </oc>
    <nc r="AH129" t="n">
      <f>-</f>
    </nc>
  </rcc>
  <rcc rId="17336" ua="false" sId="4">
    <oc r="AH130" t="e">
      <f>-</f>
    </oc>
    <nc r="AH130" t="n">
      <f>-</f>
    </nc>
  </rcc>
  <rcc rId="17337" ua="false" sId="4">
    <oc r="AH131" t="e">
      <f>-</f>
    </oc>
    <nc r="AH131" t="n">
      <f>-</f>
    </nc>
  </rcc>
  <rcc rId="17338" ua="false" sId="4">
    <oc r="AH132" t="e">
      <f>-</f>
    </oc>
    <nc r="AH132" t="n">
      <f>-</f>
    </nc>
  </rcc>
  <rcc rId="17339" ua="false" sId="4">
    <oc r="AH133" t="e">
      <f>-</f>
    </oc>
    <nc r="AH133" t="n">
      <f>-</f>
    </nc>
  </rcc>
  <rcc rId="17340" ua="false" sId="4">
    <oc r="AH134" t="e">
      <f>-</f>
    </oc>
    <nc r="AH134" t="n">
      <f>-</f>
    </nc>
  </rcc>
  <rcc rId="17341" ua="false" sId="4">
    <oc r="AH135" t="e">
      <f>-</f>
    </oc>
    <nc r="AH135" t="n">
      <f>-</f>
    </nc>
  </rcc>
  <rcc rId="17342" ua="false" sId="4">
    <oc r="AH136" t="e">
      <f>-</f>
    </oc>
    <nc r="AH136" t="n">
      <f>-</f>
    </nc>
  </rcc>
  <rcc rId="17343" ua="false" sId="4">
    <oc r="AH137" t="e">
      <f>-</f>
    </oc>
    <nc r="AH137" t="n">
      <f>-</f>
    </nc>
  </rcc>
  <rcc rId="17344" ua="false" sId="4">
    <oc r="AH138" t="e">
      <f>-</f>
    </oc>
    <nc r="AH138" t="n">
      <f>-</f>
    </nc>
  </rcc>
  <rcc rId="17345" ua="false" sId="4">
    <oc r="AH139" t="e">
      <f>-</f>
    </oc>
    <nc r="AH139" t="n">
      <f>-</f>
    </nc>
  </rcc>
  <rcc rId="17346" ua="false" sId="4">
    <oc r="AH140" t="e">
      <f>-</f>
    </oc>
    <nc r="AH140" t="n">
      <f>-</f>
    </nc>
  </rcc>
  <rcc rId="17347" ua="false" sId="4">
    <oc r="AH141" t="e">
      <f>-</f>
    </oc>
    <nc r="AH141" t="n">
      <f>-</f>
    </nc>
  </rcc>
  <rcc rId="17348" ua="false" sId="4">
    <oc r="AH142" t="e">
      <f>-</f>
    </oc>
    <nc r="AH142" t="n">
      <f>-</f>
    </nc>
  </rcc>
  <rcc rId="17349" ua="false" sId="4">
    <oc r="AH143" t="e">
      <f>-</f>
    </oc>
    <nc r="AH143" t="n">
      <f>-</f>
    </nc>
  </rcc>
  <rcc rId="17350" ua="false" sId="4">
    <oc r="AH144" t="e">
      <f>-</f>
    </oc>
    <nc r="AH144" t="n">
      <f>-</f>
    </nc>
  </rcc>
  <rcc rId="17351" ua="false" sId="4">
    <oc r="AI120" t="e">
      <f>-</f>
    </oc>
    <nc r="AI120" t="n">
      <f>-</f>
    </nc>
  </rcc>
  <rcc rId="17352" ua="false" sId="4">
    <oc r="AI121" t="e">
      <f>-</f>
    </oc>
    <nc r="AI121" t="n">
      <f>-</f>
    </nc>
  </rcc>
  <rcc rId="17353" ua="false" sId="4">
    <oc r="AI122" t="e">
      <f>-</f>
    </oc>
    <nc r="AI122" t="n">
      <f>-</f>
    </nc>
  </rcc>
  <rcc rId="17354" ua="false" sId="4">
    <oc r="AI123" t="e">
      <f>-</f>
    </oc>
    <nc r="AI123" t="n">
      <f>-</f>
    </nc>
  </rcc>
  <rcc rId="17355" ua="false" sId="4">
    <oc r="AI124" t="e">
      <f>-</f>
    </oc>
    <nc r="AI124" t="n">
      <f>-</f>
    </nc>
  </rcc>
  <rcc rId="17356" ua="false" sId="4">
    <oc r="AI125" t="e">
      <f>-</f>
    </oc>
    <nc r="AI125" t="n">
      <f>-</f>
    </nc>
  </rcc>
  <rcc rId="17357" ua="false" sId="4">
    <oc r="AI126" t="e">
      <f>-</f>
    </oc>
    <nc r="AI126" t="n">
      <f>-</f>
    </nc>
  </rcc>
  <rcc rId="17358" ua="false" sId="4">
    <oc r="AI127" t="e">
      <f>-</f>
    </oc>
    <nc r="AI127" t="n">
      <f>-</f>
    </nc>
  </rcc>
  <rcc rId="17359" ua="false" sId="4">
    <oc r="AI128" t="e">
      <f>-</f>
    </oc>
    <nc r="AI128" t="n">
      <f>-</f>
    </nc>
  </rcc>
  <rcc rId="17360" ua="false" sId="4">
    <oc r="AI129" t="e">
      <f>-</f>
    </oc>
    <nc r="AI129" t="n">
      <f>-</f>
    </nc>
  </rcc>
  <rcc rId="17361" ua="false" sId="4">
    <oc r="AI130" t="e">
      <f>-</f>
    </oc>
    <nc r="AI130" t="n">
      <f>-</f>
    </nc>
  </rcc>
  <rcc rId="17362" ua="false" sId="4">
    <oc r="AI131" t="e">
      <f>-</f>
    </oc>
    <nc r="AI131" t="n">
      <f>-</f>
    </nc>
  </rcc>
  <rcc rId="17363" ua="false" sId="4">
    <oc r="AI132" t="e">
      <f>-</f>
    </oc>
    <nc r="AI132" t="n">
      <f>-</f>
    </nc>
  </rcc>
  <rcc rId="17364" ua="false" sId="4">
    <oc r="AI133" t="e">
      <f>-</f>
    </oc>
    <nc r="AI133" t="n">
      <f>-</f>
    </nc>
  </rcc>
  <rcc rId="17365" ua="false" sId="4">
    <oc r="AI134" t="e">
      <f>-</f>
    </oc>
    <nc r="AI134" t="n">
      <f>-</f>
    </nc>
  </rcc>
  <rcc rId="17366" ua="false" sId="4">
    <oc r="AI135" t="e">
      <f>-</f>
    </oc>
    <nc r="AI135" t="n">
      <f>-</f>
    </nc>
  </rcc>
  <rcc rId="17367" ua="false" sId="4">
    <oc r="AI136" t="e">
      <f>-</f>
    </oc>
    <nc r="AI136" t="n">
      <f>-</f>
    </nc>
  </rcc>
  <rcc rId="17368" ua="false" sId="4">
    <oc r="AI137" t="e">
      <f>-</f>
    </oc>
    <nc r="AI137" t="n">
      <f>-</f>
    </nc>
  </rcc>
  <rcc rId="17369" ua="false" sId="4">
    <oc r="AI138" t="e">
      <f>-</f>
    </oc>
    <nc r="AI138" t="n">
      <f>-</f>
    </nc>
  </rcc>
  <rcc rId="17370" ua="false" sId="4">
    <oc r="AI139" t="e">
      <f>-</f>
    </oc>
    <nc r="AI139" t="n">
      <f>-</f>
    </nc>
  </rcc>
  <rcc rId="17371" ua="false" sId="4">
    <oc r="AI140" t="e">
      <f>-</f>
    </oc>
    <nc r="AI140" t="n">
      <f>-</f>
    </nc>
  </rcc>
  <rcc rId="17372" ua="false" sId="4">
    <oc r="AI141" t="e">
      <f>-</f>
    </oc>
    <nc r="AI141" t="n">
      <f>-</f>
    </nc>
  </rcc>
  <rcc rId="17373" ua="false" sId="4">
    <oc r="AI142" t="e">
      <f>-</f>
    </oc>
    <nc r="AI142" t="n">
      <f>-</f>
    </nc>
  </rcc>
  <rcc rId="17374" ua="false" sId="4">
    <oc r="AI143" t="e">
      <f>-</f>
    </oc>
    <nc r="AI143" t="n">
      <f>-</f>
    </nc>
  </rcc>
  <rcc rId="17375" ua="false" sId="4">
    <oc r="AI144" t="e">
      <f>-</f>
    </oc>
    <nc r="AI144" t="n">
      <f>-</f>
    </nc>
  </rcc>
  <rcc rId="17376" ua="false" sId="4">
    <oc r="AJ120" t="e">
      <f>-</f>
    </oc>
    <nc r="AJ120" t="n">
      <f>-</f>
    </nc>
  </rcc>
  <rcc rId="17377" ua="false" sId="4">
    <oc r="AJ121" t="e">
      <f>-</f>
    </oc>
    <nc r="AJ121" t="n">
      <f>-</f>
    </nc>
  </rcc>
  <rcc rId="17378" ua="false" sId="4">
    <oc r="AJ122" t="e">
      <f>-</f>
    </oc>
    <nc r="AJ122" t="n">
      <f>-</f>
    </nc>
  </rcc>
  <rcc rId="17379" ua="false" sId="4">
    <oc r="AJ123" t="e">
      <f>-</f>
    </oc>
    <nc r="AJ123" t="n">
      <f>-</f>
    </nc>
  </rcc>
  <rcc rId="17380" ua="false" sId="4">
    <oc r="AJ124" t="e">
      <f>-</f>
    </oc>
    <nc r="AJ124" t="n">
      <f>-</f>
    </nc>
  </rcc>
  <rcc rId="17381" ua="false" sId="4">
    <oc r="AJ125" t="e">
      <f>-</f>
    </oc>
    <nc r="AJ125" t="n">
      <f>-</f>
    </nc>
  </rcc>
  <rcc rId="17382" ua="false" sId="4">
    <oc r="AJ126" t="e">
      <f>-</f>
    </oc>
    <nc r="AJ126" t="n">
      <f>-</f>
    </nc>
  </rcc>
  <rcc rId="17383" ua="false" sId="4">
    <oc r="AJ127" t="e">
      <f>-</f>
    </oc>
    <nc r="AJ127" t="n">
      <f>-</f>
    </nc>
  </rcc>
  <rcc rId="17384" ua="false" sId="4">
    <oc r="AJ128" t="e">
      <f>-</f>
    </oc>
    <nc r="AJ128" t="n">
      <f>-</f>
    </nc>
  </rcc>
  <rcc rId="17385" ua="false" sId="4">
    <oc r="AJ129" t="e">
      <f>-</f>
    </oc>
    <nc r="AJ129" t="n">
      <f>-</f>
    </nc>
  </rcc>
  <rcc rId="17386" ua="false" sId="4">
    <oc r="AJ130" t="e">
      <f>-</f>
    </oc>
    <nc r="AJ130" t="n">
      <f>-</f>
    </nc>
  </rcc>
  <rcc rId="17387" ua="false" sId="4">
    <oc r="AJ131" t="e">
      <f>-</f>
    </oc>
    <nc r="AJ131" t="n">
      <f>-</f>
    </nc>
  </rcc>
  <rcc rId="17388" ua="false" sId="4">
    <oc r="AJ132" t="e">
      <f>-</f>
    </oc>
    <nc r="AJ132" t="n">
      <f>-</f>
    </nc>
  </rcc>
  <rcc rId="17389" ua="false" sId="4">
    <oc r="AJ133" t="e">
      <f>-</f>
    </oc>
    <nc r="AJ133" t="n">
      <f>-</f>
    </nc>
  </rcc>
  <rcc rId="17390" ua="false" sId="4">
    <oc r="AJ134" t="e">
      <f>-</f>
    </oc>
    <nc r="AJ134" t="n">
      <f>-</f>
    </nc>
  </rcc>
  <rcc rId="17391" ua="false" sId="4">
    <oc r="AJ135" t="e">
      <f>-</f>
    </oc>
    <nc r="AJ135" t="n">
      <f>-</f>
    </nc>
  </rcc>
  <rcc rId="17392" ua="false" sId="4">
    <oc r="AJ136" t="e">
      <f>-</f>
    </oc>
    <nc r="AJ136" t="n">
      <f>-</f>
    </nc>
  </rcc>
  <rcc rId="17393" ua="false" sId="4">
    <oc r="AJ137" t="e">
      <f>-</f>
    </oc>
    <nc r="AJ137" t="n">
      <f>-</f>
    </nc>
  </rcc>
  <rcc rId="17394" ua="false" sId="4">
    <oc r="AJ138" t="e">
      <f>-</f>
    </oc>
    <nc r="AJ138" t="n">
      <f>-</f>
    </nc>
  </rcc>
  <rcc rId="17395" ua="false" sId="4">
    <oc r="AJ139" t="e">
      <f>-</f>
    </oc>
    <nc r="AJ139" t="n">
      <f>-</f>
    </nc>
  </rcc>
  <rcc rId="17396" ua="false" sId="4">
    <oc r="AJ140" t="e">
      <f>-</f>
    </oc>
    <nc r="AJ140" t="n">
      <f>-</f>
    </nc>
  </rcc>
  <rcc rId="17397" ua="false" sId="4">
    <oc r="AJ141" t="e">
      <f>-</f>
    </oc>
    <nc r="AJ141" t="n">
      <f>-</f>
    </nc>
  </rcc>
  <rcc rId="17398" ua="false" sId="4">
    <oc r="AJ142" t="e">
      <f>-</f>
    </oc>
    <nc r="AJ142" t="n">
      <f>-</f>
    </nc>
  </rcc>
  <rcc rId="17399" ua="false" sId="4">
    <oc r="AJ143" t="e">
      <f>-</f>
    </oc>
    <nc r="AJ143" t="n">
      <f>-</f>
    </nc>
  </rcc>
  <rcc rId="17400" ua="false" sId="4">
    <oc r="AJ144" t="e">
      <f>-</f>
    </oc>
    <nc r="AJ144" t="n">
      <f>-</f>
    </nc>
  </rcc>
  <rcc rId="17401" ua="false" sId="4">
    <oc r="AK120" t="e">
      <f>-</f>
    </oc>
    <nc r="AK120" t="n">
      <f>-</f>
    </nc>
  </rcc>
  <rcc rId="17402" ua="false" sId="4">
    <oc r="AK121" t="e">
      <f>-</f>
    </oc>
    <nc r="AK121" t="n">
      <f>-</f>
    </nc>
  </rcc>
  <rcc rId="17403" ua="false" sId="4">
    <oc r="AK122" t="e">
      <f>-</f>
    </oc>
    <nc r="AK122" t="n">
      <f>-</f>
    </nc>
  </rcc>
  <rcc rId="17404" ua="false" sId="4">
    <oc r="AK123" t="e">
      <f>-</f>
    </oc>
    <nc r="AK123" t="n">
      <f>-</f>
    </nc>
  </rcc>
  <rcc rId="17405" ua="false" sId="4">
    <oc r="AK124" t="e">
      <f>-</f>
    </oc>
    <nc r="AK124" t="n">
      <f>-</f>
    </nc>
  </rcc>
  <rcc rId="17406" ua="false" sId="4">
    <oc r="AK125" t="e">
      <f>-</f>
    </oc>
    <nc r="AK125" t="n">
      <f>-</f>
    </nc>
  </rcc>
  <rcc rId="17407" ua="false" sId="4">
    <oc r="AK126" t="e">
      <f>-</f>
    </oc>
    <nc r="AK126" t="n">
      <f>-</f>
    </nc>
  </rcc>
  <rcc rId="17408" ua="false" sId="4">
    <oc r="AK127" t="e">
      <f>-</f>
    </oc>
    <nc r="AK127" t="n">
      <f>-</f>
    </nc>
  </rcc>
  <rcc rId="17409" ua="false" sId="4">
    <oc r="AK128" t="e">
      <f>-</f>
    </oc>
    <nc r="AK128" t="n">
      <f>-</f>
    </nc>
  </rcc>
  <rcc rId="17410" ua="false" sId="4">
    <oc r="AK129" t="e">
      <f>-</f>
    </oc>
    <nc r="AK129" t="n">
      <f>-</f>
    </nc>
  </rcc>
  <rcc rId="17411" ua="false" sId="4">
    <oc r="AK130" t="e">
      <f>-</f>
    </oc>
    <nc r="AK130" t="n">
      <f>-</f>
    </nc>
  </rcc>
  <rcc rId="17412" ua="false" sId="4">
    <oc r="AK131" t="e">
      <f>-</f>
    </oc>
    <nc r="AK131" t="n">
      <f>-</f>
    </nc>
  </rcc>
  <rcc rId="17413" ua="false" sId="4">
    <oc r="AK132" t="e">
      <f>-</f>
    </oc>
    <nc r="AK132" t="n">
      <f>-</f>
    </nc>
  </rcc>
  <rcc rId="17414" ua="false" sId="4">
    <oc r="AK133" t="e">
      <f>-</f>
    </oc>
    <nc r="AK133" t="n">
      <f>-</f>
    </nc>
  </rcc>
  <rcc rId="17415" ua="false" sId="4">
    <oc r="AK134" t="e">
      <f>-</f>
    </oc>
    <nc r="AK134" t="n">
      <f>-</f>
    </nc>
  </rcc>
  <rcc rId="17416" ua="false" sId="4">
    <oc r="AK135" t="e">
      <f>-</f>
    </oc>
    <nc r="AK135" t="n">
      <f>-</f>
    </nc>
  </rcc>
  <rcc rId="17417" ua="false" sId="4">
    <oc r="AK136" t="e">
      <f>-</f>
    </oc>
    <nc r="AK136" t="n">
      <f>-</f>
    </nc>
  </rcc>
  <rcc rId="17418" ua="false" sId="4">
    <oc r="AK137" t="e">
      <f>-</f>
    </oc>
    <nc r="AK137" t="n">
      <f>-</f>
    </nc>
  </rcc>
  <rcc rId="17419" ua="false" sId="4">
    <oc r="AK138" t="e">
      <f>-</f>
    </oc>
    <nc r="AK138" t="n">
      <f>-</f>
    </nc>
  </rcc>
  <rcc rId="17420" ua="false" sId="4">
    <oc r="AK139" t="e">
      <f>-</f>
    </oc>
    <nc r="AK139" t="n">
      <f>-</f>
    </nc>
  </rcc>
  <rcc rId="17421" ua="false" sId="4">
    <oc r="AK140" t="e">
      <f>-</f>
    </oc>
    <nc r="AK140" t="n">
      <f>-</f>
    </nc>
  </rcc>
  <rcc rId="17422" ua="false" sId="4">
    <oc r="AK141" t="e">
      <f>-</f>
    </oc>
    <nc r="AK141" t="n">
      <f>-</f>
    </nc>
  </rcc>
  <rcc rId="17423" ua="false" sId="4">
    <oc r="AK142" t="e">
      <f>-</f>
    </oc>
    <nc r="AK142" t="n">
      <f>-</f>
    </nc>
  </rcc>
  <rcc rId="17424" ua="false" sId="4">
    <oc r="AK143" t="e">
      <f>-</f>
    </oc>
    <nc r="AK143" t="n">
      <f>-</f>
    </nc>
  </rcc>
  <rcc rId="17425" ua="false" sId="4">
    <oc r="AK144" t="e">
      <f>-</f>
    </oc>
    <nc r="AK144" t="n">
      <f>-</f>
    </nc>
  </rcc>
  <rcc rId="17426" ua="false" sId="4">
    <oc r="AL120" t="e">
      <f>-</f>
    </oc>
    <nc r="AL120" t="n">
      <f>-</f>
    </nc>
  </rcc>
  <rcc rId="17427" ua="false" sId="4">
    <oc r="AL121" t="e">
      <f>-</f>
    </oc>
    <nc r="AL121" t="n">
      <f>-</f>
    </nc>
  </rcc>
  <rcc rId="17428" ua="false" sId="4">
    <oc r="AL122" t="e">
      <f>-</f>
    </oc>
    <nc r="AL122" t="n">
      <f>-</f>
    </nc>
  </rcc>
  <rcc rId="17429" ua="false" sId="4">
    <oc r="AL123" t="e">
      <f>-</f>
    </oc>
    <nc r="AL123" t="n">
      <f>-</f>
    </nc>
  </rcc>
  <rcc rId="17430" ua="false" sId="4">
    <oc r="AL124" t="e">
      <f>-</f>
    </oc>
    <nc r="AL124" t="n">
      <f>-</f>
    </nc>
  </rcc>
  <rcc rId="17431" ua="false" sId="4">
    <oc r="AL125" t="e">
      <f>-</f>
    </oc>
    <nc r="AL125" t="n">
      <f>-</f>
    </nc>
  </rcc>
  <rcc rId="17432" ua="false" sId="4">
    <oc r="AL126" t="e">
      <f>-</f>
    </oc>
    <nc r="AL126" t="n">
      <f>-</f>
    </nc>
  </rcc>
  <rcc rId="17433" ua="false" sId="4">
    <oc r="AL127" t="e">
      <f>-</f>
    </oc>
    <nc r="AL127" t="n">
      <f>-</f>
    </nc>
  </rcc>
  <rcc rId="17434" ua="false" sId="4">
    <oc r="AL128" t="e">
      <f>-</f>
    </oc>
    <nc r="AL128" t="n">
      <f>-</f>
    </nc>
  </rcc>
  <rcc rId="17435" ua="false" sId="4">
    <oc r="AL129" t="e">
      <f>-</f>
    </oc>
    <nc r="AL129" t="n">
      <f>-</f>
    </nc>
  </rcc>
  <rcc rId="17436" ua="false" sId="4">
    <oc r="AL130" t="e">
      <f>-</f>
    </oc>
    <nc r="AL130" t="n">
      <f>-</f>
    </nc>
  </rcc>
  <rcc rId="17437" ua="false" sId="4">
    <oc r="AL131" t="e">
      <f>-</f>
    </oc>
    <nc r="AL131" t="n">
      <f>-</f>
    </nc>
  </rcc>
  <rcc rId="17438" ua="false" sId="4">
    <oc r="AL132" t="e">
      <f>-</f>
    </oc>
    <nc r="AL132" t="n">
      <f>-</f>
    </nc>
  </rcc>
  <rcc rId="17439" ua="false" sId="4">
    <oc r="AL133" t="e">
      <f>-</f>
    </oc>
    <nc r="AL133" t="n">
      <f>-</f>
    </nc>
  </rcc>
  <rcc rId="17440" ua="false" sId="4">
    <oc r="AL134" t="e">
      <f>-</f>
    </oc>
    <nc r="AL134" t="n">
      <f>-</f>
    </nc>
  </rcc>
  <rcc rId="17441" ua="false" sId="4">
    <oc r="AL135" t="e">
      <f>-</f>
    </oc>
    <nc r="AL135" t="n">
      <f>-</f>
    </nc>
  </rcc>
  <rcc rId="17442" ua="false" sId="4">
    <oc r="AL136" t="e">
      <f>-</f>
    </oc>
    <nc r="AL136" t="n">
      <f>-</f>
    </nc>
  </rcc>
  <rcc rId="17443" ua="false" sId="4">
    <oc r="AL137" t="e">
      <f>-</f>
    </oc>
    <nc r="AL137" t="n">
      <f>-</f>
    </nc>
  </rcc>
  <rcc rId="17444" ua="false" sId="4">
    <oc r="AL138" t="e">
      <f>-</f>
    </oc>
    <nc r="AL138" t="n">
      <f>-</f>
    </nc>
  </rcc>
  <rcc rId="17445" ua="false" sId="4">
    <oc r="AL139" t="e">
      <f>-</f>
    </oc>
    <nc r="AL139" t="n">
      <f>-</f>
    </nc>
  </rcc>
  <rcc rId="17446" ua="false" sId="4">
    <oc r="AL140" t="e">
      <f>-</f>
    </oc>
    <nc r="AL140" t="n">
      <f>-</f>
    </nc>
  </rcc>
  <rcc rId="17447" ua="false" sId="4">
    <oc r="AL141" t="e">
      <f>-</f>
    </oc>
    <nc r="AL141" t="n">
      <f>-</f>
    </nc>
  </rcc>
  <rcc rId="17448" ua="false" sId="4">
    <oc r="AL142" t="e">
      <f>-</f>
    </oc>
    <nc r="AL142" t="n">
      <f>-</f>
    </nc>
  </rcc>
  <rcc rId="17449" ua="false" sId="4">
    <oc r="AL143" t="e">
      <f>-</f>
    </oc>
    <nc r="AL143" t="n">
      <f>-</f>
    </nc>
  </rcc>
  <rcc rId="17450" ua="false" sId="4">
    <oc r="AL144" t="e">
      <f>-</f>
    </oc>
    <nc r="AL144" t="n">
      <f>-</f>
    </nc>
  </rcc>
  <rcc rId="17451" ua="false" sId="4">
    <oc r="AM120" t="e">
      <f>-</f>
    </oc>
    <nc r="AM120" t="n">
      <f>-</f>
    </nc>
  </rcc>
  <rcc rId="17452" ua="false" sId="4">
    <oc r="AM121" t="e">
      <f>-</f>
    </oc>
    <nc r="AM121" t="n">
      <f>-</f>
    </nc>
  </rcc>
  <rcc rId="17453" ua="false" sId="4">
    <oc r="AM122" t="e">
      <f>-</f>
    </oc>
    <nc r="AM122" t="n">
      <f>-</f>
    </nc>
  </rcc>
  <rcc rId="17454" ua="false" sId="4">
    <oc r="AM123" t="e">
      <f>-</f>
    </oc>
    <nc r="AM123" t="n">
      <f>-</f>
    </nc>
  </rcc>
  <rcc rId="17455" ua="false" sId="4">
    <oc r="AM124" t="e">
      <f>-</f>
    </oc>
    <nc r="AM124" t="n">
      <f>-</f>
    </nc>
  </rcc>
  <rcc rId="17456" ua="false" sId="4">
    <oc r="AM125" t="e">
      <f>-</f>
    </oc>
    <nc r="AM125" t="n">
      <f>-</f>
    </nc>
  </rcc>
  <rcc rId="17457" ua="false" sId="4">
    <oc r="AM126" t="e">
      <f>-</f>
    </oc>
    <nc r="AM126" t="n">
      <f>-</f>
    </nc>
  </rcc>
  <rcc rId="17458" ua="false" sId="4">
    <oc r="AM127" t="e">
      <f>-</f>
    </oc>
    <nc r="AM127" t="n">
      <f>-</f>
    </nc>
  </rcc>
  <rcc rId="17459" ua="false" sId="4">
    <oc r="AM128" t="e">
      <f>-</f>
    </oc>
    <nc r="AM128" t="n">
      <f>-</f>
    </nc>
  </rcc>
  <rcc rId="17460" ua="false" sId="4">
    <oc r="AM129" t="e">
      <f>-</f>
    </oc>
    <nc r="AM129" t="n">
      <f>-</f>
    </nc>
  </rcc>
  <rcc rId="17461" ua="false" sId="4">
    <oc r="AM130" t="e">
      <f>-</f>
    </oc>
    <nc r="AM130" t="n">
      <f>-</f>
    </nc>
  </rcc>
  <rcc rId="17462" ua="false" sId="4">
    <oc r="AM131" t="e">
      <f>-</f>
    </oc>
    <nc r="AM131" t="n">
      <f>-</f>
    </nc>
  </rcc>
  <rcc rId="17463" ua="false" sId="4">
    <oc r="AM132" t="e">
      <f>-</f>
    </oc>
    <nc r="AM132" t="n">
      <f>-</f>
    </nc>
  </rcc>
  <rcc rId="17464" ua="false" sId="4">
    <oc r="AM133" t="e">
      <f>-</f>
    </oc>
    <nc r="AM133" t="n">
      <f>-</f>
    </nc>
  </rcc>
  <rcc rId="17465" ua="false" sId="4">
    <oc r="AM134" t="e">
      <f>-</f>
    </oc>
    <nc r="AM134" t="n">
      <f>-</f>
    </nc>
  </rcc>
  <rcc rId="17466" ua="false" sId="4">
    <oc r="AM135" t="e">
      <f>-</f>
    </oc>
    <nc r="AM135" t="n">
      <f>-</f>
    </nc>
  </rcc>
  <rcc rId="17467" ua="false" sId="4">
    <oc r="AM136" t="e">
      <f>-</f>
    </oc>
    <nc r="AM136" t="n">
      <f>-</f>
    </nc>
  </rcc>
  <rcc rId="17468" ua="false" sId="4">
    <oc r="AM137" t="e">
      <f>-</f>
    </oc>
    <nc r="AM137" t="n">
      <f>-</f>
    </nc>
  </rcc>
  <rcc rId="17469" ua="false" sId="4">
    <oc r="AM138" t="e">
      <f>-</f>
    </oc>
    <nc r="AM138" t="n">
      <f>-</f>
    </nc>
  </rcc>
  <rcc rId="17470" ua="false" sId="4">
    <oc r="AM139" t="e">
      <f>-</f>
    </oc>
    <nc r="AM139" t="n">
      <f>-</f>
    </nc>
  </rcc>
  <rcc rId="17471" ua="false" sId="4">
    <oc r="AM140" t="e">
      <f>-</f>
    </oc>
    <nc r="AM140" t="n">
      <f>-</f>
    </nc>
  </rcc>
  <rcc rId="17472" ua="false" sId="4">
    <oc r="AM141" t="e">
      <f>-</f>
    </oc>
    <nc r="AM141" t="n">
      <f>-</f>
    </nc>
  </rcc>
  <rcc rId="17473" ua="false" sId="4">
    <oc r="AM142" t="e">
      <f>-</f>
    </oc>
    <nc r="AM142" t="n">
      <f>-</f>
    </nc>
  </rcc>
  <rcc rId="17474" ua="false" sId="4">
    <oc r="AM143" t="e">
      <f>-</f>
    </oc>
    <nc r="AM143" t="n">
      <f>-</f>
    </nc>
  </rcc>
  <rcc rId="17475" ua="false" sId="4">
    <oc r="AM144" t="e">
      <f>-</f>
    </oc>
    <nc r="AM144" t="n">
      <f>-</f>
    </nc>
  </rcc>
  <rcc rId="17476" ua="false" sId="4">
    <oc r="AO120" t="e">
      <f>-</f>
    </oc>
    <nc r="AO120" t="n">
      <f>-</f>
    </nc>
  </rcc>
  <rcc rId="17477" ua="false" sId="4">
    <oc r="AO121" t="e">
      <f>-</f>
    </oc>
    <nc r="AO121" t="n">
      <f>-</f>
    </nc>
  </rcc>
  <rcc rId="17478" ua="false" sId="4">
    <oc r="AO122" t="e">
      <f>-</f>
    </oc>
    <nc r="AO122" t="n">
      <f>-</f>
    </nc>
  </rcc>
  <rcc rId="17479" ua="false" sId="4">
    <oc r="AO123" t="e">
      <f>-</f>
    </oc>
    <nc r="AO123" t="n">
      <f>-</f>
    </nc>
  </rcc>
  <rcc rId="17480" ua="false" sId="4">
    <oc r="AO124" t="e">
      <f>-</f>
    </oc>
    <nc r="AO124" t="n">
      <f>-</f>
    </nc>
  </rcc>
  <rcc rId="17481" ua="false" sId="4">
    <oc r="AO125" t="e">
      <f>-</f>
    </oc>
    <nc r="AO125" t="n">
      <f>-</f>
    </nc>
  </rcc>
  <rcc rId="17482" ua="false" sId="4">
    <oc r="AO126" t="e">
      <f>-</f>
    </oc>
    <nc r="AO126" t="n">
      <f>-</f>
    </nc>
  </rcc>
  <rcc rId="17483" ua="false" sId="4">
    <oc r="AO127" t="e">
      <f>-</f>
    </oc>
    <nc r="AO127" t="n">
      <f>-</f>
    </nc>
  </rcc>
  <rcc rId="17484" ua="false" sId="4">
    <oc r="AO128" t="e">
      <f>-</f>
    </oc>
    <nc r="AO128" t="n">
      <f>-</f>
    </nc>
  </rcc>
  <rcc rId="17485" ua="false" sId="4">
    <oc r="AO129" t="e">
      <f>-</f>
    </oc>
    <nc r="AO129" t="n">
      <f>-</f>
    </nc>
  </rcc>
  <rcc rId="17486" ua="false" sId="4">
    <oc r="AO130" t="e">
      <f>-</f>
    </oc>
    <nc r="AO130" t="n">
      <f>-</f>
    </nc>
  </rcc>
  <rcc rId="17487" ua="false" sId="4">
    <oc r="AO131" t="e">
      <f>-</f>
    </oc>
    <nc r="AO131" t="n">
      <f>-</f>
    </nc>
  </rcc>
  <rcc rId="17488" ua="false" sId="4">
    <oc r="AO132" t="e">
      <f>-</f>
    </oc>
    <nc r="AO132" t="n">
      <f>-</f>
    </nc>
  </rcc>
  <rcc rId="17489" ua="false" sId="4">
    <oc r="AO133" t="e">
      <f>-</f>
    </oc>
    <nc r="AO133" t="n">
      <f>-</f>
    </nc>
  </rcc>
  <rcc rId="17490" ua="false" sId="4">
    <oc r="AO134" t="e">
      <f>-</f>
    </oc>
    <nc r="AO134" t="n">
      <f>-</f>
    </nc>
  </rcc>
  <rcc rId="17491" ua="false" sId="4">
    <oc r="AO135" t="e">
      <f>-</f>
    </oc>
    <nc r="AO135" t="n">
      <f>-</f>
    </nc>
  </rcc>
  <rcc rId="17492" ua="false" sId="4">
    <oc r="AO136" t="e">
      <f>-</f>
    </oc>
    <nc r="AO136" t="n">
      <f>-</f>
    </nc>
  </rcc>
  <rcc rId="17493" ua="false" sId="4">
    <oc r="AO137" t="e">
      <f>-</f>
    </oc>
    <nc r="AO137" t="n">
      <f>-</f>
    </nc>
  </rcc>
  <rcc rId="17494" ua="false" sId="4">
    <oc r="AO138" t="e">
      <f>-</f>
    </oc>
    <nc r="AO138" t="n">
      <f>-</f>
    </nc>
  </rcc>
  <rcc rId="17495" ua="false" sId="4">
    <oc r="AO139" t="e">
      <f>-</f>
    </oc>
    <nc r="AO139" t="n">
      <f>-</f>
    </nc>
  </rcc>
  <rcc rId="17496" ua="false" sId="4">
    <oc r="AO140" t="e">
      <f>-</f>
    </oc>
    <nc r="AO140" t="n">
      <f>-</f>
    </nc>
  </rcc>
  <rcc rId="17497" ua="false" sId="4">
    <oc r="AO141" t="e">
      <f>-</f>
    </oc>
    <nc r="AO141" t="n">
      <f>-</f>
    </nc>
  </rcc>
  <rcc rId="17498" ua="false" sId="4">
    <oc r="AO142" t="e">
      <f>-</f>
    </oc>
    <nc r="AO142" t="n">
      <f>-</f>
    </nc>
  </rcc>
  <rcc rId="17499" ua="false" sId="4">
    <oc r="AO143" t="e">
      <f>-</f>
    </oc>
    <nc r="AO143" t="n">
      <f>-</f>
    </nc>
  </rcc>
  <rcc rId="17500" ua="false" sId="4">
    <oc r="AO144" t="e">
      <f>-</f>
    </oc>
    <nc r="AO144" t="n">
      <f>-</f>
    </nc>
  </rcc>
  <rcc rId="17501" ua="false" sId="4">
    <oc r="AP120" t="e">
      <f>-</f>
    </oc>
    <nc r="AP120" t="n">
      <f>-</f>
    </nc>
  </rcc>
  <rcc rId="17502" ua="false" sId="4">
    <oc r="AP121" t="e">
      <f>-</f>
    </oc>
    <nc r="AP121" t="n">
      <f>-</f>
    </nc>
  </rcc>
  <rcc rId="17503" ua="false" sId="4">
    <oc r="AP122" t="e">
      <f>-</f>
    </oc>
    <nc r="AP122" t="n">
      <f>-</f>
    </nc>
  </rcc>
  <rcc rId="17504" ua="false" sId="4">
    <oc r="AP123" t="e">
      <f>-</f>
    </oc>
    <nc r="AP123" t="n">
      <f>-</f>
    </nc>
  </rcc>
  <rcc rId="17505" ua="false" sId="4">
    <oc r="AP124" t="e">
      <f>-</f>
    </oc>
    <nc r="AP124" t="n">
      <f>-</f>
    </nc>
  </rcc>
  <rcc rId="17506" ua="false" sId="4">
    <oc r="AP125" t="e">
      <f>-</f>
    </oc>
    <nc r="AP125" t="n">
      <f>-</f>
    </nc>
  </rcc>
  <rcc rId="17507" ua="false" sId="4">
    <oc r="AP126" t="e">
      <f>-</f>
    </oc>
    <nc r="AP126" t="n">
      <f>-</f>
    </nc>
  </rcc>
  <rcc rId="17508" ua="false" sId="4">
    <oc r="AP127" t="e">
      <f>-</f>
    </oc>
    <nc r="AP127" t="n">
      <f>-</f>
    </nc>
  </rcc>
  <rcc rId="17509" ua="false" sId="4">
    <oc r="AP128" t="e">
      <f>-</f>
    </oc>
    <nc r="AP128" t="n">
      <f>-</f>
    </nc>
  </rcc>
  <rcc rId="17510" ua="false" sId="4">
    <oc r="AP129" t="e">
      <f>-</f>
    </oc>
    <nc r="AP129" t="n">
      <f>-</f>
    </nc>
  </rcc>
  <rcc rId="17511" ua="false" sId="4">
    <oc r="AP130" t="e">
      <f>-</f>
    </oc>
    <nc r="AP130" t="n">
      <f>-</f>
    </nc>
  </rcc>
  <rcc rId="17512" ua="false" sId="4">
    <oc r="AP131" t="e">
      <f>-</f>
    </oc>
    <nc r="AP131" t="n">
      <f>-</f>
    </nc>
  </rcc>
  <rcc rId="17513" ua="false" sId="4">
    <oc r="AP132" t="e">
      <f>-</f>
    </oc>
    <nc r="AP132" t="n">
      <f>-</f>
    </nc>
  </rcc>
  <rcc rId="17514" ua="false" sId="4">
    <oc r="AP133" t="e">
      <f>-</f>
    </oc>
    <nc r="AP133" t="n">
      <f>-</f>
    </nc>
  </rcc>
  <rcc rId="17515" ua="false" sId="4">
    <oc r="AP134" t="e">
      <f>-</f>
    </oc>
    <nc r="AP134" t="n">
      <f>-</f>
    </nc>
  </rcc>
  <rcc rId="17516" ua="false" sId="4">
    <oc r="AP135" t="e">
      <f>-</f>
    </oc>
    <nc r="AP135" t="n">
      <f>-</f>
    </nc>
  </rcc>
  <rcc rId="17517" ua="false" sId="4">
    <oc r="AP136" t="e">
      <f>-</f>
    </oc>
    <nc r="AP136" t="n">
      <f>-</f>
    </nc>
  </rcc>
  <rcc rId="17518" ua="false" sId="4">
    <oc r="AP137" t="e">
      <f>-</f>
    </oc>
    <nc r="AP137" t="n">
      <f>-</f>
    </nc>
  </rcc>
  <rcc rId="17519" ua="false" sId="4">
    <oc r="AP138" t="e">
      <f>-</f>
    </oc>
    <nc r="AP138" t="n">
      <f>-</f>
    </nc>
  </rcc>
  <rcc rId="17520" ua="false" sId="4">
    <oc r="AP139" t="e">
      <f>-</f>
    </oc>
    <nc r="AP139" t="n">
      <f>-</f>
    </nc>
  </rcc>
  <rcc rId="17521" ua="false" sId="4">
    <oc r="AP140" t="e">
      <f>-</f>
    </oc>
    <nc r="AP140" t="n">
      <f>-</f>
    </nc>
  </rcc>
  <rcc rId="17522" ua="false" sId="4">
    <oc r="AP141" t="e">
      <f>-</f>
    </oc>
    <nc r="AP141" t="n">
      <f>-</f>
    </nc>
  </rcc>
  <rcc rId="17523" ua="false" sId="4">
    <oc r="AP142" t="e">
      <f>-</f>
    </oc>
    <nc r="AP142" t="n">
      <f>-</f>
    </nc>
  </rcc>
  <rcc rId="17524" ua="false" sId="4">
    <oc r="AP143" t="e">
      <f>-</f>
    </oc>
    <nc r="AP143" t="n">
      <f>-</f>
    </nc>
  </rcc>
  <rcc rId="17525" ua="false" sId="4">
    <oc r="AP144" t="e">
      <f>-</f>
    </oc>
    <nc r="AP144" t="n">
      <f>-</f>
    </nc>
  </rcc>
  <rcc rId="17526" ua="false" sId="4">
    <oc r="AQ120" t="e">
      <f>-</f>
    </oc>
    <nc r="AQ120" t="n">
      <f>-</f>
    </nc>
  </rcc>
  <rcc rId="17527" ua="false" sId="4">
    <oc r="AQ121" t="e">
      <f>-</f>
    </oc>
    <nc r="AQ121" t="n">
      <f>-</f>
    </nc>
  </rcc>
  <rcc rId="17528" ua="false" sId="4">
    <oc r="AQ122" t="e">
      <f>-</f>
    </oc>
    <nc r="AQ122" t="n">
      <f>-</f>
    </nc>
  </rcc>
  <rcc rId="17529" ua="false" sId="4">
    <oc r="AQ123" t="e">
      <f>-</f>
    </oc>
    <nc r="AQ123" t="n">
      <f>-</f>
    </nc>
  </rcc>
  <rcc rId="17530" ua="false" sId="4">
    <oc r="AQ124" t="e">
      <f>-</f>
    </oc>
    <nc r="AQ124" t="n">
      <f>-</f>
    </nc>
  </rcc>
  <rcc rId="17531" ua="false" sId="4">
    <oc r="AQ125" t="e">
      <f>-</f>
    </oc>
    <nc r="AQ125" t="n">
      <f>-</f>
    </nc>
  </rcc>
  <rcc rId="17532" ua="false" sId="4">
    <oc r="AQ126" t="e">
      <f>-</f>
    </oc>
    <nc r="AQ126" t="n">
      <f>-</f>
    </nc>
  </rcc>
  <rcc rId="17533" ua="false" sId="4">
    <oc r="AQ127" t="e">
      <f>-</f>
    </oc>
    <nc r="AQ127" t="n">
      <f>-</f>
    </nc>
  </rcc>
  <rcc rId="17534" ua="false" sId="4">
    <oc r="AQ128" t="e">
      <f>-</f>
    </oc>
    <nc r="AQ128" t="n">
      <f>-</f>
    </nc>
  </rcc>
  <rcc rId="17535" ua="false" sId="4">
    <oc r="AQ129" t="e">
      <f>-</f>
    </oc>
    <nc r="AQ129" t="n">
      <f>-</f>
    </nc>
  </rcc>
  <rcc rId="17536" ua="false" sId="4">
    <oc r="AQ130" t="e">
      <f>-</f>
    </oc>
    <nc r="AQ130" t="n">
      <f>-</f>
    </nc>
  </rcc>
  <rcc rId="17537" ua="false" sId="4">
    <oc r="AQ131" t="e">
      <f>-</f>
    </oc>
    <nc r="AQ131" t="n">
      <f>-</f>
    </nc>
  </rcc>
  <rcc rId="17538" ua="false" sId="4">
    <oc r="AQ132" t="e">
      <f>-</f>
    </oc>
    <nc r="AQ132" t="n">
      <f>-</f>
    </nc>
  </rcc>
  <rcc rId="17539" ua="false" sId="4">
    <oc r="AQ133" t="e">
      <f>-</f>
    </oc>
    <nc r="AQ133" t="n">
      <f>-</f>
    </nc>
  </rcc>
  <rcc rId="17540" ua="false" sId="4">
    <oc r="AQ134" t="e">
      <f>-</f>
    </oc>
    <nc r="AQ134" t="n">
      <f>-</f>
    </nc>
  </rcc>
  <rcc rId="17541" ua="false" sId="4">
    <oc r="AQ135" t="e">
      <f>-</f>
    </oc>
    <nc r="AQ135" t="n">
      <f>-</f>
    </nc>
  </rcc>
  <rcc rId="17542" ua="false" sId="4">
    <oc r="AQ136" t="e">
      <f>-</f>
    </oc>
    <nc r="AQ136" t="n">
      <f>-</f>
    </nc>
  </rcc>
  <rcc rId="17543" ua="false" sId="4">
    <oc r="AQ137" t="e">
      <f>-</f>
    </oc>
    <nc r="AQ137" t="n">
      <f>-</f>
    </nc>
  </rcc>
  <rcc rId="17544" ua="false" sId="4">
    <oc r="AQ138" t="e">
      <f>-</f>
    </oc>
    <nc r="AQ138" t="n">
      <f>-</f>
    </nc>
  </rcc>
  <rcc rId="17545" ua="false" sId="4">
    <oc r="AQ139" t="e">
      <f>-</f>
    </oc>
    <nc r="AQ139" t="n">
      <f>-</f>
    </nc>
  </rcc>
  <rcc rId="17546" ua="false" sId="4">
    <oc r="AQ140" t="e">
      <f>-</f>
    </oc>
    <nc r="AQ140" t="n">
      <f>-</f>
    </nc>
  </rcc>
  <rcc rId="17547" ua="false" sId="4">
    <oc r="AQ141" t="e">
      <f>-</f>
    </oc>
    <nc r="AQ141" t="n">
      <f>-</f>
    </nc>
  </rcc>
  <rcc rId="17548" ua="false" sId="4">
    <oc r="AQ142" t="e">
      <f>-</f>
    </oc>
    <nc r="AQ142" t="n">
      <f>-</f>
    </nc>
  </rcc>
  <rcc rId="17549" ua="false" sId="4">
    <oc r="AQ143" t="e">
      <f>-</f>
    </oc>
    <nc r="AQ143" t="n">
      <f>-</f>
    </nc>
  </rcc>
  <rcc rId="17550" ua="false" sId="4">
    <oc r="AQ144" t="e">
      <f>-</f>
    </oc>
    <nc r="AQ144" t="n">
      <f>-</f>
    </nc>
  </rcc>
  <rcc rId="17551" ua="false" sId="4">
    <oc r="AR120" t="e">
      <f>-</f>
    </oc>
    <nc r="AR120" t="n">
      <f>-</f>
    </nc>
  </rcc>
  <rcc rId="17552" ua="false" sId="4">
    <oc r="AR121" t="e">
      <f>-</f>
    </oc>
    <nc r="AR121" t="n">
      <f>-</f>
    </nc>
  </rcc>
  <rcc rId="17553" ua="false" sId="4">
    <oc r="AR122" t="e">
      <f>-</f>
    </oc>
    <nc r="AR122" t="n">
      <f>-</f>
    </nc>
  </rcc>
  <rcc rId="17554" ua="false" sId="4">
    <oc r="AR123" t="e">
      <f>-</f>
    </oc>
    <nc r="AR123" t="n">
      <f>-</f>
    </nc>
  </rcc>
  <rcc rId="17555" ua="false" sId="4">
    <oc r="AR124" t="e">
      <f>-</f>
    </oc>
    <nc r="AR124" t="n">
      <f>-</f>
    </nc>
  </rcc>
  <rcc rId="17556" ua="false" sId="4">
    <oc r="AR125" t="e">
      <f>-</f>
    </oc>
    <nc r="AR125" t="n">
      <f>-</f>
    </nc>
  </rcc>
  <rcc rId="17557" ua="false" sId="4">
    <oc r="AR126" t="e">
      <f>-</f>
    </oc>
    <nc r="AR126" t="n">
      <f>-</f>
    </nc>
  </rcc>
  <rcc rId="17558" ua="false" sId="4">
    <oc r="AR127" t="e">
      <f>-</f>
    </oc>
    <nc r="AR127" t="n">
      <f>-</f>
    </nc>
  </rcc>
  <rcc rId="17559" ua="false" sId="4">
    <oc r="AR128" t="e">
      <f>-</f>
    </oc>
    <nc r="AR128" t="n">
      <f>-</f>
    </nc>
  </rcc>
  <rcc rId="17560" ua="false" sId="4">
    <oc r="AR129" t="e">
      <f>-</f>
    </oc>
    <nc r="AR129" t="n">
      <f>-</f>
    </nc>
  </rcc>
  <rcc rId="17561" ua="false" sId="4">
    <oc r="AR130" t="e">
      <f>-</f>
    </oc>
    <nc r="AR130" t="n">
      <f>-</f>
    </nc>
  </rcc>
  <rcc rId="17562" ua="false" sId="4">
    <oc r="AR131" t="e">
      <f>-</f>
    </oc>
    <nc r="AR131" t="n">
      <f>-</f>
    </nc>
  </rcc>
  <rcc rId="17563" ua="false" sId="4">
    <oc r="AR132" t="e">
      <f>-</f>
    </oc>
    <nc r="AR132" t="n">
      <f>-</f>
    </nc>
  </rcc>
  <rcc rId="17564" ua="false" sId="4">
    <oc r="AR133" t="e">
      <f>-</f>
    </oc>
    <nc r="AR133" t="n">
      <f>-</f>
    </nc>
  </rcc>
  <rcc rId="17565" ua="false" sId="4">
    <oc r="AR134" t="e">
      <f>-</f>
    </oc>
    <nc r="AR134" t="n">
      <f>-</f>
    </nc>
  </rcc>
  <rcc rId="17566" ua="false" sId="4">
    <oc r="AR135" t="e">
      <f>-</f>
    </oc>
    <nc r="AR135" t="n">
      <f>-</f>
    </nc>
  </rcc>
  <rcc rId="17567" ua="false" sId="4">
    <oc r="AR136" t="e">
      <f>-</f>
    </oc>
    <nc r="AR136" t="n">
      <f>-</f>
    </nc>
  </rcc>
  <rcc rId="17568" ua="false" sId="4">
    <oc r="AR137" t="e">
      <f>-</f>
    </oc>
    <nc r="AR137" t="n">
      <f>-</f>
    </nc>
  </rcc>
  <rcc rId="17569" ua="false" sId="4">
    <oc r="AR138" t="e">
      <f>-</f>
    </oc>
    <nc r="AR138" t="n">
      <f>-</f>
    </nc>
  </rcc>
  <rcc rId="17570" ua="false" sId="4">
    <oc r="AR139" t="e">
      <f>-</f>
    </oc>
    <nc r="AR139" t="n">
      <f>-</f>
    </nc>
  </rcc>
  <rcc rId="17571" ua="false" sId="4">
    <oc r="AR140" t="e">
      <f>-</f>
    </oc>
    <nc r="AR140" t="n">
      <f>-</f>
    </nc>
  </rcc>
  <rcc rId="17572" ua="false" sId="4">
    <oc r="AR141" t="e">
      <f>-</f>
    </oc>
    <nc r="AR141" t="n">
      <f>-</f>
    </nc>
  </rcc>
  <rcc rId="17573" ua="false" sId="4">
    <oc r="AR142" t="e">
      <f>-</f>
    </oc>
    <nc r="AR142" t="n">
      <f>-</f>
    </nc>
  </rcc>
  <rcc rId="17574" ua="false" sId="4">
    <oc r="AR143" t="e">
      <f>-</f>
    </oc>
    <nc r="AR143" t="n">
      <f>-</f>
    </nc>
  </rcc>
  <rcc rId="17575" ua="false" sId="4">
    <oc r="AR144" t="e">
      <f>-</f>
    </oc>
    <nc r="AR144" t="n">
      <f>-</f>
    </nc>
  </rcc>
  <rcc rId="17576" ua="false" sId="4">
    <oc r="AS120" t="e">
      <f>-</f>
    </oc>
    <nc r="AS120" t="n">
      <f>-</f>
    </nc>
  </rcc>
  <rcc rId="17577" ua="false" sId="4">
    <oc r="AS121" t="e">
      <f>-</f>
    </oc>
    <nc r="AS121" t="n">
      <f>-</f>
    </nc>
  </rcc>
  <rcc rId="17578" ua="false" sId="4">
    <oc r="AS122" t="e">
      <f>-</f>
    </oc>
    <nc r="AS122" t="n">
      <f>-</f>
    </nc>
  </rcc>
  <rcc rId="17579" ua="false" sId="4">
    <oc r="AS123" t="e">
      <f>-</f>
    </oc>
    <nc r="AS123" t="n">
      <f>-</f>
    </nc>
  </rcc>
  <rcc rId="17580" ua="false" sId="4">
    <oc r="AS124" t="e">
      <f>-</f>
    </oc>
    <nc r="AS124" t="n">
      <f>-</f>
    </nc>
  </rcc>
  <rcc rId="17581" ua="false" sId="4">
    <oc r="AS125" t="e">
      <f>-</f>
    </oc>
    <nc r="AS125" t="n">
      <f>-</f>
    </nc>
  </rcc>
  <rcc rId="17582" ua="false" sId="4">
    <oc r="AS126" t="e">
      <f>-</f>
    </oc>
    <nc r="AS126" t="n">
      <f>-</f>
    </nc>
  </rcc>
  <rcc rId="17583" ua="false" sId="4">
    <oc r="AS127" t="e">
      <f>-</f>
    </oc>
    <nc r="AS127" t="n">
      <f>-</f>
    </nc>
  </rcc>
  <rcc rId="17584" ua="false" sId="4">
    <oc r="AS128" t="e">
      <f>-</f>
    </oc>
    <nc r="AS128" t="n">
      <f>-</f>
    </nc>
  </rcc>
  <rcc rId="17585" ua="false" sId="4">
    <oc r="AS129" t="e">
      <f>-</f>
    </oc>
    <nc r="AS129" t="n">
      <f>-</f>
    </nc>
  </rcc>
  <rcc rId="17586" ua="false" sId="4">
    <oc r="AS130" t="e">
      <f>-</f>
    </oc>
    <nc r="AS130" t="n">
      <f>-</f>
    </nc>
  </rcc>
  <rcc rId="17587" ua="false" sId="4">
    <oc r="AS131" t="e">
      <f>-</f>
    </oc>
    <nc r="AS131" t="n">
      <f>-</f>
    </nc>
  </rcc>
  <rcc rId="17588" ua="false" sId="4">
    <oc r="AS132" t="e">
      <f>-</f>
    </oc>
    <nc r="AS132" t="n">
      <f>-</f>
    </nc>
  </rcc>
  <rcc rId="17589" ua="false" sId="4">
    <oc r="AS133" t="e">
      <f>-</f>
    </oc>
    <nc r="AS133" t="n">
      <f>-</f>
    </nc>
  </rcc>
  <rcc rId="17590" ua="false" sId="4">
    <oc r="AS134" t="e">
      <f>-</f>
    </oc>
    <nc r="AS134" t="n">
      <f>-</f>
    </nc>
  </rcc>
  <rcc rId="17591" ua="false" sId="4">
    <oc r="AS135" t="e">
      <f>-</f>
    </oc>
    <nc r="AS135" t="n">
      <f>-</f>
    </nc>
  </rcc>
  <rcc rId="17592" ua="false" sId="4">
    <oc r="AS136" t="e">
      <f>-</f>
    </oc>
    <nc r="AS136" t="n">
      <f>-</f>
    </nc>
  </rcc>
  <rcc rId="17593" ua="false" sId="4">
    <oc r="AS137" t="e">
      <f>-</f>
    </oc>
    <nc r="AS137" t="n">
      <f>-</f>
    </nc>
  </rcc>
  <rcc rId="17594" ua="false" sId="4">
    <oc r="AS138" t="e">
      <f>-</f>
    </oc>
    <nc r="AS138" t="n">
      <f>-</f>
    </nc>
  </rcc>
  <rcc rId="17595" ua="false" sId="4">
    <oc r="AS139" t="e">
      <f>-</f>
    </oc>
    <nc r="AS139" t="n">
      <f>-</f>
    </nc>
  </rcc>
  <rcc rId="17596" ua="false" sId="4">
    <oc r="AS140" t="e">
      <f>-</f>
    </oc>
    <nc r="AS140" t="n">
      <f>-</f>
    </nc>
  </rcc>
  <rcc rId="17597" ua="false" sId="4">
    <oc r="AS141" t="e">
      <f>-</f>
    </oc>
    <nc r="AS141" t="n">
      <f>-</f>
    </nc>
  </rcc>
  <rcc rId="17598" ua="false" sId="4">
    <oc r="AS142" t="e">
      <f>-</f>
    </oc>
    <nc r="AS142" t="n">
      <f>-</f>
    </nc>
  </rcc>
  <rcc rId="17599" ua="false" sId="4">
    <oc r="AS143" t="e">
      <f>-</f>
    </oc>
    <nc r="AS143" t="n">
      <f>-</f>
    </nc>
  </rcc>
  <rcc rId="17600" ua="false" sId="4">
    <oc r="AS144" t="e">
      <f>-</f>
    </oc>
    <nc r="AS144" t="n">
      <f>-</f>
    </nc>
  </rcc>
  <rcc rId="17601" ua="false" sId="4">
    <oc r="AT120" t="e">
      <f>-</f>
    </oc>
    <nc r="AT120" t="n">
      <f>-</f>
    </nc>
  </rcc>
  <rcc rId="17602" ua="false" sId="4">
    <oc r="AT121" t="e">
      <f>-</f>
    </oc>
    <nc r="AT121" t="n">
      <f>-</f>
    </nc>
  </rcc>
  <rcc rId="17603" ua="false" sId="4">
    <oc r="AT122" t="e">
      <f>-</f>
    </oc>
    <nc r="AT122" t="n">
      <f>-</f>
    </nc>
  </rcc>
  <rcc rId="17604" ua="false" sId="4">
    <oc r="AT123" t="e">
      <f>-</f>
    </oc>
    <nc r="AT123" t="n">
      <f>-</f>
    </nc>
  </rcc>
  <rcc rId="17605" ua="false" sId="4">
    <oc r="AT124" t="e">
      <f>-</f>
    </oc>
    <nc r="AT124" t="n">
      <f>-</f>
    </nc>
  </rcc>
  <rcc rId="17606" ua="false" sId="4">
    <oc r="AT125" t="e">
      <f>-</f>
    </oc>
    <nc r="AT125" t="n">
      <f>-</f>
    </nc>
  </rcc>
  <rcc rId="17607" ua="false" sId="4">
    <oc r="AT126" t="e">
      <f>-</f>
    </oc>
    <nc r="AT126" t="n">
      <f>-</f>
    </nc>
  </rcc>
  <rcc rId="17608" ua="false" sId="4">
    <oc r="AT127" t="e">
      <f>-</f>
    </oc>
    <nc r="AT127" t="n">
      <f>-</f>
    </nc>
  </rcc>
  <rcc rId="17609" ua="false" sId="4">
    <oc r="AT128" t="e">
      <f>-</f>
    </oc>
    <nc r="AT128" t="n">
      <f>-</f>
    </nc>
  </rcc>
  <rcc rId="17610" ua="false" sId="4">
    <oc r="AT129" t="e">
      <f>-</f>
    </oc>
    <nc r="AT129" t="n">
      <f>-</f>
    </nc>
  </rcc>
  <rcc rId="17611" ua="false" sId="4">
    <oc r="AT130" t="e">
      <f>-</f>
    </oc>
    <nc r="AT130" t="n">
      <f>-</f>
    </nc>
  </rcc>
  <rcc rId="17612" ua="false" sId="4">
    <oc r="AT131" t="e">
      <f>-</f>
    </oc>
    <nc r="AT131" t="n">
      <f>-</f>
    </nc>
  </rcc>
  <rcc rId="17613" ua="false" sId="4">
    <oc r="AT132" t="e">
      <f>-</f>
    </oc>
    <nc r="AT132" t="n">
      <f>-</f>
    </nc>
  </rcc>
  <rcc rId="17614" ua="false" sId="4">
    <oc r="AT133" t="e">
      <f>-</f>
    </oc>
    <nc r="AT133" t="n">
      <f>-</f>
    </nc>
  </rcc>
  <rcc rId="17615" ua="false" sId="4">
    <oc r="AT134" t="e">
      <f>-</f>
    </oc>
    <nc r="AT134" t="n">
      <f>-</f>
    </nc>
  </rcc>
  <rcc rId="17616" ua="false" sId="4">
    <oc r="AT135" t="e">
      <f>-</f>
    </oc>
    <nc r="AT135" t="n">
      <f>-</f>
    </nc>
  </rcc>
  <rcc rId="17617" ua="false" sId="4">
    <oc r="AT136" t="e">
      <f>-</f>
    </oc>
    <nc r="AT136" t="n">
      <f>-</f>
    </nc>
  </rcc>
  <rcc rId="17618" ua="false" sId="4">
    <oc r="AT137" t="e">
      <f>-</f>
    </oc>
    <nc r="AT137" t="n">
      <f>-</f>
    </nc>
  </rcc>
  <rcc rId="17619" ua="false" sId="4">
    <oc r="AT138" t="e">
      <f>-</f>
    </oc>
    <nc r="AT138" t="n">
      <f>-</f>
    </nc>
  </rcc>
  <rcc rId="17620" ua="false" sId="4">
    <oc r="AT139" t="e">
      <f>-</f>
    </oc>
    <nc r="AT139" t="n">
      <f>-</f>
    </nc>
  </rcc>
  <rcc rId="17621" ua="false" sId="4">
    <oc r="AT140" t="e">
      <f>-</f>
    </oc>
    <nc r="AT140" t="n">
      <f>-</f>
    </nc>
  </rcc>
  <rcc rId="17622" ua="false" sId="4">
    <oc r="AT141" t="e">
      <f>-</f>
    </oc>
    <nc r="AT141" t="n">
      <f>-</f>
    </nc>
  </rcc>
  <rcc rId="17623" ua="false" sId="4">
    <oc r="AT142" t="e">
      <f>-</f>
    </oc>
    <nc r="AT142" t="n">
      <f>-</f>
    </nc>
  </rcc>
  <rcc rId="17624" ua="false" sId="4">
    <oc r="AT143" t="e">
      <f>-</f>
    </oc>
    <nc r="AT143" t="n">
      <f>-</f>
    </nc>
  </rcc>
  <rcc rId="17625" ua="false" sId="4">
    <oc r="AT144" t="e">
      <f>-</f>
    </oc>
    <nc r="AT144" t="n">
      <f>-</f>
    </nc>
  </rcc>
  <rcc rId="17626" ua="false" sId="4">
    <oc r="AU120" t="e">
      <f>-</f>
    </oc>
    <nc r="AU120" t="n">
      <f>-</f>
    </nc>
  </rcc>
  <rcc rId="17627" ua="false" sId="4">
    <oc r="AU121" t="e">
      <f>-</f>
    </oc>
    <nc r="AU121" t="n">
      <f>-</f>
    </nc>
  </rcc>
  <rcc rId="17628" ua="false" sId="4">
    <oc r="AU122" t="e">
      <f>-</f>
    </oc>
    <nc r="AU122" t="n">
      <f>-</f>
    </nc>
  </rcc>
  <rcc rId="17629" ua="false" sId="4">
    <oc r="AU123" t="e">
      <f>-</f>
    </oc>
    <nc r="AU123" t="n">
      <f>-</f>
    </nc>
  </rcc>
  <rcc rId="17630" ua="false" sId="4">
    <oc r="AU124" t="e">
      <f>-</f>
    </oc>
    <nc r="AU124" t="n">
      <f>-</f>
    </nc>
  </rcc>
  <rcc rId="17631" ua="false" sId="4">
    <oc r="AU125" t="e">
      <f>-</f>
    </oc>
    <nc r="AU125" t="n">
      <f>-</f>
    </nc>
  </rcc>
  <rcc rId="17632" ua="false" sId="4">
    <oc r="AU126" t="e">
      <f>-</f>
    </oc>
    <nc r="AU126" t="n">
      <f>-</f>
    </nc>
  </rcc>
  <rcc rId="17633" ua="false" sId="4">
    <oc r="AU127" t="e">
      <f>-</f>
    </oc>
    <nc r="AU127" t="n">
      <f>-</f>
    </nc>
  </rcc>
  <rcc rId="17634" ua="false" sId="4">
    <oc r="AU128" t="e">
      <f>-</f>
    </oc>
    <nc r="AU128" t="n">
      <f>-</f>
    </nc>
  </rcc>
  <rcc rId="17635" ua="false" sId="4">
    <oc r="AU129" t="e">
      <f>-</f>
    </oc>
    <nc r="AU129" t="n">
      <f>-</f>
    </nc>
  </rcc>
  <rcc rId="17636" ua="false" sId="4">
    <oc r="AU130" t="e">
      <f>-</f>
    </oc>
    <nc r="AU130" t="n">
      <f>-</f>
    </nc>
  </rcc>
  <rcc rId="17637" ua="false" sId="4">
    <oc r="AU131" t="e">
      <f>-</f>
    </oc>
    <nc r="AU131" t="n">
      <f>-</f>
    </nc>
  </rcc>
  <rcc rId="17638" ua="false" sId="4">
    <oc r="AU132" t="e">
      <f>-</f>
    </oc>
    <nc r="AU132" t="n">
      <f>-</f>
    </nc>
  </rcc>
  <rcc rId="17639" ua="false" sId="4">
    <oc r="AU133" t="e">
      <f>-</f>
    </oc>
    <nc r="AU133" t="n">
      <f>-</f>
    </nc>
  </rcc>
  <rcc rId="17640" ua="false" sId="4">
    <oc r="AU134" t="e">
      <f>-</f>
    </oc>
    <nc r="AU134" t="n">
      <f>-</f>
    </nc>
  </rcc>
  <rcc rId="17641" ua="false" sId="4">
    <oc r="AU135" t="e">
      <f>-</f>
    </oc>
    <nc r="AU135" t="n">
      <f>-</f>
    </nc>
  </rcc>
  <rcc rId="17642" ua="false" sId="4">
    <oc r="AU136" t="e">
      <f>-</f>
    </oc>
    <nc r="AU136" t="n">
      <f>-</f>
    </nc>
  </rcc>
  <rcc rId="17643" ua="false" sId="4">
    <oc r="AU137" t="e">
      <f>-</f>
    </oc>
    <nc r="AU137" t="n">
      <f>-</f>
    </nc>
  </rcc>
  <rcc rId="17644" ua="false" sId="4">
    <oc r="AU138" t="e">
      <f>-</f>
    </oc>
    <nc r="AU138" t="n">
      <f>-</f>
    </nc>
  </rcc>
  <rcc rId="17645" ua="false" sId="4">
    <oc r="AU139" t="e">
      <f>-</f>
    </oc>
    <nc r="AU139" t="n">
      <f>-</f>
    </nc>
  </rcc>
  <rcc rId="17646" ua="false" sId="4">
    <oc r="AU140" t="e">
      <f>-</f>
    </oc>
    <nc r="AU140" t="n">
      <f>-</f>
    </nc>
  </rcc>
  <rcc rId="17647" ua="false" sId="4">
    <oc r="AU141" t="e">
      <f>-</f>
    </oc>
    <nc r="AU141" t="n">
      <f>-</f>
    </nc>
  </rcc>
  <rcc rId="17648" ua="false" sId="4">
    <oc r="AU142" t="e">
      <f>-</f>
    </oc>
    <nc r="AU142" t="n">
      <f>-</f>
    </nc>
  </rcc>
  <rcc rId="17649" ua="false" sId="4">
    <oc r="AU143" t="e">
      <f>-</f>
    </oc>
    <nc r="AU143" t="n">
      <f>-</f>
    </nc>
  </rcc>
  <rcc rId="17650" ua="false" sId="4">
    <oc r="AU144" t="e">
      <f>-</f>
    </oc>
    <nc r="AU144" t="n">
      <f>-</f>
    </nc>
  </rcc>
  <rcc rId="17651" ua="false" sId="4">
    <oc r="AV120" t="e">
      <f>-</f>
    </oc>
    <nc r="AV120" t="n">
      <f>-</f>
    </nc>
  </rcc>
  <rcc rId="17652" ua="false" sId="4">
    <oc r="AV121" t="e">
      <f>-</f>
    </oc>
    <nc r="AV121" t="n">
      <f>-</f>
    </nc>
  </rcc>
  <rcc rId="17653" ua="false" sId="4">
    <oc r="AV122" t="e">
      <f>-</f>
    </oc>
    <nc r="AV122" t="n">
      <f>-</f>
    </nc>
  </rcc>
  <rcc rId="17654" ua="false" sId="4">
    <oc r="AV123" t="e">
      <f>-</f>
    </oc>
    <nc r="AV123" t="n">
      <f>-</f>
    </nc>
  </rcc>
  <rcc rId="17655" ua="false" sId="4">
    <oc r="AV124" t="e">
      <f>-</f>
    </oc>
    <nc r="AV124" t="n">
      <f>-</f>
    </nc>
  </rcc>
  <rcc rId="17656" ua="false" sId="4">
    <oc r="AV125" t="e">
      <f>-</f>
    </oc>
    <nc r="AV125" t="n">
      <f>-</f>
    </nc>
  </rcc>
  <rcc rId="17657" ua="false" sId="4">
    <oc r="AV126" t="e">
      <f>-</f>
    </oc>
    <nc r="AV126" t="n">
      <f>-</f>
    </nc>
  </rcc>
  <rcc rId="17658" ua="false" sId="4">
    <oc r="AV127" t="e">
      <f>-</f>
    </oc>
    <nc r="AV127" t="n">
      <f>-</f>
    </nc>
  </rcc>
  <rcc rId="17659" ua="false" sId="4">
    <oc r="AV128" t="e">
      <f>-</f>
    </oc>
    <nc r="AV128" t="n">
      <f>-</f>
    </nc>
  </rcc>
  <rcc rId="17660" ua="false" sId="4">
    <oc r="AV129" t="e">
      <f>-</f>
    </oc>
    <nc r="AV129" t="n">
      <f>-</f>
    </nc>
  </rcc>
  <rcc rId="17661" ua="false" sId="4">
    <oc r="AV130" t="e">
      <f>-</f>
    </oc>
    <nc r="AV130" t="n">
      <f>-</f>
    </nc>
  </rcc>
  <rcc rId="17662" ua="false" sId="4">
    <oc r="AV131" t="e">
      <f>-</f>
    </oc>
    <nc r="AV131" t="n">
      <f>-</f>
    </nc>
  </rcc>
  <rcc rId="17663" ua="false" sId="4">
    <oc r="AV132" t="e">
      <f>-</f>
    </oc>
    <nc r="AV132" t="n">
      <f>-</f>
    </nc>
  </rcc>
  <rcc rId="17664" ua="false" sId="4">
    <oc r="AV133" t="e">
      <f>-</f>
    </oc>
    <nc r="AV133" t="n">
      <f>-</f>
    </nc>
  </rcc>
  <rcc rId="17665" ua="false" sId="4">
    <oc r="AV134" t="e">
      <f>-</f>
    </oc>
    <nc r="AV134" t="n">
      <f>-</f>
    </nc>
  </rcc>
  <rcc rId="17666" ua="false" sId="4">
    <oc r="AV135" t="e">
      <f>-</f>
    </oc>
    <nc r="AV135" t="n">
      <f>-</f>
    </nc>
  </rcc>
  <rcc rId="17667" ua="false" sId="4">
    <oc r="AV136" t="e">
      <f>-</f>
    </oc>
    <nc r="AV136" t="n">
      <f>-</f>
    </nc>
  </rcc>
  <rcc rId="17668" ua="false" sId="4">
    <oc r="AV137" t="e">
      <f>-</f>
    </oc>
    <nc r="AV137" t="n">
      <f>-</f>
    </nc>
  </rcc>
  <rcc rId="17669" ua="false" sId="4">
    <oc r="AV138" t="e">
      <f>-</f>
    </oc>
    <nc r="AV138" t="n">
      <f>-</f>
    </nc>
  </rcc>
  <rcc rId="17670" ua="false" sId="4">
    <oc r="AV139" t="e">
      <f>-</f>
    </oc>
    <nc r="AV139" t="n">
      <f>-</f>
    </nc>
  </rcc>
  <rcc rId="17671" ua="false" sId="4">
    <oc r="AV140" t="e">
      <f>-</f>
    </oc>
    <nc r="AV140" t="n">
      <f>-</f>
    </nc>
  </rcc>
  <rcc rId="17672" ua="false" sId="4">
    <oc r="AV141" t="e">
      <f>-</f>
    </oc>
    <nc r="AV141" t="n">
      <f>-</f>
    </nc>
  </rcc>
  <rcc rId="17673" ua="false" sId="4">
    <oc r="AV142" t="e">
      <f>-</f>
    </oc>
    <nc r="AV142" t="n">
      <f>-</f>
    </nc>
  </rcc>
  <rcc rId="17674" ua="false" sId="4">
    <oc r="AV143" t="e">
      <f>-</f>
    </oc>
    <nc r="AV143" t="n">
      <f>-</f>
    </nc>
  </rcc>
  <rcc rId="17675" ua="false" sId="4">
    <oc r="AV144" t="e">
      <f>-</f>
    </oc>
    <nc r="AV144" t="n">
      <f>-</f>
    </nc>
  </rcc>
  <rcc rId="17676" ua="false" sId="4">
    <oc r="AW120" t="e">
      <f>-</f>
    </oc>
    <nc r="AW120" t="n">
      <f>-</f>
    </nc>
  </rcc>
  <rcc rId="17677" ua="false" sId="4">
    <oc r="AW121" t="e">
      <f>-</f>
    </oc>
    <nc r="AW121" t="n">
      <f>-</f>
    </nc>
  </rcc>
  <rcc rId="17678" ua="false" sId="4">
    <oc r="AW122" t="e">
      <f>-</f>
    </oc>
    <nc r="AW122" t="n">
      <f>-</f>
    </nc>
  </rcc>
  <rcc rId="17679" ua="false" sId="4">
    <oc r="AW123" t="e">
      <f>-</f>
    </oc>
    <nc r="AW123" t="n">
      <f>-</f>
    </nc>
  </rcc>
  <rcc rId="17680" ua="false" sId="4">
    <oc r="AW124" t="e">
      <f>-</f>
    </oc>
    <nc r="AW124" t="n">
      <f>-</f>
    </nc>
  </rcc>
  <rcc rId="17681" ua="false" sId="4">
    <oc r="AW125" t="e">
      <f>-</f>
    </oc>
    <nc r="AW125" t="n">
      <f>-</f>
    </nc>
  </rcc>
  <rcc rId="17682" ua="false" sId="4">
    <oc r="AW126" t="e">
      <f>-</f>
    </oc>
    <nc r="AW126" t="n">
      <f>-</f>
    </nc>
  </rcc>
  <rcc rId="17683" ua="false" sId="4">
    <oc r="AW127" t="e">
      <f>-</f>
    </oc>
    <nc r="AW127" t="n">
      <f>-</f>
    </nc>
  </rcc>
  <rcc rId="17684" ua="false" sId="4">
    <oc r="AW128" t="e">
      <f>-</f>
    </oc>
    <nc r="AW128" t="n">
      <f>-</f>
    </nc>
  </rcc>
  <rcc rId="17685" ua="false" sId="4">
    <oc r="AW129" t="e">
      <f>-</f>
    </oc>
    <nc r="AW129" t="n">
      <f>-</f>
    </nc>
  </rcc>
  <rcc rId="17686" ua="false" sId="4">
    <oc r="AW130" t="e">
      <f>-</f>
    </oc>
    <nc r="AW130" t="n">
      <f>-</f>
    </nc>
  </rcc>
  <rcc rId="17687" ua="false" sId="4">
    <oc r="AW131" t="e">
      <f>-</f>
    </oc>
    <nc r="AW131" t="n">
      <f>-</f>
    </nc>
  </rcc>
  <rcc rId="17688" ua="false" sId="4">
    <oc r="AW132" t="e">
      <f>-</f>
    </oc>
    <nc r="AW132" t="n">
      <f>-</f>
    </nc>
  </rcc>
  <rcc rId="17689" ua="false" sId="4">
    <oc r="AW133" t="e">
      <f>-</f>
    </oc>
    <nc r="AW133" t="n">
      <f>-</f>
    </nc>
  </rcc>
  <rcc rId="17690" ua="false" sId="4">
    <oc r="AW134" t="e">
      <f>-</f>
    </oc>
    <nc r="AW134" t="n">
      <f>-</f>
    </nc>
  </rcc>
  <rcc rId="17691" ua="false" sId="4">
    <oc r="AW135" t="e">
      <f>-</f>
    </oc>
    <nc r="AW135" t="n">
      <f>-</f>
    </nc>
  </rcc>
  <rcc rId="17692" ua="false" sId="4">
    <oc r="AW136" t="e">
      <f>-</f>
    </oc>
    <nc r="AW136" t="n">
      <f>-</f>
    </nc>
  </rcc>
  <rcc rId="17693" ua="false" sId="4">
    <oc r="AW137" t="e">
      <f>-</f>
    </oc>
    <nc r="AW137" t="n">
      <f>-</f>
    </nc>
  </rcc>
  <rcc rId="17694" ua="false" sId="4">
    <oc r="AW138" t="e">
      <f>-</f>
    </oc>
    <nc r="AW138" t="n">
      <f>-</f>
    </nc>
  </rcc>
  <rcc rId="17695" ua="false" sId="4">
    <oc r="AW139" t="e">
      <f>-</f>
    </oc>
    <nc r="AW139" t="n">
      <f>-</f>
    </nc>
  </rcc>
  <rcc rId="17696" ua="false" sId="4">
    <oc r="AW140" t="e">
      <f>-</f>
    </oc>
    <nc r="AW140" t="n">
      <f>-</f>
    </nc>
  </rcc>
  <rcc rId="17697" ua="false" sId="4">
    <oc r="AW141" t="e">
      <f>-</f>
    </oc>
    <nc r="AW141" t="n">
      <f>-</f>
    </nc>
  </rcc>
  <rcc rId="17698" ua="false" sId="4">
    <oc r="AW142" t="e">
      <f>-</f>
    </oc>
    <nc r="AW142" t="n">
      <f>-</f>
    </nc>
  </rcc>
  <rcc rId="17699" ua="false" sId="4">
    <oc r="AW143" t="e">
      <f>-</f>
    </oc>
    <nc r="AW143" t="n">
      <f>-</f>
    </nc>
  </rcc>
  <rcc rId="17700" ua="false" sId="4">
    <oc r="AW144" t="e">
      <f>-</f>
    </oc>
    <nc r="AW144" t="n">
      <f>-</f>
    </nc>
  </rcc>
  <rcc rId="17701" ua="false" sId="4">
    <oc r="AX120" t="e">
      <f>-</f>
    </oc>
    <nc r="AX120" t="n">
      <f>-</f>
    </nc>
  </rcc>
  <rcc rId="17702" ua="false" sId="4">
    <oc r="AX121" t="e">
      <f>-</f>
    </oc>
    <nc r="AX121" t="n">
      <f>-</f>
    </nc>
  </rcc>
  <rcc rId="17703" ua="false" sId="4">
    <oc r="AX122" t="e">
      <f>-</f>
    </oc>
    <nc r="AX122" t="n">
      <f>-</f>
    </nc>
  </rcc>
  <rcc rId="17704" ua="false" sId="4">
    <oc r="AX123" t="e">
      <f>-</f>
    </oc>
    <nc r="AX123" t="n">
      <f>-</f>
    </nc>
  </rcc>
  <rcc rId="17705" ua="false" sId="4">
    <oc r="AX124" t="e">
      <f>-</f>
    </oc>
    <nc r="AX124" t="n">
      <f>-</f>
    </nc>
  </rcc>
  <rcc rId="17706" ua="false" sId="4">
    <oc r="AX125" t="e">
      <f>-</f>
    </oc>
    <nc r="AX125" t="n">
      <f>-</f>
    </nc>
  </rcc>
  <rcc rId="17707" ua="false" sId="4">
    <oc r="AX126" t="e">
      <f>-</f>
    </oc>
    <nc r="AX126" t="n">
      <f>-</f>
    </nc>
  </rcc>
  <rcc rId="17708" ua="false" sId="4">
    <oc r="AX127" t="e">
      <f>-</f>
    </oc>
    <nc r="AX127" t="n">
      <f>-</f>
    </nc>
  </rcc>
  <rcc rId="17709" ua="false" sId="4">
    <oc r="AX128" t="e">
      <f>-</f>
    </oc>
    <nc r="AX128" t="n">
      <f>-</f>
    </nc>
  </rcc>
  <rcc rId="17710" ua="false" sId="4">
    <oc r="AX129" t="e">
      <f>-</f>
    </oc>
    <nc r="AX129" t="n">
      <f>-</f>
    </nc>
  </rcc>
  <rcc rId="17711" ua="false" sId="4">
    <oc r="AX130" t="e">
      <f>-</f>
    </oc>
    <nc r="AX130" t="n">
      <f>-</f>
    </nc>
  </rcc>
  <rcc rId="17712" ua="false" sId="4">
    <oc r="AX131" t="e">
      <f>-</f>
    </oc>
    <nc r="AX131" t="n">
      <f>-</f>
    </nc>
  </rcc>
  <rcc rId="17713" ua="false" sId="4">
    <oc r="AX132" t="e">
      <f>-</f>
    </oc>
    <nc r="AX132" t="n">
      <f>-</f>
    </nc>
  </rcc>
  <rcc rId="17714" ua="false" sId="4">
    <oc r="AX133" t="e">
      <f>-</f>
    </oc>
    <nc r="AX133" t="n">
      <f>-</f>
    </nc>
  </rcc>
  <rcc rId="17715" ua="false" sId="4">
    <oc r="AX134" t="e">
      <f>-</f>
    </oc>
    <nc r="AX134" t="n">
      <f>-</f>
    </nc>
  </rcc>
  <rcc rId="17716" ua="false" sId="4">
    <oc r="AX135" t="e">
      <f>-</f>
    </oc>
    <nc r="AX135" t="n">
      <f>-</f>
    </nc>
  </rcc>
  <rcc rId="17717" ua="false" sId="4">
    <oc r="AX136" t="e">
      <f>-</f>
    </oc>
    <nc r="AX136" t="n">
      <f>-</f>
    </nc>
  </rcc>
  <rcc rId="17718" ua="false" sId="4">
    <oc r="AX137" t="e">
      <f>-</f>
    </oc>
    <nc r="AX137" t="n">
      <f>-</f>
    </nc>
  </rcc>
  <rcc rId="17719" ua="false" sId="4">
    <oc r="AX138" t="e">
      <f>-</f>
    </oc>
    <nc r="AX138" t="n">
      <f>-</f>
    </nc>
  </rcc>
  <rcc rId="17720" ua="false" sId="4">
    <oc r="AX139" t="e">
      <f>-</f>
    </oc>
    <nc r="AX139" t="n">
      <f>-</f>
    </nc>
  </rcc>
  <rcc rId="17721" ua="false" sId="4">
    <oc r="AX140" t="e">
      <f>-</f>
    </oc>
    <nc r="AX140" t="n">
      <f>-</f>
    </nc>
  </rcc>
  <rcc rId="17722" ua="false" sId="4">
    <oc r="AX141" t="e">
      <f>-</f>
    </oc>
    <nc r="AX141" t="n">
      <f>-</f>
    </nc>
  </rcc>
  <rcc rId="17723" ua="false" sId="4">
    <oc r="AX142" t="e">
      <f>-</f>
    </oc>
    <nc r="AX142" t="n">
      <f>-</f>
    </nc>
  </rcc>
  <rcc rId="17724" ua="false" sId="4">
    <oc r="AX143" t="e">
      <f>-</f>
    </oc>
    <nc r="AX143" t="n">
      <f>-</f>
    </nc>
  </rcc>
  <rcc rId="17725" ua="false" sId="4">
    <oc r="AX144" t="e">
      <f>-</f>
    </oc>
    <nc r="AX144" t="n">
      <f>-</f>
    </nc>
  </rcc>
  <rcc rId="17726" ua="false" sId="4">
    <oc r="B145" t="e">
      <f>-</f>
    </oc>
    <nc r="B145" t="n">
      <f>-</f>
    </nc>
  </rcc>
  <rcc rId="17727" ua="false" sId="4">
    <oc r="C145" t="e">
      <f>-</f>
    </oc>
    <nc r="C145" t="n">
      <f>-</f>
    </nc>
  </rcc>
  <rcc rId="17728" ua="false" sId="4">
    <oc r="D145" t="e">
      <f>-</f>
    </oc>
    <nc r="D145" t="n">
      <f>-</f>
    </nc>
  </rcc>
  <rcc rId="17729" ua="false" sId="4">
    <oc r="E145" t="e">
      <f>-</f>
    </oc>
    <nc r="E145" t="n">
      <f>-</f>
    </nc>
  </rcc>
  <rcc rId="17730" ua="false" sId="4">
    <oc r="F145" t="e">
      <f>-</f>
    </oc>
    <nc r="F145" t="n">
      <f>-</f>
    </nc>
  </rcc>
  <rcc rId="17731" ua="false" sId="4">
    <oc r="G145" t="e">
      <f>-</f>
    </oc>
    <nc r="G145" t="n">
      <f>-</f>
    </nc>
  </rcc>
  <rcc rId="17732" ua="false" sId="4">
    <oc r="H145" t="e">
      <f>-</f>
    </oc>
    <nc r="H145" t="n">
      <f>-</f>
    </nc>
  </rcc>
  <rcc rId="17733" ua="false" sId="4">
    <oc r="I145" t="e">
      <f>-</f>
    </oc>
    <nc r="I145" t="n">
      <f>-</f>
    </nc>
  </rcc>
  <rcc rId="17734" ua="false" sId="4">
    <oc r="J145" t="e">
      <f>-</f>
    </oc>
    <nc r="J145" t="n">
      <f>-</f>
    </nc>
  </rcc>
  <rcc rId="17735" ua="false" sId="4">
    <oc r="K145" t="e">
      <f>-</f>
    </oc>
    <nc r="K145" t="n">
      <f>-</f>
    </nc>
  </rcc>
  <rcc rId="17736" ua="false" sId="4">
    <oc r="L145" t="e">
      <f>-</f>
    </oc>
    <nc r="L145" t="n">
      <f>-</f>
    </nc>
  </rcc>
  <rcc rId="17737" ua="false" sId="4">
    <oc r="M145" t="e">
      <f>-</f>
    </oc>
    <nc r="M145" t="n">
      <f>-</f>
    </nc>
  </rcc>
  <rcc rId="17738" ua="false" sId="4">
    <oc r="N145" t="e">
      <f>-</f>
    </oc>
    <nc r="N145" t="n">
      <f>-</f>
    </nc>
  </rcc>
  <rcc rId="17739" ua="false" sId="4">
    <oc r="O145" t="e">
      <f>-</f>
    </oc>
    <nc r="O145" t="n">
      <f>-</f>
    </nc>
  </rcc>
  <rcc rId="17740" ua="false" sId="4">
    <oc r="P145" t="e">
      <f>-</f>
    </oc>
    <nc r="P145" t="n">
      <f>-</f>
    </nc>
  </rcc>
  <rcc rId="17741" ua="false" sId="4">
    <oc r="Q145" t="e">
      <f>-</f>
    </oc>
    <nc r="Q145" t="n">
      <f>-</f>
    </nc>
  </rcc>
  <rcc rId="17742" ua="false" sId="4">
    <oc r="S145" t="e">
      <f>-</f>
    </oc>
    <nc r="S145" t="n">
      <f>-</f>
    </nc>
  </rcc>
  <rcc rId="17743" ua="false" sId="4">
    <oc r="T145" t="e">
      <f>-</f>
    </oc>
    <nc r="T145" t="n">
      <f>-</f>
    </nc>
  </rcc>
  <rcc rId="17744" ua="false" sId="4">
    <oc r="U145" t="e">
      <f>-</f>
    </oc>
    <nc r="U145" t="n">
      <f>-</f>
    </nc>
  </rcc>
  <rcc rId="17745" ua="false" sId="4">
    <oc r="V145" t="e">
      <f>-</f>
    </oc>
    <nc r="V145" t="n">
      <f>-</f>
    </nc>
  </rcc>
  <rcc rId="17746" ua="false" sId="4">
    <oc r="W145" t="e">
      <f>-</f>
    </oc>
    <nc r="W145" t="n">
      <f>-</f>
    </nc>
  </rcc>
  <rcc rId="17747" ua="false" sId="4">
    <oc r="X145" t="e">
      <f>-</f>
    </oc>
    <nc r="X145" t="n">
      <f>-</f>
    </nc>
  </rcc>
  <rcc rId="17748" ua="false" sId="4">
    <oc r="Y145" t="e">
      <f>-</f>
    </oc>
    <nc r="Y145" t="n">
      <f>-</f>
    </nc>
  </rcc>
  <rcc rId="17749" ua="false" sId="4">
    <oc r="Z145" t="e">
      <f>-</f>
    </oc>
    <nc r="Z145" t="n">
      <f>-</f>
    </nc>
  </rcc>
  <rcc rId="17750" ua="false" sId="4">
    <oc r="AC145" t="e">
      <f>-</f>
    </oc>
    <nc r="AC145" t="n">
      <f>-</f>
    </nc>
  </rcc>
  <rcc rId="17751" ua="false" sId="4">
    <oc r="AC146" t="e">
      <f>-</f>
    </oc>
    <nc r="AC146" t="n">
      <f>-</f>
    </nc>
  </rcc>
  <rcc rId="17752" ua="false" sId="4">
    <oc r="AE145" t="e">
      <f>-</f>
    </oc>
    <nc r="AE145" t="n">
      <f>-</f>
    </nc>
  </rcc>
  <rcc rId="17753" ua="false" sId="4">
    <oc r="AE146" t="e">
      <f>-</f>
    </oc>
    <nc r="AE146" t="n">
      <f>-</f>
    </nc>
  </rcc>
  <rcc rId="17754" ua="false" sId="4">
    <oc r="AG145" t="e">
      <f>-</f>
    </oc>
    <nc r="AG145" t="n">
      <f>-</f>
    </nc>
  </rcc>
  <rcc rId="17755" ua="false" sId="4">
    <oc r="AG146" t="e">
      <f>-</f>
    </oc>
    <nc r="AG146" t="n">
      <f>-</f>
    </nc>
  </rcc>
  <rcc rId="17756" ua="false" sId="4">
    <oc r="AI145" t="e">
      <f>-</f>
    </oc>
    <nc r="AI145" t="n">
      <f>-</f>
    </nc>
  </rcc>
  <rcc rId="17757" ua="false" sId="4">
    <oc r="AI146" t="e">
      <f>-</f>
    </oc>
    <nc r="AI146" t="n">
      <f>-</f>
    </nc>
  </rcc>
  <rcc rId="17758" ua="false" sId="4">
    <oc r="AK145" t="e">
      <f>-</f>
    </oc>
    <nc r="AK145" t="n">
      <f>-</f>
    </nc>
  </rcc>
  <rcc rId="17759" ua="false" sId="4">
    <oc r="AK146" t="e">
      <f>-</f>
    </oc>
    <nc r="AK146" t="n">
      <f>-</f>
    </nc>
  </rcc>
  <rcc rId="17760" ua="false" sId="4">
    <oc r="AM145" t="e">
      <f>-</f>
    </oc>
    <nc r="AM145" t="n">
      <f>-</f>
    </nc>
  </rcc>
  <rcc rId="17761" ua="false" sId="4">
    <oc r="AO145" t="e">
      <f>-</f>
    </oc>
    <nc r="AO145" t="n">
      <f>-</f>
    </nc>
  </rcc>
  <rcc rId="17762" ua="false" sId="4">
    <oc r="AP145" t="e">
      <f>-</f>
    </oc>
    <nc r="AP145" t="n">
      <f>-</f>
    </nc>
  </rcc>
  <rcc rId="17763" ua="false" sId="4">
    <oc r="AQ145" t="e">
      <f>-</f>
    </oc>
    <nc r="AQ145" t="n">
      <f>-</f>
    </nc>
  </rcc>
  <rcc rId="17764" ua="false" sId="4">
    <oc r="AR145" t="e">
      <f>-</f>
    </oc>
    <nc r="AR145" t="n">
      <f>-</f>
    </nc>
  </rcc>
  <rcc rId="17765" ua="false" sId="4">
    <oc r="AS145" t="e">
      <f>-</f>
    </oc>
    <nc r="AS145" t="n">
      <f>-</f>
    </nc>
  </rcc>
  <rcc rId="17766" ua="false" sId="4">
    <oc r="AT145" t="e">
      <f>-</f>
    </oc>
    <nc r="AT145" t="n">
      <f>-</f>
    </nc>
  </rcc>
  <rcc rId="17767" ua="false" sId="4">
    <oc r="AU145" t="e">
      <f>-</f>
    </oc>
    <nc r="AU145" t="n">
      <f>-</f>
    </nc>
  </rcc>
  <rcc rId="17768" ua="false" sId="4">
    <oc r="AV145" t="e">
      <f>-</f>
    </oc>
    <nc r="AV145" t="n">
      <f>-</f>
    </nc>
  </rcc>
  <rcc rId="17769" ua="false" sId="4">
    <oc r="AW145" t="e">
      <f>-</f>
    </oc>
    <nc r="AW145" t="n">
      <f>-</f>
    </nc>
  </rcc>
  <rcc rId="17770" ua="false" sId="4">
    <oc r="AX145" t="e">
      <f>-</f>
    </oc>
    <nc r="AX145" t="n">
      <f>-</f>
    </nc>
  </rcc>
</revisions>
</file>

<file path=xl/revisions/revisionLog29.xml><?xml version="1.0" encoding="utf-8"?>
<revisions xmlns="http://schemas.openxmlformats.org/spreadsheetml/2006/main" xmlns:r="http://schemas.openxmlformats.org/officeDocument/2006/relationships">
  <rcc rId="17771" ua="false" sId="4">
    <oc r="B155" t="e">
      <f>-</f>
    </oc>
    <nc r="B155" t="n">
      <f>-</f>
    </nc>
  </rcc>
  <rcc rId="17772" ua="false" sId="4">
    <oc r="B156" t="e">
      <f>-</f>
    </oc>
    <nc r="B156" t="n">
      <f>-</f>
    </nc>
  </rcc>
  <rcc rId="17773" ua="false" sId="4">
    <oc r="B157" t="e">
      <f>-</f>
    </oc>
    <nc r="B157" t="n">
      <f>-</f>
    </nc>
  </rcc>
  <rcc rId="17774" ua="false" sId="4">
    <oc r="B158" t="e">
      <f>-</f>
    </oc>
    <nc r="B158" t="n">
      <f>-</f>
    </nc>
  </rcc>
  <rcc rId="17775" ua="false" sId="4">
    <oc r="B159" t="e">
      <f>-</f>
    </oc>
    <nc r="B159" t="n">
      <f>-</f>
    </nc>
  </rcc>
  <rcc rId="17776" ua="false" sId="4">
    <oc r="B160" t="e">
      <f>-</f>
    </oc>
    <nc r="B160" t="n">
      <f>-</f>
    </nc>
  </rcc>
  <rcc rId="17777" ua="false" sId="4">
    <oc r="B161" t="e">
      <f>-</f>
    </oc>
    <nc r="B161" t="n">
      <f>-</f>
    </nc>
  </rcc>
  <rcc rId="17778" ua="false" sId="4">
    <oc r="B162" t="e">
      <f>-</f>
    </oc>
    <nc r="B162" t="n">
      <f>-</f>
    </nc>
  </rcc>
  <rcc rId="17779" ua="false" sId="4">
    <oc r="B163" t="e">
      <f>-</f>
    </oc>
    <nc r="B163" t="n">
      <f>-</f>
    </nc>
  </rcc>
  <rcc rId="17780" ua="false" sId="4">
    <oc r="B164" t="e">
      <f>-</f>
    </oc>
    <nc r="B164" t="n">
      <f>-</f>
    </nc>
  </rcc>
  <rcc rId="17781" ua="false" sId="4">
    <oc r="B165" t="e">
      <f>-</f>
    </oc>
    <nc r="B165" t="n">
      <f>-</f>
    </nc>
  </rcc>
  <rcc rId="17782" ua="false" sId="4">
    <oc r="B166" t="e">
      <f>-</f>
    </oc>
    <nc r="B166" t="n">
      <f>-</f>
    </nc>
  </rcc>
  <rcc rId="17783" ua="false" sId="4">
    <oc r="B167" t="e">
      <f>-</f>
    </oc>
    <nc r="B167" t="n">
      <f>-</f>
    </nc>
  </rcc>
  <rcc rId="17784" ua="false" sId="4">
    <oc r="B168" t="e">
      <f>-</f>
    </oc>
    <nc r="B168" t="n">
      <f>-</f>
    </nc>
  </rcc>
  <rcc rId="17785" ua="false" sId="4">
    <oc r="B169" t="e">
      <f>-</f>
    </oc>
    <nc r="B169" t="n">
      <f>-</f>
    </nc>
  </rcc>
  <rcc rId="17786" ua="false" sId="4">
    <oc r="B170" t="e">
      <f>-</f>
    </oc>
    <nc r="B170" t="n">
      <f>-</f>
    </nc>
  </rcc>
  <rcc rId="17787" ua="false" sId="4">
    <oc r="B171" t="e">
      <f>-</f>
    </oc>
    <nc r="B171" t="n">
      <f>-</f>
    </nc>
  </rcc>
  <rcc rId="17788" ua="false" sId="4">
    <oc r="B172" t="e">
      <f>-</f>
    </oc>
    <nc r="B172" t="n">
      <f>-</f>
    </nc>
  </rcc>
  <rcc rId="17789" ua="false" sId="4">
    <oc r="B173" t="e">
      <f>-</f>
    </oc>
    <nc r="B173" t="n">
      <f>-</f>
    </nc>
  </rcc>
  <rcc rId="17790" ua="false" sId="4">
    <oc r="B174" t="e">
      <f>-</f>
    </oc>
    <nc r="B174" t="n">
      <f>-</f>
    </nc>
  </rcc>
  <rcc rId="17791" ua="false" sId="4">
    <oc r="B175" t="e">
      <f>-</f>
    </oc>
    <nc r="B175" t="n">
      <f>-</f>
    </nc>
  </rcc>
  <rcc rId="17792" ua="false" sId="4">
    <oc r="B176" t="e">
      <f>-</f>
    </oc>
    <nc r="B176" t="n">
      <f>-</f>
    </nc>
  </rcc>
  <rcc rId="17793" ua="false" sId="4">
    <oc r="B177" t="e">
      <f>-</f>
    </oc>
    <nc r="B177" t="n">
      <f>-</f>
    </nc>
  </rcc>
  <rcc rId="17794" ua="false" sId="4">
    <oc r="B178" t="e">
      <f>-</f>
    </oc>
    <nc r="B178" t="n">
      <f>-</f>
    </nc>
  </rcc>
  <rcc rId="17795" ua="false" sId="4">
    <oc r="B179" t="e">
      <f>-</f>
    </oc>
    <nc r="B179" t="n">
      <f>-</f>
    </nc>
  </rcc>
  <rcc rId="17796" ua="false" sId="4">
    <nc r="B180" t="n">
      <f>-</f>
    </nc>
  </rcc>
  <rcc rId="17797" ua="false" sId="4">
    <oc r="C155" t="e">
      <f>-</f>
    </oc>
    <nc r="C155" t="n">
      <f>-</f>
    </nc>
  </rcc>
  <rcc rId="17798" ua="false" sId="4">
    <oc r="C156" t="e">
      <f>-</f>
    </oc>
    <nc r="C156" t="n">
      <f>-</f>
    </nc>
  </rcc>
  <rcc rId="17799" ua="false" sId="4">
    <oc r="C157" t="e">
      <f>-</f>
    </oc>
    <nc r="C157" t="n">
      <f>-</f>
    </nc>
  </rcc>
  <rcc rId="17800" ua="false" sId="4">
    <oc r="C158" t="e">
      <f>-</f>
    </oc>
    <nc r="C158" t="n">
      <f>-</f>
    </nc>
  </rcc>
  <rcc rId="17801" ua="false" sId="4">
    <oc r="C159" t="e">
      <f>-</f>
    </oc>
    <nc r="C159" t="n">
      <f>-</f>
    </nc>
  </rcc>
  <rcc rId="17802" ua="false" sId="4">
    <oc r="C160" t="e">
      <f>-</f>
    </oc>
    <nc r="C160" t="n">
      <f>-</f>
    </nc>
  </rcc>
  <rcc rId="17803" ua="false" sId="4">
    <oc r="C161" t="e">
      <f>-</f>
    </oc>
    <nc r="C161" t="n">
      <f>-</f>
    </nc>
  </rcc>
  <rcc rId="17804" ua="false" sId="4">
    <oc r="C162" t="e">
      <f>-</f>
    </oc>
    <nc r="C162" t="n">
      <f>-</f>
    </nc>
  </rcc>
  <rcc rId="17805" ua="false" sId="4">
    <oc r="C163" t="e">
      <f>-</f>
    </oc>
    <nc r="C163" t="n">
      <f>-</f>
    </nc>
  </rcc>
  <rcc rId="17806" ua="false" sId="4">
    <oc r="C164" t="e">
      <f>-</f>
    </oc>
    <nc r="C164" t="n">
      <f>-</f>
    </nc>
  </rcc>
  <rcc rId="17807" ua="false" sId="4">
    <oc r="C165" t="e">
      <f>-</f>
    </oc>
    <nc r="C165" t="n">
      <f>-</f>
    </nc>
  </rcc>
  <rcc rId="17808" ua="false" sId="4">
    <oc r="C166" t="e">
      <f>-</f>
    </oc>
    <nc r="C166" t="n">
      <f>-</f>
    </nc>
  </rcc>
  <rcc rId="17809" ua="false" sId="4">
    <oc r="C167" t="e">
      <f>-</f>
    </oc>
    <nc r="C167" t="n">
      <f>-</f>
    </nc>
  </rcc>
  <rcc rId="17810" ua="false" sId="4">
    <oc r="C168" t="e">
      <f>-</f>
    </oc>
    <nc r="C168" t="n">
      <f>-</f>
    </nc>
  </rcc>
  <rcc rId="17811" ua="false" sId="4">
    <oc r="C169" t="e">
      <f>-</f>
    </oc>
    <nc r="C169" t="n">
      <f>-</f>
    </nc>
  </rcc>
  <rcc rId="17812" ua="false" sId="4">
    <oc r="C170" t="e">
      <f>-</f>
    </oc>
    <nc r="C170" t="n">
      <f>-</f>
    </nc>
  </rcc>
  <rcc rId="17813" ua="false" sId="4">
    <oc r="C171" t="e">
      <f>-</f>
    </oc>
    <nc r="C171" t="n">
      <f>-</f>
    </nc>
  </rcc>
  <rcc rId="17814" ua="false" sId="4">
    <oc r="C172" t="e">
      <f>-</f>
    </oc>
    <nc r="C172" t="n">
      <f>-</f>
    </nc>
  </rcc>
  <rcc rId="17815" ua="false" sId="4">
    <oc r="C173" t="e">
      <f>-</f>
    </oc>
    <nc r="C173" t="n">
      <f>-</f>
    </nc>
  </rcc>
  <rcc rId="17816" ua="false" sId="4">
    <oc r="C174" t="e">
      <f>-</f>
    </oc>
    <nc r="C174" t="n">
      <f>-</f>
    </nc>
  </rcc>
  <rcc rId="17817" ua="false" sId="4">
    <oc r="C175" t="e">
      <f>-</f>
    </oc>
    <nc r="C175" t="n">
      <f>-</f>
    </nc>
  </rcc>
  <rcc rId="17818" ua="false" sId="4">
    <oc r="C176" t="e">
      <f>-</f>
    </oc>
    <nc r="C176" t="n">
      <f>-</f>
    </nc>
  </rcc>
  <rcc rId="17819" ua="false" sId="4">
    <oc r="C177" t="e">
      <f>-</f>
    </oc>
    <nc r="C177" t="n">
      <f>-</f>
    </nc>
  </rcc>
  <rcc rId="17820" ua="false" sId="4">
    <oc r="C178" t="e">
      <f>-</f>
    </oc>
    <nc r="C178" t="n">
      <f>-</f>
    </nc>
  </rcc>
  <rcc rId="17821" ua="false" sId="4">
    <oc r="C179" t="e">
      <f>-</f>
    </oc>
    <nc r="C179" t="n">
      <f>-</f>
    </nc>
  </rcc>
  <rcc rId="17822" ua="false" sId="4">
    <nc r="C180" t="n">
      <f>-</f>
    </nc>
  </rcc>
  <rcc rId="17823" ua="false" sId="4">
    <oc r="D155" t="e">
      <f>-</f>
    </oc>
    <nc r="D155" t="n">
      <f>-</f>
    </nc>
  </rcc>
  <rcc rId="17824" ua="false" sId="4">
    <oc r="D156" t="e">
      <f>-</f>
    </oc>
    <nc r="D156" t="n">
      <f>-</f>
    </nc>
  </rcc>
  <rcc rId="17825" ua="false" sId="4">
    <oc r="D157" t="e">
      <f>-</f>
    </oc>
    <nc r="D157" t="n">
      <f>-</f>
    </nc>
  </rcc>
  <rcc rId="17826" ua="false" sId="4">
    <oc r="D158" t="e">
      <f>-</f>
    </oc>
    <nc r="D158" t="n">
      <f>-</f>
    </nc>
  </rcc>
  <rcc rId="17827" ua="false" sId="4">
    <oc r="D159" t="e">
      <f>-</f>
    </oc>
    <nc r="D159" t="n">
      <f>-</f>
    </nc>
  </rcc>
  <rcc rId="17828" ua="false" sId="4">
    <oc r="D160" t="e">
      <f>-</f>
    </oc>
    <nc r="D160" t="n">
      <f>-</f>
    </nc>
  </rcc>
  <rcc rId="17829" ua="false" sId="4">
    <oc r="D161" t="e">
      <f>-</f>
    </oc>
    <nc r="D161" t="n">
      <f>-</f>
    </nc>
  </rcc>
  <rcc rId="17830" ua="false" sId="4">
    <oc r="D162" t="e">
      <f>-</f>
    </oc>
    <nc r="D162" t="n">
      <f>-</f>
    </nc>
  </rcc>
  <rcc rId="17831" ua="false" sId="4">
    <oc r="D163" t="e">
      <f>-</f>
    </oc>
    <nc r="D163" t="n">
      <f>-</f>
    </nc>
  </rcc>
  <rcc rId="17832" ua="false" sId="4">
    <oc r="D164" t="e">
      <f>-</f>
    </oc>
    <nc r="D164" t="n">
      <f>-</f>
    </nc>
  </rcc>
  <rcc rId="17833" ua="false" sId="4">
    <oc r="D165" t="e">
      <f>-</f>
    </oc>
    <nc r="D165" t="n">
      <f>-</f>
    </nc>
  </rcc>
  <rcc rId="17834" ua="false" sId="4">
    <oc r="D166" t="e">
      <f>-</f>
    </oc>
    <nc r="D166" t="n">
      <f>-</f>
    </nc>
  </rcc>
  <rcc rId="17835" ua="false" sId="4">
    <oc r="D167" t="e">
      <f>-</f>
    </oc>
    <nc r="D167" t="n">
      <f>-</f>
    </nc>
  </rcc>
  <rcc rId="17836" ua="false" sId="4">
    <oc r="D168" t="e">
      <f>-</f>
    </oc>
    <nc r="D168" t="n">
      <f>-</f>
    </nc>
  </rcc>
  <rcc rId="17837" ua="false" sId="4">
    <oc r="D169" t="e">
      <f>-</f>
    </oc>
    <nc r="D169" t="n">
      <f>-</f>
    </nc>
  </rcc>
  <rcc rId="17838" ua="false" sId="4">
    <oc r="D170" t="e">
      <f>-</f>
    </oc>
    <nc r="D170" t="n">
      <f>-</f>
    </nc>
  </rcc>
  <rcc rId="17839" ua="false" sId="4">
    <oc r="D171" t="e">
      <f>-</f>
    </oc>
    <nc r="D171" t="n">
      <f>-</f>
    </nc>
  </rcc>
  <rcc rId="17840" ua="false" sId="4">
    <oc r="D172" t="e">
      <f>-</f>
    </oc>
    <nc r="D172" t="n">
      <f>-</f>
    </nc>
  </rcc>
  <rcc rId="17841" ua="false" sId="4">
    <oc r="D173" t="e">
      <f>-</f>
    </oc>
    <nc r="D173" t="n">
      <f>-</f>
    </nc>
  </rcc>
  <rcc rId="17842" ua="false" sId="4">
    <oc r="D174" t="e">
      <f>-</f>
    </oc>
    <nc r="D174" t="n">
      <f>-</f>
    </nc>
  </rcc>
  <rcc rId="17843" ua="false" sId="4">
    <oc r="D175" t="e">
      <f>-</f>
    </oc>
    <nc r="D175" t="n">
      <f>-</f>
    </nc>
  </rcc>
  <rcc rId="17844" ua="false" sId="4">
    <oc r="D176" t="e">
      <f>-</f>
    </oc>
    <nc r="D176" t="n">
      <f>-</f>
    </nc>
  </rcc>
  <rcc rId="17845" ua="false" sId="4">
    <oc r="D177" t="e">
      <f>-</f>
    </oc>
    <nc r="D177" t="n">
      <f>-</f>
    </nc>
  </rcc>
  <rcc rId="17846" ua="false" sId="4">
    <oc r="D178" t="e">
      <f>-</f>
    </oc>
    <nc r="D178" t="n">
      <f>-</f>
    </nc>
  </rcc>
  <rcc rId="17847" ua="false" sId="4">
    <oc r="D179" t="e">
      <f>-</f>
    </oc>
    <nc r="D179" t="n">
      <f>-</f>
    </nc>
  </rcc>
  <rcc rId="17848" ua="false" sId="4">
    <nc r="D180" t="n">
      <f>-</f>
    </nc>
  </rcc>
  <rcc rId="17849" ua="false" sId="4">
    <oc r="E155" t="e">
      <f>-</f>
    </oc>
    <nc r="E155" t="n">
      <f>-</f>
    </nc>
  </rcc>
  <rcc rId="17850" ua="false" sId="4">
    <oc r="E156" t="e">
      <f>-</f>
    </oc>
    <nc r="E156" t="n">
      <f>-</f>
    </nc>
  </rcc>
  <rcc rId="17851" ua="false" sId="4">
    <oc r="E157" t="e">
      <f>-</f>
    </oc>
    <nc r="E157" t="n">
      <f>-</f>
    </nc>
  </rcc>
  <rcc rId="17852" ua="false" sId="4">
    <oc r="E158" t="e">
      <f>-</f>
    </oc>
    <nc r="E158" t="n">
      <f>-</f>
    </nc>
  </rcc>
  <rcc rId="17853" ua="false" sId="4">
    <oc r="E159" t="e">
      <f>-</f>
    </oc>
    <nc r="E159" t="n">
      <f>-</f>
    </nc>
  </rcc>
  <rcc rId="17854" ua="false" sId="4">
    <oc r="E160" t="e">
      <f>-</f>
    </oc>
    <nc r="E160" t="n">
      <f>-</f>
    </nc>
  </rcc>
  <rcc rId="17855" ua="false" sId="4">
    <oc r="E161" t="e">
      <f>-</f>
    </oc>
    <nc r="E161" t="n">
      <f>-</f>
    </nc>
  </rcc>
  <rcc rId="17856" ua="false" sId="4">
    <oc r="E162" t="e">
      <f>-</f>
    </oc>
    <nc r="E162" t="n">
      <f>-</f>
    </nc>
  </rcc>
  <rcc rId="17857" ua="false" sId="4">
    <oc r="E163" t="e">
      <f>-</f>
    </oc>
    <nc r="E163" t="n">
      <f>-</f>
    </nc>
  </rcc>
  <rcc rId="17858" ua="false" sId="4">
    <oc r="E164" t="e">
      <f>-</f>
    </oc>
    <nc r="E164" t="n">
      <f>-</f>
    </nc>
  </rcc>
  <rcc rId="17859" ua="false" sId="4">
    <oc r="E165" t="e">
      <f>-</f>
    </oc>
    <nc r="E165" t="n">
      <f>-</f>
    </nc>
  </rcc>
  <rcc rId="17860" ua="false" sId="4">
    <oc r="E166" t="e">
      <f>-</f>
    </oc>
    <nc r="E166" t="n">
      <f>-</f>
    </nc>
  </rcc>
  <rcc rId="17861" ua="false" sId="4">
    <oc r="E167" t="e">
      <f>-</f>
    </oc>
    <nc r="E167" t="n">
      <f>-</f>
    </nc>
  </rcc>
  <rcc rId="17862" ua="false" sId="4">
    <oc r="E168" t="e">
      <f>-</f>
    </oc>
    <nc r="E168" t="n">
      <f>-</f>
    </nc>
  </rcc>
  <rcc rId="17863" ua="false" sId="4">
    <oc r="E169" t="e">
      <f>-</f>
    </oc>
    <nc r="E169" t="n">
      <f>-</f>
    </nc>
  </rcc>
  <rcc rId="17864" ua="false" sId="4">
    <oc r="E170" t="e">
      <f>-</f>
    </oc>
    <nc r="E170" t="n">
      <f>-</f>
    </nc>
  </rcc>
  <rcc rId="17865" ua="false" sId="4">
    <oc r="E171" t="e">
      <f>-</f>
    </oc>
    <nc r="E171" t="n">
      <f>-</f>
    </nc>
  </rcc>
  <rcc rId="17866" ua="false" sId="4">
    <oc r="E172" t="e">
      <f>-</f>
    </oc>
    <nc r="E172" t="n">
      <f>-</f>
    </nc>
  </rcc>
  <rcc rId="17867" ua="false" sId="4">
    <oc r="E173" t="e">
      <f>-</f>
    </oc>
    <nc r="E173" t="n">
      <f>-</f>
    </nc>
  </rcc>
  <rcc rId="17868" ua="false" sId="4">
    <oc r="E174" t="e">
      <f>-</f>
    </oc>
    <nc r="E174" t="n">
      <f>-</f>
    </nc>
  </rcc>
  <rcc rId="17869" ua="false" sId="4">
    <oc r="E175" t="e">
      <f>-</f>
    </oc>
    <nc r="E175" t="n">
      <f>-</f>
    </nc>
  </rcc>
  <rcc rId="17870" ua="false" sId="4">
    <oc r="E176" t="e">
      <f>-</f>
    </oc>
    <nc r="E176" t="n">
      <f>-</f>
    </nc>
  </rcc>
  <rcc rId="17871" ua="false" sId="4">
    <oc r="E177" t="e">
      <f>-</f>
    </oc>
    <nc r="E177" t="n">
      <f>-</f>
    </nc>
  </rcc>
  <rcc rId="17872" ua="false" sId="4">
    <oc r="E178" t="e">
      <f>-</f>
    </oc>
    <nc r="E178" t="n">
      <f>-</f>
    </nc>
  </rcc>
  <rcc rId="17873" ua="false" sId="4">
    <oc r="E179" t="e">
      <f>-</f>
    </oc>
    <nc r="E179" t="n">
      <f>-</f>
    </nc>
  </rcc>
  <rcc rId="17874" ua="false" sId="4">
    <nc r="E180" t="n">
      <f>-</f>
    </nc>
  </rcc>
  <rcc rId="17875" ua="false" sId="4">
    <oc r="F155" t="e">
      <f>-</f>
    </oc>
    <nc r="F155" t="n">
      <f>-</f>
    </nc>
  </rcc>
  <rcc rId="17876" ua="false" sId="4">
    <oc r="F156" t="e">
      <f>-</f>
    </oc>
    <nc r="F156" t="n">
      <f>-</f>
    </nc>
  </rcc>
  <rcc rId="17877" ua="false" sId="4">
    <oc r="F157" t="e">
      <f>-</f>
    </oc>
    <nc r="F157" t="n">
      <f>-</f>
    </nc>
  </rcc>
  <rcc rId="17878" ua="false" sId="4">
    <oc r="F158" t="e">
      <f>-</f>
    </oc>
    <nc r="F158" t="n">
      <f>-</f>
    </nc>
  </rcc>
  <rcc rId="17879" ua="false" sId="4">
    <oc r="F159" t="e">
      <f>-</f>
    </oc>
    <nc r="F159" t="n">
      <f>-</f>
    </nc>
  </rcc>
  <rcc rId="17880" ua="false" sId="4">
    <oc r="F160" t="e">
      <f>-</f>
    </oc>
    <nc r="F160" t="n">
      <f>-</f>
    </nc>
  </rcc>
  <rcc rId="17881" ua="false" sId="4">
    <oc r="F161" t="e">
      <f>-</f>
    </oc>
    <nc r="F161" t="n">
      <f>-</f>
    </nc>
  </rcc>
  <rcc rId="17882" ua="false" sId="4">
    <oc r="F162" t="e">
      <f>-</f>
    </oc>
    <nc r="F162" t="n">
      <f>-</f>
    </nc>
  </rcc>
  <rcc rId="17883" ua="false" sId="4">
    <oc r="F163" t="e">
      <f>-</f>
    </oc>
    <nc r="F163" t="n">
      <f>-</f>
    </nc>
  </rcc>
  <rcc rId="17884" ua="false" sId="4">
    <oc r="F164" t="e">
      <f>-</f>
    </oc>
    <nc r="F164" t="n">
      <f>-</f>
    </nc>
  </rcc>
  <rcc rId="17885" ua="false" sId="4">
    <oc r="F165" t="e">
      <f>-</f>
    </oc>
    <nc r="F165" t="n">
      <f>-</f>
    </nc>
  </rcc>
  <rcc rId="17886" ua="false" sId="4">
    <oc r="F166" t="e">
      <f>-</f>
    </oc>
    <nc r="F166" t="n">
      <f>-</f>
    </nc>
  </rcc>
  <rcc rId="17887" ua="false" sId="4">
    <oc r="F167" t="e">
      <f>-</f>
    </oc>
    <nc r="F167" t="n">
      <f>-</f>
    </nc>
  </rcc>
  <rcc rId="17888" ua="false" sId="4">
    <oc r="F168" t="e">
      <f>-</f>
    </oc>
    <nc r="F168" t="n">
      <f>-</f>
    </nc>
  </rcc>
  <rcc rId="17889" ua="false" sId="4">
    <oc r="F169" t="e">
      <f>-</f>
    </oc>
    <nc r="F169" t="n">
      <f>-</f>
    </nc>
  </rcc>
  <rcc rId="17890" ua="false" sId="4">
    <oc r="F170" t="e">
      <f>-</f>
    </oc>
    <nc r="F170" t="n">
      <f>-</f>
    </nc>
  </rcc>
  <rcc rId="17891" ua="false" sId="4">
    <oc r="F171" t="e">
      <f>-</f>
    </oc>
    <nc r="F171" t="n">
      <f>-</f>
    </nc>
  </rcc>
  <rcc rId="17892" ua="false" sId="4">
    <oc r="F172" t="e">
      <f>-</f>
    </oc>
    <nc r="F172" t="n">
      <f>-</f>
    </nc>
  </rcc>
  <rcc rId="17893" ua="false" sId="4">
    <oc r="F173" t="e">
      <f>-</f>
    </oc>
    <nc r="F173" t="n">
      <f>-</f>
    </nc>
  </rcc>
  <rcc rId="17894" ua="false" sId="4">
    <oc r="F174" t="e">
      <f>-</f>
    </oc>
    <nc r="F174" t="n">
      <f>-</f>
    </nc>
  </rcc>
  <rcc rId="17895" ua="false" sId="4">
    <oc r="F175" t="e">
      <f>-</f>
    </oc>
    <nc r="F175" t="n">
      <f>-</f>
    </nc>
  </rcc>
  <rcc rId="17896" ua="false" sId="4">
    <oc r="F176" t="e">
      <f>-</f>
    </oc>
    <nc r="F176" t="n">
      <f>-</f>
    </nc>
  </rcc>
  <rcc rId="17897" ua="false" sId="4">
    <oc r="F177" t="e">
      <f>-</f>
    </oc>
    <nc r="F177" t="n">
      <f>-</f>
    </nc>
  </rcc>
  <rcc rId="17898" ua="false" sId="4">
    <oc r="F178" t="e">
      <f>-</f>
    </oc>
    <nc r="F178" t="n">
      <f>-</f>
    </nc>
  </rcc>
  <rcc rId="17899" ua="false" sId="4">
    <oc r="F179" t="e">
      <f>-</f>
    </oc>
    <nc r="F179" t="n">
      <f>-</f>
    </nc>
  </rcc>
  <rcc rId="17900" ua="false" sId="4">
    <nc r="F180" t="n">
      <f>-</f>
    </nc>
  </rcc>
  <rcc rId="17901" ua="false" sId="4">
    <oc r="G155" t="e">
      <f>-</f>
    </oc>
    <nc r="G155" t="n">
      <f>-</f>
    </nc>
  </rcc>
  <rcc rId="17902" ua="false" sId="4">
    <oc r="G156" t="e">
      <f>-</f>
    </oc>
    <nc r="G156" t="n">
      <f>-</f>
    </nc>
  </rcc>
  <rcc rId="17903" ua="false" sId="4">
    <oc r="G157" t="e">
      <f>-</f>
    </oc>
    <nc r="G157" t="n">
      <f>-</f>
    </nc>
  </rcc>
  <rcc rId="17904" ua="false" sId="4">
    <oc r="G158" t="e">
      <f>-</f>
    </oc>
    <nc r="G158" t="n">
      <f>-</f>
    </nc>
  </rcc>
  <rcc rId="17905" ua="false" sId="4">
    <oc r="G159" t="e">
      <f>-</f>
    </oc>
    <nc r="G159" t="n">
      <f>-</f>
    </nc>
  </rcc>
  <rcc rId="17906" ua="false" sId="4">
    <oc r="G160" t="e">
      <f>-</f>
    </oc>
    <nc r="G160" t="n">
      <f>-</f>
    </nc>
  </rcc>
  <rcc rId="17907" ua="false" sId="4">
    <oc r="G161" t="e">
      <f>-</f>
    </oc>
    <nc r="G161" t="n">
      <f>-</f>
    </nc>
  </rcc>
  <rcc rId="17908" ua="false" sId="4">
    <oc r="G162" t="e">
      <f>-</f>
    </oc>
    <nc r="G162" t="n">
      <f>-</f>
    </nc>
  </rcc>
  <rcc rId="17909" ua="false" sId="4">
    <oc r="G163" t="e">
      <f>-</f>
    </oc>
    <nc r="G163" t="n">
      <f>-</f>
    </nc>
  </rcc>
  <rcc rId="17910" ua="false" sId="4">
    <oc r="G164" t="e">
      <f>-</f>
    </oc>
    <nc r="G164" t="n">
      <f>-</f>
    </nc>
  </rcc>
  <rcc rId="17911" ua="false" sId="4">
    <oc r="G165" t="e">
      <f>-</f>
    </oc>
    <nc r="G165" t="n">
      <f>-</f>
    </nc>
  </rcc>
  <rcc rId="17912" ua="false" sId="4">
    <oc r="G166" t="e">
      <f>-</f>
    </oc>
    <nc r="G166" t="n">
      <f>-</f>
    </nc>
  </rcc>
  <rcc rId="17913" ua="false" sId="4">
    <oc r="G167" t="e">
      <f>-</f>
    </oc>
    <nc r="G167" t="n">
      <f>-</f>
    </nc>
  </rcc>
  <rcc rId="17914" ua="false" sId="4">
    <oc r="G168" t="e">
      <f>-</f>
    </oc>
    <nc r="G168" t="n">
      <f>-</f>
    </nc>
  </rcc>
  <rcc rId="17915" ua="false" sId="4">
    <oc r="G169" t="e">
      <f>-</f>
    </oc>
    <nc r="G169" t="n">
      <f>-</f>
    </nc>
  </rcc>
  <rcc rId="17916" ua="false" sId="4">
    <oc r="G170" t="e">
      <f>-</f>
    </oc>
    <nc r="G170" t="n">
      <f>-</f>
    </nc>
  </rcc>
  <rcc rId="17917" ua="false" sId="4">
    <oc r="G171" t="e">
      <f>-</f>
    </oc>
    <nc r="G171" t="n">
      <f>-</f>
    </nc>
  </rcc>
  <rcc rId="17918" ua="false" sId="4">
    <oc r="G172" t="e">
      <f>-</f>
    </oc>
    <nc r="G172" t="n">
      <f>-</f>
    </nc>
  </rcc>
  <rcc rId="17919" ua="false" sId="4">
    <oc r="G173" t="e">
      <f>-</f>
    </oc>
    <nc r="G173" t="n">
      <f>-</f>
    </nc>
  </rcc>
  <rcc rId="17920" ua="false" sId="4">
    <oc r="G174" t="e">
      <f>-</f>
    </oc>
    <nc r="G174" t="n">
      <f>-</f>
    </nc>
  </rcc>
  <rcc rId="17921" ua="false" sId="4">
    <oc r="G175" t="e">
      <f>-</f>
    </oc>
    <nc r="G175" t="n">
      <f>-</f>
    </nc>
  </rcc>
  <rcc rId="17922" ua="false" sId="4">
    <oc r="G176" t="e">
      <f>-</f>
    </oc>
    <nc r="G176" t="n">
      <f>-</f>
    </nc>
  </rcc>
  <rcc rId="17923" ua="false" sId="4">
    <oc r="G177" t="e">
      <f>-</f>
    </oc>
    <nc r="G177" t="n">
      <f>-</f>
    </nc>
  </rcc>
  <rcc rId="17924" ua="false" sId="4">
    <oc r="G178" t="e">
      <f>-</f>
    </oc>
    <nc r="G178" t="n">
      <f>-</f>
    </nc>
  </rcc>
  <rcc rId="17925" ua="false" sId="4">
    <oc r="G179" t="e">
      <f>-</f>
    </oc>
    <nc r="G179" t="n">
      <f>-</f>
    </nc>
  </rcc>
  <rcc rId="17926" ua="false" sId="4">
    <nc r="G180" t="n">
      <f>-</f>
    </nc>
  </rcc>
  <rcc rId="17927" ua="false" sId="4">
    <oc r="H155" t="e">
      <f>-</f>
    </oc>
    <nc r="H155" t="n">
      <f>-</f>
    </nc>
  </rcc>
  <rcc rId="17928" ua="false" sId="4">
    <oc r="H156" t="e">
      <f>-</f>
    </oc>
    <nc r="H156" t="n">
      <f>-</f>
    </nc>
  </rcc>
  <rcc rId="17929" ua="false" sId="4">
    <oc r="H157" t="e">
      <f>-</f>
    </oc>
    <nc r="H157" t="n">
      <f>-</f>
    </nc>
  </rcc>
  <rcc rId="17930" ua="false" sId="4">
    <oc r="H158" t="e">
      <f>-</f>
    </oc>
    <nc r="H158" t="n">
      <f>-</f>
    </nc>
  </rcc>
  <rcc rId="17931" ua="false" sId="4">
    <oc r="H159" t="e">
      <f>-</f>
    </oc>
    <nc r="H159" t="n">
      <f>-</f>
    </nc>
  </rcc>
  <rcc rId="17932" ua="false" sId="4">
    <oc r="H160" t="e">
      <f>-</f>
    </oc>
    <nc r="H160" t="n">
      <f>-</f>
    </nc>
  </rcc>
  <rcc rId="17933" ua="false" sId="4">
    <oc r="H161" t="e">
      <f>-</f>
    </oc>
    <nc r="H161" t="n">
      <f>-</f>
    </nc>
  </rcc>
  <rcc rId="17934" ua="false" sId="4">
    <oc r="H162" t="e">
      <f>-</f>
    </oc>
    <nc r="H162" t="n">
      <f>-</f>
    </nc>
  </rcc>
  <rcc rId="17935" ua="false" sId="4">
    <oc r="H163" t="e">
      <f>-</f>
    </oc>
    <nc r="H163" t="n">
      <f>-</f>
    </nc>
  </rcc>
  <rcc rId="17936" ua="false" sId="4">
    <oc r="H164" t="e">
      <f>-</f>
    </oc>
    <nc r="H164" t="n">
      <f>-</f>
    </nc>
  </rcc>
  <rcc rId="17937" ua="false" sId="4">
    <oc r="H165" t="e">
      <f>-</f>
    </oc>
    <nc r="H165" t="n">
      <f>-</f>
    </nc>
  </rcc>
  <rcc rId="17938" ua="false" sId="4">
    <oc r="H166" t="e">
      <f>-</f>
    </oc>
    <nc r="H166" t="n">
      <f>-</f>
    </nc>
  </rcc>
  <rcc rId="17939" ua="false" sId="4">
    <oc r="H167" t="e">
      <f>-</f>
    </oc>
    <nc r="H167" t="n">
      <f>-</f>
    </nc>
  </rcc>
  <rcc rId="17940" ua="false" sId="4">
    <oc r="H168" t="e">
      <f>-</f>
    </oc>
    <nc r="H168" t="n">
      <f>-</f>
    </nc>
  </rcc>
  <rcc rId="17941" ua="false" sId="4">
    <oc r="H169" t="e">
      <f>-</f>
    </oc>
    <nc r="H169" t="n">
      <f>-</f>
    </nc>
  </rcc>
  <rcc rId="17942" ua="false" sId="4">
    <oc r="H170" t="e">
      <f>-</f>
    </oc>
    <nc r="H170" t="n">
      <f>-</f>
    </nc>
  </rcc>
  <rcc rId="17943" ua="false" sId="4">
    <oc r="H171" t="e">
      <f>-</f>
    </oc>
    <nc r="H171" t="n">
      <f>-</f>
    </nc>
  </rcc>
  <rcc rId="17944" ua="false" sId="4">
    <oc r="H172" t="e">
      <f>-</f>
    </oc>
    <nc r="H172" t="n">
      <f>-</f>
    </nc>
  </rcc>
  <rcc rId="17945" ua="false" sId="4">
    <oc r="H173" t="e">
      <f>-</f>
    </oc>
    <nc r="H173" t="n">
      <f>-</f>
    </nc>
  </rcc>
  <rcc rId="17946" ua="false" sId="4">
    <oc r="H174" t="e">
      <f>-</f>
    </oc>
    <nc r="H174" t="n">
      <f>-</f>
    </nc>
  </rcc>
  <rcc rId="17947" ua="false" sId="4">
    <oc r="H175" t="e">
      <f>-</f>
    </oc>
    <nc r="H175" t="n">
      <f>-</f>
    </nc>
  </rcc>
  <rcc rId="17948" ua="false" sId="4">
    <oc r="H176" t="e">
      <f>-</f>
    </oc>
    <nc r="H176" t="n">
      <f>-</f>
    </nc>
  </rcc>
  <rcc rId="17949" ua="false" sId="4">
    <oc r="H177" t="e">
      <f>-</f>
    </oc>
    <nc r="H177" t="n">
      <f>-</f>
    </nc>
  </rcc>
  <rcc rId="17950" ua="false" sId="4">
    <oc r="H178" t="e">
      <f>-</f>
    </oc>
    <nc r="H178" t="n">
      <f>-</f>
    </nc>
  </rcc>
  <rcc rId="17951" ua="false" sId="4">
    <oc r="H179" t="e">
      <f>-</f>
    </oc>
    <nc r="H179" t="n">
      <f>-</f>
    </nc>
  </rcc>
  <rcc rId="17952" ua="false" sId="4">
    <nc r="H180" t="n">
      <f>-</f>
    </nc>
  </rcc>
  <rcc rId="17953" ua="false" sId="4">
    <oc r="I155" t="e">
      <f>-</f>
    </oc>
    <nc r="I155" t="n">
      <f>-</f>
    </nc>
  </rcc>
  <rcc rId="17954" ua="false" sId="4">
    <oc r="I156" t="e">
      <f>-</f>
    </oc>
    <nc r="I156" t="n">
      <f>-</f>
    </nc>
  </rcc>
  <rcc rId="17955" ua="false" sId="4">
    <oc r="I157" t="e">
      <f>-</f>
    </oc>
    <nc r="I157" t="n">
      <f>-</f>
    </nc>
  </rcc>
  <rcc rId="17956" ua="false" sId="4">
    <oc r="I158" t="e">
      <f>-</f>
    </oc>
    <nc r="I158" t="n">
      <f>-</f>
    </nc>
  </rcc>
  <rcc rId="17957" ua="false" sId="4">
    <oc r="I159" t="e">
      <f>-</f>
    </oc>
    <nc r="I159" t="n">
      <f>-</f>
    </nc>
  </rcc>
  <rcc rId="17958" ua="false" sId="4">
    <oc r="I160" t="e">
      <f>-</f>
    </oc>
    <nc r="I160" t="n">
      <f>-</f>
    </nc>
  </rcc>
  <rcc rId="17959" ua="false" sId="4">
    <oc r="I161" t="e">
      <f>-</f>
    </oc>
    <nc r="I161" t="n">
      <f>-</f>
    </nc>
  </rcc>
  <rcc rId="17960" ua="false" sId="4">
    <oc r="I162" t="e">
      <f>-</f>
    </oc>
    <nc r="I162" t="n">
      <f>-</f>
    </nc>
  </rcc>
  <rcc rId="17961" ua="false" sId="4">
    <oc r="I163" t="e">
      <f>-</f>
    </oc>
    <nc r="I163" t="n">
      <f>-</f>
    </nc>
  </rcc>
  <rcc rId="17962" ua="false" sId="4">
    <oc r="I164" t="e">
      <f>-</f>
    </oc>
    <nc r="I164" t="n">
      <f>-</f>
    </nc>
  </rcc>
  <rcc rId="17963" ua="false" sId="4">
    <oc r="I165" t="e">
      <f>-</f>
    </oc>
    <nc r="I165" t="n">
      <f>-</f>
    </nc>
  </rcc>
  <rcc rId="17964" ua="false" sId="4">
    <oc r="I166" t="e">
      <f>-</f>
    </oc>
    <nc r="I166" t="n">
      <f>-</f>
    </nc>
  </rcc>
  <rcc rId="17965" ua="false" sId="4">
    <oc r="I167" t="e">
      <f>-</f>
    </oc>
    <nc r="I167" t="n">
      <f>-</f>
    </nc>
  </rcc>
  <rcc rId="17966" ua="false" sId="4">
    <oc r="I168" t="e">
      <f>-</f>
    </oc>
    <nc r="I168" t="n">
      <f>-</f>
    </nc>
  </rcc>
  <rcc rId="17967" ua="false" sId="4">
    <oc r="I169" t="e">
      <f>-</f>
    </oc>
    <nc r="I169" t="n">
      <f>-</f>
    </nc>
  </rcc>
  <rcc rId="17968" ua="false" sId="4">
    <oc r="I170" t="e">
      <f>-</f>
    </oc>
    <nc r="I170" t="n">
      <f>-</f>
    </nc>
  </rcc>
  <rcc rId="17969" ua="false" sId="4">
    <oc r="I171" t="e">
      <f>-</f>
    </oc>
    <nc r="I171" t="n">
      <f>-</f>
    </nc>
  </rcc>
  <rcc rId="17970" ua="false" sId="4">
    <oc r="I172" t="e">
      <f>-</f>
    </oc>
    <nc r="I172" t="n">
      <f>-</f>
    </nc>
  </rcc>
  <rcc rId="17971" ua="false" sId="4">
    <oc r="I173" t="e">
      <f>-</f>
    </oc>
    <nc r="I173" t="n">
      <f>-</f>
    </nc>
  </rcc>
  <rcc rId="17972" ua="false" sId="4">
    <oc r="I174" t="e">
      <f>-</f>
    </oc>
    <nc r="I174" t="n">
      <f>-</f>
    </nc>
  </rcc>
  <rcc rId="17973" ua="false" sId="4">
    <oc r="I175" t="e">
      <f>-</f>
    </oc>
    <nc r="I175" t="n">
      <f>-</f>
    </nc>
  </rcc>
  <rcc rId="17974" ua="false" sId="4">
    <oc r="I176" t="e">
      <f>-</f>
    </oc>
    <nc r="I176" t="n">
      <f>-</f>
    </nc>
  </rcc>
  <rcc rId="17975" ua="false" sId="4">
    <oc r="I177" t="e">
      <f>-</f>
    </oc>
    <nc r="I177" t="n">
      <f>-</f>
    </nc>
  </rcc>
  <rcc rId="17976" ua="false" sId="4">
    <oc r="I178" t="e">
      <f>-</f>
    </oc>
    <nc r="I178" t="n">
      <f>-</f>
    </nc>
  </rcc>
  <rcc rId="17977" ua="false" sId="4">
    <oc r="I179" t="e">
      <f>-</f>
    </oc>
    <nc r="I179" t="n">
      <f>-</f>
    </nc>
  </rcc>
  <rcc rId="17978" ua="false" sId="4">
    <oc r="I180" t="n">
      <f>SUM(I153:I179)</f>
    </oc>
    <nc r="I180" t="n">
      <f>-</f>
    </nc>
  </rcc>
  <rcc rId="17979" ua="false" sId="4">
    <oc r="J155" t="e">
      <f>-</f>
    </oc>
    <nc r="J155" t="n">
      <f>-</f>
    </nc>
  </rcc>
  <rcc rId="17980" ua="false" sId="4">
    <oc r="J156" t="e">
      <f>-</f>
    </oc>
    <nc r="J156" t="n">
      <f>-</f>
    </nc>
  </rcc>
  <rcc rId="17981" ua="false" sId="4">
    <oc r="J157" t="e">
      <f>-</f>
    </oc>
    <nc r="J157" t="n">
      <f>-</f>
    </nc>
  </rcc>
  <rcc rId="17982" ua="false" sId="4">
    <oc r="J158" t="e">
      <f>-</f>
    </oc>
    <nc r="J158" t="n">
      <f>-</f>
    </nc>
  </rcc>
  <rcc rId="17983" ua="false" sId="4">
    <oc r="J159" t="e">
      <f>-</f>
    </oc>
    <nc r="J159" t="n">
      <f>-</f>
    </nc>
  </rcc>
  <rcc rId="17984" ua="false" sId="4">
    <oc r="J160" t="e">
      <f>-</f>
    </oc>
    <nc r="J160" t="n">
      <f>-</f>
    </nc>
  </rcc>
  <rcc rId="17985" ua="false" sId="4">
    <oc r="J161" t="e">
      <f>-</f>
    </oc>
    <nc r="J161" t="n">
      <f>-</f>
    </nc>
  </rcc>
  <rcc rId="17986" ua="false" sId="4">
    <oc r="J162" t="e">
      <f>-</f>
    </oc>
    <nc r="J162" t="n">
      <f>-</f>
    </nc>
  </rcc>
  <rcc rId="17987" ua="false" sId="4">
    <oc r="J163" t="e">
      <f>-</f>
    </oc>
    <nc r="J163" t="n">
      <f>-</f>
    </nc>
  </rcc>
  <rcc rId="17988" ua="false" sId="4">
    <oc r="J164" t="e">
      <f>-</f>
    </oc>
    <nc r="J164" t="n">
      <f>-</f>
    </nc>
  </rcc>
  <rcc rId="17989" ua="false" sId="4">
    <oc r="J165" t="e">
      <f>-</f>
    </oc>
    <nc r="J165" t="n">
      <f>-</f>
    </nc>
  </rcc>
  <rcc rId="17990" ua="false" sId="4">
    <oc r="J166" t="e">
      <f>-</f>
    </oc>
    <nc r="J166" t="n">
      <f>-</f>
    </nc>
  </rcc>
  <rcc rId="17991" ua="false" sId="4">
    <oc r="J167" t="e">
      <f>-</f>
    </oc>
    <nc r="J167" t="n">
      <f>-</f>
    </nc>
  </rcc>
  <rcc rId="17992" ua="false" sId="4">
    <oc r="J168" t="e">
      <f>-</f>
    </oc>
    <nc r="J168" t="n">
      <f>-</f>
    </nc>
  </rcc>
  <rcc rId="17993" ua="false" sId="4">
    <oc r="J169" t="e">
      <f>-</f>
    </oc>
    <nc r="J169" t="n">
      <f>-</f>
    </nc>
  </rcc>
  <rcc rId="17994" ua="false" sId="4">
    <oc r="J170" t="e">
      <f>-</f>
    </oc>
    <nc r="J170" t="n">
      <f>-</f>
    </nc>
  </rcc>
  <rcc rId="17995" ua="false" sId="4">
    <oc r="J171" t="e">
      <f>-</f>
    </oc>
    <nc r="J171" t="n">
      <f>-</f>
    </nc>
  </rcc>
  <rcc rId="17996" ua="false" sId="4">
    <oc r="J172" t="e">
      <f>-</f>
    </oc>
    <nc r="J172" t="n">
      <f>-</f>
    </nc>
  </rcc>
  <rcc rId="17997" ua="false" sId="4">
    <oc r="J173" t="e">
      <f>-</f>
    </oc>
    <nc r="J173" t="n">
      <f>-</f>
    </nc>
  </rcc>
  <rcc rId="17998" ua="false" sId="4">
    <oc r="J174" t="e">
      <f>-</f>
    </oc>
    <nc r="J174" t="n">
      <f>-</f>
    </nc>
  </rcc>
  <rcc rId="17999" ua="false" sId="4">
    <oc r="J175" t="e">
      <f>-</f>
    </oc>
    <nc r="J175" t="n">
      <f>-</f>
    </nc>
  </rcc>
  <rcc rId="18000" ua="false" sId="4">
    <oc r="J176" t="e">
      <f>-</f>
    </oc>
    <nc r="J176" t="n">
      <f>-</f>
    </nc>
  </rcc>
  <rcc rId="18001" ua="false" sId="4">
    <oc r="J177" t="e">
      <f>-</f>
    </oc>
    <nc r="J177" t="n">
      <f>-</f>
    </nc>
  </rcc>
  <rcc rId="18002" ua="false" sId="4">
    <oc r="J178" t="e">
      <f>-</f>
    </oc>
    <nc r="J178" t="n">
      <f>-</f>
    </nc>
  </rcc>
  <rcc rId="18003" ua="false" sId="4">
    <oc r="J179" t="e">
      <f>-</f>
    </oc>
    <nc r="J179" t="n">
      <f>-</f>
    </nc>
  </rcc>
  <rcc rId="18004" ua="false" sId="4">
    <oc r="J180" t="e">
      <f/>
    </oc>
    <nc r="J180" t="n">
      <f>-</f>
    </nc>
  </rcc>
  <rcc rId="18005" ua="false" sId="4">
    <oc r="K155" t="e">
      <f>-</f>
    </oc>
    <nc r="K155" t="n">
      <f>-</f>
    </nc>
  </rcc>
  <rcc rId="18006" ua="false" sId="4">
    <oc r="K156" t="e">
      <f>-</f>
    </oc>
    <nc r="K156" t="n">
      <f>-</f>
    </nc>
  </rcc>
  <rcc rId="18007" ua="false" sId="4">
    <oc r="K157" t="e">
      <f>-</f>
    </oc>
    <nc r="K157" t="n">
      <f>-</f>
    </nc>
  </rcc>
  <rcc rId="18008" ua="false" sId="4">
    <oc r="K158" t="e">
      <f>-</f>
    </oc>
    <nc r="K158" t="n">
      <f>-</f>
    </nc>
  </rcc>
  <rcc rId="18009" ua="false" sId="4">
    <oc r="K159" t="e">
      <f>-</f>
    </oc>
    <nc r="K159" t="n">
      <f>-</f>
    </nc>
  </rcc>
  <rcc rId="18010" ua="false" sId="4">
    <oc r="K160" t="e">
      <f>-</f>
    </oc>
    <nc r="K160" t="n">
      <f>-</f>
    </nc>
  </rcc>
  <rcc rId="18011" ua="false" sId="4">
    <oc r="K161" t="e">
      <f>-</f>
    </oc>
    <nc r="K161" t="n">
      <f>-</f>
    </nc>
  </rcc>
  <rcc rId="18012" ua="false" sId="4">
    <oc r="K162" t="e">
      <f>-</f>
    </oc>
    <nc r="K162" t="n">
      <f>-</f>
    </nc>
  </rcc>
  <rcc rId="18013" ua="false" sId="4">
    <oc r="K163" t="e">
      <f>-</f>
    </oc>
    <nc r="K163" t="n">
      <f>-</f>
    </nc>
  </rcc>
  <rcc rId="18014" ua="false" sId="4">
    <oc r="K164" t="e">
      <f>-</f>
    </oc>
    <nc r="K164" t="n">
      <f>-</f>
    </nc>
  </rcc>
  <rcc rId="18015" ua="false" sId="4">
    <oc r="K165" t="e">
      <f>-</f>
    </oc>
    <nc r="K165" t="n">
      <f>-</f>
    </nc>
  </rcc>
  <rcc rId="18016" ua="false" sId="4">
    <oc r="K166" t="e">
      <f>-</f>
    </oc>
    <nc r="K166" t="n">
      <f>-</f>
    </nc>
  </rcc>
  <rcc rId="18017" ua="false" sId="4">
    <oc r="K167" t="e">
      <f>-</f>
    </oc>
    <nc r="K167" t="n">
      <f>-</f>
    </nc>
  </rcc>
  <rcc rId="18018" ua="false" sId="4">
    <oc r="K168" t="e">
      <f>-</f>
    </oc>
    <nc r="K168" t="n">
      <f>-</f>
    </nc>
  </rcc>
  <rcc rId="18019" ua="false" sId="4">
    <oc r="K169" t="e">
      <f>-</f>
    </oc>
    <nc r="K169" t="n">
      <f>-</f>
    </nc>
  </rcc>
  <rcc rId="18020" ua="false" sId="4">
    <oc r="K170" t="e">
      <f>-</f>
    </oc>
    <nc r="K170" t="n">
      <f>-</f>
    </nc>
  </rcc>
  <rcc rId="18021" ua="false" sId="4">
    <oc r="K171" t="e">
      <f>-</f>
    </oc>
    <nc r="K171" t="n">
      <f>-</f>
    </nc>
  </rcc>
  <rcc rId="18022" ua="false" sId="4">
    <oc r="K172" t="e">
      <f>-</f>
    </oc>
    <nc r="K172" t="n">
      <f>-</f>
    </nc>
  </rcc>
  <rcc rId="18023" ua="false" sId="4">
    <oc r="K173" t="e">
      <f>-</f>
    </oc>
    <nc r="K173" t="n">
      <f>-</f>
    </nc>
  </rcc>
  <rcc rId="18024" ua="false" sId="4">
    <oc r="K174" t="e">
      <f>-</f>
    </oc>
    <nc r="K174" t="n">
      <f>-</f>
    </nc>
  </rcc>
  <rcc rId="18025" ua="false" sId="4">
    <oc r="K175" t="e">
      <f>-</f>
    </oc>
    <nc r="K175" t="n">
      <f>-</f>
    </nc>
  </rcc>
  <rcc rId="18026" ua="false" sId="4">
    <oc r="K176" t="e">
      <f>-</f>
    </oc>
    <nc r="K176" t="n">
      <f>-</f>
    </nc>
  </rcc>
  <rcc rId="18027" ua="false" sId="4">
    <oc r="K177" t="e">
      <f>-</f>
    </oc>
    <nc r="K177" t="n">
      <f>-</f>
    </nc>
  </rcc>
  <rcc rId="18028" ua="false" sId="4">
    <oc r="K178" t="e">
      <f>-</f>
    </oc>
    <nc r="K178" t="n">
      <f>-</f>
    </nc>
  </rcc>
  <rcc rId="18029" ua="false" sId="4">
    <oc r="K179" t="e">
      <f>-</f>
    </oc>
    <nc r="K179" t="n">
      <f>-</f>
    </nc>
  </rcc>
  <rcc rId="18030" ua="false" sId="4">
    <oc r="K180" t="e">
      <f>I180-</f>
    </oc>
    <nc r="K180" t="n">
      <f>-</f>
    </nc>
  </rcc>
  <rcc rId="18031" ua="false" sId="4">
    <oc r="L155" t="e">
      <f>-</f>
    </oc>
    <nc r="L155" t="n">
      <f>-</f>
    </nc>
  </rcc>
  <rcc rId="18032" ua="false" sId="4">
    <oc r="L156" t="e">
      <f>-</f>
    </oc>
    <nc r="L156" t="n">
      <f>-</f>
    </nc>
  </rcc>
  <rcc rId="18033" ua="false" sId="4">
    <oc r="L157" t="e">
      <f>-</f>
    </oc>
    <nc r="L157" t="n">
      <f>-</f>
    </nc>
  </rcc>
  <rcc rId="18034" ua="false" sId="4">
    <oc r="L158" t="e">
      <f>-</f>
    </oc>
    <nc r="L158" t="n">
      <f>-</f>
    </nc>
  </rcc>
  <rcc rId="18035" ua="false" sId="4">
    <oc r="L159" t="e">
      <f>-</f>
    </oc>
    <nc r="L159" t="n">
      <f>-</f>
    </nc>
  </rcc>
  <rcc rId="18036" ua="false" sId="4">
    <oc r="L160" t="e">
      <f>-</f>
    </oc>
    <nc r="L160" t="n">
      <f>-</f>
    </nc>
  </rcc>
  <rcc rId="18037" ua="false" sId="4">
    <oc r="L161" t="e">
      <f>-</f>
    </oc>
    <nc r="L161" t="n">
      <f>-</f>
    </nc>
  </rcc>
  <rcc rId="18038" ua="false" sId="4">
    <oc r="L162" t="e">
      <f>-</f>
    </oc>
    <nc r="L162" t="n">
      <f>-</f>
    </nc>
  </rcc>
  <rcc rId="18039" ua="false" sId="4">
    <oc r="L163" t="e">
      <f>-</f>
    </oc>
    <nc r="L163" t="n">
      <f>-</f>
    </nc>
  </rcc>
  <rcc rId="18040" ua="false" sId="4">
    <oc r="L164" t="e">
      <f>-</f>
    </oc>
    <nc r="L164" t="n">
      <f>-</f>
    </nc>
  </rcc>
  <rcc rId="18041" ua="false" sId="4">
    <oc r="L165" t="e">
      <f>-</f>
    </oc>
    <nc r="L165" t="n">
      <f>-</f>
    </nc>
  </rcc>
  <rcc rId="18042" ua="false" sId="4">
    <oc r="L166" t="e">
      <f>-</f>
    </oc>
    <nc r="L166" t="n">
      <f>-</f>
    </nc>
  </rcc>
  <rcc rId="18043" ua="false" sId="4">
    <oc r="L167" t="e">
      <f>-</f>
    </oc>
    <nc r="L167" t="n">
      <f>-</f>
    </nc>
  </rcc>
  <rcc rId="18044" ua="false" sId="4">
    <oc r="L168" t="e">
      <f>-</f>
    </oc>
    <nc r="L168" t="n">
      <f>-</f>
    </nc>
  </rcc>
  <rcc rId="18045" ua="false" sId="4">
    <oc r="L169" t="e">
      <f>-</f>
    </oc>
    <nc r="L169" t="n">
      <f>-</f>
    </nc>
  </rcc>
  <rcc rId="18046" ua="false" sId="4">
    <oc r="L170" t="e">
      <f>-</f>
    </oc>
    <nc r="L170" t="n">
      <f>-</f>
    </nc>
  </rcc>
  <rcc rId="18047" ua="false" sId="4">
    <oc r="L171" t="e">
      <f>-</f>
    </oc>
    <nc r="L171" t="n">
      <f>-</f>
    </nc>
  </rcc>
  <rcc rId="18048" ua="false" sId="4">
    <oc r="L172" t="e">
      <f>-</f>
    </oc>
    <nc r="L172" t="n">
      <f>-</f>
    </nc>
  </rcc>
  <rcc rId="18049" ua="false" sId="4">
    <oc r="L173" t="e">
      <f>-</f>
    </oc>
    <nc r="L173" t="n">
      <f>-</f>
    </nc>
  </rcc>
  <rcc rId="18050" ua="false" sId="4">
    <oc r="L174" t="e">
      <f>-</f>
    </oc>
    <nc r="L174" t="n">
      <f>-</f>
    </nc>
  </rcc>
  <rcc rId="18051" ua="false" sId="4">
    <oc r="L175" t="e">
      <f>-</f>
    </oc>
    <nc r="L175" t="n">
      <f>-</f>
    </nc>
  </rcc>
  <rcc rId="18052" ua="false" sId="4">
    <oc r="L176" t="e">
      <f>-</f>
    </oc>
    <nc r="L176" t="n">
      <f>-</f>
    </nc>
  </rcc>
  <rcc rId="18053" ua="false" sId="4">
    <oc r="L177" t="e">
      <f>-</f>
    </oc>
    <nc r="L177" t="n">
      <f>-</f>
    </nc>
  </rcc>
  <rcc rId="18054" ua="false" sId="4">
    <oc r="L178" t="e">
      <f>-</f>
    </oc>
    <nc r="L178" t="n">
      <f>-</f>
    </nc>
  </rcc>
  <rcc rId="18055" ua="false" sId="4">
    <oc r="L179" t="e">
      <f>-</f>
    </oc>
    <nc r="L179" t="n">
      <f>-</f>
    </nc>
  </rcc>
  <rcc rId="18056" ua="false" sId="4">
    <oc r="L180" t="e">
      <f>J180-</f>
    </oc>
    <nc r="L180" t="n">
      <f>-</f>
    </nc>
  </rcc>
  <rcc rId="18057" ua="false" sId="4">
    <oc r="M155" t="e">
      <f>-</f>
    </oc>
    <nc r="M155" t="n">
      <f>-</f>
    </nc>
  </rcc>
  <rcc rId="18058" ua="false" sId="4">
    <oc r="M156" t="e">
      <f>-</f>
    </oc>
    <nc r="M156" t="n">
      <f>-</f>
    </nc>
  </rcc>
  <rcc rId="18059" ua="false" sId="4">
    <oc r="M157" t="e">
      <f>-</f>
    </oc>
    <nc r="M157" t="n">
      <f>-</f>
    </nc>
  </rcc>
  <rcc rId="18060" ua="false" sId="4">
    <oc r="M158" t="e">
      <f>-</f>
    </oc>
    <nc r="M158" t="n">
      <f>-</f>
    </nc>
  </rcc>
  <rcc rId="18061" ua="false" sId="4">
    <oc r="M159" t="e">
      <f>-</f>
    </oc>
    <nc r="M159" t="n">
      <f>-</f>
    </nc>
  </rcc>
  <rcc rId="18062" ua="false" sId="4">
    <oc r="M160" t="e">
      <f>-</f>
    </oc>
    <nc r="M160" t="n">
      <f>-</f>
    </nc>
  </rcc>
  <rcc rId="18063" ua="false" sId="4">
    <oc r="M161" t="e">
      <f>-</f>
    </oc>
    <nc r="M161" t="n">
      <f>-</f>
    </nc>
  </rcc>
  <rcc rId="18064" ua="false" sId="4">
    <oc r="M162" t="e">
      <f>-</f>
    </oc>
    <nc r="M162" t="n">
      <f>-</f>
    </nc>
  </rcc>
  <rcc rId="18065" ua="false" sId="4">
    <oc r="M163" t="e">
      <f>-</f>
    </oc>
    <nc r="M163" t="n">
      <f>-</f>
    </nc>
  </rcc>
  <rcc rId="18066" ua="false" sId="4">
    <oc r="M164" t="e">
      <f>-</f>
    </oc>
    <nc r="M164" t="n">
      <f>-</f>
    </nc>
  </rcc>
  <rcc rId="18067" ua="false" sId="4">
    <oc r="M165" t="e">
      <f>-</f>
    </oc>
    <nc r="M165" t="n">
      <f>-</f>
    </nc>
  </rcc>
  <rcc rId="18068" ua="false" sId="4">
    <oc r="M166" t="e">
      <f>-</f>
    </oc>
    <nc r="M166" t="n">
      <f>-</f>
    </nc>
  </rcc>
  <rcc rId="18069" ua="false" sId="4">
    <oc r="M167" t="e">
      <f>-</f>
    </oc>
    <nc r="M167" t="n">
      <f>-</f>
    </nc>
  </rcc>
  <rcc rId="18070" ua="false" sId="4">
    <oc r="M168" t="e">
      <f>-</f>
    </oc>
    <nc r="M168" t="n">
      <f>-</f>
    </nc>
  </rcc>
  <rcc rId="18071" ua="false" sId="4">
    <oc r="M169" t="e">
      <f>-</f>
    </oc>
    <nc r="M169" t="n">
      <f>-</f>
    </nc>
  </rcc>
  <rcc rId="18072" ua="false" sId="4">
    <oc r="M170" t="e">
      <f>-</f>
    </oc>
    <nc r="M170" t="n">
      <f>-</f>
    </nc>
  </rcc>
  <rcc rId="18073" ua="false" sId="4">
    <oc r="M171" t="e">
      <f>-</f>
    </oc>
    <nc r="M171" t="n">
      <f>-</f>
    </nc>
  </rcc>
  <rcc rId="18074" ua="false" sId="4">
    <oc r="M172" t="e">
      <f>-</f>
    </oc>
    <nc r="M172" t="n">
      <f>-</f>
    </nc>
  </rcc>
  <rcc rId="18075" ua="false" sId="4">
    <oc r="M173" t="e">
      <f>-</f>
    </oc>
    <nc r="M173" t="n">
      <f>-</f>
    </nc>
  </rcc>
  <rcc rId="18076" ua="false" sId="4">
    <oc r="M174" t="e">
      <f>-</f>
    </oc>
    <nc r="M174" t="n">
      <f>-</f>
    </nc>
  </rcc>
  <rcc rId="18077" ua="false" sId="4">
    <oc r="M175" t="e">
      <f>-</f>
    </oc>
    <nc r="M175" t="n">
      <f>-</f>
    </nc>
  </rcc>
  <rcc rId="18078" ua="false" sId="4">
    <oc r="M176" t="e">
      <f>-</f>
    </oc>
    <nc r="M176" t="n">
      <f>-</f>
    </nc>
  </rcc>
  <rcc rId="18079" ua="false" sId="4">
    <oc r="M177" t="e">
      <f>-</f>
    </oc>
    <nc r="M177" t="n">
      <f>-</f>
    </nc>
  </rcc>
  <rcc rId="18080" ua="false" sId="4">
    <oc r="M178" t="e">
      <f>-</f>
    </oc>
    <nc r="M178" t="n">
      <f>-</f>
    </nc>
  </rcc>
  <rcc rId="18081" ua="false" sId="4">
    <oc r="M179" t="e">
      <f>-</f>
    </oc>
    <nc r="M179" t="n">
      <f>-</f>
    </nc>
  </rcc>
  <rcc rId="18082" ua="false" sId="4">
    <nc r="M180" t="n">
      <f>-</f>
    </nc>
  </rcc>
  <rcc rId="18083" ua="false" sId="4">
    <oc r="N155" t="e">
      <f>-</f>
    </oc>
    <nc r="N155" t="n">
      <f>-</f>
    </nc>
  </rcc>
  <rcc rId="18084" ua="false" sId="4">
    <oc r="N156" t="e">
      <f>-</f>
    </oc>
    <nc r="N156" t="n">
      <f>-</f>
    </nc>
  </rcc>
  <rcc rId="18085" ua="false" sId="4">
    <oc r="N157" t="e">
      <f>-</f>
    </oc>
    <nc r="N157" t="n">
      <f>-</f>
    </nc>
  </rcc>
  <rcc rId="18086" ua="false" sId="4">
    <oc r="N158" t="e">
      <f>-</f>
    </oc>
    <nc r="N158" t="n">
      <f>-</f>
    </nc>
  </rcc>
  <rcc rId="18087" ua="false" sId="4">
    <oc r="N159" t="e">
      <f>-</f>
    </oc>
    <nc r="N159" t="n">
      <f>-</f>
    </nc>
  </rcc>
  <rcc rId="18088" ua="false" sId="4">
    <oc r="N160" t="e">
      <f>-</f>
    </oc>
    <nc r="N160" t="n">
      <f>-</f>
    </nc>
  </rcc>
  <rcc rId="18089" ua="false" sId="4">
    <oc r="N161" t="e">
      <f>-</f>
    </oc>
    <nc r="N161" t="n">
      <f>-</f>
    </nc>
  </rcc>
  <rcc rId="18090" ua="false" sId="4">
    <oc r="N162" t="e">
      <f>-</f>
    </oc>
    <nc r="N162" t="n">
      <f>-</f>
    </nc>
  </rcc>
  <rcc rId="18091" ua="false" sId="4">
    <oc r="N163" t="e">
      <f>-</f>
    </oc>
    <nc r="N163" t="n">
      <f>-</f>
    </nc>
  </rcc>
  <rcc rId="18092" ua="false" sId="4">
    <oc r="N164" t="e">
      <f>-</f>
    </oc>
    <nc r="N164" t="n">
      <f>-</f>
    </nc>
  </rcc>
  <rcc rId="18093" ua="false" sId="4">
    <oc r="N165" t="e">
      <f>-</f>
    </oc>
    <nc r="N165" t="n">
      <f>-</f>
    </nc>
  </rcc>
  <rcc rId="18094" ua="false" sId="4">
    <oc r="N166" t="e">
      <f>-</f>
    </oc>
    <nc r="N166" t="n">
      <f>-</f>
    </nc>
  </rcc>
  <rcc rId="18095" ua="false" sId="4">
    <oc r="N167" t="e">
      <f>-</f>
    </oc>
    <nc r="N167" t="n">
      <f>-</f>
    </nc>
  </rcc>
  <rcc rId="18096" ua="false" sId="4">
    <oc r="N168" t="e">
      <f>-</f>
    </oc>
    <nc r="N168" t="n">
      <f>-</f>
    </nc>
  </rcc>
  <rcc rId="18097" ua="false" sId="4">
    <oc r="N169" t="e">
      <f>-</f>
    </oc>
    <nc r="N169" t="n">
      <f>-</f>
    </nc>
  </rcc>
  <rcc rId="18098" ua="false" sId="4">
    <oc r="N170" t="e">
      <f>-</f>
    </oc>
    <nc r="N170" t="n">
      <f>-</f>
    </nc>
  </rcc>
  <rcc rId="18099" ua="false" sId="4">
    <oc r="N171" t="e">
      <f>-</f>
    </oc>
    <nc r="N171" t="n">
      <f>-</f>
    </nc>
  </rcc>
  <rcc rId="18100" ua="false" sId="4">
    <oc r="N172" t="e">
      <f>-</f>
    </oc>
    <nc r="N172" t="n">
      <f>-</f>
    </nc>
  </rcc>
  <rcc rId="18101" ua="false" sId="4">
    <oc r="N173" t="e">
      <f>-</f>
    </oc>
    <nc r="N173" t="n">
      <f>-</f>
    </nc>
  </rcc>
  <rcc rId="18102" ua="false" sId="4">
    <oc r="N174" t="e">
      <f>-</f>
    </oc>
    <nc r="N174" t="n">
      <f>-</f>
    </nc>
  </rcc>
  <rcc rId="18103" ua="false" sId="4">
    <oc r="N175" t="e">
      <f>-</f>
    </oc>
    <nc r="N175" t="n">
      <f>-</f>
    </nc>
  </rcc>
  <rcc rId="18104" ua="false" sId="4">
    <oc r="N176" t="e">
      <f>-</f>
    </oc>
    <nc r="N176" t="n">
      <f>-</f>
    </nc>
  </rcc>
  <rcc rId="18105" ua="false" sId="4">
    <oc r="N177" t="e">
      <f>-</f>
    </oc>
    <nc r="N177" t="n">
      <f>-</f>
    </nc>
  </rcc>
  <rcc rId="18106" ua="false" sId="4">
    <oc r="N178" t="e">
      <f>-</f>
    </oc>
    <nc r="N178" t="n">
      <f>-</f>
    </nc>
  </rcc>
  <rcc rId="18107" ua="false" sId="4">
    <oc r="N179" t="e">
      <f>-</f>
    </oc>
    <nc r="N179" t="n">
      <f>-</f>
    </nc>
  </rcc>
  <rcc rId="18108" ua="false" sId="4">
    <oc r="N180" t="e">
      <f/>
    </oc>
    <nc r="N180" t="n">
      <f>-</f>
    </nc>
  </rcc>
  <rcc rId="18109" ua="false" sId="4">
    <oc r="O155" t="e">
      <f>-</f>
    </oc>
    <nc r="O155" t="n">
      <f>-</f>
    </nc>
  </rcc>
  <rcc rId="18110" ua="false" sId="4">
    <oc r="O156" t="e">
      <f>-</f>
    </oc>
    <nc r="O156" t="n">
      <f>-</f>
    </nc>
  </rcc>
  <rcc rId="18111" ua="false" sId="4">
    <oc r="O157" t="e">
      <f>-</f>
    </oc>
    <nc r="O157" t="n">
      <f>-</f>
    </nc>
  </rcc>
  <rcc rId="18112" ua="false" sId="4">
    <oc r="O158" t="e">
      <f>-</f>
    </oc>
    <nc r="O158" t="n">
      <f>-</f>
    </nc>
  </rcc>
  <rcc rId="18113" ua="false" sId="4">
    <oc r="O159" t="e">
      <f>-</f>
    </oc>
    <nc r="O159" t="n">
      <f>-</f>
    </nc>
  </rcc>
  <rcc rId="18114" ua="false" sId="4">
    <oc r="O160" t="e">
      <f>-</f>
    </oc>
    <nc r="O160" t="n">
      <f>-</f>
    </nc>
  </rcc>
  <rcc rId="18115" ua="false" sId="4">
    <oc r="O161" t="e">
      <f>-</f>
    </oc>
    <nc r="O161" t="n">
      <f>-</f>
    </nc>
  </rcc>
  <rcc rId="18116" ua="false" sId="4">
    <oc r="O162" t="e">
      <f>-</f>
    </oc>
    <nc r="O162" t="n">
      <f>-</f>
    </nc>
  </rcc>
  <rcc rId="18117" ua="false" sId="4">
    <oc r="O163" t="e">
      <f>-</f>
    </oc>
    <nc r="O163" t="n">
      <f>-</f>
    </nc>
  </rcc>
  <rcc rId="18118" ua="false" sId="4">
    <oc r="O164" t="e">
      <f>-</f>
    </oc>
    <nc r="O164" t="n">
      <f>-</f>
    </nc>
  </rcc>
  <rcc rId="18119" ua="false" sId="4">
    <oc r="O165" t="e">
      <f>-</f>
    </oc>
    <nc r="O165" t="n">
      <f>-</f>
    </nc>
  </rcc>
  <rcc rId="18120" ua="false" sId="4">
    <oc r="O166" t="e">
      <f>-</f>
    </oc>
    <nc r="O166" t="n">
      <f>-</f>
    </nc>
  </rcc>
  <rcc rId="18121" ua="false" sId="4">
    <oc r="O167" t="e">
      <f>-</f>
    </oc>
    <nc r="O167" t="n">
      <f>-</f>
    </nc>
  </rcc>
  <rcc rId="18122" ua="false" sId="4">
    <oc r="O168" t="e">
      <f>-</f>
    </oc>
    <nc r="O168" t="n">
      <f>-</f>
    </nc>
  </rcc>
  <rcc rId="18123" ua="false" sId="4">
    <oc r="O169" t="e">
      <f>-</f>
    </oc>
    <nc r="O169" t="n">
      <f>-</f>
    </nc>
  </rcc>
  <rcc rId="18124" ua="false" sId="4">
    <oc r="O170" t="e">
      <f>-</f>
    </oc>
    <nc r="O170" t="n">
      <f>-</f>
    </nc>
  </rcc>
  <rcc rId="18125" ua="false" sId="4">
    <oc r="O171" t="e">
      <f>-</f>
    </oc>
    <nc r="O171" t="n">
      <f>-</f>
    </nc>
  </rcc>
  <rcc rId="18126" ua="false" sId="4">
    <oc r="O172" t="e">
      <f>-</f>
    </oc>
    <nc r="O172" t="n">
      <f>-</f>
    </nc>
  </rcc>
  <rcc rId="18127" ua="false" sId="4">
    <oc r="O173" t="e">
      <f>-</f>
    </oc>
    <nc r="O173" t="n">
      <f>-</f>
    </nc>
  </rcc>
  <rcc rId="18128" ua="false" sId="4">
    <oc r="O174" t="e">
      <f>-</f>
    </oc>
    <nc r="O174" t="n">
      <f>-</f>
    </nc>
  </rcc>
  <rcc rId="18129" ua="false" sId="4">
    <oc r="O175" t="e">
      <f>-</f>
    </oc>
    <nc r="O175" t="n">
      <f>-</f>
    </nc>
  </rcc>
  <rcc rId="18130" ua="false" sId="4">
    <oc r="O176" t="e">
      <f>-</f>
    </oc>
    <nc r="O176" t="n">
      <f>-</f>
    </nc>
  </rcc>
  <rcc rId="18131" ua="false" sId="4">
    <oc r="O177" t="e">
      <f>-</f>
    </oc>
    <nc r="O177" t="n">
      <f>-</f>
    </nc>
  </rcc>
  <rcc rId="18132" ua="false" sId="4">
    <oc r="O178" t="e">
      <f>-</f>
    </oc>
    <nc r="O178" t="n">
      <f>-</f>
    </nc>
  </rcc>
  <rcc rId="18133" ua="false" sId="4">
    <oc r="O179" t="e">
      <f>-</f>
    </oc>
    <nc r="O179" t="n">
      <f>-</f>
    </nc>
  </rcc>
  <rcc rId="18134" ua="false" sId="4">
    <nc r="O180" t="n">
      <f>-</f>
    </nc>
  </rcc>
  <rcc rId="18135" ua="false" sId="4">
    <oc r="P155" t="e">
      <f>-</f>
    </oc>
    <nc r="P155" t="n">
      <f>-</f>
    </nc>
  </rcc>
  <rcc rId="18136" ua="false" sId="4">
    <oc r="P156" t="e">
      <f>-</f>
    </oc>
    <nc r="P156" t="n">
      <f>-</f>
    </nc>
  </rcc>
  <rcc rId="18137" ua="false" sId="4">
    <oc r="P157" t="e">
      <f>-</f>
    </oc>
    <nc r="P157" t="n">
      <f>-</f>
    </nc>
  </rcc>
  <rcc rId="18138" ua="false" sId="4">
    <oc r="P158" t="e">
      <f>-</f>
    </oc>
    <nc r="P158" t="n">
      <f>-</f>
    </nc>
  </rcc>
  <rcc rId="18139" ua="false" sId="4">
    <oc r="P159" t="e">
      <f>-</f>
    </oc>
    <nc r="P159" t="n">
      <f>-</f>
    </nc>
  </rcc>
  <rcc rId="18140" ua="false" sId="4">
    <oc r="P160" t="e">
      <f>-</f>
    </oc>
    <nc r="P160" t="n">
      <f>-</f>
    </nc>
  </rcc>
  <rcc rId="18141" ua="false" sId="4">
    <oc r="P161" t="e">
      <f>-</f>
    </oc>
    <nc r="P161" t="n">
      <f>-</f>
    </nc>
  </rcc>
  <rcc rId="18142" ua="false" sId="4">
    <oc r="P162" t="e">
      <f>-</f>
    </oc>
    <nc r="P162" t="n">
      <f>-</f>
    </nc>
  </rcc>
  <rcc rId="18143" ua="false" sId="4">
    <oc r="P163" t="e">
      <f>-</f>
    </oc>
    <nc r="P163" t="n">
      <f>-</f>
    </nc>
  </rcc>
  <rcc rId="18144" ua="false" sId="4">
    <oc r="P164" t="e">
      <f>-</f>
    </oc>
    <nc r="P164" t="n">
      <f>-</f>
    </nc>
  </rcc>
  <rcc rId="18145" ua="false" sId="4">
    <oc r="P165" t="e">
      <f>-</f>
    </oc>
    <nc r="P165" t="n">
      <f>-</f>
    </nc>
  </rcc>
  <rcc rId="18146" ua="false" sId="4">
    <oc r="P166" t="e">
      <f>-</f>
    </oc>
    <nc r="P166" t="n">
      <f>-</f>
    </nc>
  </rcc>
  <rcc rId="18147" ua="false" sId="4">
    <oc r="P167" t="e">
      <f>-</f>
    </oc>
    <nc r="P167" t="n">
      <f>-</f>
    </nc>
  </rcc>
  <rcc rId="18148" ua="false" sId="4">
    <oc r="P168" t="e">
      <f>-</f>
    </oc>
    <nc r="P168" t="n">
      <f>-</f>
    </nc>
  </rcc>
  <rcc rId="18149" ua="false" sId="4">
    <oc r="P169" t="e">
      <f>-</f>
    </oc>
    <nc r="P169" t="n">
      <f>-</f>
    </nc>
  </rcc>
  <rcc rId="18150" ua="false" sId="4">
    <oc r="P170" t="e">
      <f>-</f>
    </oc>
    <nc r="P170" t="n">
      <f>-</f>
    </nc>
  </rcc>
  <rcc rId="18151" ua="false" sId="4">
    <oc r="P171" t="e">
      <f>-</f>
    </oc>
    <nc r="P171" t="n">
      <f>-</f>
    </nc>
  </rcc>
  <rcc rId="18152" ua="false" sId="4">
    <oc r="P172" t="e">
      <f>-</f>
    </oc>
    <nc r="P172" t="n">
      <f>-</f>
    </nc>
  </rcc>
  <rcc rId="18153" ua="false" sId="4">
    <oc r="P173" t="e">
      <f>-</f>
    </oc>
    <nc r="P173" t="n">
      <f>-</f>
    </nc>
  </rcc>
  <rcc rId="18154" ua="false" sId="4">
    <oc r="P174" t="e">
      <f>-</f>
    </oc>
    <nc r="P174" t="n">
      <f>-</f>
    </nc>
  </rcc>
  <rcc rId="18155" ua="false" sId="4">
    <oc r="P175" t="e">
      <f>-</f>
    </oc>
    <nc r="P175" t="n">
      <f>-</f>
    </nc>
  </rcc>
  <rcc rId="18156" ua="false" sId="4">
    <oc r="P176" t="e">
      <f>-</f>
    </oc>
    <nc r="P176" t="n">
      <f>-</f>
    </nc>
  </rcc>
  <rcc rId="18157" ua="false" sId="4">
    <oc r="P177" t="e">
      <f>-</f>
    </oc>
    <nc r="P177" t="n">
      <f>-</f>
    </nc>
  </rcc>
  <rcc rId="18158" ua="false" sId="4">
    <oc r="P178" t="e">
      <f>-</f>
    </oc>
    <nc r="P178" t="n">
      <f>-</f>
    </nc>
  </rcc>
  <rcc rId="18159" ua="false" sId="4">
    <oc r="P179" t="e">
      <f>-</f>
    </oc>
    <nc r="P179" t="n">
      <f>-</f>
    </nc>
  </rcc>
  <rcc rId="18160" ua="false" sId="4">
    <oc r="P180" t="e">
      <f/>
    </oc>
    <nc r="P180" t="n">
      <f>-</f>
    </nc>
  </rcc>
  <rcc rId="18161" ua="false" sId="4">
    <oc r="Q155" t="e">
      <f>-</f>
    </oc>
    <nc r="Q155" t="n">
      <f>-</f>
    </nc>
  </rcc>
  <rcc rId="18162" ua="false" sId="4">
    <oc r="Q156" t="e">
      <f>-</f>
    </oc>
    <nc r="Q156" t="n">
      <f>-</f>
    </nc>
  </rcc>
  <rcc rId="18163" ua="false" sId="4">
    <oc r="Q157" t="e">
      <f>-</f>
    </oc>
    <nc r="Q157" t="n">
      <f>-</f>
    </nc>
  </rcc>
  <rcc rId="18164" ua="false" sId="4">
    <oc r="Q158" t="e">
      <f>-</f>
    </oc>
    <nc r="Q158" t="n">
      <f>-</f>
    </nc>
  </rcc>
  <rcc rId="18165" ua="false" sId="4">
    <oc r="Q159" t="e">
      <f>-</f>
    </oc>
    <nc r="Q159" t="n">
      <f>-</f>
    </nc>
  </rcc>
  <rcc rId="18166" ua="false" sId="4">
    <oc r="Q160" t="e">
      <f>-</f>
    </oc>
    <nc r="Q160" t="n">
      <f>-</f>
    </nc>
  </rcc>
  <rcc rId="18167" ua="false" sId="4">
    <oc r="Q161" t="e">
      <f>-</f>
    </oc>
    <nc r="Q161" t="n">
      <f>-</f>
    </nc>
  </rcc>
  <rcc rId="18168" ua="false" sId="4">
    <oc r="Q162" t="e">
      <f>-</f>
    </oc>
    <nc r="Q162" t="n">
      <f>-</f>
    </nc>
  </rcc>
  <rcc rId="18169" ua="false" sId="4">
    <oc r="Q163" t="e">
      <f>-</f>
    </oc>
    <nc r="Q163" t="n">
      <f>-</f>
    </nc>
  </rcc>
  <rcc rId="18170" ua="false" sId="4">
    <oc r="Q164" t="e">
      <f>-</f>
    </oc>
    <nc r="Q164" t="n">
      <f>-</f>
    </nc>
  </rcc>
  <rcc rId="18171" ua="false" sId="4">
    <oc r="Q165" t="e">
      <f>-</f>
    </oc>
    <nc r="Q165" t="n">
      <f>-</f>
    </nc>
  </rcc>
  <rcc rId="18172" ua="false" sId="4">
    <oc r="Q166" t="e">
      <f>-</f>
    </oc>
    <nc r="Q166" t="n">
      <f>-</f>
    </nc>
  </rcc>
  <rcc rId="18173" ua="false" sId="4">
    <oc r="Q167" t="e">
      <f>-</f>
    </oc>
    <nc r="Q167" t="n">
      <f>-</f>
    </nc>
  </rcc>
  <rcc rId="18174" ua="false" sId="4">
    <oc r="Q168" t="e">
      <f>-</f>
    </oc>
    <nc r="Q168" t="n">
      <f>-</f>
    </nc>
  </rcc>
  <rcc rId="18175" ua="false" sId="4">
    <oc r="Q169" t="e">
      <f>-</f>
    </oc>
    <nc r="Q169" t="n">
      <f>-</f>
    </nc>
  </rcc>
  <rcc rId="18176" ua="false" sId="4">
    <oc r="Q170" t="e">
      <f>-</f>
    </oc>
    <nc r="Q170" t="n">
      <f>-</f>
    </nc>
  </rcc>
  <rcc rId="18177" ua="false" sId="4">
    <oc r="Q171" t="e">
      <f>-</f>
    </oc>
    <nc r="Q171" t="n">
      <f>-</f>
    </nc>
  </rcc>
  <rcc rId="18178" ua="false" sId="4">
    <oc r="Q172" t="e">
      <f>-</f>
    </oc>
    <nc r="Q172" t="n">
      <f>-</f>
    </nc>
  </rcc>
  <rcc rId="18179" ua="false" sId="4">
    <oc r="Q173" t="e">
      <f>-</f>
    </oc>
    <nc r="Q173" t="n">
      <f>-</f>
    </nc>
  </rcc>
  <rcc rId="18180" ua="false" sId="4">
    <oc r="Q174" t="e">
      <f>-</f>
    </oc>
    <nc r="Q174" t="n">
      <f>-</f>
    </nc>
  </rcc>
  <rcc rId="18181" ua="false" sId="4">
    <oc r="Q175" t="e">
      <f>-</f>
    </oc>
    <nc r="Q175" t="n">
      <f>-</f>
    </nc>
  </rcc>
  <rcc rId="18182" ua="false" sId="4">
    <oc r="Q176" t="e">
      <f>-</f>
    </oc>
    <nc r="Q176" t="n">
      <f>-</f>
    </nc>
  </rcc>
  <rcc rId="18183" ua="false" sId="4">
    <oc r="Q177" t="e">
      <f>-</f>
    </oc>
    <nc r="Q177" t="n">
      <f>-</f>
    </nc>
  </rcc>
  <rcc rId="18184" ua="false" sId="4">
    <oc r="Q178" t="e">
      <f>-</f>
    </oc>
    <nc r="Q178" t="n">
      <f>-</f>
    </nc>
  </rcc>
  <rcc rId="18185" ua="false" sId="4">
    <oc r="Q179" t="e">
      <f>-</f>
    </oc>
    <nc r="Q179" t="n">
      <f>-</f>
    </nc>
  </rcc>
  <rcc rId="18186" ua="false" sId="4">
    <nc r="Q180" t="n">
      <f>-</f>
    </nc>
  </rcc>
  <rcc rId="18187" ua="false" sId="4">
    <oc r="S155" t="e">
      <f>-</f>
    </oc>
    <nc r="S155" t="n">
      <f>-</f>
    </nc>
  </rcc>
  <rcc rId="18188" ua="false" sId="4">
    <oc r="S156" t="e">
      <f>-</f>
    </oc>
    <nc r="S156" t="n">
      <f>-</f>
    </nc>
  </rcc>
  <rcc rId="18189" ua="false" sId="4">
    <oc r="S157" t="e">
      <f>-</f>
    </oc>
    <nc r="S157" t="n">
      <f>-</f>
    </nc>
  </rcc>
  <rcc rId="18190" ua="false" sId="4">
    <oc r="S158" t="e">
      <f>-</f>
    </oc>
    <nc r="S158" t="n">
      <f>-</f>
    </nc>
  </rcc>
  <rcc rId="18191" ua="false" sId="4">
    <oc r="S159" t="e">
      <f>-</f>
    </oc>
    <nc r="S159" t="n">
      <f>-</f>
    </nc>
  </rcc>
  <rcc rId="18192" ua="false" sId="4">
    <oc r="S160" t="e">
      <f>-</f>
    </oc>
    <nc r="S160" t="n">
      <f>-</f>
    </nc>
  </rcc>
  <rcc rId="18193" ua="false" sId="4">
    <oc r="S161" t="e">
      <f>-</f>
    </oc>
    <nc r="S161" t="n">
      <f>-</f>
    </nc>
  </rcc>
  <rcc rId="18194" ua="false" sId="4">
    <oc r="S162" t="e">
      <f>-</f>
    </oc>
    <nc r="S162" t="n">
      <f>-</f>
    </nc>
  </rcc>
  <rcc rId="18195" ua="false" sId="4">
    <oc r="S163" t="e">
      <f>-</f>
    </oc>
    <nc r="S163" t="n">
      <f>-</f>
    </nc>
  </rcc>
  <rcc rId="18196" ua="false" sId="4">
    <oc r="S164" t="e">
      <f>-</f>
    </oc>
    <nc r="S164" t="n">
      <f>-</f>
    </nc>
  </rcc>
  <rcc rId="18197" ua="false" sId="4">
    <oc r="S165" t="e">
      <f>-</f>
    </oc>
    <nc r="S165" t="n">
      <f>-</f>
    </nc>
  </rcc>
  <rcc rId="18198" ua="false" sId="4">
    <oc r="S166" t="e">
      <f>-</f>
    </oc>
    <nc r="S166" t="n">
      <f>-</f>
    </nc>
  </rcc>
  <rcc rId="18199" ua="false" sId="4">
    <oc r="S167" t="e">
      <f>-</f>
    </oc>
    <nc r="S167" t="n">
      <f>-</f>
    </nc>
  </rcc>
  <rcc rId="18200" ua="false" sId="4">
    <oc r="S168" t="e">
      <f>-</f>
    </oc>
    <nc r="S168" t="n">
      <f>-</f>
    </nc>
  </rcc>
  <rcc rId="18201" ua="false" sId="4">
    <oc r="S169" t="e">
      <f>-</f>
    </oc>
    <nc r="S169" t="n">
      <f>-</f>
    </nc>
  </rcc>
  <rcc rId="18202" ua="false" sId="4">
    <oc r="S170" t="e">
      <f>-</f>
    </oc>
    <nc r="S170" t="n">
      <f>-</f>
    </nc>
  </rcc>
  <rcc rId="18203" ua="false" sId="4">
    <oc r="S171" t="e">
      <f>-</f>
    </oc>
    <nc r="S171" t="n">
      <f>-</f>
    </nc>
  </rcc>
  <rcc rId="18204" ua="false" sId="4">
    <oc r="S172" t="e">
      <f>-</f>
    </oc>
    <nc r="S172" t="n">
      <f>-</f>
    </nc>
  </rcc>
  <rcc rId="18205" ua="false" sId="4">
    <oc r="S173" t="e">
      <f>-</f>
    </oc>
    <nc r="S173" t="n">
      <f>-</f>
    </nc>
  </rcc>
  <rcc rId="18206" ua="false" sId="4">
    <oc r="S174" t="e">
      <f>-</f>
    </oc>
    <nc r="S174" t="n">
      <f>-</f>
    </nc>
  </rcc>
  <rcc rId="18207" ua="false" sId="4">
    <oc r="S175" t="e">
      <f>-</f>
    </oc>
    <nc r="S175" t="n">
      <f>-</f>
    </nc>
  </rcc>
  <rcc rId="18208" ua="false" sId="4">
    <oc r="S176" t="e">
      <f>-</f>
    </oc>
    <nc r="S176" t="n">
      <f>-</f>
    </nc>
  </rcc>
  <rcc rId="18209" ua="false" sId="4">
    <oc r="S177" t="e">
      <f>-</f>
    </oc>
    <nc r="S177" t="n">
      <f>-</f>
    </nc>
  </rcc>
  <rcc rId="18210" ua="false" sId="4">
    <oc r="S178" t="e">
      <f>-</f>
    </oc>
    <nc r="S178" t="n">
      <f>-</f>
    </nc>
  </rcc>
  <rcc rId="18211" ua="false" sId="4">
    <oc r="S179" t="e">
      <f>-</f>
    </oc>
    <nc r="S179" t="n">
      <f>-</f>
    </nc>
  </rcc>
  <rcc rId="18212" ua="false" sId="4">
    <nc r="S180" t="n">
      <f>-</f>
    </nc>
  </rcc>
  <rcc rId="18213" ua="false" sId="4">
    <oc r="T155" t="e">
      <f>-</f>
    </oc>
    <nc r="T155" t="n">
      <f>-</f>
    </nc>
  </rcc>
  <rcc rId="18214" ua="false" sId="4">
    <oc r="T156" t="e">
      <f>-</f>
    </oc>
    <nc r="T156" t="n">
      <f>-</f>
    </nc>
  </rcc>
  <rcc rId="18215" ua="false" sId="4">
    <oc r="T157" t="e">
      <f>-</f>
    </oc>
    <nc r="T157" t="n">
      <f>-</f>
    </nc>
  </rcc>
  <rcc rId="18216" ua="false" sId="4">
    <oc r="T158" t="e">
      <f>-</f>
    </oc>
    <nc r="T158" t="n">
      <f>-</f>
    </nc>
  </rcc>
  <rcc rId="18217" ua="false" sId="4">
    <oc r="T159" t="e">
      <f>-</f>
    </oc>
    <nc r="T159" t="n">
      <f>-</f>
    </nc>
  </rcc>
  <rcc rId="18218" ua="false" sId="4">
    <oc r="T160" t="e">
      <f>-</f>
    </oc>
    <nc r="T160" t="n">
      <f>-</f>
    </nc>
  </rcc>
  <rcc rId="18219" ua="false" sId="4">
    <oc r="T161" t="e">
      <f>-</f>
    </oc>
    <nc r="T161" t="n">
      <f>-</f>
    </nc>
  </rcc>
  <rcc rId="18220" ua="false" sId="4">
    <oc r="T162" t="e">
      <f>-</f>
    </oc>
    <nc r="T162" t="n">
      <f>-</f>
    </nc>
  </rcc>
  <rcc rId="18221" ua="false" sId="4">
    <oc r="T163" t="e">
      <f>-</f>
    </oc>
    <nc r="T163" t="n">
      <f>-</f>
    </nc>
  </rcc>
  <rcc rId="18222" ua="false" sId="4">
    <oc r="T164" t="e">
      <f>-</f>
    </oc>
    <nc r="T164" t="n">
      <f>-</f>
    </nc>
  </rcc>
  <rcc rId="18223" ua="false" sId="4">
    <oc r="T165" t="e">
      <f>-</f>
    </oc>
    <nc r="T165" t="n">
      <f>-</f>
    </nc>
  </rcc>
  <rcc rId="18224" ua="false" sId="4">
    <oc r="T166" t="e">
      <f>-</f>
    </oc>
    <nc r="T166" t="n">
      <f>-</f>
    </nc>
  </rcc>
  <rcc rId="18225" ua="false" sId="4">
    <oc r="T167" t="e">
      <f>-</f>
    </oc>
    <nc r="T167" t="n">
      <f>-</f>
    </nc>
  </rcc>
  <rcc rId="18226" ua="false" sId="4">
    <oc r="T168" t="e">
      <f>-</f>
    </oc>
    <nc r="T168" t="n">
      <f>-</f>
    </nc>
  </rcc>
  <rcc rId="18227" ua="false" sId="4">
    <oc r="T169" t="e">
      <f>-</f>
    </oc>
    <nc r="T169" t="n">
      <f>-</f>
    </nc>
  </rcc>
  <rcc rId="18228" ua="false" sId="4">
    <oc r="T170" t="e">
      <f>-</f>
    </oc>
    <nc r="T170" t="n">
      <f>-</f>
    </nc>
  </rcc>
  <rcc rId="18229" ua="false" sId="4">
    <oc r="T171" t="e">
      <f>-</f>
    </oc>
    <nc r="T171" t="n">
      <f>-</f>
    </nc>
  </rcc>
  <rcc rId="18230" ua="false" sId="4">
    <oc r="T172" t="e">
      <f>-</f>
    </oc>
    <nc r="T172" t="n">
      <f>-</f>
    </nc>
  </rcc>
  <rcc rId="18231" ua="false" sId="4">
    <oc r="T173" t="e">
      <f>-</f>
    </oc>
    <nc r="T173" t="n">
      <f>-</f>
    </nc>
  </rcc>
  <rcc rId="18232" ua="false" sId="4">
    <oc r="T174" t="e">
      <f>-</f>
    </oc>
    <nc r="T174" t="n">
      <f>-</f>
    </nc>
  </rcc>
  <rcc rId="18233" ua="false" sId="4">
    <oc r="T175" t="e">
      <f>-</f>
    </oc>
    <nc r="T175" t="n">
      <f>-</f>
    </nc>
  </rcc>
  <rcc rId="18234" ua="false" sId="4">
    <oc r="T176" t="e">
      <f>-</f>
    </oc>
    <nc r="T176" t="n">
      <f>-</f>
    </nc>
  </rcc>
  <rcc rId="18235" ua="false" sId="4">
    <oc r="T177" t="e">
      <f>-</f>
    </oc>
    <nc r="T177" t="n">
      <f>-</f>
    </nc>
  </rcc>
  <rcc rId="18236" ua="false" sId="4">
    <oc r="T178" t="e">
      <f>-</f>
    </oc>
    <nc r="T178" t="n">
      <f>-</f>
    </nc>
  </rcc>
  <rcc rId="18237" ua="false" sId="4">
    <oc r="T179" t="e">
      <f>-</f>
    </oc>
    <nc r="T179" t="n">
      <f>-</f>
    </nc>
  </rcc>
  <rcc rId="18238" ua="false" sId="4">
    <nc r="T180" t="n">
      <f>-</f>
    </nc>
  </rcc>
  <rcc rId="18239" ua="false" sId="4">
    <oc r="U155" t="e">
      <f>-</f>
    </oc>
    <nc r="U155" t="n">
      <f>-</f>
    </nc>
  </rcc>
  <rcc rId="18240" ua="false" sId="4">
    <oc r="U156" t="e">
      <f>-</f>
    </oc>
    <nc r="U156" t="n">
      <f>-</f>
    </nc>
  </rcc>
  <rcc rId="18241" ua="false" sId="4">
    <oc r="U157" t="e">
      <f>-</f>
    </oc>
    <nc r="U157" t="n">
      <f>-</f>
    </nc>
  </rcc>
  <rcc rId="18242" ua="false" sId="4">
    <oc r="U158" t="e">
      <f>-</f>
    </oc>
    <nc r="U158" t="n">
      <f>-</f>
    </nc>
  </rcc>
  <rcc rId="18243" ua="false" sId="4">
    <oc r="U159" t="e">
      <f>-</f>
    </oc>
    <nc r="U159" t="n">
      <f>-</f>
    </nc>
  </rcc>
  <rcc rId="18244" ua="false" sId="4">
    <oc r="U160" t="e">
      <f>-</f>
    </oc>
    <nc r="U160" t="n">
      <f>-</f>
    </nc>
  </rcc>
  <rcc rId="18245" ua="false" sId="4">
    <oc r="U161" t="e">
      <f>-</f>
    </oc>
    <nc r="U161" t="n">
      <f>-</f>
    </nc>
  </rcc>
  <rcc rId="18246" ua="false" sId="4">
    <oc r="U162" t="e">
      <f>-</f>
    </oc>
    <nc r="U162" t="n">
      <f>-</f>
    </nc>
  </rcc>
  <rcc rId="18247" ua="false" sId="4">
    <oc r="U163" t="e">
      <f>-</f>
    </oc>
    <nc r="U163" t="n">
      <f>-</f>
    </nc>
  </rcc>
  <rcc rId="18248" ua="false" sId="4">
    <oc r="U164" t="e">
      <f>-</f>
    </oc>
    <nc r="U164" t="n">
      <f>-</f>
    </nc>
  </rcc>
  <rcc rId="18249" ua="false" sId="4">
    <oc r="U165" t="e">
      <f>-</f>
    </oc>
    <nc r="U165" t="n">
      <f>-</f>
    </nc>
  </rcc>
  <rcc rId="18250" ua="false" sId="4">
    <oc r="U166" t="e">
      <f>-</f>
    </oc>
    <nc r="U166" t="n">
      <f>-</f>
    </nc>
  </rcc>
  <rcc rId="18251" ua="false" sId="4">
    <oc r="U167" t="e">
      <f>-</f>
    </oc>
    <nc r="U167" t="n">
      <f>-</f>
    </nc>
  </rcc>
  <rcc rId="18252" ua="false" sId="4">
    <oc r="U168" t="e">
      <f>-</f>
    </oc>
    <nc r="U168" t="n">
      <f>-</f>
    </nc>
  </rcc>
  <rcc rId="18253" ua="false" sId="4">
    <oc r="U169" t="e">
      <f>-</f>
    </oc>
    <nc r="U169" t="n">
      <f>-</f>
    </nc>
  </rcc>
  <rcc rId="18254" ua="false" sId="4">
    <oc r="U170" t="e">
      <f>-</f>
    </oc>
    <nc r="U170" t="n">
      <f>-</f>
    </nc>
  </rcc>
  <rcc rId="18255" ua="false" sId="4">
    <oc r="U171" t="e">
      <f>-</f>
    </oc>
    <nc r="U171" t="n">
      <f>-</f>
    </nc>
  </rcc>
  <rcc rId="18256" ua="false" sId="4">
    <oc r="U172" t="e">
      <f>-</f>
    </oc>
    <nc r="U172" t="n">
      <f>-</f>
    </nc>
  </rcc>
  <rcc rId="18257" ua="false" sId="4">
    <oc r="U173" t="e">
      <f>-</f>
    </oc>
    <nc r="U173" t="n">
      <f>-</f>
    </nc>
  </rcc>
  <rcc rId="18258" ua="false" sId="4">
    <oc r="U174" t="e">
      <f>-</f>
    </oc>
    <nc r="U174" t="n">
      <f>-</f>
    </nc>
  </rcc>
  <rcc rId="18259" ua="false" sId="4">
    <oc r="U175" t="e">
      <f>-</f>
    </oc>
    <nc r="U175" t="n">
      <f>-</f>
    </nc>
  </rcc>
  <rcc rId="18260" ua="false" sId="4">
    <oc r="U176" t="e">
      <f>-</f>
    </oc>
    <nc r="U176" t="n">
      <f>-</f>
    </nc>
  </rcc>
  <rcc rId="18261" ua="false" sId="4">
    <oc r="U177" t="e">
      <f>-</f>
    </oc>
    <nc r="U177" t="n">
      <f>-</f>
    </nc>
  </rcc>
  <rcc rId="18262" ua="false" sId="4">
    <oc r="U178" t="e">
      <f>-</f>
    </oc>
    <nc r="U178" t="n">
      <f>-</f>
    </nc>
  </rcc>
  <rcc rId="18263" ua="false" sId="4">
    <oc r="U179" t="e">
      <f>-</f>
    </oc>
    <nc r="U179" t="n">
      <f>-</f>
    </nc>
  </rcc>
  <rcc rId="18264" ua="false" sId="4">
    <nc r="U180" t="n">
      <f>-</f>
    </nc>
  </rcc>
  <rcc rId="18265" ua="false" sId="4">
    <oc r="V155" t="e">
      <f>-</f>
    </oc>
    <nc r="V155" t="n">
      <f>-</f>
    </nc>
  </rcc>
  <rcc rId="18266" ua="false" sId="4">
    <oc r="V156" t="e">
      <f>-</f>
    </oc>
    <nc r="V156" t="n">
      <f>-</f>
    </nc>
  </rcc>
  <rcc rId="18267" ua="false" sId="4">
    <oc r="V157" t="e">
      <f>-</f>
    </oc>
    <nc r="V157" t="n">
      <f>-</f>
    </nc>
  </rcc>
  <rcc rId="18268" ua="false" sId="4">
    <oc r="V158" t="e">
      <f>-</f>
    </oc>
    <nc r="V158" t="n">
      <f>-</f>
    </nc>
  </rcc>
  <rcc rId="18269" ua="false" sId="4">
    <oc r="V159" t="e">
      <f>-</f>
    </oc>
    <nc r="V159" t="n">
      <f>-</f>
    </nc>
  </rcc>
  <rcc rId="18270" ua="false" sId="4">
    <oc r="V160" t="e">
      <f>-</f>
    </oc>
    <nc r="V160" t="n">
      <f>-</f>
    </nc>
  </rcc>
  <rcc rId="18271" ua="false" sId="4">
    <oc r="V161" t="e">
      <f>-</f>
    </oc>
    <nc r="V161" t="n">
      <f>-</f>
    </nc>
  </rcc>
  <rcc rId="18272" ua="false" sId="4">
    <oc r="V162" t="e">
      <f>-</f>
    </oc>
    <nc r="V162" t="n">
      <f>-</f>
    </nc>
  </rcc>
  <rcc rId="18273" ua="false" sId="4">
    <oc r="V163" t="e">
      <f>-</f>
    </oc>
    <nc r="V163" t="n">
      <f>-</f>
    </nc>
  </rcc>
  <rcc rId="18274" ua="false" sId="4">
    <oc r="V164" t="e">
      <f>-</f>
    </oc>
    <nc r="V164" t="n">
      <f>-</f>
    </nc>
  </rcc>
  <rcc rId="18275" ua="false" sId="4">
    <oc r="V165" t="e">
      <f>-</f>
    </oc>
    <nc r="V165" t="n">
      <f>-</f>
    </nc>
  </rcc>
  <rcc rId="18276" ua="false" sId="4">
    <oc r="V166" t="e">
      <f>-</f>
    </oc>
    <nc r="V166" t="n">
      <f>-</f>
    </nc>
  </rcc>
  <rcc rId="18277" ua="false" sId="4">
    <oc r="V167" t="e">
      <f>-</f>
    </oc>
    <nc r="V167" t="n">
      <f>-</f>
    </nc>
  </rcc>
  <rcc rId="18278" ua="false" sId="4">
    <oc r="V168" t="e">
      <f>-</f>
    </oc>
    <nc r="V168" t="n">
      <f>-</f>
    </nc>
  </rcc>
  <rcc rId="18279" ua="false" sId="4">
    <oc r="V169" t="e">
      <f>-</f>
    </oc>
    <nc r="V169" t="n">
      <f>-</f>
    </nc>
  </rcc>
  <rcc rId="18280" ua="false" sId="4">
    <oc r="V170" t="e">
      <f>-</f>
    </oc>
    <nc r="V170" t="n">
      <f>-</f>
    </nc>
  </rcc>
  <rcc rId="18281" ua="false" sId="4">
    <oc r="V171" t="e">
      <f>-</f>
    </oc>
    <nc r="V171" t="n">
      <f>-</f>
    </nc>
  </rcc>
  <rcc rId="18282" ua="false" sId="4">
    <oc r="V172" t="e">
      <f>-</f>
    </oc>
    <nc r="V172" t="n">
      <f>-</f>
    </nc>
  </rcc>
  <rcc rId="18283" ua="false" sId="4">
    <oc r="V173" t="e">
      <f>-</f>
    </oc>
    <nc r="V173" t="n">
      <f>-</f>
    </nc>
  </rcc>
  <rcc rId="18284" ua="false" sId="4">
    <oc r="V174" t="e">
      <f>-</f>
    </oc>
    <nc r="V174" t="n">
      <f>-</f>
    </nc>
  </rcc>
  <rcc rId="18285" ua="false" sId="4">
    <oc r="V175" t="e">
      <f>-</f>
    </oc>
    <nc r="V175" t="n">
      <f>-</f>
    </nc>
  </rcc>
  <rcc rId="18286" ua="false" sId="4">
    <oc r="V176" t="e">
      <f>-</f>
    </oc>
    <nc r="V176" t="n">
      <f>-</f>
    </nc>
  </rcc>
  <rcc rId="18287" ua="false" sId="4">
    <oc r="V177" t="e">
      <f>-</f>
    </oc>
    <nc r="V177" t="n">
      <f>-</f>
    </nc>
  </rcc>
  <rcc rId="18288" ua="false" sId="4">
    <oc r="V178" t="e">
      <f>-</f>
    </oc>
    <nc r="V178" t="n">
      <f>-</f>
    </nc>
  </rcc>
  <rcc rId="18289" ua="false" sId="4">
    <oc r="V179" t="e">
      <f>-</f>
    </oc>
    <nc r="V179" t="n">
      <f>-</f>
    </nc>
  </rcc>
  <rcc rId="18290" ua="false" sId="4">
    <nc r="V180" t="n">
      <f>-</f>
    </nc>
  </rcc>
  <rcc rId="18291" ua="false" sId="4">
    <oc r="W155" t="e">
      <f>-</f>
    </oc>
    <nc r="W155" t="n">
      <f>-</f>
    </nc>
  </rcc>
  <rcc rId="18292" ua="false" sId="4">
    <oc r="W156" t="e">
      <f>-</f>
    </oc>
    <nc r="W156" t="n">
      <f>-</f>
    </nc>
  </rcc>
  <rcc rId="18293" ua="false" sId="4">
    <oc r="W157" t="e">
      <f>-</f>
    </oc>
    <nc r="W157" t="n">
      <f>-</f>
    </nc>
  </rcc>
  <rcc rId="18294" ua="false" sId="4">
    <oc r="W158" t="e">
      <f>-</f>
    </oc>
    <nc r="W158" t="n">
      <f>-</f>
    </nc>
  </rcc>
  <rcc rId="18295" ua="false" sId="4">
    <oc r="W159" t="e">
      <f>-</f>
    </oc>
    <nc r="W159" t="n">
      <f>-</f>
    </nc>
  </rcc>
  <rcc rId="18296" ua="false" sId="4">
    <oc r="W160" t="e">
      <f>-</f>
    </oc>
    <nc r="W160" t="n">
      <f>-</f>
    </nc>
  </rcc>
  <rcc rId="18297" ua="false" sId="4">
    <oc r="W161" t="e">
      <f>-</f>
    </oc>
    <nc r="W161" t="n">
      <f>-</f>
    </nc>
  </rcc>
  <rcc rId="18298" ua="false" sId="4">
    <oc r="W162" t="e">
      <f>-</f>
    </oc>
    <nc r="W162" t="n">
      <f>-</f>
    </nc>
  </rcc>
  <rcc rId="18299" ua="false" sId="4">
    <oc r="W163" t="e">
      <f>-</f>
    </oc>
    <nc r="W163" t="n">
      <f>-</f>
    </nc>
  </rcc>
  <rcc rId="18300" ua="false" sId="4">
    <oc r="W164" t="e">
      <f>-</f>
    </oc>
    <nc r="W164" t="n">
      <f>-</f>
    </nc>
  </rcc>
  <rcc rId="18301" ua="false" sId="4">
    <oc r="W165" t="e">
      <f>-</f>
    </oc>
    <nc r="W165" t="n">
      <f>-</f>
    </nc>
  </rcc>
  <rcc rId="18302" ua="false" sId="4">
    <oc r="W166" t="e">
      <f>-</f>
    </oc>
    <nc r="W166" t="n">
      <f>-</f>
    </nc>
  </rcc>
  <rcc rId="18303" ua="false" sId="4">
    <oc r="W167" t="e">
      <f>-</f>
    </oc>
    <nc r="W167" t="n">
      <f>-</f>
    </nc>
  </rcc>
  <rcc rId="18304" ua="false" sId="4">
    <oc r="W168" t="e">
      <f>-</f>
    </oc>
    <nc r="W168" t="n">
      <f>-</f>
    </nc>
  </rcc>
  <rcc rId="18305" ua="false" sId="4">
    <oc r="W169" t="e">
      <f>-</f>
    </oc>
    <nc r="W169" t="n">
      <f>-</f>
    </nc>
  </rcc>
  <rcc rId="18306" ua="false" sId="4">
    <oc r="W170" t="e">
      <f>-</f>
    </oc>
    <nc r="W170" t="n">
      <f>-</f>
    </nc>
  </rcc>
  <rcc rId="18307" ua="false" sId="4">
    <oc r="W171" t="e">
      <f>-</f>
    </oc>
    <nc r="W171" t="n">
      <f>-</f>
    </nc>
  </rcc>
  <rcc rId="18308" ua="false" sId="4">
    <oc r="W172" t="e">
      <f>-</f>
    </oc>
    <nc r="W172" t="n">
      <f>-</f>
    </nc>
  </rcc>
  <rcc rId="18309" ua="false" sId="4">
    <oc r="W173" t="e">
      <f>-</f>
    </oc>
    <nc r="W173" t="n">
      <f>-</f>
    </nc>
  </rcc>
  <rcc rId="18310" ua="false" sId="4">
    <oc r="W174" t="e">
      <f>-</f>
    </oc>
    <nc r="W174" t="n">
      <f>-</f>
    </nc>
  </rcc>
  <rcc rId="18311" ua="false" sId="4">
    <oc r="W175" t="e">
      <f>-</f>
    </oc>
    <nc r="W175" t="n">
      <f>-</f>
    </nc>
  </rcc>
  <rcc rId="18312" ua="false" sId="4">
    <oc r="W176" t="e">
      <f>-</f>
    </oc>
    <nc r="W176" t="n">
      <f>-</f>
    </nc>
  </rcc>
  <rcc rId="18313" ua="false" sId="4">
    <oc r="W177" t="e">
      <f>-</f>
    </oc>
    <nc r="W177" t="n">
      <f>-</f>
    </nc>
  </rcc>
  <rcc rId="18314" ua="false" sId="4">
    <oc r="W178" t="e">
      <f>-</f>
    </oc>
    <nc r="W178" t="n">
      <f>-</f>
    </nc>
  </rcc>
  <rcc rId="18315" ua="false" sId="4">
    <oc r="W179" t="e">
      <f>-</f>
    </oc>
    <nc r="W179" t="n">
      <f>-</f>
    </nc>
  </rcc>
  <rcc rId="18316" ua="false" sId="4">
    <nc r="W180" t="n">
      <f>-</f>
    </nc>
  </rcc>
  <rcc rId="18317" ua="false" sId="4">
    <oc r="X155" t="e">
      <f>-</f>
    </oc>
    <nc r="X155" t="n">
      <f>-</f>
    </nc>
  </rcc>
  <rcc rId="18318" ua="false" sId="4">
    <oc r="X156" t="e">
      <f>-</f>
    </oc>
    <nc r="X156" t="n">
      <f>-</f>
    </nc>
  </rcc>
  <rcc rId="18319" ua="false" sId="4">
    <oc r="X157" t="e">
      <f>-</f>
    </oc>
    <nc r="X157" t="n">
      <f>-</f>
    </nc>
  </rcc>
  <rcc rId="18320" ua="false" sId="4">
    <oc r="X158" t="e">
      <f>-</f>
    </oc>
    <nc r="X158" t="n">
      <f>-</f>
    </nc>
  </rcc>
  <rcc rId="18321" ua="false" sId="4">
    <oc r="X159" t="e">
      <f>-</f>
    </oc>
    <nc r="X159" t="n">
      <f>-</f>
    </nc>
  </rcc>
  <rcc rId="18322" ua="false" sId="4">
    <oc r="X160" t="e">
      <f>-</f>
    </oc>
    <nc r="X160" t="n">
      <f>-</f>
    </nc>
  </rcc>
  <rcc rId="18323" ua="false" sId="4">
    <oc r="X161" t="e">
      <f>-</f>
    </oc>
    <nc r="X161" t="n">
      <f>-</f>
    </nc>
  </rcc>
  <rcc rId="18324" ua="false" sId="4">
    <oc r="X162" t="e">
      <f>-</f>
    </oc>
    <nc r="X162" t="n">
      <f>-</f>
    </nc>
  </rcc>
  <rcc rId="18325" ua="false" sId="4">
    <oc r="X163" t="e">
      <f>-</f>
    </oc>
    <nc r="X163" t="n">
      <f>-</f>
    </nc>
  </rcc>
  <rcc rId="18326" ua="false" sId="4">
    <oc r="X164" t="e">
      <f>-</f>
    </oc>
    <nc r="X164" t="n">
      <f>-</f>
    </nc>
  </rcc>
  <rcc rId="18327" ua="false" sId="4">
    <oc r="X165" t="e">
      <f>-</f>
    </oc>
    <nc r="X165" t="n">
      <f>-</f>
    </nc>
  </rcc>
  <rcc rId="18328" ua="false" sId="4">
    <oc r="X166" t="e">
      <f>-</f>
    </oc>
    <nc r="X166" t="n">
      <f>-</f>
    </nc>
  </rcc>
  <rcc rId="18329" ua="false" sId="4">
    <oc r="X167" t="e">
      <f>-</f>
    </oc>
    <nc r="X167" t="n">
      <f>-</f>
    </nc>
  </rcc>
  <rcc rId="18330" ua="false" sId="4">
    <oc r="X168" t="e">
      <f>-</f>
    </oc>
    <nc r="X168" t="n">
      <f>-</f>
    </nc>
  </rcc>
  <rcc rId="18331" ua="false" sId="4">
    <oc r="X169" t="e">
      <f>-</f>
    </oc>
    <nc r="X169" t="n">
      <f>-</f>
    </nc>
  </rcc>
  <rcc rId="18332" ua="false" sId="4">
    <oc r="X170" t="e">
      <f>-</f>
    </oc>
    <nc r="X170" t="n">
      <f>-</f>
    </nc>
  </rcc>
  <rcc rId="18333" ua="false" sId="4">
    <oc r="X171" t="e">
      <f>-</f>
    </oc>
    <nc r="X171" t="n">
      <f>-</f>
    </nc>
  </rcc>
  <rcc rId="18334" ua="false" sId="4">
    <oc r="X172" t="e">
      <f>-</f>
    </oc>
    <nc r="X172" t="n">
      <f>-</f>
    </nc>
  </rcc>
  <rcc rId="18335" ua="false" sId="4">
    <oc r="X173" t="e">
      <f>-</f>
    </oc>
    <nc r="X173" t="n">
      <f>-</f>
    </nc>
  </rcc>
  <rcc rId="18336" ua="false" sId="4">
    <oc r="X174" t="e">
      <f>-</f>
    </oc>
    <nc r="X174" t="n">
      <f>-</f>
    </nc>
  </rcc>
  <rcc rId="18337" ua="false" sId="4">
    <oc r="X175" t="e">
      <f>-</f>
    </oc>
    <nc r="X175" t="n">
      <f>-</f>
    </nc>
  </rcc>
  <rcc rId="18338" ua="false" sId="4">
    <oc r="X176" t="e">
      <f>-</f>
    </oc>
    <nc r="X176" t="n">
      <f>-</f>
    </nc>
  </rcc>
  <rcc rId="18339" ua="false" sId="4">
    <oc r="X177" t="e">
      <f>-</f>
    </oc>
    <nc r="X177" t="n">
      <f>-</f>
    </nc>
  </rcc>
  <rcc rId="18340" ua="false" sId="4">
    <oc r="X178" t="e">
      <f>-</f>
    </oc>
    <nc r="X178" t="n">
      <f>-</f>
    </nc>
  </rcc>
  <rcc rId="18341" ua="false" sId="4">
    <oc r="X179" t="e">
      <f>-</f>
    </oc>
    <nc r="X179" t="n">
      <f>-</f>
    </nc>
  </rcc>
  <rcc rId="18342" ua="false" sId="4">
    <nc r="X180" t="n">
      <f>-</f>
    </nc>
  </rcc>
  <rcc rId="18343" ua="false" sId="4">
    <oc r="Y155" t="e">
      <f>-</f>
    </oc>
    <nc r="Y155" t="n">
      <f>-</f>
    </nc>
  </rcc>
  <rcc rId="18344" ua="false" sId="4">
    <oc r="Y156" t="e">
      <f>-</f>
    </oc>
    <nc r="Y156" t="n">
      <f>-</f>
    </nc>
  </rcc>
  <rcc rId="18345" ua="false" sId="4">
    <oc r="Y157" t="e">
      <f>-</f>
    </oc>
    <nc r="Y157" t="n">
      <f>-</f>
    </nc>
  </rcc>
  <rcc rId="18346" ua="false" sId="4">
    <oc r="Y158" t="e">
      <f>-</f>
    </oc>
    <nc r="Y158" t="n">
      <f>-</f>
    </nc>
  </rcc>
  <rcc rId="18347" ua="false" sId="4">
    <oc r="Y159" t="e">
      <f>-</f>
    </oc>
    <nc r="Y159" t="n">
      <f>-</f>
    </nc>
  </rcc>
  <rcc rId="18348" ua="false" sId="4">
    <oc r="Y160" t="e">
      <f>-</f>
    </oc>
    <nc r="Y160" t="n">
      <f>-</f>
    </nc>
  </rcc>
  <rcc rId="18349" ua="false" sId="4">
    <oc r="Y161" t="e">
      <f>-</f>
    </oc>
    <nc r="Y161" t="n">
      <f>-</f>
    </nc>
  </rcc>
  <rcc rId="18350" ua="false" sId="4">
    <oc r="Y162" t="e">
      <f>-</f>
    </oc>
    <nc r="Y162" t="n">
      <f>-</f>
    </nc>
  </rcc>
  <rcc rId="18351" ua="false" sId="4">
    <oc r="Y163" t="e">
      <f>-</f>
    </oc>
    <nc r="Y163" t="n">
      <f>-</f>
    </nc>
  </rcc>
  <rcc rId="18352" ua="false" sId="4">
    <oc r="Y164" t="e">
      <f>-</f>
    </oc>
    <nc r="Y164" t="n">
      <f>-</f>
    </nc>
  </rcc>
  <rcc rId="18353" ua="false" sId="4">
    <oc r="Y165" t="e">
      <f>-</f>
    </oc>
    <nc r="Y165" t="n">
      <f>-</f>
    </nc>
  </rcc>
  <rcc rId="18354" ua="false" sId="4">
    <oc r="Y166" t="e">
      <f>-</f>
    </oc>
    <nc r="Y166" t="n">
      <f>-</f>
    </nc>
  </rcc>
  <rcc rId="18355" ua="false" sId="4">
    <oc r="Y167" t="e">
      <f>-</f>
    </oc>
    <nc r="Y167" t="n">
      <f>-</f>
    </nc>
  </rcc>
  <rcc rId="18356" ua="false" sId="4">
    <oc r="Y168" t="e">
      <f>-</f>
    </oc>
    <nc r="Y168" t="n">
      <f>-</f>
    </nc>
  </rcc>
  <rcc rId="18357" ua="false" sId="4">
    <oc r="Y169" t="e">
      <f>-</f>
    </oc>
    <nc r="Y169" t="n">
      <f>-</f>
    </nc>
  </rcc>
  <rcc rId="18358" ua="false" sId="4">
    <oc r="Y170" t="e">
      <f>-</f>
    </oc>
    <nc r="Y170" t="n">
      <f>-</f>
    </nc>
  </rcc>
  <rcc rId="18359" ua="false" sId="4">
    <oc r="Y171" t="e">
      <f>-</f>
    </oc>
    <nc r="Y171" t="n">
      <f>-</f>
    </nc>
  </rcc>
  <rcc rId="18360" ua="false" sId="4">
    <oc r="Y172" t="e">
      <f>-</f>
    </oc>
    <nc r="Y172" t="n">
      <f>-</f>
    </nc>
  </rcc>
  <rcc rId="18361" ua="false" sId="4">
    <oc r="Y173" t="e">
      <f>-</f>
    </oc>
    <nc r="Y173" t="n">
      <f>-</f>
    </nc>
  </rcc>
  <rcc rId="18362" ua="false" sId="4">
    <oc r="Y174" t="e">
      <f>-</f>
    </oc>
    <nc r="Y174" t="n">
      <f>-</f>
    </nc>
  </rcc>
  <rcc rId="18363" ua="false" sId="4">
    <oc r="Y175" t="e">
      <f>-</f>
    </oc>
    <nc r="Y175" t="n">
      <f>-</f>
    </nc>
  </rcc>
  <rcc rId="18364" ua="false" sId="4">
    <oc r="Y176" t="e">
      <f>-</f>
    </oc>
    <nc r="Y176" t="n">
      <f>-</f>
    </nc>
  </rcc>
  <rcc rId="18365" ua="false" sId="4">
    <oc r="Y177" t="e">
      <f>-</f>
    </oc>
    <nc r="Y177" t="n">
      <f>-</f>
    </nc>
  </rcc>
  <rcc rId="18366" ua="false" sId="4">
    <oc r="Y178" t="e">
      <f>-</f>
    </oc>
    <nc r="Y178" t="n">
      <f>-</f>
    </nc>
  </rcc>
  <rcc rId="18367" ua="false" sId="4">
    <oc r="Y179" t="e">
      <f>-</f>
    </oc>
    <nc r="Y179" t="n">
      <f>-</f>
    </nc>
  </rcc>
  <rcc rId="18368" ua="false" sId="4">
    <nc r="Y180" t="n">
      <f>-</f>
    </nc>
  </rcc>
  <rcc rId="18369" ua="false" sId="4">
    <oc r="Z155" t="e">
      <f>-</f>
    </oc>
    <nc r="Z155" t="n">
      <f>-</f>
    </nc>
  </rcc>
  <rcc rId="18370" ua="false" sId="4">
    <oc r="Z156" t="e">
      <f>-</f>
    </oc>
    <nc r="Z156" t="n">
      <f>-</f>
    </nc>
  </rcc>
  <rcc rId="18371" ua="false" sId="4">
    <oc r="Z157" t="e">
      <f>-</f>
    </oc>
    <nc r="Z157" t="n">
      <f>-</f>
    </nc>
  </rcc>
  <rcc rId="18372" ua="false" sId="4">
    <oc r="Z158" t="e">
      <f>-</f>
    </oc>
    <nc r="Z158" t="n">
      <f>-</f>
    </nc>
  </rcc>
  <rcc rId="18373" ua="false" sId="4">
    <oc r="Z159" t="e">
      <f>-</f>
    </oc>
    <nc r="Z159" t="n">
      <f>-</f>
    </nc>
  </rcc>
  <rcc rId="18374" ua="false" sId="4">
    <oc r="Z160" t="e">
      <f>-</f>
    </oc>
    <nc r="Z160" t="n">
      <f>-</f>
    </nc>
  </rcc>
  <rcc rId="18375" ua="false" sId="4">
    <oc r="Z161" t="e">
      <f>-</f>
    </oc>
    <nc r="Z161" t="n">
      <f>-</f>
    </nc>
  </rcc>
  <rcc rId="18376" ua="false" sId="4">
    <oc r="Z162" t="e">
      <f>-</f>
    </oc>
    <nc r="Z162" t="n">
      <f>-</f>
    </nc>
  </rcc>
  <rcc rId="18377" ua="false" sId="4">
    <oc r="Z163" t="e">
      <f>-</f>
    </oc>
    <nc r="Z163" t="n">
      <f>-</f>
    </nc>
  </rcc>
  <rcc rId="18378" ua="false" sId="4">
    <oc r="Z164" t="e">
      <f>-</f>
    </oc>
    <nc r="Z164" t="n">
      <f>-</f>
    </nc>
  </rcc>
  <rcc rId="18379" ua="false" sId="4">
    <oc r="Z165" t="e">
      <f>-</f>
    </oc>
    <nc r="Z165" t="n">
      <f>-</f>
    </nc>
  </rcc>
  <rcc rId="18380" ua="false" sId="4">
    <oc r="Z166" t="e">
      <f>-</f>
    </oc>
    <nc r="Z166" t="n">
      <f>-</f>
    </nc>
  </rcc>
  <rcc rId="18381" ua="false" sId="4">
    <oc r="Z167" t="e">
      <f>-</f>
    </oc>
    <nc r="Z167" t="n">
      <f>-</f>
    </nc>
  </rcc>
  <rcc rId="18382" ua="false" sId="4">
    <oc r="Z168" t="e">
      <f>-</f>
    </oc>
    <nc r="Z168" t="n">
      <f>-</f>
    </nc>
  </rcc>
  <rcc rId="18383" ua="false" sId="4">
    <oc r="Z169" t="e">
      <f>-</f>
    </oc>
    <nc r="Z169" t="n">
      <f>-</f>
    </nc>
  </rcc>
  <rcc rId="18384" ua="false" sId="4">
    <oc r="Z170" t="e">
      <f>-</f>
    </oc>
    <nc r="Z170" t="n">
      <f>-</f>
    </nc>
  </rcc>
  <rcc rId="18385" ua="false" sId="4">
    <oc r="Z171" t="e">
      <f>-</f>
    </oc>
    <nc r="Z171" t="n">
      <f>-</f>
    </nc>
  </rcc>
  <rcc rId="18386" ua="false" sId="4">
    <oc r="Z172" t="e">
      <f>-</f>
    </oc>
    <nc r="Z172" t="n">
      <f>-</f>
    </nc>
  </rcc>
  <rcc rId="18387" ua="false" sId="4">
    <oc r="Z173" t="e">
      <f>-</f>
    </oc>
    <nc r="Z173" t="n">
      <f>-</f>
    </nc>
  </rcc>
  <rcc rId="18388" ua="false" sId="4">
    <oc r="Z174" t="e">
      <f>-</f>
    </oc>
    <nc r="Z174" t="n">
      <f>-</f>
    </nc>
  </rcc>
  <rcc rId="18389" ua="false" sId="4">
    <oc r="Z175" t="e">
      <f>-</f>
    </oc>
    <nc r="Z175" t="n">
      <f>-</f>
    </nc>
  </rcc>
  <rcc rId="18390" ua="false" sId="4">
    <oc r="Z176" t="e">
      <f>-</f>
    </oc>
    <nc r="Z176" t="n">
      <f>-</f>
    </nc>
  </rcc>
  <rcc rId="18391" ua="false" sId="4">
    <oc r="Z177" t="e">
      <f>-</f>
    </oc>
    <nc r="Z177" t="n">
      <f>-</f>
    </nc>
  </rcc>
  <rcc rId="18392" ua="false" sId="4">
    <oc r="Z178" t="e">
      <f>-</f>
    </oc>
    <nc r="Z178" t="n">
      <f>-</f>
    </nc>
  </rcc>
  <rcc rId="18393" ua="false" sId="4">
    <oc r="Z179" t="e">
      <f>-</f>
    </oc>
    <nc r="Z179" t="n">
      <f>-</f>
    </nc>
  </rcc>
  <rcc rId="18394" ua="false" sId="4">
    <nc r="Z180" t="n">
      <f>-</f>
    </nc>
  </rcc>
  <rcc rId="18395" ua="false" sId="4">
    <oc r="AC155" t="e">
      <f>-</f>
    </oc>
    <nc r="AC155" t="n">
      <f>-</f>
    </nc>
  </rcc>
  <rcc rId="18396" ua="false" sId="4">
    <oc r="AC156" t="e">
      <f>-</f>
    </oc>
    <nc r="AC156" t="n">
      <f>-</f>
    </nc>
  </rcc>
  <rcc rId="18397" ua="false" sId="4">
    <oc r="AC157" t="e">
      <f>-</f>
    </oc>
    <nc r="AC157" t="n">
      <f>-</f>
    </nc>
  </rcc>
  <rcc rId="18398" ua="false" sId="4">
    <oc r="AC158" t="e">
      <f>-</f>
    </oc>
    <nc r="AC158" t="n">
      <f>-</f>
    </nc>
  </rcc>
  <rcc rId="18399" ua="false" sId="4">
    <oc r="AC159" t="e">
      <f>-</f>
    </oc>
    <nc r="AC159" t="n">
      <f>-</f>
    </nc>
  </rcc>
  <rcc rId="18400" ua="false" sId="4">
    <oc r="AC160" t="e">
      <f>-</f>
    </oc>
    <nc r="AC160" t="n">
      <f>-</f>
    </nc>
  </rcc>
  <rcc rId="18401" ua="false" sId="4">
    <oc r="AC161" t="e">
      <f>-</f>
    </oc>
    <nc r="AC161" t="n">
      <f>-</f>
    </nc>
  </rcc>
  <rcc rId="18402" ua="false" sId="4">
    <oc r="AC162" t="e">
      <f>-</f>
    </oc>
    <nc r="AC162" t="n">
      <f>-</f>
    </nc>
  </rcc>
  <rcc rId="18403" ua="false" sId="4">
    <oc r="AC163" t="e">
      <f>-</f>
    </oc>
    <nc r="AC163" t="n">
      <f>-</f>
    </nc>
  </rcc>
  <rcc rId="18404" ua="false" sId="4">
    <oc r="AC164" t="e">
      <f>-</f>
    </oc>
    <nc r="AC164" t="n">
      <f>-</f>
    </nc>
  </rcc>
  <rcc rId="18405" ua="false" sId="4">
    <oc r="AC165" t="e">
      <f>-</f>
    </oc>
    <nc r="AC165" t="n">
      <f>-</f>
    </nc>
  </rcc>
  <rcc rId="18406" ua="false" sId="4">
    <oc r="AC166" t="e">
      <f>-</f>
    </oc>
    <nc r="AC166" t="n">
      <f>-</f>
    </nc>
  </rcc>
  <rcc rId="18407" ua="false" sId="4">
    <oc r="AC167" t="e">
      <f>-</f>
    </oc>
    <nc r="AC167" t="n">
      <f>-</f>
    </nc>
  </rcc>
  <rcc rId="18408" ua="false" sId="4">
    <oc r="AC168" t="e">
      <f>-</f>
    </oc>
    <nc r="AC168" t="n">
      <f>-</f>
    </nc>
  </rcc>
  <rcc rId="18409" ua="false" sId="4">
    <oc r="AC169" t="e">
      <f>-</f>
    </oc>
    <nc r="AC169" t="n">
      <f>-</f>
    </nc>
  </rcc>
  <rcc rId="18410" ua="false" sId="4">
    <oc r="AC170" t="e">
      <f>-</f>
    </oc>
    <nc r="AC170" t="n">
      <f>-</f>
    </nc>
  </rcc>
  <rcc rId="18411" ua="false" sId="4">
    <oc r="AC171" t="e">
      <f>-</f>
    </oc>
    <nc r="AC171" t="n">
      <f>-</f>
    </nc>
  </rcc>
  <rcc rId="18412" ua="false" sId="4">
    <oc r="AC172" t="e">
      <f>-</f>
    </oc>
    <nc r="AC172" t="n">
      <f>-</f>
    </nc>
  </rcc>
  <rcc rId="18413" ua="false" sId="4">
    <oc r="AC173" t="e">
      <f>-</f>
    </oc>
    <nc r="AC173" t="n">
      <f>-</f>
    </nc>
  </rcc>
  <rcc rId="18414" ua="false" sId="4">
    <oc r="AC174" t="e">
      <f>-</f>
    </oc>
    <nc r="AC174" t="n">
      <f>-</f>
    </nc>
  </rcc>
  <rcc rId="18415" ua="false" sId="4">
    <oc r="AC175" t="e">
      <f>-</f>
    </oc>
    <nc r="AC175" t="n">
      <f>-</f>
    </nc>
  </rcc>
  <rcc rId="18416" ua="false" sId="4">
    <oc r="AC176" t="e">
      <f>-</f>
    </oc>
    <nc r="AC176" t="n">
      <f>-</f>
    </nc>
  </rcc>
  <rcc rId="18417" ua="false" sId="4">
    <oc r="AC177" t="e">
      <f>-</f>
    </oc>
    <nc r="AC177" t="n">
      <f>-</f>
    </nc>
  </rcc>
  <rcc rId="18418" ua="false" sId="4">
    <oc r="AC178" t="e">
      <f>-</f>
    </oc>
    <nc r="AC178" t="n">
      <f>-</f>
    </nc>
  </rcc>
  <rcc rId="18419" ua="false" sId="4">
    <oc r="AC179" t="e">
      <f>-</f>
    </oc>
    <nc r="AC179" t="n">
      <f>-</f>
    </nc>
  </rcc>
  <rcc rId="18420" ua="false" sId="4">
    <oc r="AC180" t="e">
      <f>AVERAGE(AC155:AC179)</f>
    </oc>
    <nc r="AC180" t="n">
      <f>-</f>
    </nc>
  </rcc>
  <rcc rId="18421" ua="false" sId="4">
    <oc r="AC181" t="e">
      <f>_xlfn.STDEV.P(AC155:AC179)</f>
    </oc>
    <nc r="AC181" t="n">
      <f>-</f>
    </nc>
  </rcc>
  <rcc rId="18422" ua="false" sId="4">
    <oc r="AD155" t="e">
      <f>-</f>
    </oc>
    <nc r="AD155" t="n">
      <f>-</f>
    </nc>
  </rcc>
  <rcc rId="18423" ua="false" sId="4">
    <oc r="AD156" t="e">
      <f>-</f>
    </oc>
    <nc r="AD156" t="n">
      <f>-</f>
    </nc>
  </rcc>
  <rcc rId="18424" ua="false" sId="4">
    <oc r="AD157" t="e">
      <f>-</f>
    </oc>
    <nc r="AD157" t="n">
      <f>-</f>
    </nc>
  </rcc>
  <rcc rId="18425" ua="false" sId="4">
    <oc r="AD158" t="e">
      <f>-</f>
    </oc>
    <nc r="AD158" t="n">
      <f>-</f>
    </nc>
  </rcc>
  <rcc rId="18426" ua="false" sId="4">
    <oc r="AD159" t="e">
      <f>-</f>
    </oc>
    <nc r="AD159" t="n">
      <f>-</f>
    </nc>
  </rcc>
  <rcc rId="18427" ua="false" sId="4">
    <oc r="AD160" t="e">
      <f>-</f>
    </oc>
    <nc r="AD160" t="n">
      <f>-</f>
    </nc>
  </rcc>
  <rcc rId="18428" ua="false" sId="4">
    <oc r="AD161" t="e">
      <f>-</f>
    </oc>
    <nc r="AD161" t="n">
      <f>-</f>
    </nc>
  </rcc>
  <rcc rId="18429" ua="false" sId="4">
    <oc r="AD162" t="e">
      <f>-</f>
    </oc>
    <nc r="AD162" t="n">
      <f>-</f>
    </nc>
  </rcc>
  <rcc rId="18430" ua="false" sId="4">
    <oc r="AD163" t="e">
      <f>-</f>
    </oc>
    <nc r="AD163" t="n">
      <f>-</f>
    </nc>
  </rcc>
  <rcc rId="18431" ua="false" sId="4">
    <oc r="AD164" t="e">
      <f>-</f>
    </oc>
    <nc r="AD164" t="n">
      <f>-</f>
    </nc>
  </rcc>
  <rcc rId="18432" ua="false" sId="4">
    <oc r="AD165" t="e">
      <f>-</f>
    </oc>
    <nc r="AD165" t="n">
      <f>-</f>
    </nc>
  </rcc>
  <rcc rId="18433" ua="false" sId="4">
    <oc r="AD166" t="e">
      <f>-</f>
    </oc>
    <nc r="AD166" t="n">
      <f>-</f>
    </nc>
  </rcc>
  <rcc rId="18434" ua="false" sId="4">
    <oc r="AD167" t="e">
      <f>-</f>
    </oc>
    <nc r="AD167" t="n">
      <f>-</f>
    </nc>
  </rcc>
  <rcc rId="18435" ua="false" sId="4">
    <oc r="AD168" t="e">
      <f>-</f>
    </oc>
    <nc r="AD168" t="n">
      <f>-</f>
    </nc>
  </rcc>
  <rcc rId="18436" ua="false" sId="4">
    <oc r="AD169" t="e">
      <f>-</f>
    </oc>
    <nc r="AD169" t="n">
      <f>-</f>
    </nc>
  </rcc>
  <rcc rId="18437" ua="false" sId="4">
    <oc r="AD170" t="e">
      <f>-</f>
    </oc>
    <nc r="AD170" t="n">
      <f>-</f>
    </nc>
  </rcc>
  <rcc rId="18438" ua="false" sId="4">
    <oc r="AD171" t="e">
      <f>-</f>
    </oc>
    <nc r="AD171" t="n">
      <f>-</f>
    </nc>
  </rcc>
  <rcc rId="18439" ua="false" sId="4">
    <oc r="AD172" t="e">
      <f>-</f>
    </oc>
    <nc r="AD172" t="n">
      <f>-</f>
    </nc>
  </rcc>
  <rcc rId="18440" ua="false" sId="4">
    <oc r="AD173" t="e">
      <f>-</f>
    </oc>
    <nc r="AD173" t="n">
      <f>-</f>
    </nc>
  </rcc>
  <rcc rId="18441" ua="false" sId="4">
    <oc r="AD174" t="e">
      <f>-</f>
    </oc>
    <nc r="AD174" t="n">
      <f>-</f>
    </nc>
  </rcc>
  <rcc rId="18442" ua="false" sId="4">
    <oc r="AD175" t="e">
      <f>-</f>
    </oc>
    <nc r="AD175" t="n">
      <f>-</f>
    </nc>
  </rcc>
  <rcc rId="18443" ua="false" sId="4">
    <oc r="AD176" t="e">
      <f>-</f>
    </oc>
    <nc r="AD176" t="n">
      <f>-</f>
    </nc>
  </rcc>
  <rcc rId="18444" ua="false" sId="4">
    <oc r="AD177" t="e">
      <f>-</f>
    </oc>
    <nc r="AD177" t="n">
      <f>-</f>
    </nc>
  </rcc>
  <rcc rId="18445" ua="false" sId="4">
    <oc r="AD178" t="e">
      <f>-</f>
    </oc>
    <nc r="AD178" t="n">
      <f>-</f>
    </nc>
  </rcc>
  <rcc rId="18446" ua="false" sId="4">
    <oc r="AD179" t="e">
      <f>-</f>
    </oc>
    <nc r="AD179" t="n">
      <f>-</f>
    </nc>
  </rcc>
  <rcc rId="18447" ua="false" sId="4">
    <oc r="AE155" t="e">
      <f>-</f>
    </oc>
    <nc r="AE155" t="n">
      <f>-</f>
    </nc>
  </rcc>
  <rcc rId="18448" ua="false" sId="4">
    <oc r="AE156" t="e">
      <f>-</f>
    </oc>
    <nc r="AE156" t="n">
      <f>-</f>
    </nc>
  </rcc>
  <rcc rId="18449" ua="false" sId="4">
    <oc r="AE157" t="e">
      <f>-</f>
    </oc>
    <nc r="AE157" t="n">
      <f>-</f>
    </nc>
  </rcc>
  <rcc rId="18450" ua="false" sId="4">
    <oc r="AE158" t="e">
      <f>-</f>
    </oc>
    <nc r="AE158" t="n">
      <f>-</f>
    </nc>
  </rcc>
  <rcc rId="18451" ua="false" sId="4">
    <oc r="AE159" t="e">
      <f>-</f>
    </oc>
    <nc r="AE159" t="n">
      <f>-</f>
    </nc>
  </rcc>
  <rcc rId="18452" ua="false" sId="4">
    <oc r="AE160" t="e">
      <f>-</f>
    </oc>
    <nc r="AE160" t="n">
      <f>-</f>
    </nc>
  </rcc>
  <rcc rId="18453" ua="false" sId="4">
    <oc r="AE161" t="e">
      <f>-</f>
    </oc>
    <nc r="AE161" t="n">
      <f>-</f>
    </nc>
  </rcc>
  <rcc rId="18454" ua="false" sId="4">
    <oc r="AE162" t="e">
      <f>-</f>
    </oc>
    <nc r="AE162" t="n">
      <f>-</f>
    </nc>
  </rcc>
  <rcc rId="18455" ua="false" sId="4">
    <oc r="AE163" t="e">
      <f>-</f>
    </oc>
    <nc r="AE163" t="n">
      <f>-</f>
    </nc>
  </rcc>
  <rcc rId="18456" ua="false" sId="4">
    <oc r="AE164" t="e">
      <f>-</f>
    </oc>
    <nc r="AE164" t="n">
      <f>-</f>
    </nc>
  </rcc>
  <rcc rId="18457" ua="false" sId="4">
    <oc r="AE165" t="e">
      <f>-</f>
    </oc>
    <nc r="AE165" t="n">
      <f>-</f>
    </nc>
  </rcc>
  <rcc rId="18458" ua="false" sId="4">
    <oc r="AE166" t="e">
      <f>-</f>
    </oc>
    <nc r="AE166" t="n">
      <f>-</f>
    </nc>
  </rcc>
  <rcc rId="18459" ua="false" sId="4">
    <oc r="AE167" t="e">
      <f>-</f>
    </oc>
    <nc r="AE167" t="n">
      <f>-</f>
    </nc>
  </rcc>
  <rcc rId="18460" ua="false" sId="4">
    <oc r="AE168" t="e">
      <f>-</f>
    </oc>
    <nc r="AE168" t="n">
      <f>-</f>
    </nc>
  </rcc>
  <rcc rId="18461" ua="false" sId="4">
    <oc r="AE169" t="e">
      <f>-</f>
    </oc>
    <nc r="AE169" t="n">
      <f>-</f>
    </nc>
  </rcc>
  <rcc rId="18462" ua="false" sId="4">
    <oc r="AE170" t="e">
      <f>-</f>
    </oc>
    <nc r="AE170" t="n">
      <f>-</f>
    </nc>
  </rcc>
  <rcc rId="18463" ua="false" sId="4">
    <oc r="AE171" t="e">
      <f>-</f>
    </oc>
    <nc r="AE171" t="n">
      <f>-</f>
    </nc>
  </rcc>
  <rcc rId="18464" ua="false" sId="4">
    <oc r="AE172" t="e">
      <f>-</f>
    </oc>
    <nc r="AE172" t="n">
      <f>-</f>
    </nc>
  </rcc>
  <rcc rId="18465" ua="false" sId="4">
    <oc r="AE173" t="e">
      <f>-</f>
    </oc>
    <nc r="AE173" t="n">
      <f>-</f>
    </nc>
  </rcc>
  <rcc rId="18466" ua="false" sId="4">
    <oc r="AE174" t="e">
      <f>-</f>
    </oc>
    <nc r="AE174" t="n">
      <f>-</f>
    </nc>
  </rcc>
  <rcc rId="18467" ua="false" sId="4">
    <oc r="AE175" t="e">
      <f>-</f>
    </oc>
    <nc r="AE175" t="n">
      <f>-</f>
    </nc>
  </rcc>
  <rcc rId="18468" ua="false" sId="4">
    <oc r="AE176" t="e">
      <f>-</f>
    </oc>
    <nc r="AE176" t="n">
      <f>-</f>
    </nc>
  </rcc>
  <rcc rId="18469" ua="false" sId="4">
    <oc r="AE177" t="e">
      <f>-</f>
    </oc>
    <nc r="AE177" t="n">
      <f>-</f>
    </nc>
  </rcc>
  <rcc rId="18470" ua="false" sId="4">
    <oc r="AE178" t="e">
      <f>-</f>
    </oc>
    <nc r="AE178" t="n">
      <f>-</f>
    </nc>
  </rcc>
  <rcc rId="18471" ua="false" sId="4">
    <oc r="AE179" t="e">
      <f>-</f>
    </oc>
    <nc r="AE179" t="n">
      <f>-</f>
    </nc>
  </rcc>
  <rcc rId="18472" ua="false" sId="4">
    <oc r="AE180" t="e">
      <f>AVERAGE(AE155:AE179)</f>
    </oc>
    <nc r="AE180" t="n">
      <f>-</f>
    </nc>
  </rcc>
  <rcc rId="18473" ua="false" sId="4">
    <oc r="AE181" t="e">
      <f>_xlfn.STDEV.P(AE155:AE179)</f>
    </oc>
    <nc r="AE181" t="n">
      <f>-</f>
    </nc>
  </rcc>
  <rcc rId="18474" ua="false" sId="4">
    <oc r="AF155" t="e">
      <f>-</f>
    </oc>
    <nc r="AF155" t="n">
      <f>-</f>
    </nc>
  </rcc>
  <rcc rId="18475" ua="false" sId="4">
    <oc r="AF156" t="e">
      <f>-</f>
    </oc>
    <nc r="AF156" t="n">
      <f>-</f>
    </nc>
  </rcc>
  <rcc rId="18476" ua="false" sId="4">
    <oc r="AF157" t="e">
      <f>-</f>
    </oc>
    <nc r="AF157" t="n">
      <f>-</f>
    </nc>
  </rcc>
  <rcc rId="18477" ua="false" sId="4">
    <oc r="AF158" t="e">
      <f>-</f>
    </oc>
    <nc r="AF158" t="n">
      <f>-</f>
    </nc>
  </rcc>
  <rcc rId="18478" ua="false" sId="4">
    <oc r="AF159" t="e">
      <f>-</f>
    </oc>
    <nc r="AF159" t="n">
      <f>-</f>
    </nc>
  </rcc>
  <rcc rId="18479" ua="false" sId="4">
    <oc r="AF160" t="e">
      <f>-</f>
    </oc>
    <nc r="AF160" t="n">
      <f>-</f>
    </nc>
  </rcc>
  <rcc rId="18480" ua="false" sId="4">
    <oc r="AF161" t="e">
      <f>-</f>
    </oc>
    <nc r="AF161" t="n">
      <f>-</f>
    </nc>
  </rcc>
  <rcc rId="18481" ua="false" sId="4">
    <oc r="AF162" t="e">
      <f>-</f>
    </oc>
    <nc r="AF162" t="n">
      <f>-</f>
    </nc>
  </rcc>
  <rcc rId="18482" ua="false" sId="4">
    <oc r="AF163" t="e">
      <f>-</f>
    </oc>
    <nc r="AF163" t="n">
      <f>-</f>
    </nc>
  </rcc>
  <rcc rId="18483" ua="false" sId="4">
    <oc r="AF164" t="e">
      <f>-</f>
    </oc>
    <nc r="AF164" t="n">
      <f>-</f>
    </nc>
  </rcc>
  <rcc rId="18484" ua="false" sId="4">
    <oc r="AF165" t="e">
      <f>-</f>
    </oc>
    <nc r="AF165" t="n">
      <f>-</f>
    </nc>
  </rcc>
  <rcc rId="18485" ua="false" sId="4">
    <oc r="AF166" t="e">
      <f>-</f>
    </oc>
    <nc r="AF166" t="n">
      <f>-</f>
    </nc>
  </rcc>
  <rcc rId="18486" ua="false" sId="4">
    <oc r="AF167" t="e">
      <f>-</f>
    </oc>
    <nc r="AF167" t="n">
      <f>-</f>
    </nc>
  </rcc>
  <rcc rId="18487" ua="false" sId="4">
    <oc r="AF168" t="e">
      <f>-</f>
    </oc>
    <nc r="AF168" t="n">
      <f>-</f>
    </nc>
  </rcc>
  <rcc rId="18488" ua="false" sId="4">
    <oc r="AF169" t="e">
      <f>-</f>
    </oc>
    <nc r="AF169" t="n">
      <f>-</f>
    </nc>
  </rcc>
  <rcc rId="18489" ua="false" sId="4">
    <oc r="AF170" t="e">
      <f>-</f>
    </oc>
    <nc r="AF170" t="n">
      <f>-</f>
    </nc>
  </rcc>
  <rcc rId="18490" ua="false" sId="4">
    <oc r="AF171" t="e">
      <f>-</f>
    </oc>
    <nc r="AF171" t="n">
      <f>-</f>
    </nc>
  </rcc>
  <rcc rId="18491" ua="false" sId="4">
    <oc r="AF172" t="e">
      <f>-</f>
    </oc>
    <nc r="AF172" t="n">
      <f>-</f>
    </nc>
  </rcc>
  <rcc rId="18492" ua="false" sId="4">
    <oc r="AF173" t="e">
      <f>-</f>
    </oc>
    <nc r="AF173" t="n">
      <f>-</f>
    </nc>
  </rcc>
  <rcc rId="18493" ua="false" sId="4">
    <oc r="AF174" t="e">
      <f>-</f>
    </oc>
    <nc r="AF174" t="n">
      <f>-</f>
    </nc>
  </rcc>
  <rcc rId="18494" ua="false" sId="4">
    <oc r="AF175" t="e">
      <f>-</f>
    </oc>
    <nc r="AF175" t="n">
      <f>-</f>
    </nc>
  </rcc>
  <rcc rId="18495" ua="false" sId="4">
    <oc r="AF176" t="e">
      <f>-</f>
    </oc>
    <nc r="AF176" t="n">
      <f>-</f>
    </nc>
  </rcc>
  <rcc rId="18496" ua="false" sId="4">
    <oc r="AF177" t="e">
      <f>-</f>
    </oc>
    <nc r="AF177" t="n">
      <f>-</f>
    </nc>
  </rcc>
  <rcc rId="18497" ua="false" sId="4">
    <oc r="AF178" t="e">
      <f>-</f>
    </oc>
    <nc r="AF178" t="n">
      <f>-</f>
    </nc>
  </rcc>
  <rcc rId="18498" ua="false" sId="4">
    <oc r="AF179" t="e">
      <f>-</f>
    </oc>
    <nc r="AF179" t="n">
      <f>-</f>
    </nc>
  </rcc>
  <rcc rId="18499" ua="false" sId="4">
    <oc r="AG155" t="e">
      <f>-</f>
    </oc>
    <nc r="AG155" t="n">
      <f>-</f>
    </nc>
  </rcc>
  <rcc rId="18500" ua="false" sId="4">
    <oc r="AG156" t="e">
      <f>-</f>
    </oc>
    <nc r="AG156" t="n">
      <f>-</f>
    </nc>
  </rcc>
  <rcc rId="18501" ua="false" sId="4">
    <oc r="AG157" t="e">
      <f>-</f>
    </oc>
    <nc r="AG157" t="n">
      <f>-</f>
    </nc>
  </rcc>
  <rcc rId="18502" ua="false" sId="4">
    <oc r="AG158" t="e">
      <f>-</f>
    </oc>
    <nc r="AG158" t="n">
      <f>-</f>
    </nc>
  </rcc>
  <rcc rId="18503" ua="false" sId="4">
    <oc r="AG159" t="e">
      <f>-</f>
    </oc>
    <nc r="AG159" t="n">
      <f>-</f>
    </nc>
  </rcc>
  <rcc rId="18504" ua="false" sId="4">
    <oc r="AG160" t="e">
      <f>-</f>
    </oc>
    <nc r="AG160" t="n">
      <f>-</f>
    </nc>
  </rcc>
  <rcc rId="18505" ua="false" sId="4">
    <oc r="AG161" t="e">
      <f>-</f>
    </oc>
    <nc r="AG161" t="n">
      <f>-</f>
    </nc>
  </rcc>
  <rcc rId="18506" ua="false" sId="4">
    <oc r="AG162" t="e">
      <f>-</f>
    </oc>
    <nc r="AG162" t="n">
      <f>-</f>
    </nc>
  </rcc>
  <rcc rId="18507" ua="false" sId="4">
    <oc r="AG163" t="e">
      <f>-</f>
    </oc>
    <nc r="AG163" t="n">
      <f>-</f>
    </nc>
  </rcc>
  <rcc rId="18508" ua="false" sId="4">
    <oc r="AG164" t="e">
      <f>-</f>
    </oc>
    <nc r="AG164" t="n">
      <f>-</f>
    </nc>
  </rcc>
  <rcc rId="18509" ua="false" sId="4">
    <oc r="AG165" t="e">
      <f>-</f>
    </oc>
    <nc r="AG165" t="n">
      <f>-</f>
    </nc>
  </rcc>
  <rcc rId="18510" ua="false" sId="4">
    <oc r="AG166" t="e">
      <f>-</f>
    </oc>
    <nc r="AG166" t="n">
      <f>-</f>
    </nc>
  </rcc>
  <rcc rId="18511" ua="false" sId="4">
    <oc r="AG167" t="e">
      <f>-</f>
    </oc>
    <nc r="AG167" t="n">
      <f>-</f>
    </nc>
  </rcc>
  <rcc rId="18512" ua="false" sId="4">
    <oc r="AG168" t="e">
      <f>-</f>
    </oc>
    <nc r="AG168" t="n">
      <f>-</f>
    </nc>
  </rcc>
  <rcc rId="18513" ua="false" sId="4">
    <oc r="AG169" t="e">
      <f>-</f>
    </oc>
    <nc r="AG169" t="n">
      <f>-</f>
    </nc>
  </rcc>
  <rcc rId="18514" ua="false" sId="4">
    <oc r="AG170" t="e">
      <f>-</f>
    </oc>
    <nc r="AG170" t="n">
      <f>-</f>
    </nc>
  </rcc>
  <rcc rId="18515" ua="false" sId="4">
    <oc r="AG171" t="e">
      <f>-</f>
    </oc>
    <nc r="AG171" t="n">
      <f>-</f>
    </nc>
  </rcc>
  <rcc rId="18516" ua="false" sId="4">
    <oc r="AG172" t="e">
      <f>-</f>
    </oc>
    <nc r="AG172" t="n">
      <f>-</f>
    </nc>
  </rcc>
  <rcc rId="18517" ua="false" sId="4">
    <oc r="AG173" t="e">
      <f>-</f>
    </oc>
    <nc r="AG173" t="n">
      <f>-</f>
    </nc>
  </rcc>
  <rcc rId="18518" ua="false" sId="4">
    <oc r="AG174" t="e">
      <f>-</f>
    </oc>
    <nc r="AG174" t="n">
      <f>-</f>
    </nc>
  </rcc>
  <rcc rId="18519" ua="false" sId="4">
    <oc r="AG175" t="e">
      <f>-</f>
    </oc>
    <nc r="AG175" t="n">
      <f>-</f>
    </nc>
  </rcc>
  <rcc rId="18520" ua="false" sId="4">
    <oc r="AG176" t="e">
      <f>-</f>
    </oc>
    <nc r="AG176" t="n">
      <f>-</f>
    </nc>
  </rcc>
  <rcc rId="18521" ua="false" sId="4">
    <oc r="AG177" t="e">
      <f>-</f>
    </oc>
    <nc r="AG177" t="n">
      <f>-</f>
    </nc>
  </rcc>
  <rcc rId="18522" ua="false" sId="4">
    <oc r="AG178" t="e">
      <f>-</f>
    </oc>
    <nc r="AG178" t="n">
      <f>-</f>
    </nc>
  </rcc>
  <rcc rId="18523" ua="false" sId="4">
    <oc r="AG179" t="e">
      <f>-</f>
    </oc>
    <nc r="AG179" t="n">
      <f>-</f>
    </nc>
  </rcc>
  <rcc rId="18524" ua="false" sId="4">
    <oc r="AG180" t="e">
      <f>AVERAGE(AG155:AG179)</f>
    </oc>
    <nc r="AG180" t="n">
      <f>-</f>
    </nc>
  </rcc>
  <rcc rId="18525" ua="false" sId="4">
    <oc r="AG181" t="e">
      <f>_xlfn.STDEV.P(AG155:AG179)</f>
    </oc>
    <nc r="AG181" t="n">
      <f>-</f>
    </nc>
  </rcc>
  <rcc rId="18526" ua="false" sId="4">
    <oc r="AH155" t="e">
      <f>-</f>
    </oc>
    <nc r="AH155" t="n">
      <f>-</f>
    </nc>
  </rcc>
  <rcc rId="18527" ua="false" sId="4">
    <oc r="AH156" t="e">
      <f>-</f>
    </oc>
    <nc r="AH156" t="n">
      <f>-</f>
    </nc>
  </rcc>
  <rcc rId="18528" ua="false" sId="4">
    <oc r="AH157" t="e">
      <f>-</f>
    </oc>
    <nc r="AH157" t="n">
      <f>-</f>
    </nc>
  </rcc>
  <rcc rId="18529" ua="false" sId="4">
    <oc r="AH158" t="e">
      <f>-</f>
    </oc>
    <nc r="AH158" t="n">
      <f>-</f>
    </nc>
  </rcc>
  <rcc rId="18530" ua="false" sId="4">
    <oc r="AH159" t="e">
      <f>-</f>
    </oc>
    <nc r="AH159" t="n">
      <f>-</f>
    </nc>
  </rcc>
  <rcc rId="18531" ua="false" sId="4">
    <oc r="AH160" t="e">
      <f>-</f>
    </oc>
    <nc r="AH160" t="n">
      <f>-</f>
    </nc>
  </rcc>
  <rcc rId="18532" ua="false" sId="4">
    <oc r="AH161" t="e">
      <f>-</f>
    </oc>
    <nc r="AH161" t="n">
      <f>-</f>
    </nc>
  </rcc>
  <rcc rId="18533" ua="false" sId="4">
    <oc r="AH162" t="e">
      <f>-</f>
    </oc>
    <nc r="AH162" t="n">
      <f>-</f>
    </nc>
  </rcc>
  <rcc rId="18534" ua="false" sId="4">
    <oc r="AH163" t="e">
      <f>-</f>
    </oc>
    <nc r="AH163" t="n">
      <f>-</f>
    </nc>
  </rcc>
  <rcc rId="18535" ua="false" sId="4">
    <oc r="AH164" t="e">
      <f>-</f>
    </oc>
    <nc r="AH164" t="n">
      <f>-</f>
    </nc>
  </rcc>
  <rcc rId="18536" ua="false" sId="4">
    <oc r="AH165" t="e">
      <f>-</f>
    </oc>
    <nc r="AH165" t="n">
      <f>-</f>
    </nc>
  </rcc>
  <rcc rId="18537" ua="false" sId="4">
    <oc r="AH166" t="e">
      <f>-</f>
    </oc>
    <nc r="AH166" t="n">
      <f>-</f>
    </nc>
  </rcc>
  <rcc rId="18538" ua="false" sId="4">
    <oc r="AH167" t="e">
      <f>-</f>
    </oc>
    <nc r="AH167" t="n">
      <f>-</f>
    </nc>
  </rcc>
  <rcc rId="18539" ua="false" sId="4">
    <oc r="AH168" t="e">
      <f>-</f>
    </oc>
    <nc r="AH168" t="n">
      <f>-</f>
    </nc>
  </rcc>
  <rcc rId="18540" ua="false" sId="4">
    <oc r="AH169" t="e">
      <f>-</f>
    </oc>
    <nc r="AH169" t="n">
      <f>-</f>
    </nc>
  </rcc>
  <rcc rId="18541" ua="false" sId="4">
    <oc r="AH170" t="e">
      <f>-</f>
    </oc>
    <nc r="AH170" t="n">
      <f>-</f>
    </nc>
  </rcc>
  <rcc rId="18542" ua="false" sId="4">
    <oc r="AH171" t="e">
      <f>-</f>
    </oc>
    <nc r="AH171" t="n">
      <f>-</f>
    </nc>
  </rcc>
  <rcc rId="18543" ua="false" sId="4">
    <oc r="AH172" t="e">
      <f>-</f>
    </oc>
    <nc r="AH172" t="n">
      <f>-</f>
    </nc>
  </rcc>
  <rcc rId="18544" ua="false" sId="4">
    <oc r="AH173" t="e">
      <f>-</f>
    </oc>
    <nc r="AH173" t="n">
      <f>-</f>
    </nc>
  </rcc>
  <rcc rId="18545" ua="false" sId="4">
    <oc r="AH174" t="e">
      <f>-</f>
    </oc>
    <nc r="AH174" t="n">
      <f>-</f>
    </nc>
  </rcc>
  <rcc rId="18546" ua="false" sId="4">
    <oc r="AH175" t="e">
      <f>-</f>
    </oc>
    <nc r="AH175" t="n">
      <f>-</f>
    </nc>
  </rcc>
  <rcc rId="18547" ua="false" sId="4">
    <oc r="AH176" t="e">
      <f>-</f>
    </oc>
    <nc r="AH176" t="n">
      <f>-</f>
    </nc>
  </rcc>
  <rcc rId="18548" ua="false" sId="4">
    <oc r="AH177" t="e">
      <f>-</f>
    </oc>
    <nc r="AH177" t="n">
      <f>-</f>
    </nc>
  </rcc>
  <rcc rId="18549" ua="false" sId="4">
    <oc r="AH178" t="e">
      <f>-</f>
    </oc>
    <nc r="AH178" t="n">
      <f>-</f>
    </nc>
  </rcc>
  <rcc rId="18550" ua="false" sId="4">
    <oc r="AH179" t="e">
      <f>-</f>
    </oc>
    <nc r="AH179" t="n">
      <f>-</f>
    </nc>
  </rcc>
  <rcc rId="18551" ua="false" sId="4">
    <oc r="AI155" t="e">
      <f>-</f>
    </oc>
    <nc r="AI155" t="n">
      <f>-</f>
    </nc>
  </rcc>
  <rcc rId="18552" ua="false" sId="4">
    <oc r="AI156" t="e">
      <f>-</f>
    </oc>
    <nc r="AI156" t="n">
      <f>-</f>
    </nc>
  </rcc>
  <rcc rId="18553" ua="false" sId="4">
    <oc r="AI157" t="e">
      <f>-</f>
    </oc>
    <nc r="AI157" t="n">
      <f>-</f>
    </nc>
  </rcc>
  <rcc rId="18554" ua="false" sId="4">
    <oc r="AI158" t="e">
      <f>-</f>
    </oc>
    <nc r="AI158" t="n">
      <f>-</f>
    </nc>
  </rcc>
  <rcc rId="18555" ua="false" sId="4">
    <oc r="AI159" t="e">
      <f>-</f>
    </oc>
    <nc r="AI159" t="n">
      <f>-</f>
    </nc>
  </rcc>
  <rcc rId="18556" ua="false" sId="4">
    <oc r="AI160" t="e">
      <f>-</f>
    </oc>
    <nc r="AI160" t="n">
      <f>-</f>
    </nc>
  </rcc>
  <rcc rId="18557" ua="false" sId="4">
    <oc r="AI161" t="e">
      <f>-</f>
    </oc>
    <nc r="AI161" t="n">
      <f>-</f>
    </nc>
  </rcc>
  <rcc rId="18558" ua="false" sId="4">
    <oc r="AI162" t="e">
      <f>-</f>
    </oc>
    <nc r="AI162" t="n">
      <f>-</f>
    </nc>
  </rcc>
  <rcc rId="18559" ua="false" sId="4">
    <oc r="AI163" t="e">
      <f>-</f>
    </oc>
    <nc r="AI163" t="n">
      <f>-</f>
    </nc>
  </rcc>
  <rcc rId="18560" ua="false" sId="4">
    <oc r="AI164" t="e">
      <f>-</f>
    </oc>
    <nc r="AI164" t="n">
      <f>-</f>
    </nc>
  </rcc>
  <rcc rId="18561" ua="false" sId="4">
    <oc r="AI165" t="e">
      <f>-</f>
    </oc>
    <nc r="AI165" t="n">
      <f>-</f>
    </nc>
  </rcc>
  <rcc rId="18562" ua="false" sId="4">
    <oc r="AI166" t="e">
      <f>-</f>
    </oc>
    <nc r="AI166" t="n">
      <f>-</f>
    </nc>
  </rcc>
  <rcc rId="18563" ua="false" sId="4">
    <oc r="AI167" t="e">
      <f>-</f>
    </oc>
    <nc r="AI167" t="n">
      <f>-</f>
    </nc>
  </rcc>
  <rcc rId="18564" ua="false" sId="4">
    <oc r="AI168" t="e">
      <f>-</f>
    </oc>
    <nc r="AI168" t="n">
      <f>-</f>
    </nc>
  </rcc>
  <rcc rId="18565" ua="false" sId="4">
    <oc r="AI169" t="e">
      <f>-</f>
    </oc>
    <nc r="AI169" t="n">
      <f>-</f>
    </nc>
  </rcc>
  <rcc rId="18566" ua="false" sId="4">
    <oc r="AI170" t="e">
      <f>-</f>
    </oc>
    <nc r="AI170" t="n">
      <f>-</f>
    </nc>
  </rcc>
  <rcc rId="18567" ua="false" sId="4">
    <oc r="AI171" t="e">
      <f>-</f>
    </oc>
    <nc r="AI171" t="n">
      <f>-</f>
    </nc>
  </rcc>
  <rcc rId="18568" ua="false" sId="4">
    <oc r="AI172" t="e">
      <f>-</f>
    </oc>
    <nc r="AI172" t="n">
      <f>-</f>
    </nc>
  </rcc>
  <rcc rId="18569" ua="false" sId="4">
    <oc r="AI173" t="e">
      <f>-</f>
    </oc>
    <nc r="AI173" t="n">
      <f>-</f>
    </nc>
  </rcc>
  <rcc rId="18570" ua="false" sId="4">
    <oc r="AI174" t="e">
      <f>-</f>
    </oc>
    <nc r="AI174" t="n">
      <f>-</f>
    </nc>
  </rcc>
  <rcc rId="18571" ua="false" sId="4">
    <oc r="AI175" t="e">
      <f>-</f>
    </oc>
    <nc r="AI175" t="n">
      <f>-</f>
    </nc>
  </rcc>
  <rcc rId="18572" ua="false" sId="4">
    <oc r="AI176" t="e">
      <f>-</f>
    </oc>
    <nc r="AI176" t="n">
      <f>-</f>
    </nc>
  </rcc>
  <rcc rId="18573" ua="false" sId="4">
    <oc r="AI177" t="e">
      <f>-</f>
    </oc>
    <nc r="AI177" t="n">
      <f>-</f>
    </nc>
  </rcc>
  <rcc rId="18574" ua="false" sId="4">
    <oc r="AI178" t="e">
      <f>-</f>
    </oc>
    <nc r="AI178" t="n">
      <f>-</f>
    </nc>
  </rcc>
  <rcc rId="18575" ua="false" sId="4">
    <oc r="AI179" t="e">
      <f>-</f>
    </oc>
    <nc r="AI179" t="n">
      <f>-</f>
    </nc>
  </rcc>
  <rcc rId="18576" ua="false" sId="4">
    <oc r="AI180" t="e">
      <f>AVERAGE(AI155:AI179)</f>
    </oc>
    <nc r="AI180" t="n">
      <f>-</f>
    </nc>
  </rcc>
  <rcc rId="18577" ua="false" sId="4">
    <oc r="AI181" t="e">
      <f>_xlfn.STDEV.P(AI155:AI179)</f>
    </oc>
    <nc r="AI181" t="n">
      <f>-</f>
    </nc>
  </rcc>
  <rcc rId="18578" ua="false" sId="4">
    <oc r="AJ155" t="e">
      <f>-</f>
    </oc>
    <nc r="AJ155" t="n">
      <f>-</f>
    </nc>
  </rcc>
  <rcc rId="18579" ua="false" sId="4">
    <oc r="AJ156" t="e">
      <f>-</f>
    </oc>
    <nc r="AJ156" t="n">
      <f>-</f>
    </nc>
  </rcc>
  <rcc rId="18580" ua="false" sId="4">
    <oc r="AJ157" t="e">
      <f>-</f>
    </oc>
    <nc r="AJ157" t="n">
      <f>-</f>
    </nc>
  </rcc>
  <rcc rId="18581" ua="false" sId="4">
    <oc r="AJ158" t="e">
      <f>-</f>
    </oc>
    <nc r="AJ158" t="n">
      <f>-</f>
    </nc>
  </rcc>
  <rcc rId="18582" ua="false" sId="4">
    <oc r="AJ159" t="e">
      <f>-</f>
    </oc>
    <nc r="AJ159" t="n">
      <f>-</f>
    </nc>
  </rcc>
  <rcc rId="18583" ua="false" sId="4">
    <oc r="AJ160" t="e">
      <f>-</f>
    </oc>
    <nc r="AJ160" t="n">
      <f>-</f>
    </nc>
  </rcc>
  <rcc rId="18584" ua="false" sId="4">
    <oc r="AJ161" t="e">
      <f>-</f>
    </oc>
    <nc r="AJ161" t="n">
      <f>-</f>
    </nc>
  </rcc>
  <rcc rId="18585" ua="false" sId="4">
    <oc r="AJ162" t="e">
      <f>-</f>
    </oc>
    <nc r="AJ162" t="n">
      <f>-</f>
    </nc>
  </rcc>
  <rcc rId="18586" ua="false" sId="4">
    <oc r="AJ163" t="e">
      <f>-</f>
    </oc>
    <nc r="AJ163" t="n">
      <f>-</f>
    </nc>
  </rcc>
  <rcc rId="18587" ua="false" sId="4">
    <oc r="AJ164" t="e">
      <f>-</f>
    </oc>
    <nc r="AJ164" t="n">
      <f>-</f>
    </nc>
  </rcc>
  <rcc rId="18588" ua="false" sId="4">
    <oc r="AJ165" t="e">
      <f>-</f>
    </oc>
    <nc r="AJ165" t="n">
      <f>-</f>
    </nc>
  </rcc>
  <rcc rId="18589" ua="false" sId="4">
    <oc r="AJ166" t="e">
      <f>-</f>
    </oc>
    <nc r="AJ166" t="n">
      <f>-</f>
    </nc>
  </rcc>
  <rcc rId="18590" ua="false" sId="4">
    <oc r="AJ167" t="e">
      <f>-</f>
    </oc>
    <nc r="AJ167" t="n">
      <f>-</f>
    </nc>
  </rcc>
  <rcc rId="18591" ua="false" sId="4">
    <oc r="AJ168" t="e">
      <f>-</f>
    </oc>
    <nc r="AJ168" t="n">
      <f>-</f>
    </nc>
  </rcc>
  <rcc rId="18592" ua="false" sId="4">
    <oc r="AJ169" t="e">
      <f>-</f>
    </oc>
    <nc r="AJ169" t="n">
      <f>-</f>
    </nc>
  </rcc>
  <rcc rId="18593" ua="false" sId="4">
    <oc r="AJ170" t="e">
      <f>-</f>
    </oc>
    <nc r="AJ170" t="n">
      <f>-</f>
    </nc>
  </rcc>
  <rcc rId="18594" ua="false" sId="4">
    <oc r="AJ171" t="e">
      <f>-</f>
    </oc>
    <nc r="AJ171" t="n">
      <f>-</f>
    </nc>
  </rcc>
  <rcc rId="18595" ua="false" sId="4">
    <oc r="AJ172" t="e">
      <f>-</f>
    </oc>
    <nc r="AJ172" t="n">
      <f>-</f>
    </nc>
  </rcc>
  <rcc rId="18596" ua="false" sId="4">
    <oc r="AJ173" t="e">
      <f>-</f>
    </oc>
    <nc r="AJ173" t="n">
      <f>-</f>
    </nc>
  </rcc>
  <rcc rId="18597" ua="false" sId="4">
    <oc r="AJ174" t="e">
      <f>-</f>
    </oc>
    <nc r="AJ174" t="n">
      <f>-</f>
    </nc>
  </rcc>
  <rcc rId="18598" ua="false" sId="4">
    <oc r="AJ175" t="e">
      <f>-</f>
    </oc>
    <nc r="AJ175" t="n">
      <f>-</f>
    </nc>
  </rcc>
  <rcc rId="18599" ua="false" sId="4">
    <oc r="AJ176" t="e">
      <f>-</f>
    </oc>
    <nc r="AJ176" t="n">
      <f>-</f>
    </nc>
  </rcc>
  <rcc rId="18600" ua="false" sId="4">
    <oc r="AJ177" t="e">
      <f>-</f>
    </oc>
    <nc r="AJ177" t="n">
      <f>-</f>
    </nc>
  </rcc>
  <rcc rId="18601" ua="false" sId="4">
    <oc r="AJ178" t="e">
      <f>-</f>
    </oc>
    <nc r="AJ178" t="n">
      <f>-</f>
    </nc>
  </rcc>
  <rcc rId="18602" ua="false" sId="4">
    <oc r="AJ179" t="e">
      <f>-</f>
    </oc>
    <nc r="AJ179" t="n">
      <f>-</f>
    </nc>
  </rcc>
  <rcc rId="18603" ua="false" sId="4">
    <oc r="AK155" t="e">
      <f>-</f>
    </oc>
    <nc r="AK155" t="n">
      <f>-</f>
    </nc>
  </rcc>
  <rcc rId="18604" ua="false" sId="4">
    <oc r="AK156" t="e">
      <f>-</f>
    </oc>
    <nc r="AK156" t="n">
      <f>-</f>
    </nc>
  </rcc>
  <rcc rId="18605" ua="false" sId="4">
    <oc r="AK157" t="e">
      <f>-</f>
    </oc>
    <nc r="AK157" t="n">
      <f>-</f>
    </nc>
  </rcc>
  <rcc rId="18606" ua="false" sId="4">
    <oc r="AK158" t="e">
      <f>-</f>
    </oc>
    <nc r="AK158" t="n">
      <f>-</f>
    </nc>
  </rcc>
  <rcc rId="18607" ua="false" sId="4">
    <oc r="AK159" t="e">
      <f>-</f>
    </oc>
    <nc r="AK159" t="n">
      <f>-</f>
    </nc>
  </rcc>
  <rcc rId="18608" ua="false" sId="4">
    <oc r="AK160" t="e">
      <f>-</f>
    </oc>
    <nc r="AK160" t="n">
      <f>-</f>
    </nc>
  </rcc>
  <rcc rId="18609" ua="false" sId="4">
    <oc r="AK161" t="e">
      <f>-</f>
    </oc>
    <nc r="AK161" t="n">
      <f>-</f>
    </nc>
  </rcc>
  <rcc rId="18610" ua="false" sId="4">
    <oc r="AK162" t="e">
      <f>-</f>
    </oc>
    <nc r="AK162" t="n">
      <f>-</f>
    </nc>
  </rcc>
  <rcc rId="18611" ua="false" sId="4">
    <oc r="AK163" t="e">
      <f>-</f>
    </oc>
    <nc r="AK163" t="n">
      <f>-</f>
    </nc>
  </rcc>
  <rcc rId="18612" ua="false" sId="4">
    <oc r="AK164" t="e">
      <f>-</f>
    </oc>
    <nc r="AK164" t="n">
      <f>-</f>
    </nc>
  </rcc>
  <rcc rId="18613" ua="false" sId="4">
    <oc r="AK165" t="e">
      <f>-</f>
    </oc>
    <nc r="AK165" t="n">
      <f>-</f>
    </nc>
  </rcc>
  <rcc rId="18614" ua="false" sId="4">
    <oc r="AK166" t="e">
      <f>-</f>
    </oc>
    <nc r="AK166" t="n">
      <f>-</f>
    </nc>
  </rcc>
  <rcc rId="18615" ua="false" sId="4">
    <oc r="AK167" t="e">
      <f>-</f>
    </oc>
    <nc r="AK167" t="n">
      <f>-</f>
    </nc>
  </rcc>
  <rcc rId="18616" ua="false" sId="4">
    <oc r="AK168" t="e">
      <f>-</f>
    </oc>
    <nc r="AK168" t="n">
      <f>-</f>
    </nc>
  </rcc>
  <rcc rId="18617" ua="false" sId="4">
    <oc r="AK169" t="e">
      <f>-</f>
    </oc>
    <nc r="AK169" t="n">
      <f>-</f>
    </nc>
  </rcc>
  <rcc rId="18618" ua="false" sId="4">
    <oc r="AK170" t="e">
      <f>-</f>
    </oc>
    <nc r="AK170" t="n">
      <f>-</f>
    </nc>
  </rcc>
  <rcc rId="18619" ua="false" sId="4">
    <oc r="AK171" t="e">
      <f>-</f>
    </oc>
    <nc r="AK171" t="n">
      <f>-</f>
    </nc>
  </rcc>
  <rcc rId="18620" ua="false" sId="4">
    <oc r="AK172" t="e">
      <f>-</f>
    </oc>
    <nc r="AK172" t="n">
      <f>-</f>
    </nc>
  </rcc>
  <rcc rId="18621" ua="false" sId="4">
    <oc r="AK173" t="e">
      <f>-</f>
    </oc>
    <nc r="AK173" t="n">
      <f>-</f>
    </nc>
  </rcc>
  <rcc rId="18622" ua="false" sId="4">
    <oc r="AK174" t="e">
      <f>-</f>
    </oc>
    <nc r="AK174" t="n">
      <f>-</f>
    </nc>
  </rcc>
  <rcc rId="18623" ua="false" sId="4">
    <oc r="AK175" t="e">
      <f>-</f>
    </oc>
    <nc r="AK175" t="n">
      <f>-</f>
    </nc>
  </rcc>
  <rcc rId="18624" ua="false" sId="4">
    <oc r="AK176" t="e">
      <f>-</f>
    </oc>
    <nc r="AK176" t="n">
      <f>-</f>
    </nc>
  </rcc>
  <rcc rId="18625" ua="false" sId="4">
    <oc r="AK177" t="e">
      <f>-</f>
    </oc>
    <nc r="AK177" t="n">
      <f>-</f>
    </nc>
  </rcc>
  <rcc rId="18626" ua="false" sId="4">
    <oc r="AK178" t="e">
      <f>-</f>
    </oc>
    <nc r="AK178" t="n">
      <f>-</f>
    </nc>
  </rcc>
  <rcc rId="18627" ua="false" sId="4">
    <oc r="AK179" t="e">
      <f>-</f>
    </oc>
    <nc r="AK179" t="n">
      <f>-</f>
    </nc>
  </rcc>
  <rcc rId="18628" ua="false" sId="4">
    <oc r="AK180" t="e">
      <f>AVERAGE(AK155:AK179)</f>
    </oc>
    <nc r="AK180" t="n">
      <f>-</f>
    </nc>
  </rcc>
  <rcc rId="18629" ua="false" sId="4">
    <oc r="AK181" t="e">
      <f>_xlfn.STDEV.P(AK155:AK179)</f>
    </oc>
    <nc r="AK181" t="n">
      <f>-</f>
    </nc>
  </rcc>
  <rcc rId="18630" ua="false" sId="4">
    <oc r="AL155" t="e">
      <f>-</f>
    </oc>
    <nc r="AL155" t="n">
      <f>-</f>
    </nc>
  </rcc>
  <rcc rId="18631" ua="false" sId="4">
    <oc r="AL156" t="e">
      <f>-</f>
    </oc>
    <nc r="AL156" t="n">
      <f>-</f>
    </nc>
  </rcc>
  <rcc rId="18632" ua="false" sId="4">
    <oc r="AL157" t="e">
      <f>-</f>
    </oc>
    <nc r="AL157" t="n">
      <f>-</f>
    </nc>
  </rcc>
  <rcc rId="18633" ua="false" sId="4">
    <oc r="AL158" t="e">
      <f>-</f>
    </oc>
    <nc r="AL158" t="n">
      <f>-</f>
    </nc>
  </rcc>
  <rcc rId="18634" ua="false" sId="4">
    <oc r="AL159" t="e">
      <f>-</f>
    </oc>
    <nc r="AL159" t="n">
      <f>-</f>
    </nc>
  </rcc>
  <rcc rId="18635" ua="false" sId="4">
    <oc r="AL160" t="e">
      <f>-</f>
    </oc>
    <nc r="AL160" t="n">
      <f>-</f>
    </nc>
  </rcc>
  <rcc rId="18636" ua="false" sId="4">
    <oc r="AL161" t="e">
      <f>-</f>
    </oc>
    <nc r="AL161" t="n">
      <f>-</f>
    </nc>
  </rcc>
  <rcc rId="18637" ua="false" sId="4">
    <oc r="AL162" t="e">
      <f>-</f>
    </oc>
    <nc r="AL162" t="n">
      <f>-</f>
    </nc>
  </rcc>
  <rcc rId="18638" ua="false" sId="4">
    <oc r="AL163" t="e">
      <f>-</f>
    </oc>
    <nc r="AL163" t="n">
      <f>-</f>
    </nc>
  </rcc>
  <rcc rId="18639" ua="false" sId="4">
    <oc r="AL164" t="e">
      <f>-</f>
    </oc>
    <nc r="AL164" t="n">
      <f>-</f>
    </nc>
  </rcc>
  <rcc rId="18640" ua="false" sId="4">
    <oc r="AL165" t="e">
      <f>-</f>
    </oc>
    <nc r="AL165" t="n">
      <f>-</f>
    </nc>
  </rcc>
  <rcc rId="18641" ua="false" sId="4">
    <oc r="AL166" t="e">
      <f>-</f>
    </oc>
    <nc r="AL166" t="n">
      <f>-</f>
    </nc>
  </rcc>
  <rcc rId="18642" ua="false" sId="4">
    <oc r="AL167" t="e">
      <f>-</f>
    </oc>
    <nc r="AL167" t="n">
      <f>-</f>
    </nc>
  </rcc>
  <rcc rId="18643" ua="false" sId="4">
    <oc r="AL168" t="e">
      <f>-</f>
    </oc>
    <nc r="AL168" t="n">
      <f>-</f>
    </nc>
  </rcc>
  <rcc rId="18644" ua="false" sId="4">
    <oc r="AL169" t="e">
      <f>-</f>
    </oc>
    <nc r="AL169" t="n">
      <f>-</f>
    </nc>
  </rcc>
  <rcc rId="18645" ua="false" sId="4">
    <oc r="AL170" t="e">
      <f>-</f>
    </oc>
    <nc r="AL170" t="n">
      <f>-</f>
    </nc>
  </rcc>
  <rcc rId="18646" ua="false" sId="4">
    <oc r="AL171" t="e">
      <f>-</f>
    </oc>
    <nc r="AL171" t="n">
      <f>-</f>
    </nc>
  </rcc>
  <rcc rId="18647" ua="false" sId="4">
    <oc r="AL172" t="e">
      <f>-</f>
    </oc>
    <nc r="AL172" t="n">
      <f>-</f>
    </nc>
  </rcc>
  <rcc rId="18648" ua="false" sId="4">
    <oc r="AL173" t="e">
      <f>-</f>
    </oc>
    <nc r="AL173" t="n">
      <f>-</f>
    </nc>
  </rcc>
  <rcc rId="18649" ua="false" sId="4">
    <oc r="AL174" t="e">
      <f>-</f>
    </oc>
    <nc r="AL174" t="n">
      <f>-</f>
    </nc>
  </rcc>
  <rcc rId="18650" ua="false" sId="4">
    <oc r="AL175" t="e">
      <f>-</f>
    </oc>
    <nc r="AL175" t="n">
      <f>-</f>
    </nc>
  </rcc>
  <rcc rId="18651" ua="false" sId="4">
    <oc r="AL176" t="e">
      <f>-</f>
    </oc>
    <nc r="AL176" t="n">
      <f>-</f>
    </nc>
  </rcc>
  <rcc rId="18652" ua="false" sId="4">
    <oc r="AL177" t="e">
      <f>-</f>
    </oc>
    <nc r="AL177" t="n">
      <f>-</f>
    </nc>
  </rcc>
  <rcc rId="18653" ua="false" sId="4">
    <oc r="AL178" t="e">
      <f>-</f>
    </oc>
    <nc r="AL178" t="n">
      <f>-</f>
    </nc>
  </rcc>
  <rcc rId="18654" ua="false" sId="4">
    <oc r="AL179" t="e">
      <f>-</f>
    </oc>
    <nc r="AL179" t="n">
      <f>-</f>
    </nc>
  </rcc>
  <rcc rId="18655" ua="false" sId="4">
    <oc r="AM155" t="e">
      <f>-</f>
    </oc>
    <nc r="AM155" t="n">
      <f>-</f>
    </nc>
  </rcc>
  <rcc rId="18656" ua="false" sId="4">
    <oc r="AM156" t="e">
      <f>-</f>
    </oc>
    <nc r="AM156" t="n">
      <f>-</f>
    </nc>
  </rcc>
  <rcc rId="18657" ua="false" sId="4">
    <oc r="AM157" t="e">
      <f>-</f>
    </oc>
    <nc r="AM157" t="n">
      <f>-</f>
    </nc>
  </rcc>
  <rcc rId="18658" ua="false" sId="4">
    <oc r="AM158" t="e">
      <f>-</f>
    </oc>
    <nc r="AM158" t="n">
      <f>-</f>
    </nc>
  </rcc>
  <rcc rId="18659" ua="false" sId="4">
    <oc r="AM159" t="e">
      <f>-</f>
    </oc>
    <nc r="AM159" t="n">
      <f>-</f>
    </nc>
  </rcc>
  <rcc rId="18660" ua="false" sId="4">
    <oc r="AM160" t="e">
      <f>-</f>
    </oc>
    <nc r="AM160" t="n">
      <f>-</f>
    </nc>
  </rcc>
  <rcc rId="18661" ua="false" sId="4">
    <oc r="AM161" t="e">
      <f>-</f>
    </oc>
    <nc r="AM161" t="n">
      <f>-</f>
    </nc>
  </rcc>
  <rcc rId="18662" ua="false" sId="4">
    <oc r="AM162" t="e">
      <f>-</f>
    </oc>
    <nc r="AM162" t="n">
      <f>-</f>
    </nc>
  </rcc>
  <rcc rId="18663" ua="false" sId="4">
    <oc r="AM163" t="e">
      <f>-</f>
    </oc>
    <nc r="AM163" t="n">
      <f>-</f>
    </nc>
  </rcc>
  <rcc rId="18664" ua="false" sId="4">
    <oc r="AM164" t="e">
      <f>-</f>
    </oc>
    <nc r="AM164" t="n">
      <f>-</f>
    </nc>
  </rcc>
  <rcc rId="18665" ua="false" sId="4">
    <oc r="AM165" t="e">
      <f>-</f>
    </oc>
    <nc r="AM165" t="n">
      <f>-</f>
    </nc>
  </rcc>
  <rcc rId="18666" ua="false" sId="4">
    <oc r="AM166" t="e">
      <f>-</f>
    </oc>
    <nc r="AM166" t="n">
      <f>-</f>
    </nc>
  </rcc>
  <rcc rId="18667" ua="false" sId="4">
    <oc r="AM167" t="e">
      <f>-</f>
    </oc>
    <nc r="AM167" t="n">
      <f>-</f>
    </nc>
  </rcc>
  <rcc rId="18668" ua="false" sId="4">
    <oc r="AM168" t="e">
      <f>-</f>
    </oc>
    <nc r="AM168" t="n">
      <f>-</f>
    </nc>
  </rcc>
  <rcc rId="18669" ua="false" sId="4">
    <oc r="AM169" t="e">
      <f>-</f>
    </oc>
    <nc r="AM169" t="n">
      <f>-</f>
    </nc>
  </rcc>
  <rcc rId="18670" ua="false" sId="4">
    <oc r="AM170" t="e">
      <f>-</f>
    </oc>
    <nc r="AM170" t="n">
      <f>-</f>
    </nc>
  </rcc>
  <rcc rId="18671" ua="false" sId="4">
    <oc r="AM171" t="e">
      <f>-</f>
    </oc>
    <nc r="AM171" t="n">
      <f>-</f>
    </nc>
  </rcc>
  <rcc rId="18672" ua="false" sId="4">
    <oc r="AM172" t="e">
      <f>-</f>
    </oc>
    <nc r="AM172" t="n">
      <f>-</f>
    </nc>
  </rcc>
  <rcc rId="18673" ua="false" sId="4">
    <oc r="AM173" t="e">
      <f>-</f>
    </oc>
    <nc r="AM173" t="n">
      <f>-</f>
    </nc>
  </rcc>
  <rcc rId="18674" ua="false" sId="4">
    <oc r="AM174" t="e">
      <f>-</f>
    </oc>
    <nc r="AM174" t="n">
      <f>-</f>
    </nc>
  </rcc>
  <rcc rId="18675" ua="false" sId="4">
    <oc r="AM175" t="e">
      <f>-</f>
    </oc>
    <nc r="AM175" t="n">
      <f>-</f>
    </nc>
  </rcc>
  <rcc rId="18676" ua="false" sId="4">
    <oc r="AM176" t="e">
      <f>-</f>
    </oc>
    <nc r="AM176" t="n">
      <f>-</f>
    </nc>
  </rcc>
  <rcc rId="18677" ua="false" sId="4">
    <oc r="AM177" t="e">
      <f>-</f>
    </oc>
    <nc r="AM177" t="n">
      <f>-</f>
    </nc>
  </rcc>
  <rcc rId="18678" ua="false" sId="4">
    <oc r="AM178" t="e">
      <f>-</f>
    </oc>
    <nc r="AM178" t="n">
      <f>-</f>
    </nc>
  </rcc>
  <rcc rId="18679" ua="false" sId="4">
    <oc r="AM179" t="e">
      <f>-</f>
    </oc>
    <nc r="AM179" t="n">
      <f>-</f>
    </nc>
  </rcc>
  <rcc rId="18680" ua="false" sId="4">
    <oc r="AM180" t="n">
      <f>SUM(AM155:AM179)</f>
    </oc>
    <nc r="AM180" t="n">
      <f>-</f>
    </nc>
  </rcc>
  <rcc rId="18681" ua="false" sId="4">
    <oc r="AO155" t="e">
      <f>-</f>
    </oc>
    <nc r="AO155" t="n">
      <f>-</f>
    </nc>
  </rcc>
  <rcc rId="18682" ua="false" sId="4">
    <oc r="AO156" t="e">
      <f>-</f>
    </oc>
    <nc r="AO156" t="n">
      <f>-</f>
    </nc>
  </rcc>
  <rcc rId="18683" ua="false" sId="4">
    <oc r="AO157" t="e">
      <f>-</f>
    </oc>
    <nc r="AO157" t="n">
      <f>-</f>
    </nc>
  </rcc>
  <rcc rId="18684" ua="false" sId="4">
    <oc r="AO158" t="e">
      <f>-</f>
    </oc>
    <nc r="AO158" t="n">
      <f>-</f>
    </nc>
  </rcc>
  <rcc rId="18685" ua="false" sId="4">
    <oc r="AO159" t="e">
      <f>-</f>
    </oc>
    <nc r="AO159" t="n">
      <f>-</f>
    </nc>
  </rcc>
  <rcc rId="18686" ua="false" sId="4">
    <oc r="AO160" t="e">
      <f>-</f>
    </oc>
    <nc r="AO160" t="n">
      <f>-</f>
    </nc>
  </rcc>
  <rcc rId="18687" ua="false" sId="4">
    <oc r="AO161" t="e">
      <f>-</f>
    </oc>
    <nc r="AO161" t="n">
      <f>-</f>
    </nc>
  </rcc>
  <rcc rId="18688" ua="false" sId="4">
    <oc r="AO162" t="e">
      <f>-</f>
    </oc>
    <nc r="AO162" t="n">
      <f>-</f>
    </nc>
  </rcc>
  <rcc rId="18689" ua="false" sId="4">
    <oc r="AO163" t="e">
      <f>-</f>
    </oc>
    <nc r="AO163" t="n">
      <f>-</f>
    </nc>
  </rcc>
  <rcc rId="18690" ua="false" sId="4">
    <oc r="AO164" t="e">
      <f>-</f>
    </oc>
    <nc r="AO164" t="n">
      <f>-</f>
    </nc>
  </rcc>
  <rcc rId="18691" ua="false" sId="4">
    <oc r="AO165" t="e">
      <f>-</f>
    </oc>
    <nc r="AO165" t="n">
      <f>-</f>
    </nc>
  </rcc>
  <rcc rId="18692" ua="false" sId="4">
    <oc r="AO166" t="e">
      <f>-</f>
    </oc>
    <nc r="AO166" t="n">
      <f>-</f>
    </nc>
  </rcc>
  <rcc rId="18693" ua="false" sId="4">
    <oc r="AO167" t="e">
      <f>-</f>
    </oc>
    <nc r="AO167" t="n">
      <f>-</f>
    </nc>
  </rcc>
  <rcc rId="18694" ua="false" sId="4">
    <oc r="AO168" t="e">
      <f>-</f>
    </oc>
    <nc r="AO168" t="n">
      <f>-</f>
    </nc>
  </rcc>
  <rcc rId="18695" ua="false" sId="4">
    <oc r="AO169" t="e">
      <f>-</f>
    </oc>
    <nc r="AO169" t="n">
      <f>-</f>
    </nc>
  </rcc>
  <rcc rId="18696" ua="false" sId="4">
    <oc r="AO170" t="e">
      <f>-</f>
    </oc>
    <nc r="AO170" t="n">
      <f>-</f>
    </nc>
  </rcc>
  <rcc rId="18697" ua="false" sId="4">
    <oc r="AO171" t="e">
      <f>-</f>
    </oc>
    <nc r="AO171" t="n">
      <f>-</f>
    </nc>
  </rcc>
  <rcc rId="18698" ua="false" sId="4">
    <oc r="AO172" t="e">
      <f>-</f>
    </oc>
    <nc r="AO172" t="n">
      <f>-</f>
    </nc>
  </rcc>
  <rcc rId="18699" ua="false" sId="4">
    <oc r="AO173" t="e">
      <f>-</f>
    </oc>
    <nc r="AO173" t="n">
      <f>-</f>
    </nc>
  </rcc>
  <rcc rId="18700" ua="false" sId="4">
    <oc r="AO174" t="e">
      <f>-</f>
    </oc>
    <nc r="AO174" t="n">
      <f>-</f>
    </nc>
  </rcc>
  <rcc rId="18701" ua="false" sId="4">
    <oc r="AO175" t="e">
      <f>-</f>
    </oc>
    <nc r="AO175" t="n">
      <f>-</f>
    </nc>
  </rcc>
  <rcc rId="18702" ua="false" sId="4">
    <oc r="AO176" t="e">
      <f>-</f>
    </oc>
    <nc r="AO176" t="n">
      <f>-</f>
    </nc>
  </rcc>
  <rcc rId="18703" ua="false" sId="4">
    <oc r="AO177" t="e">
      <f>-</f>
    </oc>
    <nc r="AO177" t="n">
      <f>-</f>
    </nc>
  </rcc>
  <rcc rId="18704" ua="false" sId="4">
    <oc r="AO178" t="e">
      <f>-</f>
    </oc>
    <nc r="AO178" t="n">
      <f>-</f>
    </nc>
  </rcc>
  <rcc rId="18705" ua="false" sId="4">
    <oc r="AO179" t="e">
      <f>-</f>
    </oc>
    <nc r="AO179" t="n">
      <f>-</f>
    </nc>
  </rcc>
  <rcc rId="18706" ua="false" sId="4">
    <oc r="AO180" t="n">
      <f>SUM(AO153:AO179)</f>
    </oc>
    <nc r="AO180" t="n">
      <f>-</f>
    </nc>
  </rcc>
  <rcc rId="18707" ua="false" sId="4">
    <oc r="AP155" t="e">
      <f>-</f>
    </oc>
    <nc r="AP155" t="n">
      <f>-</f>
    </nc>
  </rcc>
  <rcc rId="18708" ua="false" sId="4">
    <oc r="AP156" t="e">
      <f>-</f>
    </oc>
    <nc r="AP156" t="n">
      <f>-</f>
    </nc>
  </rcc>
  <rcc rId="18709" ua="false" sId="4">
    <oc r="AP157" t="e">
      <f>-</f>
    </oc>
    <nc r="AP157" t="n">
      <f>-</f>
    </nc>
  </rcc>
  <rcc rId="18710" ua="false" sId="4">
    <oc r="AP158" t="e">
      <f>-</f>
    </oc>
    <nc r="AP158" t="n">
      <f>-</f>
    </nc>
  </rcc>
  <rcc rId="18711" ua="false" sId="4">
    <oc r="AP159" t="e">
      <f>-</f>
    </oc>
    <nc r="AP159" t="n">
      <f>-</f>
    </nc>
  </rcc>
  <rcc rId="18712" ua="false" sId="4">
    <oc r="AP160" t="e">
      <f>-</f>
    </oc>
    <nc r="AP160" t="n">
      <f>-</f>
    </nc>
  </rcc>
  <rcc rId="18713" ua="false" sId="4">
    <oc r="AP161" t="e">
      <f>-</f>
    </oc>
    <nc r="AP161" t="n">
      <f>-</f>
    </nc>
  </rcc>
  <rcc rId="18714" ua="false" sId="4">
    <oc r="AP162" t="e">
      <f>-</f>
    </oc>
    <nc r="AP162" t="n">
      <f>-</f>
    </nc>
  </rcc>
  <rcc rId="18715" ua="false" sId="4">
    <oc r="AP163" t="e">
      <f>-</f>
    </oc>
    <nc r="AP163" t="n">
      <f>-</f>
    </nc>
  </rcc>
  <rcc rId="18716" ua="false" sId="4">
    <oc r="AP164" t="e">
      <f>-</f>
    </oc>
    <nc r="AP164" t="n">
      <f>-</f>
    </nc>
  </rcc>
  <rcc rId="18717" ua="false" sId="4">
    <oc r="AP165" t="e">
      <f>-</f>
    </oc>
    <nc r="AP165" t="n">
      <f>-</f>
    </nc>
  </rcc>
  <rcc rId="18718" ua="false" sId="4">
    <oc r="AP166" t="e">
      <f>-</f>
    </oc>
    <nc r="AP166" t="n">
      <f>-</f>
    </nc>
  </rcc>
  <rcc rId="18719" ua="false" sId="4">
    <oc r="AP167" t="e">
      <f>-</f>
    </oc>
    <nc r="AP167" t="n">
      <f>-</f>
    </nc>
  </rcc>
  <rcc rId="18720" ua="false" sId="4">
    <oc r="AP168" t="e">
      <f>-</f>
    </oc>
    <nc r="AP168" t="n">
      <f>-</f>
    </nc>
  </rcc>
  <rcc rId="18721" ua="false" sId="4">
    <oc r="AP169" t="e">
      <f>-</f>
    </oc>
    <nc r="AP169" t="n">
      <f>-</f>
    </nc>
  </rcc>
  <rcc rId="18722" ua="false" sId="4">
    <oc r="AP170" t="e">
      <f>-</f>
    </oc>
    <nc r="AP170" t="n">
      <f>-</f>
    </nc>
  </rcc>
  <rcc rId="18723" ua="false" sId="4">
    <oc r="AP171" t="e">
      <f>-</f>
    </oc>
    <nc r="AP171" t="n">
      <f>-</f>
    </nc>
  </rcc>
  <rcc rId="18724" ua="false" sId="4">
    <oc r="AP172" t="e">
      <f>-</f>
    </oc>
    <nc r="AP172" t="n">
      <f>-</f>
    </nc>
  </rcc>
  <rcc rId="18725" ua="false" sId="4">
    <oc r="AP173" t="e">
      <f>-</f>
    </oc>
    <nc r="AP173" t="n">
      <f>-</f>
    </nc>
  </rcc>
  <rcc rId="18726" ua="false" sId="4">
    <oc r="AP174" t="e">
      <f>-</f>
    </oc>
    <nc r="AP174" t="n">
      <f>-</f>
    </nc>
  </rcc>
  <rcc rId="18727" ua="false" sId="4">
    <oc r="AP175" t="e">
      <f>-</f>
    </oc>
    <nc r="AP175" t="n">
      <f>-</f>
    </nc>
  </rcc>
  <rcc rId="18728" ua="false" sId="4">
    <oc r="AP176" t="e">
      <f>-</f>
    </oc>
    <nc r="AP176" t="n">
      <f>-</f>
    </nc>
  </rcc>
  <rcc rId="18729" ua="false" sId="4">
    <oc r="AP177" t="e">
      <f>-</f>
    </oc>
    <nc r="AP177" t="n">
      <f>-</f>
    </nc>
  </rcc>
  <rcc rId="18730" ua="false" sId="4">
    <oc r="AP178" t="e">
      <f>-</f>
    </oc>
    <nc r="AP178" t="n">
      <f>-</f>
    </nc>
  </rcc>
  <rcc rId="18731" ua="false" sId="4">
    <oc r="AP179" t="e">
      <f>-</f>
    </oc>
    <nc r="AP179" t="n">
      <f>-</f>
    </nc>
  </rcc>
  <rcc rId="18732" ua="false" sId="4">
    <oc r="AP180" t="n">
      <f>SUM(AP153:AP179)</f>
    </oc>
    <nc r="AP180" t="n">
      <f>-</f>
    </nc>
  </rcc>
  <rcc rId="18733" ua="false" sId="4">
    <oc r="AQ155" t="e">
      <f>-</f>
    </oc>
    <nc r="AQ155" t="n">
      <f>-</f>
    </nc>
  </rcc>
  <rcc rId="18734" ua="false" sId="4">
    <oc r="AQ156" t="e">
      <f>-</f>
    </oc>
    <nc r="AQ156" t="n">
      <f>-</f>
    </nc>
  </rcc>
  <rcc rId="18735" ua="false" sId="4">
    <oc r="AQ157" t="e">
      <f>-</f>
    </oc>
    <nc r="AQ157" t="n">
      <f>-</f>
    </nc>
  </rcc>
  <rcc rId="18736" ua="false" sId="4">
    <oc r="AQ158" t="e">
      <f>-</f>
    </oc>
    <nc r="AQ158" t="n">
      <f>-</f>
    </nc>
  </rcc>
  <rcc rId="18737" ua="false" sId="4">
    <oc r="AQ159" t="e">
      <f>-</f>
    </oc>
    <nc r="AQ159" t="n">
      <f>-</f>
    </nc>
  </rcc>
  <rcc rId="18738" ua="false" sId="4">
    <oc r="AQ160" t="e">
      <f>-</f>
    </oc>
    <nc r="AQ160" t="n">
      <f>-</f>
    </nc>
  </rcc>
  <rcc rId="18739" ua="false" sId="4">
    <oc r="AQ161" t="e">
      <f>-</f>
    </oc>
    <nc r="AQ161" t="n">
      <f>-</f>
    </nc>
  </rcc>
  <rcc rId="18740" ua="false" sId="4">
    <oc r="AQ162" t="e">
      <f>-</f>
    </oc>
    <nc r="AQ162" t="n">
      <f>-</f>
    </nc>
  </rcc>
  <rcc rId="18741" ua="false" sId="4">
    <oc r="AQ163" t="e">
      <f>-</f>
    </oc>
    <nc r="AQ163" t="n">
      <f>-</f>
    </nc>
  </rcc>
  <rcc rId="18742" ua="false" sId="4">
    <oc r="AQ164" t="e">
      <f>-</f>
    </oc>
    <nc r="AQ164" t="n">
      <f>-</f>
    </nc>
  </rcc>
  <rcc rId="18743" ua="false" sId="4">
    <oc r="AQ165" t="e">
      <f>-</f>
    </oc>
    <nc r="AQ165" t="n">
      <f>-</f>
    </nc>
  </rcc>
  <rcc rId="18744" ua="false" sId="4">
    <oc r="AQ166" t="e">
      <f>-</f>
    </oc>
    <nc r="AQ166" t="n">
      <f>-</f>
    </nc>
  </rcc>
  <rcc rId="18745" ua="false" sId="4">
    <oc r="AQ167" t="e">
      <f>-</f>
    </oc>
    <nc r="AQ167" t="n">
      <f>-</f>
    </nc>
  </rcc>
  <rcc rId="18746" ua="false" sId="4">
    <oc r="AQ168" t="e">
      <f>-</f>
    </oc>
    <nc r="AQ168" t="n">
      <f>-</f>
    </nc>
  </rcc>
  <rcc rId="18747" ua="false" sId="4">
    <oc r="AQ169" t="e">
      <f>-</f>
    </oc>
    <nc r="AQ169" t="n">
      <f>-</f>
    </nc>
  </rcc>
  <rcc rId="18748" ua="false" sId="4">
    <oc r="AQ170" t="e">
      <f>-</f>
    </oc>
    <nc r="AQ170" t="n">
      <f>-</f>
    </nc>
  </rcc>
  <rcc rId="18749" ua="false" sId="4">
    <oc r="AQ171" t="e">
      <f>-</f>
    </oc>
    <nc r="AQ171" t="n">
      <f>-</f>
    </nc>
  </rcc>
  <rcc rId="18750" ua="false" sId="4">
    <oc r="AQ172" t="e">
      <f>-</f>
    </oc>
    <nc r="AQ172" t="n">
      <f>-</f>
    </nc>
  </rcc>
  <rcc rId="18751" ua="false" sId="4">
    <oc r="AQ173" t="e">
      <f>-</f>
    </oc>
    <nc r="AQ173" t="n">
      <f>-</f>
    </nc>
  </rcc>
  <rcc rId="18752" ua="false" sId="4">
    <oc r="AQ174" t="e">
      <f>-</f>
    </oc>
    <nc r="AQ174" t="n">
      <f>-</f>
    </nc>
  </rcc>
  <rcc rId="18753" ua="false" sId="4">
    <oc r="AQ175" t="e">
      <f>-</f>
    </oc>
    <nc r="AQ175" t="n">
      <f>-</f>
    </nc>
  </rcc>
  <rcc rId="18754" ua="false" sId="4">
    <oc r="AQ176" t="e">
      <f>-</f>
    </oc>
    <nc r="AQ176" t="n">
      <f>-</f>
    </nc>
  </rcc>
  <rcc rId="18755" ua="false" sId="4">
    <oc r="AQ177" t="e">
      <f>-</f>
    </oc>
    <nc r="AQ177" t="n">
      <f>-</f>
    </nc>
  </rcc>
  <rcc rId="18756" ua="false" sId="4">
    <oc r="AQ178" t="e">
      <f>-</f>
    </oc>
    <nc r="AQ178" t="n">
      <f>-</f>
    </nc>
  </rcc>
  <rcc rId="18757" ua="false" sId="4">
    <oc r="AQ179" t="e">
      <f>-</f>
    </oc>
    <nc r="AQ179" t="n">
      <f>-</f>
    </nc>
  </rcc>
  <rcc rId="18758" ua="false" sId="4">
    <oc r="AQ180" t="n">
      <f>SUM(AQ153:AQ179)</f>
    </oc>
    <nc r="AQ180" t="n">
      <f>-</f>
    </nc>
  </rcc>
  <rcc rId="18759" ua="false" sId="4">
    <oc r="AR155" t="e">
      <f>-</f>
    </oc>
    <nc r="AR155" t="n">
      <f>-</f>
    </nc>
  </rcc>
  <rcc rId="18760" ua="false" sId="4">
    <oc r="AR156" t="e">
      <f>-</f>
    </oc>
    <nc r="AR156" t="n">
      <f>-</f>
    </nc>
  </rcc>
  <rcc rId="18761" ua="false" sId="4">
    <oc r="AR157" t="e">
      <f>-</f>
    </oc>
    <nc r="AR157" t="n">
      <f>-</f>
    </nc>
  </rcc>
  <rcc rId="18762" ua="false" sId="4">
    <oc r="AR158" t="e">
      <f>-</f>
    </oc>
    <nc r="AR158" t="n">
      <f>-</f>
    </nc>
  </rcc>
  <rcc rId="18763" ua="false" sId="4">
    <oc r="AR159" t="e">
      <f>-</f>
    </oc>
    <nc r="AR159" t="n">
      <f>-</f>
    </nc>
  </rcc>
  <rcc rId="18764" ua="false" sId="4">
    <oc r="AR160" t="e">
      <f>-</f>
    </oc>
    <nc r="AR160" t="n">
      <f>-</f>
    </nc>
  </rcc>
  <rcc rId="18765" ua="false" sId="4">
    <oc r="AR161" t="e">
      <f>-</f>
    </oc>
    <nc r="AR161" t="n">
      <f>-</f>
    </nc>
  </rcc>
  <rcc rId="18766" ua="false" sId="4">
    <oc r="AR162" t="e">
      <f>-</f>
    </oc>
    <nc r="AR162" t="n">
      <f>-</f>
    </nc>
  </rcc>
  <rcc rId="18767" ua="false" sId="4">
    <oc r="AR163" t="e">
      <f>-</f>
    </oc>
    <nc r="AR163" t="n">
      <f>-</f>
    </nc>
  </rcc>
  <rcc rId="18768" ua="false" sId="4">
    <oc r="AR164" t="e">
      <f>-</f>
    </oc>
    <nc r="AR164" t="n">
      <f>-</f>
    </nc>
  </rcc>
  <rcc rId="18769" ua="false" sId="4">
    <oc r="AR165" t="e">
      <f>-</f>
    </oc>
    <nc r="AR165" t="n">
      <f>-</f>
    </nc>
  </rcc>
  <rcc rId="18770" ua="false" sId="4">
    <oc r="AR166" t="e">
      <f>-</f>
    </oc>
    <nc r="AR166" t="n">
      <f>-</f>
    </nc>
  </rcc>
  <rcc rId="18771" ua="false" sId="4">
    <oc r="AR167" t="e">
      <f>-</f>
    </oc>
    <nc r="AR167" t="n">
      <f>-</f>
    </nc>
  </rcc>
  <rcc rId="18772" ua="false" sId="4">
    <oc r="AR168" t="e">
      <f>-</f>
    </oc>
    <nc r="AR168" t="n">
      <f>-</f>
    </nc>
  </rcc>
  <rcc rId="18773" ua="false" sId="4">
    <oc r="AR169" t="e">
      <f>-</f>
    </oc>
    <nc r="AR169" t="n">
      <f>-</f>
    </nc>
  </rcc>
  <rcc rId="18774" ua="false" sId="4">
    <oc r="AR170" t="e">
      <f>-</f>
    </oc>
    <nc r="AR170" t="n">
      <f>-</f>
    </nc>
  </rcc>
  <rcc rId="18775" ua="false" sId="4">
    <oc r="AR171" t="e">
      <f>-</f>
    </oc>
    <nc r="AR171" t="n">
      <f>-</f>
    </nc>
  </rcc>
  <rcc rId="18776" ua="false" sId="4">
    <oc r="AR172" t="e">
      <f>-</f>
    </oc>
    <nc r="AR172" t="n">
      <f>-</f>
    </nc>
  </rcc>
  <rcc rId="18777" ua="false" sId="4">
    <oc r="AR173" t="e">
      <f>-</f>
    </oc>
    <nc r="AR173" t="n">
      <f>-</f>
    </nc>
  </rcc>
  <rcc rId="18778" ua="false" sId="4">
    <oc r="AR174" t="e">
      <f>-</f>
    </oc>
    <nc r="AR174" t="n">
      <f>-</f>
    </nc>
  </rcc>
  <rcc rId="18779" ua="false" sId="4">
    <oc r="AR175" t="e">
      <f>-</f>
    </oc>
    <nc r="AR175" t="n">
      <f>-</f>
    </nc>
  </rcc>
  <rcc rId="18780" ua="false" sId="4">
    <oc r="AR176" t="e">
      <f>-</f>
    </oc>
    <nc r="AR176" t="n">
      <f>-</f>
    </nc>
  </rcc>
  <rcc rId="18781" ua="false" sId="4">
    <oc r="AR177" t="e">
      <f>-</f>
    </oc>
    <nc r="AR177" t="n">
      <f>-</f>
    </nc>
  </rcc>
  <rcc rId="18782" ua="false" sId="4">
    <oc r="AR178" t="e">
      <f>-</f>
    </oc>
    <nc r="AR178" t="n">
      <f>-</f>
    </nc>
  </rcc>
  <rcc rId="18783" ua="false" sId="4">
    <oc r="AR179" t="e">
      <f>-</f>
    </oc>
    <nc r="AR179" t="n">
      <f>-</f>
    </nc>
  </rcc>
  <rcc rId="18784" ua="false" sId="4">
    <oc r="AR180" t="n">
      <f>SUM(AR153:AR179)</f>
    </oc>
    <nc r="AR180" t="n">
      <f>-</f>
    </nc>
  </rcc>
  <rcc rId="18785" ua="false" sId="4">
    <oc r="AS155" t="e">
      <f>-</f>
    </oc>
    <nc r="AS155" t="n">
      <f>-</f>
    </nc>
  </rcc>
  <rcc rId="18786" ua="false" sId="4">
    <oc r="AS156" t="e">
      <f>-</f>
    </oc>
    <nc r="AS156" t="n">
      <f>-</f>
    </nc>
  </rcc>
  <rcc rId="18787" ua="false" sId="4">
    <oc r="AS157" t="e">
      <f>-</f>
    </oc>
    <nc r="AS157" t="n">
      <f>-</f>
    </nc>
  </rcc>
  <rcc rId="18788" ua="false" sId="4">
    <oc r="AS158" t="e">
      <f>-</f>
    </oc>
    <nc r="AS158" t="n">
      <f>-</f>
    </nc>
  </rcc>
  <rcc rId="18789" ua="false" sId="4">
    <oc r="AS159" t="e">
      <f>-</f>
    </oc>
    <nc r="AS159" t="n">
      <f>-</f>
    </nc>
  </rcc>
  <rcc rId="18790" ua="false" sId="4">
    <oc r="AS160" t="e">
      <f>-</f>
    </oc>
    <nc r="AS160" t="n">
      <f>-</f>
    </nc>
  </rcc>
  <rcc rId="18791" ua="false" sId="4">
    <oc r="AS161" t="e">
      <f>-</f>
    </oc>
    <nc r="AS161" t="n">
      <f>-</f>
    </nc>
  </rcc>
  <rcc rId="18792" ua="false" sId="4">
    <oc r="AS162" t="e">
      <f>-</f>
    </oc>
    <nc r="AS162" t="n">
      <f>-</f>
    </nc>
  </rcc>
  <rcc rId="18793" ua="false" sId="4">
    <oc r="AS163" t="e">
      <f>-</f>
    </oc>
    <nc r="AS163" t="n">
      <f>-</f>
    </nc>
  </rcc>
  <rcc rId="18794" ua="false" sId="4">
    <oc r="AS164" t="e">
      <f>-</f>
    </oc>
    <nc r="AS164" t="n">
      <f>-</f>
    </nc>
  </rcc>
  <rcc rId="18795" ua="false" sId="4">
    <oc r="AS165" t="e">
      <f>-</f>
    </oc>
    <nc r="AS165" t="n">
      <f>-</f>
    </nc>
  </rcc>
  <rcc rId="18796" ua="false" sId="4">
    <oc r="AS166" t="e">
      <f>-</f>
    </oc>
    <nc r="AS166" t="n">
      <f>-</f>
    </nc>
  </rcc>
  <rcc rId="18797" ua="false" sId="4">
    <oc r="AS167" t="e">
      <f>-</f>
    </oc>
    <nc r="AS167" t="n">
      <f>-</f>
    </nc>
  </rcc>
  <rcc rId="18798" ua="false" sId="4">
    <oc r="AS168" t="e">
      <f>-</f>
    </oc>
    <nc r="AS168" t="n">
      <f>-</f>
    </nc>
  </rcc>
  <rcc rId="18799" ua="false" sId="4">
    <oc r="AS169" t="e">
      <f>-</f>
    </oc>
    <nc r="AS169" t="n">
      <f>-</f>
    </nc>
  </rcc>
  <rcc rId="18800" ua="false" sId="4">
    <oc r="AS170" t="e">
      <f>-</f>
    </oc>
    <nc r="AS170" t="n">
      <f>-</f>
    </nc>
  </rcc>
  <rcc rId="18801" ua="false" sId="4">
    <oc r="AS171" t="e">
      <f>-</f>
    </oc>
    <nc r="AS171" t="n">
      <f>-</f>
    </nc>
  </rcc>
  <rcc rId="18802" ua="false" sId="4">
    <oc r="AS172" t="e">
      <f>-</f>
    </oc>
    <nc r="AS172" t="n">
      <f>-</f>
    </nc>
  </rcc>
  <rcc rId="18803" ua="false" sId="4">
    <oc r="AS173" t="e">
      <f>-</f>
    </oc>
    <nc r="AS173" t="n">
      <f>-</f>
    </nc>
  </rcc>
  <rcc rId="18804" ua="false" sId="4">
    <oc r="AS174" t="e">
      <f>-</f>
    </oc>
    <nc r="AS174" t="n">
      <f>-</f>
    </nc>
  </rcc>
  <rcc rId="18805" ua="false" sId="4">
    <oc r="AS175" t="e">
      <f>-</f>
    </oc>
    <nc r="AS175" t="n">
      <f>-</f>
    </nc>
  </rcc>
  <rcc rId="18806" ua="false" sId="4">
    <oc r="AS176" t="e">
      <f>-</f>
    </oc>
    <nc r="AS176" t="n">
      <f>-</f>
    </nc>
  </rcc>
  <rcc rId="18807" ua="false" sId="4">
    <oc r="AS177" t="e">
      <f>-</f>
    </oc>
    <nc r="AS177" t="n">
      <f>-</f>
    </nc>
  </rcc>
  <rcc rId="18808" ua="false" sId="4">
    <oc r="AS178" t="e">
      <f>-</f>
    </oc>
    <nc r="AS178" t="n">
      <f>-</f>
    </nc>
  </rcc>
  <rcc rId="18809" ua="false" sId="4">
    <oc r="AS179" t="e">
      <f>-</f>
    </oc>
    <nc r="AS179" t="n">
      <f>-</f>
    </nc>
  </rcc>
  <rcc rId="18810" ua="false" sId="4">
    <oc r="AS180" t="n">
      <f>SUM(AS153:AS179)</f>
    </oc>
    <nc r="AS180" t="n">
      <f>-</f>
    </nc>
  </rcc>
  <rcc rId="18811" ua="false" sId="4">
    <oc r="AT155" t="e">
      <f>-</f>
    </oc>
    <nc r="AT155" t="n">
      <f>-</f>
    </nc>
  </rcc>
  <rcc rId="18812" ua="false" sId="4">
    <oc r="AT156" t="e">
      <f>-</f>
    </oc>
    <nc r="AT156" t="n">
      <f>-</f>
    </nc>
  </rcc>
  <rcc rId="18813" ua="false" sId="4">
    <oc r="AT157" t="e">
      <f>-</f>
    </oc>
    <nc r="AT157" t="n">
      <f>-</f>
    </nc>
  </rcc>
  <rcc rId="18814" ua="false" sId="4">
    <oc r="AT158" t="e">
      <f>-</f>
    </oc>
    <nc r="AT158" t="n">
      <f>-</f>
    </nc>
  </rcc>
  <rcc rId="18815" ua="false" sId="4">
    <oc r="AT159" t="e">
      <f>-</f>
    </oc>
    <nc r="AT159" t="n">
      <f>-</f>
    </nc>
  </rcc>
  <rcc rId="18816" ua="false" sId="4">
    <oc r="AT160" t="e">
      <f>-</f>
    </oc>
    <nc r="AT160" t="n">
      <f>-</f>
    </nc>
  </rcc>
  <rcc rId="18817" ua="false" sId="4">
    <oc r="AT161" t="e">
      <f>-</f>
    </oc>
    <nc r="AT161" t="n">
      <f>-</f>
    </nc>
  </rcc>
  <rcc rId="18818" ua="false" sId="4">
    <oc r="AT162" t="e">
      <f>-</f>
    </oc>
    <nc r="AT162" t="n">
      <f>-</f>
    </nc>
  </rcc>
  <rcc rId="18819" ua="false" sId="4">
    <oc r="AT163" t="e">
      <f>-</f>
    </oc>
    <nc r="AT163" t="n">
      <f>-</f>
    </nc>
  </rcc>
  <rcc rId="18820" ua="false" sId="4">
    <oc r="AT164" t="e">
      <f>-</f>
    </oc>
    <nc r="AT164" t="n">
      <f>-</f>
    </nc>
  </rcc>
  <rcc rId="18821" ua="false" sId="4">
    <oc r="AT165" t="e">
      <f>-</f>
    </oc>
    <nc r="AT165" t="n">
      <f>-</f>
    </nc>
  </rcc>
  <rcc rId="18822" ua="false" sId="4">
    <oc r="AT166" t="e">
      <f>-</f>
    </oc>
    <nc r="AT166" t="n">
      <f>-</f>
    </nc>
  </rcc>
  <rcc rId="18823" ua="false" sId="4">
    <oc r="AT167" t="e">
      <f>-</f>
    </oc>
    <nc r="AT167" t="n">
      <f>-</f>
    </nc>
  </rcc>
  <rcc rId="18824" ua="false" sId="4">
    <oc r="AT168" t="e">
      <f>-</f>
    </oc>
    <nc r="AT168" t="n">
      <f>-</f>
    </nc>
  </rcc>
  <rcc rId="18825" ua="false" sId="4">
    <oc r="AT169" t="e">
      <f>-</f>
    </oc>
    <nc r="AT169" t="n">
      <f>-</f>
    </nc>
  </rcc>
  <rcc rId="18826" ua="false" sId="4">
    <oc r="AT170" t="e">
      <f>-</f>
    </oc>
    <nc r="AT170" t="n">
      <f>-</f>
    </nc>
  </rcc>
  <rcc rId="18827" ua="false" sId="4">
    <oc r="AT171" t="e">
      <f>-</f>
    </oc>
    <nc r="AT171" t="n">
      <f>-</f>
    </nc>
  </rcc>
  <rcc rId="18828" ua="false" sId="4">
    <oc r="AT172" t="e">
      <f>-</f>
    </oc>
    <nc r="AT172" t="n">
      <f>-</f>
    </nc>
  </rcc>
  <rcc rId="18829" ua="false" sId="4">
    <oc r="AT173" t="e">
      <f>-</f>
    </oc>
    <nc r="AT173" t="n">
      <f>-</f>
    </nc>
  </rcc>
  <rcc rId="18830" ua="false" sId="4">
    <oc r="AT174" t="e">
      <f>-</f>
    </oc>
    <nc r="AT174" t="n">
      <f>-</f>
    </nc>
  </rcc>
  <rcc rId="18831" ua="false" sId="4">
    <oc r="AT175" t="e">
      <f>-</f>
    </oc>
    <nc r="AT175" t="n">
      <f>-</f>
    </nc>
  </rcc>
  <rcc rId="18832" ua="false" sId="4">
    <oc r="AT176" t="e">
      <f>-</f>
    </oc>
    <nc r="AT176" t="n">
      <f>-</f>
    </nc>
  </rcc>
  <rcc rId="18833" ua="false" sId="4">
    <oc r="AT177" t="e">
      <f>-</f>
    </oc>
    <nc r="AT177" t="n">
      <f>-</f>
    </nc>
  </rcc>
  <rcc rId="18834" ua="false" sId="4">
    <oc r="AT178" t="e">
      <f>-</f>
    </oc>
    <nc r="AT178" t="n">
      <f>-</f>
    </nc>
  </rcc>
  <rcc rId="18835" ua="false" sId="4">
    <oc r="AT179" t="e">
      <f>-</f>
    </oc>
    <nc r="AT179" t="n">
      <f>-</f>
    </nc>
  </rcc>
  <rcc rId="18836" ua="false" sId="4">
    <oc r="AT180" t="n">
      <f>SUM(AT153:AT179)</f>
    </oc>
    <nc r="AT180" t="n">
      <f>-</f>
    </nc>
  </rcc>
  <rcc rId="18837" ua="false" sId="4">
    <oc r="AU155" t="e">
      <f>-</f>
    </oc>
    <nc r="AU155" t="n">
      <f>-</f>
    </nc>
  </rcc>
  <rcc rId="18838" ua="false" sId="4">
    <oc r="AU156" t="e">
      <f>-</f>
    </oc>
    <nc r="AU156" t="n">
      <f>-</f>
    </nc>
  </rcc>
  <rcc rId="18839" ua="false" sId="4">
    <oc r="AU157" t="e">
      <f>-</f>
    </oc>
    <nc r="AU157" t="n">
      <f>-</f>
    </nc>
  </rcc>
  <rcc rId="18840" ua="false" sId="4">
    <oc r="AU158" t="e">
      <f>-</f>
    </oc>
    <nc r="AU158" t="n">
      <f>-</f>
    </nc>
  </rcc>
  <rcc rId="18841" ua="false" sId="4">
    <oc r="AU159" t="e">
      <f>-</f>
    </oc>
    <nc r="AU159" t="n">
      <f>-</f>
    </nc>
  </rcc>
  <rcc rId="18842" ua="false" sId="4">
    <oc r="AU160" t="e">
      <f>-</f>
    </oc>
    <nc r="AU160" t="n">
      <f>-</f>
    </nc>
  </rcc>
  <rcc rId="18843" ua="false" sId="4">
    <oc r="AU161" t="e">
      <f>-</f>
    </oc>
    <nc r="AU161" t="n">
      <f>-</f>
    </nc>
  </rcc>
  <rcc rId="18844" ua="false" sId="4">
    <oc r="AU162" t="e">
      <f>-</f>
    </oc>
    <nc r="AU162" t="n">
      <f>-</f>
    </nc>
  </rcc>
  <rcc rId="18845" ua="false" sId="4">
    <oc r="AU163" t="e">
      <f>-</f>
    </oc>
    <nc r="AU163" t="n">
      <f>-</f>
    </nc>
  </rcc>
  <rcc rId="18846" ua="false" sId="4">
    <oc r="AU164" t="e">
      <f>-</f>
    </oc>
    <nc r="AU164" t="n">
      <f>-</f>
    </nc>
  </rcc>
  <rcc rId="18847" ua="false" sId="4">
    <oc r="AU165" t="e">
      <f>-</f>
    </oc>
    <nc r="AU165" t="n">
      <f>-</f>
    </nc>
  </rcc>
  <rcc rId="18848" ua="false" sId="4">
    <oc r="AU166" t="e">
      <f>-</f>
    </oc>
    <nc r="AU166" t="n">
      <f>-</f>
    </nc>
  </rcc>
  <rcc rId="18849" ua="false" sId="4">
    <oc r="AU167" t="e">
      <f>-</f>
    </oc>
    <nc r="AU167" t="n">
      <f>-</f>
    </nc>
  </rcc>
  <rcc rId="18850" ua="false" sId="4">
    <oc r="AU168" t="e">
      <f>-</f>
    </oc>
    <nc r="AU168" t="n">
      <f>-</f>
    </nc>
  </rcc>
  <rcc rId="18851" ua="false" sId="4">
    <oc r="AU169" t="e">
      <f>-</f>
    </oc>
    <nc r="AU169" t="n">
      <f>-</f>
    </nc>
  </rcc>
  <rcc rId="18852" ua="false" sId="4">
    <oc r="AU170" t="e">
      <f>-</f>
    </oc>
    <nc r="AU170" t="n">
      <f>-</f>
    </nc>
  </rcc>
  <rcc rId="18853" ua="false" sId="4">
    <oc r="AU171" t="e">
      <f>-</f>
    </oc>
    <nc r="AU171" t="n">
      <f>-</f>
    </nc>
  </rcc>
  <rcc rId="18854" ua="false" sId="4">
    <oc r="AU172" t="e">
      <f>-</f>
    </oc>
    <nc r="AU172" t="n">
      <f>-</f>
    </nc>
  </rcc>
  <rcc rId="18855" ua="false" sId="4">
    <oc r="AU173" t="e">
      <f>-</f>
    </oc>
    <nc r="AU173" t="n">
      <f>-</f>
    </nc>
  </rcc>
  <rcc rId="18856" ua="false" sId="4">
    <oc r="AU174" t="e">
      <f>-</f>
    </oc>
    <nc r="AU174" t="n">
      <f>-</f>
    </nc>
  </rcc>
  <rcc rId="18857" ua="false" sId="4">
    <oc r="AU175" t="e">
      <f>-</f>
    </oc>
    <nc r="AU175" t="n">
      <f>-</f>
    </nc>
  </rcc>
  <rcc rId="18858" ua="false" sId="4">
    <oc r="AU176" t="e">
      <f>-</f>
    </oc>
    <nc r="AU176" t="n">
      <f>-</f>
    </nc>
  </rcc>
  <rcc rId="18859" ua="false" sId="4">
    <oc r="AU177" t="e">
      <f>-</f>
    </oc>
    <nc r="AU177" t="n">
      <f>-</f>
    </nc>
  </rcc>
  <rcc rId="18860" ua="false" sId="4">
    <oc r="AU178" t="e">
      <f>-</f>
    </oc>
    <nc r="AU178" t="n">
      <f>-</f>
    </nc>
  </rcc>
  <rcc rId="18861" ua="false" sId="4">
    <oc r="AU179" t="e">
      <f>-</f>
    </oc>
    <nc r="AU179" t="n">
      <f>-</f>
    </nc>
  </rcc>
  <rcc rId="18862" ua="false" sId="4">
    <oc r="AU180" t="n">
      <f>SUM(AU153:AU179)</f>
    </oc>
    <nc r="AU180" t="n">
      <f>-</f>
    </nc>
  </rcc>
  <rcc rId="18863" ua="false" sId="4">
    <oc r="AV155" t="e">
      <f>-</f>
    </oc>
    <nc r="AV155" t="n">
      <f>-</f>
    </nc>
  </rcc>
  <rcc rId="18864" ua="false" sId="4">
    <oc r="AV156" t="e">
      <f>-</f>
    </oc>
    <nc r="AV156" t="n">
      <f>-</f>
    </nc>
  </rcc>
  <rcc rId="18865" ua="false" sId="4">
    <oc r="AV157" t="e">
      <f>-</f>
    </oc>
    <nc r="AV157" t="n">
      <f>-</f>
    </nc>
  </rcc>
  <rcc rId="18866" ua="false" sId="4">
    <oc r="AV158" t="e">
      <f>-</f>
    </oc>
    <nc r="AV158" t="n">
      <f>-</f>
    </nc>
  </rcc>
  <rcc rId="18867" ua="false" sId="4">
    <oc r="AV159" t="e">
      <f>-</f>
    </oc>
    <nc r="AV159" t="n">
      <f>-</f>
    </nc>
  </rcc>
  <rcc rId="18868" ua="false" sId="4">
    <oc r="AV160" t="e">
      <f>-</f>
    </oc>
    <nc r="AV160" t="n">
      <f>-</f>
    </nc>
  </rcc>
  <rcc rId="18869" ua="false" sId="4">
    <oc r="AV161" t="e">
      <f>-</f>
    </oc>
    <nc r="AV161" t="n">
      <f>-</f>
    </nc>
  </rcc>
  <rcc rId="18870" ua="false" sId="4">
    <oc r="AV162" t="e">
      <f>-</f>
    </oc>
    <nc r="AV162" t="n">
      <f>-</f>
    </nc>
  </rcc>
  <rcc rId="18871" ua="false" sId="4">
    <oc r="AV163" t="e">
      <f>-</f>
    </oc>
    <nc r="AV163" t="n">
      <f>-</f>
    </nc>
  </rcc>
  <rcc rId="18872" ua="false" sId="4">
    <oc r="AV164" t="e">
      <f>-</f>
    </oc>
    <nc r="AV164" t="n">
      <f>-</f>
    </nc>
  </rcc>
  <rcc rId="18873" ua="false" sId="4">
    <oc r="AV165" t="e">
      <f>-</f>
    </oc>
    <nc r="AV165" t="n">
      <f>-</f>
    </nc>
  </rcc>
  <rcc rId="18874" ua="false" sId="4">
    <oc r="AV166" t="e">
      <f>-</f>
    </oc>
    <nc r="AV166" t="n">
      <f>-</f>
    </nc>
  </rcc>
  <rcc rId="18875" ua="false" sId="4">
    <oc r="AV167" t="e">
      <f>-</f>
    </oc>
    <nc r="AV167" t="n">
      <f>-</f>
    </nc>
  </rcc>
  <rcc rId="18876" ua="false" sId="4">
    <oc r="AV168" t="e">
      <f>-</f>
    </oc>
    <nc r="AV168" t="n">
      <f>-</f>
    </nc>
  </rcc>
  <rcc rId="18877" ua="false" sId="4">
    <oc r="AV169" t="e">
      <f>-</f>
    </oc>
    <nc r="AV169" t="n">
      <f>-</f>
    </nc>
  </rcc>
  <rcc rId="18878" ua="false" sId="4">
    <oc r="AV170" t="e">
      <f>-</f>
    </oc>
    <nc r="AV170" t="n">
      <f>-</f>
    </nc>
  </rcc>
  <rcc rId="18879" ua="false" sId="4">
    <oc r="AV171" t="e">
      <f>-</f>
    </oc>
    <nc r="AV171" t="n">
      <f>-</f>
    </nc>
  </rcc>
  <rcc rId="18880" ua="false" sId="4">
    <oc r="AV172" t="e">
      <f>-</f>
    </oc>
    <nc r="AV172" t="n">
      <f>-</f>
    </nc>
  </rcc>
  <rcc rId="18881" ua="false" sId="4">
    <oc r="AV173" t="e">
      <f>-</f>
    </oc>
    <nc r="AV173" t="n">
      <f>-</f>
    </nc>
  </rcc>
  <rcc rId="18882" ua="false" sId="4">
    <oc r="AV174" t="e">
      <f>-</f>
    </oc>
    <nc r="AV174" t="n">
      <f>-</f>
    </nc>
  </rcc>
  <rcc rId="18883" ua="false" sId="4">
    <oc r="AV175" t="e">
      <f>-</f>
    </oc>
    <nc r="AV175" t="n">
      <f>-</f>
    </nc>
  </rcc>
  <rcc rId="18884" ua="false" sId="4">
    <oc r="AV176" t="e">
      <f>-</f>
    </oc>
    <nc r="AV176" t="n">
      <f>-</f>
    </nc>
  </rcc>
  <rcc rId="18885" ua="false" sId="4">
    <oc r="AV177" t="e">
      <f>-</f>
    </oc>
    <nc r="AV177" t="n">
      <f>-</f>
    </nc>
  </rcc>
  <rcc rId="18886" ua="false" sId="4">
    <oc r="AV178" t="e">
      <f>-</f>
    </oc>
    <nc r="AV178" t="n">
      <f>-</f>
    </nc>
  </rcc>
  <rcc rId="18887" ua="false" sId="4">
    <oc r="AV179" t="e">
      <f>-</f>
    </oc>
    <nc r="AV179" t="n">
      <f>-</f>
    </nc>
  </rcc>
  <rcc rId="18888" ua="false" sId="4">
    <oc r="AV180" t="n">
      <f>SUM(AV153:AV179)</f>
    </oc>
    <nc r="AV180" t="n">
      <f>-</f>
    </nc>
  </rcc>
  <rcc rId="18889" ua="false" sId="4">
    <oc r="AW155" t="e">
      <f>-</f>
    </oc>
    <nc r="AW155" t="n">
      <f>-</f>
    </nc>
  </rcc>
  <rcc rId="18890" ua="false" sId="4">
    <oc r="AW156" t="e">
      <f>-</f>
    </oc>
    <nc r="AW156" t="n">
      <f>-</f>
    </nc>
  </rcc>
  <rcc rId="18891" ua="false" sId="4">
    <oc r="AW157" t="e">
      <f>-</f>
    </oc>
    <nc r="AW157" t="n">
      <f>-</f>
    </nc>
  </rcc>
  <rcc rId="18892" ua="false" sId="4">
    <oc r="AW158" t="e">
      <f>-</f>
    </oc>
    <nc r="AW158" t="n">
      <f>-</f>
    </nc>
  </rcc>
  <rcc rId="18893" ua="false" sId="4">
    <oc r="AW159" t="e">
      <f>-</f>
    </oc>
    <nc r="AW159" t="n">
      <f>-</f>
    </nc>
  </rcc>
  <rcc rId="18894" ua="false" sId="4">
    <oc r="AW160" t="e">
      <f>-</f>
    </oc>
    <nc r="AW160" t="n">
      <f>-</f>
    </nc>
  </rcc>
  <rcc rId="18895" ua="false" sId="4">
    <oc r="AW161" t="e">
      <f>-</f>
    </oc>
    <nc r="AW161" t="n">
      <f>-</f>
    </nc>
  </rcc>
  <rcc rId="18896" ua="false" sId="4">
    <oc r="AW162" t="e">
      <f>-</f>
    </oc>
    <nc r="AW162" t="n">
      <f>-</f>
    </nc>
  </rcc>
  <rcc rId="18897" ua="false" sId="4">
    <oc r="AW163" t="e">
      <f>-</f>
    </oc>
    <nc r="AW163" t="n">
      <f>-</f>
    </nc>
  </rcc>
  <rcc rId="18898" ua="false" sId="4">
    <oc r="AW164" t="e">
      <f>-</f>
    </oc>
    <nc r="AW164" t="n">
      <f>-</f>
    </nc>
  </rcc>
  <rcc rId="18899" ua="false" sId="4">
    <oc r="AW165" t="e">
      <f>-</f>
    </oc>
    <nc r="AW165" t="n">
      <f>-</f>
    </nc>
  </rcc>
  <rcc rId="18900" ua="false" sId="4">
    <oc r="AW166" t="e">
      <f>-</f>
    </oc>
    <nc r="AW166" t="n">
      <f>-</f>
    </nc>
  </rcc>
  <rcc rId="18901" ua="false" sId="4">
    <oc r="AW167" t="e">
      <f>-</f>
    </oc>
    <nc r="AW167" t="n">
      <f>-</f>
    </nc>
  </rcc>
  <rcc rId="18902" ua="false" sId="4">
    <oc r="AW168" t="e">
      <f>-</f>
    </oc>
    <nc r="AW168" t="n">
      <f>-</f>
    </nc>
  </rcc>
  <rcc rId="18903" ua="false" sId="4">
    <oc r="AW169" t="e">
      <f>-</f>
    </oc>
    <nc r="AW169" t="n">
      <f>-</f>
    </nc>
  </rcc>
  <rcc rId="18904" ua="false" sId="4">
    <oc r="AW170" t="e">
      <f>-</f>
    </oc>
    <nc r="AW170" t="n">
      <f>-</f>
    </nc>
  </rcc>
  <rcc rId="18905" ua="false" sId="4">
    <oc r="AW171" t="e">
      <f>-</f>
    </oc>
    <nc r="AW171" t="n">
      <f>-</f>
    </nc>
  </rcc>
  <rcc rId="18906" ua="false" sId="4">
    <oc r="AW172" t="e">
      <f>-</f>
    </oc>
    <nc r="AW172" t="n">
      <f>-</f>
    </nc>
  </rcc>
  <rcc rId="18907" ua="false" sId="4">
    <oc r="AW173" t="e">
      <f>-</f>
    </oc>
    <nc r="AW173" t="n">
      <f>-</f>
    </nc>
  </rcc>
  <rcc rId="18908" ua="false" sId="4">
    <oc r="AW174" t="e">
      <f>-</f>
    </oc>
    <nc r="AW174" t="n">
      <f>-</f>
    </nc>
  </rcc>
  <rcc rId="18909" ua="false" sId="4">
    <oc r="AW175" t="e">
      <f>-</f>
    </oc>
    <nc r="AW175" t="n">
      <f>-</f>
    </nc>
  </rcc>
  <rcc rId="18910" ua="false" sId="4">
    <oc r="AW176" t="e">
      <f>-</f>
    </oc>
    <nc r="AW176" t="n">
      <f>-</f>
    </nc>
  </rcc>
  <rcc rId="18911" ua="false" sId="4">
    <oc r="AW177" t="e">
      <f>-</f>
    </oc>
    <nc r="AW177" t="n">
      <f>-</f>
    </nc>
  </rcc>
  <rcc rId="18912" ua="false" sId="4">
    <oc r="AW178" t="e">
      <f>-</f>
    </oc>
    <nc r="AW178" t="n">
      <f>-</f>
    </nc>
  </rcc>
  <rcc rId="18913" ua="false" sId="4">
    <oc r="AW179" t="e">
      <f>-</f>
    </oc>
    <nc r="AW179" t="n">
      <f>-</f>
    </nc>
  </rcc>
  <rcc rId="18914" ua="false" sId="4">
    <oc r="AW180" t="n">
      <f>SUM(AW153:AW179)</f>
    </oc>
    <nc r="AW180" t="n">
      <f>-</f>
    </nc>
  </rcc>
  <rcc rId="18915" ua="false" sId="4">
    <oc r="AX155" t="e">
      <f>-</f>
    </oc>
    <nc r="AX155" t="n">
      <f>-</f>
    </nc>
  </rcc>
  <rcc rId="18916" ua="false" sId="4">
    <oc r="AX156" t="e">
      <f>-</f>
    </oc>
    <nc r="AX156" t="n">
      <f>-</f>
    </nc>
  </rcc>
  <rcc rId="18917" ua="false" sId="4">
    <oc r="AX157" t="e">
      <f>-</f>
    </oc>
    <nc r="AX157" t="n">
      <f>-</f>
    </nc>
  </rcc>
  <rcc rId="18918" ua="false" sId="4">
    <oc r="AX158" t="e">
      <f>-</f>
    </oc>
    <nc r="AX158" t="n">
      <f>-</f>
    </nc>
  </rcc>
  <rcc rId="18919" ua="false" sId="4">
    <oc r="AX159" t="e">
      <f>-</f>
    </oc>
    <nc r="AX159" t="n">
      <f>-</f>
    </nc>
  </rcc>
  <rcc rId="18920" ua="false" sId="4">
    <oc r="AX160" t="e">
      <f>-</f>
    </oc>
    <nc r="AX160" t="n">
      <f>-</f>
    </nc>
  </rcc>
  <rcc rId="18921" ua="false" sId="4">
    <oc r="AX161" t="e">
      <f>-</f>
    </oc>
    <nc r="AX161" t="n">
      <f>-</f>
    </nc>
  </rcc>
  <rcc rId="18922" ua="false" sId="4">
    <oc r="AX162" t="e">
      <f>-</f>
    </oc>
    <nc r="AX162" t="n">
      <f>-</f>
    </nc>
  </rcc>
  <rcc rId="18923" ua="false" sId="4">
    <oc r="AX163" t="e">
      <f>-</f>
    </oc>
    <nc r="AX163" t="n">
      <f>-</f>
    </nc>
  </rcc>
  <rcc rId="18924" ua="false" sId="4">
    <oc r="AX164" t="e">
      <f>-</f>
    </oc>
    <nc r="AX164" t="n">
      <f>-</f>
    </nc>
  </rcc>
  <rcc rId="18925" ua="false" sId="4">
    <oc r="AX165" t="e">
      <f>-</f>
    </oc>
    <nc r="AX165" t="n">
      <f>-</f>
    </nc>
  </rcc>
  <rcc rId="18926" ua="false" sId="4">
    <oc r="AX166" t="e">
      <f>-</f>
    </oc>
    <nc r="AX166" t="n">
      <f>-</f>
    </nc>
  </rcc>
  <rcc rId="18927" ua="false" sId="4">
    <oc r="AX167" t="e">
      <f>-</f>
    </oc>
    <nc r="AX167" t="n">
      <f>-</f>
    </nc>
  </rcc>
  <rcc rId="18928" ua="false" sId="4">
    <oc r="AX168" t="e">
      <f>-</f>
    </oc>
    <nc r="AX168" t="n">
      <f>-</f>
    </nc>
  </rcc>
  <rcc rId="18929" ua="false" sId="4">
    <oc r="AX169" t="e">
      <f>-</f>
    </oc>
    <nc r="AX169" t="n">
      <f>-</f>
    </nc>
  </rcc>
  <rcc rId="18930" ua="false" sId="4">
    <oc r="AX170" t="e">
      <f>-</f>
    </oc>
    <nc r="AX170" t="n">
      <f>-</f>
    </nc>
  </rcc>
  <rcc rId="18931" ua="false" sId="4">
    <oc r="AX171" t="e">
      <f>-</f>
    </oc>
    <nc r="AX171" t="n">
      <f>-</f>
    </nc>
  </rcc>
  <rcc rId="18932" ua="false" sId="4">
    <oc r="AX172" t="e">
      <f>-</f>
    </oc>
    <nc r="AX172" t="n">
      <f>-</f>
    </nc>
  </rcc>
  <rcc rId="18933" ua="false" sId="4">
    <oc r="AX173" t="e">
      <f>-</f>
    </oc>
    <nc r="AX173" t="n">
      <f>-</f>
    </nc>
  </rcc>
  <rcc rId="18934" ua="false" sId="4">
    <oc r="AX174" t="e">
      <f>-</f>
    </oc>
    <nc r="AX174" t="n">
      <f>-</f>
    </nc>
  </rcc>
  <rcc rId="18935" ua="false" sId="4">
    <oc r="AX175" t="e">
      <f>-</f>
    </oc>
    <nc r="AX175" t="n">
      <f>-</f>
    </nc>
  </rcc>
  <rcc rId="18936" ua="false" sId="4">
    <oc r="AX176" t="e">
      <f>-</f>
    </oc>
    <nc r="AX176" t="n">
      <f>-</f>
    </nc>
  </rcc>
  <rcc rId="18937" ua="false" sId="4">
    <oc r="AX177" t="e">
      <f>-</f>
    </oc>
    <nc r="AX177" t="n">
      <f>-</f>
    </nc>
  </rcc>
  <rcc rId="18938" ua="false" sId="4">
    <oc r="AX178" t="e">
      <f>-</f>
    </oc>
    <nc r="AX178" t="n">
      <f>-</f>
    </nc>
  </rcc>
  <rcc rId="18939" ua="false" sId="4">
    <oc r="AX179" t="e">
      <f>-</f>
    </oc>
    <nc r="AX179" t="n">
      <f>-</f>
    </nc>
  </rcc>
  <rcc rId="18940" ua="false" sId="4">
    <oc r="AX180" t="n">
      <f>SUM(AX153:AX179)</f>
    </oc>
    <nc r="AX180" t="n">
      <f>-</f>
    </nc>
  </rcc>
  <rcc rId="18941" ua="false" sId="4">
    <oc r="A190" t="inlineStr">
      <is>
        <r>
          <rPr>
            <sz val="10"/>
            <rFont val="Arial"/>
            <family val="2"/>
            <charset val="1"/>
          </rPr>
          <t xml:space="preserve">U. DE CHILE</t>
        </r>
      </is>
    </oc>
    <nc r="A190" t="inlineStr">
      <is>
        <r>
          <rPr>
            <sz val="10"/>
            <rFont val="Arial"/>
            <family val="2"/>
            <charset val="1"/>
          </rPr>
          <t xml:space="preserve">U.de Chile</t>
        </r>
      </is>
    </nc>
  </rcc>
  <rcc rId="18942" ua="false" sId="4">
    <oc r="A191" t="inlineStr">
      <is>
        <r>
          <rPr>
            <sz val="10"/>
            <rFont val="Arial"/>
            <family val="2"/>
            <charset val="1"/>
          </rPr>
          <t xml:space="preserve">P. U. C. DE CHILE</t>
        </r>
      </is>
    </oc>
    <nc r="A191" t="inlineStr">
      <is>
        <r>
          <rPr>
            <sz val="10"/>
            <rFont val="Arial"/>
            <family val="2"/>
            <charset val="1"/>
          </rPr>
          <t xml:space="preserve">P.U.Católica de Chile</t>
        </r>
      </is>
    </nc>
  </rcc>
  <rcc rId="18943" ua="false" sId="4">
    <oc r="A192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oc>
    <nc r="A192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nc>
  </rcc>
  <rcc rId="18944" ua="false" sId="4">
    <oc r="A193" t="inlineStr">
      <is>
        <r>
          <rPr>
            <sz val="10"/>
            <rFont val="Arial"/>
            <family val="2"/>
            <charset val="1"/>
          </rPr>
          <t xml:space="preserve">P. U. C. DE VALPARAISO</t>
        </r>
      </is>
    </oc>
    <nc r="A193" t="inlineStr">
      <is>
        <r>
          <rPr>
            <sz val="10"/>
            <rFont val="Arial"/>
            <family val="2"/>
            <charset val="1"/>
          </rPr>
          <t xml:space="preserve">U. Católica de Valparaíso</t>
        </r>
      </is>
    </nc>
  </rcc>
  <rcc rId="18945" ua="false" sId="4">
    <oc r="A194" t="inlineStr">
      <is>
        <r>
          <rPr>
            <sz val="10"/>
            <rFont val="Arial"/>
            <family val="2"/>
            <charset val="1"/>
          </rPr>
          <t xml:space="preserve">U. TÉCNICA FEDERICO STA. MARÍA</t>
        </r>
      </is>
    </oc>
    <nc r="A194" t="inlineStr">
      <is>
        <r>
          <rPr>
            <sz val="10"/>
            <rFont val="Arial"/>
            <family val="2"/>
            <charset val="1"/>
          </rPr>
          <t xml:space="preserve">U. Téc. Federico Sta.Maria</t>
        </r>
      </is>
    </nc>
  </rcc>
  <rcc rId="18946" ua="false" sId="4">
    <oc r="A195" t="inlineStr">
      <is>
        <r>
          <rPr>
            <sz val="10"/>
            <rFont val="Arial"/>
            <family val="2"/>
            <charset val="1"/>
          </rPr>
          <t xml:space="preserve">U. DE SANTIAGO</t>
        </r>
      </is>
    </oc>
    <nc r="A195" t="inlineStr">
      <is>
        <r>
          <rPr>
            <sz val="10"/>
            <rFont val="Arial"/>
            <family val="2"/>
            <charset val="1"/>
          </rPr>
          <t xml:space="preserve">U. de Santiago</t>
        </r>
      </is>
    </nc>
  </rcc>
  <rcc rId="18947" ua="false" sId="4">
    <oc r="A196" t="inlineStr">
      <is>
        <r>
          <rPr>
            <sz val="10"/>
            <rFont val="Arial"/>
            <family val="2"/>
            <charset val="1"/>
          </rPr>
          <t xml:space="preserve">U. AUSTRAL DE CHILE</t>
        </r>
      </is>
    </oc>
    <nc r="A196" t="inlineStr">
      <is>
        <r>
          <rPr>
            <sz val="10"/>
            <rFont val="Arial"/>
            <family val="2"/>
            <charset val="1"/>
          </rPr>
          <t xml:space="preserve">U. Austral</t>
        </r>
      </is>
    </nc>
  </rcc>
  <rcc rId="18948" ua="false" sId="4">
    <oc r="A197" t="inlineStr">
      <is>
        <r>
          <rPr>
            <sz val="10"/>
            <rFont val="Arial"/>
            <family val="2"/>
            <charset val="1"/>
          </rPr>
          <t xml:space="preserve">U. C. DEL NORTE</t>
        </r>
      </is>
    </oc>
    <nc r="A197" t="inlineStr">
      <is>
        <r>
          <rPr>
            <sz val="10"/>
            <rFont val="Arial"/>
            <family val="2"/>
            <charset val="1"/>
          </rPr>
          <t xml:space="preserve">U. Católica del Norte</t>
        </r>
      </is>
    </nc>
  </rcc>
  <rcc rId="18949" ua="false" sId="4">
    <oc r="A198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oc>
    <nc r="A198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nc>
  </rcc>
  <rcc rId="18950" ua="false" sId="4">
    <oc r="A199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oc>
    <nc r="A199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nc>
  </rcc>
  <rcc rId="18951" ua="false" sId="4">
    <oc r="A200" t="inlineStr">
      <is>
        <r>
          <rPr>
            <sz val="10"/>
            <rFont val="Arial"/>
            <family val="2"/>
            <charset val="1"/>
          </rPr>
          <t xml:space="preserve">U. DE LA SERENA</t>
        </r>
      </is>
    </oc>
    <nc r="A200" t="inlineStr">
      <is>
        <r>
          <rPr>
            <sz val="10"/>
            <rFont val="Arial"/>
            <family val="2"/>
            <charset val="1"/>
          </rPr>
          <t xml:space="preserve">U. de la Serena</t>
        </r>
      </is>
    </nc>
  </rcc>
  <rcc rId="18952" ua="false" sId="4">
    <oc r="A201" t="inlineStr">
      <is>
        <r>
          <rPr>
            <sz val="10"/>
            <rFont val="Arial"/>
            <family val="2"/>
            <charset val="1"/>
          </rPr>
          <t xml:space="preserve">U. DEL BÍO-BÍO</t>
        </r>
      </is>
    </oc>
    <nc r="A201" t="inlineStr">
      <is>
        <r>
          <rPr>
            <sz val="10"/>
            <rFont val="Arial"/>
            <family val="2"/>
            <charset val="1"/>
          </rPr>
          <t xml:space="preserve">U. de Bio Bio</t>
        </r>
      </is>
    </nc>
  </rcc>
  <rcc rId="18953" ua="false" sId="4">
    <oc r="A202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oc>
    <nc r="A202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nc>
  </rcc>
  <rcc rId="18954" ua="false" sId="4">
    <oc r="A203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oc>
    <nc r="A203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nc>
  </rcc>
  <rcc rId="18955" ua="false" sId="4">
    <oc r="A204" t="inlineStr">
      <is>
        <r>
          <rPr>
            <sz val="10"/>
            <rFont val="Arial"/>
            <family val="2"/>
            <charset val="1"/>
          </rPr>
          <t xml:space="preserve">U. DE TALCA</t>
        </r>
      </is>
    </oc>
    <nc r="A204" t="inlineStr">
      <is>
        <r>
          <rPr>
            <sz val="10"/>
            <rFont val="Arial"/>
            <family val="2"/>
            <charset val="1"/>
          </rPr>
          <t xml:space="preserve">U. de Talca</t>
        </r>
      </is>
    </nc>
  </rcc>
  <rcc rId="18956" ua="false" sId="4">
    <oc r="A205" t="inlineStr">
      <is>
        <r>
          <rPr>
            <sz val="10"/>
            <rFont val="Arial"/>
            <family val="2"/>
            <charset val="1"/>
          </rPr>
          <t xml:space="preserve">U. DE ATACAMA</t>
        </r>
      </is>
    </oc>
    <nc r="A205" t="inlineStr">
      <is>
        <r>
          <rPr>
            <sz val="10"/>
            <rFont val="Arial"/>
            <family val="2"/>
            <charset val="1"/>
          </rPr>
          <t xml:space="preserve">U. de Atacama</t>
        </r>
      </is>
    </nc>
  </rcc>
  <rcc rId="18957" ua="false" sId="4">
    <oc r="A206" t="inlineStr">
      <is>
        <r>
          <rPr>
            <sz val="10"/>
            <rFont val="Arial"/>
            <family val="2"/>
            <charset val="1"/>
          </rPr>
          <t xml:space="preserve">U. DE TARAPACÁ</t>
        </r>
      </is>
    </oc>
    <nc r="A206" t="inlineStr">
      <is>
        <r>
          <rPr>
            <sz val="10"/>
            <rFont val="Arial"/>
            <family val="2"/>
            <charset val="1"/>
          </rPr>
          <t xml:space="preserve">U. de Tarapacá</t>
        </r>
      </is>
    </nc>
  </rcc>
  <rcc rId="18958" ua="false" sId="4">
    <oc r="A207" t="inlineStr">
      <is>
        <r>
          <rPr>
            <sz val="10"/>
            <rFont val="Arial"/>
            <family val="2"/>
            <charset val="1"/>
          </rPr>
          <t xml:space="preserve">U. ARTURO PRAT</t>
        </r>
      </is>
    </oc>
    <nc r="A207" t="inlineStr">
      <is>
        <r>
          <rPr>
            <sz val="10"/>
            <rFont val="Arial"/>
            <family val="2"/>
            <charset val="1"/>
          </rPr>
          <t xml:space="preserve">U. Arturo Prat</t>
        </r>
      </is>
    </nc>
  </rcc>
  <rcc rId="18959" ua="false" sId="4">
    <oc r="A208" t="inlineStr">
      <is>
        <r>
          <rPr>
            <sz val="10"/>
            <rFont val="Arial"/>
            <family val="2"/>
            <charset val="1"/>
          </rPr>
          <t xml:space="preserve">U. METROPOLITANA DE CS. DE LA ED.</t>
        </r>
      </is>
    </oc>
    <nc r="A208" t="inlineStr">
      <is>
        <r>
          <rPr>
            <sz val="10"/>
            <rFont val="Arial"/>
            <family val="2"/>
            <charset val="1"/>
          </rPr>
          <t xml:space="preserve">U. Metropolitana</t>
        </r>
      </is>
    </nc>
  </rcc>
  <rcc rId="18960" ua="false" sId="4">
    <oc r="A209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oc>
    <nc r="A209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nc>
  </rcc>
  <rcc rId="18961" ua="false" sId="4">
    <oc r="A210" t="inlineStr">
      <is>
        <r>
          <rPr>
            <sz val="10"/>
            <rFont val="Arial"/>
            <family val="2"/>
            <charset val="1"/>
          </rPr>
          <t xml:space="preserve">U. TECNOLÓGICA METROPOLITANA</t>
        </r>
      </is>
    </oc>
    <nc r="A210" t="inlineStr">
      <is>
        <r>
          <rPr>
            <sz val="10"/>
            <rFont val="Arial"/>
            <family val="2"/>
            <charset val="1"/>
          </rPr>
          <t xml:space="preserve">U.Tecnológica Metropolitana</t>
        </r>
      </is>
    </nc>
  </rcc>
  <rcc rId="18962" ua="false" sId="4">
    <oc r="A211" t="inlineStr">
      <is>
        <r>
          <rPr>
            <sz val="10"/>
            <rFont val="Arial"/>
            <family val="2"/>
            <charset val="1"/>
          </rPr>
          <t xml:space="preserve">U. DE LOS LAGOS</t>
        </r>
      </is>
    </oc>
    <nc r="A211" t="inlineStr">
      <is>
        <r>
          <rPr>
            <sz val="10"/>
            <rFont val="Arial"/>
            <family val="2"/>
            <charset val="1"/>
          </rPr>
          <t xml:space="preserve">U. de Los Lagos</t>
        </r>
      </is>
    </nc>
  </rcc>
  <rcc rId="18963" ua="false" sId="4">
    <oc r="A212" t="inlineStr">
      <is>
        <r>
          <rPr>
            <sz val="10"/>
            <rFont val="Arial"/>
            <family val="2"/>
            <charset val="1"/>
          </rPr>
          <t xml:space="preserve">U. C. DEL MAULE</t>
        </r>
      </is>
    </oc>
    <nc r="A212" t="inlineStr">
      <is>
        <r>
          <rPr>
            <sz val="10"/>
            <rFont val="Arial"/>
            <family val="2"/>
            <charset val="1"/>
          </rPr>
          <t xml:space="preserve">U. Católica de Maule</t>
        </r>
      </is>
    </nc>
  </rcc>
  <rcc rId="18964" ua="false" sId="4">
    <oc r="A213" t="inlineStr">
      <is>
        <r>
          <rPr>
            <sz val="10"/>
            <rFont val="Arial"/>
            <family val="2"/>
            <charset val="1"/>
          </rPr>
          <t xml:space="preserve">U. C. DE TEMUCO</t>
        </r>
      </is>
    </oc>
    <nc r="A213" t="inlineStr">
      <is>
        <r>
          <rPr>
            <sz val="10"/>
            <rFont val="Arial"/>
            <family val="2"/>
            <charset val="1"/>
          </rPr>
          <t xml:space="preserve">U. Católica de Temuco</t>
        </r>
      </is>
    </nc>
  </rcc>
  <rcc rId="18965" ua="false" sId="4">
    <oc r="A214" t="inlineStr">
      <is>
        <r>
          <rPr>
            <sz val="10"/>
            <rFont val="Arial"/>
            <family val="2"/>
            <charset val="1"/>
          </rPr>
          <t xml:space="preserve">U. C. DE LA STMA. CONCEPCIÓN</t>
        </r>
      </is>
    </oc>
    <nc r="A214" t="inlineStr">
      <is>
        <r>
          <rPr>
            <sz val="10"/>
            <rFont val="Arial"/>
            <family val="2"/>
            <charset val="1"/>
          </rPr>
          <t xml:space="preserve">U. C.de la Sant.Concepción</t>
        </r>
      </is>
    </nc>
  </rcc>
  <rcc rId="18966" ua="false" sId="4">
    <nc r="B190" t="n">
      <f>-</f>
    </nc>
  </rcc>
  <rcc rId="18967" ua="false" sId="4">
    <nc r="B191" t="n">
      <f>-</f>
    </nc>
  </rcc>
  <rcc rId="18968" ua="false" sId="4">
    <nc r="B192" t="n">
      <f>-</f>
    </nc>
  </rcc>
  <rcc rId="18969" ua="false" sId="4">
    <nc r="B193" t="n">
      <f>-</f>
    </nc>
  </rcc>
  <rcc rId="18970" ua="false" sId="4">
    <nc r="B194" t="n">
      <f>-</f>
    </nc>
  </rcc>
  <rcc rId="18971" ua="false" sId="4">
    <nc r="B195" t="n">
      <f>-</f>
    </nc>
  </rcc>
  <rcc rId="18972" ua="false" sId="4">
    <nc r="B196" t="n">
      <f>-</f>
    </nc>
  </rcc>
  <rcc rId="18973" ua="false" sId="4">
    <nc r="B197" t="n">
      <f>-</f>
    </nc>
  </rcc>
  <rcc rId="18974" ua="false" sId="4">
    <nc r="B198" t="n">
      <f>-</f>
    </nc>
  </rcc>
  <rcc rId="18975" ua="false" sId="4">
    <nc r="B199" t="n">
      <f>-</f>
    </nc>
  </rcc>
  <rcc rId="18976" ua="false" sId="4">
    <nc r="B200" t="n">
      <f>-</f>
    </nc>
  </rcc>
  <rcc rId="18977" ua="false" sId="4">
    <nc r="B201" t="n">
      <f>-</f>
    </nc>
  </rcc>
  <rcc rId="18978" ua="false" sId="4">
    <nc r="B202" t="n">
      <f>-</f>
    </nc>
  </rcc>
  <rcc rId="18979" ua="false" sId="4">
    <nc r="B203" t="n">
      <f>-</f>
    </nc>
  </rcc>
  <rcc rId="18980" ua="false" sId="4">
    <nc r="B204" t="n">
      <f>-</f>
    </nc>
  </rcc>
  <rcc rId="18981" ua="false" sId="4">
    <nc r="B205" t="n">
      <f>-</f>
    </nc>
  </rcc>
  <rcc rId="18982" ua="false" sId="4">
    <nc r="B206" t="n">
      <f>-</f>
    </nc>
  </rcc>
  <rcc rId="18983" ua="false" sId="4">
    <nc r="B207" t="n">
      <f>-</f>
    </nc>
  </rcc>
  <rcc rId="18984" ua="false" sId="4">
    <nc r="B208" t="n">
      <f>-</f>
    </nc>
  </rcc>
  <rcc rId="18985" ua="false" sId="4">
    <nc r="B209" t="n">
      <f>-</f>
    </nc>
  </rcc>
  <rcc rId="18986" ua="false" sId="4">
    <nc r="B210" t="n">
      <f>-</f>
    </nc>
  </rcc>
  <rcc rId="18987" ua="false" sId="4">
    <nc r="B211" t="n">
      <f>-</f>
    </nc>
  </rcc>
  <rcc rId="18988" ua="false" sId="4">
    <nc r="B212" t="n">
      <f>-</f>
    </nc>
  </rcc>
  <rcc rId="18989" ua="false" sId="4">
    <nc r="B213" t="n">
      <f>-</f>
    </nc>
  </rcc>
  <rcc rId="18990" ua="false" sId="4">
    <nc r="B214" t="n">
      <f>-</f>
    </nc>
  </rcc>
  <rcc rId="18991" ua="false" sId="4">
    <nc r="B215" t="n">
      <f>-</f>
    </nc>
  </rcc>
  <rcc rId="18992" ua="false" sId="4">
    <nc r="C190" t="n">
      <f>-</f>
    </nc>
  </rcc>
  <rcc rId="18993" ua="false" sId="4">
    <nc r="C191" t="n">
      <f>-</f>
    </nc>
  </rcc>
  <rcc rId="18994" ua="false" sId="4">
    <nc r="C192" t="n">
      <f>-</f>
    </nc>
  </rcc>
  <rcc rId="18995" ua="false" sId="4">
    <nc r="C193" t="n">
      <f>-</f>
    </nc>
  </rcc>
  <rcc rId="18996" ua="false" sId="4">
    <nc r="C194" t="n">
      <f>-</f>
    </nc>
  </rcc>
  <rcc rId="18997" ua="false" sId="4">
    <nc r="C195" t="n">
      <f>-</f>
    </nc>
  </rcc>
  <rcc rId="18998" ua="false" sId="4">
    <nc r="C196" t="n">
      <f>-</f>
    </nc>
  </rcc>
  <rcc rId="18999" ua="false" sId="4">
    <nc r="C197" t="n">
      <f>-</f>
    </nc>
  </rcc>
  <rcc rId="19000" ua="false" sId="4">
    <nc r="C198" t="n">
      <f>-</f>
    </nc>
  </rcc>
  <rcc rId="19001" ua="false" sId="4">
    <nc r="C199" t="n">
      <f>-</f>
    </nc>
  </rcc>
  <rcc rId="19002" ua="false" sId="4">
    <nc r="C200" t="n">
      <f>-</f>
    </nc>
  </rcc>
  <rcc rId="19003" ua="false" sId="4">
    <nc r="C201" t="n">
      <f>-</f>
    </nc>
  </rcc>
  <rcc rId="19004" ua="false" sId="4">
    <nc r="C202" t="n">
      <f>-</f>
    </nc>
  </rcc>
  <rcc rId="19005" ua="false" sId="4">
    <nc r="C203" t="n">
      <f>-</f>
    </nc>
  </rcc>
  <rcc rId="19006" ua="false" sId="4">
    <nc r="C204" t="n">
      <f>-</f>
    </nc>
  </rcc>
  <rcc rId="19007" ua="false" sId="4">
    <nc r="C205" t="n">
      <f>-</f>
    </nc>
  </rcc>
  <rcc rId="19008" ua="false" sId="4">
    <nc r="C206" t="n">
      <f>-</f>
    </nc>
  </rcc>
  <rcc rId="19009" ua="false" sId="4">
    <nc r="C207" t="n">
      <f>-</f>
    </nc>
  </rcc>
  <rcc rId="19010" ua="false" sId="4">
    <nc r="C208" t="n">
      <f>-</f>
    </nc>
  </rcc>
  <rcc rId="19011" ua="false" sId="4">
    <nc r="C209" t="n">
      <f>-</f>
    </nc>
  </rcc>
  <rcc rId="19012" ua="false" sId="4">
    <nc r="C210" t="n">
      <f>-</f>
    </nc>
  </rcc>
  <rcc rId="19013" ua="false" sId="4">
    <nc r="C211" t="n">
      <f>-</f>
    </nc>
  </rcc>
  <rcc rId="19014" ua="false" sId="4">
    <nc r="C212" t="n">
      <f>-</f>
    </nc>
  </rcc>
  <rcc rId="19015" ua="false" sId="4">
    <nc r="C213" t="n">
      <f>-</f>
    </nc>
  </rcc>
  <rcc rId="19016" ua="false" sId="4">
    <nc r="C214" t="n">
      <f>-</f>
    </nc>
  </rcc>
  <rcc rId="19017" ua="false" sId="4">
    <nc r="C215" t="n">
      <f>-</f>
    </nc>
  </rcc>
  <rcc rId="19018" ua="false" sId="4">
    <nc r="D190" t="n">
      <f>-</f>
    </nc>
  </rcc>
  <rcc rId="19019" ua="false" sId="4">
    <nc r="D191" t="n">
      <f>-</f>
    </nc>
  </rcc>
  <rcc rId="19020" ua="false" sId="4">
    <nc r="D192" t="n">
      <f>-</f>
    </nc>
  </rcc>
  <rcc rId="19021" ua="false" sId="4">
    <nc r="D193" t="n">
      <f>-</f>
    </nc>
  </rcc>
  <rcc rId="19022" ua="false" sId="4">
    <nc r="D194" t="n">
      <f>-</f>
    </nc>
  </rcc>
  <rcc rId="19023" ua="false" sId="4">
    <nc r="D195" t="n">
      <f>-</f>
    </nc>
  </rcc>
  <rcc rId="19024" ua="false" sId="4">
    <nc r="D196" t="n">
      <f>-</f>
    </nc>
  </rcc>
  <rcc rId="19025" ua="false" sId="4">
    <nc r="D197" t="n">
      <f>-</f>
    </nc>
  </rcc>
  <rcc rId="19026" ua="false" sId="4">
    <nc r="D198" t="n">
      <f>-</f>
    </nc>
  </rcc>
  <rcc rId="19027" ua="false" sId="4">
    <nc r="D199" t="n">
      <f>-</f>
    </nc>
  </rcc>
  <rcc rId="19028" ua="false" sId="4">
    <nc r="D200" t="n">
      <f>-</f>
    </nc>
  </rcc>
  <rcc rId="19029" ua="false" sId="4">
    <nc r="D201" t="n">
      <f>-</f>
    </nc>
  </rcc>
  <rcc rId="19030" ua="false" sId="4">
    <nc r="D202" t="n">
      <f>-</f>
    </nc>
  </rcc>
  <rcc rId="19031" ua="false" sId="4">
    <nc r="D203" t="n">
      <f>-</f>
    </nc>
  </rcc>
  <rcc rId="19032" ua="false" sId="4">
    <nc r="D204" t="n">
      <f>-</f>
    </nc>
  </rcc>
  <rcc rId="19033" ua="false" sId="4">
    <nc r="D205" t="n">
      <f>-</f>
    </nc>
  </rcc>
  <rcc rId="19034" ua="false" sId="4">
    <nc r="D206" t="n">
      <f>-</f>
    </nc>
  </rcc>
  <rcc rId="19035" ua="false" sId="4">
    <nc r="D207" t="n">
      <f>-</f>
    </nc>
  </rcc>
  <rcc rId="19036" ua="false" sId="4">
    <nc r="D208" t="n">
      <f>-</f>
    </nc>
  </rcc>
  <rcc rId="19037" ua="false" sId="4">
    <nc r="D209" t="n">
      <f>-</f>
    </nc>
  </rcc>
  <rcc rId="19038" ua="false" sId="4">
    <nc r="D210" t="n">
      <f>-</f>
    </nc>
  </rcc>
  <rcc rId="19039" ua="false" sId="4">
    <nc r="D211" t="n">
      <f>-</f>
    </nc>
  </rcc>
  <rcc rId="19040" ua="false" sId="4">
    <nc r="D212" t="n">
      <f>-</f>
    </nc>
  </rcc>
  <rcc rId="19041" ua="false" sId="4">
    <nc r="D213" t="n">
      <f>-</f>
    </nc>
  </rcc>
  <rcc rId="19042" ua="false" sId="4">
    <nc r="D214" t="n">
      <f>-</f>
    </nc>
  </rcc>
  <rcc rId="19043" ua="false" sId="4">
    <nc r="D215" t="n">
      <f>-</f>
    </nc>
  </rcc>
  <rcc rId="19044" ua="false" sId="4">
    <nc r="E190" t="n">
      <f>-</f>
    </nc>
  </rcc>
  <rcc rId="19045" ua="false" sId="4">
    <nc r="E191" t="n">
      <f>-</f>
    </nc>
  </rcc>
  <rcc rId="19046" ua="false" sId="4">
    <nc r="E192" t="n">
      <f>-</f>
    </nc>
  </rcc>
  <rcc rId="19047" ua="false" sId="4">
    <nc r="E193" t="n">
      <f>-</f>
    </nc>
  </rcc>
  <rcc rId="19048" ua="false" sId="4">
    <nc r="E194" t="n">
      <f>-</f>
    </nc>
  </rcc>
  <rcc rId="19049" ua="false" sId="4">
    <nc r="E195" t="n">
      <f>-</f>
    </nc>
  </rcc>
  <rcc rId="19050" ua="false" sId="4">
    <nc r="E196" t="n">
      <f>-</f>
    </nc>
  </rcc>
  <rcc rId="19051" ua="false" sId="4">
    <nc r="E197" t="n">
      <f>-</f>
    </nc>
  </rcc>
  <rcc rId="19052" ua="false" sId="4">
    <nc r="E198" t="n">
      <f>-</f>
    </nc>
  </rcc>
  <rcc rId="19053" ua="false" sId="4">
    <nc r="E199" t="n">
      <f>-</f>
    </nc>
  </rcc>
  <rcc rId="19054" ua="false" sId="4">
    <nc r="E200" t="n">
      <f>-</f>
    </nc>
  </rcc>
  <rcc rId="19055" ua="false" sId="4">
    <nc r="E201" t="n">
      <f>-</f>
    </nc>
  </rcc>
  <rcc rId="19056" ua="false" sId="4">
    <nc r="E202" t="n">
      <f>-</f>
    </nc>
  </rcc>
  <rcc rId="19057" ua="false" sId="4">
    <nc r="E203" t="n">
      <f>-</f>
    </nc>
  </rcc>
  <rcc rId="19058" ua="false" sId="4">
    <nc r="E204" t="n">
      <f>-</f>
    </nc>
  </rcc>
  <rcc rId="19059" ua="false" sId="4">
    <nc r="E205" t="n">
      <f>-</f>
    </nc>
  </rcc>
  <rcc rId="19060" ua="false" sId="4">
    <nc r="E206" t="n">
      <f>-</f>
    </nc>
  </rcc>
  <rcc rId="19061" ua="false" sId="4">
    <nc r="E207" t="n">
      <f>-</f>
    </nc>
  </rcc>
  <rcc rId="19062" ua="false" sId="4">
    <nc r="E208" t="n">
      <f>-</f>
    </nc>
  </rcc>
  <rcc rId="19063" ua="false" sId="4">
    <nc r="E209" t="n">
      <f>-</f>
    </nc>
  </rcc>
  <rcc rId="19064" ua="false" sId="4">
    <nc r="E210" t="n">
      <f>-</f>
    </nc>
  </rcc>
  <rcc rId="19065" ua="false" sId="4">
    <nc r="E211" t="n">
      <f>-</f>
    </nc>
  </rcc>
  <rcc rId="19066" ua="false" sId="4">
    <nc r="E212" t="n">
      <f>-</f>
    </nc>
  </rcc>
  <rcc rId="19067" ua="false" sId="4">
    <nc r="E213" t="n">
      <f>-</f>
    </nc>
  </rcc>
  <rcc rId="19068" ua="false" sId="4">
    <nc r="E214" t="n">
      <f>-</f>
    </nc>
  </rcc>
  <rcc rId="19069" ua="false" sId="4">
    <nc r="E215" t="n">
      <f>-</f>
    </nc>
  </rcc>
  <rcc rId="19070" ua="false" sId="4">
    <nc r="F190" t="n">
      <f>-</f>
    </nc>
  </rcc>
  <rcc rId="19071" ua="false" sId="4">
    <nc r="F191" t="n">
      <f>-</f>
    </nc>
  </rcc>
  <rcc rId="19072" ua="false" sId="4">
    <nc r="F192" t="n">
      <f>-</f>
    </nc>
  </rcc>
  <rcc rId="19073" ua="false" sId="4">
    <nc r="F193" t="n">
      <f>-</f>
    </nc>
  </rcc>
  <rcc rId="19074" ua="false" sId="4">
    <nc r="F194" t="n">
      <f>-</f>
    </nc>
  </rcc>
  <rcc rId="19075" ua="false" sId="4">
    <nc r="F195" t="n">
      <f>-</f>
    </nc>
  </rcc>
  <rcc rId="19076" ua="false" sId="4">
    <nc r="F196" t="n">
      <f>-</f>
    </nc>
  </rcc>
  <rcc rId="19077" ua="false" sId="4">
    <nc r="F197" t="n">
      <f>-</f>
    </nc>
  </rcc>
  <rcc rId="19078" ua="false" sId="4">
    <nc r="F198" t="n">
      <f>-</f>
    </nc>
  </rcc>
  <rcc rId="19079" ua="false" sId="4">
    <nc r="F199" t="n">
      <f>-</f>
    </nc>
  </rcc>
  <rcc rId="19080" ua="false" sId="4">
    <nc r="F200" t="n">
      <f>-</f>
    </nc>
  </rcc>
  <rcc rId="19081" ua="false" sId="4">
    <nc r="F201" t="n">
      <f>-</f>
    </nc>
  </rcc>
  <rcc rId="19082" ua="false" sId="4">
    <nc r="F202" t="n">
      <f>-</f>
    </nc>
  </rcc>
  <rcc rId="19083" ua="false" sId="4">
    <nc r="F203" t="n">
      <f>-</f>
    </nc>
  </rcc>
  <rcc rId="19084" ua="false" sId="4">
    <nc r="F204" t="n">
      <f>-</f>
    </nc>
  </rcc>
  <rcc rId="19085" ua="false" sId="4">
    <nc r="F205" t="n">
      <f>-</f>
    </nc>
  </rcc>
  <rcc rId="19086" ua="false" sId="4">
    <nc r="F206" t="n">
      <f>-</f>
    </nc>
  </rcc>
  <rcc rId="19087" ua="false" sId="4">
    <nc r="F207" t="n">
      <f>-</f>
    </nc>
  </rcc>
  <rcc rId="19088" ua="false" sId="4">
    <nc r="F208" t="n">
      <f>-</f>
    </nc>
  </rcc>
  <rcc rId="19089" ua="false" sId="4">
    <nc r="F209" t="n">
      <f>-</f>
    </nc>
  </rcc>
  <rcc rId="19090" ua="false" sId="4">
    <nc r="F210" t="n">
      <f>-</f>
    </nc>
  </rcc>
  <rcc rId="19091" ua="false" sId="4">
    <nc r="F211" t="n">
      <f>-</f>
    </nc>
  </rcc>
  <rcc rId="19092" ua="false" sId="4">
    <nc r="F212" t="n">
      <f>-</f>
    </nc>
  </rcc>
  <rcc rId="19093" ua="false" sId="4">
    <nc r="F213" t="n">
      <f>-</f>
    </nc>
  </rcc>
  <rcc rId="19094" ua="false" sId="4">
    <nc r="F214" t="n">
      <f>-</f>
    </nc>
  </rcc>
  <rcc rId="19095" ua="false" sId="4">
    <nc r="F215" t="n">
      <f>-</f>
    </nc>
  </rcc>
  <rcc rId="19096" ua="false" sId="4">
    <nc r="G190" t="n">
      <f>-</f>
    </nc>
  </rcc>
  <rcc rId="19097" ua="false" sId="4">
    <nc r="G191" t="n">
      <f>-</f>
    </nc>
  </rcc>
  <rcc rId="19098" ua="false" sId="4">
    <nc r="G192" t="n">
      <f>-</f>
    </nc>
  </rcc>
  <rcc rId="19099" ua="false" sId="4">
    <nc r="G193" t="n">
      <f>-</f>
    </nc>
  </rcc>
  <rcc rId="19100" ua="false" sId="4">
    <nc r="G194" t="n">
      <f>-</f>
    </nc>
  </rcc>
  <rcc rId="19101" ua="false" sId="4">
    <nc r="G195" t="n">
      <f>-</f>
    </nc>
  </rcc>
  <rcc rId="19102" ua="false" sId="4">
    <nc r="G196" t="n">
      <f>-</f>
    </nc>
  </rcc>
  <rcc rId="19103" ua="false" sId="4">
    <nc r="G197" t="n">
      <f>-</f>
    </nc>
  </rcc>
  <rcc rId="19104" ua="false" sId="4">
    <nc r="G198" t="n">
      <f>-</f>
    </nc>
  </rcc>
  <rcc rId="19105" ua="false" sId="4">
    <nc r="G199" t="n">
      <f>-</f>
    </nc>
  </rcc>
  <rcc rId="19106" ua="false" sId="4">
    <nc r="G200" t="n">
      <f>-</f>
    </nc>
  </rcc>
  <rcc rId="19107" ua="false" sId="4">
    <nc r="G201" t="n">
      <f>-</f>
    </nc>
  </rcc>
  <rcc rId="19108" ua="false" sId="4">
    <nc r="G202" t="n">
      <f>-</f>
    </nc>
  </rcc>
  <rcc rId="19109" ua="false" sId="4">
    <nc r="G203" t="n">
      <f>-</f>
    </nc>
  </rcc>
  <rcc rId="19110" ua="false" sId="4">
    <nc r="G204" t="n">
      <f>-</f>
    </nc>
  </rcc>
  <rcc rId="19111" ua="false" sId="4">
    <nc r="G205" t="n">
      <f>-</f>
    </nc>
  </rcc>
  <rcc rId="19112" ua="false" sId="4">
    <nc r="G206" t="n">
      <f>-</f>
    </nc>
  </rcc>
  <rcc rId="19113" ua="false" sId="4">
    <nc r="G207" t="n">
      <f>-</f>
    </nc>
  </rcc>
  <rcc rId="19114" ua="false" sId="4">
    <nc r="G208" t="n">
      <f>-</f>
    </nc>
  </rcc>
  <rcc rId="19115" ua="false" sId="4">
    <nc r="G209" t="n">
      <f>-</f>
    </nc>
  </rcc>
  <rcc rId="19116" ua="false" sId="4">
    <nc r="G210" t="n">
      <f>-</f>
    </nc>
  </rcc>
  <rcc rId="19117" ua="false" sId="4">
    <nc r="G211" t="n">
      <f>-</f>
    </nc>
  </rcc>
  <rcc rId="19118" ua="false" sId="4">
    <nc r="G212" t="n">
      <f>-</f>
    </nc>
  </rcc>
  <rcc rId="19119" ua="false" sId="4">
    <nc r="G213" t="n">
      <f>-</f>
    </nc>
  </rcc>
  <rcc rId="19120" ua="false" sId="4">
    <nc r="G214" t="n">
      <f>-</f>
    </nc>
  </rcc>
  <rcc rId="19121" ua="false" sId="4">
    <nc r="G215" t="n">
      <f>-</f>
    </nc>
  </rcc>
  <rcc rId="19122" ua="false" sId="4">
    <nc r="H190" t="n">
      <f>-</f>
    </nc>
  </rcc>
  <rcc rId="19123" ua="false" sId="4">
    <nc r="H191" t="n">
      <f>-</f>
    </nc>
  </rcc>
  <rcc rId="19124" ua="false" sId="4">
    <nc r="H192" t="n">
      <f>-</f>
    </nc>
  </rcc>
  <rcc rId="19125" ua="false" sId="4">
    <nc r="H193" t="n">
      <f>-</f>
    </nc>
  </rcc>
  <rcc rId="19126" ua="false" sId="4">
    <nc r="H194" t="n">
      <f>-</f>
    </nc>
  </rcc>
  <rcc rId="19127" ua="false" sId="4">
    <nc r="H195" t="n">
      <f>-</f>
    </nc>
  </rcc>
  <rcc rId="19128" ua="false" sId="4">
    <nc r="H196" t="n">
      <f>-</f>
    </nc>
  </rcc>
  <rcc rId="19129" ua="false" sId="4">
    <nc r="H197" t="n">
      <f>-</f>
    </nc>
  </rcc>
  <rcc rId="19130" ua="false" sId="4">
    <nc r="H198" t="n">
      <f>-</f>
    </nc>
  </rcc>
  <rcc rId="19131" ua="false" sId="4">
    <nc r="H199" t="n">
      <f>-</f>
    </nc>
  </rcc>
  <rcc rId="19132" ua="false" sId="4">
    <nc r="H200" t="n">
      <f>-</f>
    </nc>
  </rcc>
  <rcc rId="19133" ua="false" sId="4">
    <nc r="H201" t="n">
      <f>-</f>
    </nc>
  </rcc>
  <rcc rId="19134" ua="false" sId="4">
    <nc r="H202" t="n">
      <f>-</f>
    </nc>
  </rcc>
  <rcc rId="19135" ua="false" sId="4">
    <nc r="H203" t="n">
      <f>-</f>
    </nc>
  </rcc>
  <rcc rId="19136" ua="false" sId="4">
    <nc r="H204" t="n">
      <f>-</f>
    </nc>
  </rcc>
  <rcc rId="19137" ua="false" sId="4">
    <nc r="H205" t="n">
      <f>-</f>
    </nc>
  </rcc>
  <rcc rId="19138" ua="false" sId="4">
    <nc r="H206" t="n">
      <f>-</f>
    </nc>
  </rcc>
  <rcc rId="19139" ua="false" sId="4">
    <nc r="H207" t="n">
      <f>-</f>
    </nc>
  </rcc>
  <rcc rId="19140" ua="false" sId="4">
    <nc r="H208" t="n">
      <f>-</f>
    </nc>
  </rcc>
  <rcc rId="19141" ua="false" sId="4">
    <nc r="H209" t="n">
      <f>-</f>
    </nc>
  </rcc>
  <rcc rId="19142" ua="false" sId="4">
    <nc r="H210" t="n">
      <f>-</f>
    </nc>
  </rcc>
  <rcc rId="19143" ua="false" sId="4">
    <nc r="H211" t="n">
      <f>-</f>
    </nc>
  </rcc>
  <rcc rId="19144" ua="false" sId="4">
    <nc r="H212" t="n">
      <f>-</f>
    </nc>
  </rcc>
  <rcc rId="19145" ua="false" sId="4">
    <nc r="H213" t="n">
      <f>-</f>
    </nc>
  </rcc>
  <rcc rId="19146" ua="false" sId="4">
    <nc r="H214" t="n">
      <f>-</f>
    </nc>
  </rcc>
  <rcc rId="19147" ua="false" sId="4">
    <nc r="H215" t="n">
      <f>-</f>
    </nc>
  </rcc>
  <rcc rId="19148" ua="false" sId="4">
    <oc r="I190" t="n">
      <f>AO190+AQ190+AS190+AU190+AW190</f>
    </oc>
    <nc r="I190" t="n">
      <f>-</f>
    </nc>
  </rcc>
  <rcc rId="19149" ua="false" sId="4">
    <oc r="I191" t="n">
      <f>AO191+AQ191+AS191+AU191+AW191</f>
    </oc>
    <nc r="I191" t="n">
      <f>-</f>
    </nc>
  </rcc>
  <rcc rId="19150" ua="false" sId="4">
    <oc r="I192" t="n">
      <f>AO192+AQ192+AS192+AU192+AW192</f>
    </oc>
    <nc r="I192" t="n">
      <f>-</f>
    </nc>
  </rcc>
  <rcc rId="19151" ua="false" sId="4">
    <oc r="I193" t="n">
      <f>AO193+AQ193+AS193+AU193+AW193</f>
    </oc>
    <nc r="I193" t="n">
      <f>-</f>
    </nc>
  </rcc>
  <rcc rId="19152" ua="false" sId="4">
    <oc r="I194" t="n">
      <f>AO194+AQ194+AS194+AU194+AW194</f>
    </oc>
    <nc r="I194" t="n">
      <f>-</f>
    </nc>
  </rcc>
  <rcc rId="19153" ua="false" sId="4">
    <oc r="I195" t="n">
      <f>AO195+AQ195+AS195+AU195+AW195</f>
    </oc>
    <nc r="I195" t="n">
      <f>-</f>
    </nc>
  </rcc>
  <rcc rId="19154" ua="false" sId="4">
    <oc r="I196" t="n">
      <f>AO196+AQ196+AS196+AU196+AW196</f>
    </oc>
    <nc r="I196" t="n">
      <f>-</f>
    </nc>
  </rcc>
  <rcc rId="19155" ua="false" sId="4">
    <oc r="I197" t="n">
      <f>AO197+AQ197+AS197+AU197+AW197</f>
    </oc>
    <nc r="I197" t="n">
      <f>-</f>
    </nc>
  </rcc>
  <rcc rId="19156" ua="false" sId="4">
    <oc r="I198" t="n">
      <f>AO198+AQ198+AS198+AU198+AW198</f>
    </oc>
    <nc r="I198" t="n">
      <f>-</f>
    </nc>
  </rcc>
  <rcc rId="19157" ua="false" sId="4">
    <oc r="I199" t="n">
      <f>AO199+AQ199+AS199+AU199+AW199</f>
    </oc>
    <nc r="I199" t="n">
      <f>-</f>
    </nc>
  </rcc>
  <rcc rId="19158" ua="false" sId="4">
    <oc r="I200" t="n">
      <f>AO200+AQ200+AS200+AU200+AW200</f>
    </oc>
    <nc r="I200" t="n">
      <f>-</f>
    </nc>
  </rcc>
  <rcc rId="19159" ua="false" sId="4">
    <oc r="I201" t="n">
      <f>AO201+AQ201+AS201+AU201+AW201</f>
    </oc>
    <nc r="I201" t="n">
      <f>-</f>
    </nc>
  </rcc>
  <rcc rId="19160" ua="false" sId="4">
    <oc r="I202" t="n">
      <f>AO202+AQ202+AS202+AU202+AW202</f>
    </oc>
    <nc r="I202" t="n">
      <f>-</f>
    </nc>
  </rcc>
  <rcc rId="19161" ua="false" sId="4">
    <oc r="I203" t="n">
      <f>AO203+AQ203+AS203+AU203+AW203</f>
    </oc>
    <nc r="I203" t="n">
      <f>-</f>
    </nc>
  </rcc>
  <rcc rId="19162" ua="false" sId="4">
    <oc r="I204" t="n">
      <f>AO204+AQ204+AS204+AU204+AW204</f>
    </oc>
    <nc r="I204" t="n">
      <f>-</f>
    </nc>
  </rcc>
  <rcc rId="19163" ua="false" sId="4">
    <oc r="I205" t="n">
      <f>AO205+AQ205+AS205+AU205+AW205</f>
    </oc>
    <nc r="I205" t="n">
      <f>-</f>
    </nc>
  </rcc>
  <rcc rId="19164" ua="false" sId="4">
    <oc r="I206" t="n">
      <f>AO206+AQ206+AS206+AU206+AW206</f>
    </oc>
    <nc r="I206" t="n">
      <f>-</f>
    </nc>
  </rcc>
  <rcc rId="19165" ua="false" sId="4">
    <oc r="I207" t="n">
      <f>AO207+AQ207+AS207+AU207+AW207</f>
    </oc>
    <nc r="I207" t="n">
      <f>-</f>
    </nc>
  </rcc>
  <rcc rId="19166" ua="false" sId="4">
    <oc r="I208" t="n">
      <f>AO208+AQ208+AS208+AU208+AW208</f>
    </oc>
    <nc r="I208" t="n">
      <f>-</f>
    </nc>
  </rcc>
  <rcc rId="19167" ua="false" sId="4">
    <oc r="I209" t="n">
      <f>AO209+AQ209+AS209+AU209+AW209</f>
    </oc>
    <nc r="I209" t="n">
      <f>-</f>
    </nc>
  </rcc>
  <rcc rId="19168" ua="false" sId="4">
    <oc r="I210" t="n">
      <f>AO210+AQ210+AS210+AU210+AW210</f>
    </oc>
    <nc r="I210" t="n">
      <f>-</f>
    </nc>
  </rcc>
  <rcc rId="19169" ua="false" sId="4">
    <oc r="I211" t="n">
      <f>AO211+AQ211+AS211+AU211+AW211</f>
    </oc>
    <nc r="I211" t="n">
      <f>-</f>
    </nc>
  </rcc>
  <rcc rId="19170" ua="false" sId="4">
    <oc r="I212" t="n">
      <f>AO212+AQ212+AS212+AU212+AW212</f>
    </oc>
    <nc r="I212" t="n">
      <f>-</f>
    </nc>
  </rcc>
  <rcc rId="19171" ua="false" sId="4">
    <oc r="I213" t="n">
      <f>AO213+AQ213+AS213+AU213+AW213</f>
    </oc>
    <nc r="I213" t="n">
      <f>-</f>
    </nc>
  </rcc>
  <rcc rId="19172" ua="false" sId="4">
    <oc r="I214" t="n">
      <f>AO214+AQ214+AS214+AU214+AW214</f>
    </oc>
    <nc r="I214" t="n">
      <f>-</f>
    </nc>
  </rcc>
  <rcc rId="19173" ua="false" sId="4">
    <oc r="I215" t="n">
      <f>SUM(I188:I214)</f>
    </oc>
    <nc r="I215" t="n">
      <f>-</f>
    </nc>
  </rcc>
  <rcc rId="19174" ua="false" sId="4">
    <oc r="J190" t="n">
      <f>AP190+AR190+AT190+AV190+AX190</f>
    </oc>
    <nc r="J190" t="n">
      <f>-</f>
    </nc>
  </rcc>
  <rcc rId="19175" ua="false" sId="4">
    <oc r="J191" t="n">
      <f>AP191+AR191+AT191+AV191+AX191</f>
    </oc>
    <nc r="J191" t="n">
      <f>-</f>
    </nc>
  </rcc>
  <rcc rId="19176" ua="false" sId="4">
    <oc r="J192" t="n">
      <f>AP192+AR192+AT192+AV192+AX192</f>
    </oc>
    <nc r="J192" t="n">
      <f>-</f>
    </nc>
  </rcc>
  <rcc rId="19177" ua="false" sId="4">
    <oc r="J193" t="n">
      <f>AP193+AR193+AT193+AV193+AX193</f>
    </oc>
    <nc r="J193" t="n">
      <f>-</f>
    </nc>
  </rcc>
  <rcc rId="19178" ua="false" sId="4">
    <oc r="J194" t="n">
      <f>AP194+AR194+AT194+AV194+AX194</f>
    </oc>
    <nc r="J194" t="n">
      <f>-</f>
    </nc>
  </rcc>
  <rcc rId="19179" ua="false" sId="4">
    <oc r="J195" t="n">
      <f>AP195+AR195+AT195+AV195+AX195</f>
    </oc>
    <nc r="J195" t="n">
      <f>-</f>
    </nc>
  </rcc>
  <rcc rId="19180" ua="false" sId="4">
    <oc r="J196" t="n">
      <f>AP196+AR196+AT196+AV196+AX196</f>
    </oc>
    <nc r="J196" t="n">
      <f>-</f>
    </nc>
  </rcc>
  <rcc rId="19181" ua="false" sId="4">
    <oc r="J197" t="n">
      <f>AP197+AR197+AT197+AV197+AX197</f>
    </oc>
    <nc r="J197" t="n">
      <f>-</f>
    </nc>
  </rcc>
  <rcc rId="19182" ua="false" sId="4">
    <oc r="J198" t="n">
      <f>AP198+AR198+AT198+AV198+AX198</f>
    </oc>
    <nc r="J198" t="n">
      <f>-</f>
    </nc>
  </rcc>
  <rcc rId="19183" ua="false" sId="4">
    <oc r="J199" t="n">
      <f>AP199+AR199+AT199+AV199+AX199</f>
    </oc>
    <nc r="J199" t="n">
      <f>-</f>
    </nc>
  </rcc>
  <rcc rId="19184" ua="false" sId="4">
    <oc r="J200" t="n">
      <f>AP200+AR200+AT200+AV200+AX200</f>
    </oc>
    <nc r="J200" t="n">
      <f>-</f>
    </nc>
  </rcc>
  <rcc rId="19185" ua="false" sId="4">
    <oc r="J201" t="n">
      <f>AP201+AR201+AT201+AV201+AX201</f>
    </oc>
    <nc r="J201" t="n">
      <f>-</f>
    </nc>
  </rcc>
  <rcc rId="19186" ua="false" sId="4">
    <oc r="J202" t="n">
      <f>AP202+AR202+AT202+AV202+AX202</f>
    </oc>
    <nc r="J202" t="n">
      <f>-</f>
    </nc>
  </rcc>
  <rcc rId="19187" ua="false" sId="4">
    <oc r="J203" t="n">
      <f>AP203+AR203+AT203+AV203+AX203</f>
    </oc>
    <nc r="J203" t="n">
      <f>-</f>
    </nc>
  </rcc>
  <rcc rId="19188" ua="false" sId="4">
    <oc r="J204" t="n">
      <f>AP204+AR204+AT204+AV204+AX204</f>
    </oc>
    <nc r="J204" t="n">
      <f>-</f>
    </nc>
  </rcc>
  <rcc rId="19189" ua="false" sId="4">
    <oc r="J205" t="n">
      <f>AP205+AR205+AT205+AV205+AX205</f>
    </oc>
    <nc r="J205" t="n">
      <f>-</f>
    </nc>
  </rcc>
  <rcc rId="19190" ua="false" sId="4">
    <oc r="J206" t="n">
      <f>AP206+AR206+AT206+AV206+AX206</f>
    </oc>
    <nc r="J206" t="n">
      <f>-</f>
    </nc>
  </rcc>
  <rcc rId="19191" ua="false" sId="4">
    <oc r="J207" t="n">
      <f>AP207+AR207+AT207+AV207+AX207</f>
    </oc>
    <nc r="J207" t="n">
      <f>-</f>
    </nc>
  </rcc>
  <rcc rId="19192" ua="false" sId="4">
    <oc r="J208" t="n">
      <f>AP208+AR208+AT208+AV208+AX208</f>
    </oc>
    <nc r="J208" t="n">
      <f>-</f>
    </nc>
  </rcc>
  <rcc rId="19193" ua="false" sId="4">
    <oc r="J209" t="n">
      <f>AP209+AR209+AT209+AV209+AX209</f>
    </oc>
    <nc r="J209" t="n">
      <f>-</f>
    </nc>
  </rcc>
  <rcc rId="19194" ua="false" sId="4">
    <oc r="J210" t="n">
      <f>AP210+AR210+AT210+AV210+AX210</f>
    </oc>
    <nc r="J210" t="n">
      <f>-</f>
    </nc>
  </rcc>
  <rcc rId="19195" ua="false" sId="4">
    <oc r="J211" t="n">
      <f>AP211+AR211+AT211+AV211+AX211</f>
    </oc>
    <nc r="J211" t="n">
      <f>-</f>
    </nc>
  </rcc>
  <rcc rId="19196" ua="false" sId="4">
    <oc r="J212" t="n">
      <f>AP212+AR212+AT212+AV212+AX212</f>
    </oc>
    <nc r="J212" t="n">
      <f>-</f>
    </nc>
  </rcc>
  <rcc rId="19197" ua="false" sId="4">
    <oc r="J213" t="n">
      <f>AP213+AR213+AT213+AV213+AX213</f>
    </oc>
    <nc r="J213" t="n">
      <f>-</f>
    </nc>
  </rcc>
  <rcc rId="19198" ua="false" sId="4">
    <oc r="J214" t="n">
      <f>AP214+AR214+AT214+AV214+AX214</f>
    </oc>
    <nc r="J214" t="n">
      <f>-</f>
    </nc>
  </rcc>
  <rcc rId="19199" ua="false" sId="4">
    <oc r="J215" t="e">
      <f/>
    </oc>
    <nc r="J215" t="n">
      <f>-</f>
    </nc>
  </rcc>
  <rcc rId="19200" ua="false" sId="4">
    <oc r="K190" t="e">
      <f>I190-</f>
    </oc>
    <nc r="K190" t="n">
      <f>-</f>
    </nc>
  </rcc>
  <rcc rId="19201" ua="false" sId="4">
    <oc r="K191" t="e">
      <f>I191-</f>
    </oc>
    <nc r="K191" t="n">
      <f>-</f>
    </nc>
  </rcc>
  <rcc rId="19202" ua="false" sId="4">
    <oc r="K192" t="e">
      <f>I192-</f>
    </oc>
    <nc r="K192" t="n">
      <f>-</f>
    </nc>
  </rcc>
  <rcc rId="19203" ua="false" sId="4">
    <oc r="K193" t="e">
      <f>I193-</f>
    </oc>
    <nc r="K193" t="n">
      <f>-</f>
    </nc>
  </rcc>
  <rcc rId="19204" ua="false" sId="4">
    <oc r="K194" t="e">
      <f>I194-</f>
    </oc>
    <nc r="K194" t="n">
      <f>-</f>
    </nc>
  </rcc>
  <rcc rId="19205" ua="false" sId="4">
    <oc r="K195" t="e">
      <f>I195-</f>
    </oc>
    <nc r="K195" t="n">
      <f>-</f>
    </nc>
  </rcc>
  <rcc rId="19206" ua="false" sId="4">
    <oc r="K196" t="e">
      <f>I196-</f>
    </oc>
    <nc r="K196" t="n">
      <f>-</f>
    </nc>
  </rcc>
  <rcc rId="19207" ua="false" sId="4">
    <oc r="K197" t="e">
      <f>I197-</f>
    </oc>
    <nc r="K197" t="n">
      <f>-</f>
    </nc>
  </rcc>
  <rcc rId="19208" ua="false" sId="4">
    <oc r="K198" t="e">
      <f>I198-</f>
    </oc>
    <nc r="K198" t="n">
      <f>-</f>
    </nc>
  </rcc>
  <rcc rId="19209" ua="false" sId="4">
    <oc r="K199" t="e">
      <f>I199-</f>
    </oc>
    <nc r="K199" t="n">
      <f>-</f>
    </nc>
  </rcc>
  <rcc rId="19210" ua="false" sId="4">
    <oc r="K200" t="e">
      <f>I200-</f>
    </oc>
    <nc r="K200" t="n">
      <f>-</f>
    </nc>
  </rcc>
  <rcc rId="19211" ua="false" sId="4">
    <oc r="K201" t="e">
      <f>I201-</f>
    </oc>
    <nc r="K201" t="n">
      <f>-</f>
    </nc>
  </rcc>
  <rcc rId="19212" ua="false" sId="4">
    <oc r="K202" t="e">
      <f>I202-</f>
    </oc>
    <nc r="K202" t="n">
      <f>-</f>
    </nc>
  </rcc>
  <rcc rId="19213" ua="false" sId="4">
    <oc r="K203" t="e">
      <f>I203-</f>
    </oc>
    <nc r="K203" t="n">
      <f>-</f>
    </nc>
  </rcc>
  <rcc rId="19214" ua="false" sId="4">
    <oc r="K204" t="e">
      <f>I204-</f>
    </oc>
    <nc r="K204" t="n">
      <f>-</f>
    </nc>
  </rcc>
  <rcc rId="19215" ua="false" sId="4">
    <oc r="K205" t="e">
      <f>I205-</f>
    </oc>
    <nc r="K205" t="n">
      <f>-</f>
    </nc>
  </rcc>
  <rcc rId="19216" ua="false" sId="4">
    <oc r="K206" t="e">
      <f>I206-</f>
    </oc>
    <nc r="K206" t="n">
      <f>-</f>
    </nc>
  </rcc>
  <rcc rId="19217" ua="false" sId="4">
    <oc r="K207" t="e">
      <f>I207-</f>
    </oc>
    <nc r="K207" t="n">
      <f>-</f>
    </nc>
  </rcc>
  <rcc rId="19218" ua="false" sId="4">
    <oc r="K208" t="e">
      <f>I208-</f>
    </oc>
    <nc r="K208" t="n">
      <f>-</f>
    </nc>
  </rcc>
  <rcc rId="19219" ua="false" sId="4">
    <oc r="K209" t="e">
      <f>I209-</f>
    </oc>
    <nc r="K209" t="n">
      <f>-</f>
    </nc>
  </rcc>
  <rcc rId="19220" ua="false" sId="4">
    <oc r="K210" t="e">
      <f>I210-</f>
    </oc>
    <nc r="K210" t="n">
      <f>-</f>
    </nc>
  </rcc>
  <rcc rId="19221" ua="false" sId="4">
    <oc r="K211" t="e">
      <f>I211-</f>
    </oc>
    <nc r="K211" t="n">
      <f>-</f>
    </nc>
  </rcc>
  <rcc rId="19222" ua="false" sId="4">
    <oc r="K212" t="e">
      <f>I212-</f>
    </oc>
    <nc r="K212" t="n">
      <f>-</f>
    </nc>
  </rcc>
  <rcc rId="19223" ua="false" sId="4">
    <oc r="K213" t="e">
      <f>I213-</f>
    </oc>
    <nc r="K213" t="n">
      <f>-</f>
    </nc>
  </rcc>
  <rcc rId="19224" ua="false" sId="4">
    <oc r="K214" t="e">
      <f>I214-</f>
    </oc>
    <nc r="K214" t="n">
      <f>-</f>
    </nc>
  </rcc>
  <rcc rId="19225" ua="false" sId="4">
    <oc r="K215" t="e">
      <f>I215-</f>
    </oc>
    <nc r="K215" t="n">
      <f>-</f>
    </nc>
  </rcc>
  <rcc rId="19226" ua="false" sId="4">
    <oc r="L190" t="e">
      <f>J190-</f>
    </oc>
    <nc r="L190" t="n">
      <f>-</f>
    </nc>
  </rcc>
  <rcc rId="19227" ua="false" sId="4">
    <oc r="L191" t="e">
      <f>J191-</f>
    </oc>
    <nc r="L191" t="n">
      <f>-</f>
    </nc>
  </rcc>
  <rcc rId="19228" ua="false" sId="4">
    <oc r="L192" t="e">
      <f>J192-</f>
    </oc>
    <nc r="L192" t="n">
      <f>-</f>
    </nc>
  </rcc>
  <rcc rId="19229" ua="false" sId="4">
    <oc r="L193" t="e">
      <f>J193-</f>
    </oc>
    <nc r="L193" t="n">
      <f>-</f>
    </nc>
  </rcc>
  <rcc rId="19230" ua="false" sId="4">
    <oc r="L194" t="e">
      <f>J194-</f>
    </oc>
    <nc r="L194" t="n">
      <f>-</f>
    </nc>
  </rcc>
  <rcc rId="19231" ua="false" sId="4">
    <oc r="L195" t="e">
      <f>J195-</f>
    </oc>
    <nc r="L195" t="n">
      <f>-</f>
    </nc>
  </rcc>
  <rcc rId="19232" ua="false" sId="4">
    <oc r="L196" t="e">
      <f>J196-</f>
    </oc>
    <nc r="L196" t="n">
      <f>-</f>
    </nc>
  </rcc>
  <rcc rId="19233" ua="false" sId="4">
    <oc r="L197" t="e">
      <f>J197-</f>
    </oc>
    <nc r="L197" t="n">
      <f>-</f>
    </nc>
  </rcc>
  <rcc rId="19234" ua="false" sId="4">
    <oc r="L198" t="e">
      <f>J198-</f>
    </oc>
    <nc r="L198" t="n">
      <f>-</f>
    </nc>
  </rcc>
  <rcc rId="19235" ua="false" sId="4">
    <oc r="L199" t="e">
      <f>J199-</f>
    </oc>
    <nc r="L199" t="n">
      <f>-</f>
    </nc>
  </rcc>
  <rcc rId="19236" ua="false" sId="4">
    <oc r="L200" t="e">
      <f>J200-</f>
    </oc>
    <nc r="L200" t="n">
      <f>-</f>
    </nc>
  </rcc>
  <rcc rId="19237" ua="false" sId="4">
    <oc r="L201" t="e">
      <f>J201-</f>
    </oc>
    <nc r="L201" t="n">
      <f>-</f>
    </nc>
  </rcc>
  <rcc rId="19238" ua="false" sId="4">
    <oc r="L202" t="e">
      <f>J202-</f>
    </oc>
    <nc r="L202" t="n">
      <f>-</f>
    </nc>
  </rcc>
  <rcc rId="19239" ua="false" sId="4">
    <oc r="L203" t="e">
      <f>J203-</f>
    </oc>
    <nc r="L203" t="n">
      <f>-</f>
    </nc>
  </rcc>
  <rcc rId="19240" ua="false" sId="4">
    <oc r="L204" t="e">
      <f>J204-</f>
    </oc>
    <nc r="L204" t="n">
      <f>-</f>
    </nc>
  </rcc>
  <rcc rId="19241" ua="false" sId="4">
    <oc r="L205" t="e">
      <f>J205-</f>
    </oc>
    <nc r="L205" t="n">
      <f>-</f>
    </nc>
  </rcc>
  <rcc rId="19242" ua="false" sId="4">
    <oc r="L206" t="e">
      <f>J206-</f>
    </oc>
    <nc r="L206" t="n">
      <f>-</f>
    </nc>
  </rcc>
  <rcc rId="19243" ua="false" sId="4">
    <oc r="L207" t="e">
      <f>J207-</f>
    </oc>
    <nc r="L207" t="n">
      <f>-</f>
    </nc>
  </rcc>
  <rcc rId="19244" ua="false" sId="4">
    <oc r="L208" t="e">
      <f>J208-</f>
    </oc>
    <nc r="L208" t="n">
      <f>-</f>
    </nc>
  </rcc>
  <rcc rId="19245" ua="false" sId="4">
    <oc r="L209" t="e">
      <f>J209-</f>
    </oc>
    <nc r="L209" t="n">
      <f>-</f>
    </nc>
  </rcc>
  <rcc rId="19246" ua="false" sId="4">
    <oc r="L210" t="e">
      <f>J210-</f>
    </oc>
    <nc r="L210" t="n">
      <f>-</f>
    </nc>
  </rcc>
  <rcc rId="19247" ua="false" sId="4">
    <oc r="L211" t="e">
      <f>J211-</f>
    </oc>
    <nc r="L211" t="n">
      <f>-</f>
    </nc>
  </rcc>
  <rcc rId="19248" ua="false" sId="4">
    <oc r="L212" t="e">
      <f>J212-</f>
    </oc>
    <nc r="L212" t="n">
      <f>-</f>
    </nc>
  </rcc>
  <rcc rId="19249" ua="false" sId="4">
    <oc r="L213" t="e">
      <f>J213-</f>
    </oc>
    <nc r="L213" t="n">
      <f>-</f>
    </nc>
  </rcc>
  <rcc rId="19250" ua="false" sId="4">
    <oc r="L214" t="e">
      <f>J214-</f>
    </oc>
    <nc r="L214" t="n">
      <f>-</f>
    </nc>
  </rcc>
  <rcc rId="19251" ua="false" sId="4">
    <oc r="L215" t="e">
      <f>J215-</f>
    </oc>
    <nc r="L215" t="n">
      <f>-</f>
    </nc>
  </rcc>
  <rcc rId="19252" ua="false" sId="4">
    <oc r="M190" t="e">
      <f>P225/P$250</f>
    </oc>
    <nc r="M190" t="n">
      <f>-</f>
    </nc>
  </rcc>
  <rcc rId="19253" ua="false" sId="4">
    <oc r="M191" t="e">
      <f>P226/P$250</f>
    </oc>
    <nc r="M191" t="n">
      <f>-</f>
    </nc>
  </rcc>
  <rcc rId="19254" ua="false" sId="4">
    <oc r="M192" t="e">
      <f>P227/P$250</f>
    </oc>
    <nc r="M192" t="n">
      <f>-</f>
    </nc>
  </rcc>
  <rcc rId="19255" ua="false" sId="4">
    <oc r="M193" t="e">
      <f>P228/P$250</f>
    </oc>
    <nc r="M193" t="n">
      <f>-</f>
    </nc>
  </rcc>
  <rcc rId="19256" ua="false" sId="4">
    <oc r="M194" t="e">
      <f>P229/P$250</f>
    </oc>
    <nc r="M194" t="n">
      <f>-</f>
    </nc>
  </rcc>
  <rcc rId="19257" ua="false" sId="4">
    <oc r="M195" t="e">
      <f>P230/P$250</f>
    </oc>
    <nc r="M195" t="n">
      <f>-</f>
    </nc>
  </rcc>
  <rcc rId="19258" ua="false" sId="4">
    <oc r="M196" t="e">
      <f>P231/P$250</f>
    </oc>
    <nc r="M196" t="n">
      <f>-</f>
    </nc>
  </rcc>
  <rcc rId="19259" ua="false" sId="4">
    <oc r="M197" t="e">
      <f>P232/P$250</f>
    </oc>
    <nc r="M197" t="n">
      <f>-</f>
    </nc>
  </rcc>
  <rcc rId="19260" ua="false" sId="4">
    <oc r="M198" t="e">
      <f>P233/P$250</f>
    </oc>
    <nc r="M198" t="n">
      <f>-</f>
    </nc>
  </rcc>
  <rcc rId="19261" ua="false" sId="4">
    <oc r="M199" t="e">
      <f>P234/P$250</f>
    </oc>
    <nc r="M199" t="n">
      <f>-</f>
    </nc>
  </rcc>
  <rcc rId="19262" ua="false" sId="4">
    <oc r="M200" t="e">
      <f>P235/P$250</f>
    </oc>
    <nc r="M200" t="n">
      <f>-</f>
    </nc>
  </rcc>
  <rcc rId="19263" ua="false" sId="4">
    <oc r="M201" t="e">
      <f>P236/P$250</f>
    </oc>
    <nc r="M201" t="n">
      <f>-</f>
    </nc>
  </rcc>
  <rcc rId="19264" ua="false" sId="4">
    <oc r="M202" t="e">
      <f>P237/P$250</f>
    </oc>
    <nc r="M202" t="n">
      <f>-</f>
    </nc>
  </rcc>
  <rcc rId="19265" ua="false" sId="4">
    <oc r="M203" t="e">
      <f>P238/P$250</f>
    </oc>
    <nc r="M203" t="n">
      <f>-</f>
    </nc>
  </rcc>
  <rcc rId="19266" ua="false" sId="4">
    <oc r="M204" t="e">
      <f>P239/P$250</f>
    </oc>
    <nc r="M204" t="n">
      <f>-</f>
    </nc>
  </rcc>
  <rcc rId="19267" ua="false" sId="4">
    <oc r="M205" t="e">
      <f>P240/P$250</f>
    </oc>
    <nc r="M205" t="n">
      <f>-</f>
    </nc>
  </rcc>
  <rcc rId="19268" ua="false" sId="4">
    <oc r="M206" t="e">
      <f>P241/P$250</f>
    </oc>
    <nc r="M206" t="n">
      <f>-</f>
    </nc>
  </rcc>
  <rcc rId="19269" ua="false" sId="4">
    <oc r="M207" t="e">
      <f>P242/P$250</f>
    </oc>
    <nc r="M207" t="n">
      <f>-</f>
    </nc>
  </rcc>
  <rcc rId="19270" ua="false" sId="4">
    <oc r="M208" t="e">
      <f>P243/P$250</f>
    </oc>
    <nc r="M208" t="n">
      <f>-</f>
    </nc>
  </rcc>
  <rcc rId="19271" ua="false" sId="4">
    <oc r="M209" t="e">
      <f>P244/P$250</f>
    </oc>
    <nc r="M209" t="n">
      <f>-</f>
    </nc>
  </rcc>
  <rcc rId="19272" ua="false" sId="4">
    <oc r="M210" t="e">
      <f>P245/P$250</f>
    </oc>
    <nc r="M210" t="n">
      <f>-</f>
    </nc>
  </rcc>
  <rcc rId="19273" ua="false" sId="4">
    <oc r="M211" t="e">
      <f>P246/P$250</f>
    </oc>
    <nc r="M211" t="n">
      <f>-</f>
    </nc>
  </rcc>
  <rcc rId="19274" ua="false" sId="4">
    <oc r="M212" t="e">
      <f>P247/P$250</f>
    </oc>
    <nc r="M212" t="n">
      <f>-</f>
    </nc>
  </rcc>
  <rcc rId="19275" ua="false" sId="4">
    <oc r="M213" t="e">
      <f>P248/P$250</f>
    </oc>
    <nc r="M213" t="n">
      <f>-</f>
    </nc>
  </rcc>
  <rcc rId="19276" ua="false" sId="4">
    <oc r="M214" t="e">
      <f>P249/P$250</f>
    </oc>
    <nc r="M214" t="n">
      <f>-</f>
    </nc>
  </rcc>
  <rcc rId="19277" ua="false" sId="4">
    <nc r="M215" t="n">
      <f>-</f>
    </nc>
  </rcc>
  <rcc rId="19278" ua="false" sId="4">
    <oc r="N190" t="n">
      <f>ROUND((N$215*M190),0)</f>
    </oc>
    <nc r="N190" t="n">
      <f>-</f>
    </nc>
  </rcc>
  <rcc rId="19279" ua="false" sId="4">
    <oc r="N191" t="n">
      <f>ROUND((N$215*M191),0)</f>
    </oc>
    <nc r="N191" t="n">
      <f>-</f>
    </nc>
  </rcc>
  <rcc rId="19280" ua="false" sId="4">
    <oc r="N192" t="n">
      <f>ROUND((N$215*M192),0)</f>
    </oc>
    <nc r="N192" t="n">
      <f>-</f>
    </nc>
  </rcc>
  <rcc rId="19281" ua="false" sId="4">
    <oc r="N193" t="n">
      <f>ROUND((N$215*M193),0)</f>
    </oc>
    <nc r="N193" t="n">
      <f>-</f>
    </nc>
  </rcc>
  <rcc rId="19282" ua="false" sId="4">
    <oc r="N194" t="n">
      <f>ROUND((N$215*M194),0)</f>
    </oc>
    <nc r="N194" t="n">
      <f>-</f>
    </nc>
  </rcc>
  <rcc rId="19283" ua="false" sId="4">
    <oc r="N195" t="n">
      <f>ROUND((N$215*M195),0)</f>
    </oc>
    <nc r="N195" t="n">
      <f>-</f>
    </nc>
  </rcc>
  <rcc rId="19284" ua="false" sId="4">
    <oc r="N196" t="n">
      <f>ROUND((N$215*M196),0)</f>
    </oc>
    <nc r="N196" t="n">
      <f>-</f>
    </nc>
  </rcc>
  <rcc rId="19285" ua="false" sId="4">
    <oc r="N197" t="n">
      <f>ROUND((N$215*M197),0)</f>
    </oc>
    <nc r="N197" t="n">
      <f>-</f>
    </nc>
  </rcc>
  <rcc rId="19286" ua="false" sId="4">
    <oc r="N198" t="n">
      <f>ROUND((N$215*M198),0)</f>
    </oc>
    <nc r="N198" t="n">
      <f>-</f>
    </nc>
  </rcc>
  <rcc rId="19287" ua="false" sId="4">
    <oc r="N199" t="n">
      <f>ROUND((N$215*M199),0)</f>
    </oc>
    <nc r="N199" t="n">
      <f>-</f>
    </nc>
  </rcc>
  <rcc rId="19288" ua="false" sId="4">
    <oc r="N200" t="n">
      <f>ROUND((N$215*M200),0)</f>
    </oc>
    <nc r="N200" t="n">
      <f>-</f>
    </nc>
  </rcc>
  <rcc rId="19289" ua="false" sId="4">
    <oc r="N201" t="n">
      <f>ROUND((N$215*M201),0)</f>
    </oc>
    <nc r="N201" t="n">
      <f>-</f>
    </nc>
  </rcc>
  <rcc rId="19290" ua="false" sId="4">
    <oc r="N202" t="n">
      <f>ROUND((N$215*M202),0)</f>
    </oc>
    <nc r="N202" t="n">
      <f>-</f>
    </nc>
  </rcc>
  <rcc rId="19291" ua="false" sId="4">
    <oc r="N203" t="n">
      <f>ROUND((N$215*M203),0)</f>
    </oc>
    <nc r="N203" t="n">
      <f>-</f>
    </nc>
  </rcc>
  <rcc rId="19292" ua="false" sId="4">
    <oc r="N204" t="n">
      <f>ROUND((N$215*M204),0)</f>
    </oc>
    <nc r="N204" t="n">
      <f>-</f>
    </nc>
  </rcc>
  <rcc rId="19293" ua="false" sId="4">
    <oc r="N205" t="n">
      <f>ROUND((N$215*M205),0)</f>
    </oc>
    <nc r="N205" t="n">
      <f>-</f>
    </nc>
  </rcc>
  <rcc rId="19294" ua="false" sId="4">
    <oc r="N206" t="n">
      <f>ROUND((N$215*M206),0)</f>
    </oc>
    <nc r="N206" t="n">
      <f>-</f>
    </nc>
  </rcc>
  <rcc rId="19295" ua="false" sId="4">
    <oc r="N207" t="n">
      <f>ROUND((N$215*M207),0)</f>
    </oc>
    <nc r="N207" t="n">
      <f>-</f>
    </nc>
  </rcc>
  <rcc rId="19296" ua="false" sId="4">
    <oc r="N208" t="n">
      <f>ROUND((N$215*M208),0)</f>
    </oc>
    <nc r="N208" t="n">
      <f>-</f>
    </nc>
  </rcc>
  <rcc rId="19297" ua="false" sId="4">
    <oc r="N209" t="n">
      <f>ROUND((N$215*M209),0)</f>
    </oc>
    <nc r="N209" t="n">
      <f>-</f>
    </nc>
  </rcc>
  <rcc rId="19298" ua="false" sId="4">
    <oc r="N210" t="n">
      <f>ROUND((N$215*M210),0)</f>
    </oc>
    <nc r="N210" t="n">
      <f>-</f>
    </nc>
  </rcc>
  <rcc rId="19299" ua="false" sId="4">
    <oc r="N211" t="n">
      <f>ROUND((N$215*M211),0)</f>
    </oc>
    <nc r="N211" t="n">
      <f>-</f>
    </nc>
  </rcc>
  <rcc rId="19300" ua="false" sId="4">
    <oc r="N212" t="n">
      <f>ROUND((N$215*M212),0)</f>
    </oc>
    <nc r="N212" t="n">
      <f>-</f>
    </nc>
  </rcc>
  <rcc rId="19301" ua="false" sId="4">
    <oc r="N213" t="n">
      <f>ROUND((N$215*M213),0)</f>
    </oc>
    <nc r="N213" t="n">
      <f>-</f>
    </nc>
  </rcc>
  <rcc rId="19302" ua="false" sId="4">
    <oc r="N214" t="n">
      <f>ROUND((N$215*M214),0)</f>
    </oc>
    <nc r="N214" t="n">
      <f>-</f>
    </nc>
  </rcc>
  <rcc rId="19303" ua="false" sId="4">
    <oc r="N215" t="e">
      <f/>
    </oc>
    <nc r="N215" t="n">
      <f>-</f>
    </nc>
  </rcc>
  <rcc rId="19304" ua="false" sId="4">
    <oc r="O190" t="e">
      <f>N190-</f>
    </oc>
    <nc r="O190" t="n">
      <f>-</f>
    </nc>
  </rcc>
  <rcc rId="19305" ua="false" sId="4">
    <oc r="O191" t="e">
      <f>N191-</f>
    </oc>
    <nc r="O191" t="n">
      <f>-</f>
    </nc>
  </rcc>
  <rcc rId="19306" ua="false" sId="4">
    <oc r="O192" t="e">
      <f>N192-</f>
    </oc>
    <nc r="O192" t="n">
      <f>-</f>
    </nc>
  </rcc>
  <rcc rId="19307" ua="false" sId="4">
    <oc r="O193" t="e">
      <f>N193-</f>
    </oc>
    <nc r="O193" t="n">
      <f>-</f>
    </nc>
  </rcc>
  <rcc rId="19308" ua="false" sId="4">
    <oc r="O194" t="e">
      <f>N194-</f>
    </oc>
    <nc r="O194" t="n">
      <f>-</f>
    </nc>
  </rcc>
  <rcc rId="19309" ua="false" sId="4">
    <oc r="O195" t="e">
      <f>N195-</f>
    </oc>
    <nc r="O195" t="n">
      <f>-</f>
    </nc>
  </rcc>
  <rcc rId="19310" ua="false" sId="4">
    <oc r="O196" t="e">
      <f>N196-</f>
    </oc>
    <nc r="O196" t="n">
      <f>-</f>
    </nc>
  </rcc>
  <rcc rId="19311" ua="false" sId="4">
    <oc r="O197" t="e">
      <f>N197-</f>
    </oc>
    <nc r="O197" t="n">
      <f>-</f>
    </nc>
  </rcc>
  <rcc rId="19312" ua="false" sId="4">
    <oc r="O198" t="e">
      <f>N198-</f>
    </oc>
    <nc r="O198" t="n">
      <f>-</f>
    </nc>
  </rcc>
  <rcc rId="19313" ua="false" sId="4">
    <oc r="O199" t="e">
      <f>N199-</f>
    </oc>
    <nc r="O199" t="n">
      <f>-</f>
    </nc>
  </rcc>
  <rcc rId="19314" ua="false" sId="4">
    <oc r="O200" t="e">
      <f>N200-</f>
    </oc>
    <nc r="O200" t="n">
      <f>-</f>
    </nc>
  </rcc>
  <rcc rId="19315" ua="false" sId="4">
    <oc r="O201" t="e">
      <f>N201-</f>
    </oc>
    <nc r="O201" t="n">
      <f>-</f>
    </nc>
  </rcc>
  <rcc rId="19316" ua="false" sId="4">
    <oc r="O202" t="e">
      <f>N202-</f>
    </oc>
    <nc r="O202" t="n">
      <f>-</f>
    </nc>
  </rcc>
  <rcc rId="19317" ua="false" sId="4">
    <oc r="O203" t="e">
      <f>N203-</f>
    </oc>
    <nc r="O203" t="n">
      <f>-</f>
    </nc>
  </rcc>
  <rcc rId="19318" ua="false" sId="4">
    <oc r="O204" t="e">
      <f>N204-</f>
    </oc>
    <nc r="O204" t="n">
      <f>-</f>
    </nc>
  </rcc>
  <rcc rId="19319" ua="false" sId="4">
    <oc r="O205" t="e">
      <f>N205-</f>
    </oc>
    <nc r="O205" t="n">
      <f>-</f>
    </nc>
  </rcc>
  <rcc rId="19320" ua="false" sId="4">
    <oc r="O206" t="e">
      <f>N206-</f>
    </oc>
    <nc r="O206" t="n">
      <f>-</f>
    </nc>
  </rcc>
  <rcc rId="19321" ua="false" sId="4">
    <oc r="O207" t="e">
      <f>N207-</f>
    </oc>
    <nc r="O207" t="n">
      <f>-</f>
    </nc>
  </rcc>
  <rcc rId="19322" ua="false" sId="4">
    <oc r="O208" t="e">
      <f>N208-</f>
    </oc>
    <nc r="O208" t="n">
      <f>-</f>
    </nc>
  </rcc>
  <rcc rId="19323" ua="false" sId="4">
    <oc r="O209" t="e">
      <f>N209-</f>
    </oc>
    <nc r="O209" t="n">
      <f>-</f>
    </nc>
  </rcc>
  <rcc rId="19324" ua="false" sId="4">
    <oc r="O210" t="e">
      <f>N210-</f>
    </oc>
    <nc r="O210" t="n">
      <f>-</f>
    </nc>
  </rcc>
  <rcc rId="19325" ua="false" sId="4">
    <oc r="O211" t="e">
      <f>N211-</f>
    </oc>
    <nc r="O211" t="n">
      <f>-</f>
    </nc>
  </rcc>
  <rcc rId="19326" ua="false" sId="4">
    <oc r="O212" t="e">
      <f>N212-</f>
    </oc>
    <nc r="O212" t="n">
      <f>-</f>
    </nc>
  </rcc>
  <rcc rId="19327" ua="false" sId="4">
    <oc r="O213" t="e">
      <f>N213-</f>
    </oc>
    <nc r="O213" t="n">
      <f>-</f>
    </nc>
  </rcc>
  <rcc rId="19328" ua="false" sId="4">
    <oc r="O214" t="e">
      <f>N214-</f>
    </oc>
    <nc r="O214" t="n">
      <f>-</f>
    </nc>
  </rcc>
  <rcc rId="19329" ua="false" sId="4">
    <nc r="O215" t="n">
      <f>-</f>
    </nc>
  </rcc>
  <rcc rId="19330" ua="false" sId="4">
    <oc r="P190" t="n">
      <f>N190+J190</f>
    </oc>
    <nc r="P190" t="n">
      <f>-</f>
    </nc>
  </rcc>
  <rcc rId="19331" ua="false" sId="4">
    <oc r="P191" t="n">
      <f>N191+J191</f>
    </oc>
    <nc r="P191" t="n">
      <f>-</f>
    </nc>
  </rcc>
  <rcc rId="19332" ua="false" sId="4">
    <oc r="P192" t="n">
      <f>N192+J192</f>
    </oc>
    <nc r="P192" t="n">
      <f>-</f>
    </nc>
  </rcc>
  <rcc rId="19333" ua="false" sId="4">
    <oc r="P193" t="n">
      <f>N193+J193</f>
    </oc>
    <nc r="P193" t="n">
      <f>-</f>
    </nc>
  </rcc>
  <rcc rId="19334" ua="false" sId="4">
    <oc r="P194" t="n">
      <f>N194+J194</f>
    </oc>
    <nc r="P194" t="n">
      <f>-</f>
    </nc>
  </rcc>
  <rcc rId="19335" ua="false" sId="4">
    <oc r="P195" t="n">
      <f>N195+J195</f>
    </oc>
    <nc r="P195" t="n">
      <f>-</f>
    </nc>
  </rcc>
  <rcc rId="19336" ua="false" sId="4">
    <oc r="P196" t="n">
      <f>N196+J196</f>
    </oc>
    <nc r="P196" t="n">
      <f>-</f>
    </nc>
  </rcc>
  <rcc rId="19337" ua="false" sId="4">
    <oc r="P197" t="n">
      <f>N197+J197</f>
    </oc>
    <nc r="P197" t="n">
      <f>-</f>
    </nc>
  </rcc>
  <rcc rId="19338" ua="false" sId="4">
    <oc r="P198" t="n">
      <f>N198+J198</f>
    </oc>
    <nc r="P198" t="n">
      <f>-</f>
    </nc>
  </rcc>
  <rcc rId="19339" ua="false" sId="4">
    <oc r="P199" t="n">
      <f>N199+J199</f>
    </oc>
    <nc r="P199" t="n">
      <f>-</f>
    </nc>
  </rcc>
  <rcc rId="19340" ua="false" sId="4">
    <oc r="P200" t="n">
      <f>N200+J200</f>
    </oc>
    <nc r="P200" t="n">
      <f>-</f>
    </nc>
  </rcc>
  <rcc rId="19341" ua="false" sId="4">
    <oc r="P201" t="n">
      <f>N201+J201</f>
    </oc>
    <nc r="P201" t="n">
      <f>-</f>
    </nc>
  </rcc>
  <rcc rId="19342" ua="false" sId="4">
    <oc r="P202" t="n">
      <f>N202+J202</f>
    </oc>
    <nc r="P202" t="n">
      <f>-</f>
    </nc>
  </rcc>
  <rcc rId="19343" ua="false" sId="4">
    <oc r="P203" t="n">
      <f>N203+J203</f>
    </oc>
    <nc r="P203" t="n">
      <f>-</f>
    </nc>
  </rcc>
  <rcc rId="19344" ua="false" sId="4">
    <oc r="P204" t="n">
      <f>N204+J204</f>
    </oc>
    <nc r="P204" t="n">
      <f>-</f>
    </nc>
  </rcc>
  <rcc rId="19345" ua="false" sId="4">
    <oc r="P205" t="n">
      <f>N205+J205</f>
    </oc>
    <nc r="P205" t="n">
      <f>-</f>
    </nc>
  </rcc>
  <rcc rId="19346" ua="false" sId="4">
    <oc r="P206" t="n">
      <f>N206+J206</f>
    </oc>
    <nc r="P206" t="n">
      <f>-</f>
    </nc>
  </rcc>
  <rcc rId="19347" ua="false" sId="4">
    <oc r="P207" t="n">
      <f>N207+J207</f>
    </oc>
    <nc r="P207" t="n">
      <f>-</f>
    </nc>
  </rcc>
  <rcc rId="19348" ua="false" sId="4">
    <oc r="P208" t="n">
      <f>N208+J208</f>
    </oc>
    <nc r="P208" t="n">
      <f>-</f>
    </nc>
  </rcc>
  <rcc rId="19349" ua="false" sId="4">
    <oc r="P209" t="n">
      <f>N209+J209</f>
    </oc>
    <nc r="P209" t="n">
      <f>-</f>
    </nc>
  </rcc>
  <rcc rId="19350" ua="false" sId="4">
    <oc r="P210" t="n">
      <f>N210+J210</f>
    </oc>
    <nc r="P210" t="n">
      <f>-</f>
    </nc>
  </rcc>
  <rcc rId="19351" ua="false" sId="4">
    <oc r="P211" t="n">
      <f>N211+J211</f>
    </oc>
    <nc r="P211" t="n">
      <f>-</f>
    </nc>
  </rcc>
  <rcc rId="19352" ua="false" sId="4">
    <oc r="P212" t="n">
      <f>N212+J212</f>
    </oc>
    <nc r="P212" t="n">
      <f>-</f>
    </nc>
  </rcc>
  <rcc rId="19353" ua="false" sId="4">
    <oc r="P213" t="n">
      <f>N213+J213</f>
    </oc>
    <nc r="P213" t="n">
      <f>-</f>
    </nc>
  </rcc>
  <rcc rId="19354" ua="false" sId="4">
    <oc r="P214" t="n">
      <f>N214+J214</f>
    </oc>
    <nc r="P214" t="n">
      <f>-</f>
    </nc>
  </rcc>
  <rcc rId="19355" ua="false" sId="4">
    <oc r="P215" t="e">
      <f/>
    </oc>
    <nc r="P215" t="n">
      <f>-</f>
    </nc>
  </rcc>
  <rcc rId="19356" ua="false" sId="4">
    <oc r="Q190" t="e">
      <f>P190-</f>
    </oc>
    <nc r="Q190" t="n">
      <f>-</f>
    </nc>
  </rcc>
  <rcc rId="19357" ua="false" sId="4">
    <oc r="Q191" t="e">
      <f>P191-</f>
    </oc>
    <nc r="Q191" t="n">
      <f>-</f>
    </nc>
  </rcc>
  <rcc rId="19358" ua="false" sId="4">
    <oc r="Q192" t="e">
      <f>P192-</f>
    </oc>
    <nc r="Q192" t="n">
      <f>-</f>
    </nc>
  </rcc>
  <rcc rId="19359" ua="false" sId="4">
    <oc r="Q193" t="e">
      <f>P193-</f>
    </oc>
    <nc r="Q193" t="n">
      <f>-</f>
    </nc>
  </rcc>
  <rcc rId="19360" ua="false" sId="4">
    <oc r="Q194" t="e">
      <f>P194-</f>
    </oc>
    <nc r="Q194" t="n">
      <f>-</f>
    </nc>
  </rcc>
  <rcc rId="19361" ua="false" sId="4">
    <oc r="Q195" t="e">
      <f>P195-</f>
    </oc>
    <nc r="Q195" t="n">
      <f>-</f>
    </nc>
  </rcc>
  <rcc rId="19362" ua="false" sId="4">
    <oc r="Q196" t="e">
      <f>P196-</f>
    </oc>
    <nc r="Q196" t="n">
      <f>-</f>
    </nc>
  </rcc>
  <rcc rId="19363" ua="false" sId="4">
    <oc r="Q197" t="e">
      <f>P197-</f>
    </oc>
    <nc r="Q197" t="n">
      <f>-</f>
    </nc>
  </rcc>
  <rcc rId="19364" ua="false" sId="4">
    <oc r="Q198" t="e">
      <f>P198-</f>
    </oc>
    <nc r="Q198" t="n">
      <f>-</f>
    </nc>
  </rcc>
  <rcc rId="19365" ua="false" sId="4">
    <oc r="Q199" t="e">
      <f>P199-</f>
    </oc>
    <nc r="Q199" t="n">
      <f>-</f>
    </nc>
  </rcc>
  <rcc rId="19366" ua="false" sId="4">
    <oc r="Q200" t="e">
      <f>P200-</f>
    </oc>
    <nc r="Q200" t="n">
      <f>-</f>
    </nc>
  </rcc>
  <rcc rId="19367" ua="false" sId="4">
    <oc r="Q201" t="e">
      <f>P201-</f>
    </oc>
    <nc r="Q201" t="n">
      <f>-</f>
    </nc>
  </rcc>
  <rcc rId="19368" ua="false" sId="4">
    <oc r="Q202" t="e">
      <f>P202-</f>
    </oc>
    <nc r="Q202" t="n">
      <f>-</f>
    </nc>
  </rcc>
  <rcc rId="19369" ua="false" sId="4">
    <oc r="Q203" t="e">
      <f>P203-</f>
    </oc>
    <nc r="Q203" t="n">
      <f>-</f>
    </nc>
  </rcc>
  <rcc rId="19370" ua="false" sId="4">
    <oc r="Q204" t="e">
      <f>P204-</f>
    </oc>
    <nc r="Q204" t="n">
      <f>-</f>
    </nc>
  </rcc>
  <rcc rId="19371" ua="false" sId="4">
    <oc r="Q205" t="e">
      <f>P205-</f>
    </oc>
    <nc r="Q205" t="n">
      <f>-</f>
    </nc>
  </rcc>
  <rcc rId="19372" ua="false" sId="4">
    <oc r="Q206" t="e">
      <f>P206-</f>
    </oc>
    <nc r="Q206" t="n">
      <f>-</f>
    </nc>
  </rcc>
  <rcc rId="19373" ua="false" sId="4">
    <oc r="Q207" t="e">
      <f>P207-</f>
    </oc>
    <nc r="Q207" t="n">
      <f>-</f>
    </nc>
  </rcc>
  <rcc rId="19374" ua="false" sId="4">
    <oc r="Q208" t="e">
      <f>P208-</f>
    </oc>
    <nc r="Q208" t="n">
      <f>-</f>
    </nc>
  </rcc>
  <rcc rId="19375" ua="false" sId="4">
    <oc r="Q209" t="e">
      <f>P209-</f>
    </oc>
    <nc r="Q209" t="n">
      <f>-</f>
    </nc>
  </rcc>
  <rcc rId="19376" ua="false" sId="4">
    <oc r="Q210" t="e">
      <f>P210-</f>
    </oc>
    <nc r="Q210" t="n">
      <f>-</f>
    </nc>
  </rcc>
  <rcc rId="19377" ua="false" sId="4">
    <oc r="Q211" t="e">
      <f>P211-</f>
    </oc>
    <nc r="Q211" t="n">
      <f>-</f>
    </nc>
  </rcc>
  <rcc rId="19378" ua="false" sId="4">
    <oc r="Q212" t="e">
      <f>P212-</f>
    </oc>
    <nc r="Q212" t="n">
      <f>-</f>
    </nc>
  </rcc>
  <rcc rId="19379" ua="false" sId="4">
    <oc r="Q213" t="e">
      <f>P213-</f>
    </oc>
    <nc r="Q213" t="n">
      <f>-</f>
    </nc>
  </rcc>
  <rcc rId="19380" ua="false" sId="4">
    <oc r="Q214" t="e">
      <f>P214-</f>
    </oc>
    <nc r="Q214" t="n">
      <f>-</f>
    </nc>
  </rcc>
  <rcc rId="19381" ua="false" sId="4">
    <nc r="Q215" t="n">
      <f>-</f>
    </nc>
  </rcc>
  <rcc rId="19382" ua="false" sId="4">
    <oc r="S190" t="e">
      <f>B190+</f>
    </oc>
    <nc r="S190" t="n">
      <f>-</f>
    </nc>
  </rcc>
  <rcc rId="19383" ua="false" sId="4">
    <oc r="S191" t="e">
      <f>B191+</f>
    </oc>
    <nc r="S191" t="n">
      <f>-</f>
    </nc>
  </rcc>
  <rcc rId="19384" ua="false" sId="4">
    <oc r="S192" t="e">
      <f>B192+</f>
    </oc>
    <nc r="S192" t="n">
      <f>-</f>
    </nc>
  </rcc>
  <rcc rId="19385" ua="false" sId="4">
    <oc r="S193" t="e">
      <f>B193+</f>
    </oc>
    <nc r="S193" t="n">
      <f>-</f>
    </nc>
  </rcc>
  <rcc rId="19386" ua="false" sId="4">
    <oc r="S194" t="e">
      <f>B194+</f>
    </oc>
    <nc r="S194" t="n">
      <f>-</f>
    </nc>
  </rcc>
  <rcc rId="19387" ua="false" sId="4">
    <oc r="S195" t="e">
      <f>B195+</f>
    </oc>
    <nc r="S195" t="n">
      <f>-</f>
    </nc>
  </rcc>
  <rcc rId="19388" ua="false" sId="4">
    <oc r="S196" t="e">
      <f>B196+</f>
    </oc>
    <nc r="S196" t="n">
      <f>-</f>
    </nc>
  </rcc>
  <rcc rId="19389" ua="false" sId="4">
    <oc r="S197" t="e">
      <f>B197+</f>
    </oc>
    <nc r="S197" t="n">
      <f>-</f>
    </nc>
  </rcc>
  <rcc rId="19390" ua="false" sId="4">
    <oc r="S198" t="e">
      <f>B198+</f>
    </oc>
    <nc r="S198" t="n">
      <f>-</f>
    </nc>
  </rcc>
  <rcc rId="19391" ua="false" sId="4">
    <oc r="S199" t="e">
      <f>B199+</f>
    </oc>
    <nc r="S199" t="n">
      <f>-</f>
    </nc>
  </rcc>
  <rcc rId="19392" ua="false" sId="4">
    <oc r="S200" t="e">
      <f>B200+</f>
    </oc>
    <nc r="S200" t="n">
      <f>-</f>
    </nc>
  </rcc>
  <rcc rId="19393" ua="false" sId="4">
    <oc r="S201" t="e">
      <f>B201+</f>
    </oc>
    <nc r="S201" t="n">
      <f>-</f>
    </nc>
  </rcc>
  <rcc rId="19394" ua="false" sId="4">
    <oc r="S202" t="e">
      <f>B202+</f>
    </oc>
    <nc r="S202" t="n">
      <f>-</f>
    </nc>
  </rcc>
  <rcc rId="19395" ua="false" sId="4">
    <oc r="S203" t="e">
      <f>B203+</f>
    </oc>
    <nc r="S203" t="n">
      <f>-</f>
    </nc>
  </rcc>
  <rcc rId="19396" ua="false" sId="4">
    <oc r="S204" t="e">
      <f>B204+</f>
    </oc>
    <nc r="S204" t="n">
      <f>-</f>
    </nc>
  </rcc>
  <rcc rId="19397" ua="false" sId="4">
    <oc r="S205" t="e">
      <f>B205+</f>
    </oc>
    <nc r="S205" t="n">
      <f>-</f>
    </nc>
  </rcc>
  <rcc rId="19398" ua="false" sId="4">
    <oc r="S206" t="e">
      <f>B206+</f>
    </oc>
    <nc r="S206" t="n">
      <f>-</f>
    </nc>
  </rcc>
  <rcc rId="19399" ua="false" sId="4">
    <oc r="S207" t="e">
      <f>B207+</f>
    </oc>
    <nc r="S207" t="n">
      <f>-</f>
    </nc>
  </rcc>
  <rcc rId="19400" ua="false" sId="4">
    <oc r="S208" t="e">
      <f>B208+</f>
    </oc>
    <nc r="S208" t="n">
      <f>-</f>
    </nc>
  </rcc>
  <rcc rId="19401" ua="false" sId="4">
    <oc r="S209" t="e">
      <f>B209+</f>
    </oc>
    <nc r="S209" t="n">
      <f>-</f>
    </nc>
  </rcc>
  <rcc rId="19402" ua="false" sId="4">
    <oc r="S210" t="e">
      <f>B210+</f>
    </oc>
    <nc r="S210" t="n">
      <f>-</f>
    </nc>
  </rcc>
  <rcc rId="19403" ua="false" sId="4">
    <oc r="S211" t="e">
      <f>B211+</f>
    </oc>
    <nc r="S211" t="n">
      <f>-</f>
    </nc>
  </rcc>
  <rcc rId="19404" ua="false" sId="4">
    <oc r="S212" t="e">
      <f>B212+</f>
    </oc>
    <nc r="S212" t="n">
      <f>-</f>
    </nc>
  </rcc>
  <rcc rId="19405" ua="false" sId="4">
    <oc r="S213" t="e">
      <f>B213+</f>
    </oc>
    <nc r="S213" t="n">
      <f>-</f>
    </nc>
  </rcc>
  <rcc rId="19406" ua="false" sId="4">
    <oc r="S214" t="e">
      <f>B214+</f>
    </oc>
    <nc r="S214" t="n">
      <f>-</f>
    </nc>
  </rcc>
  <rcc rId="19407" ua="false" sId="4">
    <nc r="S215" t="n">
      <f>-</f>
    </nc>
  </rcc>
  <rcc rId="19408" ua="false" sId="4">
    <oc r="T190" t="e">
      <f>C190+</f>
    </oc>
    <nc r="T190" t="n">
      <f>-</f>
    </nc>
  </rcc>
  <rcc rId="19409" ua="false" sId="4">
    <oc r="T191" t="e">
      <f>C191+</f>
    </oc>
    <nc r="T191" t="n">
      <f>-</f>
    </nc>
  </rcc>
  <rcc rId="19410" ua="false" sId="4">
    <oc r="T192" t="e">
      <f>C192+</f>
    </oc>
    <nc r="T192" t="n">
      <f>-</f>
    </nc>
  </rcc>
  <rcc rId="19411" ua="false" sId="4">
    <oc r="T193" t="e">
      <f>C193+</f>
    </oc>
    <nc r="T193" t="n">
      <f>-</f>
    </nc>
  </rcc>
  <rcc rId="19412" ua="false" sId="4">
    <oc r="T194" t="e">
      <f>C194+</f>
    </oc>
    <nc r="T194" t="n">
      <f>-</f>
    </nc>
  </rcc>
  <rcc rId="19413" ua="false" sId="4">
    <oc r="T195" t="e">
      <f>C195+</f>
    </oc>
    <nc r="T195" t="n">
      <f>-</f>
    </nc>
  </rcc>
  <rcc rId="19414" ua="false" sId="4">
    <oc r="T196" t="e">
      <f>C196+</f>
    </oc>
    <nc r="T196" t="n">
      <f>-</f>
    </nc>
  </rcc>
  <rcc rId="19415" ua="false" sId="4">
    <oc r="T197" t="e">
      <f>C197+</f>
    </oc>
    <nc r="T197" t="n">
      <f>-</f>
    </nc>
  </rcc>
  <rcc rId="19416" ua="false" sId="4">
    <oc r="T198" t="e">
      <f>C198+</f>
    </oc>
    <nc r="T198" t="n">
      <f>-</f>
    </nc>
  </rcc>
  <rcc rId="19417" ua="false" sId="4">
    <oc r="T199" t="e">
      <f>C199+</f>
    </oc>
    <nc r="T199" t="n">
      <f>-</f>
    </nc>
  </rcc>
  <rcc rId="19418" ua="false" sId="4">
    <oc r="T200" t="e">
      <f>C200+</f>
    </oc>
    <nc r="T200" t="n">
      <f>-</f>
    </nc>
  </rcc>
  <rcc rId="19419" ua="false" sId="4">
    <oc r="T201" t="e">
      <f>C201+</f>
    </oc>
    <nc r="T201" t="n">
      <f>-</f>
    </nc>
  </rcc>
  <rcc rId="19420" ua="false" sId="4">
    <oc r="T202" t="e">
      <f>C202+</f>
    </oc>
    <nc r="T202" t="n">
      <f>-</f>
    </nc>
  </rcc>
  <rcc rId="19421" ua="false" sId="4">
    <oc r="T203" t="e">
      <f>C203+</f>
    </oc>
    <nc r="T203" t="n">
      <f>-</f>
    </nc>
  </rcc>
  <rcc rId="19422" ua="false" sId="4">
    <oc r="T204" t="e">
      <f>C204+</f>
    </oc>
    <nc r="T204" t="n">
      <f>-</f>
    </nc>
  </rcc>
  <rcc rId="19423" ua="false" sId="4">
    <oc r="T205" t="e">
      <f>C205+</f>
    </oc>
    <nc r="T205" t="n">
      <f>-</f>
    </nc>
  </rcc>
  <rcc rId="19424" ua="false" sId="4">
    <oc r="T206" t="e">
      <f>C206+</f>
    </oc>
    <nc r="T206" t="n">
      <f>-</f>
    </nc>
  </rcc>
  <rcc rId="19425" ua="false" sId="4">
    <oc r="T207" t="e">
      <f>C207+</f>
    </oc>
    <nc r="T207" t="n">
      <f>-</f>
    </nc>
  </rcc>
  <rcc rId="19426" ua="false" sId="4">
    <oc r="T208" t="e">
      <f>C208+</f>
    </oc>
    <nc r="T208" t="n">
      <f>-</f>
    </nc>
  </rcc>
  <rcc rId="19427" ua="false" sId="4">
    <oc r="T209" t="e">
      <f>C209+</f>
    </oc>
    <nc r="T209" t="n">
      <f>-</f>
    </nc>
  </rcc>
  <rcc rId="19428" ua="false" sId="4">
    <oc r="T210" t="e">
      <f>C210+</f>
    </oc>
    <nc r="T210" t="n">
      <f>-</f>
    </nc>
  </rcc>
  <rcc rId="19429" ua="false" sId="4">
    <oc r="T211" t="e">
      <f>C211+</f>
    </oc>
    <nc r="T211" t="n">
      <f>-</f>
    </nc>
  </rcc>
  <rcc rId="19430" ua="false" sId="4">
    <oc r="T212" t="e">
      <f>C212+</f>
    </oc>
    <nc r="T212" t="n">
      <f>-</f>
    </nc>
  </rcc>
  <rcc rId="19431" ua="false" sId="4">
    <oc r="T213" t="e">
      <f>C213+</f>
    </oc>
    <nc r="T213" t="n">
      <f>-</f>
    </nc>
  </rcc>
  <rcc rId="19432" ua="false" sId="4">
    <oc r="T214" t="e">
      <f>C214+</f>
    </oc>
    <nc r="T214" t="n">
      <f>-</f>
    </nc>
  </rcc>
  <rcc rId="19433" ua="false" sId="4">
    <nc r="T215" t="n">
      <f>-</f>
    </nc>
  </rcc>
  <rcc rId="19434" ua="false" sId="4">
    <oc r="U190" t="e">
      <f>D190+</f>
    </oc>
    <nc r="U190" t="n">
      <f>-</f>
    </nc>
  </rcc>
  <rcc rId="19435" ua="false" sId="4">
    <oc r="U191" t="e">
      <f>D191+</f>
    </oc>
    <nc r="U191" t="n">
      <f>-</f>
    </nc>
  </rcc>
  <rcc rId="19436" ua="false" sId="4">
    <oc r="U192" t="e">
      <f>D192+</f>
    </oc>
    <nc r="U192" t="n">
      <f>-</f>
    </nc>
  </rcc>
  <rcc rId="19437" ua="false" sId="4">
    <oc r="U193" t="e">
      <f>D193+</f>
    </oc>
    <nc r="U193" t="n">
      <f>-</f>
    </nc>
  </rcc>
  <rcc rId="19438" ua="false" sId="4">
    <oc r="U194" t="e">
      <f>D194+</f>
    </oc>
    <nc r="U194" t="n">
      <f>-</f>
    </nc>
  </rcc>
  <rcc rId="19439" ua="false" sId="4">
    <oc r="U195" t="e">
      <f>D195+</f>
    </oc>
    <nc r="U195" t="n">
      <f>-</f>
    </nc>
  </rcc>
  <rcc rId="19440" ua="false" sId="4">
    <oc r="U196" t="e">
      <f>D196+</f>
    </oc>
    <nc r="U196" t="n">
      <f>-</f>
    </nc>
  </rcc>
  <rcc rId="19441" ua="false" sId="4">
    <oc r="U197" t="e">
      <f>D197+</f>
    </oc>
    <nc r="U197" t="n">
      <f>-</f>
    </nc>
  </rcc>
  <rcc rId="19442" ua="false" sId="4">
    <oc r="U198" t="e">
      <f>D198+</f>
    </oc>
    <nc r="U198" t="n">
      <f>-</f>
    </nc>
  </rcc>
  <rcc rId="19443" ua="false" sId="4">
    <oc r="U199" t="e">
      <f>D199+</f>
    </oc>
    <nc r="U199" t="n">
      <f>-</f>
    </nc>
  </rcc>
  <rcc rId="19444" ua="false" sId="4">
    <oc r="U200" t="e">
      <f>D200+</f>
    </oc>
    <nc r="U200" t="n">
      <f>-</f>
    </nc>
  </rcc>
  <rcc rId="19445" ua="false" sId="4">
    <oc r="U201" t="e">
      <f>D201+</f>
    </oc>
    <nc r="U201" t="n">
      <f>-</f>
    </nc>
  </rcc>
  <rcc rId="19446" ua="false" sId="4">
    <oc r="U202" t="e">
      <f>D202+</f>
    </oc>
    <nc r="U202" t="n">
      <f>-</f>
    </nc>
  </rcc>
  <rcc rId="19447" ua="false" sId="4">
    <oc r="U203" t="e">
      <f>D203+</f>
    </oc>
    <nc r="U203" t="n">
      <f>-</f>
    </nc>
  </rcc>
  <rcc rId="19448" ua="false" sId="4">
    <oc r="U204" t="e">
      <f>D204+</f>
    </oc>
    <nc r="U204" t="n">
      <f>-</f>
    </nc>
  </rcc>
  <rcc rId="19449" ua="false" sId="4">
    <oc r="U205" t="e">
      <f>D205+</f>
    </oc>
    <nc r="U205" t="n">
      <f>-</f>
    </nc>
  </rcc>
  <rcc rId="19450" ua="false" sId="4">
    <oc r="U206" t="e">
      <f>D206+</f>
    </oc>
    <nc r="U206" t="n">
      <f>-</f>
    </nc>
  </rcc>
  <rcc rId="19451" ua="false" sId="4">
    <oc r="U207" t="e">
      <f>D207+</f>
    </oc>
    <nc r="U207" t="n">
      <f>-</f>
    </nc>
  </rcc>
  <rcc rId="19452" ua="false" sId="4">
    <oc r="U208" t="e">
      <f>D208+</f>
    </oc>
    <nc r="U208" t="n">
      <f>-</f>
    </nc>
  </rcc>
  <rcc rId="19453" ua="false" sId="4">
    <oc r="U209" t="e">
      <f>D209+</f>
    </oc>
    <nc r="U209" t="n">
      <f>-</f>
    </nc>
  </rcc>
  <rcc rId="19454" ua="false" sId="4">
    <oc r="U210" t="e">
      <f>D210+</f>
    </oc>
    <nc r="U210" t="n">
      <f>-</f>
    </nc>
  </rcc>
  <rcc rId="19455" ua="false" sId="4">
    <oc r="U211" t="e">
      <f>D211+</f>
    </oc>
    <nc r="U211" t="n">
      <f>-</f>
    </nc>
  </rcc>
  <rcc rId="19456" ua="false" sId="4">
    <oc r="U212" t="e">
      <f>D212+</f>
    </oc>
    <nc r="U212" t="n">
      <f>-</f>
    </nc>
  </rcc>
  <rcc rId="19457" ua="false" sId="4">
    <oc r="U213" t="e">
      <f>D213+</f>
    </oc>
    <nc r="U213" t="n">
      <f>-</f>
    </nc>
  </rcc>
  <rcc rId="19458" ua="false" sId="4">
    <oc r="U214" t="e">
      <f>D214+</f>
    </oc>
    <nc r="U214" t="n">
      <f>-</f>
    </nc>
  </rcc>
  <rcc rId="19459" ua="false" sId="4">
    <nc r="U215" t="n">
      <f>-</f>
    </nc>
  </rcc>
  <rcc rId="19460" ua="false" sId="4">
    <oc r="V190" t="e">
      <f>E190+</f>
    </oc>
    <nc r="V190" t="n">
      <f>-</f>
    </nc>
  </rcc>
  <rcc rId="19461" ua="false" sId="4">
    <oc r="V191" t="e">
      <f>E191+</f>
    </oc>
    <nc r="V191" t="n">
      <f>-</f>
    </nc>
  </rcc>
  <rcc rId="19462" ua="false" sId="4">
    <oc r="V192" t="e">
      <f>E192+</f>
    </oc>
    <nc r="V192" t="n">
      <f>-</f>
    </nc>
  </rcc>
  <rcc rId="19463" ua="false" sId="4">
    <oc r="V193" t="e">
      <f>E193+</f>
    </oc>
    <nc r="V193" t="n">
      <f>-</f>
    </nc>
  </rcc>
  <rcc rId="19464" ua="false" sId="4">
    <oc r="V194" t="e">
      <f>E194+</f>
    </oc>
    <nc r="V194" t="n">
      <f>-</f>
    </nc>
  </rcc>
  <rcc rId="19465" ua="false" sId="4">
    <oc r="V195" t="e">
      <f>E195+</f>
    </oc>
    <nc r="V195" t="n">
      <f>-</f>
    </nc>
  </rcc>
  <rcc rId="19466" ua="false" sId="4">
    <oc r="V196" t="e">
      <f>E196+</f>
    </oc>
    <nc r="V196" t="n">
      <f>-</f>
    </nc>
  </rcc>
  <rcc rId="19467" ua="false" sId="4">
    <oc r="V197" t="e">
      <f>E197+</f>
    </oc>
    <nc r="V197" t="n">
      <f>-</f>
    </nc>
  </rcc>
  <rcc rId="19468" ua="false" sId="4">
    <oc r="V198" t="e">
      <f>E198+</f>
    </oc>
    <nc r="V198" t="n">
      <f>-</f>
    </nc>
  </rcc>
  <rcc rId="19469" ua="false" sId="4">
    <oc r="V199" t="e">
      <f>E199+</f>
    </oc>
    <nc r="V199" t="n">
      <f>-</f>
    </nc>
  </rcc>
  <rcc rId="19470" ua="false" sId="4">
    <oc r="V200" t="e">
      <f>E200+</f>
    </oc>
    <nc r="V200" t="n">
      <f>-</f>
    </nc>
  </rcc>
  <rcc rId="19471" ua="false" sId="4">
    <oc r="V201" t="e">
      <f>E201+</f>
    </oc>
    <nc r="V201" t="n">
      <f>-</f>
    </nc>
  </rcc>
  <rcc rId="19472" ua="false" sId="4">
    <oc r="V202" t="e">
      <f>E202+</f>
    </oc>
    <nc r="V202" t="n">
      <f>-</f>
    </nc>
  </rcc>
  <rcc rId="19473" ua="false" sId="4">
    <oc r="V203" t="e">
      <f>E203+</f>
    </oc>
    <nc r="V203" t="n">
      <f>-</f>
    </nc>
  </rcc>
  <rcc rId="19474" ua="false" sId="4">
    <oc r="V204" t="e">
      <f>E204+</f>
    </oc>
    <nc r="V204" t="n">
      <f>-</f>
    </nc>
  </rcc>
  <rcc rId="19475" ua="false" sId="4">
    <oc r="V205" t="e">
      <f>E205+</f>
    </oc>
    <nc r="V205" t="n">
      <f>-</f>
    </nc>
  </rcc>
  <rcc rId="19476" ua="false" sId="4">
    <oc r="V206" t="e">
      <f>E206+</f>
    </oc>
    <nc r="V206" t="n">
      <f>-</f>
    </nc>
  </rcc>
  <rcc rId="19477" ua="false" sId="4">
    <oc r="V207" t="e">
      <f>E207+</f>
    </oc>
    <nc r="V207" t="n">
      <f>-</f>
    </nc>
  </rcc>
  <rcc rId="19478" ua="false" sId="4">
    <oc r="V208" t="e">
      <f>E208+</f>
    </oc>
    <nc r="V208" t="n">
      <f>-</f>
    </nc>
  </rcc>
  <rcc rId="19479" ua="false" sId="4">
    <oc r="V209" t="e">
      <f>E209+</f>
    </oc>
    <nc r="V209" t="n">
      <f>-</f>
    </nc>
  </rcc>
  <rcc rId="19480" ua="false" sId="4">
    <oc r="V210" t="e">
      <f>E210+</f>
    </oc>
    <nc r="V210" t="n">
      <f>-</f>
    </nc>
  </rcc>
  <rcc rId="19481" ua="false" sId="4">
    <oc r="V211" t="e">
      <f>E211+</f>
    </oc>
    <nc r="V211" t="n">
      <f>-</f>
    </nc>
  </rcc>
  <rcc rId="19482" ua="false" sId="4">
    <oc r="V212" t="e">
      <f>E212+</f>
    </oc>
    <nc r="V212" t="n">
      <f>-</f>
    </nc>
  </rcc>
  <rcc rId="19483" ua="false" sId="4">
    <oc r="V213" t="e">
      <f>E213+</f>
    </oc>
    <nc r="V213" t="n">
      <f>-</f>
    </nc>
  </rcc>
  <rcc rId="19484" ua="false" sId="4">
    <oc r="V214" t="e">
      <f>E214+</f>
    </oc>
    <nc r="V214" t="n">
      <f>-</f>
    </nc>
  </rcc>
  <rcc rId="19485" ua="false" sId="4">
    <nc r="V215" t="n">
      <f>-</f>
    </nc>
  </rcc>
  <rcc rId="19486" ua="false" sId="4">
    <oc r="W190" t="e">
      <f>F190+</f>
    </oc>
    <nc r="W190" t="n">
      <f>-</f>
    </nc>
  </rcc>
  <rcc rId="19487" ua="false" sId="4">
    <oc r="W191" t="e">
      <f>F191+</f>
    </oc>
    <nc r="W191" t="n">
      <f>-</f>
    </nc>
  </rcc>
  <rcc rId="19488" ua="false" sId="4">
    <oc r="W192" t="e">
      <f>F192+</f>
    </oc>
    <nc r="W192" t="n">
      <f>-</f>
    </nc>
  </rcc>
  <rcc rId="19489" ua="false" sId="4">
    <oc r="W193" t="e">
      <f>F193+</f>
    </oc>
    <nc r="W193" t="n">
      <f>-</f>
    </nc>
  </rcc>
  <rcc rId="19490" ua="false" sId="4">
    <oc r="W194" t="e">
      <f>F194+</f>
    </oc>
    <nc r="W194" t="n">
      <f>-</f>
    </nc>
  </rcc>
  <rcc rId="19491" ua="false" sId="4">
    <oc r="W195" t="e">
      <f>F195+</f>
    </oc>
    <nc r="W195" t="n">
      <f>-</f>
    </nc>
  </rcc>
  <rcc rId="19492" ua="false" sId="4">
    <oc r="W196" t="e">
      <f>F196+</f>
    </oc>
    <nc r="W196" t="n">
      <f>-</f>
    </nc>
  </rcc>
  <rcc rId="19493" ua="false" sId="4">
    <oc r="W197" t="e">
      <f>F197+</f>
    </oc>
    <nc r="W197" t="n">
      <f>-</f>
    </nc>
  </rcc>
  <rcc rId="19494" ua="false" sId="4">
    <oc r="W198" t="e">
      <f>F198+</f>
    </oc>
    <nc r="W198" t="n">
      <f>-</f>
    </nc>
  </rcc>
  <rcc rId="19495" ua="false" sId="4">
    <oc r="W199" t="e">
      <f>F199+</f>
    </oc>
    <nc r="W199" t="n">
      <f>-</f>
    </nc>
  </rcc>
  <rcc rId="19496" ua="false" sId="4">
    <oc r="W200" t="e">
      <f>F200+</f>
    </oc>
    <nc r="W200" t="n">
      <f>-</f>
    </nc>
  </rcc>
  <rcc rId="19497" ua="false" sId="4">
    <oc r="W201" t="e">
      <f>F201+</f>
    </oc>
    <nc r="W201" t="n">
      <f>-</f>
    </nc>
  </rcc>
  <rcc rId="19498" ua="false" sId="4">
    <oc r="W202" t="e">
      <f>F202+</f>
    </oc>
    <nc r="W202" t="n">
      <f>-</f>
    </nc>
  </rcc>
  <rcc rId="19499" ua="false" sId="4">
    <oc r="W203" t="e">
      <f>F203+</f>
    </oc>
    <nc r="W203" t="n">
      <f>-</f>
    </nc>
  </rcc>
  <rcc rId="19500" ua="false" sId="4">
    <oc r="W204" t="e">
      <f>F204+</f>
    </oc>
    <nc r="W204" t="n">
      <f>-</f>
    </nc>
  </rcc>
  <rcc rId="19501" ua="false" sId="4">
    <oc r="W205" t="e">
      <f>F205+</f>
    </oc>
    <nc r="W205" t="n">
      <f>-</f>
    </nc>
  </rcc>
  <rcc rId="19502" ua="false" sId="4">
    <oc r="W206" t="e">
      <f>F206+</f>
    </oc>
    <nc r="W206" t="n">
      <f>-</f>
    </nc>
  </rcc>
  <rcc rId="19503" ua="false" sId="4">
    <oc r="W207" t="e">
      <f>F207+</f>
    </oc>
    <nc r="W207" t="n">
      <f>-</f>
    </nc>
  </rcc>
  <rcc rId="19504" ua="false" sId="4">
    <oc r="W208" t="e">
      <f>F208+</f>
    </oc>
    <nc r="W208" t="n">
      <f>-</f>
    </nc>
  </rcc>
  <rcc rId="19505" ua="false" sId="4">
    <oc r="W209" t="e">
      <f>F209+</f>
    </oc>
    <nc r="W209" t="n">
      <f>-</f>
    </nc>
  </rcc>
  <rcc rId="19506" ua="false" sId="4">
    <oc r="W210" t="e">
      <f>F210+</f>
    </oc>
    <nc r="W210" t="n">
      <f>-</f>
    </nc>
  </rcc>
  <rcc rId="19507" ua="false" sId="4">
    <oc r="W211" t="e">
      <f>F211+</f>
    </oc>
    <nc r="W211" t="n">
      <f>-</f>
    </nc>
  </rcc>
  <rcc rId="19508" ua="false" sId="4">
    <oc r="W212" t="e">
      <f>F212+</f>
    </oc>
    <nc r="W212" t="n">
      <f>-</f>
    </nc>
  </rcc>
  <rcc rId="19509" ua="false" sId="4">
    <oc r="W213" t="e">
      <f>F213+</f>
    </oc>
    <nc r="W213" t="n">
      <f>-</f>
    </nc>
  </rcc>
  <rcc rId="19510" ua="false" sId="4">
    <oc r="W214" t="e">
      <f>F214+</f>
    </oc>
    <nc r="W214" t="n">
      <f>-</f>
    </nc>
  </rcc>
  <rcc rId="19511" ua="false" sId="4">
    <nc r="W215" t="n">
      <f>-</f>
    </nc>
  </rcc>
  <rcc rId="19512" ua="false" sId="4">
    <oc r="X190" t="e">
      <f>G190+</f>
    </oc>
    <nc r="X190" t="n">
      <f>-</f>
    </nc>
  </rcc>
  <rcc rId="19513" ua="false" sId="4">
    <oc r="X191" t="e">
      <f>G191+</f>
    </oc>
    <nc r="X191" t="n">
      <f>-</f>
    </nc>
  </rcc>
  <rcc rId="19514" ua="false" sId="4">
    <oc r="X192" t="e">
      <f>G192+</f>
    </oc>
    <nc r="X192" t="n">
      <f>-</f>
    </nc>
  </rcc>
  <rcc rId="19515" ua="false" sId="4">
    <oc r="X193" t="e">
      <f>G193+</f>
    </oc>
    <nc r="X193" t="n">
      <f>-</f>
    </nc>
  </rcc>
  <rcc rId="19516" ua="false" sId="4">
    <oc r="X194" t="e">
      <f>G194+</f>
    </oc>
    <nc r="X194" t="n">
      <f>-</f>
    </nc>
  </rcc>
  <rcc rId="19517" ua="false" sId="4">
    <oc r="X195" t="e">
      <f>G195+</f>
    </oc>
    <nc r="X195" t="n">
      <f>-</f>
    </nc>
  </rcc>
  <rcc rId="19518" ua="false" sId="4">
    <oc r="X196" t="e">
      <f>G196+</f>
    </oc>
    <nc r="X196" t="n">
      <f>-</f>
    </nc>
  </rcc>
  <rcc rId="19519" ua="false" sId="4">
    <oc r="X197" t="e">
      <f>G197+</f>
    </oc>
    <nc r="X197" t="n">
      <f>-</f>
    </nc>
  </rcc>
  <rcc rId="19520" ua="false" sId="4">
    <oc r="X198" t="e">
      <f>G198+</f>
    </oc>
    <nc r="X198" t="n">
      <f>-</f>
    </nc>
  </rcc>
  <rcc rId="19521" ua="false" sId="4">
    <oc r="X199" t="e">
      <f>G199+</f>
    </oc>
    <nc r="X199" t="n">
      <f>-</f>
    </nc>
  </rcc>
  <rcc rId="19522" ua="false" sId="4">
    <oc r="X200" t="e">
      <f>G200+</f>
    </oc>
    <nc r="X200" t="n">
      <f>-</f>
    </nc>
  </rcc>
  <rcc rId="19523" ua="false" sId="4">
    <oc r="X201" t="e">
      <f>G201+</f>
    </oc>
    <nc r="X201" t="n">
      <f>-</f>
    </nc>
  </rcc>
  <rcc rId="19524" ua="false" sId="4">
    <oc r="X202" t="e">
      <f>G202+</f>
    </oc>
    <nc r="X202" t="n">
      <f>-</f>
    </nc>
  </rcc>
  <rcc rId="19525" ua="false" sId="4">
    <oc r="X203" t="e">
      <f>G203+</f>
    </oc>
    <nc r="X203" t="n">
      <f>-</f>
    </nc>
  </rcc>
  <rcc rId="19526" ua="false" sId="4">
    <oc r="X204" t="e">
      <f>G204+</f>
    </oc>
    <nc r="X204" t="n">
      <f>-</f>
    </nc>
  </rcc>
  <rcc rId="19527" ua="false" sId="4">
    <oc r="X205" t="e">
      <f>G205+</f>
    </oc>
    <nc r="X205" t="n">
      <f>-</f>
    </nc>
  </rcc>
  <rcc rId="19528" ua="false" sId="4">
    <oc r="X206" t="e">
      <f>G206+</f>
    </oc>
    <nc r="X206" t="n">
      <f>-</f>
    </nc>
  </rcc>
  <rcc rId="19529" ua="false" sId="4">
    <oc r="X207" t="e">
      <f>G207+</f>
    </oc>
    <nc r="X207" t="n">
      <f>-</f>
    </nc>
  </rcc>
  <rcc rId="19530" ua="false" sId="4">
    <oc r="X208" t="e">
      <f>G208+</f>
    </oc>
    <nc r="X208" t="n">
      <f>-</f>
    </nc>
  </rcc>
  <rcc rId="19531" ua="false" sId="4">
    <oc r="X209" t="e">
      <f>G209+</f>
    </oc>
    <nc r="X209" t="n">
      <f>-</f>
    </nc>
  </rcc>
  <rcc rId="19532" ua="false" sId="4">
    <oc r="X210" t="e">
      <f>G210+</f>
    </oc>
    <nc r="X210" t="n">
      <f>-</f>
    </nc>
  </rcc>
  <rcc rId="19533" ua="false" sId="4">
    <oc r="X211" t="e">
      <f>G211+</f>
    </oc>
    <nc r="X211" t="n">
      <f>-</f>
    </nc>
  </rcc>
  <rcc rId="19534" ua="false" sId="4">
    <oc r="X212" t="e">
      <f>G212+</f>
    </oc>
    <nc r="X212" t="n">
      <f>-</f>
    </nc>
  </rcc>
  <rcc rId="19535" ua="false" sId="4">
    <oc r="X213" t="e">
      <f>G213+</f>
    </oc>
    <nc r="X213" t="n">
      <f>-</f>
    </nc>
  </rcc>
  <rcc rId="19536" ua="false" sId="4">
    <oc r="X214" t="e">
      <f>G214+</f>
    </oc>
    <nc r="X214" t="n">
      <f>-</f>
    </nc>
  </rcc>
  <rcc rId="19537" ua="false" sId="4">
    <nc r="X215" t="n">
      <f>-</f>
    </nc>
  </rcc>
  <rcc rId="19538" ua="false" sId="4">
    <oc r="Y190" t="e">
      <f>H190+</f>
    </oc>
    <nc r="Y190" t="n">
      <f>-</f>
    </nc>
  </rcc>
  <rcc rId="19539" ua="false" sId="4">
    <oc r="Y191" t="e">
      <f>H191+</f>
    </oc>
    <nc r="Y191" t="n">
      <f>-</f>
    </nc>
  </rcc>
  <rcc rId="19540" ua="false" sId="4">
    <oc r="Y192" t="e">
      <f>H192+</f>
    </oc>
    <nc r="Y192" t="n">
      <f>-</f>
    </nc>
  </rcc>
  <rcc rId="19541" ua="false" sId="4">
    <oc r="Y193" t="e">
      <f>H193+</f>
    </oc>
    <nc r="Y193" t="n">
      <f>-</f>
    </nc>
  </rcc>
  <rcc rId="19542" ua="false" sId="4">
    <oc r="Y194" t="e">
      <f>H194+</f>
    </oc>
    <nc r="Y194" t="n">
      <f>-</f>
    </nc>
  </rcc>
  <rcc rId="19543" ua="false" sId="4">
    <oc r="Y195" t="e">
      <f>H195+</f>
    </oc>
    <nc r="Y195" t="n">
      <f>-</f>
    </nc>
  </rcc>
  <rcc rId="19544" ua="false" sId="4">
    <oc r="Y196" t="e">
      <f>H196+</f>
    </oc>
    <nc r="Y196" t="n">
      <f>-</f>
    </nc>
  </rcc>
  <rcc rId="19545" ua="false" sId="4">
    <oc r="Y197" t="e">
      <f>H197+</f>
    </oc>
    <nc r="Y197" t="n">
      <f>-</f>
    </nc>
  </rcc>
  <rcc rId="19546" ua="false" sId="4">
    <oc r="Y198" t="e">
      <f>H198+</f>
    </oc>
    <nc r="Y198" t="n">
      <f>-</f>
    </nc>
  </rcc>
  <rcc rId="19547" ua="false" sId="4">
    <oc r="Y199" t="e">
      <f>H199+</f>
    </oc>
    <nc r="Y199" t="n">
      <f>-</f>
    </nc>
  </rcc>
  <rcc rId="19548" ua="false" sId="4">
    <oc r="Y200" t="e">
      <f>H200+</f>
    </oc>
    <nc r="Y200" t="n">
      <f>-</f>
    </nc>
  </rcc>
  <rcc rId="19549" ua="false" sId="4">
    <oc r="Y201" t="e">
      <f>H201+</f>
    </oc>
    <nc r="Y201" t="n">
      <f>-</f>
    </nc>
  </rcc>
  <rcc rId="19550" ua="false" sId="4">
    <oc r="Y202" t="e">
      <f>H202+</f>
    </oc>
    <nc r="Y202" t="n">
      <f>-</f>
    </nc>
  </rcc>
  <rcc rId="19551" ua="false" sId="4">
    <oc r="Y203" t="e">
      <f>H203+</f>
    </oc>
    <nc r="Y203" t="n">
      <f>-</f>
    </nc>
  </rcc>
  <rcc rId="19552" ua="false" sId="4">
    <oc r="Y204" t="e">
      <f>H204+</f>
    </oc>
    <nc r="Y204" t="n">
      <f>-</f>
    </nc>
  </rcc>
  <rcc rId="19553" ua="false" sId="4">
    <oc r="Y205" t="e">
      <f>H205+</f>
    </oc>
    <nc r="Y205" t="n">
      <f>-</f>
    </nc>
  </rcc>
  <rcc rId="19554" ua="false" sId="4">
    <oc r="Y206" t="e">
      <f>H206+</f>
    </oc>
    <nc r="Y206" t="n">
      <f>-</f>
    </nc>
  </rcc>
  <rcc rId="19555" ua="false" sId="4">
    <oc r="Y207" t="e">
      <f>H207+</f>
    </oc>
    <nc r="Y207" t="n">
      <f>-</f>
    </nc>
  </rcc>
  <rcc rId="19556" ua="false" sId="4">
    <oc r="Y208" t="e">
      <f>H208+</f>
    </oc>
    <nc r="Y208" t="n">
      <f>-</f>
    </nc>
  </rcc>
  <rcc rId="19557" ua="false" sId="4">
    <oc r="Y209" t="e">
      <f>H209+</f>
    </oc>
    <nc r="Y209" t="n">
      <f>-</f>
    </nc>
  </rcc>
  <rcc rId="19558" ua="false" sId="4">
    <oc r="Y210" t="e">
      <f>H210+</f>
    </oc>
    <nc r="Y210" t="n">
      <f>-</f>
    </nc>
  </rcc>
  <rcc rId="19559" ua="false" sId="4">
    <oc r="Y211" t="e">
      <f>H211+</f>
    </oc>
    <nc r="Y211" t="n">
      <f>-</f>
    </nc>
  </rcc>
  <rcc rId="19560" ua="false" sId="4">
    <oc r="Y212" t="e">
      <f>H212+</f>
    </oc>
    <nc r="Y212" t="n">
      <f>-</f>
    </nc>
  </rcc>
  <rcc rId="19561" ua="false" sId="4">
    <oc r="Y213" t="e">
      <f>H213+</f>
    </oc>
    <nc r="Y213" t="n">
      <f>-</f>
    </nc>
  </rcc>
  <rcc rId="19562" ua="false" sId="4">
    <oc r="Y214" t="e">
      <f>H214+</f>
    </oc>
    <nc r="Y214" t="n">
      <f>-</f>
    </nc>
  </rcc>
  <rcc rId="19563" ua="false" sId="4">
    <nc r="Y215" t="n">
      <f>-</f>
    </nc>
  </rcc>
  <rcc rId="19564" ua="false" sId="4">
    <oc r="Z190" t="n">
      <f>X190+0.33*Y190</f>
    </oc>
    <nc r="Z190" t="n">
      <f>-</f>
    </nc>
  </rcc>
  <rcc rId="19565" ua="false" sId="4">
    <oc r="Z191" t="n">
      <f>X191+0.33*Y191</f>
    </oc>
    <nc r="Z191" t="n">
      <f>-</f>
    </nc>
  </rcc>
  <rcc rId="19566" ua="false" sId="4">
    <oc r="Z192" t="n">
      <f>X192+0.33*Y192</f>
    </oc>
    <nc r="Z192" t="n">
      <f>-</f>
    </nc>
  </rcc>
  <rcc rId="19567" ua="false" sId="4">
    <oc r="Z193" t="n">
      <f>X193+0.33*Y193</f>
    </oc>
    <nc r="Z193" t="n">
      <f>-</f>
    </nc>
  </rcc>
  <rcc rId="19568" ua="false" sId="4">
    <oc r="Z194" t="n">
      <f>X194+0.33*Y194</f>
    </oc>
    <nc r="Z194" t="n">
      <f>-</f>
    </nc>
  </rcc>
  <rcc rId="19569" ua="false" sId="4">
    <oc r="Z195" t="n">
      <f>X195+0.33*Y195</f>
    </oc>
    <nc r="Z195" t="n">
      <f>-</f>
    </nc>
  </rcc>
  <rcc rId="19570" ua="false" sId="4">
    <oc r="Z196" t="n">
      <f>X196+0.33*Y196</f>
    </oc>
    <nc r="Z196" t="n">
      <f>-</f>
    </nc>
  </rcc>
  <rcc rId="19571" ua="false" sId="4">
    <oc r="Z197" t="n">
      <f>X197+0.33*Y197</f>
    </oc>
    <nc r="Z197" t="n">
      <f>-</f>
    </nc>
  </rcc>
  <rcc rId="19572" ua="false" sId="4">
    <oc r="Z198" t="n">
      <f>X198+0.33*Y198</f>
    </oc>
    <nc r="Z198" t="n">
      <f>-</f>
    </nc>
  </rcc>
  <rcc rId="19573" ua="false" sId="4">
    <oc r="Z199" t="n">
      <f>X199+0.33*Y199</f>
    </oc>
    <nc r="Z199" t="n">
      <f>-</f>
    </nc>
  </rcc>
  <rcc rId="19574" ua="false" sId="4">
    <oc r="Z200" t="n">
      <f>X200+0.33*Y200</f>
    </oc>
    <nc r="Z200" t="n">
      <f>-</f>
    </nc>
  </rcc>
  <rcc rId="19575" ua="false" sId="4">
    <oc r="Z201" t="n">
      <f>X201+0.33*Y201</f>
    </oc>
    <nc r="Z201" t="n">
      <f>-</f>
    </nc>
  </rcc>
  <rcc rId="19576" ua="false" sId="4">
    <oc r="Z202" t="n">
      <f>X202+0.33*Y202</f>
    </oc>
    <nc r="Z202" t="n">
      <f>-</f>
    </nc>
  </rcc>
  <rcc rId="19577" ua="false" sId="4">
    <oc r="Z203" t="n">
      <f>X203+0.33*Y203</f>
    </oc>
    <nc r="Z203" t="n">
      <f>-</f>
    </nc>
  </rcc>
  <rcc rId="19578" ua="false" sId="4">
    <oc r="Z204" t="n">
      <f>X204+0.33*Y204</f>
    </oc>
    <nc r="Z204" t="n">
      <f>-</f>
    </nc>
  </rcc>
  <rcc rId="19579" ua="false" sId="4">
    <oc r="Z205" t="n">
      <f>X205+0.33*Y205</f>
    </oc>
    <nc r="Z205" t="n">
      <f>-</f>
    </nc>
  </rcc>
  <rcc rId="19580" ua="false" sId="4">
    <oc r="Z206" t="n">
      <f>X206+0.33*Y206</f>
    </oc>
    <nc r="Z206" t="n">
      <f>-</f>
    </nc>
  </rcc>
  <rcc rId="19581" ua="false" sId="4">
    <oc r="Z207" t="n">
      <f>X207+0.33*Y207</f>
    </oc>
    <nc r="Z207" t="n">
      <f>-</f>
    </nc>
  </rcc>
  <rcc rId="19582" ua="false" sId="4">
    <oc r="Z208" t="n">
      <f>X208+0.33*Y208</f>
    </oc>
    <nc r="Z208" t="n">
      <f>-</f>
    </nc>
  </rcc>
  <rcc rId="19583" ua="false" sId="4">
    <oc r="Z209" t="n">
      <f>X209+0.33*Y209</f>
    </oc>
    <nc r="Z209" t="n">
      <f>-</f>
    </nc>
  </rcc>
  <rcc rId="19584" ua="false" sId="4">
    <oc r="Z210" t="n">
      <f>X210+0.33*Y210</f>
    </oc>
    <nc r="Z210" t="n">
      <f>-</f>
    </nc>
  </rcc>
  <rcc rId="19585" ua="false" sId="4">
    <oc r="Z211" t="n">
      <f>X211+0.33*Y211</f>
    </oc>
    <nc r="Z211" t="n">
      <f>-</f>
    </nc>
  </rcc>
  <rcc rId="19586" ua="false" sId="4">
    <oc r="Z212" t="n">
      <f>X212+0.33*Y212</f>
    </oc>
    <nc r="Z212" t="n">
      <f>-</f>
    </nc>
  </rcc>
  <rcc rId="19587" ua="false" sId="4">
    <oc r="Z213" t="n">
      <f>X213+0.33*Y213</f>
    </oc>
    <nc r="Z213" t="n">
      <f>-</f>
    </nc>
  </rcc>
  <rcc rId="19588" ua="false" sId="4">
    <oc r="Z214" t="n">
      <f>X214+0.33*Y214</f>
    </oc>
    <nc r="Z214" t="n">
      <f>-</f>
    </nc>
  </rcc>
  <rcc rId="19589" ua="false" sId="4">
    <nc r="Z215" t="n">
      <f>-</f>
    </nc>
  </rcc>
  <rcc rId="19590" ua="false" sId="4">
    <oc r="AC190" t="n">
      <f>IF(T190&gt;0,S190/T190,0)</f>
    </oc>
    <nc r="AC190" t="n">
      <f>-</f>
    </nc>
  </rcc>
  <rcc rId="19591" ua="false" sId="4">
    <oc r="AC191" t="n">
      <f>IF(T191&gt;0,S191/T191,0)</f>
    </oc>
    <nc r="AC191" t="n">
      <f>-</f>
    </nc>
  </rcc>
  <rcc rId="19592" ua="false" sId="4">
    <oc r="AC192" t="n">
      <f>IF(T192&gt;0,S192/T192,0)</f>
    </oc>
    <nc r="AC192" t="n">
      <f>-</f>
    </nc>
  </rcc>
  <rcc rId="19593" ua="false" sId="4">
    <oc r="AC193" t="n">
      <f>IF(T193&gt;0,S193/T193,0)</f>
    </oc>
    <nc r="AC193" t="n">
      <f>-</f>
    </nc>
  </rcc>
  <rcc rId="19594" ua="false" sId="4">
    <oc r="AC194" t="n">
      <f>IF(T194&gt;0,S194/T194,0)</f>
    </oc>
    <nc r="AC194" t="n">
      <f>-</f>
    </nc>
  </rcc>
  <rcc rId="19595" ua="false" sId="4">
    <oc r="AC195" t="n">
      <f>IF(T195&gt;0,S195/T195,0)</f>
    </oc>
    <nc r="AC195" t="n">
      <f>-</f>
    </nc>
  </rcc>
  <rcc rId="19596" ua="false" sId="4">
    <oc r="AC196" t="n">
      <f>IF(T196&gt;0,S196/T196,0)</f>
    </oc>
    <nc r="AC196" t="n">
      <f>-</f>
    </nc>
  </rcc>
  <rcc rId="19597" ua="false" sId="4">
    <oc r="AC197" t="n">
      <f>IF(T197&gt;0,S197/T197,0)</f>
    </oc>
    <nc r="AC197" t="n">
      <f>-</f>
    </nc>
  </rcc>
  <rcc rId="19598" ua="false" sId="4">
    <oc r="AC198" t="n">
      <f>IF(T198&gt;0,S198/T198,0)</f>
    </oc>
    <nc r="AC198" t="n">
      <f>-</f>
    </nc>
  </rcc>
  <rcc rId="19599" ua="false" sId="4">
    <oc r="AC199" t="n">
      <f>IF(T199&gt;0,S199/T199,0)</f>
    </oc>
    <nc r="AC199" t="n">
      <f>-</f>
    </nc>
  </rcc>
  <rcc rId="19600" ua="false" sId="4">
    <oc r="AC200" t="n">
      <f>IF(T200&gt;0,S200/T200,0)</f>
    </oc>
    <nc r="AC200" t="n">
      <f>-</f>
    </nc>
  </rcc>
  <rcc rId="19601" ua="false" sId="4">
    <oc r="AC201" t="n">
      <f>IF(T201&gt;0,S201/T201,0)</f>
    </oc>
    <nc r="AC201" t="n">
      <f>-</f>
    </nc>
  </rcc>
  <rcc rId="19602" ua="false" sId="4">
    <oc r="AC202" t="n">
      <f>IF(T202&gt;0,S202/T202,0)</f>
    </oc>
    <nc r="AC202" t="n">
      <f>-</f>
    </nc>
  </rcc>
  <rcc rId="19603" ua="false" sId="4">
    <oc r="AC203" t="n">
      <f>IF(T203&gt;0,S203/T203,0)</f>
    </oc>
    <nc r="AC203" t="n">
      <f>-</f>
    </nc>
  </rcc>
  <rcc rId="19604" ua="false" sId="4">
    <oc r="AC204" t="n">
      <f>IF(T204&gt;0,S204/T204,0)</f>
    </oc>
    <nc r="AC204" t="n">
      <f>-</f>
    </nc>
  </rcc>
  <rcc rId="19605" ua="false" sId="4">
    <oc r="AC205" t="n">
      <f>IF(T205&gt;0,S205/T205,0)</f>
    </oc>
    <nc r="AC205" t="n">
      <f>-</f>
    </nc>
  </rcc>
  <rcc rId="19606" ua="false" sId="4">
    <oc r="AC206" t="n">
      <f>IF(T206&gt;0,S206/T206,0)</f>
    </oc>
    <nc r="AC206" t="n">
      <f>-</f>
    </nc>
  </rcc>
  <rcc rId="19607" ua="false" sId="4">
    <oc r="AC207" t="n">
      <f>IF(T207&gt;0,S207/T207,0)</f>
    </oc>
    <nc r="AC207" t="n">
      <f>-</f>
    </nc>
  </rcc>
  <rcc rId="19608" ua="false" sId="4">
    <oc r="AC208" t="n">
      <f>IF(T208&gt;0,S208/T208,0)</f>
    </oc>
    <nc r="AC208" t="n">
      <f>-</f>
    </nc>
  </rcc>
  <rcc rId="19609" ua="false" sId="4">
    <oc r="AC209" t="n">
      <f>IF(T209&gt;0,S209/T209,0)</f>
    </oc>
    <nc r="AC209" t="n">
      <f>-</f>
    </nc>
  </rcc>
  <rcc rId="19610" ua="false" sId="4">
    <oc r="AC210" t="n">
      <f>IF(T210&gt;0,S210/T210,0)</f>
    </oc>
    <nc r="AC210" t="n">
      <f>-</f>
    </nc>
  </rcc>
  <rcc rId="19611" ua="false" sId="4">
    <oc r="AC211" t="n">
      <f>IF(T211&gt;0,S211/T211,0)</f>
    </oc>
    <nc r="AC211" t="n">
      <f>-</f>
    </nc>
  </rcc>
  <rcc rId="19612" ua="false" sId="4">
    <oc r="AC212" t="n">
      <f>IF(T212&gt;0,S212/T212,0)</f>
    </oc>
    <nc r="AC212" t="n">
      <f>-</f>
    </nc>
  </rcc>
  <rcc rId="19613" ua="false" sId="4">
    <oc r="AC213" t="n">
      <f>IF(T213&gt;0,S213/T213,0)</f>
    </oc>
    <nc r="AC213" t="n">
      <f>-</f>
    </nc>
  </rcc>
  <rcc rId="19614" ua="false" sId="4">
    <oc r="AC214" t="n">
      <f>IF(T214&gt;0,S214/T214,0)</f>
    </oc>
    <nc r="AC214" t="n">
      <f>-</f>
    </nc>
  </rcc>
  <rcc rId="19615" ua="false" sId="4">
    <oc r="AC215" t="e">
      <f>AVERAGE(AC190:AC214)</f>
    </oc>
    <nc r="AC215" t="n">
      <f>-</f>
    </nc>
  </rcc>
  <rcc rId="19616" ua="false" sId="4">
    <oc r="AC216" t="e">
      <f>_xlfn.STDEV.P(AC190:AC214)</f>
    </oc>
    <nc r="AC216" t="n">
      <f>-</f>
    </nc>
  </rcc>
  <rcc rId="19617" ua="false" sId="4">
    <oc r="AD190" t="e">
      <f>EXP((((AC190-AC$215)/AC$216+2)/4-1.9)^3)</f>
    </oc>
    <nc r="AD190" t="n">
      <f>-</f>
    </nc>
  </rcc>
  <rcc rId="19618" ua="false" sId="4">
    <oc r="AD191" t="e">
      <f>EXP((((AC191-AC$215)/AC$216+2)/4-1.9)^3)</f>
    </oc>
    <nc r="AD191" t="n">
      <f>-</f>
    </nc>
  </rcc>
  <rcc rId="19619" ua="false" sId="4">
    <oc r="AD192" t="e">
      <f>EXP((((AC192-AC$215)/AC$216+2)/4-1.9)^3)</f>
    </oc>
    <nc r="AD192" t="n">
      <f>-</f>
    </nc>
  </rcc>
  <rcc rId="19620" ua="false" sId="4">
    <oc r="AD193" t="e">
      <f>EXP((((AC193-AC$215)/AC$216+2)/4-1.9)^3)</f>
    </oc>
    <nc r="AD193" t="n">
      <f>-</f>
    </nc>
  </rcc>
  <rcc rId="19621" ua="false" sId="4">
    <oc r="AD194" t="e">
      <f>EXP((((AC194-AC$215)/AC$216+2)/4-1.9)^3)</f>
    </oc>
    <nc r="AD194" t="n">
      <f>-</f>
    </nc>
  </rcc>
  <rcc rId="19622" ua="false" sId="4">
    <oc r="AD195" t="e">
      <f>EXP((((AC195-AC$215)/AC$216+2)/4-1.9)^3)</f>
    </oc>
    <nc r="AD195" t="n">
      <f>-</f>
    </nc>
  </rcc>
  <rcc rId="19623" ua="false" sId="4">
    <oc r="AD196" t="e">
      <f>EXP((((AC196-AC$215)/AC$216+2)/4-1.9)^3)</f>
    </oc>
    <nc r="AD196" t="n">
      <f>-</f>
    </nc>
  </rcc>
  <rcc rId="19624" ua="false" sId="4">
    <oc r="AD197" t="e">
      <f>EXP((((AC197-AC$215)/AC$216+2)/4-1.9)^3)</f>
    </oc>
    <nc r="AD197" t="n">
      <f>-</f>
    </nc>
  </rcc>
  <rcc rId="19625" ua="false" sId="4">
    <oc r="AD198" t="e">
      <f>EXP((((AC198-AC$215)/AC$216+2)/4-1.9)^3)</f>
    </oc>
    <nc r="AD198" t="n">
      <f>-</f>
    </nc>
  </rcc>
  <rcc rId="19626" ua="false" sId="4">
    <oc r="AD199" t="e">
      <f>EXP((((AC199-AC$215)/AC$216+2)/4-1.9)^3)</f>
    </oc>
    <nc r="AD199" t="n">
      <f>-</f>
    </nc>
  </rcc>
  <rcc rId="19627" ua="false" sId="4">
    <oc r="AD200" t="e">
      <f>EXP((((AC200-AC$215)/AC$216+2)/4-1.9)^3)</f>
    </oc>
    <nc r="AD200" t="n">
      <f>-</f>
    </nc>
  </rcc>
  <rcc rId="19628" ua="false" sId="4">
    <oc r="AD201" t="e">
      <f>EXP((((AC201-AC$215)/AC$216+2)/4-1.9)^3)</f>
    </oc>
    <nc r="AD201" t="n">
      <f>-</f>
    </nc>
  </rcc>
  <rcc rId="19629" ua="false" sId="4">
    <oc r="AD202" t="e">
      <f>EXP((((AC202-AC$215)/AC$216+2)/4-1.9)^3)</f>
    </oc>
    <nc r="AD202" t="n">
      <f>-</f>
    </nc>
  </rcc>
  <rcc rId="19630" ua="false" sId="4">
    <oc r="AD203" t="e">
      <f>EXP((((AC203-AC$215)/AC$216+2)/4-1.9)^3)</f>
    </oc>
    <nc r="AD203" t="n">
      <f>-</f>
    </nc>
  </rcc>
  <rcc rId="19631" ua="false" sId="4">
    <oc r="AD204" t="e">
      <f>EXP((((AC204-AC$215)/AC$216+2)/4-1.9)^3)</f>
    </oc>
    <nc r="AD204" t="n">
      <f>-</f>
    </nc>
  </rcc>
  <rcc rId="19632" ua="false" sId="4">
    <oc r="AD205" t="e">
      <f>EXP((((AC205-AC$215)/AC$216+2)/4-1.9)^3)</f>
    </oc>
    <nc r="AD205" t="n">
      <f>-</f>
    </nc>
  </rcc>
  <rcc rId="19633" ua="false" sId="4">
    <oc r="AD206" t="e">
      <f>EXP((((AC206-AC$215)/AC$216+2)/4-1.9)^3)</f>
    </oc>
    <nc r="AD206" t="n">
      <f>-</f>
    </nc>
  </rcc>
  <rcc rId="19634" ua="false" sId="4">
    <oc r="AD207" t="e">
      <f>EXP((((AC207-AC$215)/AC$216+2)/4-1.9)^3)</f>
    </oc>
    <nc r="AD207" t="n">
      <f>-</f>
    </nc>
  </rcc>
  <rcc rId="19635" ua="false" sId="4">
    <oc r="AD208" t="e">
      <f>EXP((((AC208-AC$215)/AC$216+2)/4-1.9)^3)</f>
    </oc>
    <nc r="AD208" t="n">
      <f>-</f>
    </nc>
  </rcc>
  <rcc rId="19636" ua="false" sId="4">
    <oc r="AD209" t="e">
      <f>EXP((((AC209-AC$215)/AC$216+2)/4-1.9)^3)</f>
    </oc>
    <nc r="AD209" t="n">
      <f>-</f>
    </nc>
  </rcc>
  <rcc rId="19637" ua="false" sId="4">
    <oc r="AD210" t="e">
      <f>EXP((((AC210-AC$215)/AC$216+2)/4-1.9)^3)</f>
    </oc>
    <nc r="AD210" t="n">
      <f>-</f>
    </nc>
  </rcc>
  <rcc rId="19638" ua="false" sId="4">
    <oc r="AD211" t="e">
      <f>EXP((((AC211-AC$215)/AC$216+2)/4-1.9)^3)</f>
    </oc>
    <nc r="AD211" t="n">
      <f>-</f>
    </nc>
  </rcc>
  <rcc rId="19639" ua="false" sId="4">
    <oc r="AD212" t="e">
      <f>EXP((((AC212-AC$215)/AC$216+2)/4-1.9)^3)</f>
    </oc>
    <nc r="AD212" t="n">
      <f>-</f>
    </nc>
  </rcc>
  <rcc rId="19640" ua="false" sId="4">
    <oc r="AD213" t="e">
      <f>EXP((((AC213-AC$215)/AC$216+2)/4-1.9)^3)</f>
    </oc>
    <nc r="AD213" t="n">
      <f>-</f>
    </nc>
  </rcc>
  <rcc rId="19641" ua="false" sId="4">
    <oc r="AD214" t="e">
      <f>EXP((((AC214-AC$215)/AC$216+2)/4-1.9)^3)</f>
    </oc>
    <nc r="AD214" t="n">
      <f>-</f>
    </nc>
  </rcc>
  <rcc rId="19642" ua="false" sId="4">
    <oc r="AE190" t="e">
      <f>S190/U190</f>
    </oc>
    <nc r="AE190" t="n">
      <f>-</f>
    </nc>
  </rcc>
  <rcc rId="19643" ua="false" sId="4">
    <oc r="AE191" t="e">
      <f>S191/U191</f>
    </oc>
    <nc r="AE191" t="n">
      <f>-</f>
    </nc>
  </rcc>
  <rcc rId="19644" ua="false" sId="4">
    <oc r="AE192" t="e">
      <f>S192/U192</f>
    </oc>
    <nc r="AE192" t="n">
      <f>-</f>
    </nc>
  </rcc>
  <rcc rId="19645" ua="false" sId="4">
    <oc r="AE193" t="e">
      <f>S193/U193</f>
    </oc>
    <nc r="AE193" t="n">
      <f>-</f>
    </nc>
  </rcc>
  <rcc rId="19646" ua="false" sId="4">
    <oc r="AE194" t="e">
      <f>S194/U194</f>
    </oc>
    <nc r="AE194" t="n">
      <f>-</f>
    </nc>
  </rcc>
  <rcc rId="19647" ua="false" sId="4">
    <oc r="AE195" t="e">
      <f>S195/U195</f>
    </oc>
    <nc r="AE195" t="n">
      <f>-</f>
    </nc>
  </rcc>
  <rcc rId="19648" ua="false" sId="4">
    <oc r="AE196" t="e">
      <f>S196/U196</f>
    </oc>
    <nc r="AE196" t="n">
      <f>-</f>
    </nc>
  </rcc>
  <rcc rId="19649" ua="false" sId="4">
    <oc r="AE197" t="e">
      <f>S197/U197</f>
    </oc>
    <nc r="AE197" t="n">
      <f>-</f>
    </nc>
  </rcc>
  <rcc rId="19650" ua="false" sId="4">
    <oc r="AE198" t="e">
      <f>S198/U198</f>
    </oc>
    <nc r="AE198" t="n">
      <f>-</f>
    </nc>
  </rcc>
  <rcc rId="19651" ua="false" sId="4">
    <oc r="AE199" t="e">
      <f>S199/U199</f>
    </oc>
    <nc r="AE199" t="n">
      <f>-</f>
    </nc>
  </rcc>
  <rcc rId="19652" ua="false" sId="4">
    <oc r="AE200" t="e">
      <f>S200/U200</f>
    </oc>
    <nc r="AE200" t="n">
      <f>-</f>
    </nc>
  </rcc>
  <rcc rId="19653" ua="false" sId="4">
    <oc r="AE201" t="e">
      <f>S201/U201</f>
    </oc>
    <nc r="AE201" t="n">
      <f>-</f>
    </nc>
  </rcc>
  <rcc rId="19654" ua="false" sId="4">
    <oc r="AE202" t="e">
      <f>S202/U202</f>
    </oc>
    <nc r="AE202" t="n">
      <f>-</f>
    </nc>
  </rcc>
  <rcc rId="19655" ua="false" sId="4">
    <oc r="AE203" t="e">
      <f>S203/U203</f>
    </oc>
    <nc r="AE203" t="n">
      <f>-</f>
    </nc>
  </rcc>
  <rcc rId="19656" ua="false" sId="4">
    <oc r="AE204" t="e">
      <f>S204/U204</f>
    </oc>
    <nc r="AE204" t="n">
      <f>-</f>
    </nc>
  </rcc>
  <rcc rId="19657" ua="false" sId="4">
    <oc r="AE205" t="e">
      <f>S205/U205</f>
    </oc>
    <nc r="AE205" t="n">
      <f>-</f>
    </nc>
  </rcc>
  <rcc rId="19658" ua="false" sId="4">
    <oc r="AE206" t="e">
      <f>S206/U206</f>
    </oc>
    <nc r="AE206" t="n">
      <f>-</f>
    </nc>
  </rcc>
  <rcc rId="19659" ua="false" sId="4">
    <oc r="AE207" t="e">
      <f>S207/U207</f>
    </oc>
    <nc r="AE207" t="n">
      <f>-</f>
    </nc>
  </rcc>
  <rcc rId="19660" ua="false" sId="4">
    <oc r="AE208" t="e">
      <f>S208/U208</f>
    </oc>
    <nc r="AE208" t="n">
      <f>-</f>
    </nc>
  </rcc>
  <rcc rId="19661" ua="false" sId="4">
    <oc r="AE209" t="e">
      <f>S209/U209</f>
    </oc>
    <nc r="AE209" t="n">
      <f>-</f>
    </nc>
  </rcc>
  <rcc rId="19662" ua="false" sId="4">
    <oc r="AE210" t="e">
      <f>S210/U210</f>
    </oc>
    <nc r="AE210" t="n">
      <f>-</f>
    </nc>
  </rcc>
  <rcc rId="19663" ua="false" sId="4">
    <oc r="AE211" t="e">
      <f>S211/U211</f>
    </oc>
    <nc r="AE211" t="n">
      <f>-</f>
    </nc>
  </rcc>
  <rcc rId="19664" ua="false" sId="4">
    <oc r="AE212" t="e">
      <f>S212/U212</f>
    </oc>
    <nc r="AE212" t="n">
      <f>-</f>
    </nc>
  </rcc>
  <rcc rId="19665" ua="false" sId="4">
    <oc r="AE213" t="e">
      <f>S213/U213</f>
    </oc>
    <nc r="AE213" t="n">
      <f>-</f>
    </nc>
  </rcc>
  <rcc rId="19666" ua="false" sId="4">
    <oc r="AE214" t="e">
      <f>S214/U214</f>
    </oc>
    <nc r="AE214" t="n">
      <f>-</f>
    </nc>
  </rcc>
  <rcc rId="19667" ua="false" sId="4">
    <oc r="AE215" t="e">
      <f>AVERAGE(AE190:AE214)</f>
    </oc>
    <nc r="AE215" t="n">
      <f>-</f>
    </nc>
  </rcc>
  <rcc rId="19668" ua="false" sId="4">
    <oc r="AE216" t="e">
      <f>_xlfn.STDEV.P(AE190:AE214)</f>
    </oc>
    <nc r="AE216" t="n">
      <f>-</f>
    </nc>
  </rcc>
  <rcc rId="19669" ua="false" sId="4">
    <oc r="AF190" t="e">
      <f>EXP((((AE190-AE$215)/AE$216+2)/4-1.9)^3)</f>
    </oc>
    <nc r="AF190" t="n">
      <f>-</f>
    </nc>
  </rcc>
  <rcc rId="19670" ua="false" sId="4">
    <oc r="AF191" t="e">
      <f>EXP((((AE191-AE$215)/AE$216+2)/4-1.9)^3)</f>
    </oc>
    <nc r="AF191" t="n">
      <f>-</f>
    </nc>
  </rcc>
  <rcc rId="19671" ua="false" sId="4">
    <oc r="AF192" t="e">
      <f>EXP((((AE192-AE$215)/AE$216+2)/4-1.9)^3)</f>
    </oc>
    <nc r="AF192" t="n">
      <f>-</f>
    </nc>
  </rcc>
  <rcc rId="19672" ua="false" sId="4">
    <oc r="AF193" t="e">
      <f>EXP((((AE193-AE$215)/AE$216+2)/4-1.9)^3)</f>
    </oc>
    <nc r="AF193" t="n">
      <f>-</f>
    </nc>
  </rcc>
  <rcc rId="19673" ua="false" sId="4">
    <oc r="AF194" t="e">
      <f>EXP((((AE194-AE$215)/AE$216+2)/4-1.9)^3)</f>
    </oc>
    <nc r="AF194" t="n">
      <f>-</f>
    </nc>
  </rcc>
  <rcc rId="19674" ua="false" sId="4">
    <oc r="AF195" t="e">
      <f>EXP((((AE195-AE$215)/AE$216+2)/4-1.9)^3)</f>
    </oc>
    <nc r="AF195" t="n">
      <f>-</f>
    </nc>
  </rcc>
  <rcc rId="19675" ua="false" sId="4">
    <oc r="AF196" t="e">
      <f>EXP((((AE196-AE$215)/AE$216+2)/4-1.9)^3)</f>
    </oc>
    <nc r="AF196" t="n">
      <f>-</f>
    </nc>
  </rcc>
  <rcc rId="19676" ua="false" sId="4">
    <oc r="AF197" t="e">
      <f>EXP((((AE197-AE$215)/AE$216+2)/4-1.9)^3)</f>
    </oc>
    <nc r="AF197" t="n">
      <f>-</f>
    </nc>
  </rcc>
  <rcc rId="19677" ua="false" sId="4">
    <oc r="AF198" t="e">
      <f>EXP((((AE198-AE$215)/AE$216+2)/4-1.9)^3)</f>
    </oc>
    <nc r="AF198" t="n">
      <f>-</f>
    </nc>
  </rcc>
  <rcc rId="19678" ua="false" sId="4">
    <oc r="AF199" t="e">
      <f>EXP((((AE199-AE$215)/AE$216+2)/4-1.9)^3)</f>
    </oc>
    <nc r="AF199" t="n">
      <f>-</f>
    </nc>
  </rcc>
  <rcc rId="19679" ua="false" sId="4">
    <oc r="AF200" t="e">
      <f>EXP((((AE200-AE$215)/AE$216+2)/4-1.9)^3)</f>
    </oc>
    <nc r="AF200" t="n">
      <f>-</f>
    </nc>
  </rcc>
  <rcc rId="19680" ua="false" sId="4">
    <oc r="AF201" t="e">
      <f>EXP((((AE201-AE$215)/AE$216+2)/4-1.9)^3)</f>
    </oc>
    <nc r="AF201" t="n">
      <f>-</f>
    </nc>
  </rcc>
  <rcc rId="19681" ua="false" sId="4">
    <oc r="AF202" t="e">
      <f>EXP((((AE202-AE$215)/AE$216+2)/4-1.9)^3)</f>
    </oc>
    <nc r="AF202" t="n">
      <f>-</f>
    </nc>
  </rcc>
  <rcc rId="19682" ua="false" sId="4">
    <oc r="AF203" t="e">
      <f>EXP((((AE203-AE$215)/AE$216+2)/4-1.9)^3)</f>
    </oc>
    <nc r="AF203" t="n">
      <f>-</f>
    </nc>
  </rcc>
  <rcc rId="19683" ua="false" sId="4">
    <oc r="AF204" t="e">
      <f>EXP((((AE204-AE$215)/AE$216+2)/4-1.9)^3)</f>
    </oc>
    <nc r="AF204" t="n">
      <f>-</f>
    </nc>
  </rcc>
  <rcc rId="19684" ua="false" sId="4">
    <oc r="AF205" t="e">
      <f>EXP((((AE205-AE$215)/AE$216+2)/4-1.9)^3)</f>
    </oc>
    <nc r="AF205" t="n">
      <f>-</f>
    </nc>
  </rcc>
  <rcc rId="19685" ua="false" sId="4">
    <oc r="AF206" t="e">
      <f>EXP((((AE206-AE$215)/AE$216+2)/4-1.9)^3)</f>
    </oc>
    <nc r="AF206" t="n">
      <f>-</f>
    </nc>
  </rcc>
  <rcc rId="19686" ua="false" sId="4">
    <oc r="AF207" t="e">
      <f>EXP((((AE207-AE$215)/AE$216+2)/4-1.9)^3)</f>
    </oc>
    <nc r="AF207" t="n">
      <f>-</f>
    </nc>
  </rcc>
  <rcc rId="19687" ua="false" sId="4">
    <oc r="AF208" t="e">
      <f>EXP((((AE208-AE$215)/AE$216+2)/4-1.9)^3)</f>
    </oc>
    <nc r="AF208" t="n">
      <f>-</f>
    </nc>
  </rcc>
  <rcc rId="19688" ua="false" sId="4">
    <oc r="AF209" t="e">
      <f>EXP((((AE209-AE$215)/AE$216+2)/4-1.9)^3)</f>
    </oc>
    <nc r="AF209" t="n">
      <f>-</f>
    </nc>
  </rcc>
  <rcc rId="19689" ua="false" sId="4">
    <oc r="AF210" t="e">
      <f>EXP((((AE210-AE$215)/AE$216+2)/4-1.9)^3)</f>
    </oc>
    <nc r="AF210" t="n">
      <f>-</f>
    </nc>
  </rcc>
  <rcc rId="19690" ua="false" sId="4">
    <oc r="AF211" t="e">
      <f>EXP((((AE211-AE$215)/AE$216+2)/4-1.9)^3)</f>
    </oc>
    <nc r="AF211" t="n">
      <f>-</f>
    </nc>
  </rcc>
  <rcc rId="19691" ua="false" sId="4">
    <oc r="AF212" t="e">
      <f>EXP((((AE212-AE$215)/AE$216+2)/4-1.9)^3)</f>
    </oc>
    <nc r="AF212" t="n">
      <f>-</f>
    </nc>
  </rcc>
  <rcc rId="19692" ua="false" sId="4">
    <oc r="AF213" t="e">
      <f>EXP((((AE213-AE$215)/AE$216+2)/4-1.9)^3)</f>
    </oc>
    <nc r="AF213" t="n">
      <f>-</f>
    </nc>
  </rcc>
  <rcc rId="19693" ua="false" sId="4">
    <oc r="AF214" t="e">
      <f>EXP((((AE214-AE$215)/AE$216+2)/4-1.9)^3)</f>
    </oc>
    <nc r="AF214" t="n">
      <f>-</f>
    </nc>
  </rcc>
  <rcc rId="19694" ua="false" sId="4">
    <oc r="AG190" t="e">
      <f>V190/U190</f>
    </oc>
    <nc r="AG190" t="n">
      <f>-</f>
    </nc>
  </rcc>
  <rcc rId="19695" ua="false" sId="4">
    <oc r="AG191" t="e">
      <f>V191/U191</f>
    </oc>
    <nc r="AG191" t="n">
      <f>-</f>
    </nc>
  </rcc>
  <rcc rId="19696" ua="false" sId="4">
    <oc r="AG192" t="e">
      <f>V192/U192</f>
    </oc>
    <nc r="AG192" t="n">
      <f>-</f>
    </nc>
  </rcc>
  <rcc rId="19697" ua="false" sId="4">
    <oc r="AG193" t="e">
      <f>V193/U193</f>
    </oc>
    <nc r="AG193" t="n">
      <f>-</f>
    </nc>
  </rcc>
  <rcc rId="19698" ua="false" sId="4">
    <oc r="AG194" t="e">
      <f>V194/U194</f>
    </oc>
    <nc r="AG194" t="n">
      <f>-</f>
    </nc>
  </rcc>
  <rcc rId="19699" ua="false" sId="4">
    <oc r="AG195" t="e">
      <f>V195/U195</f>
    </oc>
    <nc r="AG195" t="n">
      <f>-</f>
    </nc>
  </rcc>
  <rcc rId="19700" ua="false" sId="4">
    <oc r="AG196" t="e">
      <f>V196/U196</f>
    </oc>
    <nc r="AG196" t="n">
      <f>-</f>
    </nc>
  </rcc>
  <rcc rId="19701" ua="false" sId="4">
    <oc r="AG197" t="e">
      <f>V197/U197</f>
    </oc>
    <nc r="AG197" t="n">
      <f>-</f>
    </nc>
  </rcc>
  <rcc rId="19702" ua="false" sId="4">
    <oc r="AG198" t="e">
      <f>V198/U198</f>
    </oc>
    <nc r="AG198" t="n">
      <f>-</f>
    </nc>
  </rcc>
  <rcc rId="19703" ua="false" sId="4">
    <oc r="AG199" t="e">
      <f>V199/U199</f>
    </oc>
    <nc r="AG199" t="n">
      <f>-</f>
    </nc>
  </rcc>
  <rcc rId="19704" ua="false" sId="4">
    <oc r="AG200" t="e">
      <f>V200/U200</f>
    </oc>
    <nc r="AG200" t="n">
      <f>-</f>
    </nc>
  </rcc>
  <rcc rId="19705" ua="false" sId="4">
    <oc r="AG201" t="e">
      <f>V201/U201</f>
    </oc>
    <nc r="AG201" t="n">
      <f>-</f>
    </nc>
  </rcc>
  <rcc rId="19706" ua="false" sId="4">
    <oc r="AG202" t="e">
      <f>V202/U202</f>
    </oc>
    <nc r="AG202" t="n">
      <f>-</f>
    </nc>
  </rcc>
  <rcc rId="19707" ua="false" sId="4">
    <oc r="AG203" t="e">
      <f>V203/U203</f>
    </oc>
    <nc r="AG203" t="n">
      <f>-</f>
    </nc>
  </rcc>
  <rcc rId="19708" ua="false" sId="4">
    <oc r="AG204" t="e">
      <f>V204/U204</f>
    </oc>
    <nc r="AG204" t="n">
      <f>-</f>
    </nc>
  </rcc>
  <rcc rId="19709" ua="false" sId="4">
    <oc r="AG205" t="e">
      <f>V205/U205</f>
    </oc>
    <nc r="AG205" t="n">
      <f>-</f>
    </nc>
  </rcc>
  <rcc rId="19710" ua="false" sId="4">
    <oc r="AG206" t="e">
      <f>V206/U206</f>
    </oc>
    <nc r="AG206" t="n">
      <f>-</f>
    </nc>
  </rcc>
  <rcc rId="19711" ua="false" sId="4">
    <oc r="AG207" t="e">
      <f>V207/U207</f>
    </oc>
    <nc r="AG207" t="n">
      <f>-</f>
    </nc>
  </rcc>
  <rcc rId="19712" ua="false" sId="4">
    <oc r="AG208" t="e">
      <f>V208/U208</f>
    </oc>
    <nc r="AG208" t="n">
      <f>-</f>
    </nc>
  </rcc>
  <rcc rId="19713" ua="false" sId="4">
    <oc r="AG209" t="e">
      <f>V209/U209</f>
    </oc>
    <nc r="AG209" t="n">
      <f>-</f>
    </nc>
  </rcc>
  <rcc rId="19714" ua="false" sId="4">
    <oc r="AG210" t="e">
      <f>V210/U210</f>
    </oc>
    <nc r="AG210" t="n">
      <f>-</f>
    </nc>
  </rcc>
  <rcc rId="19715" ua="false" sId="4">
    <oc r="AG211" t="e">
      <f>V211/U211</f>
    </oc>
    <nc r="AG211" t="n">
      <f>-</f>
    </nc>
  </rcc>
  <rcc rId="19716" ua="false" sId="4">
    <oc r="AG212" t="e">
      <f>V212/U212</f>
    </oc>
    <nc r="AG212" t="n">
      <f>-</f>
    </nc>
  </rcc>
  <rcc rId="19717" ua="false" sId="4">
    <oc r="AG213" t="e">
      <f>V213/U213</f>
    </oc>
    <nc r="AG213" t="n">
      <f>-</f>
    </nc>
  </rcc>
  <rcc rId="19718" ua="false" sId="4">
    <oc r="AG214" t="e">
      <f>V214/U214</f>
    </oc>
    <nc r="AG214" t="n">
      <f>-</f>
    </nc>
  </rcc>
  <rcc rId="19719" ua="false" sId="4">
    <oc r="AG215" t="e">
      <f>AVERAGE(AG190:AG214)</f>
    </oc>
    <nc r="AG215" t="n">
      <f>-</f>
    </nc>
  </rcc>
  <rcc rId="19720" ua="false" sId="4">
    <oc r="AG216" t="e">
      <f>_xlfn.STDEV.P(AG190:AG214)</f>
    </oc>
    <nc r="AG216" t="n">
      <f>-</f>
    </nc>
  </rcc>
  <rcc rId="19721" ua="false" sId="4">
    <oc r="AH190" t="e">
      <f>EXP((((AG190-AG$215)/AG$216+2)/4-1.9)^3)</f>
    </oc>
    <nc r="AH190" t="n">
      <f>-</f>
    </nc>
  </rcc>
  <rcc rId="19722" ua="false" sId="4">
    <oc r="AH191" t="e">
      <f>EXP((((AG191-AG$215)/AG$216+2)/4-1.9)^3)</f>
    </oc>
    <nc r="AH191" t="n">
      <f>-</f>
    </nc>
  </rcc>
  <rcc rId="19723" ua="false" sId="4">
    <oc r="AH192" t="e">
      <f>EXP((((AG192-AG$215)/AG$216+2)/4-1.9)^3)</f>
    </oc>
    <nc r="AH192" t="n">
      <f>-</f>
    </nc>
  </rcc>
  <rcc rId="19724" ua="false" sId="4">
    <oc r="AH193" t="e">
      <f>EXP((((AG193-AG$215)/AG$216+2)/4-1.9)^3)</f>
    </oc>
    <nc r="AH193" t="n">
      <f>-</f>
    </nc>
  </rcc>
  <rcc rId="19725" ua="false" sId="4">
    <oc r="AH194" t="e">
      <f>EXP((((AG194-AG$215)/AG$216+2)/4-1.9)^3)</f>
    </oc>
    <nc r="AH194" t="n">
      <f>-</f>
    </nc>
  </rcc>
  <rcc rId="19726" ua="false" sId="4">
    <oc r="AH195" t="e">
      <f>EXP((((AG195-AG$215)/AG$216+2)/4-1.9)^3)</f>
    </oc>
    <nc r="AH195" t="n">
      <f>-</f>
    </nc>
  </rcc>
  <rcc rId="19727" ua="false" sId="4">
    <oc r="AH196" t="e">
      <f>EXP((((AG196-AG$215)/AG$216+2)/4-1.9)^3)</f>
    </oc>
    <nc r="AH196" t="n">
      <f>-</f>
    </nc>
  </rcc>
  <rcc rId="19728" ua="false" sId="4">
    <oc r="AH197" t="e">
      <f>EXP((((AG197-AG$215)/AG$216+2)/4-1.9)^3)</f>
    </oc>
    <nc r="AH197" t="n">
      <f>-</f>
    </nc>
  </rcc>
  <rcc rId="19729" ua="false" sId="4">
    <oc r="AH198" t="e">
      <f>EXP((((AG198-AG$215)/AG$216+2)/4-1.9)^3)</f>
    </oc>
    <nc r="AH198" t="n">
      <f>-</f>
    </nc>
  </rcc>
  <rcc rId="19730" ua="false" sId="4">
    <oc r="AH199" t="e">
      <f>EXP((((AG199-AG$215)/AG$216+2)/4-1.9)^3)</f>
    </oc>
    <nc r="AH199" t="n">
      <f>-</f>
    </nc>
  </rcc>
  <rcc rId="19731" ua="false" sId="4">
    <oc r="AH200" t="e">
      <f>EXP((((AG200-AG$215)/AG$216+2)/4-1.9)^3)</f>
    </oc>
    <nc r="AH200" t="n">
      <f>-</f>
    </nc>
  </rcc>
  <rcc rId="19732" ua="false" sId="4">
    <oc r="AH201" t="e">
      <f>EXP((((AG201-AG$215)/AG$216+2)/4-1.9)^3)</f>
    </oc>
    <nc r="AH201" t="n">
      <f>-</f>
    </nc>
  </rcc>
  <rcc rId="19733" ua="false" sId="4">
    <oc r="AH202" t="e">
      <f>EXP((((AG202-AG$215)/AG$216+2)/4-1.9)^3)</f>
    </oc>
    <nc r="AH202" t="n">
      <f>-</f>
    </nc>
  </rcc>
  <rcc rId="19734" ua="false" sId="4">
    <oc r="AH203" t="e">
      <f>EXP((((AG203-AG$215)/AG$216+2)/4-1.9)^3)</f>
    </oc>
    <nc r="AH203" t="n">
      <f>-</f>
    </nc>
  </rcc>
  <rcc rId="19735" ua="false" sId="4">
    <oc r="AH204" t="e">
      <f>EXP((((AG204-AG$215)/AG$216+2)/4-1.9)^3)</f>
    </oc>
    <nc r="AH204" t="n">
      <f>-</f>
    </nc>
  </rcc>
  <rcc rId="19736" ua="false" sId="4">
    <oc r="AH205" t="e">
      <f>EXP((((AG205-AG$215)/AG$216+2)/4-1.9)^3)</f>
    </oc>
    <nc r="AH205" t="n">
      <f>-</f>
    </nc>
  </rcc>
  <rcc rId="19737" ua="false" sId="4">
    <oc r="AH206" t="e">
      <f>EXP((((AG206-AG$215)/AG$216+2)/4-1.9)^3)</f>
    </oc>
    <nc r="AH206" t="n">
      <f>-</f>
    </nc>
  </rcc>
  <rcc rId="19738" ua="false" sId="4">
    <oc r="AH207" t="e">
      <f>EXP((((AG207-AG$215)/AG$216+2)/4-1.9)^3)</f>
    </oc>
    <nc r="AH207" t="n">
      <f>-</f>
    </nc>
  </rcc>
  <rcc rId="19739" ua="false" sId="4">
    <oc r="AH208" t="e">
      <f>EXP((((AG208-AG$215)/AG$216+2)/4-1.9)^3)</f>
    </oc>
    <nc r="AH208" t="n">
      <f>-</f>
    </nc>
  </rcc>
  <rcc rId="19740" ua="false" sId="4">
    <oc r="AH209" t="e">
      <f>EXP((((AG209-AG$215)/AG$216+2)/4-1.9)^3)</f>
    </oc>
    <nc r="AH209" t="n">
      <f>-</f>
    </nc>
  </rcc>
  <rcc rId="19741" ua="false" sId="4">
    <oc r="AH210" t="e">
      <f>EXP((((AG210-AG$215)/AG$216+2)/4-1.9)^3)</f>
    </oc>
    <nc r="AH210" t="n">
      <f>-</f>
    </nc>
  </rcc>
  <rcc rId="19742" ua="false" sId="4">
    <oc r="AH211" t="e">
      <f>EXP((((AG211-AG$215)/AG$216+2)/4-1.9)^3)</f>
    </oc>
    <nc r="AH211" t="n">
      <f>-</f>
    </nc>
  </rcc>
  <rcc rId="19743" ua="false" sId="4">
    <oc r="AH212" t="e">
      <f>EXP((((AG212-AG$215)/AG$216+2)/4-1.9)^3)</f>
    </oc>
    <nc r="AH212" t="n">
      <f>-</f>
    </nc>
  </rcc>
  <rcc rId="19744" ua="false" sId="4">
    <oc r="AH213" t="e">
      <f>EXP((((AG213-AG$215)/AG$216+2)/4-1.9)^3)</f>
    </oc>
    <nc r="AH213" t="n">
      <f>-</f>
    </nc>
  </rcc>
  <rcc rId="19745" ua="false" sId="4">
    <oc r="AH214" t="e">
      <f>EXP((((AG214-AG$215)/AG$216+2)/4-1.9)^3)</f>
    </oc>
    <nc r="AH214" t="n">
      <f>-</f>
    </nc>
  </rcc>
  <rcc rId="19746" ua="false" sId="4">
    <oc r="AI190" t="e">
      <f>W190/U190</f>
    </oc>
    <nc r="AI190" t="n">
      <f>-</f>
    </nc>
  </rcc>
  <rcc rId="19747" ua="false" sId="4">
    <oc r="AI191" t="e">
      <f>W191/U191</f>
    </oc>
    <nc r="AI191" t="n">
      <f>-</f>
    </nc>
  </rcc>
  <rcc rId="19748" ua="false" sId="4">
    <oc r="AI192" t="e">
      <f>W192/U192</f>
    </oc>
    <nc r="AI192" t="n">
      <f>-</f>
    </nc>
  </rcc>
  <rcc rId="19749" ua="false" sId="4">
    <oc r="AI193" t="e">
      <f>W193/U193</f>
    </oc>
    <nc r="AI193" t="n">
      <f>-</f>
    </nc>
  </rcc>
  <rcc rId="19750" ua="false" sId="4">
    <oc r="AI194" t="e">
      <f>W194/U194</f>
    </oc>
    <nc r="AI194" t="n">
      <f>-</f>
    </nc>
  </rcc>
  <rcc rId="19751" ua="false" sId="4">
    <oc r="AI195" t="e">
      <f>W195/U195</f>
    </oc>
    <nc r="AI195" t="n">
      <f>-</f>
    </nc>
  </rcc>
  <rcc rId="19752" ua="false" sId="4">
    <oc r="AI196" t="e">
      <f>W196/U196</f>
    </oc>
    <nc r="AI196" t="n">
      <f>-</f>
    </nc>
  </rcc>
  <rcc rId="19753" ua="false" sId="4">
    <oc r="AI197" t="e">
      <f>W197/U197</f>
    </oc>
    <nc r="AI197" t="n">
      <f>-</f>
    </nc>
  </rcc>
  <rcc rId="19754" ua="false" sId="4">
    <oc r="AI198" t="e">
      <f>W198/U198</f>
    </oc>
    <nc r="AI198" t="n">
      <f>-</f>
    </nc>
  </rcc>
  <rcc rId="19755" ua="false" sId="4">
    <oc r="AI199" t="e">
      <f>W199/U199</f>
    </oc>
    <nc r="AI199" t="n">
      <f>-</f>
    </nc>
  </rcc>
  <rcc rId="19756" ua="false" sId="4">
    <oc r="AI200" t="e">
      <f>W200/U200</f>
    </oc>
    <nc r="AI200" t="n">
      <f>-</f>
    </nc>
  </rcc>
  <rcc rId="19757" ua="false" sId="4">
    <oc r="AI201" t="e">
      <f>W201/U201</f>
    </oc>
    <nc r="AI201" t="n">
      <f>-</f>
    </nc>
  </rcc>
  <rcc rId="19758" ua="false" sId="4">
    <oc r="AI202" t="e">
      <f>W202/U202</f>
    </oc>
    <nc r="AI202" t="n">
      <f>-</f>
    </nc>
  </rcc>
  <rcc rId="19759" ua="false" sId="4">
    <oc r="AI203" t="e">
      <f>W203/U203</f>
    </oc>
    <nc r="AI203" t="n">
      <f>-</f>
    </nc>
  </rcc>
  <rcc rId="19760" ua="false" sId="4">
    <oc r="AI204" t="e">
      <f>W204/U204</f>
    </oc>
    <nc r="AI204" t="n">
      <f>-</f>
    </nc>
  </rcc>
  <rcc rId="19761" ua="false" sId="4">
    <oc r="AI205" t="e">
      <f>W205/U205</f>
    </oc>
    <nc r="AI205" t="n">
      <f>-</f>
    </nc>
  </rcc>
  <rcc rId="19762" ua="false" sId="4">
    <oc r="AI206" t="e">
      <f>W206/U206</f>
    </oc>
    <nc r="AI206" t="n">
      <f>-</f>
    </nc>
  </rcc>
  <rcc rId="19763" ua="false" sId="4">
    <oc r="AI207" t="e">
      <f>W207/U207</f>
    </oc>
    <nc r="AI207" t="n">
      <f>-</f>
    </nc>
  </rcc>
  <rcc rId="19764" ua="false" sId="4">
    <oc r="AI208" t="e">
      <f>W208/U208</f>
    </oc>
    <nc r="AI208" t="n">
      <f>-</f>
    </nc>
  </rcc>
  <rcc rId="19765" ua="false" sId="4">
    <oc r="AI209" t="e">
      <f>W209/U209</f>
    </oc>
    <nc r="AI209" t="n">
      <f>-</f>
    </nc>
  </rcc>
  <rcc rId="19766" ua="false" sId="4">
    <oc r="AI210" t="e">
      <f>W210/U210</f>
    </oc>
    <nc r="AI210" t="n">
      <f>-</f>
    </nc>
  </rcc>
  <rcc rId="19767" ua="false" sId="4">
    <oc r="AI211" t="e">
      <f>W211/U211</f>
    </oc>
    <nc r="AI211" t="n">
      <f>-</f>
    </nc>
  </rcc>
  <rcc rId="19768" ua="false" sId="4">
    <oc r="AI212" t="e">
      <f>W212/U212</f>
    </oc>
    <nc r="AI212" t="n">
      <f>-</f>
    </nc>
  </rcc>
  <rcc rId="19769" ua="false" sId="4">
    <oc r="AI213" t="e">
      <f>W213/U213</f>
    </oc>
    <nc r="AI213" t="n">
      <f>-</f>
    </nc>
  </rcc>
  <rcc rId="19770" ua="false" sId="4">
    <oc r="AI214" t="e">
      <f>W214/U214</f>
    </oc>
    <nc r="AI214" t="n">
      <f>-</f>
    </nc>
  </rcc>
  <rcc rId="19771" ua="false" sId="4">
    <oc r="AI215" t="e">
      <f>AVERAGE(AI190:AI214)</f>
    </oc>
    <nc r="AI215" t="n">
      <f>-</f>
    </nc>
  </rcc>
  <rcc rId="19772" ua="false" sId="4">
    <oc r="AI216" t="e">
      <f>_xlfn.STDEV.P(AI190:AI214)</f>
    </oc>
    <nc r="AI216" t="n">
      <f>-</f>
    </nc>
  </rcc>
  <rcc rId="19773" ua="false" sId="4">
    <oc r="AJ190" t="e">
      <f>EXP((((AI190-AI$215)/AI$216+2)/4-1.9)^3)</f>
    </oc>
    <nc r="AJ190" t="n">
      <f>-</f>
    </nc>
  </rcc>
  <rcc rId="19774" ua="false" sId="4">
    <oc r="AJ191" t="e">
      <f>EXP((((AI191-AI$215)/AI$216+2)/4-1.9)^3)</f>
    </oc>
    <nc r="AJ191" t="n">
      <f>-</f>
    </nc>
  </rcc>
  <rcc rId="19775" ua="false" sId="4">
    <oc r="AJ192" t="e">
      <f>EXP((((AI192-AI$215)/AI$216+2)/4-1.9)^3)</f>
    </oc>
    <nc r="AJ192" t="n">
      <f>-</f>
    </nc>
  </rcc>
  <rcc rId="19776" ua="false" sId="4">
    <oc r="AJ193" t="e">
      <f>EXP((((AI193-AI$215)/AI$216+2)/4-1.9)^3)</f>
    </oc>
    <nc r="AJ193" t="n">
      <f>-</f>
    </nc>
  </rcc>
  <rcc rId="19777" ua="false" sId="4">
    <oc r="AJ194" t="e">
      <f>EXP((((AI194-AI$215)/AI$216+2)/4-1.9)^3)</f>
    </oc>
    <nc r="AJ194" t="n">
      <f>-</f>
    </nc>
  </rcc>
  <rcc rId="19778" ua="false" sId="4">
    <oc r="AJ195" t="e">
      <f>EXP((((AI195-AI$215)/AI$216+2)/4-1.9)^3)</f>
    </oc>
    <nc r="AJ195" t="n">
      <f>-</f>
    </nc>
  </rcc>
  <rcc rId="19779" ua="false" sId="4">
    <oc r="AJ196" t="e">
      <f>EXP((((AI196-AI$215)/AI$216+2)/4-1.9)^3)</f>
    </oc>
    <nc r="AJ196" t="n">
      <f>-</f>
    </nc>
  </rcc>
  <rcc rId="19780" ua="false" sId="4">
    <oc r="AJ197" t="e">
      <f>EXP((((AI197-AI$215)/AI$216+2)/4-1.9)^3)</f>
    </oc>
    <nc r="AJ197" t="n">
      <f>-</f>
    </nc>
  </rcc>
  <rcc rId="19781" ua="false" sId="4">
    <oc r="AJ198" t="e">
      <f>EXP((((AI198-AI$215)/AI$216+2)/4-1.9)^3)</f>
    </oc>
    <nc r="AJ198" t="n">
      <f>-</f>
    </nc>
  </rcc>
  <rcc rId="19782" ua="false" sId="4">
    <oc r="AJ199" t="e">
      <f>EXP((((AI199-AI$215)/AI$216+2)/4-1.9)^3)</f>
    </oc>
    <nc r="AJ199" t="n">
      <f>-</f>
    </nc>
  </rcc>
  <rcc rId="19783" ua="false" sId="4">
    <oc r="AJ200" t="e">
      <f>EXP((((AI200-AI$215)/AI$216+2)/4-1.9)^3)</f>
    </oc>
    <nc r="AJ200" t="n">
      <f>-</f>
    </nc>
  </rcc>
  <rcc rId="19784" ua="false" sId="4">
    <oc r="AJ201" t="e">
      <f>EXP((((AI201-AI$215)/AI$216+2)/4-1.9)^3)</f>
    </oc>
    <nc r="AJ201" t="n">
      <f>-</f>
    </nc>
  </rcc>
  <rcc rId="19785" ua="false" sId="4">
    <oc r="AJ202" t="e">
      <f>EXP((((AI202-AI$215)/AI$216+2)/4-1.9)^3)</f>
    </oc>
    <nc r="AJ202" t="n">
      <f>-</f>
    </nc>
  </rcc>
  <rcc rId="19786" ua="false" sId="4">
    <oc r="AJ203" t="e">
      <f>EXP((((AI203-AI$215)/AI$216+2)/4-1.9)^3)</f>
    </oc>
    <nc r="AJ203" t="n">
      <f>-</f>
    </nc>
  </rcc>
  <rcc rId="19787" ua="false" sId="4">
    <oc r="AJ204" t="e">
      <f>EXP((((AI204-AI$215)/AI$216+2)/4-1.9)^3)</f>
    </oc>
    <nc r="AJ204" t="n">
      <f>-</f>
    </nc>
  </rcc>
  <rcc rId="19788" ua="false" sId="4">
    <oc r="AJ205" t="e">
      <f>EXP((((AI205-AI$215)/AI$216+2)/4-1.9)^3)</f>
    </oc>
    <nc r="AJ205" t="n">
      <f>-</f>
    </nc>
  </rcc>
  <rcc rId="19789" ua="false" sId="4">
    <oc r="AJ206" t="e">
      <f>EXP((((AI206-AI$215)/AI$216+2)/4-1.9)^3)</f>
    </oc>
    <nc r="AJ206" t="n">
      <f>-</f>
    </nc>
  </rcc>
  <rcc rId="19790" ua="false" sId="4">
    <oc r="AJ207" t="e">
      <f>EXP((((AI207-AI$215)/AI$216+2)/4-1.9)^3)</f>
    </oc>
    <nc r="AJ207" t="n">
      <f>-</f>
    </nc>
  </rcc>
  <rcc rId="19791" ua="false" sId="4">
    <oc r="AJ208" t="e">
      <f>EXP((((AI208-AI$215)/AI$216+2)/4-1.9)^3)</f>
    </oc>
    <nc r="AJ208" t="n">
      <f>-</f>
    </nc>
  </rcc>
  <rcc rId="19792" ua="false" sId="4">
    <oc r="AJ209" t="e">
      <f>EXP((((AI209-AI$215)/AI$216+2)/4-1.9)^3)</f>
    </oc>
    <nc r="AJ209" t="n">
      <f>-</f>
    </nc>
  </rcc>
  <rcc rId="19793" ua="false" sId="4">
    <oc r="AJ210" t="e">
      <f>EXP((((AI210-AI$215)/AI$216+2)/4-1.9)^3)</f>
    </oc>
    <nc r="AJ210" t="n">
      <f>-</f>
    </nc>
  </rcc>
  <rcc rId="19794" ua="false" sId="4">
    <oc r="AJ211" t="e">
      <f>EXP((((AI211-AI$215)/AI$216+2)/4-1.9)^3)</f>
    </oc>
    <nc r="AJ211" t="n">
      <f>-</f>
    </nc>
  </rcc>
  <rcc rId="19795" ua="false" sId="4">
    <oc r="AJ212" t="e">
      <f>EXP((((AI212-AI$215)/AI$216+2)/4-1.9)^3)</f>
    </oc>
    <nc r="AJ212" t="n">
      <f>-</f>
    </nc>
  </rcc>
  <rcc rId="19796" ua="false" sId="4">
    <oc r="AJ213" t="e">
      <f>EXP((((AI213-AI$215)/AI$216+2)/4-1.9)^3)</f>
    </oc>
    <nc r="AJ213" t="n">
      <f>-</f>
    </nc>
  </rcc>
  <rcc rId="19797" ua="false" sId="4">
    <oc r="AJ214" t="e">
      <f>EXP((((AI214-AI$215)/AI$216+2)/4-1.9)^3)</f>
    </oc>
    <nc r="AJ214" t="n">
      <f>-</f>
    </nc>
  </rcc>
  <rcc rId="19798" ua="false" sId="4">
    <oc r="AK190" t="e">
      <f>Z190/U190</f>
    </oc>
    <nc r="AK190" t="n">
      <f>-</f>
    </nc>
  </rcc>
  <rcc rId="19799" ua="false" sId="4">
    <oc r="AK191" t="e">
      <f>Z191/U191</f>
    </oc>
    <nc r="AK191" t="n">
      <f>-</f>
    </nc>
  </rcc>
  <rcc rId="19800" ua="false" sId="4">
    <oc r="AK192" t="e">
      <f>Z192/U192</f>
    </oc>
    <nc r="AK192" t="n">
      <f>-</f>
    </nc>
  </rcc>
  <rcc rId="19801" ua="false" sId="4">
    <oc r="AK193" t="e">
      <f>Z193/U193</f>
    </oc>
    <nc r="AK193" t="n">
      <f>-</f>
    </nc>
  </rcc>
  <rcc rId="19802" ua="false" sId="4">
    <oc r="AK194" t="e">
      <f>Z194/U194</f>
    </oc>
    <nc r="AK194" t="n">
      <f>-</f>
    </nc>
  </rcc>
  <rcc rId="19803" ua="false" sId="4">
    <oc r="AK195" t="e">
      <f>Z195/U195</f>
    </oc>
    <nc r="AK195" t="n">
      <f>-</f>
    </nc>
  </rcc>
  <rcc rId="19804" ua="false" sId="4">
    <oc r="AK196" t="e">
      <f>Z196/U196</f>
    </oc>
    <nc r="AK196" t="n">
      <f>-</f>
    </nc>
  </rcc>
  <rcc rId="19805" ua="false" sId="4">
    <oc r="AK197" t="e">
      <f>Z197/U197</f>
    </oc>
    <nc r="AK197" t="n">
      <f>-</f>
    </nc>
  </rcc>
  <rcc rId="19806" ua="false" sId="4">
    <oc r="AK198" t="e">
      <f>Z198/U198</f>
    </oc>
    <nc r="AK198" t="n">
      <f>-</f>
    </nc>
  </rcc>
  <rcc rId="19807" ua="false" sId="4">
    <oc r="AK199" t="e">
      <f>Z199/U199</f>
    </oc>
    <nc r="AK199" t="n">
      <f>-</f>
    </nc>
  </rcc>
  <rcc rId="19808" ua="false" sId="4">
    <oc r="AK200" t="e">
      <f>Z200/U200</f>
    </oc>
    <nc r="AK200" t="n">
      <f>-</f>
    </nc>
  </rcc>
  <rcc rId="19809" ua="false" sId="4">
    <oc r="AK201" t="e">
      <f>Z201/U201</f>
    </oc>
    <nc r="AK201" t="n">
      <f>-</f>
    </nc>
  </rcc>
  <rcc rId="19810" ua="false" sId="4">
    <oc r="AK202" t="e">
      <f>Z202/U202</f>
    </oc>
    <nc r="AK202" t="n">
      <f>-</f>
    </nc>
  </rcc>
  <rcc rId="19811" ua="false" sId="4">
    <oc r="AK203" t="e">
      <f>Z203/U203</f>
    </oc>
    <nc r="AK203" t="n">
      <f>-</f>
    </nc>
  </rcc>
  <rcc rId="19812" ua="false" sId="4">
    <oc r="AK204" t="e">
      <f>Z204/U204</f>
    </oc>
    <nc r="AK204" t="n">
      <f>-</f>
    </nc>
  </rcc>
  <rcc rId="19813" ua="false" sId="4">
    <oc r="AK205" t="e">
      <f>Z205/U205</f>
    </oc>
    <nc r="AK205" t="n">
      <f>-</f>
    </nc>
  </rcc>
  <rcc rId="19814" ua="false" sId="4">
    <oc r="AK206" t="e">
      <f>Z206/U206</f>
    </oc>
    <nc r="AK206" t="n">
      <f>-</f>
    </nc>
  </rcc>
  <rcc rId="19815" ua="false" sId="4">
    <oc r="AK207" t="e">
      <f>Z207/U207</f>
    </oc>
    <nc r="AK207" t="n">
      <f>-</f>
    </nc>
  </rcc>
  <rcc rId="19816" ua="false" sId="4">
    <oc r="AK208" t="e">
      <f>Z208/U208</f>
    </oc>
    <nc r="AK208" t="n">
      <f>-</f>
    </nc>
  </rcc>
  <rcc rId="19817" ua="false" sId="4">
    <oc r="AK209" t="e">
      <f>Z209/U209</f>
    </oc>
    <nc r="AK209" t="n">
      <f>-</f>
    </nc>
  </rcc>
  <rcc rId="19818" ua="false" sId="4">
    <oc r="AK210" t="e">
      <f>Z210/U210</f>
    </oc>
    <nc r="AK210" t="n">
      <f>-</f>
    </nc>
  </rcc>
  <rcc rId="19819" ua="false" sId="4">
    <oc r="AK211" t="e">
      <f>Z211/U211</f>
    </oc>
    <nc r="AK211" t="n">
      <f>-</f>
    </nc>
  </rcc>
  <rcc rId="19820" ua="false" sId="4">
    <oc r="AK212" t="e">
      <f>Z212/U212</f>
    </oc>
    <nc r="AK212" t="n">
      <f>-</f>
    </nc>
  </rcc>
  <rcc rId="19821" ua="false" sId="4">
    <oc r="AK213" t="e">
      <f>Z213/U213</f>
    </oc>
    <nc r="AK213" t="n">
      <f>-</f>
    </nc>
  </rcc>
  <rcc rId="19822" ua="false" sId="4">
    <oc r="AK214" t="e">
      <f>Z214/U214</f>
    </oc>
    <nc r="AK214" t="n">
      <f>-</f>
    </nc>
  </rcc>
  <rcc rId="19823" ua="false" sId="4">
    <oc r="AK215" t="e">
      <f>AVERAGE(AK190:AK214)</f>
    </oc>
    <nc r="AK215" t="n">
      <f>-</f>
    </nc>
  </rcc>
  <rcc rId="19824" ua="false" sId="4">
    <oc r="AK216" t="e">
      <f>_xlfn.STDEV.P(AK190:AK214)</f>
    </oc>
    <nc r="AK216" t="n">
      <f>-</f>
    </nc>
  </rcc>
  <rcc rId="19825" ua="false" sId="4">
    <oc r="AL190" t="e">
      <f>EXP((((AK190-AK$215)/AK$216+2)/4-1.9)^3)</f>
    </oc>
    <nc r="AL190" t="n">
      <f>-</f>
    </nc>
  </rcc>
  <rcc rId="19826" ua="false" sId="4">
    <oc r="AL191" t="e">
      <f>EXP((((AK191-AK$215)/AK$216+2)/4-1.9)^3)</f>
    </oc>
    <nc r="AL191" t="n">
      <f>-</f>
    </nc>
  </rcc>
  <rcc rId="19827" ua="false" sId="4">
    <oc r="AL192" t="e">
      <f>EXP((((AK192-AK$215)/AK$216+2)/4-1.9)^3)</f>
    </oc>
    <nc r="AL192" t="n">
      <f>-</f>
    </nc>
  </rcc>
  <rcc rId="19828" ua="false" sId="4">
    <oc r="AL193" t="e">
      <f>EXP((((AK193-AK$215)/AK$216+2)/4-1.9)^3)</f>
    </oc>
    <nc r="AL193" t="n">
      <f>-</f>
    </nc>
  </rcc>
  <rcc rId="19829" ua="false" sId="4">
    <oc r="AL194" t="e">
      <f>EXP((((AK194-AK$215)/AK$216+2)/4-1.9)^3)</f>
    </oc>
    <nc r="AL194" t="n">
      <f>-</f>
    </nc>
  </rcc>
  <rcc rId="19830" ua="false" sId="4">
    <oc r="AL195" t="e">
      <f>EXP((((AK195-AK$215)/AK$216+2)/4-1.9)^3)</f>
    </oc>
    <nc r="AL195" t="n">
      <f>-</f>
    </nc>
  </rcc>
  <rcc rId="19831" ua="false" sId="4">
    <oc r="AL196" t="e">
      <f>EXP((((AK196-AK$215)/AK$216+2)/4-1.9)^3)</f>
    </oc>
    <nc r="AL196" t="n">
      <f>-</f>
    </nc>
  </rcc>
  <rcc rId="19832" ua="false" sId="4">
    <oc r="AL197" t="e">
      <f>EXP((((AK197-AK$215)/AK$216+2)/4-1.9)^3)</f>
    </oc>
    <nc r="AL197" t="n">
      <f>-</f>
    </nc>
  </rcc>
  <rcc rId="19833" ua="false" sId="4">
    <oc r="AL198" t="e">
      <f>EXP((((AK198-AK$215)/AK$216+2)/4-1.9)^3)</f>
    </oc>
    <nc r="AL198" t="n">
      <f>-</f>
    </nc>
  </rcc>
  <rcc rId="19834" ua="false" sId="4">
    <oc r="AL199" t="e">
      <f>EXP((((AK199-AK$215)/AK$216+2)/4-1.9)^3)</f>
    </oc>
    <nc r="AL199" t="n">
      <f>-</f>
    </nc>
  </rcc>
  <rcc rId="19835" ua="false" sId="4">
    <oc r="AL200" t="e">
      <f>EXP((((AK200-AK$215)/AK$216+2)/4-1.9)^3)</f>
    </oc>
    <nc r="AL200" t="n">
      <f>-</f>
    </nc>
  </rcc>
  <rcc rId="19836" ua="false" sId="4">
    <oc r="AL201" t="e">
      <f>EXP((((AK201-AK$215)/AK$216+2)/4-1.9)^3)</f>
    </oc>
    <nc r="AL201" t="n">
      <f>-</f>
    </nc>
  </rcc>
  <rcc rId="19837" ua="false" sId="4">
    <oc r="AL202" t="e">
      <f>EXP((((AK202-AK$215)/AK$216+2)/4-1.9)^3)</f>
    </oc>
    <nc r="AL202" t="n">
      <f>-</f>
    </nc>
  </rcc>
  <rcc rId="19838" ua="false" sId="4">
    <oc r="AL203" t="e">
      <f>EXP((((AK203-AK$215)/AK$216+2)/4-1.9)^3)</f>
    </oc>
    <nc r="AL203" t="n">
      <f>-</f>
    </nc>
  </rcc>
  <rcc rId="19839" ua="false" sId="4">
    <oc r="AL204" t="e">
      <f>EXP((((AK204-AK$215)/AK$216+2)/4-1.9)^3)</f>
    </oc>
    <nc r="AL204" t="n">
      <f>-</f>
    </nc>
  </rcc>
  <rcc rId="19840" ua="false" sId="4">
    <oc r="AL205" t="e">
      <f>EXP((((AK205-AK$215)/AK$216+2)/4-1.9)^3)</f>
    </oc>
    <nc r="AL205" t="n">
      <f>-</f>
    </nc>
  </rcc>
  <rcc rId="19841" ua="false" sId="4">
    <oc r="AL206" t="e">
      <f>EXP((((AK206-AK$215)/AK$216+2)/4-1.9)^3)</f>
    </oc>
    <nc r="AL206" t="n">
      <f>-</f>
    </nc>
  </rcc>
  <rcc rId="19842" ua="false" sId="4">
    <oc r="AL207" t="e">
      <f>EXP((((AK207-AK$215)/AK$216+2)/4-1.9)^3)</f>
    </oc>
    <nc r="AL207" t="n">
      <f>-</f>
    </nc>
  </rcc>
  <rcc rId="19843" ua="false" sId="4">
    <oc r="AL208" t="e">
      <f>EXP((((AK208-AK$215)/AK$216+2)/4-1.9)^3)</f>
    </oc>
    <nc r="AL208" t="n">
      <f>-</f>
    </nc>
  </rcc>
  <rcc rId="19844" ua="false" sId="4">
    <oc r="AL209" t="e">
      <f>EXP((((AK209-AK$215)/AK$216+2)/4-1.9)^3)</f>
    </oc>
    <nc r="AL209" t="n">
      <f>-</f>
    </nc>
  </rcc>
  <rcc rId="19845" ua="false" sId="4">
    <oc r="AL210" t="e">
      <f>EXP((((AK210-AK$215)/AK$216+2)/4-1.9)^3)</f>
    </oc>
    <nc r="AL210" t="n">
      <f>-</f>
    </nc>
  </rcc>
  <rcc rId="19846" ua="false" sId="4">
    <oc r="AL211" t="e">
      <f>EXP((((AK211-AK$215)/AK$216+2)/4-1.9)^3)</f>
    </oc>
    <nc r="AL211" t="n">
      <f>-</f>
    </nc>
  </rcc>
  <rcc rId="19847" ua="false" sId="4">
    <oc r="AL212" t="e">
      <f>EXP((((AK212-AK$215)/AK$216+2)/4-1.9)^3)</f>
    </oc>
    <nc r="AL212" t="n">
      <f>-</f>
    </nc>
  </rcc>
  <rcc rId="19848" ua="false" sId="4">
    <oc r="AL213" t="e">
      <f>EXP((((AK213-AK$215)/AK$216+2)/4-1.9)^3)</f>
    </oc>
    <nc r="AL213" t="n">
      <f>-</f>
    </nc>
  </rcc>
  <rcc rId="19849" ua="false" sId="4">
    <oc r="AL214" t="e">
      <f>EXP((((AK214-AK$215)/AK$216+2)/4-1.9)^3)</f>
    </oc>
    <nc r="AL214" t="n">
      <f>-</f>
    </nc>
  </rcc>
  <rcc rId="19850" ua="false" sId="4">
    <oc r="AM190" t="n">
      <f>0.01*AD190+0.15*AF190+0.24*AH190+0.25*AJ190+0.35*AL190</f>
    </oc>
    <nc r="AM190" t="n">
      <f>-</f>
    </nc>
  </rcc>
  <rcc rId="19851" ua="false" sId="4">
    <oc r="AM191" t="n">
      <f>0.01*AD191+0.15*AF191+0.24*AH191+0.25*AJ191+0.35*AL191</f>
    </oc>
    <nc r="AM191" t="n">
      <f>-</f>
    </nc>
  </rcc>
  <rcc rId="19852" ua="false" sId="4">
    <oc r="AM192" t="n">
      <f>0.01*AD192+0.15*AF192+0.24*AH192+0.25*AJ192+0.35*AL192</f>
    </oc>
    <nc r="AM192" t="n">
      <f>-</f>
    </nc>
  </rcc>
  <rcc rId="19853" ua="false" sId="4">
    <oc r="AM193" t="n">
      <f>0.01*AD193+0.15*AF193+0.24*AH193+0.25*AJ193+0.35*AL193</f>
    </oc>
    <nc r="AM193" t="n">
      <f>-</f>
    </nc>
  </rcc>
  <rcc rId="19854" ua="false" sId="4">
    <oc r="AM194" t="n">
      <f>0.01*AD194+0.15*AF194+0.24*AH194+0.25*AJ194+0.35*AL194</f>
    </oc>
    <nc r="AM194" t="n">
      <f>-</f>
    </nc>
  </rcc>
  <rcc rId="19855" ua="false" sId="4">
    <oc r="AM195" t="n">
      <f>0.01*AD195+0.15*AF195+0.24*AH195+0.25*AJ195+0.35*AL195</f>
    </oc>
    <nc r="AM195" t="n">
      <f>-</f>
    </nc>
  </rcc>
  <rcc rId="19856" ua="false" sId="4">
    <oc r="AM196" t="n">
      <f>0.01*AD196+0.15*AF196+0.24*AH196+0.25*AJ196+0.35*AL196</f>
    </oc>
    <nc r="AM196" t="n">
      <f>-</f>
    </nc>
  </rcc>
  <rcc rId="19857" ua="false" sId="4">
    <oc r="AM197" t="n">
      <f>0.01*AD197+0.15*AF197+0.24*AH197+0.25*AJ197+0.35*AL197</f>
    </oc>
    <nc r="AM197" t="n">
      <f>-</f>
    </nc>
  </rcc>
  <rcc rId="19858" ua="false" sId="4">
    <oc r="AM198" t="n">
      <f>0.01*AD198+0.15*AF198+0.24*AH198+0.25*AJ198+0.35*AL198</f>
    </oc>
    <nc r="AM198" t="n">
      <f>-</f>
    </nc>
  </rcc>
  <rcc rId="19859" ua="false" sId="4">
    <oc r="AM199" t="n">
      <f>0.01*AD199+0.15*AF199+0.24*AH199+0.25*AJ199+0.35*AL199</f>
    </oc>
    <nc r="AM199" t="n">
      <f>-</f>
    </nc>
  </rcc>
  <rcc rId="19860" ua="false" sId="4">
    <oc r="AM200" t="n">
      <f>0.01*AD200+0.15*AF200+0.24*AH200+0.25*AJ200+0.35*AL200</f>
    </oc>
    <nc r="AM200" t="n">
      <f>-</f>
    </nc>
  </rcc>
  <rcc rId="19861" ua="false" sId="4">
    <oc r="AM201" t="n">
      <f>0.01*AD201+0.15*AF201+0.24*AH201+0.25*AJ201+0.35*AL201</f>
    </oc>
    <nc r="AM201" t="n">
      <f>-</f>
    </nc>
  </rcc>
  <rcc rId="19862" ua="false" sId="4">
    <oc r="AM202" t="n">
      <f>0.01*AD202+0.15*AF202+0.24*AH202+0.25*AJ202+0.35*AL202</f>
    </oc>
    <nc r="AM202" t="n">
      <f>-</f>
    </nc>
  </rcc>
  <rcc rId="19863" ua="false" sId="4">
    <oc r="AM203" t="n">
      <f>0.01*AD203+0.15*AF203+0.24*AH203+0.25*AJ203+0.35*AL203</f>
    </oc>
    <nc r="AM203" t="n">
      <f>-</f>
    </nc>
  </rcc>
  <rcc rId="19864" ua="false" sId="4">
    <oc r="AM204" t="n">
      <f>0.01*AD204+0.15*AF204+0.24*AH204+0.25*AJ204+0.35*AL204</f>
    </oc>
    <nc r="AM204" t="n">
      <f>-</f>
    </nc>
  </rcc>
  <rcc rId="19865" ua="false" sId="4">
    <oc r="AM205" t="n">
      <f>0.01*AD205+0.15*AF205+0.24*AH205+0.25*AJ205+0.35*AL205</f>
    </oc>
    <nc r="AM205" t="n">
      <f>-</f>
    </nc>
  </rcc>
  <rcc rId="19866" ua="false" sId="4">
    <oc r="AM206" t="n">
      <f>0.01*AD206+0.15*AF206+0.24*AH206+0.25*AJ206+0.35*AL206</f>
    </oc>
    <nc r="AM206" t="n">
      <f>-</f>
    </nc>
  </rcc>
  <rcc rId="19867" ua="false" sId="4">
    <oc r="AM207" t="n">
      <f>0.01*AD207+0.15*AF207+0.24*AH207+0.25*AJ207+0.35*AL207</f>
    </oc>
    <nc r="AM207" t="n">
      <f>-</f>
    </nc>
  </rcc>
  <rcc rId="19868" ua="false" sId="4">
    <oc r="AM208" t="n">
      <f>0.01*AD208+0.15*AF208+0.24*AH208+0.25*AJ208+0.35*AL208</f>
    </oc>
    <nc r="AM208" t="n">
      <f>-</f>
    </nc>
  </rcc>
  <rcc rId="19869" ua="false" sId="4">
    <oc r="AM209" t="n">
      <f>0.01*AD209+0.15*AF209+0.24*AH209+0.25*AJ209+0.35*AL209</f>
    </oc>
    <nc r="AM209" t="n">
      <f>-</f>
    </nc>
  </rcc>
  <rcc rId="19870" ua="false" sId="4">
    <oc r="AM210" t="n">
      <f>0.01*AD210+0.15*AF210+0.24*AH210+0.25*AJ210+0.35*AL210</f>
    </oc>
    <nc r="AM210" t="n">
      <f>-</f>
    </nc>
  </rcc>
  <rcc rId="19871" ua="false" sId="4">
    <oc r="AM211" t="n">
      <f>0.01*AD211+0.15*AF211+0.24*AH211+0.25*AJ211+0.35*AL211</f>
    </oc>
    <nc r="AM211" t="n">
      <f>-</f>
    </nc>
  </rcc>
  <rcc rId="19872" ua="false" sId="4">
    <oc r="AM212" t="n">
      <f>0.01*AD212+0.15*AF212+0.24*AH212+0.25*AJ212+0.35*AL212</f>
    </oc>
    <nc r="AM212" t="n">
      <f>-</f>
    </nc>
  </rcc>
  <rcc rId="19873" ua="false" sId="4">
    <oc r="AM213" t="n">
      <f>0.01*AD213+0.15*AF213+0.24*AH213+0.25*AJ213+0.35*AL213</f>
    </oc>
    <nc r="AM213" t="n">
      <f>-</f>
    </nc>
  </rcc>
  <rcc rId="19874" ua="false" sId="4">
    <oc r="AM214" t="n">
      <f>0.01*AD214+0.15*AF214+0.24*AH214+0.25*AJ214+0.35*AL214</f>
    </oc>
    <nc r="AM214" t="n">
      <f>-</f>
    </nc>
  </rcc>
  <rcc rId="19875" ua="false" sId="4">
    <oc r="AM215" t="n">
      <f>SUM(AM190:AM214)</f>
    </oc>
    <nc r="AM215" t="n">
      <f>-</f>
    </nc>
  </rcc>
  <rcc rId="19876" ua="false" sId="4">
    <oc r="AO190" t="e">
      <f>0.01*AD190/$AM$215</f>
    </oc>
    <nc r="AO190" t="n">
      <f>-</f>
    </nc>
  </rcc>
  <rcc rId="19877" ua="false" sId="4">
    <oc r="AO191" t="e">
      <f>0.01*AD191/$AM$215</f>
    </oc>
    <nc r="AO191" t="n">
      <f>-</f>
    </nc>
  </rcc>
  <rcc rId="19878" ua="false" sId="4">
    <oc r="AO192" t="e">
      <f>0.01*AD192/$AM$215</f>
    </oc>
    <nc r="AO192" t="n">
      <f>-</f>
    </nc>
  </rcc>
  <rcc rId="19879" ua="false" sId="4">
    <oc r="AO193" t="e">
      <f>0.01*AD193/$AM$215</f>
    </oc>
    <nc r="AO193" t="n">
      <f>-</f>
    </nc>
  </rcc>
  <rcc rId="19880" ua="false" sId="4">
    <oc r="AO194" t="e">
      <f>0.01*AD194/$AM$215</f>
    </oc>
    <nc r="AO194" t="n">
      <f>-</f>
    </nc>
  </rcc>
  <rcc rId="19881" ua="false" sId="4">
    <oc r="AO195" t="e">
      <f>0.01*AD195/$AM$215</f>
    </oc>
    <nc r="AO195" t="n">
      <f>-</f>
    </nc>
  </rcc>
  <rcc rId="19882" ua="false" sId="4">
    <oc r="AO196" t="e">
      <f>0.01*AD196/$AM$215</f>
    </oc>
    <nc r="AO196" t="n">
      <f>-</f>
    </nc>
  </rcc>
  <rcc rId="19883" ua="false" sId="4">
    <oc r="AO197" t="e">
      <f>0.01*AD197/$AM$215</f>
    </oc>
    <nc r="AO197" t="n">
      <f>-</f>
    </nc>
  </rcc>
  <rcc rId="19884" ua="false" sId="4">
    <oc r="AO198" t="e">
      <f>0.01*AD198/$AM$215</f>
    </oc>
    <nc r="AO198" t="n">
      <f>-</f>
    </nc>
  </rcc>
  <rcc rId="19885" ua="false" sId="4">
    <oc r="AO199" t="e">
      <f>0.01*AD199/$AM$215</f>
    </oc>
    <nc r="AO199" t="n">
      <f>-</f>
    </nc>
  </rcc>
  <rcc rId="19886" ua="false" sId="4">
    <oc r="AO200" t="e">
      <f>0.01*AD200/$AM$215</f>
    </oc>
    <nc r="AO200" t="n">
      <f>-</f>
    </nc>
  </rcc>
  <rcc rId="19887" ua="false" sId="4">
    <oc r="AO201" t="e">
      <f>0.01*AD201/$AM$215</f>
    </oc>
    <nc r="AO201" t="n">
      <f>-</f>
    </nc>
  </rcc>
  <rcc rId="19888" ua="false" sId="4">
    <oc r="AO202" t="e">
      <f>0.01*AD202/$AM$215</f>
    </oc>
    <nc r="AO202" t="n">
      <f>-</f>
    </nc>
  </rcc>
  <rcc rId="19889" ua="false" sId="4">
    <oc r="AO203" t="e">
      <f>0.01*AD203/$AM$215</f>
    </oc>
    <nc r="AO203" t="n">
      <f>-</f>
    </nc>
  </rcc>
  <rcc rId="19890" ua="false" sId="4">
    <oc r="AO204" t="e">
      <f>0.01*AD204/$AM$215</f>
    </oc>
    <nc r="AO204" t="n">
      <f>-</f>
    </nc>
  </rcc>
  <rcc rId="19891" ua="false" sId="4">
    <oc r="AO205" t="e">
      <f>0.01*AD205/$AM$215</f>
    </oc>
    <nc r="AO205" t="n">
      <f>-</f>
    </nc>
  </rcc>
  <rcc rId="19892" ua="false" sId="4">
    <oc r="AO206" t="e">
      <f>0.01*AD206/$AM$215</f>
    </oc>
    <nc r="AO206" t="n">
      <f>-</f>
    </nc>
  </rcc>
  <rcc rId="19893" ua="false" sId="4">
    <oc r="AO207" t="e">
      <f>0.01*AD207/$AM$215</f>
    </oc>
    <nc r="AO207" t="n">
      <f>-</f>
    </nc>
  </rcc>
  <rcc rId="19894" ua="false" sId="4">
    <oc r="AO208" t="e">
      <f>0.01*AD208/$AM$215</f>
    </oc>
    <nc r="AO208" t="n">
      <f>-</f>
    </nc>
  </rcc>
  <rcc rId="19895" ua="false" sId="4">
    <oc r="AO209" t="e">
      <f>0.01*AD209/$AM$215</f>
    </oc>
    <nc r="AO209" t="n">
      <f>-</f>
    </nc>
  </rcc>
  <rcc rId="19896" ua="false" sId="4">
    <oc r="AO210" t="e">
      <f>0.01*AD210/$AM$215</f>
    </oc>
    <nc r="AO210" t="n">
      <f>-</f>
    </nc>
  </rcc>
  <rcc rId="19897" ua="false" sId="4">
    <oc r="AO211" t="e">
      <f>0.01*AD211/$AM$215</f>
    </oc>
    <nc r="AO211" t="n">
      <f>-</f>
    </nc>
  </rcc>
  <rcc rId="19898" ua="false" sId="4">
    <oc r="AO212" t="e">
      <f>0.01*AD212/$AM$215</f>
    </oc>
    <nc r="AO212" t="n">
      <f>-</f>
    </nc>
  </rcc>
  <rcc rId="19899" ua="false" sId="4">
    <oc r="AO213" t="e">
      <f>0.01*AD213/$AM$215</f>
    </oc>
    <nc r="AO213" t="n">
      <f>-</f>
    </nc>
  </rcc>
  <rcc rId="19900" ua="false" sId="4">
    <oc r="AO214" t="e">
      <f>0.01*AD214/$AM$215</f>
    </oc>
    <nc r="AO214" t="n">
      <f>-</f>
    </nc>
  </rcc>
  <rcc rId="19901" ua="false" sId="4">
    <oc r="AO215" t="n">
      <f>SUM(AO188:AO214)</f>
    </oc>
    <nc r="AO215" t="n">
      <f>-</f>
    </nc>
  </rcc>
  <rcc rId="19902" ua="false" sId="4">
    <oc r="AP190" t="n">
      <f>AO190*$J$215</f>
    </oc>
    <nc r="AP190" t="n">
      <f>-</f>
    </nc>
  </rcc>
  <rcc rId="19903" ua="false" sId="4">
    <oc r="AP191" t="n">
      <f>AO191*$J$215</f>
    </oc>
    <nc r="AP191" t="n">
      <f>-</f>
    </nc>
  </rcc>
  <rcc rId="19904" ua="false" sId="4">
    <oc r="AP192" t="n">
      <f>AO192*$J$215</f>
    </oc>
    <nc r="AP192" t="n">
      <f>-</f>
    </nc>
  </rcc>
  <rcc rId="19905" ua="false" sId="4">
    <oc r="AP193" t="n">
      <f>AO193*$J$215</f>
    </oc>
    <nc r="AP193" t="n">
      <f>-</f>
    </nc>
  </rcc>
  <rcc rId="19906" ua="false" sId="4">
    <oc r="AP194" t="n">
      <f>AO194*$J$215</f>
    </oc>
    <nc r="AP194" t="n">
      <f>-</f>
    </nc>
  </rcc>
  <rcc rId="19907" ua="false" sId="4">
    <oc r="AP195" t="n">
      <f>AO195*$J$215</f>
    </oc>
    <nc r="AP195" t="n">
      <f>-</f>
    </nc>
  </rcc>
  <rcc rId="19908" ua="false" sId="4">
    <oc r="AP196" t="n">
      <f>AO196*$J$215</f>
    </oc>
    <nc r="AP196" t="n">
      <f>-</f>
    </nc>
  </rcc>
  <rcc rId="19909" ua="false" sId="4">
    <oc r="AP197" t="n">
      <f>AO197*$J$215</f>
    </oc>
    <nc r="AP197" t="n">
      <f>-</f>
    </nc>
  </rcc>
  <rcc rId="19910" ua="false" sId="4">
    <oc r="AP198" t="n">
      <f>AO198*$J$215</f>
    </oc>
    <nc r="AP198" t="n">
      <f>-</f>
    </nc>
  </rcc>
  <rcc rId="19911" ua="false" sId="4">
    <oc r="AP199" t="n">
      <f>AO199*$J$215</f>
    </oc>
    <nc r="AP199" t="n">
      <f>-</f>
    </nc>
  </rcc>
  <rcc rId="19912" ua="false" sId="4">
    <oc r="AP200" t="n">
      <f>AO200*$J$215</f>
    </oc>
    <nc r="AP200" t="n">
      <f>-</f>
    </nc>
  </rcc>
  <rcc rId="19913" ua="false" sId="4">
    <oc r="AP201" t="n">
      <f>AO201*$J$215</f>
    </oc>
    <nc r="AP201" t="n">
      <f>-</f>
    </nc>
  </rcc>
  <rcc rId="19914" ua="false" sId="4">
    <oc r="AP202" t="n">
      <f>AO202*$J$215</f>
    </oc>
    <nc r="AP202" t="n">
      <f>-</f>
    </nc>
  </rcc>
  <rcc rId="19915" ua="false" sId="4">
    <oc r="AP203" t="n">
      <f>AO203*$J$215</f>
    </oc>
    <nc r="AP203" t="n">
      <f>-</f>
    </nc>
  </rcc>
  <rcc rId="19916" ua="false" sId="4">
    <oc r="AP204" t="n">
      <f>AO204*$J$215</f>
    </oc>
    <nc r="AP204" t="n">
      <f>-</f>
    </nc>
  </rcc>
  <rcc rId="19917" ua="false" sId="4">
    <oc r="AP205" t="n">
      <f>AO205*$J$215</f>
    </oc>
    <nc r="AP205" t="n">
      <f>-</f>
    </nc>
  </rcc>
  <rcc rId="19918" ua="false" sId="4">
    <oc r="AP206" t="n">
      <f>AO206*$J$215</f>
    </oc>
    <nc r="AP206" t="n">
      <f>-</f>
    </nc>
  </rcc>
  <rcc rId="19919" ua="false" sId="4">
    <oc r="AP207" t="n">
      <f>AO207*$J$215</f>
    </oc>
    <nc r="AP207" t="n">
      <f>-</f>
    </nc>
  </rcc>
  <rcc rId="19920" ua="false" sId="4">
    <oc r="AP208" t="n">
      <f>AO208*$J$215</f>
    </oc>
    <nc r="AP208" t="n">
      <f>-</f>
    </nc>
  </rcc>
  <rcc rId="19921" ua="false" sId="4">
    <oc r="AP209" t="n">
      <f>AO209*$J$215</f>
    </oc>
    <nc r="AP209" t="n">
      <f>-</f>
    </nc>
  </rcc>
  <rcc rId="19922" ua="false" sId="4">
    <oc r="AP210" t="n">
      <f>AO210*$J$215</f>
    </oc>
    <nc r="AP210" t="n">
      <f>-</f>
    </nc>
  </rcc>
  <rcc rId="19923" ua="false" sId="4">
    <oc r="AP211" t="n">
      <f>AO211*$J$215</f>
    </oc>
    <nc r="AP211" t="n">
      <f>-</f>
    </nc>
  </rcc>
  <rcc rId="19924" ua="false" sId="4">
    <oc r="AP212" t="n">
      <f>AO212*$J$215</f>
    </oc>
    <nc r="AP212" t="n">
      <f>-</f>
    </nc>
  </rcc>
  <rcc rId="19925" ua="false" sId="4">
    <oc r="AP213" t="n">
      <f>AO213*$J$215</f>
    </oc>
    <nc r="AP213" t="n">
      <f>-</f>
    </nc>
  </rcc>
  <rcc rId="19926" ua="false" sId="4">
    <oc r="AP214" t="n">
      <f>AO214*$J$215</f>
    </oc>
    <nc r="AP214" t="n">
      <f>-</f>
    </nc>
  </rcc>
  <rcc rId="19927" ua="false" sId="4">
    <oc r="AP215" t="n">
      <f>SUM(AP188:AP214)</f>
    </oc>
    <nc r="AP215" t="n">
      <f>-</f>
    </nc>
  </rcc>
  <rcc rId="19928" ua="false" sId="4">
    <oc r="AQ190" t="e">
      <f>0.15*AF190/$AM$215</f>
    </oc>
    <nc r="AQ190" t="n">
      <f>-</f>
    </nc>
  </rcc>
  <rcc rId="19929" ua="false" sId="4">
    <oc r="AQ191" t="e">
      <f>0.15*AF191/$AM$215</f>
    </oc>
    <nc r="AQ191" t="n">
      <f>-</f>
    </nc>
  </rcc>
  <rcc rId="19930" ua="false" sId="4">
    <oc r="AQ192" t="e">
      <f>0.15*AF192/$AM$215</f>
    </oc>
    <nc r="AQ192" t="n">
      <f>-</f>
    </nc>
  </rcc>
  <rcc rId="19931" ua="false" sId="4">
    <oc r="AQ193" t="e">
      <f>0.15*AF193/$AM$215</f>
    </oc>
    <nc r="AQ193" t="n">
      <f>-</f>
    </nc>
  </rcc>
  <rcc rId="19932" ua="false" sId="4">
    <oc r="AQ194" t="e">
      <f>0.15*AF194/$AM$215</f>
    </oc>
    <nc r="AQ194" t="n">
      <f>-</f>
    </nc>
  </rcc>
  <rcc rId="19933" ua="false" sId="4">
    <oc r="AQ195" t="e">
      <f>0.15*AF195/$AM$215</f>
    </oc>
    <nc r="AQ195" t="n">
      <f>-</f>
    </nc>
  </rcc>
  <rcc rId="19934" ua="false" sId="4">
    <oc r="AQ196" t="e">
      <f>0.15*AF196/$AM$215</f>
    </oc>
    <nc r="AQ196" t="n">
      <f>-</f>
    </nc>
  </rcc>
  <rcc rId="19935" ua="false" sId="4">
    <oc r="AQ197" t="e">
      <f>0.15*AF197/$AM$215</f>
    </oc>
    <nc r="AQ197" t="n">
      <f>-</f>
    </nc>
  </rcc>
  <rcc rId="19936" ua="false" sId="4">
    <oc r="AQ198" t="e">
      <f>0.15*AF198/$AM$215</f>
    </oc>
    <nc r="AQ198" t="n">
      <f>-</f>
    </nc>
  </rcc>
  <rcc rId="19937" ua="false" sId="4">
    <oc r="AQ199" t="e">
      <f>0.15*AF199/$AM$215</f>
    </oc>
    <nc r="AQ199" t="n">
      <f>-</f>
    </nc>
  </rcc>
  <rcc rId="19938" ua="false" sId="4">
    <oc r="AQ200" t="e">
      <f>0.15*AF200/$AM$215</f>
    </oc>
    <nc r="AQ200" t="n">
      <f>-</f>
    </nc>
  </rcc>
  <rcc rId="19939" ua="false" sId="4">
    <oc r="AQ201" t="e">
      <f>0.15*AF201/$AM$215</f>
    </oc>
    <nc r="AQ201" t="n">
      <f>-</f>
    </nc>
  </rcc>
  <rcc rId="19940" ua="false" sId="4">
    <oc r="AQ202" t="e">
      <f>0.15*AF202/$AM$215</f>
    </oc>
    <nc r="AQ202" t="n">
      <f>-</f>
    </nc>
  </rcc>
  <rcc rId="19941" ua="false" sId="4">
    <oc r="AQ203" t="e">
      <f>0.15*AF203/$AM$215</f>
    </oc>
    <nc r="AQ203" t="n">
      <f>-</f>
    </nc>
  </rcc>
  <rcc rId="19942" ua="false" sId="4">
    <oc r="AQ204" t="e">
      <f>0.15*AF204/$AM$215</f>
    </oc>
    <nc r="AQ204" t="n">
      <f>-</f>
    </nc>
  </rcc>
  <rcc rId="19943" ua="false" sId="4">
    <oc r="AQ205" t="e">
      <f>0.15*AF205/$AM$215</f>
    </oc>
    <nc r="AQ205" t="n">
      <f>-</f>
    </nc>
  </rcc>
  <rcc rId="19944" ua="false" sId="4">
    <oc r="AQ206" t="e">
      <f>0.15*AF206/$AM$215</f>
    </oc>
    <nc r="AQ206" t="n">
      <f>-</f>
    </nc>
  </rcc>
  <rcc rId="19945" ua="false" sId="4">
    <oc r="AQ207" t="e">
      <f>0.15*AF207/$AM$215</f>
    </oc>
    <nc r="AQ207" t="n">
      <f>-</f>
    </nc>
  </rcc>
  <rcc rId="19946" ua="false" sId="4">
    <oc r="AQ208" t="e">
      <f>0.15*AF208/$AM$215</f>
    </oc>
    <nc r="AQ208" t="n">
      <f>-</f>
    </nc>
  </rcc>
  <rcc rId="19947" ua="false" sId="4">
    <oc r="AQ209" t="e">
      <f>0.15*AF209/$AM$215</f>
    </oc>
    <nc r="AQ209" t="n">
      <f>-</f>
    </nc>
  </rcc>
  <rcc rId="19948" ua="false" sId="4">
    <oc r="AQ210" t="e">
      <f>0.15*AF210/$AM$215</f>
    </oc>
    <nc r="AQ210" t="n">
      <f>-</f>
    </nc>
  </rcc>
  <rcc rId="19949" ua="false" sId="4">
    <oc r="AQ211" t="e">
      <f>0.15*AF211/$AM$215</f>
    </oc>
    <nc r="AQ211" t="n">
      <f>-</f>
    </nc>
  </rcc>
  <rcc rId="19950" ua="false" sId="4">
    <oc r="AQ212" t="e">
      <f>0.15*AF212/$AM$215</f>
    </oc>
    <nc r="AQ212" t="n">
      <f>-</f>
    </nc>
  </rcc>
  <rcc rId="19951" ua="false" sId="4">
    <oc r="AQ213" t="e">
      <f>0.15*AF213/$AM$215</f>
    </oc>
    <nc r="AQ213" t="n">
      <f>-</f>
    </nc>
  </rcc>
  <rcc rId="19952" ua="false" sId="4">
    <oc r="AQ214" t="e">
      <f>0.15*AF214/$AM$215</f>
    </oc>
    <nc r="AQ214" t="n">
      <f>-</f>
    </nc>
  </rcc>
  <rcc rId="19953" ua="false" sId="4">
    <oc r="AQ215" t="n">
      <f>SUM(AQ188:AQ214)</f>
    </oc>
    <nc r="AQ215" t="n">
      <f>-</f>
    </nc>
  </rcc>
  <rcc rId="19954" ua="false" sId="4">
    <oc r="AR190" t="n">
      <f>AQ190*$J$215</f>
    </oc>
    <nc r="AR190" t="n">
      <f>-</f>
    </nc>
  </rcc>
  <rcc rId="19955" ua="false" sId="4">
    <oc r="AR191" t="n">
      <f>AQ191*$J$215</f>
    </oc>
    <nc r="AR191" t="n">
      <f>-</f>
    </nc>
  </rcc>
  <rcc rId="19956" ua="false" sId="4">
    <oc r="AR192" t="n">
      <f>AQ192*$J$215</f>
    </oc>
    <nc r="AR192" t="n">
      <f>-</f>
    </nc>
  </rcc>
  <rcc rId="19957" ua="false" sId="4">
    <oc r="AR193" t="n">
      <f>AQ193*$J$215</f>
    </oc>
    <nc r="AR193" t="n">
      <f>-</f>
    </nc>
  </rcc>
  <rcc rId="19958" ua="false" sId="4">
    <oc r="AR194" t="n">
      <f>AQ194*$J$215</f>
    </oc>
    <nc r="AR194" t="n">
      <f>-</f>
    </nc>
  </rcc>
  <rcc rId="19959" ua="false" sId="4">
    <oc r="AR195" t="n">
      <f>AQ195*$J$215</f>
    </oc>
    <nc r="AR195" t="n">
      <f>-</f>
    </nc>
  </rcc>
  <rcc rId="19960" ua="false" sId="4">
    <oc r="AR196" t="n">
      <f>AQ196*$J$215</f>
    </oc>
    <nc r="AR196" t="n">
      <f>-</f>
    </nc>
  </rcc>
  <rcc rId="19961" ua="false" sId="4">
    <oc r="AR197" t="n">
      <f>AQ197*$J$215</f>
    </oc>
    <nc r="AR197" t="n">
      <f>-</f>
    </nc>
  </rcc>
  <rcc rId="19962" ua="false" sId="4">
    <oc r="AR198" t="n">
      <f>AQ198*$J$215</f>
    </oc>
    <nc r="AR198" t="n">
      <f>-</f>
    </nc>
  </rcc>
  <rcc rId="19963" ua="false" sId="4">
    <oc r="AR199" t="n">
      <f>AQ199*$J$215</f>
    </oc>
    <nc r="AR199" t="n">
      <f>-</f>
    </nc>
  </rcc>
  <rcc rId="19964" ua="false" sId="4">
    <oc r="AR200" t="n">
      <f>AQ200*$J$215</f>
    </oc>
    <nc r="AR200" t="n">
      <f>-</f>
    </nc>
  </rcc>
  <rcc rId="19965" ua="false" sId="4">
    <oc r="AR201" t="n">
      <f>AQ201*$J$215</f>
    </oc>
    <nc r="AR201" t="n">
      <f>-</f>
    </nc>
  </rcc>
  <rcc rId="19966" ua="false" sId="4">
    <oc r="AR202" t="n">
      <f>AQ202*$J$215</f>
    </oc>
    <nc r="AR202" t="n">
      <f>-</f>
    </nc>
  </rcc>
  <rcc rId="19967" ua="false" sId="4">
    <oc r="AR203" t="n">
      <f>AQ203*$J$215</f>
    </oc>
    <nc r="AR203" t="n">
      <f>-</f>
    </nc>
  </rcc>
  <rcc rId="19968" ua="false" sId="4">
    <oc r="AR204" t="n">
      <f>AQ204*$J$215</f>
    </oc>
    <nc r="AR204" t="n">
      <f>-</f>
    </nc>
  </rcc>
  <rcc rId="19969" ua="false" sId="4">
    <oc r="AR205" t="n">
      <f>AQ205*$J$215</f>
    </oc>
    <nc r="AR205" t="n">
      <f>-</f>
    </nc>
  </rcc>
  <rcc rId="19970" ua="false" sId="4">
    <oc r="AR206" t="n">
      <f>AQ206*$J$215</f>
    </oc>
    <nc r="AR206" t="n">
      <f>-</f>
    </nc>
  </rcc>
  <rcc rId="19971" ua="false" sId="4">
    <oc r="AR207" t="n">
      <f>AQ207*$J$215</f>
    </oc>
    <nc r="AR207" t="n">
      <f>-</f>
    </nc>
  </rcc>
  <rcc rId="19972" ua="false" sId="4">
    <oc r="AR208" t="n">
      <f>AQ208*$J$215</f>
    </oc>
    <nc r="AR208" t="n">
      <f>-</f>
    </nc>
  </rcc>
  <rcc rId="19973" ua="false" sId="4">
    <oc r="AR209" t="n">
      <f>AQ209*$J$215</f>
    </oc>
    <nc r="AR209" t="n">
      <f>-</f>
    </nc>
  </rcc>
  <rcc rId="19974" ua="false" sId="4">
    <oc r="AR210" t="n">
      <f>AQ210*$J$215</f>
    </oc>
    <nc r="AR210" t="n">
      <f>-</f>
    </nc>
  </rcc>
  <rcc rId="19975" ua="false" sId="4">
    <oc r="AR211" t="n">
      <f>AQ211*$J$215</f>
    </oc>
    <nc r="AR211" t="n">
      <f>-</f>
    </nc>
  </rcc>
  <rcc rId="19976" ua="false" sId="4">
    <oc r="AR212" t="n">
      <f>AQ212*$J$215</f>
    </oc>
    <nc r="AR212" t="n">
      <f>-</f>
    </nc>
  </rcc>
  <rcc rId="19977" ua="false" sId="4">
    <oc r="AR213" t="n">
      <f>AQ213*$J$215</f>
    </oc>
    <nc r="AR213" t="n">
      <f>-</f>
    </nc>
  </rcc>
  <rcc rId="19978" ua="false" sId="4">
    <oc r="AR214" t="n">
      <f>AQ214*$J$215</f>
    </oc>
    <nc r="AR214" t="n">
      <f>-</f>
    </nc>
  </rcc>
  <rcc rId="19979" ua="false" sId="4">
    <oc r="AR215" t="n">
      <f>SUM(AR188:AR214)</f>
    </oc>
    <nc r="AR215" t="n">
      <f>-</f>
    </nc>
  </rcc>
  <rcc rId="19980" ua="false" sId="4">
    <oc r="AS190" t="e">
      <f>0.24*AH190/$AM$215</f>
    </oc>
    <nc r="AS190" t="n">
      <f>-</f>
    </nc>
  </rcc>
  <rcc rId="19981" ua="false" sId="4">
    <oc r="AS191" t="e">
      <f>0.24*AH191/$AM$215</f>
    </oc>
    <nc r="AS191" t="n">
      <f>-</f>
    </nc>
  </rcc>
  <rcc rId="19982" ua="false" sId="4">
    <oc r="AS192" t="e">
      <f>0.24*AH192/$AM$215</f>
    </oc>
    <nc r="AS192" t="n">
      <f>-</f>
    </nc>
  </rcc>
  <rcc rId="19983" ua="false" sId="4">
    <oc r="AS193" t="e">
      <f>0.24*AH193/$AM$215</f>
    </oc>
    <nc r="AS193" t="n">
      <f>-</f>
    </nc>
  </rcc>
  <rcc rId="19984" ua="false" sId="4">
    <oc r="AS194" t="e">
      <f>0.24*AH194/$AM$215</f>
    </oc>
    <nc r="AS194" t="n">
      <f>-</f>
    </nc>
  </rcc>
  <rcc rId="19985" ua="false" sId="4">
    <oc r="AS195" t="e">
      <f>0.24*AH195/$AM$215</f>
    </oc>
    <nc r="AS195" t="n">
      <f>-</f>
    </nc>
  </rcc>
  <rcc rId="19986" ua="false" sId="4">
    <oc r="AS196" t="e">
      <f>0.24*AH196/$AM$215</f>
    </oc>
    <nc r="AS196" t="n">
      <f>-</f>
    </nc>
  </rcc>
  <rcc rId="19987" ua="false" sId="4">
    <oc r="AS197" t="e">
      <f>0.24*AH197/$AM$215</f>
    </oc>
    <nc r="AS197" t="n">
      <f>-</f>
    </nc>
  </rcc>
  <rcc rId="19988" ua="false" sId="4">
    <oc r="AS198" t="e">
      <f>0.24*AH198/$AM$215</f>
    </oc>
    <nc r="AS198" t="n">
      <f>-</f>
    </nc>
  </rcc>
  <rcc rId="19989" ua="false" sId="4">
    <oc r="AS199" t="e">
      <f>0.24*AH199/$AM$215</f>
    </oc>
    <nc r="AS199" t="n">
      <f>-</f>
    </nc>
  </rcc>
  <rcc rId="19990" ua="false" sId="4">
    <oc r="AS200" t="e">
      <f>0.24*AH200/$AM$215</f>
    </oc>
    <nc r="AS200" t="n">
      <f>-</f>
    </nc>
  </rcc>
  <rcc rId="19991" ua="false" sId="4">
    <oc r="AS201" t="e">
      <f>0.24*AH201/$AM$215</f>
    </oc>
    <nc r="AS201" t="n">
      <f>-</f>
    </nc>
  </rcc>
  <rcc rId="19992" ua="false" sId="4">
    <oc r="AS202" t="e">
      <f>0.24*AH202/$AM$215</f>
    </oc>
    <nc r="AS202" t="n">
      <f>-</f>
    </nc>
  </rcc>
  <rcc rId="19993" ua="false" sId="4">
    <oc r="AS203" t="e">
      <f>0.24*AH203/$AM$215</f>
    </oc>
    <nc r="AS203" t="n">
      <f>-</f>
    </nc>
  </rcc>
  <rcc rId="19994" ua="false" sId="4">
    <oc r="AS204" t="e">
      <f>0.24*AH204/$AM$215</f>
    </oc>
    <nc r="AS204" t="n">
      <f>-</f>
    </nc>
  </rcc>
  <rcc rId="19995" ua="false" sId="4">
    <oc r="AS205" t="e">
      <f>0.24*AH205/$AM$215</f>
    </oc>
    <nc r="AS205" t="n">
      <f>-</f>
    </nc>
  </rcc>
  <rcc rId="19996" ua="false" sId="4">
    <oc r="AS206" t="e">
      <f>0.24*AH206/$AM$215</f>
    </oc>
    <nc r="AS206" t="n">
      <f>-</f>
    </nc>
  </rcc>
  <rcc rId="19997" ua="false" sId="4">
    <oc r="AS207" t="e">
      <f>0.24*AH207/$AM$215</f>
    </oc>
    <nc r="AS207" t="n">
      <f>-</f>
    </nc>
  </rcc>
  <rcc rId="19998" ua="false" sId="4">
    <oc r="AS208" t="e">
      <f>0.24*AH208/$AM$215</f>
    </oc>
    <nc r="AS208" t="n">
      <f>-</f>
    </nc>
  </rcc>
  <rcc rId="19999" ua="false" sId="4">
    <oc r="AS209" t="e">
      <f>0.24*AH209/$AM$215</f>
    </oc>
    <nc r="AS209" t="n">
      <f>-</f>
    </nc>
  </rcc>
  <rcc rId="20000" ua="false" sId="4">
    <oc r="AS210" t="e">
      <f>0.24*AH210/$AM$215</f>
    </oc>
    <nc r="AS210" t="n">
      <f>-</f>
    </nc>
  </rcc>
  <rcc rId="20001" ua="false" sId="4">
    <oc r="AS211" t="e">
      <f>0.24*AH211/$AM$215</f>
    </oc>
    <nc r="AS211" t="n">
      <f>-</f>
    </nc>
  </rcc>
  <rcc rId="20002" ua="false" sId="4">
    <oc r="AS212" t="e">
      <f>0.24*AH212/$AM$215</f>
    </oc>
    <nc r="AS212" t="n">
      <f>-</f>
    </nc>
  </rcc>
  <rcc rId="20003" ua="false" sId="4">
    <oc r="AS213" t="e">
      <f>0.24*AH213/$AM$215</f>
    </oc>
    <nc r="AS213" t="n">
      <f>-</f>
    </nc>
  </rcc>
  <rcc rId="20004" ua="false" sId="4">
    <oc r="AS214" t="e">
      <f>0.24*AH214/$AM$215</f>
    </oc>
    <nc r="AS214" t="n">
      <f>-</f>
    </nc>
  </rcc>
  <rcc rId="20005" ua="false" sId="4">
    <oc r="AS215" t="n">
      <f>SUM(AS188:AS214)</f>
    </oc>
    <nc r="AS215" t="n">
      <f>-</f>
    </nc>
  </rcc>
  <rcc rId="20006" ua="false" sId="4">
    <oc r="AT190" t="n">
      <f>AS190*$J$215</f>
    </oc>
    <nc r="AT190" t="n">
      <f>-</f>
    </nc>
  </rcc>
  <rcc rId="20007" ua="false" sId="4">
    <oc r="AT191" t="n">
      <f>AS191*$J$215</f>
    </oc>
    <nc r="AT191" t="n">
      <f>-</f>
    </nc>
  </rcc>
  <rcc rId="20008" ua="false" sId="4">
    <oc r="AT192" t="n">
      <f>AS192*$J$215</f>
    </oc>
    <nc r="AT192" t="n">
      <f>-</f>
    </nc>
  </rcc>
  <rcc rId="20009" ua="false" sId="4">
    <oc r="AT193" t="n">
      <f>AS193*$J$215</f>
    </oc>
    <nc r="AT193" t="n">
      <f>-</f>
    </nc>
  </rcc>
  <rcc rId="20010" ua="false" sId="4">
    <oc r="AT194" t="n">
      <f>AS194*$J$215</f>
    </oc>
    <nc r="AT194" t="n">
      <f>-</f>
    </nc>
  </rcc>
  <rcc rId="20011" ua="false" sId="4">
    <oc r="AT195" t="n">
      <f>AS195*$J$215</f>
    </oc>
    <nc r="AT195" t="n">
      <f>-</f>
    </nc>
  </rcc>
  <rcc rId="20012" ua="false" sId="4">
    <oc r="AT196" t="n">
      <f>AS196*$J$215</f>
    </oc>
    <nc r="AT196" t="n">
      <f>-</f>
    </nc>
  </rcc>
  <rcc rId="20013" ua="false" sId="4">
    <oc r="AT197" t="n">
      <f>AS197*$J$215</f>
    </oc>
    <nc r="AT197" t="n">
      <f>-</f>
    </nc>
  </rcc>
  <rcc rId="20014" ua="false" sId="4">
    <oc r="AT198" t="n">
      <f>AS198*$J$215</f>
    </oc>
    <nc r="AT198" t="n">
      <f>-</f>
    </nc>
  </rcc>
  <rcc rId="20015" ua="false" sId="4">
    <oc r="AT199" t="n">
      <f>AS199*$J$215</f>
    </oc>
    <nc r="AT199" t="n">
      <f>-</f>
    </nc>
  </rcc>
  <rcc rId="20016" ua="false" sId="4">
    <oc r="AT200" t="n">
      <f>AS200*$J$215</f>
    </oc>
    <nc r="AT200" t="n">
      <f>-</f>
    </nc>
  </rcc>
  <rcc rId="20017" ua="false" sId="4">
    <oc r="AT201" t="n">
      <f>AS201*$J$215</f>
    </oc>
    <nc r="AT201" t="n">
      <f>-</f>
    </nc>
  </rcc>
  <rcc rId="20018" ua="false" sId="4">
    <oc r="AT202" t="n">
      <f>AS202*$J$215</f>
    </oc>
    <nc r="AT202" t="n">
      <f>-</f>
    </nc>
  </rcc>
  <rcc rId="20019" ua="false" sId="4">
    <oc r="AT203" t="n">
      <f>AS203*$J$215</f>
    </oc>
    <nc r="AT203" t="n">
      <f>-</f>
    </nc>
  </rcc>
  <rcc rId="20020" ua="false" sId="4">
    <oc r="AT204" t="n">
      <f>AS204*$J$215</f>
    </oc>
    <nc r="AT204" t="n">
      <f>-</f>
    </nc>
  </rcc>
  <rcc rId="20021" ua="false" sId="4">
    <oc r="AT205" t="n">
      <f>AS205*$J$215</f>
    </oc>
    <nc r="AT205" t="n">
      <f>-</f>
    </nc>
  </rcc>
  <rcc rId="20022" ua="false" sId="4">
    <oc r="AT206" t="n">
      <f>AS206*$J$215</f>
    </oc>
    <nc r="AT206" t="n">
      <f>-</f>
    </nc>
  </rcc>
  <rcc rId="20023" ua="false" sId="4">
    <oc r="AT207" t="n">
      <f>AS207*$J$215</f>
    </oc>
    <nc r="AT207" t="n">
      <f>-</f>
    </nc>
  </rcc>
  <rcc rId="20024" ua="false" sId="4">
    <oc r="AT208" t="n">
      <f>AS208*$J$215</f>
    </oc>
    <nc r="AT208" t="n">
      <f>-</f>
    </nc>
  </rcc>
  <rcc rId="20025" ua="false" sId="4">
    <oc r="AT209" t="n">
      <f>AS209*$J$215</f>
    </oc>
    <nc r="AT209" t="n">
      <f>-</f>
    </nc>
  </rcc>
  <rcc rId="20026" ua="false" sId="4">
    <oc r="AT210" t="n">
      <f>AS210*$J$215</f>
    </oc>
    <nc r="AT210" t="n">
      <f>-</f>
    </nc>
  </rcc>
  <rcc rId="20027" ua="false" sId="4">
    <oc r="AT211" t="n">
      <f>AS211*$J$215</f>
    </oc>
    <nc r="AT211" t="n">
      <f>-</f>
    </nc>
  </rcc>
  <rcc rId="20028" ua="false" sId="4">
    <oc r="AT212" t="n">
      <f>AS212*$J$215</f>
    </oc>
    <nc r="AT212" t="n">
      <f>-</f>
    </nc>
  </rcc>
  <rcc rId="20029" ua="false" sId="4">
    <oc r="AT213" t="n">
      <f>AS213*$J$215</f>
    </oc>
    <nc r="AT213" t="n">
      <f>-</f>
    </nc>
  </rcc>
  <rcc rId="20030" ua="false" sId="4">
    <oc r="AT214" t="n">
      <f>AS214*$J$215</f>
    </oc>
    <nc r="AT214" t="n">
      <f>-</f>
    </nc>
  </rcc>
  <rcc rId="20031" ua="false" sId="4">
    <oc r="AT215" t="n">
      <f>SUM(AT188:AT214)</f>
    </oc>
    <nc r="AT215" t="n">
      <f>-</f>
    </nc>
  </rcc>
  <rcc rId="20032" ua="false" sId="4">
    <oc r="AU190" t="e">
      <f>0.25*AJ190/$AM$215</f>
    </oc>
    <nc r="AU190" t="n">
      <f>-</f>
    </nc>
  </rcc>
  <rcc rId="20033" ua="false" sId="4">
    <oc r="AU191" t="e">
      <f>0.25*AJ191/$AM$215</f>
    </oc>
    <nc r="AU191" t="n">
      <f>-</f>
    </nc>
  </rcc>
  <rcc rId="20034" ua="false" sId="4">
    <oc r="AU192" t="e">
      <f>0.25*AJ192/$AM$215</f>
    </oc>
    <nc r="AU192" t="n">
      <f>-</f>
    </nc>
  </rcc>
  <rcc rId="20035" ua="false" sId="4">
    <oc r="AU193" t="e">
      <f>0.25*AJ193/$AM$215</f>
    </oc>
    <nc r="AU193" t="n">
      <f>-</f>
    </nc>
  </rcc>
  <rcc rId="20036" ua="false" sId="4">
    <oc r="AU194" t="e">
      <f>0.25*AJ194/$AM$215</f>
    </oc>
    <nc r="AU194" t="n">
      <f>-</f>
    </nc>
  </rcc>
  <rcc rId="20037" ua="false" sId="4">
    <oc r="AU195" t="e">
      <f>0.25*AJ195/$AM$215</f>
    </oc>
    <nc r="AU195" t="n">
      <f>-</f>
    </nc>
  </rcc>
  <rcc rId="20038" ua="false" sId="4">
    <oc r="AU196" t="e">
      <f>0.25*AJ196/$AM$215</f>
    </oc>
    <nc r="AU196" t="n">
      <f>-</f>
    </nc>
  </rcc>
  <rcc rId="20039" ua="false" sId="4">
    <oc r="AU197" t="e">
      <f>0.25*AJ197/$AM$215</f>
    </oc>
    <nc r="AU197" t="n">
      <f>-</f>
    </nc>
  </rcc>
  <rcc rId="20040" ua="false" sId="4">
    <oc r="AU198" t="e">
      <f>0.25*AJ198/$AM$215</f>
    </oc>
    <nc r="AU198" t="n">
      <f>-</f>
    </nc>
  </rcc>
  <rcc rId="20041" ua="false" sId="4">
    <oc r="AU199" t="e">
      <f>0.25*AJ199/$AM$215</f>
    </oc>
    <nc r="AU199" t="n">
      <f>-</f>
    </nc>
  </rcc>
  <rcc rId="20042" ua="false" sId="4">
    <oc r="AU200" t="e">
      <f>0.25*AJ200/$AM$215</f>
    </oc>
    <nc r="AU200" t="n">
      <f>-</f>
    </nc>
  </rcc>
  <rcc rId="20043" ua="false" sId="4">
    <oc r="AU201" t="e">
      <f>0.25*AJ201/$AM$215</f>
    </oc>
    <nc r="AU201" t="n">
      <f>-</f>
    </nc>
  </rcc>
  <rcc rId="20044" ua="false" sId="4">
    <oc r="AU202" t="e">
      <f>0.25*AJ202/$AM$215</f>
    </oc>
    <nc r="AU202" t="n">
      <f>-</f>
    </nc>
  </rcc>
  <rcc rId="20045" ua="false" sId="4">
    <oc r="AU203" t="e">
      <f>0.25*AJ203/$AM$215</f>
    </oc>
    <nc r="AU203" t="n">
      <f>-</f>
    </nc>
  </rcc>
  <rcc rId="20046" ua="false" sId="4">
    <oc r="AU204" t="e">
      <f>0.25*AJ204/$AM$215</f>
    </oc>
    <nc r="AU204" t="n">
      <f>-</f>
    </nc>
  </rcc>
  <rcc rId="20047" ua="false" sId="4">
    <oc r="AU205" t="e">
      <f>0.25*AJ205/$AM$215</f>
    </oc>
    <nc r="AU205" t="n">
      <f>-</f>
    </nc>
  </rcc>
  <rcc rId="20048" ua="false" sId="4">
    <oc r="AU206" t="e">
      <f>0.25*AJ206/$AM$215</f>
    </oc>
    <nc r="AU206" t="n">
      <f>-</f>
    </nc>
  </rcc>
  <rcc rId="20049" ua="false" sId="4">
    <oc r="AU207" t="e">
      <f>0.25*AJ207/$AM$215</f>
    </oc>
    <nc r="AU207" t="n">
      <f>-</f>
    </nc>
  </rcc>
  <rcc rId="20050" ua="false" sId="4">
    <oc r="AU208" t="e">
      <f>0.25*AJ208/$AM$215</f>
    </oc>
    <nc r="AU208" t="n">
      <f>-</f>
    </nc>
  </rcc>
  <rcc rId="20051" ua="false" sId="4">
    <oc r="AU209" t="e">
      <f>0.25*AJ209/$AM$215</f>
    </oc>
    <nc r="AU209" t="n">
      <f>-</f>
    </nc>
  </rcc>
  <rcc rId="20052" ua="false" sId="4">
    <oc r="AU210" t="e">
      <f>0.25*AJ210/$AM$215</f>
    </oc>
    <nc r="AU210" t="n">
      <f>-</f>
    </nc>
  </rcc>
  <rcc rId="20053" ua="false" sId="4">
    <oc r="AU211" t="e">
      <f>0.25*AJ211/$AM$215</f>
    </oc>
    <nc r="AU211" t="n">
      <f>-</f>
    </nc>
  </rcc>
  <rcc rId="20054" ua="false" sId="4">
    <oc r="AU212" t="e">
      <f>0.25*AJ212/$AM$215</f>
    </oc>
    <nc r="AU212" t="n">
      <f>-</f>
    </nc>
  </rcc>
  <rcc rId="20055" ua="false" sId="4">
    <oc r="AU213" t="e">
      <f>0.25*AJ213/$AM$215</f>
    </oc>
    <nc r="AU213" t="n">
      <f>-</f>
    </nc>
  </rcc>
  <rcc rId="20056" ua="false" sId="4">
    <oc r="AU214" t="e">
      <f>0.25*AJ214/$AM$215</f>
    </oc>
    <nc r="AU214" t="n">
      <f>-</f>
    </nc>
  </rcc>
  <rcc rId="20057" ua="false" sId="4">
    <oc r="AU215" t="n">
      <f>SUM(AU188:AU214)</f>
    </oc>
    <nc r="AU215" t="n">
      <f>-</f>
    </nc>
  </rcc>
  <rcc rId="20058" ua="false" sId="4">
    <oc r="AV190" t="n">
      <f>AU190*$J$215</f>
    </oc>
    <nc r="AV190" t="n">
      <f>-</f>
    </nc>
  </rcc>
  <rcc rId="20059" ua="false" sId="4">
    <oc r="AV191" t="n">
      <f>AU191*$J$215</f>
    </oc>
    <nc r="AV191" t="n">
      <f>-</f>
    </nc>
  </rcc>
  <rcc rId="20060" ua="false" sId="4">
    <oc r="AV192" t="n">
      <f>AU192*$J$215</f>
    </oc>
    <nc r="AV192" t="n">
      <f>-</f>
    </nc>
  </rcc>
  <rcc rId="20061" ua="false" sId="4">
    <oc r="AV193" t="n">
      <f>AU193*$J$215</f>
    </oc>
    <nc r="AV193" t="n">
      <f>-</f>
    </nc>
  </rcc>
  <rcc rId="20062" ua="false" sId="4">
    <oc r="AV194" t="n">
      <f>AU194*$J$215</f>
    </oc>
    <nc r="AV194" t="n">
      <f>-</f>
    </nc>
  </rcc>
  <rcc rId="20063" ua="false" sId="4">
    <oc r="AV195" t="n">
      <f>AU195*$J$215</f>
    </oc>
    <nc r="AV195" t="n">
      <f>-</f>
    </nc>
  </rcc>
  <rcc rId="20064" ua="false" sId="4">
    <oc r="AV196" t="n">
      <f>AU196*$J$215</f>
    </oc>
    <nc r="AV196" t="n">
      <f>-</f>
    </nc>
  </rcc>
  <rcc rId="20065" ua="false" sId="4">
    <oc r="AV197" t="n">
      <f>AU197*$J$215</f>
    </oc>
    <nc r="AV197" t="n">
      <f>-</f>
    </nc>
  </rcc>
  <rcc rId="20066" ua="false" sId="4">
    <oc r="AV198" t="n">
      <f>AU198*$J$215</f>
    </oc>
    <nc r="AV198" t="n">
      <f>-</f>
    </nc>
  </rcc>
  <rcc rId="20067" ua="false" sId="4">
    <oc r="AV199" t="n">
      <f>AU199*$J$215</f>
    </oc>
    <nc r="AV199" t="n">
      <f>-</f>
    </nc>
  </rcc>
  <rcc rId="20068" ua="false" sId="4">
    <oc r="AV200" t="n">
      <f>AU200*$J$215</f>
    </oc>
    <nc r="AV200" t="n">
      <f>-</f>
    </nc>
  </rcc>
  <rcc rId="20069" ua="false" sId="4">
    <oc r="AV201" t="n">
      <f>AU201*$J$215</f>
    </oc>
    <nc r="AV201" t="n">
      <f>-</f>
    </nc>
  </rcc>
  <rcc rId="20070" ua="false" sId="4">
    <oc r="AV202" t="n">
      <f>AU202*$J$215</f>
    </oc>
    <nc r="AV202" t="n">
      <f>-</f>
    </nc>
  </rcc>
  <rcc rId="20071" ua="false" sId="4">
    <oc r="AV203" t="n">
      <f>AU203*$J$215</f>
    </oc>
    <nc r="AV203" t="n">
      <f>-</f>
    </nc>
  </rcc>
  <rcc rId="20072" ua="false" sId="4">
    <oc r="AV204" t="n">
      <f>AU204*$J$215</f>
    </oc>
    <nc r="AV204" t="n">
      <f>-</f>
    </nc>
  </rcc>
  <rcc rId="20073" ua="false" sId="4">
    <oc r="AV205" t="n">
      <f>AU205*$J$215</f>
    </oc>
    <nc r="AV205" t="n">
      <f>-</f>
    </nc>
  </rcc>
  <rcc rId="20074" ua="false" sId="4">
    <oc r="AV206" t="n">
      <f>AU206*$J$215</f>
    </oc>
    <nc r="AV206" t="n">
      <f>-</f>
    </nc>
  </rcc>
  <rcc rId="20075" ua="false" sId="4">
    <oc r="AV207" t="n">
      <f>AU207*$J$215</f>
    </oc>
    <nc r="AV207" t="n">
      <f>-</f>
    </nc>
  </rcc>
  <rcc rId="20076" ua="false" sId="4">
    <oc r="AV208" t="n">
      <f>AU208*$J$215</f>
    </oc>
    <nc r="AV208" t="n">
      <f>-</f>
    </nc>
  </rcc>
  <rcc rId="20077" ua="false" sId="4">
    <oc r="AV209" t="n">
      <f>AU209*$J$215</f>
    </oc>
    <nc r="AV209" t="n">
      <f>-</f>
    </nc>
  </rcc>
  <rcc rId="20078" ua="false" sId="4">
    <oc r="AV210" t="n">
      <f>AU210*$J$215</f>
    </oc>
    <nc r="AV210" t="n">
      <f>-</f>
    </nc>
  </rcc>
  <rcc rId="20079" ua="false" sId="4">
    <oc r="AV211" t="n">
      <f>AU211*$J$215</f>
    </oc>
    <nc r="AV211" t="n">
      <f>-</f>
    </nc>
  </rcc>
  <rcc rId="20080" ua="false" sId="4">
    <oc r="AV212" t="n">
      <f>AU212*$J$215</f>
    </oc>
    <nc r="AV212" t="n">
      <f>-</f>
    </nc>
  </rcc>
  <rcc rId="20081" ua="false" sId="4">
    <oc r="AV213" t="n">
      <f>AU213*$J$215</f>
    </oc>
    <nc r="AV213" t="n">
      <f>-</f>
    </nc>
  </rcc>
  <rcc rId="20082" ua="false" sId="4">
    <oc r="AV214" t="n">
      <f>AU214*$J$215</f>
    </oc>
    <nc r="AV214" t="n">
      <f>-</f>
    </nc>
  </rcc>
  <rcc rId="20083" ua="false" sId="4">
    <oc r="AV215" t="n">
      <f>SUM(AV188:AV214)</f>
    </oc>
    <nc r="AV215" t="n">
      <f>-</f>
    </nc>
  </rcc>
  <rcc rId="20084" ua="false" sId="4">
    <oc r="AW190" t="e">
      <f>0.35*AL190/$AM$215</f>
    </oc>
    <nc r="AW190" t="n">
      <f>-</f>
    </nc>
  </rcc>
  <rcc rId="20085" ua="false" sId="4">
    <oc r="AW191" t="e">
      <f>0.35*AL191/$AM$215</f>
    </oc>
    <nc r="AW191" t="n">
      <f>-</f>
    </nc>
  </rcc>
  <rcc rId="20086" ua="false" sId="4">
    <oc r="AW192" t="e">
      <f>0.35*AL192/$AM$215</f>
    </oc>
    <nc r="AW192" t="n">
      <f>-</f>
    </nc>
  </rcc>
  <rcc rId="20087" ua="false" sId="4">
    <oc r="AW193" t="e">
      <f>0.35*AL193/$AM$215</f>
    </oc>
    <nc r="AW193" t="n">
      <f>-</f>
    </nc>
  </rcc>
  <rcc rId="20088" ua="false" sId="4">
    <oc r="AW194" t="e">
      <f>0.35*AL194/$AM$215</f>
    </oc>
    <nc r="AW194" t="n">
      <f>-</f>
    </nc>
  </rcc>
  <rcc rId="20089" ua="false" sId="4">
    <oc r="AW195" t="e">
      <f>0.35*AL195/$AM$215</f>
    </oc>
    <nc r="AW195" t="n">
      <f>-</f>
    </nc>
  </rcc>
  <rcc rId="20090" ua="false" sId="4">
    <oc r="AW196" t="e">
      <f>0.35*AL196/$AM$215</f>
    </oc>
    <nc r="AW196" t="n">
      <f>-</f>
    </nc>
  </rcc>
  <rcc rId="20091" ua="false" sId="4">
    <oc r="AW197" t="e">
      <f>0.35*AL197/$AM$215</f>
    </oc>
    <nc r="AW197" t="n">
      <f>-</f>
    </nc>
  </rcc>
  <rcc rId="20092" ua="false" sId="4">
    <oc r="AW198" t="e">
      <f>0.35*AL198/$AM$215</f>
    </oc>
    <nc r="AW198" t="n">
      <f>-</f>
    </nc>
  </rcc>
  <rcc rId="20093" ua="false" sId="4">
    <oc r="AW199" t="e">
      <f>0.35*AL199/$AM$215</f>
    </oc>
    <nc r="AW199" t="n">
      <f>-</f>
    </nc>
  </rcc>
  <rcc rId="20094" ua="false" sId="4">
    <oc r="AW200" t="e">
      <f>0.35*AL200/$AM$215</f>
    </oc>
    <nc r="AW200" t="n">
      <f>-</f>
    </nc>
  </rcc>
  <rcc rId="20095" ua="false" sId="4">
    <oc r="AW201" t="e">
      <f>0.35*AL201/$AM$215</f>
    </oc>
    <nc r="AW201" t="n">
      <f>-</f>
    </nc>
  </rcc>
  <rcc rId="20096" ua="false" sId="4">
    <oc r="AW202" t="e">
      <f>0.35*AL202/$AM$215</f>
    </oc>
    <nc r="AW202" t="n">
      <f>-</f>
    </nc>
  </rcc>
  <rcc rId="20097" ua="false" sId="4">
    <oc r="AW203" t="e">
      <f>0.35*AL203/$AM$215</f>
    </oc>
    <nc r="AW203" t="n">
      <f>-</f>
    </nc>
  </rcc>
  <rcc rId="20098" ua="false" sId="4">
    <oc r="AW204" t="e">
      <f>0.35*AL204/$AM$215</f>
    </oc>
    <nc r="AW204" t="n">
      <f>-</f>
    </nc>
  </rcc>
  <rcc rId="20099" ua="false" sId="4">
    <oc r="AW205" t="e">
      <f>0.35*AL205/$AM$215</f>
    </oc>
    <nc r="AW205" t="n">
      <f>-</f>
    </nc>
  </rcc>
  <rcc rId="20100" ua="false" sId="4">
    <oc r="AW206" t="e">
      <f>0.35*AL206/$AM$215</f>
    </oc>
    <nc r="AW206" t="n">
      <f>-</f>
    </nc>
  </rcc>
  <rcc rId="20101" ua="false" sId="4">
    <oc r="AW207" t="e">
      <f>0.35*AL207/$AM$215</f>
    </oc>
    <nc r="AW207" t="n">
      <f>-</f>
    </nc>
  </rcc>
  <rcc rId="20102" ua="false" sId="4">
    <oc r="AW208" t="e">
      <f>0.35*AL208/$AM$215</f>
    </oc>
    <nc r="AW208" t="n">
      <f>-</f>
    </nc>
  </rcc>
  <rcc rId="20103" ua="false" sId="4">
    <oc r="AW209" t="e">
      <f>0.35*AL209/$AM$215</f>
    </oc>
    <nc r="AW209" t="n">
      <f>-</f>
    </nc>
  </rcc>
  <rcc rId="20104" ua="false" sId="4">
    <oc r="AW210" t="e">
      <f>0.35*AL210/$AM$215</f>
    </oc>
    <nc r="AW210" t="n">
      <f>-</f>
    </nc>
  </rcc>
  <rcc rId="20105" ua="false" sId="4">
    <oc r="AW211" t="e">
      <f>0.35*AL211/$AM$215</f>
    </oc>
    <nc r="AW211" t="n">
      <f>-</f>
    </nc>
  </rcc>
  <rcc rId="20106" ua="false" sId="4">
    <oc r="AW212" t="e">
      <f>0.35*AL212/$AM$215</f>
    </oc>
    <nc r="AW212" t="n">
      <f>-</f>
    </nc>
  </rcc>
  <rcc rId="20107" ua="false" sId="4">
    <oc r="AW213" t="e">
      <f>0.35*AL213/$AM$215</f>
    </oc>
    <nc r="AW213" t="n">
      <f>-</f>
    </nc>
  </rcc>
  <rcc rId="20108" ua="false" sId="4">
    <oc r="AW214" t="e">
      <f>0.35*AL214/$AM$215</f>
    </oc>
    <nc r="AW214" t="n">
      <f>-</f>
    </nc>
  </rcc>
  <rcc rId="20109" ua="false" sId="4">
    <oc r="AW215" t="n">
      <f>SUM(AW188:AW214)</f>
    </oc>
    <nc r="AW215" t="n">
      <f>-</f>
    </nc>
  </rcc>
  <rcc rId="20110" ua="false" sId="4">
    <oc r="AX190" t="n">
      <f>AW190*$J$215</f>
    </oc>
    <nc r="AX190" t="n">
      <f>-</f>
    </nc>
  </rcc>
  <rcc rId="20111" ua="false" sId="4">
    <oc r="AX191" t="n">
      <f>AW191*$J$215</f>
    </oc>
    <nc r="AX191" t="n">
      <f>-</f>
    </nc>
  </rcc>
  <rcc rId="20112" ua="false" sId="4">
    <oc r="AX192" t="n">
      <f>AW192*$J$215</f>
    </oc>
    <nc r="AX192" t="n">
      <f>-</f>
    </nc>
  </rcc>
  <rcc rId="20113" ua="false" sId="4">
    <oc r="AX193" t="n">
      <f>AW193*$J$215</f>
    </oc>
    <nc r="AX193" t="n">
      <f>-</f>
    </nc>
  </rcc>
  <rcc rId="20114" ua="false" sId="4">
    <oc r="AX194" t="n">
      <f>AW194*$J$215</f>
    </oc>
    <nc r="AX194" t="n">
      <f>-</f>
    </nc>
  </rcc>
  <rcc rId="20115" ua="false" sId="4">
    <oc r="AX195" t="n">
      <f>AW195*$J$215</f>
    </oc>
    <nc r="AX195" t="n">
      <f>-</f>
    </nc>
  </rcc>
  <rcc rId="20116" ua="false" sId="4">
    <oc r="AX196" t="n">
      <f>AW196*$J$215</f>
    </oc>
    <nc r="AX196" t="n">
      <f>-</f>
    </nc>
  </rcc>
  <rcc rId="20117" ua="false" sId="4">
    <oc r="AX197" t="n">
      <f>AW197*$J$215</f>
    </oc>
    <nc r="AX197" t="n">
      <f>-</f>
    </nc>
  </rcc>
  <rcc rId="20118" ua="false" sId="4">
    <oc r="AX198" t="n">
      <f>AW198*$J$215</f>
    </oc>
    <nc r="AX198" t="n">
      <f>-</f>
    </nc>
  </rcc>
  <rcc rId="20119" ua="false" sId="4">
    <oc r="AX199" t="n">
      <f>AW199*$J$215</f>
    </oc>
    <nc r="AX199" t="n">
      <f>-</f>
    </nc>
  </rcc>
  <rcc rId="20120" ua="false" sId="4">
    <oc r="AX200" t="n">
      <f>AW200*$J$215</f>
    </oc>
    <nc r="AX200" t="n">
      <f>-</f>
    </nc>
  </rcc>
  <rcc rId="20121" ua="false" sId="4">
    <oc r="AX201" t="n">
      <f>AW201*$J$215</f>
    </oc>
    <nc r="AX201" t="n">
      <f>-</f>
    </nc>
  </rcc>
  <rcc rId="20122" ua="false" sId="4">
    <oc r="AX202" t="n">
      <f>AW202*$J$215</f>
    </oc>
    <nc r="AX202" t="n">
      <f>-</f>
    </nc>
  </rcc>
  <rcc rId="20123" ua="false" sId="4">
    <oc r="AX203" t="n">
      <f>AW203*$J$215</f>
    </oc>
    <nc r="AX203" t="n">
      <f>-</f>
    </nc>
  </rcc>
  <rcc rId="20124" ua="false" sId="4">
    <oc r="AX204" t="n">
      <f>AW204*$J$215</f>
    </oc>
    <nc r="AX204" t="n">
      <f>-</f>
    </nc>
  </rcc>
  <rcc rId="20125" ua="false" sId="4">
    <oc r="AX205" t="n">
      <f>AW205*$J$215</f>
    </oc>
    <nc r="AX205" t="n">
      <f>-</f>
    </nc>
  </rcc>
  <rcc rId="20126" ua="false" sId="4">
    <oc r="AX206" t="n">
      <f>AW206*$J$215</f>
    </oc>
    <nc r="AX206" t="n">
      <f>-</f>
    </nc>
  </rcc>
  <rcc rId="20127" ua="false" sId="4">
    <oc r="AX207" t="n">
      <f>AW207*$J$215</f>
    </oc>
    <nc r="AX207" t="n">
      <f>-</f>
    </nc>
  </rcc>
  <rcc rId="20128" ua="false" sId="4">
    <oc r="AX208" t="n">
      <f>AW208*$J$215</f>
    </oc>
    <nc r="AX208" t="n">
      <f>-</f>
    </nc>
  </rcc>
  <rcc rId="20129" ua="false" sId="4">
    <oc r="AX209" t="n">
      <f>AW209*$J$215</f>
    </oc>
    <nc r="AX209" t="n">
      <f>-</f>
    </nc>
  </rcc>
  <rcc rId="20130" ua="false" sId="4">
    <oc r="AX210" t="n">
      <f>AW210*$J$215</f>
    </oc>
    <nc r="AX210" t="n">
      <f>-</f>
    </nc>
  </rcc>
  <rcc rId="20131" ua="false" sId="4">
    <oc r="AX211" t="n">
      <f>AW211*$J$215</f>
    </oc>
    <nc r="AX211" t="n">
      <f>-</f>
    </nc>
  </rcc>
  <rcc rId="20132" ua="false" sId="4">
    <oc r="AX212" t="n">
      <f>AW212*$J$215</f>
    </oc>
    <nc r="AX212" t="n">
      <f>-</f>
    </nc>
  </rcc>
  <rcc rId="20133" ua="false" sId="4">
    <oc r="AX213" t="n">
      <f>AW213*$J$215</f>
    </oc>
    <nc r="AX213" t="n">
      <f>-</f>
    </nc>
  </rcc>
  <rcc rId="20134" ua="false" sId="4">
    <oc r="AX214" t="n">
      <f>AW214*$J$215</f>
    </oc>
    <nc r="AX214" t="n">
      <f>-</f>
    </nc>
  </rcc>
  <rcc rId="20135" ua="false" sId="4">
    <oc r="AX215" t="n">
      <f>SUM(AX188:AX214)</f>
    </oc>
    <nc r="AX215" t="n">
      <f>-</f>
    </nc>
  </rcc>
  <rcc rId="20136" ua="false" sId="4">
    <oc r="A225" t="inlineStr">
      <is>
        <r>
          <rPr>
            <sz val="10"/>
            <rFont val="Arial"/>
            <family val="2"/>
            <charset val="1"/>
          </rPr>
          <t xml:space="preserve">U. DE CHILE</t>
        </r>
      </is>
    </oc>
    <nc r="A225" t="inlineStr">
      <is>
        <r>
          <rPr>
            <sz val="10"/>
            <rFont val="Arial"/>
            <family val="2"/>
            <charset val="1"/>
          </rPr>
          <t xml:space="preserve">U.de Chile</t>
        </r>
      </is>
    </nc>
  </rcc>
  <rcc rId="20137" ua="false" sId="4">
    <oc r="A226" t="inlineStr">
      <is>
        <r>
          <rPr>
            <sz val="10"/>
            <rFont val="Arial"/>
            <family val="2"/>
            <charset val="1"/>
          </rPr>
          <t xml:space="preserve">P. U. C. DE CHILE</t>
        </r>
      </is>
    </oc>
    <nc r="A226" t="inlineStr">
      <is>
        <r>
          <rPr>
            <sz val="10"/>
            <rFont val="Arial"/>
            <family val="2"/>
            <charset val="1"/>
          </rPr>
          <t xml:space="preserve">P.U.Católica de Chile</t>
        </r>
      </is>
    </nc>
  </rcc>
  <rcc rId="20138" ua="false" sId="4">
    <oc r="A227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oc>
    <nc r="A227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nc>
  </rcc>
  <rcc rId="20139" ua="false" sId="4">
    <oc r="A228" t="inlineStr">
      <is>
        <r>
          <rPr>
            <sz val="10"/>
            <rFont val="Arial"/>
            <family val="2"/>
            <charset val="1"/>
          </rPr>
          <t xml:space="preserve">P. U. C. DE VALPARAISO</t>
        </r>
      </is>
    </oc>
    <nc r="A228" t="inlineStr">
      <is>
        <r>
          <rPr>
            <sz val="10"/>
            <rFont val="Arial"/>
            <family val="2"/>
            <charset val="1"/>
          </rPr>
          <t xml:space="preserve">U. Católica de Valparaíso</t>
        </r>
      </is>
    </nc>
  </rcc>
  <rcc rId="20140" ua="false" sId="4">
    <oc r="A229" t="inlineStr">
      <is>
        <r>
          <rPr>
            <sz val="10"/>
            <rFont val="Arial"/>
            <family val="2"/>
            <charset val="1"/>
          </rPr>
          <t xml:space="preserve">U. TÉCNICA FEDERICO STA. MARÍA</t>
        </r>
      </is>
    </oc>
    <nc r="A229" t="inlineStr">
      <is>
        <r>
          <rPr>
            <sz val="10"/>
            <rFont val="Arial"/>
            <family val="2"/>
            <charset val="1"/>
          </rPr>
          <t xml:space="preserve">U. Téc. Federico Sta.Maria</t>
        </r>
      </is>
    </nc>
  </rcc>
  <rcc rId="20141" ua="false" sId="4">
    <oc r="A230" t="inlineStr">
      <is>
        <r>
          <rPr>
            <sz val="10"/>
            <rFont val="Arial"/>
            <family val="2"/>
            <charset val="1"/>
          </rPr>
          <t xml:space="preserve">U. DE SANTIAGO</t>
        </r>
      </is>
    </oc>
    <nc r="A230" t="inlineStr">
      <is>
        <r>
          <rPr>
            <sz val="10"/>
            <rFont val="Arial"/>
            <family val="2"/>
            <charset val="1"/>
          </rPr>
          <t xml:space="preserve">U. de Santiago</t>
        </r>
      </is>
    </nc>
  </rcc>
  <rcc rId="20142" ua="false" sId="4">
    <oc r="A231" t="inlineStr">
      <is>
        <r>
          <rPr>
            <sz val="10"/>
            <rFont val="Arial"/>
            <family val="2"/>
            <charset val="1"/>
          </rPr>
          <t xml:space="preserve">U. AUSTRAL DE CHILE</t>
        </r>
      </is>
    </oc>
    <nc r="A231" t="inlineStr">
      <is>
        <r>
          <rPr>
            <sz val="10"/>
            <rFont val="Arial"/>
            <family val="2"/>
            <charset val="1"/>
          </rPr>
          <t xml:space="preserve">U. Austral</t>
        </r>
      </is>
    </nc>
  </rcc>
  <rcc rId="20143" ua="false" sId="4">
    <oc r="A232" t="inlineStr">
      <is>
        <r>
          <rPr>
            <sz val="10"/>
            <rFont val="Arial"/>
            <family val="2"/>
            <charset val="1"/>
          </rPr>
          <t xml:space="preserve">U. C. DEL NORTE</t>
        </r>
      </is>
    </oc>
    <nc r="A232" t="inlineStr">
      <is>
        <r>
          <rPr>
            <sz val="10"/>
            <rFont val="Arial"/>
            <family val="2"/>
            <charset val="1"/>
          </rPr>
          <t xml:space="preserve">U. Católica del Norte</t>
        </r>
      </is>
    </nc>
  </rcc>
  <rcc rId="20144" ua="false" sId="4">
    <oc r="A233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oc>
    <nc r="A233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nc>
  </rcc>
  <rcc rId="20145" ua="false" sId="4">
    <oc r="A234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oc>
    <nc r="A234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nc>
  </rcc>
  <rcc rId="20146" ua="false" sId="4">
    <oc r="A235" t="inlineStr">
      <is>
        <r>
          <rPr>
            <sz val="10"/>
            <rFont val="Arial"/>
            <family val="2"/>
            <charset val="1"/>
          </rPr>
          <t xml:space="preserve">U. DE LA SERENA</t>
        </r>
      </is>
    </oc>
    <nc r="A235" t="inlineStr">
      <is>
        <r>
          <rPr>
            <sz val="10"/>
            <rFont val="Arial"/>
            <family val="2"/>
            <charset val="1"/>
          </rPr>
          <t xml:space="preserve">U. de la Serena</t>
        </r>
      </is>
    </nc>
  </rcc>
  <rcc rId="20147" ua="false" sId="4">
    <oc r="A236" t="inlineStr">
      <is>
        <r>
          <rPr>
            <sz val="10"/>
            <rFont val="Arial"/>
            <family val="2"/>
            <charset val="1"/>
          </rPr>
          <t xml:space="preserve">U. DEL BÍO-BÍO</t>
        </r>
      </is>
    </oc>
    <nc r="A236" t="inlineStr">
      <is>
        <r>
          <rPr>
            <sz val="10"/>
            <rFont val="Arial"/>
            <family val="2"/>
            <charset val="1"/>
          </rPr>
          <t xml:space="preserve">U. de Bio Bio</t>
        </r>
      </is>
    </nc>
  </rcc>
  <rcc rId="20148" ua="false" sId="4">
    <oc r="A237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oc>
    <nc r="A237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nc>
  </rcc>
  <rcc rId="20149" ua="false" sId="4">
    <oc r="A238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oc>
    <nc r="A238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nc>
  </rcc>
  <rcc rId="20150" ua="false" sId="4">
    <oc r="A239" t="inlineStr">
      <is>
        <r>
          <rPr>
            <sz val="10"/>
            <rFont val="Arial"/>
            <family val="2"/>
            <charset val="1"/>
          </rPr>
          <t xml:space="preserve">U. DE TALCA</t>
        </r>
      </is>
    </oc>
    <nc r="A239" t="inlineStr">
      <is>
        <r>
          <rPr>
            <sz val="10"/>
            <rFont val="Arial"/>
            <family val="2"/>
            <charset val="1"/>
          </rPr>
          <t xml:space="preserve">U. de Talca</t>
        </r>
      </is>
    </nc>
  </rcc>
  <rcc rId="20151" ua="false" sId="4">
    <oc r="A240" t="inlineStr">
      <is>
        <r>
          <rPr>
            <sz val="10"/>
            <rFont val="Arial"/>
            <family val="2"/>
            <charset val="1"/>
          </rPr>
          <t xml:space="preserve">U. DE ATACAMA</t>
        </r>
      </is>
    </oc>
    <nc r="A240" t="inlineStr">
      <is>
        <r>
          <rPr>
            <sz val="10"/>
            <rFont val="Arial"/>
            <family val="2"/>
            <charset val="1"/>
          </rPr>
          <t xml:space="preserve">U. de Atacama</t>
        </r>
      </is>
    </nc>
  </rcc>
  <rcc rId="20152" ua="false" sId="4">
    <oc r="A241" t="inlineStr">
      <is>
        <r>
          <rPr>
            <sz val="10"/>
            <rFont val="Arial"/>
            <family val="2"/>
            <charset val="1"/>
          </rPr>
          <t xml:space="preserve">U. DE TARAPACÁ</t>
        </r>
      </is>
    </oc>
    <nc r="A241" t="inlineStr">
      <is>
        <r>
          <rPr>
            <sz val="10"/>
            <rFont val="Arial"/>
            <family val="2"/>
            <charset val="1"/>
          </rPr>
          <t xml:space="preserve">U. de Tarapacá</t>
        </r>
      </is>
    </nc>
  </rcc>
  <rcc rId="20153" ua="false" sId="4">
    <oc r="A242" t="inlineStr">
      <is>
        <r>
          <rPr>
            <sz val="10"/>
            <rFont val="Arial"/>
            <family val="2"/>
            <charset val="1"/>
          </rPr>
          <t xml:space="preserve">U. ARTURO PRAT</t>
        </r>
      </is>
    </oc>
    <nc r="A242" t="inlineStr">
      <is>
        <r>
          <rPr>
            <sz val="10"/>
            <rFont val="Arial"/>
            <family val="2"/>
            <charset val="1"/>
          </rPr>
          <t xml:space="preserve">U. Arturo Prat</t>
        </r>
      </is>
    </nc>
  </rcc>
  <rcc rId="20154" ua="false" sId="4">
    <oc r="A243" t="inlineStr">
      <is>
        <r>
          <rPr>
            <sz val="10"/>
            <rFont val="Arial"/>
            <family val="2"/>
            <charset val="1"/>
          </rPr>
          <t xml:space="preserve">U. METROPOLITANA DE CS. DE LA ED.</t>
        </r>
      </is>
    </oc>
    <nc r="A243" t="inlineStr">
      <is>
        <r>
          <rPr>
            <sz val="10"/>
            <rFont val="Arial"/>
            <family val="2"/>
            <charset val="1"/>
          </rPr>
          <t xml:space="preserve">U. Metropolitana</t>
        </r>
      </is>
    </nc>
  </rcc>
  <rcc rId="20155" ua="false" sId="4">
    <oc r="A244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oc>
    <nc r="A244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nc>
  </rcc>
  <rcc rId="20156" ua="false" sId="4">
    <oc r="A245" t="inlineStr">
      <is>
        <r>
          <rPr>
            <sz val="10"/>
            <rFont val="Arial"/>
            <family val="2"/>
            <charset val="1"/>
          </rPr>
          <t xml:space="preserve">U. TECNOLÓGICA METROPOLITANA</t>
        </r>
      </is>
    </oc>
    <nc r="A245" t="inlineStr">
      <is>
        <r>
          <rPr>
            <sz val="10"/>
            <rFont val="Arial"/>
            <family val="2"/>
            <charset val="1"/>
          </rPr>
          <t xml:space="preserve">U.Tecnológica Metropolitana</t>
        </r>
      </is>
    </nc>
  </rcc>
  <rcc rId="20157" ua="false" sId="4">
    <oc r="A246" t="inlineStr">
      <is>
        <r>
          <rPr>
            <sz val="10"/>
            <rFont val="Arial"/>
            <family val="2"/>
            <charset val="1"/>
          </rPr>
          <t xml:space="preserve">U. DE LOS LAGOS</t>
        </r>
      </is>
    </oc>
    <nc r="A246" t="inlineStr">
      <is>
        <r>
          <rPr>
            <sz val="10"/>
            <rFont val="Arial"/>
            <family val="2"/>
            <charset val="1"/>
          </rPr>
          <t xml:space="preserve">U. de Los Lagos</t>
        </r>
      </is>
    </nc>
  </rcc>
  <rcc rId="20158" ua="false" sId="4">
    <oc r="A247" t="inlineStr">
      <is>
        <r>
          <rPr>
            <sz val="10"/>
            <rFont val="Arial"/>
            <family val="2"/>
            <charset val="1"/>
          </rPr>
          <t xml:space="preserve">U. C. DEL MAULE</t>
        </r>
      </is>
    </oc>
    <nc r="A247" t="inlineStr">
      <is>
        <r>
          <rPr>
            <sz val="10"/>
            <rFont val="Arial"/>
            <family val="2"/>
            <charset val="1"/>
          </rPr>
          <t xml:space="preserve">U. Católica de Maule</t>
        </r>
      </is>
    </nc>
  </rcc>
  <rcc rId="20159" ua="false" sId="4">
    <oc r="A248" t="inlineStr">
      <is>
        <r>
          <rPr>
            <sz val="10"/>
            <rFont val="Arial"/>
            <family val="2"/>
            <charset val="1"/>
          </rPr>
          <t xml:space="preserve">U. C. DE TEMUCO</t>
        </r>
      </is>
    </oc>
    <nc r="A248" t="inlineStr">
      <is>
        <r>
          <rPr>
            <sz val="10"/>
            <rFont val="Arial"/>
            <family val="2"/>
            <charset val="1"/>
          </rPr>
          <t xml:space="preserve">U. Católica de Temuco</t>
        </r>
      </is>
    </nc>
  </rcc>
  <rcc rId="20160" ua="false" sId="4">
    <oc r="A249" t="inlineStr">
      <is>
        <r>
          <rPr>
            <sz val="10"/>
            <rFont val="Arial"/>
            <family val="2"/>
            <charset val="1"/>
          </rPr>
          <t xml:space="preserve">U. C. DE LA STMA. CONCEPCIÓN</t>
        </r>
      </is>
    </oc>
    <nc r="A249" t="inlineStr">
      <is>
        <r>
          <rPr>
            <sz val="10"/>
            <rFont val="Arial"/>
            <family val="2"/>
            <charset val="1"/>
          </rPr>
          <t xml:space="preserve">U. C.de la Sant.Concepción</t>
        </r>
      </is>
    </nc>
  </rcc>
  <rcc rId="20161" ua="false" sId="4">
    <nc r="B225" t="n">
      <f>-</f>
    </nc>
  </rcc>
  <rcc rId="20162" ua="false" sId="4">
    <nc r="B226" t="n">
      <f>-</f>
    </nc>
  </rcc>
  <rcc rId="20163" ua="false" sId="4">
    <nc r="B227" t="n">
      <f>-</f>
    </nc>
  </rcc>
  <rcc rId="20164" ua="false" sId="4">
    <nc r="B228" t="n">
      <f>-</f>
    </nc>
  </rcc>
  <rcc rId="20165" ua="false" sId="4">
    <nc r="B229" t="n">
      <f>-</f>
    </nc>
  </rcc>
  <rcc rId="20166" ua="false" sId="4">
    <nc r="B230" t="n">
      <f>-</f>
    </nc>
  </rcc>
  <rcc rId="20167" ua="false" sId="4">
    <nc r="B231" t="n">
      <f>-</f>
    </nc>
  </rcc>
  <rcc rId="20168" ua="false" sId="4">
    <nc r="B232" t="n">
      <f>-</f>
    </nc>
  </rcc>
  <rcc rId="20169" ua="false" sId="4">
    <nc r="B233" t="n">
      <f>-</f>
    </nc>
  </rcc>
  <rcc rId="20170" ua="false" sId="4">
    <nc r="B234" t="n">
      <f>-</f>
    </nc>
  </rcc>
  <rcc rId="20171" ua="false" sId="4">
    <nc r="B235" t="n">
      <f>-</f>
    </nc>
  </rcc>
  <rcc rId="20172" ua="false" sId="4">
    <nc r="B236" t="n">
      <f>-</f>
    </nc>
  </rcc>
  <rcc rId="20173" ua="false" sId="4">
    <nc r="B237" t="n">
      <f>-</f>
    </nc>
  </rcc>
  <rcc rId="20174" ua="false" sId="4">
    <nc r="B238" t="n">
      <f>-</f>
    </nc>
  </rcc>
  <rcc rId="20175" ua="false" sId="4">
    <nc r="B239" t="n">
      <f>-</f>
    </nc>
  </rcc>
  <rcc rId="20176" ua="false" sId="4">
    <nc r="B240" t="n">
      <f>-</f>
    </nc>
  </rcc>
  <rcc rId="20177" ua="false" sId="4">
    <nc r="B241" t="n">
      <f>-</f>
    </nc>
  </rcc>
  <rcc rId="20178" ua="false" sId="4">
    <nc r="B242" t="n">
      <f>-</f>
    </nc>
  </rcc>
  <rcc rId="20179" ua="false" sId="4">
    <nc r="B243" t="n">
      <f>-</f>
    </nc>
  </rcc>
  <rcc rId="20180" ua="false" sId="4">
    <nc r="B244" t="n">
      <f>-</f>
    </nc>
  </rcc>
  <rcc rId="20181" ua="false" sId="4">
    <nc r="B245" t="n">
      <f>-</f>
    </nc>
  </rcc>
  <rcc rId="20182" ua="false" sId="4">
    <nc r="B246" t="n">
      <f>-</f>
    </nc>
  </rcc>
  <rcc rId="20183" ua="false" sId="4">
    <nc r="B247" t="n">
      <f>-</f>
    </nc>
  </rcc>
  <rcc rId="20184" ua="false" sId="4">
    <nc r="B248" t="n">
      <f>-</f>
    </nc>
  </rcc>
  <rcc rId="20185" ua="false" sId="4">
    <nc r="B249" t="n">
      <f>-</f>
    </nc>
  </rcc>
  <rcc rId="20186" ua="false" sId="4">
    <nc r="B250" t="n">
      <f>-</f>
    </nc>
  </rcc>
  <rcc rId="20187" ua="false" sId="4">
    <nc r="C225" t="n">
      <f>-</f>
    </nc>
  </rcc>
  <rcc rId="20188" ua="false" sId="4">
    <nc r="C226" t="n">
      <f>-</f>
    </nc>
  </rcc>
  <rcc rId="20189" ua="false" sId="4">
    <nc r="C227" t="n">
      <f>-</f>
    </nc>
  </rcc>
  <rcc rId="20190" ua="false" sId="4">
    <nc r="C228" t="n">
      <f>-</f>
    </nc>
  </rcc>
  <rcc rId="20191" ua="false" sId="4">
    <nc r="C229" t="n">
      <f>-</f>
    </nc>
  </rcc>
  <rcc rId="20192" ua="false" sId="4">
    <nc r="C230" t="n">
      <f>-</f>
    </nc>
  </rcc>
  <rcc rId="20193" ua="false" sId="4">
    <nc r="C231" t="n">
      <f>-</f>
    </nc>
  </rcc>
  <rcc rId="20194" ua="false" sId="4">
    <nc r="C232" t="n">
      <f>-</f>
    </nc>
  </rcc>
  <rcc rId="20195" ua="false" sId="4">
    <nc r="C233" t="n">
      <f>-</f>
    </nc>
  </rcc>
  <rcc rId="20196" ua="false" sId="4">
    <nc r="C234" t="n">
      <f>-</f>
    </nc>
  </rcc>
  <rcc rId="20197" ua="false" sId="4">
    <nc r="C235" t="n">
      <f>-</f>
    </nc>
  </rcc>
  <rcc rId="20198" ua="false" sId="4">
    <nc r="C236" t="n">
      <f>-</f>
    </nc>
  </rcc>
  <rcc rId="20199" ua="false" sId="4">
    <nc r="C237" t="n">
      <f>-</f>
    </nc>
  </rcc>
  <rcc rId="20200" ua="false" sId="4">
    <nc r="C238" t="n">
      <f>-</f>
    </nc>
  </rcc>
  <rcc rId="20201" ua="false" sId="4">
    <nc r="C239" t="n">
      <f>-</f>
    </nc>
  </rcc>
  <rcc rId="20202" ua="false" sId="4">
    <nc r="C240" t="n">
      <f>-</f>
    </nc>
  </rcc>
  <rcc rId="20203" ua="false" sId="4">
    <nc r="C241" t="n">
      <f>-</f>
    </nc>
  </rcc>
  <rcc rId="20204" ua="false" sId="4">
    <nc r="C242" t="n">
      <f>-</f>
    </nc>
  </rcc>
  <rcc rId="20205" ua="false" sId="4">
    <nc r="C243" t="n">
      <f>-</f>
    </nc>
  </rcc>
  <rcc rId="20206" ua="false" sId="4">
    <nc r="C244" t="n">
      <f>-</f>
    </nc>
  </rcc>
  <rcc rId="20207" ua="false" sId="4">
    <nc r="C245" t="n">
      <f>-</f>
    </nc>
  </rcc>
  <rcc rId="20208" ua="false" sId="4">
    <nc r="C246" t="n">
      <f>-</f>
    </nc>
  </rcc>
  <rcc rId="20209" ua="false" sId="4">
    <nc r="C247" t="n">
      <f>-</f>
    </nc>
  </rcc>
  <rcc rId="20210" ua="false" sId="4">
    <nc r="C248" t="n">
      <f>-</f>
    </nc>
  </rcc>
  <rcc rId="20211" ua="false" sId="4">
    <nc r="C249" t="n">
      <f>-</f>
    </nc>
  </rcc>
  <rcc rId="20212" ua="false" sId="4">
    <nc r="C250" t="n">
      <f>-</f>
    </nc>
  </rcc>
  <rcc rId="20213" ua="false" sId="4">
    <nc r="D225" t="n">
      <f>-</f>
    </nc>
  </rcc>
  <rcc rId="20214" ua="false" sId="4">
    <nc r="D226" t="n">
      <f>-</f>
    </nc>
  </rcc>
  <rcc rId="20215" ua="false" sId="4">
    <nc r="D227" t="n">
      <f>-</f>
    </nc>
  </rcc>
  <rcc rId="20216" ua="false" sId="4">
    <nc r="D228" t="n">
      <f>-</f>
    </nc>
  </rcc>
  <rcc rId="20217" ua="false" sId="4">
    <nc r="D229" t="n">
      <f>-</f>
    </nc>
  </rcc>
  <rcc rId="20218" ua="false" sId="4">
    <nc r="D230" t="n">
      <f>-</f>
    </nc>
  </rcc>
  <rcc rId="20219" ua="false" sId="4">
    <nc r="D231" t="n">
      <f>-</f>
    </nc>
  </rcc>
  <rcc rId="20220" ua="false" sId="4">
    <nc r="D232" t="n">
      <f>-</f>
    </nc>
  </rcc>
  <rcc rId="20221" ua="false" sId="4">
    <nc r="D233" t="n">
      <f>-</f>
    </nc>
  </rcc>
  <rcc rId="20222" ua="false" sId="4">
    <nc r="D234" t="n">
      <f>-</f>
    </nc>
  </rcc>
  <rcc rId="20223" ua="false" sId="4">
    <nc r="D235" t="n">
      <f>-</f>
    </nc>
  </rcc>
  <rcc rId="20224" ua="false" sId="4">
    <nc r="D236" t="n">
      <f>-</f>
    </nc>
  </rcc>
  <rcc rId="20225" ua="false" sId="4">
    <nc r="D237" t="n">
      <f>-</f>
    </nc>
  </rcc>
  <rcc rId="20226" ua="false" sId="4">
    <nc r="D238" t="n">
      <f>-</f>
    </nc>
  </rcc>
  <rcc rId="20227" ua="false" sId="4">
    <nc r="D239" t="n">
      <f>-</f>
    </nc>
  </rcc>
  <rcc rId="20228" ua="false" sId="4">
    <nc r="D240" t="n">
      <f>-</f>
    </nc>
  </rcc>
  <rcc rId="20229" ua="false" sId="4">
    <nc r="D241" t="n">
      <f>-</f>
    </nc>
  </rcc>
  <rcc rId="20230" ua="false" sId="4">
    <nc r="D242" t="n">
      <f>-</f>
    </nc>
  </rcc>
  <rcc rId="20231" ua="false" sId="4">
    <nc r="D243" t="n">
      <f>-</f>
    </nc>
  </rcc>
  <rcc rId="20232" ua="false" sId="4">
    <nc r="D244" t="n">
      <f>-</f>
    </nc>
  </rcc>
  <rcc rId="20233" ua="false" sId="4">
    <nc r="D245" t="n">
      <f>-</f>
    </nc>
  </rcc>
  <rcc rId="20234" ua="false" sId="4">
    <nc r="D246" t="n">
      <f>-</f>
    </nc>
  </rcc>
  <rcc rId="20235" ua="false" sId="4">
    <nc r="D247" t="n">
      <f>-</f>
    </nc>
  </rcc>
  <rcc rId="20236" ua="false" sId="4">
    <nc r="D248" t="n">
      <f>-</f>
    </nc>
  </rcc>
  <rcc rId="20237" ua="false" sId="4">
    <nc r="D249" t="n">
      <f>-</f>
    </nc>
  </rcc>
  <rcc rId="20238" ua="false" sId="4">
    <nc r="D250" t="n">
      <f>-</f>
    </nc>
  </rcc>
  <rcc rId="20239" ua="false" sId="4">
    <nc r="E225" t="n">
      <f>-</f>
    </nc>
  </rcc>
  <rcc rId="20240" ua="false" sId="4">
    <nc r="E226" t="n">
      <f>-</f>
    </nc>
  </rcc>
  <rcc rId="20241" ua="false" sId="4">
    <nc r="E227" t="n">
      <f>-</f>
    </nc>
  </rcc>
  <rcc rId="20242" ua="false" sId="4">
    <nc r="E228" t="n">
      <f>-</f>
    </nc>
  </rcc>
  <rcc rId="20243" ua="false" sId="4">
    <nc r="E229" t="n">
      <f>-</f>
    </nc>
  </rcc>
  <rcc rId="20244" ua="false" sId="4">
    <nc r="E230" t="n">
      <f>-</f>
    </nc>
  </rcc>
  <rcc rId="20245" ua="false" sId="4">
    <nc r="E231" t="n">
      <f>-</f>
    </nc>
  </rcc>
  <rcc rId="20246" ua="false" sId="4">
    <nc r="E232" t="n">
      <f>-</f>
    </nc>
  </rcc>
  <rcc rId="20247" ua="false" sId="4">
    <nc r="E233" t="n">
      <f>-</f>
    </nc>
  </rcc>
  <rcc rId="20248" ua="false" sId="4">
    <nc r="E234" t="n">
      <f>-</f>
    </nc>
  </rcc>
  <rcc rId="20249" ua="false" sId="4">
    <nc r="E235" t="n">
      <f>-</f>
    </nc>
  </rcc>
  <rcc rId="20250" ua="false" sId="4">
    <nc r="E236" t="n">
      <f>-</f>
    </nc>
  </rcc>
  <rcc rId="20251" ua="false" sId="4">
    <nc r="E237" t="n">
      <f>-</f>
    </nc>
  </rcc>
  <rcc rId="20252" ua="false" sId="4">
    <nc r="E238" t="n">
      <f>-</f>
    </nc>
  </rcc>
  <rcc rId="20253" ua="false" sId="4">
    <nc r="E239" t="n">
      <f>-</f>
    </nc>
  </rcc>
  <rcc rId="20254" ua="false" sId="4">
    <nc r="E240" t="n">
      <f>-</f>
    </nc>
  </rcc>
  <rcc rId="20255" ua="false" sId="4">
    <nc r="E241" t="n">
      <f>-</f>
    </nc>
  </rcc>
  <rcc rId="20256" ua="false" sId="4">
    <nc r="E242" t="n">
      <f>-</f>
    </nc>
  </rcc>
  <rcc rId="20257" ua="false" sId="4">
    <nc r="E243" t="n">
      <f>-</f>
    </nc>
  </rcc>
  <rcc rId="20258" ua="false" sId="4">
    <nc r="E244" t="n">
      <f>-</f>
    </nc>
  </rcc>
  <rcc rId="20259" ua="false" sId="4">
    <nc r="E245" t="n">
      <f>-</f>
    </nc>
  </rcc>
  <rcc rId="20260" ua="false" sId="4">
    <nc r="E246" t="n">
      <f>-</f>
    </nc>
  </rcc>
  <rcc rId="20261" ua="false" sId="4">
    <nc r="E247" t="n">
      <f>-</f>
    </nc>
  </rcc>
  <rcc rId="20262" ua="false" sId="4">
    <nc r="E248" t="n">
      <f>-</f>
    </nc>
  </rcc>
  <rcc rId="20263" ua="false" sId="4">
    <nc r="E249" t="n">
      <f>-</f>
    </nc>
  </rcc>
  <rcc rId="20264" ua="false" sId="4">
    <nc r="E250" t="n">
      <f>-</f>
    </nc>
  </rcc>
  <rcc rId="20265" ua="false" sId="4">
    <nc r="F225" t="n">
      <f>-</f>
    </nc>
  </rcc>
  <rcc rId="20266" ua="false" sId="4">
    <nc r="F226" t="n">
      <f>-</f>
    </nc>
  </rcc>
  <rcc rId="20267" ua="false" sId="4">
    <nc r="F227" t="n">
      <f>-</f>
    </nc>
  </rcc>
  <rcc rId="20268" ua="false" sId="4">
    <nc r="F228" t="n">
      <f>-</f>
    </nc>
  </rcc>
  <rcc rId="20269" ua="false" sId="4">
    <nc r="F229" t="n">
      <f>-</f>
    </nc>
  </rcc>
  <rcc rId="20270" ua="false" sId="4">
    <nc r="F230" t="n">
      <f>-</f>
    </nc>
  </rcc>
  <rcc rId="20271" ua="false" sId="4">
    <nc r="F231" t="n">
      <f>-</f>
    </nc>
  </rcc>
  <rcc rId="20272" ua="false" sId="4">
    <nc r="F232" t="n">
      <f>-</f>
    </nc>
  </rcc>
  <rcc rId="20273" ua="false" sId="4">
    <nc r="F233" t="n">
      <f>-</f>
    </nc>
  </rcc>
  <rcc rId="20274" ua="false" sId="4">
    <nc r="F234" t="n">
      <f>-</f>
    </nc>
  </rcc>
  <rcc rId="20275" ua="false" sId="4">
    <nc r="F235" t="n">
      <f>-</f>
    </nc>
  </rcc>
  <rcc rId="20276" ua="false" sId="4">
    <nc r="F236" t="n">
      <f>-</f>
    </nc>
  </rcc>
  <rcc rId="20277" ua="false" sId="4">
    <nc r="F237" t="n">
      <f>-</f>
    </nc>
  </rcc>
  <rcc rId="20278" ua="false" sId="4">
    <nc r="F238" t="n">
      <f>-</f>
    </nc>
  </rcc>
  <rcc rId="20279" ua="false" sId="4">
    <nc r="F239" t="n">
      <f>-</f>
    </nc>
  </rcc>
  <rcc rId="20280" ua="false" sId="4">
    <nc r="F240" t="n">
      <f>-</f>
    </nc>
  </rcc>
  <rcc rId="20281" ua="false" sId="4">
    <nc r="F241" t="n">
      <f>-</f>
    </nc>
  </rcc>
  <rcc rId="20282" ua="false" sId="4">
    <nc r="F242" t="n">
      <f>-</f>
    </nc>
  </rcc>
  <rcc rId="20283" ua="false" sId="4">
    <nc r="F243" t="n">
      <f>-</f>
    </nc>
  </rcc>
  <rcc rId="20284" ua="false" sId="4">
    <nc r="F244" t="n">
      <f>-</f>
    </nc>
  </rcc>
  <rcc rId="20285" ua="false" sId="4">
    <nc r="F245" t="n">
      <f>-</f>
    </nc>
  </rcc>
  <rcc rId="20286" ua="false" sId="4">
    <nc r="F246" t="n">
      <f>-</f>
    </nc>
  </rcc>
  <rcc rId="20287" ua="false" sId="4">
    <nc r="F247" t="n">
      <f>-</f>
    </nc>
  </rcc>
  <rcc rId="20288" ua="false" sId="4">
    <nc r="F248" t="n">
      <f>-</f>
    </nc>
  </rcc>
  <rcc rId="20289" ua="false" sId="4">
    <nc r="F249" t="n">
      <f>-</f>
    </nc>
  </rcc>
  <rcc rId="20290" ua="false" sId="4">
    <nc r="F250" t="n">
      <f>-</f>
    </nc>
  </rcc>
  <rcc rId="20291" ua="false" sId="4">
    <nc r="G225" t="n">
      <f>-</f>
    </nc>
  </rcc>
  <rcc rId="20292" ua="false" sId="4">
    <nc r="G226" t="n">
      <f>-</f>
    </nc>
  </rcc>
  <rcc rId="20293" ua="false" sId="4">
    <nc r="G227" t="n">
      <f>-</f>
    </nc>
  </rcc>
  <rcc rId="20294" ua="false" sId="4">
    <nc r="G228" t="n">
      <f>-</f>
    </nc>
  </rcc>
  <rcc rId="20295" ua="false" sId="4">
    <nc r="G229" t="n">
      <f>-</f>
    </nc>
  </rcc>
  <rcc rId="20296" ua="false" sId="4">
    <nc r="G230" t="n">
      <f>-</f>
    </nc>
  </rcc>
  <rcc rId="20297" ua="false" sId="4">
    <nc r="G231" t="n">
      <f>-</f>
    </nc>
  </rcc>
  <rcc rId="20298" ua="false" sId="4">
    <nc r="G232" t="n">
      <f>-</f>
    </nc>
  </rcc>
  <rcc rId="20299" ua="false" sId="4">
    <nc r="G233" t="n">
      <f>-</f>
    </nc>
  </rcc>
  <rcc rId="20300" ua="false" sId="4">
    <nc r="G234" t="n">
      <f>-</f>
    </nc>
  </rcc>
  <rcc rId="20301" ua="false" sId="4">
    <nc r="G235" t="n">
      <f>-</f>
    </nc>
  </rcc>
  <rcc rId="20302" ua="false" sId="4">
    <nc r="G236" t="n">
      <f>-</f>
    </nc>
  </rcc>
  <rcc rId="20303" ua="false" sId="4">
    <nc r="G237" t="n">
      <f>-</f>
    </nc>
  </rcc>
  <rcc rId="20304" ua="false" sId="4">
    <nc r="G238" t="n">
      <f>-</f>
    </nc>
  </rcc>
  <rcc rId="20305" ua="false" sId="4">
    <nc r="G239" t="n">
      <f>-</f>
    </nc>
  </rcc>
  <rcc rId="20306" ua="false" sId="4">
    <nc r="G240" t="n">
      <f>-</f>
    </nc>
  </rcc>
  <rcc rId="20307" ua="false" sId="4">
    <nc r="G241" t="n">
      <f>-</f>
    </nc>
  </rcc>
  <rcc rId="20308" ua="false" sId="4">
    <nc r="G242" t="n">
      <f>-</f>
    </nc>
  </rcc>
  <rcc rId="20309" ua="false" sId="4">
    <nc r="G243" t="n">
      <f>-</f>
    </nc>
  </rcc>
  <rcc rId="20310" ua="false" sId="4">
    <nc r="G244" t="n">
      <f>-</f>
    </nc>
  </rcc>
  <rcc rId="20311" ua="false" sId="4">
    <nc r="G245" t="n">
      <f>-</f>
    </nc>
  </rcc>
  <rcc rId="20312" ua="false" sId="4">
    <nc r="G246" t="n">
      <f>-</f>
    </nc>
  </rcc>
  <rcc rId="20313" ua="false" sId="4">
    <nc r="G247" t="n">
      <f>-</f>
    </nc>
  </rcc>
  <rcc rId="20314" ua="false" sId="4">
    <nc r="G248" t="n">
      <f>-</f>
    </nc>
  </rcc>
  <rcc rId="20315" ua="false" sId="4">
    <nc r="G249" t="n">
      <f>-</f>
    </nc>
  </rcc>
  <rcc rId="20316" ua="false" sId="4">
    <nc r="G250" t="n">
      <f>-</f>
    </nc>
  </rcc>
  <rcc rId="20317" ua="false" sId="4">
    <nc r="H225" t="n">
      <f>-</f>
    </nc>
  </rcc>
  <rcc rId="20318" ua="false" sId="4">
    <nc r="H226" t="n">
      <f>-</f>
    </nc>
  </rcc>
  <rcc rId="20319" ua="false" sId="4">
    <nc r="H227" t="n">
      <f>-</f>
    </nc>
  </rcc>
  <rcc rId="20320" ua="false" sId="4">
    <nc r="H228" t="n">
      <f>-</f>
    </nc>
  </rcc>
  <rcc rId="20321" ua="false" sId="4">
    <nc r="H229" t="n">
      <f>-</f>
    </nc>
  </rcc>
  <rcc rId="20322" ua="false" sId="4">
    <nc r="H230" t="n">
      <f>-</f>
    </nc>
  </rcc>
  <rcc rId="20323" ua="false" sId="4">
    <nc r="H231" t="n">
      <f>-</f>
    </nc>
  </rcc>
  <rcc rId="20324" ua="false" sId="4">
    <nc r="H232" t="n">
      <f>-</f>
    </nc>
  </rcc>
  <rcc rId="20325" ua="false" sId="4">
    <nc r="H233" t="n">
      <f>-</f>
    </nc>
  </rcc>
  <rcc rId="20326" ua="false" sId="4">
    <nc r="H234" t="n">
      <f>-</f>
    </nc>
  </rcc>
  <rcc rId="20327" ua="false" sId="4">
    <nc r="H235" t="n">
      <f>-</f>
    </nc>
  </rcc>
  <rcc rId="20328" ua="false" sId="4">
    <nc r="H236" t="n">
      <f>-</f>
    </nc>
  </rcc>
  <rcc rId="20329" ua="false" sId="4">
    <nc r="H237" t="n">
      <f>-</f>
    </nc>
  </rcc>
  <rcc rId="20330" ua="false" sId="4">
    <nc r="H238" t="n">
      <f>-</f>
    </nc>
  </rcc>
  <rcc rId="20331" ua="false" sId="4">
    <nc r="H239" t="n">
      <f>-</f>
    </nc>
  </rcc>
  <rcc rId="20332" ua="false" sId="4">
    <nc r="H240" t="n">
      <f>-</f>
    </nc>
  </rcc>
  <rcc rId="20333" ua="false" sId="4">
    <nc r="H241" t="n">
      <f>-</f>
    </nc>
  </rcc>
  <rcc rId="20334" ua="false" sId="4">
    <nc r="H242" t="n">
      <f>-</f>
    </nc>
  </rcc>
  <rcc rId="20335" ua="false" sId="4">
    <nc r="H243" t="n">
      <f>-</f>
    </nc>
  </rcc>
  <rcc rId="20336" ua="false" sId="4">
    <nc r="H244" t="n">
      <f>-</f>
    </nc>
  </rcc>
  <rcc rId="20337" ua="false" sId="4">
    <nc r="H245" t="n">
      <f>-</f>
    </nc>
  </rcc>
  <rcc rId="20338" ua="false" sId="4">
    <nc r="H246" t="n">
      <f>-</f>
    </nc>
  </rcc>
  <rcc rId="20339" ua="false" sId="4">
    <nc r="H247" t="n">
      <f>-</f>
    </nc>
  </rcc>
  <rcc rId="20340" ua="false" sId="4">
    <nc r="H248" t="n">
      <f>-</f>
    </nc>
  </rcc>
  <rcc rId="20341" ua="false" sId="4">
    <nc r="H249" t="n">
      <f>-</f>
    </nc>
  </rcc>
  <rcc rId="20342" ua="false" sId="4">
    <nc r="H250" t="n">
      <f>-</f>
    </nc>
  </rcc>
  <rcc rId="20343" ua="false" sId="4">
    <oc r="I225" t="n">
      <f>AO225+AQ225+AS225+AU225+AW225</f>
    </oc>
    <nc r="I225" t="n">
      <f>-</f>
    </nc>
  </rcc>
  <rcc rId="20344" ua="false" sId="4">
    <oc r="I226" t="n">
      <f>AO226+AQ226+AS226+AU226+AW226</f>
    </oc>
    <nc r="I226" t="n">
      <f>-</f>
    </nc>
  </rcc>
  <rcc rId="20345" ua="false" sId="4">
    <oc r="I227" t="n">
      <f>AO227+AQ227+AS227+AU227+AW227</f>
    </oc>
    <nc r="I227" t="n">
      <f>-</f>
    </nc>
  </rcc>
  <rcc rId="20346" ua="false" sId="4">
    <oc r="I228" t="n">
      <f>AO228+AQ228+AS228+AU228+AW228</f>
    </oc>
    <nc r="I228" t="n">
      <f>-</f>
    </nc>
  </rcc>
  <rcc rId="20347" ua="false" sId="4">
    <oc r="I229" t="n">
      <f>AO229+AQ229+AS229+AU229+AW229</f>
    </oc>
    <nc r="I229" t="n">
      <f>-</f>
    </nc>
  </rcc>
  <rcc rId="20348" ua="false" sId="4">
    <oc r="I230" t="n">
      <f>AO230+AQ230+AS230+AU230+AW230</f>
    </oc>
    <nc r="I230" t="n">
      <f>-</f>
    </nc>
  </rcc>
  <rcc rId="20349" ua="false" sId="4">
    <oc r="I231" t="n">
      <f>AO231+AQ231+AS231+AU231+AW231</f>
    </oc>
    <nc r="I231" t="n">
      <f>-</f>
    </nc>
  </rcc>
  <rcc rId="20350" ua="false" sId="4">
    <oc r="I232" t="n">
      <f>AO232+AQ232+AS232+AU232+AW232</f>
    </oc>
    <nc r="I232" t="n">
      <f>-</f>
    </nc>
  </rcc>
  <rcc rId="20351" ua="false" sId="4">
    <oc r="I233" t="n">
      <f>AO233+AQ233+AS233+AU233+AW233</f>
    </oc>
    <nc r="I233" t="n">
      <f>-</f>
    </nc>
  </rcc>
  <rcc rId="20352" ua="false" sId="4">
    <oc r="I234" t="n">
      <f>AO234+AQ234+AS234+AU234+AW234</f>
    </oc>
    <nc r="I234" t="n">
      <f>-</f>
    </nc>
  </rcc>
  <rcc rId="20353" ua="false" sId="4">
    <oc r="I235" t="n">
      <f>AO235+AQ235+AS235+AU235+AW235</f>
    </oc>
    <nc r="I235" t="n">
      <f>-</f>
    </nc>
  </rcc>
  <rcc rId="20354" ua="false" sId="4">
    <oc r="I236" t="n">
      <f>AO236+AQ236+AS236+AU236+AW236</f>
    </oc>
    <nc r="I236" t="n">
      <f>-</f>
    </nc>
  </rcc>
  <rcc rId="20355" ua="false" sId="4">
    <oc r="I237" t="n">
      <f>AO237+AQ237+AS237+AU237+AW237</f>
    </oc>
    <nc r="I237" t="n">
      <f>-</f>
    </nc>
  </rcc>
  <rcc rId="20356" ua="false" sId="4">
    <oc r="I238" t="n">
      <f>AO238+AQ238+AS238+AU238+AW238</f>
    </oc>
    <nc r="I238" t="n">
      <f>-</f>
    </nc>
  </rcc>
  <rcc rId="20357" ua="false" sId="4">
    <oc r="I239" t="n">
      <f>AO239+AQ239+AS239+AU239+AW239</f>
    </oc>
    <nc r="I239" t="n">
      <f>-</f>
    </nc>
  </rcc>
  <rcc rId="20358" ua="false" sId="4">
    <oc r="I240" t="n">
      <f>AO240+AQ240+AS240+AU240+AW240</f>
    </oc>
    <nc r="I240" t="n">
      <f>-</f>
    </nc>
  </rcc>
  <rcc rId="20359" ua="false" sId="4">
    <oc r="I241" t="n">
      <f>AO241+AQ241+AS241+AU241+AW241</f>
    </oc>
    <nc r="I241" t="n">
      <f>-</f>
    </nc>
  </rcc>
  <rcc rId="20360" ua="false" sId="4">
    <oc r="I242" t="n">
      <f>AO242+AQ242+AS242+AU242+AW242</f>
    </oc>
    <nc r="I242" t="n">
      <f>-</f>
    </nc>
  </rcc>
  <rcc rId="20361" ua="false" sId="4">
    <oc r="I243" t="n">
      <f>AO243+AQ243+AS243+AU243+AW243</f>
    </oc>
    <nc r="I243" t="n">
      <f>-</f>
    </nc>
  </rcc>
  <rcc rId="20362" ua="false" sId="4">
    <oc r="I244" t="n">
      <f>AO244+AQ244+AS244+AU244+AW244</f>
    </oc>
    <nc r="I244" t="n">
      <f>-</f>
    </nc>
  </rcc>
  <rcc rId="20363" ua="false" sId="4">
    <oc r="I245" t="n">
      <f>AO245+AQ245+AS245+AU245+AW245</f>
    </oc>
    <nc r="I245" t="n">
      <f>-</f>
    </nc>
  </rcc>
  <rcc rId="20364" ua="false" sId="4">
    <oc r="I246" t="n">
      <f>AO246+AQ246+AS246+AU246+AW246</f>
    </oc>
    <nc r="I246" t="n">
      <f>-</f>
    </nc>
  </rcc>
  <rcc rId="20365" ua="false" sId="4">
    <oc r="I247" t="n">
      <f>AO247+AQ247+AS247+AU247+AW247</f>
    </oc>
    <nc r="I247" t="n">
      <f>-</f>
    </nc>
  </rcc>
  <rcc rId="20366" ua="false" sId="4">
    <oc r="I248" t="n">
      <f>AO248+AQ248+AS248+AU248+AW248</f>
    </oc>
    <nc r="I248" t="n">
      <f>-</f>
    </nc>
  </rcc>
  <rcc rId="20367" ua="false" sId="4">
    <oc r="I249" t="n">
      <f>AO249+AQ249+AS249+AU249+AW249</f>
    </oc>
    <nc r="I249" t="n">
      <f>-</f>
    </nc>
  </rcc>
  <rcc rId="20368" ua="false" sId="4">
    <oc r="I250" t="n">
      <f>SUM(I223:I249)</f>
    </oc>
    <nc r="I250" t="n">
      <f>-</f>
    </nc>
  </rcc>
  <rcc rId="20369" ua="false" sId="4">
    <oc r="J225" t="n">
      <f>AP225+AR225+AT225+AV225+AX225</f>
    </oc>
    <nc r="J225" t="n">
      <f>-</f>
    </nc>
  </rcc>
  <rcc rId="20370" ua="false" sId="4">
    <oc r="J226" t="n">
      <f>AP226+AR226+AT226+AV226+AX226</f>
    </oc>
    <nc r="J226" t="n">
      <f>-</f>
    </nc>
  </rcc>
  <rcc rId="20371" ua="false" sId="4">
    <oc r="J227" t="n">
      <f>AP227+AR227+AT227+AV227+AX227</f>
    </oc>
    <nc r="J227" t="n">
      <f>-</f>
    </nc>
  </rcc>
  <rcc rId="20372" ua="false" sId="4">
    <oc r="J228" t="n">
      <f>AP228+AR228+AT228+AV228+AX228</f>
    </oc>
    <nc r="J228" t="n">
      <f>-</f>
    </nc>
  </rcc>
  <rcc rId="20373" ua="false" sId="4">
    <oc r="J229" t="n">
      <f>AP229+AR229+AT229+AV229+AX229</f>
    </oc>
    <nc r="J229" t="n">
      <f>-</f>
    </nc>
  </rcc>
  <rcc rId="20374" ua="false" sId="4">
    <oc r="J230" t="n">
      <f>AP230+AR230+AT230+AV230+AX230</f>
    </oc>
    <nc r="J230" t="n">
      <f>-</f>
    </nc>
  </rcc>
  <rcc rId="20375" ua="false" sId="4">
    <oc r="J231" t="n">
      <f>AP231+AR231+AT231+AV231+AX231</f>
    </oc>
    <nc r="J231" t="n">
      <f>-</f>
    </nc>
  </rcc>
  <rcc rId="20376" ua="false" sId="4">
    <oc r="J232" t="n">
      <f>AP232+AR232+AT232+AV232+AX232</f>
    </oc>
    <nc r="J232" t="n">
      <f>-</f>
    </nc>
  </rcc>
  <rcc rId="20377" ua="false" sId="4">
    <oc r="J233" t="n">
      <f>AP233+AR233+AT233+AV233+AX233</f>
    </oc>
    <nc r="J233" t="n">
      <f>-</f>
    </nc>
  </rcc>
  <rcc rId="20378" ua="false" sId="4">
    <oc r="J234" t="n">
      <f>AP234+AR234+AT234+AV234+AX234</f>
    </oc>
    <nc r="J234" t="n">
      <f>-</f>
    </nc>
  </rcc>
  <rcc rId="20379" ua="false" sId="4">
    <oc r="J235" t="n">
      <f>AP235+AR235+AT235+AV235+AX235</f>
    </oc>
    <nc r="J235" t="n">
      <f>-</f>
    </nc>
  </rcc>
  <rcc rId="20380" ua="false" sId="4">
    <oc r="J236" t="n">
      <f>AP236+AR236+AT236+AV236+AX236</f>
    </oc>
    <nc r="J236" t="n">
      <f>-</f>
    </nc>
  </rcc>
  <rcc rId="20381" ua="false" sId="4">
    <oc r="J237" t="n">
      <f>AP237+AR237+AT237+AV237+AX237</f>
    </oc>
    <nc r="J237" t="n">
      <f>-</f>
    </nc>
  </rcc>
  <rcc rId="20382" ua="false" sId="4">
    <oc r="J238" t="n">
      <f>AP238+AR238+AT238+AV238+AX238</f>
    </oc>
    <nc r="J238" t="n">
      <f>-</f>
    </nc>
  </rcc>
  <rcc rId="20383" ua="false" sId="4">
    <oc r="J239" t="n">
      <f>AP239+AR239+AT239+AV239+AX239</f>
    </oc>
    <nc r="J239" t="n">
      <f>-</f>
    </nc>
  </rcc>
  <rcc rId="20384" ua="false" sId="4">
    <oc r="J240" t="n">
      <f>AP240+AR240+AT240+AV240+AX240</f>
    </oc>
    <nc r="J240" t="n">
      <f>-</f>
    </nc>
  </rcc>
  <rcc rId="20385" ua="false" sId="4">
    <oc r="J241" t="n">
      <f>AP241+AR241+AT241+AV241+AX241</f>
    </oc>
    <nc r="J241" t="n">
      <f>-</f>
    </nc>
  </rcc>
  <rcc rId="20386" ua="false" sId="4">
    <oc r="J242" t="n">
      <f>AP242+AR242+AT242+AV242+AX242</f>
    </oc>
    <nc r="J242" t="n">
      <f>-</f>
    </nc>
  </rcc>
  <rcc rId="20387" ua="false" sId="4">
    <oc r="J243" t="n">
      <f>AP243+AR243+AT243+AV243+AX243</f>
    </oc>
    <nc r="J243" t="n">
      <f>-</f>
    </nc>
  </rcc>
  <rcc rId="20388" ua="false" sId="4">
    <oc r="J244" t="n">
      <f>AP244+AR244+AT244+AV244+AX244</f>
    </oc>
    <nc r="J244" t="n">
      <f>-</f>
    </nc>
  </rcc>
  <rcc rId="20389" ua="false" sId="4">
    <oc r="J245" t="n">
      <f>AP245+AR245+AT245+AV245+AX245</f>
    </oc>
    <nc r="J245" t="n">
      <f>-</f>
    </nc>
  </rcc>
  <rcc rId="20390" ua="false" sId="4">
    <oc r="J246" t="n">
      <f>AP246+AR246+AT246+AV246+AX246</f>
    </oc>
    <nc r="J246" t="n">
      <f>-</f>
    </nc>
  </rcc>
  <rcc rId="20391" ua="false" sId="4">
    <oc r="J247" t="n">
      <f>AP247+AR247+AT247+AV247+AX247</f>
    </oc>
    <nc r="J247" t="n">
      <f>-</f>
    </nc>
  </rcc>
  <rcc rId="20392" ua="false" sId="4">
    <oc r="J248" t="n">
      <f>AP248+AR248+AT248+AV248+AX248</f>
    </oc>
    <nc r="J248" t="n">
      <f>-</f>
    </nc>
  </rcc>
  <rcc rId="20393" ua="false" sId="4">
    <oc r="J249" t="n">
      <f>AP249+AR249+AT249+AV249+AX249</f>
    </oc>
    <nc r="J249" t="n">
      <f>-</f>
    </nc>
  </rcc>
  <rcc rId="20394" ua="false" sId="4">
    <oc r="J250" t="e">
      <f/>
    </oc>
    <nc r="J250" t="n">
      <f>-</f>
    </nc>
  </rcc>
  <rcc rId="20395" ua="false" sId="4">
    <oc r="K225" t="e">
      <f>I225-</f>
    </oc>
    <nc r="K225" t="n">
      <f>-</f>
    </nc>
  </rcc>
  <rcc rId="20396" ua="false" sId="4">
    <oc r="K226" t="e">
      <f>I226-</f>
    </oc>
    <nc r="K226" t="n">
      <f>-</f>
    </nc>
  </rcc>
  <rcc rId="20397" ua="false" sId="4">
    <oc r="K227" t="e">
      <f>I227-</f>
    </oc>
    <nc r="K227" t="n">
      <f>-</f>
    </nc>
  </rcc>
  <rcc rId="20398" ua="false" sId="4">
    <oc r="K228" t="e">
      <f>I228-</f>
    </oc>
    <nc r="K228" t="n">
      <f>-</f>
    </nc>
  </rcc>
  <rcc rId="20399" ua="false" sId="4">
    <oc r="K229" t="e">
      <f>I229-</f>
    </oc>
    <nc r="K229" t="n">
      <f>-</f>
    </nc>
  </rcc>
  <rcc rId="20400" ua="false" sId="4">
    <oc r="K230" t="e">
      <f>I230-</f>
    </oc>
    <nc r="K230" t="n">
      <f>-</f>
    </nc>
  </rcc>
  <rcc rId="20401" ua="false" sId="4">
    <oc r="K231" t="e">
      <f>I231-</f>
    </oc>
    <nc r="K231" t="n">
      <f>-</f>
    </nc>
  </rcc>
  <rcc rId="20402" ua="false" sId="4">
    <oc r="K232" t="e">
      <f>I232-</f>
    </oc>
    <nc r="K232" t="n">
      <f>-</f>
    </nc>
  </rcc>
  <rcc rId="20403" ua="false" sId="4">
    <oc r="K233" t="e">
      <f>I233-</f>
    </oc>
    <nc r="K233" t="n">
      <f>-</f>
    </nc>
  </rcc>
  <rcc rId="20404" ua="false" sId="4">
    <oc r="K234" t="e">
      <f>I234-</f>
    </oc>
    <nc r="K234" t="n">
      <f>-</f>
    </nc>
  </rcc>
  <rcc rId="20405" ua="false" sId="4">
    <oc r="K235" t="e">
      <f>I235-</f>
    </oc>
    <nc r="K235" t="n">
      <f>-</f>
    </nc>
  </rcc>
  <rcc rId="20406" ua="false" sId="4">
    <oc r="K236" t="e">
      <f>I236-</f>
    </oc>
    <nc r="K236" t="n">
      <f>-</f>
    </nc>
  </rcc>
  <rcc rId="20407" ua="false" sId="4">
    <oc r="K237" t="e">
      <f>I237-</f>
    </oc>
    <nc r="K237" t="n">
      <f>-</f>
    </nc>
  </rcc>
  <rcc rId="20408" ua="false" sId="4">
    <oc r="K238" t="e">
      <f>I238-</f>
    </oc>
    <nc r="K238" t="n">
      <f>-</f>
    </nc>
  </rcc>
  <rcc rId="20409" ua="false" sId="4">
    <oc r="K239" t="e">
      <f>I239-</f>
    </oc>
    <nc r="K239" t="n">
      <f>-</f>
    </nc>
  </rcc>
  <rcc rId="20410" ua="false" sId="4">
    <oc r="K240" t="e">
      <f>I240-</f>
    </oc>
    <nc r="K240" t="n">
      <f>-</f>
    </nc>
  </rcc>
  <rcc rId="20411" ua="false" sId="4">
    <oc r="K241" t="e">
      <f>I241-</f>
    </oc>
    <nc r="K241" t="n">
      <f>-</f>
    </nc>
  </rcc>
  <rcc rId="20412" ua="false" sId="4">
    <oc r="K242" t="e">
      <f>I242-</f>
    </oc>
    <nc r="K242" t="n">
      <f>-</f>
    </nc>
  </rcc>
  <rcc rId="20413" ua="false" sId="4">
    <oc r="K243" t="e">
      <f>I243-</f>
    </oc>
    <nc r="K243" t="n">
      <f>-</f>
    </nc>
  </rcc>
  <rcc rId="20414" ua="false" sId="4">
    <oc r="K244" t="e">
      <f>I244-</f>
    </oc>
    <nc r="K244" t="n">
      <f>-</f>
    </nc>
  </rcc>
  <rcc rId="20415" ua="false" sId="4">
    <oc r="K245" t="e">
      <f>I245-</f>
    </oc>
    <nc r="K245" t="n">
      <f>-</f>
    </nc>
  </rcc>
  <rcc rId="20416" ua="false" sId="4">
    <oc r="K246" t="e">
      <f>I246-</f>
    </oc>
    <nc r="K246" t="n">
      <f>-</f>
    </nc>
  </rcc>
  <rcc rId="20417" ua="false" sId="4">
    <oc r="K247" t="e">
      <f>I247-</f>
    </oc>
    <nc r="K247" t="n">
      <f>-</f>
    </nc>
  </rcc>
  <rcc rId="20418" ua="false" sId="4">
    <oc r="K248" t="e">
      <f>I248-</f>
    </oc>
    <nc r="K248" t="n">
      <f>-</f>
    </nc>
  </rcc>
  <rcc rId="20419" ua="false" sId="4">
    <oc r="K249" t="e">
      <f>I249-</f>
    </oc>
    <nc r="K249" t="n">
      <f>-</f>
    </nc>
  </rcc>
  <rcc rId="20420" ua="false" sId="4">
    <oc r="K250" t="e">
      <f>I250-</f>
    </oc>
    <nc r="K250" t="n">
      <f>-</f>
    </nc>
  </rcc>
  <rcc rId="20421" ua="false" sId="4">
    <oc r="L225" t="e">
      <f>J225-</f>
    </oc>
    <nc r="L225" t="n">
      <f>-</f>
    </nc>
  </rcc>
  <rcc rId="20422" ua="false" sId="4">
    <oc r="L226" t="e">
      <f>J226-</f>
    </oc>
    <nc r="L226" t="n">
      <f>-</f>
    </nc>
  </rcc>
  <rcc rId="20423" ua="false" sId="4">
    <oc r="L227" t="e">
      <f>J227-</f>
    </oc>
    <nc r="L227" t="n">
      <f>-</f>
    </nc>
  </rcc>
  <rcc rId="20424" ua="false" sId="4">
    <oc r="L228" t="e">
      <f>J228-</f>
    </oc>
    <nc r="L228" t="n">
      <f>-</f>
    </nc>
  </rcc>
  <rcc rId="20425" ua="false" sId="4">
    <oc r="L229" t="e">
      <f>J229-</f>
    </oc>
    <nc r="L229" t="n">
      <f>-</f>
    </nc>
  </rcc>
  <rcc rId="20426" ua="false" sId="4">
    <oc r="L230" t="e">
      <f>J230-</f>
    </oc>
    <nc r="L230" t="n">
      <f>-</f>
    </nc>
  </rcc>
  <rcc rId="20427" ua="false" sId="4">
    <oc r="L231" t="e">
      <f>J231-</f>
    </oc>
    <nc r="L231" t="n">
      <f>-</f>
    </nc>
  </rcc>
  <rcc rId="20428" ua="false" sId="4">
    <oc r="L232" t="e">
      <f>J232-</f>
    </oc>
    <nc r="L232" t="n">
      <f>-</f>
    </nc>
  </rcc>
  <rcc rId="20429" ua="false" sId="4">
    <oc r="L233" t="e">
      <f>J233-</f>
    </oc>
    <nc r="L233" t="n">
      <f>-</f>
    </nc>
  </rcc>
  <rcc rId="20430" ua="false" sId="4">
    <oc r="L234" t="e">
      <f>J234-</f>
    </oc>
    <nc r="L234" t="n">
      <f>-</f>
    </nc>
  </rcc>
  <rcc rId="20431" ua="false" sId="4">
    <oc r="L235" t="e">
      <f>J235-</f>
    </oc>
    <nc r="L235" t="n">
      <f>-</f>
    </nc>
  </rcc>
  <rcc rId="20432" ua="false" sId="4">
    <oc r="L236" t="e">
      <f>J236-</f>
    </oc>
    <nc r="L236" t="n">
      <f>-</f>
    </nc>
  </rcc>
  <rcc rId="20433" ua="false" sId="4">
    <oc r="L237" t="e">
      <f>J237-</f>
    </oc>
    <nc r="L237" t="n">
      <f>-</f>
    </nc>
  </rcc>
  <rcc rId="20434" ua="false" sId="4">
    <oc r="L238" t="e">
      <f>J238-</f>
    </oc>
    <nc r="L238" t="n">
      <f>-</f>
    </nc>
  </rcc>
  <rcc rId="20435" ua="false" sId="4">
    <oc r="L239" t="e">
      <f>J239-</f>
    </oc>
    <nc r="L239" t="n">
      <f>-</f>
    </nc>
  </rcc>
  <rcc rId="20436" ua="false" sId="4">
    <oc r="L240" t="e">
      <f>J240-</f>
    </oc>
    <nc r="L240" t="n">
      <f>-</f>
    </nc>
  </rcc>
  <rcc rId="20437" ua="false" sId="4">
    <oc r="L241" t="e">
      <f>J241-</f>
    </oc>
    <nc r="L241" t="n">
      <f>-</f>
    </nc>
  </rcc>
  <rcc rId="20438" ua="false" sId="4">
    <oc r="L242" t="e">
      <f>J242-</f>
    </oc>
    <nc r="L242" t="n">
      <f>-</f>
    </nc>
  </rcc>
  <rcc rId="20439" ua="false" sId="4">
    <oc r="L243" t="e">
      <f>J243-</f>
    </oc>
    <nc r="L243" t="n">
      <f>-</f>
    </nc>
  </rcc>
  <rcc rId="20440" ua="false" sId="4">
    <oc r="L244" t="e">
      <f>J244-</f>
    </oc>
    <nc r="L244" t="n">
      <f>-</f>
    </nc>
  </rcc>
  <rcc rId="20441" ua="false" sId="4">
    <oc r="L245" t="e">
      <f>J245-</f>
    </oc>
    <nc r="L245" t="n">
      <f>-</f>
    </nc>
  </rcc>
  <rcc rId="20442" ua="false" sId="4">
    <oc r="L246" t="e">
      <f>J246-</f>
    </oc>
    <nc r="L246" t="n">
      <f>-</f>
    </nc>
  </rcc>
  <rcc rId="20443" ua="false" sId="4">
    <oc r="L247" t="e">
      <f>J247-</f>
    </oc>
    <nc r="L247" t="n">
      <f>-</f>
    </nc>
  </rcc>
  <rcc rId="20444" ua="false" sId="4">
    <oc r="L248" t="e">
      <f>J248-</f>
    </oc>
    <nc r="L248" t="n">
      <f>-</f>
    </nc>
  </rcc>
  <rcc rId="20445" ua="false" sId="4">
    <oc r="L249" t="e">
      <f>J249-</f>
    </oc>
    <nc r="L249" t="n">
      <f>-</f>
    </nc>
  </rcc>
  <rcc rId="20446" ua="false" sId="4">
    <oc r="L250" t="e">
      <f>J250-</f>
    </oc>
    <nc r="L250" t="n">
      <f>-</f>
    </nc>
  </rcc>
  <rcc rId="20447" ua="false" sId="4">
    <oc r="M225" t="e">
      <f>P260/P$285</f>
    </oc>
    <nc r="M225" t="n">
      <f>-</f>
    </nc>
  </rcc>
  <rcc rId="20448" ua="false" sId="4">
    <oc r="M226" t="e">
      <f>P261/P$285</f>
    </oc>
    <nc r="M226" t="n">
      <f>-</f>
    </nc>
  </rcc>
  <rcc rId="20449" ua="false" sId="4">
    <oc r="M227" t="e">
      <f>P262/P$285</f>
    </oc>
    <nc r="M227" t="n">
      <f>-</f>
    </nc>
  </rcc>
  <rcc rId="20450" ua="false" sId="4">
    <oc r="M228" t="e">
      <f>P263/P$285</f>
    </oc>
    <nc r="M228" t="n">
      <f>-</f>
    </nc>
  </rcc>
  <rcc rId="20451" ua="false" sId="4">
    <oc r="M229" t="e">
      <f>P264/P$285</f>
    </oc>
    <nc r="M229" t="n">
      <f>-</f>
    </nc>
  </rcc>
  <rcc rId="20452" ua="false" sId="4">
    <oc r="M230" t="e">
      <f>P265/P$285</f>
    </oc>
    <nc r="M230" t="n">
      <f>-</f>
    </nc>
  </rcc>
  <rcc rId="20453" ua="false" sId="4">
    <oc r="M231" t="e">
      <f>P266/P$285</f>
    </oc>
    <nc r="M231" t="n">
      <f>-</f>
    </nc>
  </rcc>
  <rcc rId="20454" ua="false" sId="4">
    <oc r="M232" t="e">
      <f>P267/P$285</f>
    </oc>
    <nc r="M232" t="n">
      <f>-</f>
    </nc>
  </rcc>
  <rcc rId="20455" ua="false" sId="4">
    <oc r="M233" t="e">
      <f>P268/P$285</f>
    </oc>
    <nc r="M233" t="n">
      <f>-</f>
    </nc>
  </rcc>
  <rcc rId="20456" ua="false" sId="4">
    <oc r="M234" t="e">
      <f>P269/P$285</f>
    </oc>
    <nc r="M234" t="n">
      <f>-</f>
    </nc>
  </rcc>
  <rcc rId="20457" ua="false" sId="4">
    <oc r="M235" t="e">
      <f>P270/P$285</f>
    </oc>
    <nc r="M235" t="n">
      <f>-</f>
    </nc>
  </rcc>
  <rcc rId="20458" ua="false" sId="4">
    <oc r="M236" t="e">
      <f>P271/P$285</f>
    </oc>
    <nc r="M236" t="n">
      <f>-</f>
    </nc>
  </rcc>
  <rcc rId="20459" ua="false" sId="4">
    <oc r="M237" t="e">
      <f>P272/P$285</f>
    </oc>
    <nc r="M237" t="n">
      <f>-</f>
    </nc>
  </rcc>
  <rcc rId="20460" ua="false" sId="4">
    <oc r="M238" t="e">
      <f>P273/P$285</f>
    </oc>
    <nc r="M238" t="n">
      <f>-</f>
    </nc>
  </rcc>
  <rcc rId="20461" ua="false" sId="4">
    <oc r="M239" t="e">
      <f>P274/P$285</f>
    </oc>
    <nc r="M239" t="n">
      <f>-</f>
    </nc>
  </rcc>
  <rcc rId="20462" ua="false" sId="4">
    <oc r="M240" t="e">
      <f>P275/P$285</f>
    </oc>
    <nc r="M240" t="n">
      <f>-</f>
    </nc>
  </rcc>
  <rcc rId="20463" ua="false" sId="4">
    <oc r="M241" t="e">
      <f>P276/P$285</f>
    </oc>
    <nc r="M241" t="n">
      <f>-</f>
    </nc>
  </rcc>
  <rcc rId="20464" ua="false" sId="4">
    <oc r="M242" t="e">
      <f>P277/P$285</f>
    </oc>
    <nc r="M242" t="n">
      <f>-</f>
    </nc>
  </rcc>
  <rcc rId="20465" ua="false" sId="4">
    <oc r="M243" t="e">
      <f>P278/P$285</f>
    </oc>
    <nc r="M243" t="n">
      <f>-</f>
    </nc>
  </rcc>
  <rcc rId="20466" ua="false" sId="4">
    <oc r="M244" t="e">
      <f>P279/P$285</f>
    </oc>
    <nc r="M244" t="n">
      <f>-</f>
    </nc>
  </rcc>
  <rcc rId="20467" ua="false" sId="4">
    <oc r="M245" t="e">
      <f>P280/P$285</f>
    </oc>
    <nc r="M245" t="n">
      <f>-</f>
    </nc>
  </rcc>
  <rcc rId="20468" ua="false" sId="4">
    <oc r="M246" t="e">
      <f>P281/P$285</f>
    </oc>
    <nc r="M246" t="n">
      <f>-</f>
    </nc>
  </rcc>
  <rcc rId="20469" ua="false" sId="4">
    <oc r="M247" t="e">
      <f>P282/P$285</f>
    </oc>
    <nc r="M247" t="n">
      <f>-</f>
    </nc>
  </rcc>
  <rcc rId="20470" ua="false" sId="4">
    <oc r="M248" t="e">
      <f>P283/P$285</f>
    </oc>
    <nc r="M248" t="n">
      <f>-</f>
    </nc>
  </rcc>
  <rcc rId="20471" ua="false" sId="4">
    <oc r="M249" t="e">
      <f>P284/P$285</f>
    </oc>
    <nc r="M249" t="n">
      <f>-</f>
    </nc>
  </rcc>
  <rcc rId="20472" ua="false" sId="4">
    <nc r="M250" t="n">
      <f>-</f>
    </nc>
  </rcc>
  <rcc rId="20473" ua="false" sId="4">
    <oc r="N225" t="n">
      <f>ROUND((N$250*M225),0)</f>
    </oc>
    <nc r="N225" t="n">
      <f>-</f>
    </nc>
  </rcc>
  <rcc rId="20474" ua="false" sId="4">
    <oc r="N226" t="n">
      <f>ROUND((N$250*M226),0)</f>
    </oc>
    <nc r="N226" t="n">
      <f>-</f>
    </nc>
  </rcc>
  <rcc rId="20475" ua="false" sId="4">
    <oc r="N227" t="n">
      <f>ROUND((N$250*M227),0)</f>
    </oc>
    <nc r="N227" t="n">
      <f>-</f>
    </nc>
  </rcc>
  <rcc rId="20476" ua="false" sId="4">
    <oc r="N228" t="n">
      <f>ROUND((N$250*M228),0)</f>
    </oc>
    <nc r="N228" t="n">
      <f>-</f>
    </nc>
  </rcc>
  <rcc rId="20477" ua="false" sId="4">
    <oc r="N229" t="n">
      <f>ROUND((N$250*M229),0)</f>
    </oc>
    <nc r="N229" t="n">
      <f>-</f>
    </nc>
  </rcc>
  <rcc rId="20478" ua="false" sId="4">
    <oc r="N230" t="n">
      <f>ROUND((N$250*M230),0)</f>
    </oc>
    <nc r="N230" t="n">
      <f>-</f>
    </nc>
  </rcc>
  <rcc rId="20479" ua="false" sId="4">
    <oc r="N231" t="n">
      <f>ROUND((N$250*M231),0)</f>
    </oc>
    <nc r="N231" t="n">
      <f>-</f>
    </nc>
  </rcc>
  <rcc rId="20480" ua="false" sId="4">
    <oc r="N232" t="n">
      <f>ROUND((N$250*M232),0)</f>
    </oc>
    <nc r="N232" t="n">
      <f>-</f>
    </nc>
  </rcc>
  <rcc rId="20481" ua="false" sId="4">
    <oc r="N233" t="n">
      <f>ROUND((N$250*M233),0)</f>
    </oc>
    <nc r="N233" t="n">
      <f>-</f>
    </nc>
  </rcc>
  <rcc rId="20482" ua="false" sId="4">
    <oc r="N234" t="n">
      <f>ROUND((N$250*M234),0)</f>
    </oc>
    <nc r="N234" t="n">
      <f>-</f>
    </nc>
  </rcc>
  <rcc rId="20483" ua="false" sId="4">
    <oc r="N235" t="n">
      <f>ROUND((N$250*M235),0)</f>
    </oc>
    <nc r="N235" t="n">
      <f>-</f>
    </nc>
  </rcc>
  <rcc rId="20484" ua="false" sId="4">
    <oc r="N236" t="n">
      <f>ROUND((N$250*M236),0)</f>
    </oc>
    <nc r="N236" t="n">
      <f>-</f>
    </nc>
  </rcc>
  <rcc rId="20485" ua="false" sId="4">
    <oc r="N237" t="n">
      <f>ROUND((N$250*M237),0)</f>
    </oc>
    <nc r="N237" t="n">
      <f>-</f>
    </nc>
  </rcc>
  <rcc rId="20486" ua="false" sId="4">
    <oc r="N238" t="n">
      <f>ROUND((N$250*M238),0)</f>
    </oc>
    <nc r="N238" t="n">
      <f>-</f>
    </nc>
  </rcc>
  <rcc rId="20487" ua="false" sId="4">
    <oc r="N239" t="n">
      <f>ROUND((N$250*M239),0)</f>
    </oc>
    <nc r="N239" t="n">
      <f>-</f>
    </nc>
  </rcc>
  <rcc rId="20488" ua="false" sId="4">
    <oc r="N240" t="n">
      <f>ROUND((N$250*M240),0)</f>
    </oc>
    <nc r="N240" t="n">
      <f>-</f>
    </nc>
  </rcc>
  <rcc rId="20489" ua="false" sId="4">
    <oc r="N241" t="n">
      <f>ROUND((N$250*M241),0)</f>
    </oc>
    <nc r="N241" t="n">
      <f>-</f>
    </nc>
  </rcc>
  <rcc rId="20490" ua="false" sId="4">
    <oc r="N242" t="n">
      <f>ROUND((N$250*M242),0)</f>
    </oc>
    <nc r="N242" t="n">
      <f>-</f>
    </nc>
  </rcc>
  <rcc rId="20491" ua="false" sId="4">
    <oc r="N243" t="n">
      <f>ROUND((N$250*M243),0)</f>
    </oc>
    <nc r="N243" t="n">
      <f>-</f>
    </nc>
  </rcc>
  <rcc rId="20492" ua="false" sId="4">
    <oc r="N244" t="n">
      <f>ROUND((N$250*M244),0)</f>
    </oc>
    <nc r="N244" t="n">
      <f>-</f>
    </nc>
  </rcc>
  <rcc rId="20493" ua="false" sId="4">
    <oc r="N245" t="n">
      <f>ROUND((N$250*M245),0)</f>
    </oc>
    <nc r="N245" t="n">
      <f>-</f>
    </nc>
  </rcc>
  <rcc rId="20494" ua="false" sId="4">
    <oc r="N246" t="n">
      <f>ROUND((N$250*M246),0)</f>
    </oc>
    <nc r="N246" t="n">
      <f>-</f>
    </nc>
  </rcc>
  <rcc rId="20495" ua="false" sId="4">
    <oc r="N247" t="n">
      <f>ROUND((N$250*M247),0)</f>
    </oc>
    <nc r="N247" t="n">
      <f>-</f>
    </nc>
  </rcc>
  <rcc rId="20496" ua="false" sId="4">
    <oc r="N248" t="n">
      <f>ROUND((N$250*M248),0)</f>
    </oc>
    <nc r="N248" t="n">
      <f>-</f>
    </nc>
  </rcc>
  <rcc rId="20497" ua="false" sId="4">
    <oc r="N249" t="n">
      <f>ROUND((N$250*M249),0)</f>
    </oc>
    <nc r="N249" t="n">
      <f>-</f>
    </nc>
  </rcc>
  <rcc rId="20498" ua="false" sId="4">
    <oc r="N250" t="e">
      <f/>
    </oc>
    <nc r="N250" t="n">
      <f>-</f>
    </nc>
  </rcc>
  <rcc rId="20499" ua="false" sId="4">
    <oc r="O225" t="e">
      <f>N225-</f>
    </oc>
    <nc r="O225" t="n">
      <f>-</f>
    </nc>
  </rcc>
  <rcc rId="20500" ua="false" sId="4">
    <oc r="O226" t="e">
      <f>N226-</f>
    </oc>
    <nc r="O226" t="n">
      <f>-</f>
    </nc>
  </rcc>
  <rcc rId="20501" ua="false" sId="4">
    <oc r="O227" t="e">
      <f>N227-</f>
    </oc>
    <nc r="O227" t="n">
      <f>-</f>
    </nc>
  </rcc>
  <rcc rId="20502" ua="false" sId="4">
    <oc r="O228" t="e">
      <f>N228-</f>
    </oc>
    <nc r="O228" t="n">
      <f>-</f>
    </nc>
  </rcc>
  <rcc rId="20503" ua="false" sId="4">
    <oc r="O229" t="e">
      <f>N229-</f>
    </oc>
    <nc r="O229" t="n">
      <f>-</f>
    </nc>
  </rcc>
  <rcc rId="20504" ua="false" sId="4">
    <oc r="O230" t="e">
      <f>N230-</f>
    </oc>
    <nc r="O230" t="n">
      <f>-</f>
    </nc>
  </rcc>
  <rcc rId="20505" ua="false" sId="4">
    <oc r="O231" t="e">
      <f>N231-</f>
    </oc>
    <nc r="O231" t="n">
      <f>-</f>
    </nc>
  </rcc>
  <rcc rId="20506" ua="false" sId="4">
    <oc r="O232" t="e">
      <f>N232-</f>
    </oc>
    <nc r="O232" t="n">
      <f>-</f>
    </nc>
  </rcc>
  <rcc rId="20507" ua="false" sId="4">
    <oc r="O233" t="e">
      <f>N233-</f>
    </oc>
    <nc r="O233" t="n">
      <f>-</f>
    </nc>
  </rcc>
  <rcc rId="20508" ua="false" sId="4">
    <oc r="O234" t="e">
      <f>N234-</f>
    </oc>
    <nc r="O234" t="n">
      <f>-</f>
    </nc>
  </rcc>
  <rcc rId="20509" ua="false" sId="4">
    <oc r="O235" t="e">
      <f>N235-</f>
    </oc>
    <nc r="O235" t="n">
      <f>-</f>
    </nc>
  </rcc>
  <rcc rId="20510" ua="false" sId="4">
    <oc r="O236" t="e">
      <f>N236-</f>
    </oc>
    <nc r="O236" t="n">
      <f>-</f>
    </nc>
  </rcc>
  <rcc rId="20511" ua="false" sId="4">
    <oc r="O237" t="e">
      <f>N237-</f>
    </oc>
    <nc r="O237" t="n">
      <f>-</f>
    </nc>
  </rcc>
  <rcc rId="20512" ua="false" sId="4">
    <oc r="O238" t="e">
      <f>N238-</f>
    </oc>
    <nc r="O238" t="n">
      <f>-</f>
    </nc>
  </rcc>
  <rcc rId="20513" ua="false" sId="4">
    <oc r="O239" t="e">
      <f>N239-</f>
    </oc>
    <nc r="O239" t="n">
      <f>-</f>
    </nc>
  </rcc>
  <rcc rId="20514" ua="false" sId="4">
    <oc r="O240" t="e">
      <f>N240-</f>
    </oc>
    <nc r="O240" t="n">
      <f>-</f>
    </nc>
  </rcc>
  <rcc rId="20515" ua="false" sId="4">
    <oc r="O241" t="e">
      <f>N241-</f>
    </oc>
    <nc r="O241" t="n">
      <f>-</f>
    </nc>
  </rcc>
  <rcc rId="20516" ua="false" sId="4">
    <oc r="O242" t="e">
      <f>N242-</f>
    </oc>
    <nc r="O242" t="n">
      <f>-</f>
    </nc>
  </rcc>
  <rcc rId="20517" ua="false" sId="4">
    <oc r="O243" t="e">
      <f>N243-</f>
    </oc>
    <nc r="O243" t="n">
      <f>-</f>
    </nc>
  </rcc>
  <rcc rId="20518" ua="false" sId="4">
    <oc r="O244" t="e">
      <f>N244-</f>
    </oc>
    <nc r="O244" t="n">
      <f>-</f>
    </nc>
  </rcc>
  <rcc rId="20519" ua="false" sId="4">
    <oc r="O245" t="e">
      <f>N245-</f>
    </oc>
    <nc r="O245" t="n">
      <f>-</f>
    </nc>
  </rcc>
  <rcc rId="20520" ua="false" sId="4">
    <oc r="O246" t="e">
      <f>N246-</f>
    </oc>
    <nc r="O246" t="n">
      <f>-</f>
    </nc>
  </rcc>
  <rcc rId="20521" ua="false" sId="4">
    <oc r="O247" t="e">
      <f>N247-</f>
    </oc>
    <nc r="O247" t="n">
      <f>-</f>
    </nc>
  </rcc>
  <rcc rId="20522" ua="false" sId="4">
    <oc r="O248" t="e">
      <f>N248-</f>
    </oc>
    <nc r="O248" t="n">
      <f>-</f>
    </nc>
  </rcc>
  <rcc rId="20523" ua="false" sId="4">
    <oc r="O249" t="e">
      <f>N249-</f>
    </oc>
    <nc r="O249" t="n">
      <f>-</f>
    </nc>
  </rcc>
  <rcc rId="20524" ua="false" sId="4">
    <nc r="O250" t="n">
      <f>-</f>
    </nc>
  </rcc>
  <rcc rId="20525" ua="false" sId="4">
    <oc r="P225" t="n">
      <f>N225+J225</f>
    </oc>
    <nc r="P225" t="n">
      <f>-</f>
    </nc>
  </rcc>
  <rcc rId="20526" ua="false" sId="4">
    <oc r="P226" t="n">
      <f>N226+J226</f>
    </oc>
    <nc r="P226" t="n">
      <f>-</f>
    </nc>
  </rcc>
  <rcc rId="20527" ua="false" sId="4">
    <oc r="P227" t="n">
      <f>N227+J227</f>
    </oc>
    <nc r="P227" t="n">
      <f>-</f>
    </nc>
  </rcc>
  <rcc rId="20528" ua="false" sId="4">
    <oc r="P228" t="n">
      <f>N228+J228</f>
    </oc>
    <nc r="P228" t="n">
      <f>-</f>
    </nc>
  </rcc>
  <rcc rId="20529" ua="false" sId="4">
    <oc r="P229" t="n">
      <f>N229+J229</f>
    </oc>
    <nc r="P229" t="n">
      <f>-</f>
    </nc>
  </rcc>
  <rcc rId="20530" ua="false" sId="4">
    <oc r="P230" t="n">
      <f>N230+J230</f>
    </oc>
    <nc r="P230" t="n">
      <f>-</f>
    </nc>
  </rcc>
  <rcc rId="20531" ua="false" sId="4">
    <oc r="P231" t="n">
      <f>N231+J231</f>
    </oc>
    <nc r="P231" t="n">
      <f>-</f>
    </nc>
  </rcc>
  <rcc rId="20532" ua="false" sId="4">
    <oc r="P232" t="n">
      <f>N232+J232</f>
    </oc>
    <nc r="P232" t="n">
      <f>-</f>
    </nc>
  </rcc>
  <rcc rId="20533" ua="false" sId="4">
    <oc r="P233" t="n">
      <f>N233+J233</f>
    </oc>
    <nc r="P233" t="n">
      <f>-</f>
    </nc>
  </rcc>
  <rcc rId="20534" ua="false" sId="4">
    <oc r="P234" t="n">
      <f>N234+J234</f>
    </oc>
    <nc r="P234" t="n">
      <f>-</f>
    </nc>
  </rcc>
  <rcc rId="20535" ua="false" sId="4">
    <oc r="P235" t="n">
      <f>N235+J235</f>
    </oc>
    <nc r="P235" t="n">
      <f>-</f>
    </nc>
  </rcc>
  <rcc rId="20536" ua="false" sId="4">
    <oc r="P236" t="n">
      <f>N236+J236</f>
    </oc>
    <nc r="P236" t="n">
      <f>-</f>
    </nc>
  </rcc>
  <rcc rId="20537" ua="false" sId="4">
    <oc r="P237" t="n">
      <f>N237+J237</f>
    </oc>
    <nc r="P237" t="n">
      <f>-</f>
    </nc>
  </rcc>
  <rcc rId="20538" ua="false" sId="4">
    <oc r="P238" t="n">
      <f>N238+J238</f>
    </oc>
    <nc r="P238" t="n">
      <f>-</f>
    </nc>
  </rcc>
  <rcc rId="20539" ua="false" sId="4">
    <oc r="P239" t="n">
      <f>N239+J239</f>
    </oc>
    <nc r="P239" t="n">
      <f>-</f>
    </nc>
  </rcc>
  <rcc rId="20540" ua="false" sId="4">
    <oc r="P240" t="n">
      <f>N240+J240</f>
    </oc>
    <nc r="P240" t="n">
      <f>-</f>
    </nc>
  </rcc>
  <rcc rId="20541" ua="false" sId="4">
    <oc r="P241" t="n">
      <f>N241+J241</f>
    </oc>
    <nc r="P241" t="n">
      <f>-</f>
    </nc>
  </rcc>
  <rcc rId="20542" ua="false" sId="4">
    <oc r="P242" t="n">
      <f>N242+J242</f>
    </oc>
    <nc r="P242" t="n">
      <f>-</f>
    </nc>
  </rcc>
  <rcc rId="20543" ua="false" sId="4">
    <oc r="P243" t="n">
      <f>N243+J243</f>
    </oc>
    <nc r="P243" t="n">
      <f>-</f>
    </nc>
  </rcc>
  <rcc rId="20544" ua="false" sId="4">
    <oc r="P244" t="n">
      <f>N244+J244</f>
    </oc>
    <nc r="P244" t="n">
      <f>-</f>
    </nc>
  </rcc>
  <rcc rId="20545" ua="false" sId="4">
    <oc r="P245" t="n">
      <f>N245+J245</f>
    </oc>
    <nc r="P245" t="n">
      <f>-</f>
    </nc>
  </rcc>
  <rcc rId="20546" ua="false" sId="4">
    <oc r="P246" t="n">
      <f>N246+J246</f>
    </oc>
    <nc r="P246" t="n">
      <f>-</f>
    </nc>
  </rcc>
  <rcc rId="20547" ua="false" sId="4">
    <oc r="P247" t="n">
      <f>N247+J247</f>
    </oc>
    <nc r="P247" t="n">
      <f>-</f>
    </nc>
  </rcc>
  <rcc rId="20548" ua="false" sId="4">
    <oc r="P248" t="n">
      <f>N248+J248</f>
    </oc>
    <nc r="P248" t="n">
      <f>-</f>
    </nc>
  </rcc>
  <rcc rId="20549" ua="false" sId="4">
    <oc r="P249" t="n">
      <f>N249+J249</f>
    </oc>
    <nc r="P249" t="n">
      <f>-</f>
    </nc>
  </rcc>
  <rcc rId="20550" ua="false" sId="4">
    <oc r="P250" t="e">
      <f/>
    </oc>
    <nc r="P250" t="n">
      <f>-</f>
    </nc>
  </rcc>
  <rcc rId="20551" ua="false" sId="4">
    <oc r="Q225" t="e">
      <f>P225-</f>
    </oc>
    <nc r="Q225" t="n">
      <f>-</f>
    </nc>
  </rcc>
  <rcc rId="20552" ua="false" sId="4">
    <oc r="Q226" t="e">
      <f>P226-</f>
    </oc>
    <nc r="Q226" t="n">
      <f>-</f>
    </nc>
  </rcc>
  <rcc rId="20553" ua="false" sId="4">
    <oc r="Q227" t="e">
      <f>P227-</f>
    </oc>
    <nc r="Q227" t="n">
      <f>-</f>
    </nc>
  </rcc>
  <rcc rId="20554" ua="false" sId="4">
    <oc r="Q228" t="e">
      <f>P228-</f>
    </oc>
    <nc r="Q228" t="n">
      <f>-</f>
    </nc>
  </rcc>
  <rcc rId="20555" ua="false" sId="4">
    <oc r="Q229" t="e">
      <f>P229-</f>
    </oc>
    <nc r="Q229" t="n">
      <f>-</f>
    </nc>
  </rcc>
  <rcc rId="20556" ua="false" sId="4">
    <oc r="Q230" t="e">
      <f>P230-</f>
    </oc>
    <nc r="Q230" t="n">
      <f>-</f>
    </nc>
  </rcc>
  <rcc rId="20557" ua="false" sId="4">
    <oc r="Q231" t="e">
      <f>P231-</f>
    </oc>
    <nc r="Q231" t="n">
      <f>-</f>
    </nc>
  </rcc>
  <rcc rId="20558" ua="false" sId="4">
    <oc r="Q232" t="e">
      <f>P232-</f>
    </oc>
    <nc r="Q232" t="n">
      <f>-</f>
    </nc>
  </rcc>
  <rcc rId="20559" ua="false" sId="4">
    <oc r="Q233" t="e">
      <f>P233-</f>
    </oc>
    <nc r="Q233" t="n">
      <f>-</f>
    </nc>
  </rcc>
  <rcc rId="20560" ua="false" sId="4">
    <oc r="Q234" t="e">
      <f>P234-</f>
    </oc>
    <nc r="Q234" t="n">
      <f>-</f>
    </nc>
  </rcc>
  <rcc rId="20561" ua="false" sId="4">
    <oc r="Q235" t="e">
      <f>P235-</f>
    </oc>
    <nc r="Q235" t="n">
      <f>-</f>
    </nc>
  </rcc>
  <rcc rId="20562" ua="false" sId="4">
    <oc r="Q236" t="e">
      <f>P236-</f>
    </oc>
    <nc r="Q236" t="n">
      <f>-</f>
    </nc>
  </rcc>
  <rcc rId="20563" ua="false" sId="4">
    <oc r="Q237" t="e">
      <f>P237-</f>
    </oc>
    <nc r="Q237" t="n">
      <f>-</f>
    </nc>
  </rcc>
  <rcc rId="20564" ua="false" sId="4">
    <oc r="Q238" t="e">
      <f>P238-</f>
    </oc>
    <nc r="Q238" t="n">
      <f>-</f>
    </nc>
  </rcc>
  <rcc rId="20565" ua="false" sId="4">
    <oc r="Q239" t="e">
      <f>P239-</f>
    </oc>
    <nc r="Q239" t="n">
      <f>-</f>
    </nc>
  </rcc>
  <rcc rId="20566" ua="false" sId="4">
    <oc r="Q240" t="e">
      <f>P240-</f>
    </oc>
    <nc r="Q240" t="n">
      <f>-</f>
    </nc>
  </rcc>
  <rcc rId="20567" ua="false" sId="4">
    <oc r="Q241" t="e">
      <f>P241-</f>
    </oc>
    <nc r="Q241" t="n">
      <f>-</f>
    </nc>
  </rcc>
  <rcc rId="20568" ua="false" sId="4">
    <oc r="Q242" t="e">
      <f>P242-</f>
    </oc>
    <nc r="Q242" t="n">
      <f>-</f>
    </nc>
  </rcc>
  <rcc rId="20569" ua="false" sId="4">
    <oc r="Q243" t="e">
      <f>P243-</f>
    </oc>
    <nc r="Q243" t="n">
      <f>-</f>
    </nc>
  </rcc>
  <rcc rId="20570" ua="false" sId="4">
    <oc r="Q244" t="e">
      <f>P244-</f>
    </oc>
    <nc r="Q244" t="n">
      <f>-</f>
    </nc>
  </rcc>
  <rcc rId="20571" ua="false" sId="4">
    <oc r="Q245" t="e">
      <f>P245-</f>
    </oc>
    <nc r="Q245" t="n">
      <f>-</f>
    </nc>
  </rcc>
  <rcc rId="20572" ua="false" sId="4">
    <oc r="Q246" t="e">
      <f>P246-</f>
    </oc>
    <nc r="Q246" t="n">
      <f>-</f>
    </nc>
  </rcc>
  <rcc rId="20573" ua="false" sId="4">
    <oc r="Q247" t="e">
      <f>P247-</f>
    </oc>
    <nc r="Q247" t="n">
      <f>-</f>
    </nc>
  </rcc>
  <rcc rId="20574" ua="false" sId="4">
    <oc r="Q248" t="e">
      <f>P248-</f>
    </oc>
    <nc r="Q248" t="n">
      <f>-</f>
    </nc>
  </rcc>
  <rcc rId="20575" ua="false" sId="4">
    <oc r="Q249" t="e">
      <f>P249-</f>
    </oc>
    <nc r="Q249" t="n">
      <f>-</f>
    </nc>
  </rcc>
  <rcc rId="20576" ua="false" sId="4">
    <nc r="Q250" t="n">
      <f>-</f>
    </nc>
  </rcc>
  <rcc rId="20577" ua="false" sId="4">
    <oc r="S225" t="e">
      <f>B225+</f>
    </oc>
    <nc r="S225" t="n">
      <f>-</f>
    </nc>
  </rcc>
  <rcc rId="20578" ua="false" sId="4">
    <oc r="S226" t="e">
      <f>B226+</f>
    </oc>
    <nc r="S226" t="n">
      <f>-</f>
    </nc>
  </rcc>
  <rcc rId="20579" ua="false" sId="4">
    <oc r="S227" t="e">
      <f>B227+</f>
    </oc>
    <nc r="S227" t="n">
      <f>-</f>
    </nc>
  </rcc>
  <rcc rId="20580" ua="false" sId="4">
    <oc r="S228" t="e">
      <f>B228+</f>
    </oc>
    <nc r="S228" t="n">
      <f>-</f>
    </nc>
  </rcc>
  <rcc rId="20581" ua="false" sId="4">
    <oc r="S229" t="e">
      <f>B229+</f>
    </oc>
    <nc r="S229" t="n">
      <f>-</f>
    </nc>
  </rcc>
  <rcc rId="20582" ua="false" sId="4">
    <oc r="S230" t="e">
      <f>B230+</f>
    </oc>
    <nc r="S230" t="n">
      <f>-</f>
    </nc>
  </rcc>
  <rcc rId="20583" ua="false" sId="4">
    <oc r="S231" t="e">
      <f>B231+</f>
    </oc>
    <nc r="S231" t="n">
      <f>-</f>
    </nc>
  </rcc>
  <rcc rId="20584" ua="false" sId="4">
    <oc r="S232" t="e">
      <f>B232+</f>
    </oc>
    <nc r="S232" t="n">
      <f>-</f>
    </nc>
  </rcc>
  <rcc rId="20585" ua="false" sId="4">
    <oc r="S233" t="e">
      <f>B233+</f>
    </oc>
    <nc r="S233" t="n">
      <f>-</f>
    </nc>
  </rcc>
  <rcc rId="20586" ua="false" sId="4">
    <oc r="S234" t="e">
      <f>B234+</f>
    </oc>
    <nc r="S234" t="n">
      <f>-</f>
    </nc>
  </rcc>
  <rcc rId="20587" ua="false" sId="4">
    <oc r="S235" t="e">
      <f>B235+</f>
    </oc>
    <nc r="S235" t="n">
      <f>-</f>
    </nc>
  </rcc>
  <rcc rId="20588" ua="false" sId="4">
    <oc r="S236" t="e">
      <f>B236+</f>
    </oc>
    <nc r="S236" t="n">
      <f>-</f>
    </nc>
  </rcc>
  <rcc rId="20589" ua="false" sId="4">
    <oc r="S237" t="e">
      <f>B237+</f>
    </oc>
    <nc r="S237" t="n">
      <f>-</f>
    </nc>
  </rcc>
  <rcc rId="20590" ua="false" sId="4">
    <oc r="S238" t="e">
      <f>B238+</f>
    </oc>
    <nc r="S238" t="n">
      <f>-</f>
    </nc>
  </rcc>
  <rcc rId="20591" ua="false" sId="4">
    <oc r="S239" t="e">
      <f>B239+</f>
    </oc>
    <nc r="S239" t="n">
      <f>-</f>
    </nc>
  </rcc>
  <rcc rId="20592" ua="false" sId="4">
    <oc r="S240" t="e">
      <f>B240+</f>
    </oc>
    <nc r="S240" t="n">
      <f>-</f>
    </nc>
  </rcc>
  <rcc rId="20593" ua="false" sId="4">
    <oc r="S241" t="e">
      <f>B241+</f>
    </oc>
    <nc r="S241" t="n">
      <f>-</f>
    </nc>
  </rcc>
  <rcc rId="20594" ua="false" sId="4">
    <oc r="S242" t="e">
      <f>B242+</f>
    </oc>
    <nc r="S242" t="n">
      <f>-</f>
    </nc>
  </rcc>
  <rcc rId="20595" ua="false" sId="4">
    <oc r="S243" t="e">
      <f>B243+</f>
    </oc>
    <nc r="S243" t="n">
      <f>-</f>
    </nc>
  </rcc>
  <rcc rId="20596" ua="false" sId="4">
    <oc r="S244" t="e">
      <f>B244+</f>
    </oc>
    <nc r="S244" t="n">
      <f>-</f>
    </nc>
  </rcc>
  <rcc rId="20597" ua="false" sId="4">
    <oc r="S245" t="e">
      <f>B245+</f>
    </oc>
    <nc r="S245" t="n">
      <f>-</f>
    </nc>
  </rcc>
  <rcc rId="20598" ua="false" sId="4">
    <oc r="S246" t="e">
      <f>B246+</f>
    </oc>
    <nc r="S246" t="n">
      <f>-</f>
    </nc>
  </rcc>
  <rcc rId="20599" ua="false" sId="4">
    <oc r="S247" t="e">
      <f>B247+</f>
    </oc>
    <nc r="S247" t="n">
      <f>-</f>
    </nc>
  </rcc>
  <rcc rId="20600" ua="false" sId="4">
    <oc r="S248" t="e">
      <f>B248+</f>
    </oc>
    <nc r="S248" t="n">
      <f>-</f>
    </nc>
  </rcc>
  <rcc rId="20601" ua="false" sId="4">
    <oc r="S249" t="e">
      <f>B249+</f>
    </oc>
    <nc r="S249" t="n">
      <f>-</f>
    </nc>
  </rcc>
  <rcc rId="20602" ua="false" sId="4">
    <nc r="S250" t="n">
      <f>-</f>
    </nc>
  </rcc>
  <rcc rId="20603" ua="false" sId="4">
    <oc r="T225" t="e">
      <f>C225+</f>
    </oc>
    <nc r="T225" t="n">
      <f>-</f>
    </nc>
  </rcc>
  <rcc rId="20604" ua="false" sId="4">
    <oc r="T226" t="e">
      <f>C226+</f>
    </oc>
    <nc r="T226" t="n">
      <f>-</f>
    </nc>
  </rcc>
  <rcc rId="20605" ua="false" sId="4">
    <oc r="T227" t="e">
      <f>C227+</f>
    </oc>
    <nc r="T227" t="n">
      <f>-</f>
    </nc>
  </rcc>
  <rcc rId="20606" ua="false" sId="4">
    <oc r="T228" t="e">
      <f>C228+</f>
    </oc>
    <nc r="T228" t="n">
      <f>-</f>
    </nc>
  </rcc>
  <rcc rId="20607" ua="false" sId="4">
    <oc r="T229" t="e">
      <f>C229+</f>
    </oc>
    <nc r="T229" t="n">
      <f>-</f>
    </nc>
  </rcc>
  <rcc rId="20608" ua="false" sId="4">
    <oc r="T230" t="e">
      <f>C230+</f>
    </oc>
    <nc r="T230" t="n">
      <f>-</f>
    </nc>
  </rcc>
  <rcc rId="20609" ua="false" sId="4">
    <oc r="T231" t="e">
      <f>C231+</f>
    </oc>
    <nc r="T231" t="n">
      <f>-</f>
    </nc>
  </rcc>
  <rcc rId="20610" ua="false" sId="4">
    <oc r="T232" t="e">
      <f>C232+</f>
    </oc>
    <nc r="T232" t="n">
      <f>-</f>
    </nc>
  </rcc>
  <rcc rId="20611" ua="false" sId="4">
    <oc r="T233" t="e">
      <f>C233+</f>
    </oc>
    <nc r="T233" t="n">
      <f>-</f>
    </nc>
  </rcc>
  <rcc rId="20612" ua="false" sId="4">
    <oc r="T234" t="e">
      <f>C234+</f>
    </oc>
    <nc r="T234" t="n">
      <f>-</f>
    </nc>
  </rcc>
  <rcc rId="20613" ua="false" sId="4">
    <oc r="T235" t="e">
      <f>C235+</f>
    </oc>
    <nc r="T235" t="n">
      <f>-</f>
    </nc>
  </rcc>
  <rcc rId="20614" ua="false" sId="4">
    <oc r="T236" t="e">
      <f>C236+</f>
    </oc>
    <nc r="T236" t="n">
      <f>-</f>
    </nc>
  </rcc>
  <rcc rId="20615" ua="false" sId="4">
    <oc r="T237" t="e">
      <f>C237+</f>
    </oc>
    <nc r="T237" t="n">
      <f>-</f>
    </nc>
  </rcc>
  <rcc rId="20616" ua="false" sId="4">
    <oc r="T238" t="e">
      <f>C238+</f>
    </oc>
    <nc r="T238" t="n">
      <f>-</f>
    </nc>
  </rcc>
  <rcc rId="20617" ua="false" sId="4">
    <oc r="T239" t="e">
      <f>C239+</f>
    </oc>
    <nc r="T239" t="n">
      <f>-</f>
    </nc>
  </rcc>
  <rcc rId="20618" ua="false" sId="4">
    <oc r="T240" t="e">
      <f>C240+</f>
    </oc>
    <nc r="T240" t="n">
      <f>-</f>
    </nc>
  </rcc>
  <rcc rId="20619" ua="false" sId="4">
    <oc r="T241" t="e">
      <f>C241+</f>
    </oc>
    <nc r="T241" t="n">
      <f>-</f>
    </nc>
  </rcc>
  <rcc rId="20620" ua="false" sId="4">
    <oc r="T242" t="e">
      <f>C242+</f>
    </oc>
    <nc r="T242" t="n">
      <f>-</f>
    </nc>
  </rcc>
  <rcc rId="20621" ua="false" sId="4">
    <oc r="T243" t="e">
      <f>C243+</f>
    </oc>
    <nc r="T243" t="n">
      <f>-</f>
    </nc>
  </rcc>
  <rcc rId="20622" ua="false" sId="4">
    <oc r="T244" t="e">
      <f>C244+</f>
    </oc>
    <nc r="T244" t="n">
      <f>-</f>
    </nc>
  </rcc>
  <rcc rId="20623" ua="false" sId="4">
    <oc r="T245" t="e">
      <f>C245+</f>
    </oc>
    <nc r="T245" t="n">
      <f>-</f>
    </nc>
  </rcc>
  <rcc rId="20624" ua="false" sId="4">
    <oc r="T246" t="e">
      <f>C246+</f>
    </oc>
    <nc r="T246" t="n">
      <f>-</f>
    </nc>
  </rcc>
  <rcc rId="20625" ua="false" sId="4">
    <oc r="T247" t="e">
      <f>C247+</f>
    </oc>
    <nc r="T247" t="n">
      <f>-</f>
    </nc>
  </rcc>
  <rcc rId="20626" ua="false" sId="4">
    <oc r="T248" t="e">
      <f>C248+</f>
    </oc>
    <nc r="T248" t="n">
      <f>-</f>
    </nc>
  </rcc>
  <rcc rId="20627" ua="false" sId="4">
    <oc r="T249" t="e">
      <f>C249+</f>
    </oc>
    <nc r="T249" t="n">
      <f>-</f>
    </nc>
  </rcc>
  <rcc rId="20628" ua="false" sId="4">
    <nc r="T250" t="n">
      <f>-</f>
    </nc>
  </rcc>
  <rcc rId="20629" ua="false" sId="4">
    <oc r="U225" t="e">
      <f>D225+</f>
    </oc>
    <nc r="U225" t="n">
      <f>-</f>
    </nc>
  </rcc>
  <rcc rId="20630" ua="false" sId="4">
    <oc r="U226" t="e">
      <f>D226+</f>
    </oc>
    <nc r="U226" t="n">
      <f>-</f>
    </nc>
  </rcc>
  <rcc rId="20631" ua="false" sId="4">
    <oc r="U227" t="e">
      <f>D227+</f>
    </oc>
    <nc r="U227" t="n">
      <f>-</f>
    </nc>
  </rcc>
  <rcc rId="20632" ua="false" sId="4">
    <oc r="U228" t="e">
      <f>D228+</f>
    </oc>
    <nc r="U228" t="n">
      <f>-</f>
    </nc>
  </rcc>
  <rcc rId="20633" ua="false" sId="4">
    <oc r="U229" t="e">
      <f>D229+</f>
    </oc>
    <nc r="U229" t="n">
      <f>-</f>
    </nc>
  </rcc>
  <rcc rId="20634" ua="false" sId="4">
    <oc r="U230" t="e">
      <f>D230+</f>
    </oc>
    <nc r="U230" t="n">
      <f>-</f>
    </nc>
  </rcc>
  <rcc rId="20635" ua="false" sId="4">
    <oc r="U231" t="e">
      <f>D231+</f>
    </oc>
    <nc r="U231" t="n">
      <f>-</f>
    </nc>
  </rcc>
  <rcc rId="20636" ua="false" sId="4">
    <oc r="U232" t="e">
      <f>D232+</f>
    </oc>
    <nc r="U232" t="n">
      <f>-</f>
    </nc>
  </rcc>
  <rcc rId="20637" ua="false" sId="4">
    <oc r="U233" t="e">
      <f>D233+</f>
    </oc>
    <nc r="U233" t="n">
      <f>-</f>
    </nc>
  </rcc>
  <rcc rId="20638" ua="false" sId="4">
    <oc r="U234" t="e">
      <f>D234+</f>
    </oc>
    <nc r="U234" t="n">
      <f>-</f>
    </nc>
  </rcc>
  <rcc rId="20639" ua="false" sId="4">
    <oc r="U235" t="e">
      <f>D235+</f>
    </oc>
    <nc r="U235" t="n">
      <f>-</f>
    </nc>
  </rcc>
  <rcc rId="20640" ua="false" sId="4">
    <oc r="U236" t="e">
      <f>D236+</f>
    </oc>
    <nc r="U236" t="n">
      <f>-</f>
    </nc>
  </rcc>
  <rcc rId="20641" ua="false" sId="4">
    <oc r="U237" t="e">
      <f>D237+</f>
    </oc>
    <nc r="U237" t="n">
      <f>-</f>
    </nc>
  </rcc>
  <rcc rId="20642" ua="false" sId="4">
    <oc r="U238" t="e">
      <f>D238+</f>
    </oc>
    <nc r="U238" t="n">
      <f>-</f>
    </nc>
  </rcc>
  <rcc rId="20643" ua="false" sId="4">
    <oc r="U239" t="e">
      <f>D239+</f>
    </oc>
    <nc r="U239" t="n">
      <f>-</f>
    </nc>
  </rcc>
  <rcc rId="20644" ua="false" sId="4">
    <oc r="U240" t="e">
      <f>D240+</f>
    </oc>
    <nc r="U240" t="n">
      <f>-</f>
    </nc>
  </rcc>
  <rcc rId="20645" ua="false" sId="4">
    <oc r="U241" t="e">
      <f>D241+</f>
    </oc>
    <nc r="U241" t="n">
      <f>-</f>
    </nc>
  </rcc>
  <rcc rId="20646" ua="false" sId="4">
    <oc r="U242" t="e">
      <f>D242+</f>
    </oc>
    <nc r="U242" t="n">
      <f>-</f>
    </nc>
  </rcc>
  <rcc rId="20647" ua="false" sId="4">
    <oc r="U243" t="e">
      <f>D243+</f>
    </oc>
    <nc r="U243" t="n">
      <f>-</f>
    </nc>
  </rcc>
  <rcc rId="20648" ua="false" sId="4">
    <oc r="U244" t="e">
      <f>D244+</f>
    </oc>
    <nc r="U244" t="n">
      <f>-</f>
    </nc>
  </rcc>
  <rcc rId="20649" ua="false" sId="4">
    <oc r="U245" t="e">
      <f>D245+</f>
    </oc>
    <nc r="U245" t="n">
      <f>-</f>
    </nc>
  </rcc>
  <rcc rId="20650" ua="false" sId="4">
    <oc r="U246" t="e">
      <f>D246+</f>
    </oc>
    <nc r="U246" t="n">
      <f>-</f>
    </nc>
  </rcc>
  <rcc rId="20651" ua="false" sId="4">
    <oc r="U247" t="e">
      <f>D247+</f>
    </oc>
    <nc r="U247" t="n">
      <f>-</f>
    </nc>
  </rcc>
  <rcc rId="20652" ua="false" sId="4">
    <oc r="U248" t="e">
      <f>D248+</f>
    </oc>
    <nc r="U248" t="n">
      <f>-</f>
    </nc>
  </rcc>
  <rcc rId="20653" ua="false" sId="4">
    <oc r="U249" t="e">
      <f>D249+</f>
    </oc>
    <nc r="U249" t="n">
      <f>-</f>
    </nc>
  </rcc>
  <rcc rId="20654" ua="false" sId="4">
    <nc r="U250" t="n">
      <f>-</f>
    </nc>
  </rcc>
  <rcc rId="20655" ua="false" sId="4">
    <oc r="V225" t="e">
      <f>E225+</f>
    </oc>
    <nc r="V225" t="n">
      <f>-</f>
    </nc>
  </rcc>
  <rcc rId="20656" ua="false" sId="4">
    <oc r="V226" t="e">
      <f>E226+</f>
    </oc>
    <nc r="V226" t="n">
      <f>-</f>
    </nc>
  </rcc>
  <rcc rId="20657" ua="false" sId="4">
    <oc r="V227" t="e">
      <f>E227+</f>
    </oc>
    <nc r="V227" t="n">
      <f>-</f>
    </nc>
  </rcc>
  <rcc rId="20658" ua="false" sId="4">
    <oc r="V228" t="e">
      <f>E228+</f>
    </oc>
    <nc r="V228" t="n">
      <f>-</f>
    </nc>
  </rcc>
  <rcc rId="20659" ua="false" sId="4">
    <oc r="V229" t="e">
      <f>E229+</f>
    </oc>
    <nc r="V229" t="n">
      <f>-</f>
    </nc>
  </rcc>
  <rcc rId="20660" ua="false" sId="4">
    <oc r="V230" t="e">
      <f>E230+</f>
    </oc>
    <nc r="V230" t="n">
      <f>-</f>
    </nc>
  </rcc>
  <rcc rId="20661" ua="false" sId="4">
    <oc r="V231" t="e">
      <f>E231+</f>
    </oc>
    <nc r="V231" t="n">
      <f>-</f>
    </nc>
  </rcc>
  <rcc rId="20662" ua="false" sId="4">
    <oc r="V232" t="e">
      <f>E232+</f>
    </oc>
    <nc r="V232" t="n">
      <f>-</f>
    </nc>
  </rcc>
  <rcc rId="20663" ua="false" sId="4">
    <oc r="V233" t="e">
      <f>E233+</f>
    </oc>
    <nc r="V233" t="n">
      <f>-</f>
    </nc>
  </rcc>
  <rcc rId="20664" ua="false" sId="4">
    <oc r="V234" t="e">
      <f>E234+</f>
    </oc>
    <nc r="V234" t="n">
      <f>-</f>
    </nc>
  </rcc>
  <rcc rId="20665" ua="false" sId="4">
    <oc r="V235" t="e">
      <f>E235+</f>
    </oc>
    <nc r="V235" t="n">
      <f>-</f>
    </nc>
  </rcc>
  <rcc rId="20666" ua="false" sId="4">
    <oc r="V236" t="e">
      <f>E236+</f>
    </oc>
    <nc r="V236" t="n">
      <f>-</f>
    </nc>
  </rcc>
  <rcc rId="20667" ua="false" sId="4">
    <oc r="V237" t="e">
      <f>E237+</f>
    </oc>
    <nc r="V237" t="n">
      <f>-</f>
    </nc>
  </rcc>
  <rcc rId="20668" ua="false" sId="4">
    <oc r="V238" t="e">
      <f>E238+</f>
    </oc>
    <nc r="V238" t="n">
      <f>-</f>
    </nc>
  </rcc>
  <rcc rId="20669" ua="false" sId="4">
    <oc r="V239" t="e">
      <f>E239+</f>
    </oc>
    <nc r="V239" t="n">
      <f>-</f>
    </nc>
  </rcc>
  <rcc rId="20670" ua="false" sId="4">
    <oc r="V240" t="e">
      <f>E240+</f>
    </oc>
    <nc r="V240" t="n">
      <f>-</f>
    </nc>
  </rcc>
  <rcc rId="20671" ua="false" sId="4">
    <oc r="V241" t="e">
      <f>E241+</f>
    </oc>
    <nc r="V241" t="n">
      <f>-</f>
    </nc>
  </rcc>
  <rcc rId="20672" ua="false" sId="4">
    <oc r="V242" t="e">
      <f>E242+</f>
    </oc>
    <nc r="V242" t="n">
      <f>-</f>
    </nc>
  </rcc>
  <rcc rId="20673" ua="false" sId="4">
    <oc r="V243" t="e">
      <f>E243+</f>
    </oc>
    <nc r="V243" t="n">
      <f>-</f>
    </nc>
  </rcc>
  <rcc rId="20674" ua="false" sId="4">
    <oc r="V244" t="e">
      <f>E244+</f>
    </oc>
    <nc r="V244" t="n">
      <f>-</f>
    </nc>
  </rcc>
  <rcc rId="20675" ua="false" sId="4">
    <oc r="V245" t="e">
      <f>E245+</f>
    </oc>
    <nc r="V245" t="n">
      <f>-</f>
    </nc>
  </rcc>
  <rcc rId="20676" ua="false" sId="4">
    <oc r="V246" t="e">
      <f>E246+</f>
    </oc>
    <nc r="V246" t="n">
      <f>-</f>
    </nc>
  </rcc>
  <rcc rId="20677" ua="false" sId="4">
    <oc r="V247" t="e">
      <f>E247+</f>
    </oc>
    <nc r="V247" t="n">
      <f>-</f>
    </nc>
  </rcc>
  <rcc rId="20678" ua="false" sId="4">
    <oc r="V248" t="e">
      <f>E248+</f>
    </oc>
    <nc r="V248" t="n">
      <f>-</f>
    </nc>
  </rcc>
  <rcc rId="20679" ua="false" sId="4">
    <oc r="V249" t="e">
      <f>E249+</f>
    </oc>
    <nc r="V249" t="n">
      <f>-</f>
    </nc>
  </rcc>
  <rcc rId="20680" ua="false" sId="4">
    <nc r="V250" t="n">
      <f>-</f>
    </nc>
  </rcc>
  <rcc rId="20681" ua="false" sId="4">
    <oc r="W225" t="e">
      <f>F225+</f>
    </oc>
    <nc r="W225" t="n">
      <f>-</f>
    </nc>
  </rcc>
  <rcc rId="20682" ua="false" sId="4">
    <oc r="W226" t="e">
      <f>F226+</f>
    </oc>
    <nc r="W226" t="n">
      <f>-</f>
    </nc>
  </rcc>
  <rcc rId="20683" ua="false" sId="4">
    <oc r="W227" t="e">
      <f>F227+</f>
    </oc>
    <nc r="W227" t="n">
      <f>-</f>
    </nc>
  </rcc>
  <rcc rId="20684" ua="false" sId="4">
    <oc r="W228" t="e">
      <f>F228+</f>
    </oc>
    <nc r="W228" t="n">
      <f>-</f>
    </nc>
  </rcc>
  <rcc rId="20685" ua="false" sId="4">
    <oc r="W229" t="e">
      <f>F229+</f>
    </oc>
    <nc r="W229" t="n">
      <f>-</f>
    </nc>
  </rcc>
  <rcc rId="20686" ua="false" sId="4">
    <oc r="W230" t="e">
      <f>F230+</f>
    </oc>
    <nc r="W230" t="n">
      <f>-</f>
    </nc>
  </rcc>
  <rcc rId="20687" ua="false" sId="4">
    <oc r="W231" t="e">
      <f>F231+</f>
    </oc>
    <nc r="W231" t="n">
      <f>-</f>
    </nc>
  </rcc>
  <rcc rId="20688" ua="false" sId="4">
    <oc r="W232" t="e">
      <f>F232+</f>
    </oc>
    <nc r="W232" t="n">
      <f>-</f>
    </nc>
  </rcc>
  <rcc rId="20689" ua="false" sId="4">
    <oc r="W233" t="e">
      <f>F233+</f>
    </oc>
    <nc r="W233" t="n">
      <f>-</f>
    </nc>
  </rcc>
  <rcc rId="20690" ua="false" sId="4">
    <oc r="W234" t="e">
      <f>F234+</f>
    </oc>
    <nc r="W234" t="n">
      <f>-</f>
    </nc>
  </rcc>
  <rcc rId="20691" ua="false" sId="4">
    <oc r="W235" t="e">
      <f>F235+</f>
    </oc>
    <nc r="W235" t="n">
      <f>-</f>
    </nc>
  </rcc>
  <rcc rId="20692" ua="false" sId="4">
    <oc r="W236" t="e">
      <f>F236+</f>
    </oc>
    <nc r="W236" t="n">
      <f>-</f>
    </nc>
  </rcc>
  <rcc rId="20693" ua="false" sId="4">
    <oc r="W237" t="e">
      <f>F237+</f>
    </oc>
    <nc r="W237" t="n">
      <f>-</f>
    </nc>
  </rcc>
  <rcc rId="20694" ua="false" sId="4">
    <oc r="W238" t="e">
      <f>F238+</f>
    </oc>
    <nc r="W238" t="n">
      <f>-</f>
    </nc>
  </rcc>
  <rcc rId="20695" ua="false" sId="4">
    <oc r="W239" t="e">
      <f>F239+</f>
    </oc>
    <nc r="W239" t="n">
      <f>-</f>
    </nc>
  </rcc>
  <rcc rId="20696" ua="false" sId="4">
    <oc r="W240" t="e">
      <f>F240+</f>
    </oc>
    <nc r="W240" t="n">
      <f>-</f>
    </nc>
  </rcc>
  <rcc rId="20697" ua="false" sId="4">
    <oc r="W241" t="e">
      <f>F241+</f>
    </oc>
    <nc r="W241" t="n">
      <f>-</f>
    </nc>
  </rcc>
  <rcc rId="20698" ua="false" sId="4">
    <oc r="W242" t="e">
      <f>F242+</f>
    </oc>
    <nc r="W242" t="n">
      <f>-</f>
    </nc>
  </rcc>
  <rcc rId="20699" ua="false" sId="4">
    <oc r="W243" t="e">
      <f>F243+</f>
    </oc>
    <nc r="W243" t="n">
      <f>-</f>
    </nc>
  </rcc>
  <rcc rId="20700" ua="false" sId="4">
    <oc r="W244" t="e">
      <f>F244+</f>
    </oc>
    <nc r="W244" t="n">
      <f>-</f>
    </nc>
  </rcc>
  <rcc rId="20701" ua="false" sId="4">
    <oc r="W245" t="e">
      <f>F245+</f>
    </oc>
    <nc r="W245" t="n">
      <f>-</f>
    </nc>
  </rcc>
  <rcc rId="20702" ua="false" sId="4">
    <oc r="W246" t="e">
      <f>F246+</f>
    </oc>
    <nc r="W246" t="n">
      <f>-</f>
    </nc>
  </rcc>
  <rcc rId="20703" ua="false" sId="4">
    <oc r="W247" t="e">
      <f>F247+</f>
    </oc>
    <nc r="W247" t="n">
      <f>-</f>
    </nc>
  </rcc>
  <rcc rId="20704" ua="false" sId="4">
    <oc r="W248" t="e">
      <f>F248+</f>
    </oc>
    <nc r="W248" t="n">
      <f>-</f>
    </nc>
  </rcc>
  <rcc rId="20705" ua="false" sId="4">
    <oc r="W249" t="e">
      <f>F249+</f>
    </oc>
    <nc r="W249" t="n">
      <f>-</f>
    </nc>
  </rcc>
  <rcc rId="20706" ua="false" sId="4">
    <nc r="W250" t="n">
      <f>-</f>
    </nc>
  </rcc>
  <rcc rId="20707" ua="false" sId="4">
    <oc r="X225" t="e">
      <f>G225+</f>
    </oc>
    <nc r="X225" t="n">
      <f>-</f>
    </nc>
  </rcc>
  <rcc rId="20708" ua="false" sId="4">
    <oc r="X226" t="e">
      <f>G226+</f>
    </oc>
    <nc r="X226" t="n">
      <f>-</f>
    </nc>
  </rcc>
  <rcc rId="20709" ua="false" sId="4">
    <oc r="X227" t="e">
      <f>G227+</f>
    </oc>
    <nc r="X227" t="n">
      <f>-</f>
    </nc>
  </rcc>
  <rcc rId="20710" ua="false" sId="4">
    <oc r="X228" t="e">
      <f>G228+</f>
    </oc>
    <nc r="X228" t="n">
      <f>-</f>
    </nc>
  </rcc>
  <rcc rId="20711" ua="false" sId="4">
    <oc r="X229" t="e">
      <f>G229+</f>
    </oc>
    <nc r="X229" t="n">
      <f>-</f>
    </nc>
  </rcc>
  <rcc rId="20712" ua="false" sId="4">
    <oc r="X230" t="e">
      <f>G230+</f>
    </oc>
    <nc r="X230" t="n">
      <f>-</f>
    </nc>
  </rcc>
  <rcc rId="20713" ua="false" sId="4">
    <oc r="X231" t="e">
      <f>G231+</f>
    </oc>
    <nc r="X231" t="n">
      <f>-</f>
    </nc>
  </rcc>
  <rcc rId="20714" ua="false" sId="4">
    <oc r="X232" t="e">
      <f>G232+</f>
    </oc>
    <nc r="X232" t="n">
      <f>-</f>
    </nc>
  </rcc>
  <rcc rId="20715" ua="false" sId="4">
    <oc r="X233" t="e">
      <f>G233+</f>
    </oc>
    <nc r="X233" t="n">
      <f>-</f>
    </nc>
  </rcc>
  <rcc rId="20716" ua="false" sId="4">
    <oc r="X234" t="e">
      <f>G234+</f>
    </oc>
    <nc r="X234" t="n">
      <f>-</f>
    </nc>
  </rcc>
  <rcc rId="20717" ua="false" sId="4">
    <oc r="X235" t="e">
      <f>G235+</f>
    </oc>
    <nc r="X235" t="n">
      <f>-</f>
    </nc>
  </rcc>
  <rcc rId="20718" ua="false" sId="4">
    <oc r="X236" t="e">
      <f>G236+</f>
    </oc>
    <nc r="X236" t="n">
      <f>-</f>
    </nc>
  </rcc>
  <rcc rId="20719" ua="false" sId="4">
    <oc r="X237" t="e">
      <f>G237+</f>
    </oc>
    <nc r="X237" t="n">
      <f>-</f>
    </nc>
  </rcc>
  <rcc rId="20720" ua="false" sId="4">
    <oc r="X238" t="e">
      <f>G238+</f>
    </oc>
    <nc r="X238" t="n">
      <f>-</f>
    </nc>
  </rcc>
  <rcc rId="20721" ua="false" sId="4">
    <oc r="X239" t="e">
      <f>G239+</f>
    </oc>
    <nc r="X239" t="n">
      <f>-</f>
    </nc>
  </rcc>
  <rcc rId="20722" ua="false" sId="4">
    <oc r="X240" t="e">
      <f>G240+</f>
    </oc>
    <nc r="X240" t="n">
      <f>-</f>
    </nc>
  </rcc>
  <rcc rId="20723" ua="false" sId="4">
    <oc r="X241" t="e">
      <f>G241+</f>
    </oc>
    <nc r="X241" t="n">
      <f>-</f>
    </nc>
  </rcc>
  <rcc rId="20724" ua="false" sId="4">
    <oc r="X242" t="e">
      <f>G242+</f>
    </oc>
    <nc r="X242" t="n">
      <f>-</f>
    </nc>
  </rcc>
  <rcc rId="20725" ua="false" sId="4">
    <oc r="X243" t="e">
      <f>G243+</f>
    </oc>
    <nc r="X243" t="n">
      <f>-</f>
    </nc>
  </rcc>
  <rcc rId="20726" ua="false" sId="4">
    <oc r="X244" t="e">
      <f>G244+</f>
    </oc>
    <nc r="X244" t="n">
      <f>-</f>
    </nc>
  </rcc>
  <rcc rId="20727" ua="false" sId="4">
    <oc r="X245" t="e">
      <f>G245+</f>
    </oc>
    <nc r="X245" t="n">
      <f>-</f>
    </nc>
  </rcc>
  <rcc rId="20728" ua="false" sId="4">
    <oc r="X246" t="e">
      <f>G246+</f>
    </oc>
    <nc r="X246" t="n">
      <f>-</f>
    </nc>
  </rcc>
  <rcc rId="20729" ua="false" sId="4">
    <oc r="X247" t="e">
      <f>G247+</f>
    </oc>
    <nc r="X247" t="n">
      <f>-</f>
    </nc>
  </rcc>
  <rcc rId="20730" ua="false" sId="4">
    <oc r="X248" t="e">
      <f>G248+</f>
    </oc>
    <nc r="X248" t="n">
      <f>-</f>
    </nc>
  </rcc>
  <rcc rId="20731" ua="false" sId="4">
    <oc r="X249" t="e">
      <f>G249+</f>
    </oc>
    <nc r="X249" t="n">
      <f>-</f>
    </nc>
  </rcc>
  <rcc rId="20732" ua="false" sId="4">
    <nc r="X250" t="n">
      <f>-</f>
    </nc>
  </rcc>
  <rcc rId="20733" ua="false" sId="4">
    <oc r="Y225" t="e">
      <f>H225+</f>
    </oc>
    <nc r="Y225" t="n">
      <f>-</f>
    </nc>
  </rcc>
  <rcc rId="20734" ua="false" sId="4">
    <oc r="Y226" t="e">
      <f>H226+</f>
    </oc>
    <nc r="Y226" t="n">
      <f>-</f>
    </nc>
  </rcc>
  <rcc rId="20735" ua="false" sId="4">
    <oc r="Y227" t="e">
      <f>H227+</f>
    </oc>
    <nc r="Y227" t="n">
      <f>-</f>
    </nc>
  </rcc>
  <rcc rId="20736" ua="false" sId="4">
    <oc r="Y228" t="e">
      <f>H228+</f>
    </oc>
    <nc r="Y228" t="n">
      <f>-</f>
    </nc>
  </rcc>
  <rcc rId="20737" ua="false" sId="4">
    <oc r="Y229" t="e">
      <f>H229+</f>
    </oc>
    <nc r="Y229" t="n">
      <f>-</f>
    </nc>
  </rcc>
  <rcc rId="20738" ua="false" sId="4">
    <oc r="Y230" t="e">
      <f>H230+</f>
    </oc>
    <nc r="Y230" t="n">
      <f>-</f>
    </nc>
  </rcc>
  <rcc rId="20739" ua="false" sId="4">
    <oc r="Y231" t="e">
      <f>H231+</f>
    </oc>
    <nc r="Y231" t="n">
      <f>-</f>
    </nc>
  </rcc>
  <rcc rId="20740" ua="false" sId="4">
    <oc r="Y232" t="e">
      <f>H232+</f>
    </oc>
    <nc r="Y232" t="n">
      <f>-</f>
    </nc>
  </rcc>
  <rcc rId="20741" ua="false" sId="4">
    <oc r="Y233" t="e">
      <f>H233+</f>
    </oc>
    <nc r="Y233" t="n">
      <f>-</f>
    </nc>
  </rcc>
  <rcc rId="20742" ua="false" sId="4">
    <oc r="Y234" t="e">
      <f>H234+</f>
    </oc>
    <nc r="Y234" t="n">
      <f>-</f>
    </nc>
  </rcc>
  <rcc rId="20743" ua="false" sId="4">
    <oc r="Y235" t="e">
      <f>H235+</f>
    </oc>
    <nc r="Y235" t="n">
      <f>-</f>
    </nc>
  </rcc>
  <rcc rId="20744" ua="false" sId="4">
    <oc r="Y236" t="e">
      <f>H236+</f>
    </oc>
    <nc r="Y236" t="n">
      <f>-</f>
    </nc>
  </rcc>
  <rcc rId="20745" ua="false" sId="4">
    <oc r="Y237" t="e">
      <f>H237+</f>
    </oc>
    <nc r="Y237" t="n">
      <f>-</f>
    </nc>
  </rcc>
  <rcc rId="20746" ua="false" sId="4">
    <oc r="Y238" t="e">
      <f>H238+</f>
    </oc>
    <nc r="Y238" t="n">
      <f>-</f>
    </nc>
  </rcc>
  <rcc rId="20747" ua="false" sId="4">
    <oc r="Y239" t="e">
      <f>H239+</f>
    </oc>
    <nc r="Y239" t="n">
      <f>-</f>
    </nc>
  </rcc>
  <rcc rId="20748" ua="false" sId="4">
    <oc r="Y240" t="e">
      <f>H240+</f>
    </oc>
    <nc r="Y240" t="n">
      <f>-</f>
    </nc>
  </rcc>
  <rcc rId="20749" ua="false" sId="4">
    <oc r="Y241" t="e">
      <f>H241+</f>
    </oc>
    <nc r="Y241" t="n">
      <f>-</f>
    </nc>
  </rcc>
  <rcc rId="20750" ua="false" sId="4">
    <oc r="Y242" t="e">
      <f>H242+</f>
    </oc>
    <nc r="Y242" t="n">
      <f>-</f>
    </nc>
  </rcc>
  <rcc rId="20751" ua="false" sId="4">
    <oc r="Y243" t="e">
      <f>H243+</f>
    </oc>
    <nc r="Y243" t="n">
      <f>-</f>
    </nc>
  </rcc>
  <rcc rId="20752" ua="false" sId="4">
    <oc r="Y244" t="e">
      <f>H244+</f>
    </oc>
    <nc r="Y244" t="n">
      <f>-</f>
    </nc>
  </rcc>
  <rcc rId="20753" ua="false" sId="4">
    <oc r="Y245" t="e">
      <f>H245+</f>
    </oc>
    <nc r="Y245" t="n">
      <f>-</f>
    </nc>
  </rcc>
  <rcc rId="20754" ua="false" sId="4">
    <oc r="Y246" t="e">
      <f>H246+</f>
    </oc>
    <nc r="Y246" t="n">
      <f>-</f>
    </nc>
  </rcc>
  <rcc rId="20755" ua="false" sId="4">
    <oc r="Y247" t="e">
      <f>H247+</f>
    </oc>
    <nc r="Y247" t="n">
      <f>-</f>
    </nc>
  </rcc>
  <rcc rId="20756" ua="false" sId="4">
    <oc r="Y248" t="e">
      <f>H248+</f>
    </oc>
    <nc r="Y248" t="n">
      <f>-</f>
    </nc>
  </rcc>
  <rcc rId="20757" ua="false" sId="4">
    <oc r="Y249" t="e">
      <f>H249+</f>
    </oc>
    <nc r="Y249" t="n">
      <f>-</f>
    </nc>
  </rcc>
  <rcc rId="20758" ua="false" sId="4">
    <nc r="Y250" t="n">
      <f>-</f>
    </nc>
  </rcc>
  <rcc rId="20759" ua="false" sId="4">
    <oc r="Z225" t="n">
      <f>X225+0.33*Y225</f>
    </oc>
    <nc r="Z225" t="n">
      <f>-</f>
    </nc>
  </rcc>
  <rcc rId="20760" ua="false" sId="4">
    <oc r="Z226" t="n">
      <f>X226+0.33*Y226</f>
    </oc>
    <nc r="Z226" t="n">
      <f>-</f>
    </nc>
  </rcc>
  <rcc rId="20761" ua="false" sId="4">
    <oc r="Z227" t="n">
      <f>X227+0.33*Y227</f>
    </oc>
    <nc r="Z227" t="n">
      <f>-</f>
    </nc>
  </rcc>
  <rcc rId="20762" ua="false" sId="4">
    <oc r="Z228" t="n">
      <f>X228+0.33*Y228</f>
    </oc>
    <nc r="Z228" t="n">
      <f>-</f>
    </nc>
  </rcc>
  <rcc rId="20763" ua="false" sId="4">
    <oc r="Z229" t="n">
      <f>X229+0.33*Y229</f>
    </oc>
    <nc r="Z229" t="n">
      <f>-</f>
    </nc>
  </rcc>
  <rcc rId="20764" ua="false" sId="4">
    <oc r="Z230" t="n">
      <f>X230+0.33*Y230</f>
    </oc>
    <nc r="Z230" t="n">
      <f>-</f>
    </nc>
  </rcc>
  <rcc rId="20765" ua="false" sId="4">
    <oc r="Z231" t="n">
      <f>X231+0.33*Y231</f>
    </oc>
    <nc r="Z231" t="n">
      <f>-</f>
    </nc>
  </rcc>
  <rcc rId="20766" ua="false" sId="4">
    <oc r="Z232" t="n">
      <f>X232+0.33*Y232</f>
    </oc>
    <nc r="Z232" t="n">
      <f>-</f>
    </nc>
  </rcc>
  <rcc rId="20767" ua="false" sId="4">
    <oc r="Z233" t="n">
      <f>X233+0.33*Y233</f>
    </oc>
    <nc r="Z233" t="n">
      <f>-</f>
    </nc>
  </rcc>
  <rcc rId="20768" ua="false" sId="4">
    <oc r="Z234" t="n">
      <f>X234+0.33*Y234</f>
    </oc>
    <nc r="Z234" t="n">
      <f>-</f>
    </nc>
  </rcc>
  <rcc rId="20769" ua="false" sId="4">
    <oc r="Z235" t="n">
      <f>X235+0.33*Y235</f>
    </oc>
    <nc r="Z235" t="n">
      <f>-</f>
    </nc>
  </rcc>
  <rcc rId="20770" ua="false" sId="4">
    <oc r="Z236" t="n">
      <f>X236+0.33*Y236</f>
    </oc>
    <nc r="Z236" t="n">
      <f>-</f>
    </nc>
  </rcc>
  <rcc rId="20771" ua="false" sId="4">
    <oc r="Z237" t="n">
      <f>X237+0.33*Y237</f>
    </oc>
    <nc r="Z237" t="n">
      <f>-</f>
    </nc>
  </rcc>
  <rcc rId="20772" ua="false" sId="4">
    <oc r="Z238" t="n">
      <f>X238+0.33*Y238</f>
    </oc>
    <nc r="Z238" t="n">
      <f>-</f>
    </nc>
  </rcc>
  <rcc rId="20773" ua="false" sId="4">
    <oc r="Z239" t="n">
      <f>X239+0.33*Y239</f>
    </oc>
    <nc r="Z239" t="n">
      <f>-</f>
    </nc>
  </rcc>
  <rcc rId="20774" ua="false" sId="4">
    <oc r="Z240" t="n">
      <f>X240+0.33*Y240</f>
    </oc>
    <nc r="Z240" t="n">
      <f>-</f>
    </nc>
  </rcc>
  <rcc rId="20775" ua="false" sId="4">
    <oc r="Z241" t="n">
      <f>X241+0.33*Y241</f>
    </oc>
    <nc r="Z241" t="n">
      <f>-</f>
    </nc>
  </rcc>
  <rcc rId="20776" ua="false" sId="4">
    <oc r="Z242" t="n">
      <f>X242+0.33*Y242</f>
    </oc>
    <nc r="Z242" t="n">
      <f>-</f>
    </nc>
  </rcc>
  <rcc rId="20777" ua="false" sId="4">
    <oc r="Z243" t="n">
      <f>X243+0.33*Y243</f>
    </oc>
    <nc r="Z243" t="n">
      <f>-</f>
    </nc>
  </rcc>
  <rcc rId="20778" ua="false" sId="4">
    <oc r="Z244" t="n">
      <f>X244+0.33*Y244</f>
    </oc>
    <nc r="Z244" t="n">
      <f>-</f>
    </nc>
  </rcc>
  <rcc rId="20779" ua="false" sId="4">
    <oc r="Z245" t="n">
      <f>X245+0.33*Y245</f>
    </oc>
    <nc r="Z245" t="n">
      <f>-</f>
    </nc>
  </rcc>
  <rcc rId="20780" ua="false" sId="4">
    <oc r="Z246" t="n">
      <f>X246+0.33*Y246</f>
    </oc>
    <nc r="Z246" t="n">
      <f>-</f>
    </nc>
  </rcc>
  <rcc rId="20781" ua="false" sId="4">
    <oc r="Z247" t="n">
      <f>X247+0.33*Y247</f>
    </oc>
    <nc r="Z247" t="n">
      <f>-</f>
    </nc>
  </rcc>
  <rcc rId="20782" ua="false" sId="4">
    <oc r="Z248" t="n">
      <f>X248+0.33*Y248</f>
    </oc>
    <nc r="Z248" t="n">
      <f>-</f>
    </nc>
  </rcc>
  <rcc rId="20783" ua="false" sId="4">
    <oc r="Z249" t="n">
      <f>X249+0.33*Y249</f>
    </oc>
    <nc r="Z249" t="n">
      <f>-</f>
    </nc>
  </rcc>
  <rcc rId="20784" ua="false" sId="4">
    <nc r="Z250" t="n">
      <f>-</f>
    </nc>
  </rcc>
  <rcc rId="20785" ua="false" sId="4">
    <oc r="AC225" t="n">
      <f>IF(T225&gt;0,S225/T225,0)</f>
    </oc>
    <nc r="AC225" t="n">
      <f>-</f>
    </nc>
  </rcc>
  <rcc rId="20786" ua="false" sId="4">
    <oc r="AC226" t="n">
      <f>IF(T226&gt;0,S226/T226,0)</f>
    </oc>
    <nc r="AC226" t="n">
      <f>-</f>
    </nc>
  </rcc>
  <rcc rId="20787" ua="false" sId="4">
    <oc r="AC227" t="n">
      <f>IF(T227&gt;0,S227/T227,0)</f>
    </oc>
    <nc r="AC227" t="n">
      <f>-</f>
    </nc>
  </rcc>
  <rcc rId="20788" ua="false" sId="4">
    <oc r="AC228" t="n">
      <f>IF(T228&gt;0,S228/T228,0)</f>
    </oc>
    <nc r="AC228" t="n">
      <f>-</f>
    </nc>
  </rcc>
  <rcc rId="20789" ua="false" sId="4">
    <oc r="AC229" t="n">
      <f>IF(T229&gt;0,S229/T229,0)</f>
    </oc>
    <nc r="AC229" t="n">
      <f>-</f>
    </nc>
  </rcc>
  <rcc rId="20790" ua="false" sId="4">
    <oc r="AC230" t="n">
      <f>IF(T230&gt;0,S230/T230,0)</f>
    </oc>
    <nc r="AC230" t="n">
      <f>-</f>
    </nc>
  </rcc>
  <rcc rId="20791" ua="false" sId="4">
    <oc r="AC231" t="n">
      <f>IF(T231&gt;0,S231/T231,0)</f>
    </oc>
    <nc r="AC231" t="n">
      <f>-</f>
    </nc>
  </rcc>
  <rcc rId="20792" ua="false" sId="4">
    <oc r="AC232" t="n">
      <f>IF(T232&gt;0,S232/T232,0)</f>
    </oc>
    <nc r="AC232" t="n">
      <f>-</f>
    </nc>
  </rcc>
  <rcc rId="20793" ua="false" sId="4">
    <oc r="AC233" t="n">
      <f>IF(T233&gt;0,S233/T233,0)</f>
    </oc>
    <nc r="AC233" t="n">
      <f>-</f>
    </nc>
  </rcc>
  <rcc rId="20794" ua="false" sId="4">
    <oc r="AC234" t="n">
      <f>IF(T234&gt;0,S234/T234,0)</f>
    </oc>
    <nc r="AC234" t="n">
      <f>-</f>
    </nc>
  </rcc>
  <rcc rId="20795" ua="false" sId="4">
    <oc r="AC235" t="n">
      <f>IF(T235&gt;0,S235/T235,0)</f>
    </oc>
    <nc r="AC235" t="n">
      <f>-</f>
    </nc>
  </rcc>
  <rcc rId="20796" ua="false" sId="4">
    <oc r="AC236" t="n">
      <f>IF(T236&gt;0,S236/T236,0)</f>
    </oc>
    <nc r="AC236" t="n">
      <f>-</f>
    </nc>
  </rcc>
  <rcc rId="20797" ua="false" sId="4">
    <oc r="AC237" t="n">
      <f>IF(T237&gt;0,S237/T237,0)</f>
    </oc>
    <nc r="AC237" t="n">
      <f>-</f>
    </nc>
  </rcc>
  <rcc rId="20798" ua="false" sId="4">
    <oc r="AC238" t="n">
      <f>IF(T238&gt;0,S238/T238,0)</f>
    </oc>
    <nc r="AC238" t="n">
      <f>-</f>
    </nc>
  </rcc>
  <rcc rId="20799" ua="false" sId="4">
    <oc r="AC239" t="n">
      <f>IF(T239&gt;0,S239/T239,0)</f>
    </oc>
    <nc r="AC239" t="n">
      <f>-</f>
    </nc>
  </rcc>
  <rcc rId="20800" ua="false" sId="4">
    <oc r="AC240" t="n">
      <f>IF(T240&gt;0,S240/T240,0)</f>
    </oc>
    <nc r="AC240" t="n">
      <f>-</f>
    </nc>
  </rcc>
  <rcc rId="20801" ua="false" sId="4">
    <oc r="AC241" t="n">
      <f>IF(T241&gt;0,S241/T241,0)</f>
    </oc>
    <nc r="AC241" t="n">
      <f>-</f>
    </nc>
  </rcc>
  <rcc rId="20802" ua="false" sId="4">
    <oc r="AC242" t="n">
      <f>IF(T242&gt;0,S242/T242,0)</f>
    </oc>
    <nc r="AC242" t="n">
      <f>-</f>
    </nc>
  </rcc>
  <rcc rId="20803" ua="false" sId="4">
    <oc r="AC243" t="n">
      <f>IF(T243&gt;0,S243/T243,0)</f>
    </oc>
    <nc r="AC243" t="n">
      <f>-</f>
    </nc>
  </rcc>
  <rcc rId="20804" ua="false" sId="4">
    <oc r="AC244" t="n">
      <f>IF(T244&gt;0,S244/T244,0)</f>
    </oc>
    <nc r="AC244" t="n">
      <f>-</f>
    </nc>
  </rcc>
  <rcc rId="20805" ua="false" sId="4">
    <oc r="AC245" t="n">
      <f>IF(T245&gt;0,S245/T245,0)</f>
    </oc>
    <nc r="AC245" t="n">
      <f>-</f>
    </nc>
  </rcc>
  <rcc rId="20806" ua="false" sId="4">
    <oc r="AC246" t="n">
      <f>IF(T246&gt;0,S246/T246,0)</f>
    </oc>
    <nc r="AC246" t="n">
      <f>-</f>
    </nc>
  </rcc>
  <rcc rId="20807" ua="false" sId="4">
    <oc r="AC247" t="n">
      <f>IF(T247&gt;0,S247/T247,0)</f>
    </oc>
    <nc r="AC247" t="n">
      <f>-</f>
    </nc>
  </rcc>
  <rcc rId="20808" ua="false" sId="4">
    <oc r="AC248" t="n">
      <f>IF(T248&gt;0,S248/T248,0)</f>
    </oc>
    <nc r="AC248" t="n">
      <f>-</f>
    </nc>
  </rcc>
  <rcc rId="20809" ua="false" sId="4">
    <oc r="AC249" t="n">
      <f>IF(T249&gt;0,S249/T249,0)</f>
    </oc>
    <nc r="AC249" t="n">
      <f>-</f>
    </nc>
  </rcc>
  <rcc rId="20810" ua="false" sId="4">
    <oc r="AC250" t="e">
      <f>AVERAGE(AC225:AC249)</f>
    </oc>
    <nc r="AC250" t="n">
      <f>-</f>
    </nc>
  </rcc>
  <rcc rId="20811" ua="false" sId="4">
    <oc r="AC251" t="e">
      <f>_xlfn.STDEV.P(AC225:AC249)</f>
    </oc>
    <nc r="AC251" t="n">
      <f>-</f>
    </nc>
  </rcc>
  <rcc rId="20812" ua="false" sId="4">
    <oc r="AD225" t="e">
      <f>EXP((((AC225-AC$250)/AC$251+2)/4-1.9)^3)</f>
    </oc>
    <nc r="AD225" t="n">
      <f>-</f>
    </nc>
  </rcc>
  <rcc rId="20813" ua="false" sId="4">
    <oc r="AD226" t="e">
      <f>EXP((((AC226-AC$250)/AC$251+2)/4-1.9)^3)</f>
    </oc>
    <nc r="AD226" t="n">
      <f>-</f>
    </nc>
  </rcc>
  <rcc rId="20814" ua="false" sId="4">
    <oc r="AD227" t="e">
      <f>EXP((((AC227-AC$250)/AC$251+2)/4-1.9)^3)</f>
    </oc>
    <nc r="AD227" t="n">
      <f>-</f>
    </nc>
  </rcc>
  <rcc rId="20815" ua="false" sId="4">
    <oc r="AD228" t="e">
      <f>EXP((((AC228-AC$250)/AC$251+2)/4-1.9)^3)</f>
    </oc>
    <nc r="AD228" t="n">
      <f>-</f>
    </nc>
  </rcc>
  <rcc rId="20816" ua="false" sId="4">
    <oc r="AD229" t="e">
      <f>EXP((((AC229-AC$250)/AC$251+2)/4-1.9)^3)</f>
    </oc>
    <nc r="AD229" t="n">
      <f>-</f>
    </nc>
  </rcc>
  <rcc rId="20817" ua="false" sId="4">
    <oc r="AD230" t="e">
      <f>EXP((((AC230-AC$250)/AC$251+2)/4-1.9)^3)</f>
    </oc>
    <nc r="AD230" t="n">
      <f>-</f>
    </nc>
  </rcc>
  <rcc rId="20818" ua="false" sId="4">
    <oc r="AD231" t="e">
      <f>EXP((((AC231-AC$250)/AC$251+2)/4-1.9)^3)</f>
    </oc>
    <nc r="AD231" t="n">
      <f>-</f>
    </nc>
  </rcc>
  <rcc rId="20819" ua="false" sId="4">
    <oc r="AD232" t="e">
      <f>EXP((((AC232-AC$250)/AC$251+2)/4-1.9)^3)</f>
    </oc>
    <nc r="AD232" t="n">
      <f>-</f>
    </nc>
  </rcc>
  <rcc rId="20820" ua="false" sId="4">
    <oc r="AD233" t="e">
      <f>EXP((((AC233-AC$250)/AC$251+2)/4-1.9)^3)</f>
    </oc>
    <nc r="AD233" t="n">
      <f>-</f>
    </nc>
  </rcc>
  <rcc rId="20821" ua="false" sId="4">
    <oc r="AD234" t="e">
      <f>EXP((((AC234-AC$250)/AC$251+2)/4-1.9)^3)</f>
    </oc>
    <nc r="AD234" t="n">
      <f>-</f>
    </nc>
  </rcc>
  <rcc rId="20822" ua="false" sId="4">
    <oc r="AD235" t="e">
      <f>EXP((((AC235-AC$250)/AC$251+2)/4-1.9)^3)</f>
    </oc>
    <nc r="AD235" t="n">
      <f>-</f>
    </nc>
  </rcc>
  <rcc rId="20823" ua="false" sId="4">
    <oc r="AD236" t="e">
      <f>EXP((((AC236-AC$250)/AC$251+2)/4-1.9)^3)</f>
    </oc>
    <nc r="AD236" t="n">
      <f>-</f>
    </nc>
  </rcc>
  <rcc rId="20824" ua="false" sId="4">
    <oc r="AD237" t="e">
      <f>EXP((((AC237-AC$250)/AC$251+2)/4-1.9)^3)</f>
    </oc>
    <nc r="AD237" t="n">
      <f>-</f>
    </nc>
  </rcc>
  <rcc rId="20825" ua="false" sId="4">
    <oc r="AD238" t="e">
      <f>EXP((((AC238-AC$250)/AC$251+2)/4-1.9)^3)</f>
    </oc>
    <nc r="AD238" t="n">
      <f>-</f>
    </nc>
  </rcc>
  <rcc rId="20826" ua="false" sId="4">
    <oc r="AD239" t="e">
      <f>EXP((((AC239-AC$250)/AC$251+2)/4-1.9)^3)</f>
    </oc>
    <nc r="AD239" t="n">
      <f>-</f>
    </nc>
  </rcc>
  <rcc rId="20827" ua="false" sId="4">
    <oc r="AD240" t="e">
      <f>EXP((((AC240-AC$250)/AC$251+2)/4-1.9)^3)</f>
    </oc>
    <nc r="AD240" t="n">
      <f>-</f>
    </nc>
  </rcc>
  <rcc rId="20828" ua="false" sId="4">
    <oc r="AD241" t="e">
      <f>EXP((((AC241-AC$250)/AC$251+2)/4-1.9)^3)</f>
    </oc>
    <nc r="AD241" t="n">
      <f>-</f>
    </nc>
  </rcc>
  <rcc rId="20829" ua="false" sId="4">
    <oc r="AD242" t="e">
      <f>EXP((((AC242-AC$250)/AC$251+2)/4-1.9)^3)</f>
    </oc>
    <nc r="AD242" t="n">
      <f>-</f>
    </nc>
  </rcc>
  <rcc rId="20830" ua="false" sId="4">
    <oc r="AD243" t="e">
      <f>EXP((((AC243-AC$250)/AC$251+2)/4-1.9)^3)</f>
    </oc>
    <nc r="AD243" t="n">
      <f>-</f>
    </nc>
  </rcc>
  <rcc rId="20831" ua="false" sId="4">
    <oc r="AD244" t="e">
      <f>EXP((((AC244-AC$250)/AC$251+2)/4-1.9)^3)</f>
    </oc>
    <nc r="AD244" t="n">
      <f>-</f>
    </nc>
  </rcc>
  <rcc rId="20832" ua="false" sId="4">
    <oc r="AD245" t="e">
      <f>EXP((((AC245-AC$250)/AC$251+2)/4-1.9)^3)</f>
    </oc>
    <nc r="AD245" t="n">
      <f>-</f>
    </nc>
  </rcc>
  <rcc rId="20833" ua="false" sId="4">
    <oc r="AD246" t="e">
      <f>EXP((((AC246-AC$250)/AC$251+2)/4-1.9)^3)</f>
    </oc>
    <nc r="AD246" t="n">
      <f>-</f>
    </nc>
  </rcc>
  <rcc rId="20834" ua="false" sId="4">
    <oc r="AD247" t="e">
      <f>EXP((((AC247-AC$250)/AC$251+2)/4-1.9)^3)</f>
    </oc>
    <nc r="AD247" t="n">
      <f>-</f>
    </nc>
  </rcc>
  <rcc rId="20835" ua="false" sId="4">
    <oc r="AD248" t="e">
      <f>EXP((((AC248-AC$250)/AC$251+2)/4-1.9)^3)</f>
    </oc>
    <nc r="AD248" t="n">
      <f>-</f>
    </nc>
  </rcc>
  <rcc rId="20836" ua="false" sId="4">
    <oc r="AD249" t="e">
      <f>EXP((((AC249-AC$250)/AC$251+2)/4-1.9)^3)</f>
    </oc>
    <nc r="AD249" t="n">
      <f>-</f>
    </nc>
  </rcc>
  <rcc rId="20837" ua="false" sId="4">
    <oc r="AE225" t="e">
      <f>S225/U225</f>
    </oc>
    <nc r="AE225" t="n">
      <f>-</f>
    </nc>
  </rcc>
  <rcc rId="20838" ua="false" sId="4">
    <oc r="AE226" t="e">
      <f>S226/U226</f>
    </oc>
    <nc r="AE226" t="n">
      <f>-</f>
    </nc>
  </rcc>
  <rcc rId="20839" ua="false" sId="4">
    <oc r="AE227" t="e">
      <f>S227/U227</f>
    </oc>
    <nc r="AE227" t="n">
      <f>-</f>
    </nc>
  </rcc>
  <rcc rId="20840" ua="false" sId="4">
    <oc r="AE228" t="e">
      <f>S228/U228</f>
    </oc>
    <nc r="AE228" t="n">
      <f>-</f>
    </nc>
  </rcc>
  <rcc rId="20841" ua="false" sId="4">
    <oc r="AE229" t="e">
      <f>S229/U229</f>
    </oc>
    <nc r="AE229" t="n">
      <f>-</f>
    </nc>
  </rcc>
  <rcc rId="20842" ua="false" sId="4">
    <oc r="AE230" t="e">
      <f>S230/U230</f>
    </oc>
    <nc r="AE230" t="n">
      <f>-</f>
    </nc>
  </rcc>
  <rcc rId="20843" ua="false" sId="4">
    <oc r="AE231" t="e">
      <f>S231/U231</f>
    </oc>
    <nc r="AE231" t="n">
      <f>-</f>
    </nc>
  </rcc>
  <rcc rId="20844" ua="false" sId="4">
    <oc r="AE232" t="e">
      <f>S232/U232</f>
    </oc>
    <nc r="AE232" t="n">
      <f>-</f>
    </nc>
  </rcc>
  <rcc rId="20845" ua="false" sId="4">
    <oc r="AE233" t="e">
      <f>S233/U233</f>
    </oc>
    <nc r="AE233" t="n">
      <f>-</f>
    </nc>
  </rcc>
  <rcc rId="20846" ua="false" sId="4">
    <oc r="AE234" t="e">
      <f>S234/U234</f>
    </oc>
    <nc r="AE234" t="n">
      <f>-</f>
    </nc>
  </rcc>
  <rcc rId="20847" ua="false" sId="4">
    <oc r="AE235" t="e">
      <f>S235/U235</f>
    </oc>
    <nc r="AE235" t="n">
      <f>-</f>
    </nc>
  </rcc>
  <rcc rId="20848" ua="false" sId="4">
    <oc r="AE236" t="e">
      <f>S236/U236</f>
    </oc>
    <nc r="AE236" t="n">
      <f>-</f>
    </nc>
  </rcc>
  <rcc rId="20849" ua="false" sId="4">
    <oc r="AE237" t="e">
      <f>S237/U237</f>
    </oc>
    <nc r="AE237" t="n">
      <f>-</f>
    </nc>
  </rcc>
  <rcc rId="20850" ua="false" sId="4">
    <oc r="AE238" t="e">
      <f>S238/U238</f>
    </oc>
    <nc r="AE238" t="n">
      <f>-</f>
    </nc>
  </rcc>
  <rcc rId="20851" ua="false" sId="4">
    <oc r="AE239" t="e">
      <f>S239/U239</f>
    </oc>
    <nc r="AE239" t="n">
      <f>-</f>
    </nc>
  </rcc>
  <rcc rId="20852" ua="false" sId="4">
    <oc r="AE240" t="e">
      <f>S240/U240</f>
    </oc>
    <nc r="AE240" t="n">
      <f>-</f>
    </nc>
  </rcc>
  <rcc rId="20853" ua="false" sId="4">
    <oc r="AE241" t="e">
      <f>S241/U241</f>
    </oc>
    <nc r="AE241" t="n">
      <f>-</f>
    </nc>
  </rcc>
  <rcc rId="20854" ua="false" sId="4">
    <oc r="AE242" t="e">
      <f>S242/U242</f>
    </oc>
    <nc r="AE242" t="n">
      <f>-</f>
    </nc>
  </rcc>
  <rcc rId="20855" ua="false" sId="4">
    <oc r="AE243" t="e">
      <f>S243/U243</f>
    </oc>
    <nc r="AE243" t="n">
      <f>-</f>
    </nc>
  </rcc>
  <rcc rId="20856" ua="false" sId="4">
    <oc r="AE244" t="e">
      <f>S244/U244</f>
    </oc>
    <nc r="AE244" t="n">
      <f>-</f>
    </nc>
  </rcc>
  <rcc rId="20857" ua="false" sId="4">
    <oc r="AE245" t="e">
      <f>S245/U245</f>
    </oc>
    <nc r="AE245" t="n">
      <f>-</f>
    </nc>
  </rcc>
  <rcc rId="20858" ua="false" sId="4">
    <oc r="AE246" t="e">
      <f>S246/U246</f>
    </oc>
    <nc r="AE246" t="n">
      <f>-</f>
    </nc>
  </rcc>
  <rcc rId="20859" ua="false" sId="4">
    <oc r="AE247" t="e">
      <f>S247/U247</f>
    </oc>
    <nc r="AE247" t="n">
      <f>-</f>
    </nc>
  </rcc>
  <rcc rId="20860" ua="false" sId="4">
    <oc r="AE248" t="e">
      <f>S248/U248</f>
    </oc>
    <nc r="AE248" t="n">
      <f>-</f>
    </nc>
  </rcc>
  <rcc rId="20861" ua="false" sId="4">
    <oc r="AE249" t="e">
      <f>S249/U249</f>
    </oc>
    <nc r="AE249" t="n">
      <f>-</f>
    </nc>
  </rcc>
  <rcc rId="20862" ua="false" sId="4">
    <oc r="AE250" t="e">
      <f>AVERAGE(AE225:AE249)</f>
    </oc>
    <nc r="AE250" t="n">
      <f>-</f>
    </nc>
  </rcc>
  <rcc rId="20863" ua="false" sId="4">
    <oc r="AE251" t="e">
      <f>_xlfn.STDEV.P(AE225:AE249)</f>
    </oc>
    <nc r="AE251" t="n">
      <f>-</f>
    </nc>
  </rcc>
  <rcc rId="20864" ua="false" sId="4">
    <oc r="AF225" t="e">
      <f>EXP((((AE225-AE$250)/AE$251+2)/4-1.9)^3)</f>
    </oc>
    <nc r="AF225" t="n">
      <f>-</f>
    </nc>
  </rcc>
  <rcc rId="20865" ua="false" sId="4">
    <oc r="AF226" t="e">
      <f>EXP((((AE226-AE$250)/AE$251+2)/4-1.9)^3)</f>
    </oc>
    <nc r="AF226" t="n">
      <f>-</f>
    </nc>
  </rcc>
  <rcc rId="20866" ua="false" sId="4">
    <oc r="AF227" t="e">
      <f>EXP((((AE227-AE$250)/AE$251+2)/4-1.9)^3)</f>
    </oc>
    <nc r="AF227" t="n">
      <f>-</f>
    </nc>
  </rcc>
  <rcc rId="20867" ua="false" sId="4">
    <oc r="AF228" t="e">
      <f>EXP((((AE228-AE$250)/AE$251+2)/4-1.9)^3)</f>
    </oc>
    <nc r="AF228" t="n">
      <f>-</f>
    </nc>
  </rcc>
  <rcc rId="20868" ua="false" sId="4">
    <oc r="AF229" t="e">
      <f>EXP((((AE229-AE$250)/AE$251+2)/4-1.9)^3)</f>
    </oc>
    <nc r="AF229" t="n">
      <f>-</f>
    </nc>
  </rcc>
  <rcc rId="20869" ua="false" sId="4">
    <oc r="AF230" t="e">
      <f>EXP((((AE230-AE$250)/AE$251+2)/4-1.9)^3)</f>
    </oc>
    <nc r="AF230" t="n">
      <f>-</f>
    </nc>
  </rcc>
  <rcc rId="20870" ua="false" sId="4">
    <oc r="AF231" t="e">
      <f>EXP((((AE231-AE$250)/AE$251+2)/4-1.9)^3)</f>
    </oc>
    <nc r="AF231" t="n">
      <f>-</f>
    </nc>
  </rcc>
  <rcc rId="20871" ua="false" sId="4">
    <oc r="AF232" t="e">
      <f>EXP((((AE232-AE$250)/AE$251+2)/4-1.9)^3)</f>
    </oc>
    <nc r="AF232" t="n">
      <f>-</f>
    </nc>
  </rcc>
  <rcc rId="20872" ua="false" sId="4">
    <oc r="AF233" t="e">
      <f>EXP((((AE233-AE$250)/AE$251+2)/4-1.9)^3)</f>
    </oc>
    <nc r="AF233" t="n">
      <f>-</f>
    </nc>
  </rcc>
  <rcc rId="20873" ua="false" sId="4">
    <oc r="AF234" t="e">
      <f>EXP((((AE234-AE$250)/AE$251+2)/4-1.9)^3)</f>
    </oc>
    <nc r="AF234" t="n">
      <f>-</f>
    </nc>
  </rcc>
  <rcc rId="20874" ua="false" sId="4">
    <oc r="AF235" t="e">
      <f>EXP((((AE235-AE$250)/AE$251+2)/4-1.9)^3)</f>
    </oc>
    <nc r="AF235" t="n">
      <f>-</f>
    </nc>
  </rcc>
  <rcc rId="20875" ua="false" sId="4">
    <oc r="AF236" t="e">
      <f>EXP((((AE236-AE$250)/AE$251+2)/4-1.9)^3)</f>
    </oc>
    <nc r="AF236" t="n">
      <f>-</f>
    </nc>
  </rcc>
  <rcc rId="20876" ua="false" sId="4">
    <oc r="AF237" t="e">
      <f>EXP((((AE237-AE$250)/AE$251+2)/4-1.9)^3)</f>
    </oc>
    <nc r="AF237" t="n">
      <f>-</f>
    </nc>
  </rcc>
  <rcc rId="20877" ua="false" sId="4">
    <oc r="AF238" t="e">
      <f>EXP((((AE238-AE$250)/AE$251+2)/4-1.9)^3)</f>
    </oc>
    <nc r="AF238" t="n">
      <f>-</f>
    </nc>
  </rcc>
  <rcc rId="20878" ua="false" sId="4">
    <oc r="AF239" t="e">
      <f>EXP((((AE239-AE$250)/AE$251+2)/4-1.9)^3)</f>
    </oc>
    <nc r="AF239" t="n">
      <f>-</f>
    </nc>
  </rcc>
  <rcc rId="20879" ua="false" sId="4">
    <oc r="AF240" t="e">
      <f>EXP((((AE240-AE$250)/AE$251+2)/4-1.9)^3)</f>
    </oc>
    <nc r="AF240" t="n">
      <f>-</f>
    </nc>
  </rcc>
  <rcc rId="20880" ua="false" sId="4">
    <oc r="AF241" t="e">
      <f>EXP((((AE241-AE$250)/AE$251+2)/4-1.9)^3)</f>
    </oc>
    <nc r="AF241" t="n">
      <f>-</f>
    </nc>
  </rcc>
  <rcc rId="20881" ua="false" sId="4">
    <oc r="AF242" t="e">
      <f>EXP((((AE242-AE$250)/AE$251+2)/4-1.9)^3)</f>
    </oc>
    <nc r="AF242" t="n">
      <f>-</f>
    </nc>
  </rcc>
  <rcc rId="20882" ua="false" sId="4">
    <oc r="AF243" t="e">
      <f>EXP((((AE243-AE$250)/AE$251+2)/4-1.9)^3)</f>
    </oc>
    <nc r="AF243" t="n">
      <f>-</f>
    </nc>
  </rcc>
  <rcc rId="20883" ua="false" sId="4">
    <oc r="AF244" t="e">
      <f>EXP((((AE244-AE$250)/AE$251+2)/4-1.9)^3)</f>
    </oc>
    <nc r="AF244" t="n">
      <f>-</f>
    </nc>
  </rcc>
  <rcc rId="20884" ua="false" sId="4">
    <oc r="AF245" t="e">
      <f>EXP((((AE245-AE$250)/AE$251+2)/4-1.9)^3)</f>
    </oc>
    <nc r="AF245" t="n">
      <f>-</f>
    </nc>
  </rcc>
  <rcc rId="20885" ua="false" sId="4">
    <oc r="AF246" t="e">
      <f>EXP((((AE246-AE$250)/AE$251+2)/4-1.9)^3)</f>
    </oc>
    <nc r="AF246" t="n">
      <f>-</f>
    </nc>
  </rcc>
  <rcc rId="20886" ua="false" sId="4">
    <oc r="AF247" t="e">
      <f>EXP((((AE247-AE$250)/AE$251+2)/4-1.9)^3)</f>
    </oc>
    <nc r="AF247" t="n">
      <f>-</f>
    </nc>
  </rcc>
  <rcc rId="20887" ua="false" sId="4">
    <oc r="AF248" t="e">
      <f>EXP((((AE248-AE$250)/AE$251+2)/4-1.9)^3)</f>
    </oc>
    <nc r="AF248" t="n">
      <f>-</f>
    </nc>
  </rcc>
  <rcc rId="20888" ua="false" sId="4">
    <oc r="AF249" t="e">
      <f>EXP((((AE249-AE$250)/AE$251+2)/4-1.9)^3)</f>
    </oc>
    <nc r="AF249" t="n">
      <f>-</f>
    </nc>
  </rcc>
  <rcc rId="20889" ua="false" sId="4">
    <oc r="AG225" t="e">
      <f>V225/U225</f>
    </oc>
    <nc r="AG225" t="n">
      <f>-</f>
    </nc>
  </rcc>
  <rcc rId="20890" ua="false" sId="4">
    <oc r="AG226" t="e">
      <f>V226/U226</f>
    </oc>
    <nc r="AG226" t="n">
      <f>-</f>
    </nc>
  </rcc>
  <rcc rId="20891" ua="false" sId="4">
    <oc r="AG227" t="e">
      <f>V227/U227</f>
    </oc>
    <nc r="AG227" t="n">
      <f>-</f>
    </nc>
  </rcc>
  <rcc rId="20892" ua="false" sId="4">
    <oc r="AG228" t="e">
      <f>V228/U228</f>
    </oc>
    <nc r="AG228" t="n">
      <f>-</f>
    </nc>
  </rcc>
  <rcc rId="20893" ua="false" sId="4">
    <oc r="AG229" t="e">
      <f>V229/U229</f>
    </oc>
    <nc r="AG229" t="n">
      <f>-</f>
    </nc>
  </rcc>
  <rcc rId="20894" ua="false" sId="4">
    <oc r="AG230" t="e">
      <f>V230/U230</f>
    </oc>
    <nc r="AG230" t="n">
      <f>-</f>
    </nc>
  </rcc>
  <rcc rId="20895" ua="false" sId="4">
    <oc r="AG231" t="e">
      <f>V231/U231</f>
    </oc>
    <nc r="AG231" t="n">
      <f>-</f>
    </nc>
  </rcc>
  <rcc rId="20896" ua="false" sId="4">
    <oc r="AG232" t="e">
      <f>V232/U232</f>
    </oc>
    <nc r="AG232" t="n">
      <f>-</f>
    </nc>
  </rcc>
  <rcc rId="20897" ua="false" sId="4">
    <oc r="AG233" t="e">
      <f>V233/U233</f>
    </oc>
    <nc r="AG233" t="n">
      <f>-</f>
    </nc>
  </rcc>
  <rcc rId="20898" ua="false" sId="4">
    <oc r="AG234" t="e">
      <f>V234/U234</f>
    </oc>
    <nc r="AG234" t="n">
      <f>-</f>
    </nc>
  </rcc>
  <rcc rId="20899" ua="false" sId="4">
    <oc r="AG235" t="e">
      <f>V235/U235</f>
    </oc>
    <nc r="AG235" t="n">
      <f>-</f>
    </nc>
  </rcc>
  <rcc rId="20900" ua="false" sId="4">
    <oc r="AG236" t="e">
      <f>V236/U236</f>
    </oc>
    <nc r="AG236" t="n">
      <f>-</f>
    </nc>
  </rcc>
  <rcc rId="20901" ua="false" sId="4">
    <oc r="AG237" t="e">
      <f>V237/U237</f>
    </oc>
    <nc r="AG237" t="n">
      <f>-</f>
    </nc>
  </rcc>
  <rcc rId="20902" ua="false" sId="4">
    <oc r="AG238" t="e">
      <f>V238/U238</f>
    </oc>
    <nc r="AG238" t="n">
      <f>-</f>
    </nc>
  </rcc>
  <rcc rId="20903" ua="false" sId="4">
    <oc r="AG239" t="e">
      <f>V239/U239</f>
    </oc>
    <nc r="AG239" t="n">
      <f>-</f>
    </nc>
  </rcc>
  <rcc rId="20904" ua="false" sId="4">
    <oc r="AG240" t="e">
      <f>V240/U240</f>
    </oc>
    <nc r="AG240" t="n">
      <f>-</f>
    </nc>
  </rcc>
  <rcc rId="20905" ua="false" sId="4">
    <oc r="AG241" t="e">
      <f>V241/U241</f>
    </oc>
    <nc r="AG241" t="n">
      <f>-</f>
    </nc>
  </rcc>
  <rcc rId="20906" ua="false" sId="4">
    <oc r="AG242" t="e">
      <f>V242/U242</f>
    </oc>
    <nc r="AG242" t="n">
      <f>-</f>
    </nc>
  </rcc>
  <rcc rId="20907" ua="false" sId="4">
    <oc r="AG243" t="e">
      <f>V243/U243</f>
    </oc>
    <nc r="AG243" t="n">
      <f>-</f>
    </nc>
  </rcc>
  <rcc rId="20908" ua="false" sId="4">
    <oc r="AG244" t="e">
      <f>V244/U244</f>
    </oc>
    <nc r="AG244" t="n">
      <f>-</f>
    </nc>
  </rcc>
  <rcc rId="20909" ua="false" sId="4">
    <oc r="AG245" t="e">
      <f>V245/U245</f>
    </oc>
    <nc r="AG245" t="n">
      <f>-</f>
    </nc>
  </rcc>
  <rcc rId="20910" ua="false" sId="4">
    <oc r="AG246" t="e">
      <f>V246/U246</f>
    </oc>
    <nc r="AG246" t="n">
      <f>-</f>
    </nc>
  </rcc>
  <rcc rId="20911" ua="false" sId="4">
    <oc r="AG247" t="e">
      <f>V247/U247</f>
    </oc>
    <nc r="AG247" t="n">
      <f>-</f>
    </nc>
  </rcc>
  <rcc rId="20912" ua="false" sId="4">
    <oc r="AG248" t="e">
      <f>V248/U248</f>
    </oc>
    <nc r="AG248" t="n">
      <f>-</f>
    </nc>
  </rcc>
  <rcc rId="20913" ua="false" sId="4">
    <oc r="AG249" t="e">
      <f>V249/U249</f>
    </oc>
    <nc r="AG249" t="n">
      <f>-</f>
    </nc>
  </rcc>
  <rcc rId="20914" ua="false" sId="4">
    <oc r="AG250" t="e">
      <f>AVERAGE(AG225:AG249)</f>
    </oc>
    <nc r="AG250" t="n">
      <f>-</f>
    </nc>
  </rcc>
  <rcc rId="20915" ua="false" sId="4">
    <oc r="AG251" t="e">
      <f>_xlfn.STDEV.P(AG225:AG249)</f>
    </oc>
    <nc r="AG251" t="n">
      <f>-</f>
    </nc>
  </rcc>
  <rcc rId="20916" ua="false" sId="4">
    <oc r="AH225" t="e">
      <f>EXP((((AG225-AG$250)/AG$251+2)/4-1.9)^3)</f>
    </oc>
    <nc r="AH225" t="n">
      <f>-</f>
    </nc>
  </rcc>
  <rcc rId="20917" ua="false" sId="4">
    <oc r="AH226" t="e">
      <f>EXP((((AG226-AG$250)/AG$251+2)/4-1.9)^3)</f>
    </oc>
    <nc r="AH226" t="n">
      <f>-</f>
    </nc>
  </rcc>
  <rcc rId="20918" ua="false" sId="4">
    <oc r="AH227" t="e">
      <f>EXP((((AG227-AG$250)/AG$251+2)/4-1.9)^3)</f>
    </oc>
    <nc r="AH227" t="n">
      <f>-</f>
    </nc>
  </rcc>
  <rcc rId="20919" ua="false" sId="4">
    <oc r="AH228" t="e">
      <f>EXP((((AG228-AG$250)/AG$251+2)/4-1.9)^3)</f>
    </oc>
    <nc r="AH228" t="n">
      <f>-</f>
    </nc>
  </rcc>
  <rcc rId="20920" ua="false" sId="4">
    <oc r="AH229" t="e">
      <f>EXP((((AG229-AG$250)/AG$251+2)/4-1.9)^3)</f>
    </oc>
    <nc r="AH229" t="n">
      <f>-</f>
    </nc>
  </rcc>
  <rcc rId="20921" ua="false" sId="4">
    <oc r="AH230" t="e">
      <f>EXP((((AG230-AG$250)/AG$251+2)/4-1.9)^3)</f>
    </oc>
    <nc r="AH230" t="n">
      <f>-</f>
    </nc>
  </rcc>
  <rcc rId="20922" ua="false" sId="4">
    <oc r="AH231" t="e">
      <f>EXP((((AG231-AG$250)/AG$251+2)/4-1.9)^3)</f>
    </oc>
    <nc r="AH231" t="n">
      <f>-</f>
    </nc>
  </rcc>
  <rcc rId="20923" ua="false" sId="4">
    <oc r="AH232" t="e">
      <f>EXP((((AG232-AG$250)/AG$251+2)/4-1.9)^3)</f>
    </oc>
    <nc r="AH232" t="n">
      <f>-</f>
    </nc>
  </rcc>
  <rcc rId="20924" ua="false" sId="4">
    <oc r="AH233" t="e">
      <f>EXP((((AG233-AG$250)/AG$251+2)/4-1.9)^3)</f>
    </oc>
    <nc r="AH233" t="n">
      <f>-</f>
    </nc>
  </rcc>
  <rcc rId="20925" ua="false" sId="4">
    <oc r="AH234" t="e">
      <f>EXP((((AG234-AG$250)/AG$251+2)/4-1.9)^3)</f>
    </oc>
    <nc r="AH234" t="n">
      <f>-</f>
    </nc>
  </rcc>
  <rcc rId="20926" ua="false" sId="4">
    <oc r="AH235" t="e">
      <f>EXP((((AG235-AG$250)/AG$251+2)/4-1.9)^3)</f>
    </oc>
    <nc r="AH235" t="n">
      <f>-</f>
    </nc>
  </rcc>
  <rcc rId="20927" ua="false" sId="4">
    <oc r="AH236" t="e">
      <f>EXP((((AG236-AG$250)/AG$251+2)/4-1.9)^3)</f>
    </oc>
    <nc r="AH236" t="n">
      <f>-</f>
    </nc>
  </rcc>
  <rcc rId="20928" ua="false" sId="4">
    <oc r="AH237" t="e">
      <f>EXP((((AG237-AG$250)/AG$251+2)/4-1.9)^3)</f>
    </oc>
    <nc r="AH237" t="n">
      <f>-</f>
    </nc>
  </rcc>
  <rcc rId="20929" ua="false" sId="4">
    <oc r="AH238" t="e">
      <f>EXP((((AG238-AG$250)/AG$251+2)/4-1.9)^3)</f>
    </oc>
    <nc r="AH238" t="n">
      <f>-</f>
    </nc>
  </rcc>
  <rcc rId="20930" ua="false" sId="4">
    <oc r="AH239" t="e">
      <f>EXP((((AG239-AG$250)/AG$251+2)/4-1.9)^3)</f>
    </oc>
    <nc r="AH239" t="n">
      <f>-</f>
    </nc>
  </rcc>
  <rcc rId="20931" ua="false" sId="4">
    <oc r="AH240" t="e">
      <f>EXP((((AG240-AG$250)/AG$251+2)/4-1.9)^3)</f>
    </oc>
    <nc r="AH240" t="n">
      <f>-</f>
    </nc>
  </rcc>
  <rcc rId="20932" ua="false" sId="4">
    <oc r="AH241" t="e">
      <f>EXP((((AG241-AG$250)/AG$251+2)/4-1.9)^3)</f>
    </oc>
    <nc r="AH241" t="n">
      <f>-</f>
    </nc>
  </rcc>
  <rcc rId="20933" ua="false" sId="4">
    <oc r="AH242" t="e">
      <f>EXP((((AG242-AG$250)/AG$251+2)/4-1.9)^3)</f>
    </oc>
    <nc r="AH242" t="n">
      <f>-</f>
    </nc>
  </rcc>
  <rcc rId="20934" ua="false" sId="4">
    <oc r="AH243" t="e">
      <f>EXP((((AG243-AG$250)/AG$251+2)/4-1.9)^3)</f>
    </oc>
    <nc r="AH243" t="n">
      <f>-</f>
    </nc>
  </rcc>
  <rcc rId="20935" ua="false" sId="4">
    <oc r="AH244" t="e">
      <f>EXP((((AG244-AG$250)/AG$251+2)/4-1.9)^3)</f>
    </oc>
    <nc r="AH244" t="n">
      <f>-</f>
    </nc>
  </rcc>
  <rcc rId="20936" ua="false" sId="4">
    <oc r="AH245" t="e">
      <f>EXP((((AG245-AG$250)/AG$251+2)/4-1.9)^3)</f>
    </oc>
    <nc r="AH245" t="n">
      <f>-</f>
    </nc>
  </rcc>
  <rcc rId="20937" ua="false" sId="4">
    <oc r="AH246" t="e">
      <f>EXP((((AG246-AG$250)/AG$251+2)/4-1.9)^3)</f>
    </oc>
    <nc r="AH246" t="n">
      <f>-</f>
    </nc>
  </rcc>
  <rcc rId="20938" ua="false" sId="4">
    <oc r="AH247" t="e">
      <f>EXP((((AG247-AG$250)/AG$251+2)/4-1.9)^3)</f>
    </oc>
    <nc r="AH247" t="n">
      <f>-</f>
    </nc>
  </rcc>
  <rcc rId="20939" ua="false" sId="4">
    <oc r="AH248" t="e">
      <f>EXP((((AG248-AG$250)/AG$251+2)/4-1.9)^3)</f>
    </oc>
    <nc r="AH248" t="n">
      <f>-</f>
    </nc>
  </rcc>
  <rcc rId="20940" ua="false" sId="4">
    <oc r="AH249" t="e">
      <f>EXP((((AG249-AG$250)/AG$251+2)/4-1.9)^3)</f>
    </oc>
    <nc r="AH249" t="n">
      <f>-</f>
    </nc>
  </rcc>
  <rcc rId="20941" ua="false" sId="4">
    <oc r="AI225" t="e">
      <f>W225/U225</f>
    </oc>
    <nc r="AI225" t="n">
      <f>-</f>
    </nc>
  </rcc>
  <rcc rId="20942" ua="false" sId="4">
    <oc r="AI226" t="e">
      <f>W226/U226</f>
    </oc>
    <nc r="AI226" t="n">
      <f>-</f>
    </nc>
  </rcc>
  <rcc rId="20943" ua="false" sId="4">
    <oc r="AI227" t="e">
      <f>W227/U227</f>
    </oc>
    <nc r="AI227" t="n">
      <f>-</f>
    </nc>
  </rcc>
  <rcc rId="20944" ua="false" sId="4">
    <oc r="AI228" t="e">
      <f>W228/U228</f>
    </oc>
    <nc r="AI228" t="n">
      <f>-</f>
    </nc>
  </rcc>
  <rcc rId="20945" ua="false" sId="4">
    <oc r="AI229" t="e">
      <f>W229/U229</f>
    </oc>
    <nc r="AI229" t="n">
      <f>-</f>
    </nc>
  </rcc>
  <rcc rId="20946" ua="false" sId="4">
    <oc r="AI230" t="e">
      <f>W230/U230</f>
    </oc>
    <nc r="AI230" t="n">
      <f>-</f>
    </nc>
  </rcc>
  <rcc rId="20947" ua="false" sId="4">
    <oc r="AI231" t="e">
      <f>W231/U231</f>
    </oc>
    <nc r="AI231" t="n">
      <f>-</f>
    </nc>
  </rcc>
  <rcc rId="20948" ua="false" sId="4">
    <oc r="AI232" t="e">
      <f>W232/U232</f>
    </oc>
    <nc r="AI232" t="n">
      <f>-</f>
    </nc>
  </rcc>
  <rcc rId="20949" ua="false" sId="4">
    <oc r="AI233" t="e">
      <f>W233/U233</f>
    </oc>
    <nc r="AI233" t="n">
      <f>-</f>
    </nc>
  </rcc>
  <rcc rId="20950" ua="false" sId="4">
    <oc r="AI234" t="e">
      <f>W234/U234</f>
    </oc>
    <nc r="AI234" t="n">
      <f>-</f>
    </nc>
  </rcc>
  <rcc rId="20951" ua="false" sId="4">
    <oc r="AI235" t="e">
      <f>W235/U235</f>
    </oc>
    <nc r="AI235" t="n">
      <f>-</f>
    </nc>
  </rcc>
  <rcc rId="20952" ua="false" sId="4">
    <oc r="AI236" t="e">
      <f>W236/U236</f>
    </oc>
    <nc r="AI236" t="n">
      <f>-</f>
    </nc>
  </rcc>
  <rcc rId="20953" ua="false" sId="4">
    <oc r="AI237" t="e">
      <f>W237/U237</f>
    </oc>
    <nc r="AI237" t="n">
      <f>-</f>
    </nc>
  </rcc>
  <rcc rId="20954" ua="false" sId="4">
    <oc r="AI238" t="e">
      <f>W238/U238</f>
    </oc>
    <nc r="AI238" t="n">
      <f>-</f>
    </nc>
  </rcc>
  <rcc rId="20955" ua="false" sId="4">
    <oc r="AI239" t="e">
      <f>W239/U239</f>
    </oc>
    <nc r="AI239" t="n">
      <f>-</f>
    </nc>
  </rcc>
  <rcc rId="20956" ua="false" sId="4">
    <oc r="AI240" t="e">
      <f>W240/U240</f>
    </oc>
    <nc r="AI240" t="n">
      <f>-</f>
    </nc>
  </rcc>
  <rcc rId="20957" ua="false" sId="4">
    <oc r="AI241" t="e">
      <f>W241/U241</f>
    </oc>
    <nc r="AI241" t="n">
      <f>-</f>
    </nc>
  </rcc>
  <rcc rId="20958" ua="false" sId="4">
    <oc r="AI242" t="e">
      <f>W242/U242</f>
    </oc>
    <nc r="AI242" t="n">
      <f>-</f>
    </nc>
  </rcc>
  <rcc rId="20959" ua="false" sId="4">
    <oc r="AI243" t="e">
      <f>W243/U243</f>
    </oc>
    <nc r="AI243" t="n">
      <f>-</f>
    </nc>
  </rcc>
  <rcc rId="20960" ua="false" sId="4">
    <oc r="AI244" t="e">
      <f>W244/U244</f>
    </oc>
    <nc r="AI244" t="n">
      <f>-</f>
    </nc>
  </rcc>
  <rcc rId="20961" ua="false" sId="4">
    <oc r="AI245" t="e">
      <f>W245/U245</f>
    </oc>
    <nc r="AI245" t="n">
      <f>-</f>
    </nc>
  </rcc>
  <rcc rId="20962" ua="false" sId="4">
    <oc r="AI246" t="e">
      <f>W246/U246</f>
    </oc>
    <nc r="AI246" t="n">
      <f>-</f>
    </nc>
  </rcc>
  <rcc rId="20963" ua="false" sId="4">
    <oc r="AI247" t="e">
      <f>W247/U247</f>
    </oc>
    <nc r="AI247" t="n">
      <f>-</f>
    </nc>
  </rcc>
  <rcc rId="20964" ua="false" sId="4">
    <oc r="AI248" t="e">
      <f>W248/U248</f>
    </oc>
    <nc r="AI248" t="n">
      <f>-</f>
    </nc>
  </rcc>
  <rcc rId="20965" ua="false" sId="4">
    <oc r="AI249" t="e">
      <f>W249/U249</f>
    </oc>
    <nc r="AI249" t="n">
      <f>-</f>
    </nc>
  </rcc>
  <rcc rId="20966" ua="false" sId="4">
    <oc r="AI250" t="e">
      <f>AVERAGE(AI225:AI249)</f>
    </oc>
    <nc r="AI250" t="n">
      <f>-</f>
    </nc>
  </rcc>
  <rcc rId="20967" ua="false" sId="4">
    <oc r="AI251" t="e">
      <f>_xlfn.STDEV.P(AI225:AI249)</f>
    </oc>
    <nc r="AI251" t="n">
      <f>-</f>
    </nc>
  </rcc>
  <rcc rId="20968" ua="false" sId="4">
    <oc r="AJ225" t="e">
      <f>EXP((((AI225-AI$250)/AI$251+2)/4-1.9)^3)</f>
    </oc>
    <nc r="AJ225" t="n">
      <f>-</f>
    </nc>
  </rcc>
  <rcc rId="20969" ua="false" sId="4">
    <oc r="AJ226" t="e">
      <f>EXP((((AI226-AI$250)/AI$251+2)/4-1.9)^3)</f>
    </oc>
    <nc r="AJ226" t="n">
      <f>-</f>
    </nc>
  </rcc>
  <rcc rId="20970" ua="false" sId="4">
    <oc r="AJ227" t="e">
      <f>EXP((((AI227-AI$250)/AI$251+2)/4-1.9)^3)</f>
    </oc>
    <nc r="AJ227" t="n">
      <f>-</f>
    </nc>
  </rcc>
  <rcc rId="20971" ua="false" sId="4">
    <oc r="AJ228" t="e">
      <f>EXP((((AI228-AI$250)/AI$251+2)/4-1.9)^3)</f>
    </oc>
    <nc r="AJ228" t="n">
      <f>-</f>
    </nc>
  </rcc>
  <rcc rId="20972" ua="false" sId="4">
    <oc r="AJ229" t="e">
      <f>EXP((((AI229-AI$250)/AI$251+2)/4-1.9)^3)</f>
    </oc>
    <nc r="AJ229" t="n">
      <f>-</f>
    </nc>
  </rcc>
  <rcc rId="20973" ua="false" sId="4">
    <oc r="AJ230" t="e">
      <f>EXP((((AI230-AI$250)/AI$251+2)/4-1.9)^3)</f>
    </oc>
    <nc r="AJ230" t="n">
      <f>-</f>
    </nc>
  </rcc>
  <rcc rId="20974" ua="false" sId="4">
    <oc r="AJ231" t="e">
      <f>EXP((((AI231-AI$250)/AI$251+2)/4-1.9)^3)</f>
    </oc>
    <nc r="AJ231" t="n">
      <f>-</f>
    </nc>
  </rcc>
  <rcc rId="20975" ua="false" sId="4">
    <oc r="AJ232" t="e">
      <f>EXP((((AI232-AI$250)/AI$251+2)/4-1.9)^3)</f>
    </oc>
    <nc r="AJ232" t="n">
      <f>-</f>
    </nc>
  </rcc>
  <rcc rId="20976" ua="false" sId="4">
    <oc r="AJ233" t="e">
      <f>EXP((((AI233-AI$250)/AI$251+2)/4-1.9)^3)</f>
    </oc>
    <nc r="AJ233" t="n">
      <f>-</f>
    </nc>
  </rcc>
  <rcc rId="20977" ua="false" sId="4">
    <oc r="AJ234" t="e">
      <f>EXP((((AI234-AI$250)/AI$251+2)/4-1.9)^3)</f>
    </oc>
    <nc r="AJ234" t="n">
      <f>-</f>
    </nc>
  </rcc>
  <rcc rId="20978" ua="false" sId="4">
    <oc r="AJ235" t="e">
      <f>EXP((((AI235-AI$250)/AI$251+2)/4-1.9)^3)</f>
    </oc>
    <nc r="AJ235" t="n">
      <f>-</f>
    </nc>
  </rcc>
  <rcc rId="20979" ua="false" sId="4">
    <oc r="AJ236" t="e">
      <f>EXP((((AI236-AI$250)/AI$251+2)/4-1.9)^3)</f>
    </oc>
    <nc r="AJ236" t="n">
      <f>-</f>
    </nc>
  </rcc>
  <rcc rId="20980" ua="false" sId="4">
    <oc r="AJ237" t="e">
      <f>EXP((((AI237-AI$250)/AI$251+2)/4-1.9)^3)</f>
    </oc>
    <nc r="AJ237" t="n">
      <f>-</f>
    </nc>
  </rcc>
  <rcc rId="20981" ua="false" sId="4">
    <oc r="AJ238" t="e">
      <f>EXP((((AI238-AI$250)/AI$251+2)/4-1.9)^3)</f>
    </oc>
    <nc r="AJ238" t="n">
      <f>-</f>
    </nc>
  </rcc>
  <rcc rId="20982" ua="false" sId="4">
    <oc r="AJ239" t="e">
      <f>EXP((((AI239-AI$250)/AI$251+2)/4-1.9)^3)</f>
    </oc>
    <nc r="AJ239" t="n">
      <f>-</f>
    </nc>
  </rcc>
  <rcc rId="20983" ua="false" sId="4">
    <oc r="AJ240" t="e">
      <f>EXP((((AI240-AI$250)/AI$251+2)/4-1.9)^3)</f>
    </oc>
    <nc r="AJ240" t="n">
      <f>-</f>
    </nc>
  </rcc>
  <rcc rId="20984" ua="false" sId="4">
    <oc r="AJ241" t="e">
      <f>EXP((((AI241-AI$250)/AI$251+2)/4-1.9)^3)</f>
    </oc>
    <nc r="AJ241" t="n">
      <f>-</f>
    </nc>
  </rcc>
  <rcc rId="20985" ua="false" sId="4">
    <oc r="AJ242" t="e">
      <f>EXP((((AI242-AI$250)/AI$251+2)/4-1.9)^3)</f>
    </oc>
    <nc r="AJ242" t="n">
      <f>-</f>
    </nc>
  </rcc>
  <rcc rId="20986" ua="false" sId="4">
    <oc r="AJ243" t="e">
      <f>EXP((((AI243-AI$250)/AI$251+2)/4-1.9)^3)</f>
    </oc>
    <nc r="AJ243" t="n">
      <f>-</f>
    </nc>
  </rcc>
  <rcc rId="20987" ua="false" sId="4">
    <oc r="AJ244" t="e">
      <f>EXP((((AI244-AI$250)/AI$251+2)/4-1.9)^3)</f>
    </oc>
    <nc r="AJ244" t="n">
      <f>-</f>
    </nc>
  </rcc>
  <rcc rId="20988" ua="false" sId="4">
    <oc r="AJ245" t="e">
      <f>EXP((((AI245-AI$250)/AI$251+2)/4-1.9)^3)</f>
    </oc>
    <nc r="AJ245" t="n">
      <f>-</f>
    </nc>
  </rcc>
  <rcc rId="20989" ua="false" sId="4">
    <oc r="AJ246" t="e">
      <f>EXP((((AI246-AI$250)/AI$251+2)/4-1.9)^3)</f>
    </oc>
    <nc r="AJ246" t="n">
      <f>-</f>
    </nc>
  </rcc>
  <rcc rId="20990" ua="false" sId="4">
    <oc r="AJ247" t="e">
      <f>EXP((((AI247-AI$250)/AI$251+2)/4-1.9)^3)</f>
    </oc>
    <nc r="AJ247" t="n">
      <f>-</f>
    </nc>
  </rcc>
  <rcc rId="20991" ua="false" sId="4">
    <oc r="AJ248" t="e">
      <f>EXP((((AI248-AI$250)/AI$251+2)/4-1.9)^3)</f>
    </oc>
    <nc r="AJ248" t="n">
      <f>-</f>
    </nc>
  </rcc>
  <rcc rId="20992" ua="false" sId="4">
    <oc r="AJ249" t="e">
      <f>EXP((((AI249-AI$250)/AI$251+2)/4-1.9)^3)</f>
    </oc>
    <nc r="AJ249" t="n">
      <f>-</f>
    </nc>
  </rcc>
  <rcc rId="20993" ua="false" sId="4">
    <oc r="AK225" t="e">
      <f>Z225/U225</f>
    </oc>
    <nc r="AK225" t="n">
      <f>-</f>
    </nc>
  </rcc>
  <rcc rId="20994" ua="false" sId="4">
    <oc r="AK226" t="e">
      <f>Z226/U226</f>
    </oc>
    <nc r="AK226" t="n">
      <f>-</f>
    </nc>
  </rcc>
  <rcc rId="20995" ua="false" sId="4">
    <oc r="AK227" t="e">
      <f>Z227/U227</f>
    </oc>
    <nc r="AK227" t="n">
      <f>-</f>
    </nc>
  </rcc>
  <rcc rId="20996" ua="false" sId="4">
    <oc r="AK228" t="e">
      <f>Z228/U228</f>
    </oc>
    <nc r="AK228" t="n">
      <f>-</f>
    </nc>
  </rcc>
  <rcc rId="20997" ua="false" sId="4">
    <oc r="AK229" t="e">
      <f>Z229/U229</f>
    </oc>
    <nc r="AK229" t="n">
      <f>-</f>
    </nc>
  </rcc>
  <rcc rId="20998" ua="false" sId="4">
    <oc r="AK230" t="e">
      <f>Z230/U230</f>
    </oc>
    <nc r="AK230" t="n">
      <f>-</f>
    </nc>
  </rcc>
  <rcc rId="20999" ua="false" sId="4">
    <oc r="AK231" t="e">
      <f>Z231/U231</f>
    </oc>
    <nc r="AK231" t="n">
      <f>-</f>
    </nc>
  </rcc>
  <rcc rId="21000" ua="false" sId="4">
    <oc r="AK232" t="e">
      <f>Z232/U232</f>
    </oc>
    <nc r="AK232" t="n">
      <f>-</f>
    </nc>
  </rcc>
  <rcc rId="21001" ua="false" sId="4">
    <oc r="AK233" t="e">
      <f>Z233/U233</f>
    </oc>
    <nc r="AK233" t="n">
      <f>-</f>
    </nc>
  </rcc>
  <rcc rId="21002" ua="false" sId="4">
    <oc r="AK234" t="e">
      <f>Z234/U234</f>
    </oc>
    <nc r="AK234" t="n">
      <f>-</f>
    </nc>
  </rcc>
  <rcc rId="21003" ua="false" sId="4">
    <oc r="AK235" t="e">
      <f>Z235/U235</f>
    </oc>
    <nc r="AK235" t="n">
      <f>-</f>
    </nc>
  </rcc>
  <rcc rId="21004" ua="false" sId="4">
    <oc r="AK236" t="e">
      <f>Z236/U236</f>
    </oc>
    <nc r="AK236" t="n">
      <f>-</f>
    </nc>
  </rcc>
  <rcc rId="21005" ua="false" sId="4">
    <oc r="AK237" t="e">
      <f>Z237/U237</f>
    </oc>
    <nc r="AK237" t="n">
      <f>-</f>
    </nc>
  </rcc>
  <rcc rId="21006" ua="false" sId="4">
    <oc r="AK238" t="e">
      <f>Z238/U238</f>
    </oc>
    <nc r="AK238" t="n">
      <f>-</f>
    </nc>
  </rcc>
  <rcc rId="21007" ua="false" sId="4">
    <oc r="AK239" t="e">
      <f>Z239/U239</f>
    </oc>
    <nc r="AK239" t="n">
      <f>-</f>
    </nc>
  </rcc>
  <rcc rId="21008" ua="false" sId="4">
    <oc r="AK240" t="e">
      <f>Z240/U240</f>
    </oc>
    <nc r="AK240" t="n">
      <f>-</f>
    </nc>
  </rcc>
  <rcc rId="21009" ua="false" sId="4">
    <oc r="AK241" t="e">
      <f>Z241/U241</f>
    </oc>
    <nc r="AK241" t="n">
      <f>-</f>
    </nc>
  </rcc>
  <rcc rId="21010" ua="false" sId="4">
    <oc r="AK242" t="e">
      <f>Z242/U242</f>
    </oc>
    <nc r="AK242" t="n">
      <f>-</f>
    </nc>
  </rcc>
  <rcc rId="21011" ua="false" sId="4">
    <oc r="AK243" t="e">
      <f>Z243/U243</f>
    </oc>
    <nc r="AK243" t="n">
      <f>-</f>
    </nc>
  </rcc>
  <rcc rId="21012" ua="false" sId="4">
    <oc r="AK244" t="e">
      <f>Z244/U244</f>
    </oc>
    <nc r="AK244" t="n">
      <f>-</f>
    </nc>
  </rcc>
  <rcc rId="21013" ua="false" sId="4">
    <oc r="AK245" t="e">
      <f>Z245/U245</f>
    </oc>
    <nc r="AK245" t="n">
      <f>-</f>
    </nc>
  </rcc>
  <rcc rId="21014" ua="false" sId="4">
    <oc r="AK246" t="e">
      <f>Z246/U246</f>
    </oc>
    <nc r="AK246" t="n">
      <f>-</f>
    </nc>
  </rcc>
  <rcc rId="21015" ua="false" sId="4">
    <oc r="AK247" t="e">
      <f>Z247/U247</f>
    </oc>
    <nc r="AK247" t="n">
      <f>-</f>
    </nc>
  </rcc>
  <rcc rId="21016" ua="false" sId="4">
    <oc r="AK248" t="e">
      <f>Z248/U248</f>
    </oc>
    <nc r="AK248" t="n">
      <f>-</f>
    </nc>
  </rcc>
  <rcc rId="21017" ua="false" sId="4">
    <oc r="AK249" t="e">
      <f>Z249/U249</f>
    </oc>
    <nc r="AK249" t="n">
      <f>-</f>
    </nc>
  </rcc>
  <rcc rId="21018" ua="false" sId="4">
    <oc r="AK250" t="e">
      <f>AVERAGE(AK225:AK249)</f>
    </oc>
    <nc r="AK250" t="n">
      <f>-</f>
    </nc>
  </rcc>
  <rcc rId="21019" ua="false" sId="4">
    <oc r="AK251" t="e">
      <f>_xlfn.STDEV.P(AK225:AK249)</f>
    </oc>
    <nc r="AK251" t="n">
      <f>-</f>
    </nc>
  </rcc>
  <rcc rId="21020" ua="false" sId="4">
    <oc r="AL225" t="e">
      <f>EXP((((AK225-AK$250)/AK$251+2)/4-1.9)^3)</f>
    </oc>
    <nc r="AL225" t="n">
      <f>-</f>
    </nc>
  </rcc>
  <rcc rId="21021" ua="false" sId="4">
    <oc r="AL226" t="e">
      <f>EXP((((AK226-AK$250)/AK$251+2)/4-1.9)^3)</f>
    </oc>
    <nc r="AL226" t="n">
      <f>-</f>
    </nc>
  </rcc>
  <rcc rId="21022" ua="false" sId="4">
    <oc r="AL227" t="e">
      <f>EXP((((AK227-AK$250)/AK$251+2)/4-1.9)^3)</f>
    </oc>
    <nc r="AL227" t="n">
      <f>-</f>
    </nc>
  </rcc>
  <rcc rId="21023" ua="false" sId="4">
    <oc r="AL228" t="e">
      <f>EXP((((AK228-AK$250)/AK$251+2)/4-1.9)^3)</f>
    </oc>
    <nc r="AL228" t="n">
      <f>-</f>
    </nc>
  </rcc>
  <rcc rId="21024" ua="false" sId="4">
    <oc r="AL229" t="e">
      <f>EXP((((AK229-AK$250)/AK$251+2)/4-1.9)^3)</f>
    </oc>
    <nc r="AL229" t="n">
      <f>-</f>
    </nc>
  </rcc>
  <rcc rId="21025" ua="false" sId="4">
    <oc r="AL230" t="e">
      <f>EXP((((AK230-AK$250)/AK$251+2)/4-1.9)^3)</f>
    </oc>
    <nc r="AL230" t="n">
      <f>-</f>
    </nc>
  </rcc>
  <rcc rId="21026" ua="false" sId="4">
    <oc r="AL231" t="e">
      <f>EXP((((AK231-AK$250)/AK$251+2)/4-1.9)^3)</f>
    </oc>
    <nc r="AL231" t="n">
      <f>-</f>
    </nc>
  </rcc>
  <rcc rId="21027" ua="false" sId="4">
    <oc r="AL232" t="e">
      <f>EXP((((AK232-AK$250)/AK$251+2)/4-1.9)^3)</f>
    </oc>
    <nc r="AL232" t="n">
      <f>-</f>
    </nc>
  </rcc>
  <rcc rId="21028" ua="false" sId="4">
    <oc r="AL233" t="e">
      <f>EXP((((AK233-AK$250)/AK$251+2)/4-1.9)^3)</f>
    </oc>
    <nc r="AL233" t="n">
      <f>-</f>
    </nc>
  </rcc>
  <rcc rId="21029" ua="false" sId="4">
    <oc r="AL234" t="e">
      <f>EXP((((AK234-AK$250)/AK$251+2)/4-1.9)^3)</f>
    </oc>
    <nc r="AL234" t="n">
      <f>-</f>
    </nc>
  </rcc>
  <rcc rId="21030" ua="false" sId="4">
    <oc r="AL235" t="e">
      <f>EXP((((AK235-AK$250)/AK$251+2)/4-1.9)^3)</f>
    </oc>
    <nc r="AL235" t="n">
      <f>-</f>
    </nc>
  </rcc>
  <rcc rId="21031" ua="false" sId="4">
    <oc r="AL236" t="e">
      <f>EXP((((AK236-AK$250)/AK$251+2)/4-1.9)^3)</f>
    </oc>
    <nc r="AL236" t="n">
      <f>-</f>
    </nc>
  </rcc>
  <rcc rId="21032" ua="false" sId="4">
    <oc r="AL237" t="e">
      <f>EXP((((AK237-AK$250)/AK$251+2)/4-1.9)^3)</f>
    </oc>
    <nc r="AL237" t="n">
      <f>-</f>
    </nc>
  </rcc>
  <rcc rId="21033" ua="false" sId="4">
    <oc r="AL238" t="e">
      <f>EXP((((AK238-AK$250)/AK$251+2)/4-1.9)^3)</f>
    </oc>
    <nc r="AL238" t="n">
      <f>-</f>
    </nc>
  </rcc>
  <rcc rId="21034" ua="false" sId="4">
    <oc r="AL239" t="e">
      <f>EXP((((AK239-AK$250)/AK$251+2)/4-1.9)^3)</f>
    </oc>
    <nc r="AL239" t="n">
      <f>-</f>
    </nc>
  </rcc>
  <rcc rId="21035" ua="false" sId="4">
    <oc r="AL240" t="e">
      <f>EXP((((AK240-AK$250)/AK$251+2)/4-1.9)^3)</f>
    </oc>
    <nc r="AL240" t="n">
      <f>-</f>
    </nc>
  </rcc>
  <rcc rId="21036" ua="false" sId="4">
    <oc r="AL241" t="e">
      <f>EXP((((AK241-AK$250)/AK$251+2)/4-1.9)^3)</f>
    </oc>
    <nc r="AL241" t="n">
      <f>-</f>
    </nc>
  </rcc>
  <rcc rId="21037" ua="false" sId="4">
    <oc r="AL242" t="e">
      <f>EXP((((AK242-AK$250)/AK$251+2)/4-1.9)^3)</f>
    </oc>
    <nc r="AL242" t="n">
      <f>-</f>
    </nc>
  </rcc>
  <rcc rId="21038" ua="false" sId="4">
    <oc r="AL243" t="e">
      <f>EXP((((AK243-AK$250)/AK$251+2)/4-1.9)^3)</f>
    </oc>
    <nc r="AL243" t="n">
      <f>-</f>
    </nc>
  </rcc>
  <rcc rId="21039" ua="false" sId="4">
    <oc r="AL244" t="e">
      <f>EXP((((AK244-AK$250)/AK$251+2)/4-1.9)^3)</f>
    </oc>
    <nc r="AL244" t="n">
      <f>-</f>
    </nc>
  </rcc>
  <rcc rId="21040" ua="false" sId="4">
    <oc r="AL245" t="e">
      <f>EXP((((AK245-AK$250)/AK$251+2)/4-1.9)^3)</f>
    </oc>
    <nc r="AL245" t="n">
      <f>-</f>
    </nc>
  </rcc>
  <rcc rId="21041" ua="false" sId="4">
    <oc r="AL246" t="e">
      <f>EXP((((AK246-AK$250)/AK$251+2)/4-1.9)^3)</f>
    </oc>
    <nc r="AL246" t="n">
      <f>-</f>
    </nc>
  </rcc>
  <rcc rId="21042" ua="false" sId="4">
    <oc r="AL247" t="e">
      <f>EXP((((AK247-AK$250)/AK$251+2)/4-1.9)^3)</f>
    </oc>
    <nc r="AL247" t="n">
      <f>-</f>
    </nc>
  </rcc>
  <rcc rId="21043" ua="false" sId="4">
    <oc r="AL248" t="e">
      <f>EXP((((AK248-AK$250)/AK$251+2)/4-1.9)^3)</f>
    </oc>
    <nc r="AL248" t="n">
      <f>-</f>
    </nc>
  </rcc>
  <rcc rId="21044" ua="false" sId="4">
    <oc r="AL249" t="e">
      <f>EXP((((AK249-AK$250)/AK$251+2)/4-1.9)^3)</f>
    </oc>
    <nc r="AL249" t="n">
      <f>-</f>
    </nc>
  </rcc>
  <rcc rId="21045" ua="false" sId="4">
    <oc r="AM225" t="n">
      <f>0.01*AD225+0.15*AF225+0.24*AH225+0.25*AJ225+0.35*AL225</f>
    </oc>
    <nc r="AM225" t="n">
      <f>-</f>
    </nc>
  </rcc>
  <rcc rId="21046" ua="false" sId="4">
    <oc r="AM226" t="n">
      <f>0.01*AD226+0.15*AF226+0.24*AH226+0.25*AJ226+0.35*AL226</f>
    </oc>
    <nc r="AM226" t="n">
      <f>-</f>
    </nc>
  </rcc>
  <rcc rId="21047" ua="false" sId="4">
    <oc r="AM227" t="n">
      <f>0.01*AD227+0.15*AF227+0.24*AH227+0.25*AJ227+0.35*AL227</f>
    </oc>
    <nc r="AM227" t="n">
      <f>-</f>
    </nc>
  </rcc>
  <rcc rId="21048" ua="false" sId="4">
    <oc r="AM228" t="n">
      <f>0.01*AD228+0.15*AF228+0.24*AH228+0.25*AJ228+0.35*AL228</f>
    </oc>
    <nc r="AM228" t="n">
      <f>-</f>
    </nc>
  </rcc>
  <rcc rId="21049" ua="false" sId="4">
    <oc r="AM229" t="n">
      <f>0.01*AD229+0.15*AF229+0.24*AH229+0.25*AJ229+0.35*AL229</f>
    </oc>
    <nc r="AM229" t="n">
      <f>-</f>
    </nc>
  </rcc>
  <rcc rId="21050" ua="false" sId="4">
    <oc r="AM230" t="n">
      <f>0.01*AD230+0.15*AF230+0.24*AH230+0.25*AJ230+0.35*AL230</f>
    </oc>
    <nc r="AM230" t="n">
      <f>-</f>
    </nc>
  </rcc>
  <rcc rId="21051" ua="false" sId="4">
    <oc r="AM231" t="n">
      <f>0.01*AD231+0.15*AF231+0.24*AH231+0.25*AJ231+0.35*AL231</f>
    </oc>
    <nc r="AM231" t="n">
      <f>-</f>
    </nc>
  </rcc>
  <rcc rId="21052" ua="false" sId="4">
    <oc r="AM232" t="n">
      <f>0.01*AD232+0.15*AF232+0.24*AH232+0.25*AJ232+0.35*AL232</f>
    </oc>
    <nc r="AM232" t="n">
      <f>-</f>
    </nc>
  </rcc>
  <rcc rId="21053" ua="false" sId="4">
    <oc r="AM233" t="n">
      <f>0.01*AD233+0.15*AF233+0.24*AH233+0.25*AJ233+0.35*AL233</f>
    </oc>
    <nc r="AM233" t="n">
      <f>-</f>
    </nc>
  </rcc>
  <rcc rId="21054" ua="false" sId="4">
    <oc r="AM234" t="n">
      <f>0.01*AD234+0.15*AF234+0.24*AH234+0.25*AJ234+0.35*AL234</f>
    </oc>
    <nc r="AM234" t="n">
      <f>-</f>
    </nc>
  </rcc>
  <rcc rId="21055" ua="false" sId="4">
    <oc r="AM235" t="n">
      <f>0.01*AD235+0.15*AF235+0.24*AH235+0.25*AJ235+0.35*AL235</f>
    </oc>
    <nc r="AM235" t="n">
      <f>-</f>
    </nc>
  </rcc>
  <rcc rId="21056" ua="false" sId="4">
    <oc r="AM236" t="n">
      <f>0.01*AD236+0.15*AF236+0.24*AH236+0.25*AJ236+0.35*AL236</f>
    </oc>
    <nc r="AM236" t="n">
      <f>-</f>
    </nc>
  </rcc>
  <rcc rId="21057" ua="false" sId="4">
    <oc r="AM237" t="n">
      <f>0.01*AD237+0.15*AF237+0.24*AH237+0.25*AJ237+0.35*AL237</f>
    </oc>
    <nc r="AM237" t="n">
      <f>-</f>
    </nc>
  </rcc>
  <rcc rId="21058" ua="false" sId="4">
    <oc r="AM238" t="n">
      <f>0.01*AD238+0.15*AF238+0.24*AH238+0.25*AJ238+0.35*AL238</f>
    </oc>
    <nc r="AM238" t="n">
      <f>-</f>
    </nc>
  </rcc>
  <rcc rId="21059" ua="false" sId="4">
    <oc r="AM239" t="n">
      <f>0.01*AD239+0.15*AF239+0.24*AH239+0.25*AJ239+0.35*AL239</f>
    </oc>
    <nc r="AM239" t="n">
      <f>-</f>
    </nc>
  </rcc>
  <rcc rId="21060" ua="false" sId="4">
    <oc r="AM240" t="n">
      <f>0.01*AD240+0.15*AF240+0.24*AH240+0.25*AJ240+0.35*AL240</f>
    </oc>
    <nc r="AM240" t="n">
      <f>-</f>
    </nc>
  </rcc>
  <rcc rId="21061" ua="false" sId="4">
    <oc r="AM241" t="n">
      <f>0.01*AD241+0.15*AF241+0.24*AH241+0.25*AJ241+0.35*AL241</f>
    </oc>
    <nc r="AM241" t="n">
      <f>-</f>
    </nc>
  </rcc>
  <rcc rId="21062" ua="false" sId="4">
    <oc r="AM242" t="n">
      <f>0.01*AD242+0.15*AF242+0.24*AH242+0.25*AJ242+0.35*AL242</f>
    </oc>
    <nc r="AM242" t="n">
      <f>-</f>
    </nc>
  </rcc>
  <rcc rId="21063" ua="false" sId="4">
    <oc r="AM243" t="n">
      <f>0.01*AD243+0.15*AF243+0.24*AH243+0.25*AJ243+0.35*AL243</f>
    </oc>
    <nc r="AM243" t="n">
      <f>-</f>
    </nc>
  </rcc>
  <rcc rId="21064" ua="false" sId="4">
    <oc r="AM244" t="n">
      <f>0.01*AD244+0.15*AF244+0.24*AH244+0.25*AJ244+0.35*AL244</f>
    </oc>
    <nc r="AM244" t="n">
      <f>-</f>
    </nc>
  </rcc>
  <rcc rId="21065" ua="false" sId="4">
    <oc r="AM245" t="n">
      <f>0.01*AD245+0.15*AF245+0.24*AH245+0.25*AJ245+0.35*AL245</f>
    </oc>
    <nc r="AM245" t="n">
      <f>-</f>
    </nc>
  </rcc>
  <rcc rId="21066" ua="false" sId="4">
    <oc r="AM246" t="n">
      <f>0.01*AD246+0.15*AF246+0.24*AH246+0.25*AJ246+0.35*AL246</f>
    </oc>
    <nc r="AM246" t="n">
      <f>-</f>
    </nc>
  </rcc>
  <rcc rId="21067" ua="false" sId="4">
    <oc r="AM247" t="n">
      <f>0.01*AD247+0.15*AF247+0.24*AH247+0.25*AJ247+0.35*AL247</f>
    </oc>
    <nc r="AM247" t="n">
      <f>-</f>
    </nc>
  </rcc>
  <rcc rId="21068" ua="false" sId="4">
    <oc r="AM248" t="n">
      <f>0.01*AD248+0.15*AF248+0.24*AH248+0.25*AJ248+0.35*AL248</f>
    </oc>
    <nc r="AM248" t="n">
      <f>-</f>
    </nc>
  </rcc>
  <rcc rId="21069" ua="false" sId="4">
    <oc r="AM249" t="n">
      <f>0.01*AD249+0.15*AF249+0.24*AH249+0.25*AJ249+0.35*AL249</f>
    </oc>
    <nc r="AM249" t="n">
      <f>-</f>
    </nc>
  </rcc>
  <rcc rId="21070" ua="false" sId="4">
    <oc r="AM250" t="n">
      <f>SUM(AM225:AM249)</f>
    </oc>
    <nc r="AM250" t="n">
      <f>-</f>
    </nc>
  </rcc>
  <rcc rId="21071" ua="false" sId="4">
    <oc r="AO225" t="e">
      <f>0.01*AD225/$AM$250</f>
    </oc>
    <nc r="AO225" t="n">
      <f>-</f>
    </nc>
  </rcc>
  <rcc rId="21072" ua="false" sId="4">
    <oc r="AO226" t="e">
      <f>0.01*AD226/$AM$250</f>
    </oc>
    <nc r="AO226" t="n">
      <f>-</f>
    </nc>
  </rcc>
  <rcc rId="21073" ua="false" sId="4">
    <oc r="AO227" t="e">
      <f>0.01*AD227/$AM$250</f>
    </oc>
    <nc r="AO227" t="n">
      <f>-</f>
    </nc>
  </rcc>
  <rcc rId="21074" ua="false" sId="4">
    <oc r="AO228" t="e">
      <f>0.01*AD228/$AM$250</f>
    </oc>
    <nc r="AO228" t="n">
      <f>-</f>
    </nc>
  </rcc>
  <rcc rId="21075" ua="false" sId="4">
    <oc r="AO229" t="e">
      <f>0.01*AD229/$AM$250</f>
    </oc>
    <nc r="AO229" t="n">
      <f>-</f>
    </nc>
  </rcc>
  <rcc rId="21076" ua="false" sId="4">
    <oc r="AO230" t="e">
      <f>0.01*AD230/$AM$250</f>
    </oc>
    <nc r="AO230" t="n">
      <f>-</f>
    </nc>
  </rcc>
  <rcc rId="21077" ua="false" sId="4">
    <oc r="AO231" t="e">
      <f>0.01*AD231/$AM$250</f>
    </oc>
    <nc r="AO231" t="n">
      <f>-</f>
    </nc>
  </rcc>
  <rcc rId="21078" ua="false" sId="4">
    <oc r="AO232" t="e">
      <f>0.01*AD232/$AM$250</f>
    </oc>
    <nc r="AO232" t="n">
      <f>-</f>
    </nc>
  </rcc>
  <rcc rId="21079" ua="false" sId="4">
    <oc r="AO233" t="e">
      <f>0.01*AD233/$AM$250</f>
    </oc>
    <nc r="AO233" t="n">
      <f>-</f>
    </nc>
  </rcc>
  <rcc rId="21080" ua="false" sId="4">
    <oc r="AO234" t="e">
      <f>0.01*AD234/$AM$250</f>
    </oc>
    <nc r="AO234" t="n">
      <f>-</f>
    </nc>
  </rcc>
  <rcc rId="21081" ua="false" sId="4">
    <oc r="AO235" t="e">
      <f>0.01*AD235/$AM$250</f>
    </oc>
    <nc r="AO235" t="n">
      <f>-</f>
    </nc>
  </rcc>
  <rcc rId="21082" ua="false" sId="4">
    <oc r="AO236" t="e">
      <f>0.01*AD236/$AM$250</f>
    </oc>
    <nc r="AO236" t="n">
      <f>-</f>
    </nc>
  </rcc>
  <rcc rId="21083" ua="false" sId="4">
    <oc r="AO237" t="e">
      <f>0.01*AD237/$AM$250</f>
    </oc>
    <nc r="AO237" t="n">
      <f>-</f>
    </nc>
  </rcc>
  <rcc rId="21084" ua="false" sId="4">
    <oc r="AO238" t="e">
      <f>0.01*AD238/$AM$250</f>
    </oc>
    <nc r="AO238" t="n">
      <f>-</f>
    </nc>
  </rcc>
  <rcc rId="21085" ua="false" sId="4">
    <oc r="AO239" t="e">
      <f>0.01*AD239/$AM$250</f>
    </oc>
    <nc r="AO239" t="n">
      <f>-</f>
    </nc>
  </rcc>
  <rcc rId="21086" ua="false" sId="4">
    <oc r="AO240" t="e">
      <f>0.01*AD240/$AM$250</f>
    </oc>
    <nc r="AO240" t="n">
      <f>-</f>
    </nc>
  </rcc>
  <rcc rId="21087" ua="false" sId="4">
    <oc r="AO241" t="e">
      <f>0.01*AD241/$AM$250</f>
    </oc>
    <nc r="AO241" t="n">
      <f>-</f>
    </nc>
  </rcc>
  <rcc rId="21088" ua="false" sId="4">
    <oc r="AO242" t="e">
      <f>0.01*AD242/$AM$250</f>
    </oc>
    <nc r="AO242" t="n">
      <f>-</f>
    </nc>
  </rcc>
  <rcc rId="21089" ua="false" sId="4">
    <oc r="AO243" t="e">
      <f>0.01*AD243/$AM$250</f>
    </oc>
    <nc r="AO243" t="n">
      <f>-</f>
    </nc>
  </rcc>
  <rcc rId="21090" ua="false" sId="4">
    <oc r="AO244" t="e">
      <f>0.01*AD244/$AM$250</f>
    </oc>
    <nc r="AO244" t="n">
      <f>-</f>
    </nc>
  </rcc>
  <rcc rId="21091" ua="false" sId="4">
    <oc r="AO245" t="e">
      <f>0.01*AD245/$AM$250</f>
    </oc>
    <nc r="AO245" t="n">
      <f>-</f>
    </nc>
  </rcc>
  <rcc rId="21092" ua="false" sId="4">
    <oc r="AO246" t="e">
      <f>0.01*AD246/$AM$250</f>
    </oc>
    <nc r="AO246" t="n">
      <f>-</f>
    </nc>
  </rcc>
  <rcc rId="21093" ua="false" sId="4">
    <oc r="AO247" t="e">
      <f>0.01*AD247/$AM$250</f>
    </oc>
    <nc r="AO247" t="n">
      <f>-</f>
    </nc>
  </rcc>
  <rcc rId="21094" ua="false" sId="4">
    <oc r="AO248" t="e">
      <f>0.01*AD248/$AM$250</f>
    </oc>
    <nc r="AO248" t="n">
      <f>-</f>
    </nc>
  </rcc>
  <rcc rId="21095" ua="false" sId="4">
    <oc r="AO249" t="e">
      <f>0.01*AD249/$AM$250</f>
    </oc>
    <nc r="AO249" t="n">
      <f>-</f>
    </nc>
  </rcc>
  <rcc rId="21096" ua="false" sId="4">
    <oc r="AO250" t="n">
      <f>SUM(AO223:AO249)</f>
    </oc>
    <nc r="AO250" t="n">
      <f>-</f>
    </nc>
  </rcc>
  <rcc rId="21097" ua="false" sId="4">
    <oc r="AP225" t="n">
      <f>AO225*$J$250</f>
    </oc>
    <nc r="AP225" t="n">
      <f>-</f>
    </nc>
  </rcc>
  <rcc rId="21098" ua="false" sId="4">
    <oc r="AP226" t="n">
      <f>AO226*$J$250</f>
    </oc>
    <nc r="AP226" t="n">
      <f>-</f>
    </nc>
  </rcc>
  <rcc rId="21099" ua="false" sId="4">
    <oc r="AP227" t="n">
      <f>AO227*$J$250</f>
    </oc>
    <nc r="AP227" t="n">
      <f>-</f>
    </nc>
  </rcc>
  <rcc rId="21100" ua="false" sId="4">
    <oc r="AP228" t="n">
      <f>AO228*$J$250</f>
    </oc>
    <nc r="AP228" t="n">
      <f>-</f>
    </nc>
  </rcc>
  <rcc rId="21101" ua="false" sId="4">
    <oc r="AP229" t="n">
      <f>AO229*$J$250</f>
    </oc>
    <nc r="AP229" t="n">
      <f>-</f>
    </nc>
  </rcc>
  <rcc rId="21102" ua="false" sId="4">
    <oc r="AP230" t="n">
      <f>AO230*$J$250</f>
    </oc>
    <nc r="AP230" t="n">
      <f>-</f>
    </nc>
  </rcc>
  <rcc rId="21103" ua="false" sId="4">
    <oc r="AP231" t="n">
      <f>AO231*$J$250</f>
    </oc>
    <nc r="AP231" t="n">
      <f>-</f>
    </nc>
  </rcc>
  <rcc rId="21104" ua="false" sId="4">
    <oc r="AP232" t="n">
      <f>AO232*$J$250</f>
    </oc>
    <nc r="AP232" t="n">
      <f>-</f>
    </nc>
  </rcc>
  <rcc rId="21105" ua="false" sId="4">
    <oc r="AP233" t="n">
      <f>AO233*$J$250</f>
    </oc>
    <nc r="AP233" t="n">
      <f>-</f>
    </nc>
  </rcc>
  <rcc rId="21106" ua="false" sId="4">
    <oc r="AP234" t="n">
      <f>AO234*$J$250</f>
    </oc>
    <nc r="AP234" t="n">
      <f>-</f>
    </nc>
  </rcc>
  <rcc rId="21107" ua="false" sId="4">
    <oc r="AP235" t="n">
      <f>AO235*$J$250</f>
    </oc>
    <nc r="AP235" t="n">
      <f>-</f>
    </nc>
  </rcc>
  <rcc rId="21108" ua="false" sId="4">
    <oc r="AP236" t="n">
      <f>AO236*$J$250</f>
    </oc>
    <nc r="AP236" t="n">
      <f>-</f>
    </nc>
  </rcc>
  <rcc rId="21109" ua="false" sId="4">
    <oc r="AP237" t="n">
      <f>AO237*$J$250</f>
    </oc>
    <nc r="AP237" t="n">
      <f>-</f>
    </nc>
  </rcc>
  <rcc rId="21110" ua="false" sId="4">
    <oc r="AP238" t="n">
      <f>AO238*$J$250</f>
    </oc>
    <nc r="AP238" t="n">
      <f>-</f>
    </nc>
  </rcc>
  <rcc rId="21111" ua="false" sId="4">
    <oc r="AP239" t="n">
      <f>AO239*$J$250</f>
    </oc>
    <nc r="AP239" t="n">
      <f>-</f>
    </nc>
  </rcc>
  <rcc rId="21112" ua="false" sId="4">
    <oc r="AP240" t="n">
      <f>AO240*$J$250</f>
    </oc>
    <nc r="AP240" t="n">
      <f>-</f>
    </nc>
  </rcc>
  <rcc rId="21113" ua="false" sId="4">
    <oc r="AP241" t="n">
      <f>AO241*$J$250</f>
    </oc>
    <nc r="AP241" t="n">
      <f>-</f>
    </nc>
  </rcc>
  <rcc rId="21114" ua="false" sId="4">
    <oc r="AP242" t="n">
      <f>AO242*$J$250</f>
    </oc>
    <nc r="AP242" t="n">
      <f>-</f>
    </nc>
  </rcc>
  <rcc rId="21115" ua="false" sId="4">
    <oc r="AP243" t="n">
      <f>AO243*$J$250</f>
    </oc>
    <nc r="AP243" t="n">
      <f>-</f>
    </nc>
  </rcc>
  <rcc rId="21116" ua="false" sId="4">
    <oc r="AP244" t="n">
      <f>AO244*$J$250</f>
    </oc>
    <nc r="AP244" t="n">
      <f>-</f>
    </nc>
  </rcc>
  <rcc rId="21117" ua="false" sId="4">
    <oc r="AP245" t="n">
      <f>AO245*$J$250</f>
    </oc>
    <nc r="AP245" t="n">
      <f>-</f>
    </nc>
  </rcc>
  <rcc rId="21118" ua="false" sId="4">
    <oc r="AP246" t="n">
      <f>AO246*$J$250</f>
    </oc>
    <nc r="AP246" t="n">
      <f>-</f>
    </nc>
  </rcc>
  <rcc rId="21119" ua="false" sId="4">
    <oc r="AP247" t="n">
      <f>AO247*$J$250</f>
    </oc>
    <nc r="AP247" t="n">
      <f>-</f>
    </nc>
  </rcc>
  <rcc rId="21120" ua="false" sId="4">
    <oc r="AP248" t="n">
      <f>AO248*$J$250</f>
    </oc>
    <nc r="AP248" t="n">
      <f>-</f>
    </nc>
  </rcc>
  <rcc rId="21121" ua="false" sId="4">
    <oc r="AP249" t="n">
      <f>AO249*$J$250</f>
    </oc>
    <nc r="AP249" t="n">
      <f>-</f>
    </nc>
  </rcc>
  <rcc rId="21122" ua="false" sId="4">
    <oc r="AP250" t="n">
      <f>SUM(AP223:AP249)</f>
    </oc>
    <nc r="AP250" t="n">
      <f>-</f>
    </nc>
  </rcc>
  <rcc rId="21123" ua="false" sId="4">
    <oc r="AQ225" t="e">
      <f>0.15*AF225/$AM$250</f>
    </oc>
    <nc r="AQ225" t="n">
      <f>-</f>
    </nc>
  </rcc>
  <rcc rId="21124" ua="false" sId="4">
    <oc r="AQ226" t="e">
      <f>0.15*AF226/$AM$250</f>
    </oc>
    <nc r="AQ226" t="n">
      <f>-</f>
    </nc>
  </rcc>
  <rcc rId="21125" ua="false" sId="4">
    <oc r="AQ227" t="e">
      <f>0.15*AF227/$AM$250</f>
    </oc>
    <nc r="AQ227" t="n">
      <f>-</f>
    </nc>
  </rcc>
  <rcc rId="21126" ua="false" sId="4">
    <oc r="AQ228" t="e">
      <f>0.15*AF228/$AM$250</f>
    </oc>
    <nc r="AQ228" t="n">
      <f>-</f>
    </nc>
  </rcc>
  <rcc rId="21127" ua="false" sId="4">
    <oc r="AQ229" t="e">
      <f>0.15*AF229/$AM$250</f>
    </oc>
    <nc r="AQ229" t="n">
      <f>-</f>
    </nc>
  </rcc>
  <rcc rId="21128" ua="false" sId="4">
    <oc r="AQ230" t="e">
      <f>0.15*AF230/$AM$250</f>
    </oc>
    <nc r="AQ230" t="n">
      <f>-</f>
    </nc>
  </rcc>
  <rcc rId="21129" ua="false" sId="4">
    <oc r="AQ231" t="e">
      <f>0.15*AF231/$AM$250</f>
    </oc>
    <nc r="AQ231" t="n">
      <f>-</f>
    </nc>
  </rcc>
  <rcc rId="21130" ua="false" sId="4">
    <oc r="AQ232" t="e">
      <f>0.15*AF232/$AM$250</f>
    </oc>
    <nc r="AQ232" t="n">
      <f>-</f>
    </nc>
  </rcc>
  <rcc rId="21131" ua="false" sId="4">
    <oc r="AQ233" t="e">
      <f>0.15*AF233/$AM$250</f>
    </oc>
    <nc r="AQ233" t="n">
      <f>-</f>
    </nc>
  </rcc>
  <rcc rId="21132" ua="false" sId="4">
    <oc r="AQ234" t="e">
      <f>0.15*AF234/$AM$250</f>
    </oc>
    <nc r="AQ234" t="n">
      <f>-</f>
    </nc>
  </rcc>
  <rcc rId="21133" ua="false" sId="4">
    <oc r="AQ235" t="e">
      <f>0.15*AF235/$AM$250</f>
    </oc>
    <nc r="AQ235" t="n">
      <f>-</f>
    </nc>
  </rcc>
  <rcc rId="21134" ua="false" sId="4">
    <oc r="AQ236" t="e">
      <f>0.15*AF236/$AM$250</f>
    </oc>
    <nc r="AQ236" t="n">
      <f>-</f>
    </nc>
  </rcc>
  <rcc rId="21135" ua="false" sId="4">
    <oc r="AQ237" t="e">
      <f>0.15*AF237/$AM$250</f>
    </oc>
    <nc r="AQ237" t="n">
      <f>-</f>
    </nc>
  </rcc>
  <rcc rId="21136" ua="false" sId="4">
    <oc r="AQ238" t="e">
      <f>0.15*AF238/$AM$250</f>
    </oc>
    <nc r="AQ238" t="n">
      <f>-</f>
    </nc>
  </rcc>
  <rcc rId="21137" ua="false" sId="4">
    <oc r="AQ239" t="e">
      <f>0.15*AF239/$AM$250</f>
    </oc>
    <nc r="AQ239" t="n">
      <f>-</f>
    </nc>
  </rcc>
  <rcc rId="21138" ua="false" sId="4">
    <oc r="AQ240" t="e">
      <f>0.15*AF240/$AM$250</f>
    </oc>
    <nc r="AQ240" t="n">
      <f>-</f>
    </nc>
  </rcc>
  <rcc rId="21139" ua="false" sId="4">
    <oc r="AQ241" t="e">
      <f>0.15*AF241/$AM$250</f>
    </oc>
    <nc r="AQ241" t="n">
      <f>-</f>
    </nc>
  </rcc>
  <rcc rId="21140" ua="false" sId="4">
    <oc r="AQ242" t="e">
      <f>0.15*AF242/$AM$250</f>
    </oc>
    <nc r="AQ242" t="n">
      <f>-</f>
    </nc>
  </rcc>
  <rcc rId="21141" ua="false" sId="4">
    <oc r="AQ243" t="e">
      <f>0.15*AF243/$AM$250</f>
    </oc>
    <nc r="AQ243" t="n">
      <f>-</f>
    </nc>
  </rcc>
  <rcc rId="21142" ua="false" sId="4">
    <oc r="AQ244" t="e">
      <f>0.15*AF244/$AM$250</f>
    </oc>
    <nc r="AQ244" t="n">
      <f>-</f>
    </nc>
  </rcc>
  <rcc rId="21143" ua="false" sId="4">
    <oc r="AQ245" t="e">
      <f>0.15*AF245/$AM$250</f>
    </oc>
    <nc r="AQ245" t="n">
      <f>-</f>
    </nc>
  </rcc>
  <rcc rId="21144" ua="false" sId="4">
    <oc r="AQ246" t="e">
      <f>0.15*AF246/$AM$250</f>
    </oc>
    <nc r="AQ246" t="n">
      <f>-</f>
    </nc>
  </rcc>
  <rcc rId="21145" ua="false" sId="4">
    <oc r="AQ247" t="e">
      <f>0.15*AF247/$AM$250</f>
    </oc>
    <nc r="AQ247" t="n">
      <f>-</f>
    </nc>
  </rcc>
  <rcc rId="21146" ua="false" sId="4">
    <oc r="AQ248" t="e">
      <f>0.15*AF248/$AM$250</f>
    </oc>
    <nc r="AQ248" t="n">
      <f>-</f>
    </nc>
  </rcc>
  <rcc rId="21147" ua="false" sId="4">
    <oc r="AQ249" t="e">
      <f>0.15*AF249/$AM$250</f>
    </oc>
    <nc r="AQ249" t="n">
      <f>-</f>
    </nc>
  </rcc>
  <rcc rId="21148" ua="false" sId="4">
    <oc r="AQ250" t="n">
      <f>SUM(AQ223:AQ249)</f>
    </oc>
    <nc r="AQ250" t="n">
      <f>-</f>
    </nc>
  </rcc>
  <rcc rId="21149" ua="false" sId="4">
    <oc r="AR225" t="n">
      <f>AQ225*$J$250</f>
    </oc>
    <nc r="AR225" t="n">
      <f>-</f>
    </nc>
  </rcc>
  <rcc rId="21150" ua="false" sId="4">
    <oc r="AR226" t="n">
      <f>AQ226*$J$250</f>
    </oc>
    <nc r="AR226" t="n">
      <f>-</f>
    </nc>
  </rcc>
  <rcc rId="21151" ua="false" sId="4">
    <oc r="AR227" t="n">
      <f>AQ227*$J$250</f>
    </oc>
    <nc r="AR227" t="n">
      <f>-</f>
    </nc>
  </rcc>
  <rcc rId="21152" ua="false" sId="4">
    <oc r="AR228" t="n">
      <f>AQ228*$J$250</f>
    </oc>
    <nc r="AR228" t="n">
      <f>-</f>
    </nc>
  </rcc>
  <rcc rId="21153" ua="false" sId="4">
    <oc r="AR229" t="n">
      <f>AQ229*$J$250</f>
    </oc>
    <nc r="AR229" t="n">
      <f>-</f>
    </nc>
  </rcc>
  <rcc rId="21154" ua="false" sId="4">
    <oc r="AR230" t="n">
      <f>AQ230*$J$250</f>
    </oc>
    <nc r="AR230" t="n">
      <f>-</f>
    </nc>
  </rcc>
  <rcc rId="21155" ua="false" sId="4">
    <oc r="AR231" t="n">
      <f>AQ231*$J$250</f>
    </oc>
    <nc r="AR231" t="n">
      <f>-</f>
    </nc>
  </rcc>
  <rcc rId="21156" ua="false" sId="4">
    <oc r="AR232" t="n">
      <f>AQ232*$J$250</f>
    </oc>
    <nc r="AR232" t="n">
      <f>-</f>
    </nc>
  </rcc>
  <rcc rId="21157" ua="false" sId="4">
    <oc r="AR233" t="n">
      <f>AQ233*$J$250</f>
    </oc>
    <nc r="AR233" t="n">
      <f>-</f>
    </nc>
  </rcc>
  <rcc rId="21158" ua="false" sId="4">
    <oc r="AR234" t="n">
      <f>AQ234*$J$250</f>
    </oc>
    <nc r="AR234" t="n">
      <f>-</f>
    </nc>
  </rcc>
  <rcc rId="21159" ua="false" sId="4">
    <oc r="AR235" t="n">
      <f>AQ235*$J$250</f>
    </oc>
    <nc r="AR235" t="n">
      <f>-</f>
    </nc>
  </rcc>
  <rcc rId="21160" ua="false" sId="4">
    <oc r="AR236" t="n">
      <f>AQ236*$J$250</f>
    </oc>
    <nc r="AR236" t="n">
      <f>-</f>
    </nc>
  </rcc>
  <rcc rId="21161" ua="false" sId="4">
    <oc r="AR237" t="n">
      <f>AQ237*$J$250</f>
    </oc>
    <nc r="AR237" t="n">
      <f>-</f>
    </nc>
  </rcc>
  <rcc rId="21162" ua="false" sId="4">
    <oc r="AR238" t="n">
      <f>AQ238*$J$250</f>
    </oc>
    <nc r="AR238" t="n">
      <f>-</f>
    </nc>
  </rcc>
  <rcc rId="21163" ua="false" sId="4">
    <oc r="AR239" t="n">
      <f>AQ239*$J$250</f>
    </oc>
    <nc r="AR239" t="n">
      <f>-</f>
    </nc>
  </rcc>
  <rcc rId="21164" ua="false" sId="4">
    <oc r="AR240" t="n">
      <f>AQ240*$J$250</f>
    </oc>
    <nc r="AR240" t="n">
      <f>-</f>
    </nc>
  </rcc>
  <rcc rId="21165" ua="false" sId="4">
    <oc r="AR241" t="n">
      <f>AQ241*$J$250</f>
    </oc>
    <nc r="AR241" t="n">
      <f>-</f>
    </nc>
  </rcc>
  <rcc rId="21166" ua="false" sId="4">
    <oc r="AR242" t="n">
      <f>AQ242*$J$250</f>
    </oc>
    <nc r="AR242" t="n">
      <f>-</f>
    </nc>
  </rcc>
  <rcc rId="21167" ua="false" sId="4">
    <oc r="AR243" t="n">
      <f>AQ243*$J$250</f>
    </oc>
    <nc r="AR243" t="n">
      <f>-</f>
    </nc>
  </rcc>
  <rcc rId="21168" ua="false" sId="4">
    <oc r="AR244" t="n">
      <f>AQ244*$J$250</f>
    </oc>
    <nc r="AR244" t="n">
      <f>-</f>
    </nc>
  </rcc>
  <rcc rId="21169" ua="false" sId="4">
    <oc r="AR245" t="n">
      <f>AQ245*$J$250</f>
    </oc>
    <nc r="AR245" t="n">
      <f>-</f>
    </nc>
  </rcc>
  <rcc rId="21170" ua="false" sId="4">
    <oc r="AR246" t="n">
      <f>AQ246*$J$250</f>
    </oc>
    <nc r="AR246" t="n">
      <f>-</f>
    </nc>
  </rcc>
  <rcc rId="21171" ua="false" sId="4">
    <oc r="AR247" t="n">
      <f>AQ247*$J$250</f>
    </oc>
    <nc r="AR247" t="n">
      <f>-</f>
    </nc>
  </rcc>
  <rcc rId="21172" ua="false" sId="4">
    <oc r="AR248" t="n">
      <f>AQ248*$J$250</f>
    </oc>
    <nc r="AR248" t="n">
      <f>-</f>
    </nc>
  </rcc>
  <rcc rId="21173" ua="false" sId="4">
    <oc r="AR249" t="n">
      <f>AQ249*$J$250</f>
    </oc>
    <nc r="AR249" t="n">
      <f>-</f>
    </nc>
  </rcc>
  <rcc rId="21174" ua="false" sId="4">
    <oc r="AR250" t="n">
      <f>SUM(AR223:AR249)</f>
    </oc>
    <nc r="AR250" t="n">
      <f>-</f>
    </nc>
  </rcc>
  <rcc rId="21175" ua="false" sId="4">
    <oc r="AS225" t="e">
      <f>0.24*AH225/$AM$250</f>
    </oc>
    <nc r="AS225" t="n">
      <f>-</f>
    </nc>
  </rcc>
  <rcc rId="21176" ua="false" sId="4">
    <oc r="AS226" t="e">
      <f>0.24*AH226/$AM$250</f>
    </oc>
    <nc r="AS226" t="n">
      <f>-</f>
    </nc>
  </rcc>
  <rcc rId="21177" ua="false" sId="4">
    <oc r="AS227" t="e">
      <f>0.24*AH227/$AM$250</f>
    </oc>
    <nc r="AS227" t="n">
      <f>-</f>
    </nc>
  </rcc>
  <rcc rId="21178" ua="false" sId="4">
    <oc r="AS228" t="e">
      <f>0.24*AH228/$AM$250</f>
    </oc>
    <nc r="AS228" t="n">
      <f>-</f>
    </nc>
  </rcc>
  <rcc rId="21179" ua="false" sId="4">
    <oc r="AS229" t="e">
      <f>0.24*AH229/$AM$250</f>
    </oc>
    <nc r="AS229" t="n">
      <f>-</f>
    </nc>
  </rcc>
  <rcc rId="21180" ua="false" sId="4">
    <oc r="AS230" t="e">
      <f>0.24*AH230/$AM$250</f>
    </oc>
    <nc r="AS230" t="n">
      <f>-</f>
    </nc>
  </rcc>
  <rcc rId="21181" ua="false" sId="4">
    <oc r="AS231" t="e">
      <f>0.24*AH231/$AM$250</f>
    </oc>
    <nc r="AS231" t="n">
      <f>-</f>
    </nc>
  </rcc>
  <rcc rId="21182" ua="false" sId="4">
    <oc r="AS232" t="e">
      <f>0.24*AH232/$AM$250</f>
    </oc>
    <nc r="AS232" t="n">
      <f>-</f>
    </nc>
  </rcc>
  <rcc rId="21183" ua="false" sId="4">
    <oc r="AS233" t="e">
      <f>0.24*AH233/$AM$250</f>
    </oc>
    <nc r="AS233" t="n">
      <f>-</f>
    </nc>
  </rcc>
  <rcc rId="21184" ua="false" sId="4">
    <oc r="AS234" t="e">
      <f>0.24*AH234/$AM$250</f>
    </oc>
    <nc r="AS234" t="n">
      <f>-</f>
    </nc>
  </rcc>
  <rcc rId="21185" ua="false" sId="4">
    <oc r="AS235" t="e">
      <f>0.24*AH235/$AM$250</f>
    </oc>
    <nc r="AS235" t="n">
      <f>-</f>
    </nc>
  </rcc>
  <rcc rId="21186" ua="false" sId="4">
    <oc r="AS236" t="e">
      <f>0.24*AH236/$AM$250</f>
    </oc>
    <nc r="AS236" t="n">
      <f>-</f>
    </nc>
  </rcc>
  <rcc rId="21187" ua="false" sId="4">
    <oc r="AS237" t="e">
      <f>0.24*AH237/$AM$250</f>
    </oc>
    <nc r="AS237" t="n">
      <f>-</f>
    </nc>
  </rcc>
  <rcc rId="21188" ua="false" sId="4">
    <oc r="AS238" t="e">
      <f>0.24*AH238/$AM$250</f>
    </oc>
    <nc r="AS238" t="n">
      <f>-</f>
    </nc>
  </rcc>
  <rcc rId="21189" ua="false" sId="4">
    <oc r="AS239" t="e">
      <f>0.24*AH239/$AM$250</f>
    </oc>
    <nc r="AS239" t="n">
      <f>-</f>
    </nc>
  </rcc>
  <rcc rId="21190" ua="false" sId="4">
    <oc r="AS240" t="e">
      <f>0.24*AH240/$AM$250</f>
    </oc>
    <nc r="AS240" t="n">
      <f>-</f>
    </nc>
  </rcc>
  <rcc rId="21191" ua="false" sId="4">
    <oc r="AS241" t="e">
      <f>0.24*AH241/$AM$250</f>
    </oc>
    <nc r="AS241" t="n">
      <f>-</f>
    </nc>
  </rcc>
  <rcc rId="21192" ua="false" sId="4">
    <oc r="AS242" t="e">
      <f>0.24*AH242/$AM$250</f>
    </oc>
    <nc r="AS242" t="n">
      <f>-</f>
    </nc>
  </rcc>
  <rcc rId="21193" ua="false" sId="4">
    <oc r="AS243" t="e">
      <f>0.24*AH243/$AM$250</f>
    </oc>
    <nc r="AS243" t="n">
      <f>-</f>
    </nc>
  </rcc>
  <rcc rId="21194" ua="false" sId="4">
    <oc r="AS244" t="e">
      <f>0.24*AH244/$AM$250</f>
    </oc>
    <nc r="AS244" t="n">
      <f>-</f>
    </nc>
  </rcc>
  <rcc rId="21195" ua="false" sId="4">
    <oc r="AS245" t="e">
      <f>0.24*AH245/$AM$250</f>
    </oc>
    <nc r="AS245" t="n">
      <f>-</f>
    </nc>
  </rcc>
  <rcc rId="21196" ua="false" sId="4">
    <oc r="AS246" t="e">
      <f>0.24*AH246/$AM$250</f>
    </oc>
    <nc r="AS246" t="n">
      <f>-</f>
    </nc>
  </rcc>
  <rcc rId="21197" ua="false" sId="4">
    <oc r="AS247" t="e">
      <f>0.24*AH247/$AM$250</f>
    </oc>
    <nc r="AS247" t="n">
      <f>-</f>
    </nc>
  </rcc>
  <rcc rId="21198" ua="false" sId="4">
    <oc r="AS248" t="e">
      <f>0.24*AH248/$AM$250</f>
    </oc>
    <nc r="AS248" t="n">
      <f>-</f>
    </nc>
  </rcc>
  <rcc rId="21199" ua="false" sId="4">
    <oc r="AS249" t="e">
      <f>0.24*AH249/$AM$250</f>
    </oc>
    <nc r="AS249" t="n">
      <f>-</f>
    </nc>
  </rcc>
  <rcc rId="21200" ua="false" sId="4">
    <oc r="AS250" t="n">
      <f>SUM(AS223:AS249)</f>
    </oc>
    <nc r="AS250" t="n">
      <f>-</f>
    </nc>
  </rcc>
  <rcc rId="21201" ua="false" sId="4">
    <oc r="AT225" t="n">
      <f>AS225*$J$250</f>
    </oc>
    <nc r="AT225" t="n">
      <f>-</f>
    </nc>
  </rcc>
  <rcc rId="21202" ua="false" sId="4">
    <oc r="AT226" t="n">
      <f>AS226*$J$250</f>
    </oc>
    <nc r="AT226" t="n">
      <f>-</f>
    </nc>
  </rcc>
  <rcc rId="21203" ua="false" sId="4">
    <oc r="AT227" t="n">
      <f>AS227*$J$250</f>
    </oc>
    <nc r="AT227" t="n">
      <f>-</f>
    </nc>
  </rcc>
  <rcc rId="21204" ua="false" sId="4">
    <oc r="AT228" t="n">
      <f>AS228*$J$250</f>
    </oc>
    <nc r="AT228" t="n">
      <f>-</f>
    </nc>
  </rcc>
  <rcc rId="21205" ua="false" sId="4">
    <oc r="AT229" t="n">
      <f>AS229*$J$250</f>
    </oc>
    <nc r="AT229" t="n">
      <f>-</f>
    </nc>
  </rcc>
  <rcc rId="21206" ua="false" sId="4">
    <oc r="AT230" t="n">
      <f>AS230*$J$250</f>
    </oc>
    <nc r="AT230" t="n">
      <f>-</f>
    </nc>
  </rcc>
  <rcc rId="21207" ua="false" sId="4">
    <oc r="AT231" t="n">
      <f>AS231*$J$250</f>
    </oc>
    <nc r="AT231" t="n">
      <f>-</f>
    </nc>
  </rcc>
  <rcc rId="21208" ua="false" sId="4">
    <oc r="AT232" t="n">
      <f>AS232*$J$250</f>
    </oc>
    <nc r="AT232" t="n">
      <f>-</f>
    </nc>
  </rcc>
  <rcc rId="21209" ua="false" sId="4">
    <oc r="AT233" t="n">
      <f>AS233*$J$250</f>
    </oc>
    <nc r="AT233" t="n">
      <f>-</f>
    </nc>
  </rcc>
  <rcc rId="21210" ua="false" sId="4">
    <oc r="AT234" t="n">
      <f>AS234*$J$250</f>
    </oc>
    <nc r="AT234" t="n">
      <f>-</f>
    </nc>
  </rcc>
  <rcc rId="21211" ua="false" sId="4">
    <oc r="AT235" t="n">
      <f>AS235*$J$250</f>
    </oc>
    <nc r="AT235" t="n">
      <f>-</f>
    </nc>
  </rcc>
  <rcc rId="21212" ua="false" sId="4">
    <oc r="AT236" t="n">
      <f>AS236*$J$250</f>
    </oc>
    <nc r="AT236" t="n">
      <f>-</f>
    </nc>
  </rcc>
  <rcc rId="21213" ua="false" sId="4">
    <oc r="AT237" t="n">
      <f>AS237*$J$250</f>
    </oc>
    <nc r="AT237" t="n">
      <f>-</f>
    </nc>
  </rcc>
  <rcc rId="21214" ua="false" sId="4">
    <oc r="AT238" t="n">
      <f>AS238*$J$250</f>
    </oc>
    <nc r="AT238" t="n">
      <f>-</f>
    </nc>
  </rcc>
  <rcc rId="21215" ua="false" sId="4">
    <oc r="AT239" t="n">
      <f>AS239*$J$250</f>
    </oc>
    <nc r="AT239" t="n">
      <f>-</f>
    </nc>
  </rcc>
  <rcc rId="21216" ua="false" sId="4">
    <oc r="AT240" t="n">
      <f>AS240*$J$250</f>
    </oc>
    <nc r="AT240" t="n">
      <f>-</f>
    </nc>
  </rcc>
  <rcc rId="21217" ua="false" sId="4">
    <oc r="AT241" t="n">
      <f>AS241*$J$250</f>
    </oc>
    <nc r="AT241" t="n">
      <f>-</f>
    </nc>
  </rcc>
  <rcc rId="21218" ua="false" sId="4">
    <oc r="AT242" t="n">
      <f>AS242*$J$250</f>
    </oc>
    <nc r="AT242" t="n">
      <f>-</f>
    </nc>
  </rcc>
  <rcc rId="21219" ua="false" sId="4">
    <oc r="AT243" t="n">
      <f>AS243*$J$250</f>
    </oc>
    <nc r="AT243" t="n">
      <f>-</f>
    </nc>
  </rcc>
  <rcc rId="21220" ua="false" sId="4">
    <oc r="AT244" t="n">
      <f>AS244*$J$250</f>
    </oc>
    <nc r="AT244" t="n">
      <f>-</f>
    </nc>
  </rcc>
  <rcc rId="21221" ua="false" sId="4">
    <oc r="AT245" t="n">
      <f>AS245*$J$250</f>
    </oc>
    <nc r="AT245" t="n">
      <f>-</f>
    </nc>
  </rcc>
  <rcc rId="21222" ua="false" sId="4">
    <oc r="AT246" t="n">
      <f>AS246*$J$250</f>
    </oc>
    <nc r="AT246" t="n">
      <f>-</f>
    </nc>
  </rcc>
  <rcc rId="21223" ua="false" sId="4">
    <oc r="AT247" t="n">
      <f>AS247*$J$250</f>
    </oc>
    <nc r="AT247" t="n">
      <f>-</f>
    </nc>
  </rcc>
  <rcc rId="21224" ua="false" sId="4">
    <oc r="AT248" t="n">
      <f>AS248*$J$250</f>
    </oc>
    <nc r="AT248" t="n">
      <f>-</f>
    </nc>
  </rcc>
  <rcc rId="21225" ua="false" sId="4">
    <oc r="AT249" t="n">
      <f>AS249*$J$250</f>
    </oc>
    <nc r="AT249" t="n">
      <f>-</f>
    </nc>
  </rcc>
  <rcc rId="21226" ua="false" sId="4">
    <oc r="AT250" t="n">
      <f>SUM(AT223:AT249)</f>
    </oc>
    <nc r="AT250" t="n">
      <f>-</f>
    </nc>
  </rcc>
  <rcc rId="21227" ua="false" sId="4">
    <oc r="AU225" t="e">
      <f>0.25*AJ225/$AM$250</f>
    </oc>
    <nc r="AU225" t="n">
      <f>-</f>
    </nc>
  </rcc>
  <rcc rId="21228" ua="false" sId="4">
    <oc r="AU226" t="e">
      <f>0.25*AJ226/$AM$250</f>
    </oc>
    <nc r="AU226" t="n">
      <f>-</f>
    </nc>
  </rcc>
  <rcc rId="21229" ua="false" sId="4">
    <oc r="AU227" t="e">
      <f>0.25*AJ227/$AM$250</f>
    </oc>
    <nc r="AU227" t="n">
      <f>-</f>
    </nc>
  </rcc>
  <rcc rId="21230" ua="false" sId="4">
    <oc r="AU228" t="e">
      <f>0.25*AJ228/$AM$250</f>
    </oc>
    <nc r="AU228" t="n">
      <f>-</f>
    </nc>
  </rcc>
  <rcc rId="21231" ua="false" sId="4">
    <oc r="AU229" t="e">
      <f>0.25*AJ229/$AM$250</f>
    </oc>
    <nc r="AU229" t="n">
      <f>-</f>
    </nc>
  </rcc>
  <rcc rId="21232" ua="false" sId="4">
    <oc r="AU230" t="e">
      <f>0.25*AJ230/$AM$250</f>
    </oc>
    <nc r="AU230" t="n">
      <f>-</f>
    </nc>
  </rcc>
  <rcc rId="21233" ua="false" sId="4">
    <oc r="AU231" t="e">
      <f>0.25*AJ231/$AM$250</f>
    </oc>
    <nc r="AU231" t="n">
      <f>-</f>
    </nc>
  </rcc>
  <rcc rId="21234" ua="false" sId="4">
    <oc r="AU232" t="e">
      <f>0.25*AJ232/$AM$250</f>
    </oc>
    <nc r="AU232" t="n">
      <f>-</f>
    </nc>
  </rcc>
  <rcc rId="21235" ua="false" sId="4">
    <oc r="AU233" t="e">
      <f>0.25*AJ233/$AM$250</f>
    </oc>
    <nc r="AU233" t="n">
      <f>-</f>
    </nc>
  </rcc>
  <rcc rId="21236" ua="false" sId="4">
    <oc r="AU234" t="e">
      <f>0.25*AJ234/$AM$250</f>
    </oc>
    <nc r="AU234" t="n">
      <f>-</f>
    </nc>
  </rcc>
  <rcc rId="21237" ua="false" sId="4">
    <oc r="AU235" t="e">
      <f>0.25*AJ235/$AM$250</f>
    </oc>
    <nc r="AU235" t="n">
      <f>-</f>
    </nc>
  </rcc>
  <rcc rId="21238" ua="false" sId="4">
    <oc r="AU236" t="e">
      <f>0.25*AJ236/$AM$250</f>
    </oc>
    <nc r="AU236" t="n">
      <f>-</f>
    </nc>
  </rcc>
  <rcc rId="21239" ua="false" sId="4">
    <oc r="AU237" t="e">
      <f>0.25*AJ237/$AM$250</f>
    </oc>
    <nc r="AU237" t="n">
      <f>-</f>
    </nc>
  </rcc>
  <rcc rId="21240" ua="false" sId="4">
    <oc r="AU238" t="e">
      <f>0.25*AJ238/$AM$250</f>
    </oc>
    <nc r="AU238" t="n">
      <f>-</f>
    </nc>
  </rcc>
  <rcc rId="21241" ua="false" sId="4">
    <oc r="AU239" t="e">
      <f>0.25*AJ239/$AM$250</f>
    </oc>
    <nc r="AU239" t="n">
      <f>-</f>
    </nc>
  </rcc>
  <rcc rId="21242" ua="false" sId="4">
    <oc r="AU240" t="e">
      <f>0.25*AJ240/$AM$250</f>
    </oc>
    <nc r="AU240" t="n">
      <f>-</f>
    </nc>
  </rcc>
  <rcc rId="21243" ua="false" sId="4">
    <oc r="AU241" t="e">
      <f>0.25*AJ241/$AM$250</f>
    </oc>
    <nc r="AU241" t="n">
      <f>-</f>
    </nc>
  </rcc>
  <rcc rId="21244" ua="false" sId="4">
    <oc r="AU242" t="e">
      <f>0.25*AJ242/$AM$250</f>
    </oc>
    <nc r="AU242" t="n">
      <f>-</f>
    </nc>
  </rcc>
  <rcc rId="21245" ua="false" sId="4">
    <oc r="AU243" t="e">
      <f>0.25*AJ243/$AM$250</f>
    </oc>
    <nc r="AU243" t="n">
      <f>-</f>
    </nc>
  </rcc>
  <rcc rId="21246" ua="false" sId="4">
    <oc r="AU244" t="e">
      <f>0.25*AJ244/$AM$250</f>
    </oc>
    <nc r="AU244" t="n">
      <f>-</f>
    </nc>
  </rcc>
  <rcc rId="21247" ua="false" sId="4">
    <oc r="AU245" t="e">
      <f>0.25*AJ245/$AM$250</f>
    </oc>
    <nc r="AU245" t="n">
      <f>-</f>
    </nc>
  </rcc>
  <rcc rId="21248" ua="false" sId="4">
    <oc r="AU246" t="e">
      <f>0.25*AJ246/$AM$250</f>
    </oc>
    <nc r="AU246" t="n">
      <f>-</f>
    </nc>
  </rcc>
  <rcc rId="21249" ua="false" sId="4">
    <oc r="AU247" t="e">
      <f>0.25*AJ247/$AM$250</f>
    </oc>
    <nc r="AU247" t="n">
      <f>-</f>
    </nc>
  </rcc>
  <rcc rId="21250" ua="false" sId="4">
    <oc r="AU248" t="e">
      <f>0.25*AJ248/$AM$250</f>
    </oc>
    <nc r="AU248" t="n">
      <f>-</f>
    </nc>
  </rcc>
  <rcc rId="21251" ua="false" sId="4">
    <oc r="AU249" t="e">
      <f>0.25*AJ249/$AM$250</f>
    </oc>
    <nc r="AU249" t="n">
      <f>-</f>
    </nc>
  </rcc>
  <rcc rId="21252" ua="false" sId="4">
    <oc r="AU250" t="n">
      <f>SUM(AU223:AU249)</f>
    </oc>
    <nc r="AU250" t="n">
      <f>-</f>
    </nc>
  </rcc>
  <rcc rId="21253" ua="false" sId="4">
    <oc r="AV225" t="n">
      <f>AU225*$J$250</f>
    </oc>
    <nc r="AV225" t="n">
      <f>-</f>
    </nc>
  </rcc>
  <rcc rId="21254" ua="false" sId="4">
    <oc r="AV226" t="n">
      <f>AU226*$J$250</f>
    </oc>
    <nc r="AV226" t="n">
      <f>-</f>
    </nc>
  </rcc>
  <rcc rId="21255" ua="false" sId="4">
    <oc r="AV227" t="n">
      <f>AU227*$J$250</f>
    </oc>
    <nc r="AV227" t="n">
      <f>-</f>
    </nc>
  </rcc>
  <rcc rId="21256" ua="false" sId="4">
    <oc r="AV228" t="n">
      <f>AU228*$J$250</f>
    </oc>
    <nc r="AV228" t="n">
      <f>-</f>
    </nc>
  </rcc>
  <rcc rId="21257" ua="false" sId="4">
    <oc r="AV229" t="n">
      <f>AU229*$J$250</f>
    </oc>
    <nc r="AV229" t="n">
      <f>-</f>
    </nc>
  </rcc>
  <rcc rId="21258" ua="false" sId="4">
    <oc r="AV230" t="n">
      <f>AU230*$J$250</f>
    </oc>
    <nc r="AV230" t="n">
      <f>-</f>
    </nc>
  </rcc>
  <rcc rId="21259" ua="false" sId="4">
    <oc r="AV231" t="n">
      <f>AU231*$J$250</f>
    </oc>
    <nc r="AV231" t="n">
      <f>-</f>
    </nc>
  </rcc>
  <rcc rId="21260" ua="false" sId="4">
    <oc r="AV232" t="n">
      <f>AU232*$J$250</f>
    </oc>
    <nc r="AV232" t="n">
      <f>-</f>
    </nc>
  </rcc>
  <rcc rId="21261" ua="false" sId="4">
    <oc r="AV233" t="n">
      <f>AU233*$J$250</f>
    </oc>
    <nc r="AV233" t="n">
      <f>-</f>
    </nc>
  </rcc>
  <rcc rId="21262" ua="false" sId="4">
    <oc r="AV234" t="n">
      <f>AU234*$J$250</f>
    </oc>
    <nc r="AV234" t="n">
      <f>-</f>
    </nc>
  </rcc>
  <rcc rId="21263" ua="false" sId="4">
    <oc r="AV235" t="n">
      <f>AU235*$J$250</f>
    </oc>
    <nc r="AV235" t="n">
      <f>-</f>
    </nc>
  </rcc>
  <rcc rId="21264" ua="false" sId="4">
    <oc r="AV236" t="n">
      <f>AU236*$J$250</f>
    </oc>
    <nc r="AV236" t="n">
      <f>-</f>
    </nc>
  </rcc>
  <rcc rId="21265" ua="false" sId="4">
    <oc r="AV237" t="n">
      <f>AU237*$J$250</f>
    </oc>
    <nc r="AV237" t="n">
      <f>-</f>
    </nc>
  </rcc>
  <rcc rId="21266" ua="false" sId="4">
    <oc r="AV238" t="n">
      <f>AU238*$J$250</f>
    </oc>
    <nc r="AV238" t="n">
      <f>-</f>
    </nc>
  </rcc>
  <rcc rId="21267" ua="false" sId="4">
    <oc r="AV239" t="n">
      <f>AU239*$J$250</f>
    </oc>
    <nc r="AV239" t="n">
      <f>-</f>
    </nc>
  </rcc>
  <rcc rId="21268" ua="false" sId="4">
    <oc r="AV240" t="n">
      <f>AU240*$J$250</f>
    </oc>
    <nc r="AV240" t="n">
      <f>-</f>
    </nc>
  </rcc>
  <rcc rId="21269" ua="false" sId="4">
    <oc r="AV241" t="n">
      <f>AU241*$J$250</f>
    </oc>
    <nc r="AV241" t="n">
      <f>-</f>
    </nc>
  </rcc>
  <rcc rId="21270" ua="false" sId="4">
    <oc r="AV242" t="n">
      <f>AU242*$J$250</f>
    </oc>
    <nc r="AV242" t="n">
      <f>-</f>
    </nc>
  </rcc>
  <rcc rId="21271" ua="false" sId="4">
    <oc r="AV243" t="n">
      <f>AU243*$J$250</f>
    </oc>
    <nc r="AV243" t="n">
      <f>-</f>
    </nc>
  </rcc>
  <rcc rId="21272" ua="false" sId="4">
    <oc r="AV244" t="n">
      <f>AU244*$J$250</f>
    </oc>
    <nc r="AV244" t="n">
      <f>-</f>
    </nc>
  </rcc>
  <rcc rId="21273" ua="false" sId="4">
    <oc r="AV245" t="n">
      <f>AU245*$J$250</f>
    </oc>
    <nc r="AV245" t="n">
      <f>-</f>
    </nc>
  </rcc>
  <rcc rId="21274" ua="false" sId="4">
    <oc r="AV246" t="n">
      <f>AU246*$J$250</f>
    </oc>
    <nc r="AV246" t="n">
      <f>-</f>
    </nc>
  </rcc>
  <rcc rId="21275" ua="false" sId="4">
    <oc r="AV247" t="n">
      <f>AU247*$J$250</f>
    </oc>
    <nc r="AV247" t="n">
      <f>-</f>
    </nc>
  </rcc>
  <rcc rId="21276" ua="false" sId="4">
    <oc r="AV248" t="n">
      <f>AU248*$J$250</f>
    </oc>
    <nc r="AV248" t="n">
      <f>-</f>
    </nc>
  </rcc>
  <rcc rId="21277" ua="false" sId="4">
    <oc r="AV249" t="n">
      <f>AU249*$J$250</f>
    </oc>
    <nc r="AV249" t="n">
      <f>-</f>
    </nc>
  </rcc>
  <rcc rId="21278" ua="false" sId="4">
    <oc r="AV250" t="n">
      <f>SUM(AV223:AV249)</f>
    </oc>
    <nc r="AV250" t="n">
      <f>-</f>
    </nc>
  </rcc>
  <rcc rId="21279" ua="false" sId="4">
    <oc r="AW225" t="e">
      <f>0.35*AL225/$AM$250</f>
    </oc>
    <nc r="AW225" t="n">
      <f>-</f>
    </nc>
  </rcc>
  <rcc rId="21280" ua="false" sId="4">
    <oc r="AW226" t="e">
      <f>0.35*AL226/$AM$250</f>
    </oc>
    <nc r="AW226" t="n">
      <f>-</f>
    </nc>
  </rcc>
  <rcc rId="21281" ua="false" sId="4">
    <oc r="AW227" t="e">
      <f>0.35*AL227/$AM$250</f>
    </oc>
    <nc r="AW227" t="n">
      <f>-</f>
    </nc>
  </rcc>
  <rcc rId="21282" ua="false" sId="4">
    <oc r="AW228" t="e">
      <f>0.35*AL228/$AM$250</f>
    </oc>
    <nc r="AW228" t="n">
      <f>-</f>
    </nc>
  </rcc>
  <rcc rId="21283" ua="false" sId="4">
    <oc r="AW229" t="e">
      <f>0.35*AL229/$AM$250</f>
    </oc>
    <nc r="AW229" t="n">
      <f>-</f>
    </nc>
  </rcc>
  <rcc rId="21284" ua="false" sId="4">
    <oc r="AW230" t="e">
      <f>0.35*AL230/$AM$250</f>
    </oc>
    <nc r="AW230" t="n">
      <f>-</f>
    </nc>
  </rcc>
  <rcc rId="21285" ua="false" sId="4">
    <oc r="AW231" t="e">
      <f>0.35*AL231/$AM$250</f>
    </oc>
    <nc r="AW231" t="n">
      <f>-</f>
    </nc>
  </rcc>
  <rcc rId="21286" ua="false" sId="4">
    <oc r="AW232" t="e">
      <f>0.35*AL232/$AM$250</f>
    </oc>
    <nc r="AW232" t="n">
      <f>-</f>
    </nc>
  </rcc>
  <rcc rId="21287" ua="false" sId="4">
    <oc r="AW233" t="e">
      <f>0.35*AL233/$AM$250</f>
    </oc>
    <nc r="AW233" t="n">
      <f>-</f>
    </nc>
  </rcc>
  <rcc rId="21288" ua="false" sId="4">
    <oc r="AW234" t="e">
      <f>0.35*AL234/$AM$250</f>
    </oc>
    <nc r="AW234" t="n">
      <f>-</f>
    </nc>
  </rcc>
  <rcc rId="21289" ua="false" sId="4">
    <oc r="AW235" t="e">
      <f>0.35*AL235/$AM$250</f>
    </oc>
    <nc r="AW235" t="n">
      <f>-</f>
    </nc>
  </rcc>
  <rcc rId="21290" ua="false" sId="4">
    <oc r="AW236" t="e">
      <f>0.35*AL236/$AM$250</f>
    </oc>
    <nc r="AW236" t="n">
      <f>-</f>
    </nc>
  </rcc>
  <rcc rId="21291" ua="false" sId="4">
    <oc r="AW237" t="e">
      <f>0.35*AL237/$AM$250</f>
    </oc>
    <nc r="AW237" t="n">
      <f>-</f>
    </nc>
  </rcc>
  <rcc rId="21292" ua="false" sId="4">
    <oc r="AW238" t="e">
      <f>0.35*AL238/$AM$250</f>
    </oc>
    <nc r="AW238" t="n">
      <f>-</f>
    </nc>
  </rcc>
  <rcc rId="21293" ua="false" sId="4">
    <oc r="AW239" t="e">
      <f>0.35*AL239/$AM$250</f>
    </oc>
    <nc r="AW239" t="n">
      <f>-</f>
    </nc>
  </rcc>
  <rcc rId="21294" ua="false" sId="4">
    <oc r="AW240" t="e">
      <f>0.35*AL240/$AM$250</f>
    </oc>
    <nc r="AW240" t="n">
      <f>-</f>
    </nc>
  </rcc>
  <rcc rId="21295" ua="false" sId="4">
    <oc r="AW241" t="e">
      <f>0.35*AL241/$AM$250</f>
    </oc>
    <nc r="AW241" t="n">
      <f>-</f>
    </nc>
  </rcc>
  <rcc rId="21296" ua="false" sId="4">
    <oc r="AW242" t="e">
      <f>0.35*AL242/$AM$250</f>
    </oc>
    <nc r="AW242" t="n">
      <f>-</f>
    </nc>
  </rcc>
  <rcc rId="21297" ua="false" sId="4">
    <oc r="AW243" t="e">
      <f>0.35*AL243/$AM$250</f>
    </oc>
    <nc r="AW243" t="n">
      <f>-</f>
    </nc>
  </rcc>
  <rcc rId="21298" ua="false" sId="4">
    <oc r="AW244" t="e">
      <f>0.35*AL244/$AM$250</f>
    </oc>
    <nc r="AW244" t="n">
      <f>-</f>
    </nc>
  </rcc>
  <rcc rId="21299" ua="false" sId="4">
    <oc r="AW245" t="e">
      <f>0.35*AL245/$AM$250</f>
    </oc>
    <nc r="AW245" t="n">
      <f>-</f>
    </nc>
  </rcc>
  <rcc rId="21300" ua="false" sId="4">
    <oc r="AW246" t="e">
      <f>0.35*AL246/$AM$250</f>
    </oc>
    <nc r="AW246" t="n">
      <f>-</f>
    </nc>
  </rcc>
  <rcc rId="21301" ua="false" sId="4">
    <oc r="AW247" t="e">
      <f>0.35*AL247/$AM$250</f>
    </oc>
    <nc r="AW247" t="n">
      <f>-</f>
    </nc>
  </rcc>
  <rcc rId="21302" ua="false" sId="4">
    <oc r="AW248" t="e">
      <f>0.35*AL248/$AM$250</f>
    </oc>
    <nc r="AW248" t="n">
      <f>-</f>
    </nc>
  </rcc>
  <rcc rId="21303" ua="false" sId="4">
    <oc r="AW249" t="e">
      <f>0.35*AL249/$AM$250</f>
    </oc>
    <nc r="AW249" t="n">
      <f>-</f>
    </nc>
  </rcc>
  <rcc rId="21304" ua="false" sId="4">
    <oc r="AW250" t="n">
      <f>SUM(AW223:AW249)</f>
    </oc>
    <nc r="AW250" t="n">
      <f>-</f>
    </nc>
  </rcc>
  <rcc rId="21305" ua="false" sId="4">
    <oc r="AX225" t="n">
      <f>AW225*$J$250</f>
    </oc>
    <nc r="AX225" t="n">
      <f>-</f>
    </nc>
  </rcc>
  <rcc rId="21306" ua="false" sId="4">
    <oc r="AX226" t="n">
      <f>AW226*$J$250</f>
    </oc>
    <nc r="AX226" t="n">
      <f>-</f>
    </nc>
  </rcc>
  <rcc rId="21307" ua="false" sId="4">
    <oc r="AX227" t="n">
      <f>AW227*$J$250</f>
    </oc>
    <nc r="AX227" t="n">
      <f>-</f>
    </nc>
  </rcc>
  <rcc rId="21308" ua="false" sId="4">
    <oc r="AX228" t="n">
      <f>AW228*$J$250</f>
    </oc>
    <nc r="AX228" t="n">
      <f>-</f>
    </nc>
  </rcc>
  <rcc rId="21309" ua="false" sId="4">
    <oc r="AX229" t="n">
      <f>AW229*$J$250</f>
    </oc>
    <nc r="AX229" t="n">
      <f>-</f>
    </nc>
  </rcc>
  <rcc rId="21310" ua="false" sId="4">
    <oc r="AX230" t="n">
      <f>AW230*$J$250</f>
    </oc>
    <nc r="AX230" t="n">
      <f>-</f>
    </nc>
  </rcc>
  <rcc rId="21311" ua="false" sId="4">
    <oc r="AX231" t="n">
      <f>AW231*$J$250</f>
    </oc>
    <nc r="AX231" t="n">
      <f>-</f>
    </nc>
  </rcc>
  <rcc rId="21312" ua="false" sId="4">
    <oc r="AX232" t="n">
      <f>AW232*$J$250</f>
    </oc>
    <nc r="AX232" t="n">
      <f>-</f>
    </nc>
  </rcc>
  <rcc rId="21313" ua="false" sId="4">
    <oc r="AX233" t="n">
      <f>AW233*$J$250</f>
    </oc>
    <nc r="AX233" t="n">
      <f>-</f>
    </nc>
  </rcc>
  <rcc rId="21314" ua="false" sId="4">
    <oc r="AX234" t="n">
      <f>AW234*$J$250</f>
    </oc>
    <nc r="AX234" t="n">
      <f>-</f>
    </nc>
  </rcc>
  <rcc rId="21315" ua="false" sId="4">
    <oc r="AX235" t="n">
      <f>AW235*$J$250</f>
    </oc>
    <nc r="AX235" t="n">
      <f>-</f>
    </nc>
  </rcc>
  <rcc rId="21316" ua="false" sId="4">
    <oc r="AX236" t="n">
      <f>AW236*$J$250</f>
    </oc>
    <nc r="AX236" t="n">
      <f>-</f>
    </nc>
  </rcc>
  <rcc rId="21317" ua="false" sId="4">
    <oc r="AX237" t="n">
      <f>AW237*$J$250</f>
    </oc>
    <nc r="AX237" t="n">
      <f>-</f>
    </nc>
  </rcc>
  <rcc rId="21318" ua="false" sId="4">
    <oc r="AX238" t="n">
      <f>AW238*$J$250</f>
    </oc>
    <nc r="AX238" t="n">
      <f>-</f>
    </nc>
  </rcc>
  <rcc rId="21319" ua="false" sId="4">
    <oc r="AX239" t="n">
      <f>AW239*$J$250</f>
    </oc>
    <nc r="AX239" t="n">
      <f>-</f>
    </nc>
  </rcc>
  <rcc rId="21320" ua="false" sId="4">
    <oc r="AX240" t="n">
      <f>AW240*$J$250</f>
    </oc>
    <nc r="AX240" t="n">
      <f>-</f>
    </nc>
  </rcc>
  <rcc rId="21321" ua="false" sId="4">
    <oc r="AX241" t="n">
      <f>AW241*$J$250</f>
    </oc>
    <nc r="AX241" t="n">
      <f>-</f>
    </nc>
  </rcc>
  <rcc rId="21322" ua="false" sId="4">
    <oc r="AX242" t="n">
      <f>AW242*$J$250</f>
    </oc>
    <nc r="AX242" t="n">
      <f>-</f>
    </nc>
  </rcc>
  <rcc rId="21323" ua="false" sId="4">
    <oc r="AX243" t="n">
      <f>AW243*$J$250</f>
    </oc>
    <nc r="AX243" t="n">
      <f>-</f>
    </nc>
  </rcc>
  <rcc rId="21324" ua="false" sId="4">
    <oc r="AX244" t="n">
      <f>AW244*$J$250</f>
    </oc>
    <nc r="AX244" t="n">
      <f>-</f>
    </nc>
  </rcc>
  <rcc rId="21325" ua="false" sId="4">
    <oc r="AX245" t="n">
      <f>AW245*$J$250</f>
    </oc>
    <nc r="AX245" t="n">
      <f>-</f>
    </nc>
  </rcc>
  <rcc rId="21326" ua="false" sId="4">
    <oc r="AX246" t="n">
      <f>AW246*$J$250</f>
    </oc>
    <nc r="AX246" t="n">
      <f>-</f>
    </nc>
  </rcc>
  <rcc rId="21327" ua="false" sId="4">
    <oc r="AX247" t="n">
      <f>AW247*$J$250</f>
    </oc>
    <nc r="AX247" t="n">
      <f>-</f>
    </nc>
  </rcc>
  <rcc rId="21328" ua="false" sId="4">
    <oc r="AX248" t="n">
      <f>AW248*$J$250</f>
    </oc>
    <nc r="AX248" t="n">
      <f>-</f>
    </nc>
  </rcc>
  <rcc rId="21329" ua="false" sId="4">
    <oc r="AX249" t="n">
      <f>AW249*$J$250</f>
    </oc>
    <nc r="AX249" t="n">
      <f>-</f>
    </nc>
  </rcc>
  <rcc rId="21330" ua="false" sId="4">
    <oc r="AX250" t="n">
      <f>SUM(AX223:AX249)</f>
    </oc>
    <nc r="AX250" t="n">
      <f>-</f>
    </nc>
  </rcc>
  <rcc rId="21331" ua="false" sId="4">
    <oc r="A260" t="inlineStr">
      <is>
        <r>
          <rPr>
            <sz val="10"/>
            <rFont val="Arial"/>
            <family val="2"/>
            <charset val="1"/>
          </rPr>
          <t xml:space="preserve">U. DE CHILE</t>
        </r>
      </is>
    </oc>
    <nc r="A260" t="inlineStr">
      <is>
        <r>
          <rPr>
            <sz val="10"/>
            <rFont val="Arial"/>
            <family val="2"/>
            <charset val="1"/>
          </rPr>
          <t xml:space="preserve">U.de Chile</t>
        </r>
      </is>
    </nc>
  </rcc>
  <rcc rId="21332" ua="false" sId="4">
    <oc r="A261" t="inlineStr">
      <is>
        <r>
          <rPr>
            <sz val="10"/>
            <rFont val="Arial"/>
            <family val="2"/>
            <charset val="1"/>
          </rPr>
          <t xml:space="preserve">P. U. C. DE CHILE</t>
        </r>
      </is>
    </oc>
    <nc r="A261" t="inlineStr">
      <is>
        <r>
          <rPr>
            <sz val="10"/>
            <rFont val="Arial"/>
            <family val="2"/>
            <charset val="1"/>
          </rPr>
          <t xml:space="preserve">P.U.Católica de Chile</t>
        </r>
      </is>
    </nc>
  </rcc>
  <rcc rId="21333" ua="false" sId="4">
    <oc r="A262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oc>
    <nc r="A262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nc>
  </rcc>
  <rcc rId="21334" ua="false" sId="4">
    <oc r="A263" t="inlineStr">
      <is>
        <r>
          <rPr>
            <sz val="10"/>
            <rFont val="Arial"/>
            <family val="2"/>
            <charset val="1"/>
          </rPr>
          <t xml:space="preserve">P. U. C. DE VALPARAISO</t>
        </r>
      </is>
    </oc>
    <nc r="A263" t="inlineStr">
      <is>
        <r>
          <rPr>
            <sz val="10"/>
            <rFont val="Arial"/>
            <family val="2"/>
            <charset val="1"/>
          </rPr>
          <t xml:space="preserve">U. Católica de Valparaíso</t>
        </r>
      </is>
    </nc>
  </rcc>
  <rcc rId="21335" ua="false" sId="4">
    <oc r="A264" t="inlineStr">
      <is>
        <r>
          <rPr>
            <sz val="10"/>
            <rFont val="Arial"/>
            <family val="2"/>
            <charset val="1"/>
          </rPr>
          <t xml:space="preserve">U. TÉCNICA FEDERICO STA. MARÍA</t>
        </r>
      </is>
    </oc>
    <nc r="A264" t="inlineStr">
      <is>
        <r>
          <rPr>
            <sz val="10"/>
            <rFont val="Arial"/>
            <family val="2"/>
            <charset val="1"/>
          </rPr>
          <t xml:space="preserve">U. Téc. Federico Sta.Maria</t>
        </r>
      </is>
    </nc>
  </rcc>
  <rcc rId="21336" ua="false" sId="4">
    <oc r="A265" t="inlineStr">
      <is>
        <r>
          <rPr>
            <sz val="10"/>
            <rFont val="Arial"/>
            <family val="2"/>
            <charset val="1"/>
          </rPr>
          <t xml:space="preserve">U. DE SANTIAGO</t>
        </r>
      </is>
    </oc>
    <nc r="A265" t="inlineStr">
      <is>
        <r>
          <rPr>
            <sz val="10"/>
            <rFont val="Arial"/>
            <family val="2"/>
            <charset val="1"/>
          </rPr>
          <t xml:space="preserve">U. de Santiago</t>
        </r>
      </is>
    </nc>
  </rcc>
  <rcc rId="21337" ua="false" sId="4">
    <oc r="A266" t="inlineStr">
      <is>
        <r>
          <rPr>
            <sz val="10"/>
            <rFont val="Arial"/>
            <family val="2"/>
            <charset val="1"/>
          </rPr>
          <t xml:space="preserve">U. AUSTRAL DE CHILE</t>
        </r>
      </is>
    </oc>
    <nc r="A266" t="inlineStr">
      <is>
        <r>
          <rPr>
            <sz val="10"/>
            <rFont val="Arial"/>
            <family val="2"/>
            <charset val="1"/>
          </rPr>
          <t xml:space="preserve">U. Austral</t>
        </r>
      </is>
    </nc>
  </rcc>
  <rcc rId="21338" ua="false" sId="4">
    <oc r="A267" t="inlineStr">
      <is>
        <r>
          <rPr>
            <sz val="10"/>
            <rFont val="Arial"/>
            <family val="2"/>
            <charset val="1"/>
          </rPr>
          <t xml:space="preserve">U. C. DEL NORTE</t>
        </r>
      </is>
    </oc>
    <nc r="A267" t="inlineStr">
      <is>
        <r>
          <rPr>
            <sz val="10"/>
            <rFont val="Arial"/>
            <family val="2"/>
            <charset val="1"/>
          </rPr>
          <t xml:space="preserve">U. Católica del Norte</t>
        </r>
      </is>
    </nc>
  </rcc>
  <rcc rId="21339" ua="false" sId="4">
    <oc r="A268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oc>
    <nc r="A268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nc>
  </rcc>
  <rcc rId="21340" ua="false" sId="4">
    <oc r="A269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oc>
    <nc r="A269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nc>
  </rcc>
  <rcc rId="21341" ua="false" sId="4">
    <oc r="A270" t="inlineStr">
      <is>
        <r>
          <rPr>
            <sz val="10"/>
            <rFont val="Arial"/>
            <family val="2"/>
            <charset val="1"/>
          </rPr>
          <t xml:space="preserve">U. DE LA SERENA</t>
        </r>
      </is>
    </oc>
    <nc r="A270" t="inlineStr">
      <is>
        <r>
          <rPr>
            <sz val="10"/>
            <rFont val="Arial"/>
            <family val="2"/>
            <charset val="1"/>
          </rPr>
          <t xml:space="preserve">U. de la Serena</t>
        </r>
      </is>
    </nc>
  </rcc>
  <rcc rId="21342" ua="false" sId="4">
    <oc r="A271" t="inlineStr">
      <is>
        <r>
          <rPr>
            <sz val="10"/>
            <rFont val="Arial"/>
            <family val="2"/>
            <charset val="1"/>
          </rPr>
          <t xml:space="preserve">U. DEL BÍO-BÍO</t>
        </r>
      </is>
    </oc>
    <nc r="A271" t="inlineStr">
      <is>
        <r>
          <rPr>
            <sz val="10"/>
            <rFont val="Arial"/>
            <family val="2"/>
            <charset val="1"/>
          </rPr>
          <t xml:space="preserve">U. de Bio Bio</t>
        </r>
      </is>
    </nc>
  </rcc>
  <rcc rId="21343" ua="false" sId="4">
    <oc r="A272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oc>
    <nc r="A272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nc>
  </rcc>
  <rcc rId="21344" ua="false" sId="4">
    <oc r="A273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oc>
    <nc r="A273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nc>
  </rcc>
  <rcc rId="21345" ua="false" sId="4">
    <oc r="A274" t="inlineStr">
      <is>
        <r>
          <rPr>
            <sz val="10"/>
            <rFont val="Arial"/>
            <family val="2"/>
            <charset val="1"/>
          </rPr>
          <t xml:space="preserve">U. DE TALCA</t>
        </r>
      </is>
    </oc>
    <nc r="A274" t="inlineStr">
      <is>
        <r>
          <rPr>
            <sz val="10"/>
            <rFont val="Arial"/>
            <family val="2"/>
            <charset val="1"/>
          </rPr>
          <t xml:space="preserve">U. de Talca</t>
        </r>
      </is>
    </nc>
  </rcc>
  <rcc rId="21346" ua="false" sId="4">
    <oc r="A275" t="inlineStr">
      <is>
        <r>
          <rPr>
            <sz val="10"/>
            <rFont val="Arial"/>
            <family val="2"/>
            <charset val="1"/>
          </rPr>
          <t xml:space="preserve">U. DE ATACAMA</t>
        </r>
      </is>
    </oc>
    <nc r="A275" t="inlineStr">
      <is>
        <r>
          <rPr>
            <sz val="10"/>
            <rFont val="Arial"/>
            <family val="2"/>
            <charset val="1"/>
          </rPr>
          <t xml:space="preserve">U. de Atacama</t>
        </r>
      </is>
    </nc>
  </rcc>
  <rcc rId="21347" ua="false" sId="4">
    <oc r="A276" t="inlineStr">
      <is>
        <r>
          <rPr>
            <sz val="10"/>
            <rFont val="Arial"/>
            <family val="2"/>
            <charset val="1"/>
          </rPr>
          <t xml:space="preserve">U. DE TARAPACÁ</t>
        </r>
      </is>
    </oc>
    <nc r="A276" t="inlineStr">
      <is>
        <r>
          <rPr>
            <sz val="10"/>
            <rFont val="Arial"/>
            <family val="2"/>
            <charset val="1"/>
          </rPr>
          <t xml:space="preserve">U. de Tarapacá</t>
        </r>
      </is>
    </nc>
  </rcc>
  <rcc rId="21348" ua="false" sId="4">
    <oc r="A277" t="inlineStr">
      <is>
        <r>
          <rPr>
            <sz val="10"/>
            <rFont val="Arial"/>
            <family val="2"/>
            <charset val="1"/>
          </rPr>
          <t xml:space="preserve">U. ARTURO PRAT</t>
        </r>
      </is>
    </oc>
    <nc r="A277" t="inlineStr">
      <is>
        <r>
          <rPr>
            <sz val="10"/>
            <rFont val="Arial"/>
            <family val="2"/>
            <charset val="1"/>
          </rPr>
          <t xml:space="preserve">U. Arturo Prat</t>
        </r>
      </is>
    </nc>
  </rcc>
  <rcc rId="21349" ua="false" sId="4">
    <oc r="A278" t="inlineStr">
      <is>
        <r>
          <rPr>
            <sz val="10"/>
            <rFont val="Arial"/>
            <family val="2"/>
            <charset val="1"/>
          </rPr>
          <t xml:space="preserve">U. METROPOLITANA DE CS. DE LA ED.</t>
        </r>
      </is>
    </oc>
    <nc r="A278" t="inlineStr">
      <is>
        <r>
          <rPr>
            <sz val="10"/>
            <rFont val="Arial"/>
            <family val="2"/>
            <charset val="1"/>
          </rPr>
          <t xml:space="preserve">U. Metropolitana</t>
        </r>
      </is>
    </nc>
  </rcc>
  <rcc rId="21350" ua="false" sId="4">
    <oc r="A279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oc>
    <nc r="A279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nc>
  </rcc>
  <rcc rId="21351" ua="false" sId="4">
    <oc r="A280" t="inlineStr">
      <is>
        <r>
          <rPr>
            <sz val="10"/>
            <rFont val="Arial"/>
            <family val="2"/>
            <charset val="1"/>
          </rPr>
          <t xml:space="preserve">U. TECNOLÓGICA METROPOLITANA</t>
        </r>
      </is>
    </oc>
    <nc r="A280" t="inlineStr">
      <is>
        <r>
          <rPr>
            <sz val="10"/>
            <rFont val="Arial"/>
            <family val="2"/>
            <charset val="1"/>
          </rPr>
          <t xml:space="preserve">U.Tecnológica Metropolitana</t>
        </r>
      </is>
    </nc>
  </rcc>
  <rcc rId="21352" ua="false" sId="4">
    <oc r="A281" t="inlineStr">
      <is>
        <r>
          <rPr>
            <sz val="10"/>
            <rFont val="Arial"/>
            <family val="2"/>
            <charset val="1"/>
          </rPr>
          <t xml:space="preserve">U. DE LOS LAGOS</t>
        </r>
      </is>
    </oc>
    <nc r="A281" t="inlineStr">
      <is>
        <r>
          <rPr>
            <sz val="10"/>
            <rFont val="Arial"/>
            <family val="2"/>
            <charset val="1"/>
          </rPr>
          <t xml:space="preserve">U. de Los Lagos</t>
        </r>
      </is>
    </nc>
  </rcc>
  <rcc rId="21353" ua="false" sId="4">
    <oc r="A282" t="inlineStr">
      <is>
        <r>
          <rPr>
            <sz val="10"/>
            <rFont val="Arial"/>
            <family val="2"/>
            <charset val="1"/>
          </rPr>
          <t xml:space="preserve">U. C. DEL MAULE</t>
        </r>
      </is>
    </oc>
    <nc r="A282" t="inlineStr">
      <is>
        <r>
          <rPr>
            <sz val="10"/>
            <rFont val="Arial"/>
            <family val="2"/>
            <charset val="1"/>
          </rPr>
          <t xml:space="preserve">U. Católica de Maule</t>
        </r>
      </is>
    </nc>
  </rcc>
  <rcc rId="21354" ua="false" sId="4">
    <oc r="A283" t="inlineStr">
      <is>
        <r>
          <rPr>
            <sz val="10"/>
            <rFont val="Arial"/>
            <family val="2"/>
            <charset val="1"/>
          </rPr>
          <t xml:space="preserve">U. C. DE TEMUCO</t>
        </r>
      </is>
    </oc>
    <nc r="A283" t="inlineStr">
      <is>
        <r>
          <rPr>
            <sz val="10"/>
            <rFont val="Arial"/>
            <family val="2"/>
            <charset val="1"/>
          </rPr>
          <t xml:space="preserve">U. Católica de Temuco</t>
        </r>
      </is>
    </nc>
  </rcc>
  <rcc rId="21355" ua="false" sId="4">
    <oc r="A284" t="inlineStr">
      <is>
        <r>
          <rPr>
            <sz val="10"/>
            <rFont val="Arial"/>
            <family val="2"/>
            <charset val="1"/>
          </rPr>
          <t xml:space="preserve">U. C. DE LA STMA. CONCEPCIÓN</t>
        </r>
      </is>
    </oc>
    <nc r="A284" t="inlineStr">
      <is>
        <r>
          <rPr>
            <sz val="10"/>
            <rFont val="Arial"/>
            <family val="2"/>
            <charset val="1"/>
          </rPr>
          <t xml:space="preserve">U. C.de la Sant.Concepción</t>
        </r>
      </is>
    </nc>
  </rcc>
  <rcc rId="21356" ua="false" sId="4">
    <nc r="B260" t="n">
      <f>-</f>
    </nc>
  </rcc>
  <rcc rId="21357" ua="false" sId="4">
    <nc r="B261" t="n">
      <f>-</f>
    </nc>
  </rcc>
  <rcc rId="21358" ua="false" sId="4">
    <nc r="B262" t="n">
      <f>-</f>
    </nc>
  </rcc>
  <rcc rId="21359" ua="false" sId="4">
    <nc r="B263" t="n">
      <f>-</f>
    </nc>
  </rcc>
  <rcc rId="21360" ua="false" sId="4">
    <nc r="B264" t="n">
      <f>-</f>
    </nc>
  </rcc>
  <rcc rId="21361" ua="false" sId="4">
    <nc r="B265" t="n">
      <f>-</f>
    </nc>
  </rcc>
  <rcc rId="21362" ua="false" sId="4">
    <nc r="B266" t="n">
      <f>-</f>
    </nc>
  </rcc>
  <rcc rId="21363" ua="false" sId="4">
    <nc r="B267" t="n">
      <f>-</f>
    </nc>
  </rcc>
  <rcc rId="21364" ua="false" sId="4">
    <nc r="B268" t="n">
      <f>-</f>
    </nc>
  </rcc>
  <rcc rId="21365" ua="false" sId="4">
    <nc r="B269" t="n">
      <f>-</f>
    </nc>
  </rcc>
  <rcc rId="21366" ua="false" sId="4">
    <nc r="B270" t="n">
      <f>-</f>
    </nc>
  </rcc>
  <rcc rId="21367" ua="false" sId="4">
    <nc r="B271" t="n">
      <f>-</f>
    </nc>
  </rcc>
  <rcc rId="21368" ua="false" sId="4">
    <nc r="B272" t="n">
      <f>-</f>
    </nc>
  </rcc>
  <rcc rId="21369" ua="false" sId="4">
    <nc r="B273" t="n">
      <f>-</f>
    </nc>
  </rcc>
  <rcc rId="21370" ua="false" sId="4">
    <nc r="B274" t="n">
      <f>-</f>
    </nc>
  </rcc>
  <rcc rId="21371" ua="false" sId="4">
    <nc r="B275" t="n">
      <f>-</f>
    </nc>
  </rcc>
  <rcc rId="21372" ua="false" sId="4">
    <nc r="B276" t="n">
      <f>-</f>
    </nc>
  </rcc>
  <rcc rId="21373" ua="false" sId="4">
    <nc r="B277" t="n">
      <f>-</f>
    </nc>
  </rcc>
  <rcc rId="21374" ua="false" sId="4">
    <nc r="B278" t="n">
      <f>-</f>
    </nc>
  </rcc>
  <rcc rId="21375" ua="false" sId="4">
    <nc r="B279" t="n">
      <f>-</f>
    </nc>
  </rcc>
  <rcc rId="21376" ua="false" sId="4">
    <nc r="B280" t="n">
      <f>-</f>
    </nc>
  </rcc>
  <rcc rId="21377" ua="false" sId="4">
    <nc r="B281" t="n">
      <f>-</f>
    </nc>
  </rcc>
  <rcc rId="21378" ua="false" sId="4">
    <nc r="B282" t="n">
      <f>-</f>
    </nc>
  </rcc>
  <rcc rId="21379" ua="false" sId="4">
    <nc r="B283" t="n">
      <f>-</f>
    </nc>
  </rcc>
  <rcc rId="21380" ua="false" sId="4">
    <nc r="B284" t="n">
      <f>-</f>
    </nc>
  </rcc>
  <rcc rId="21381" ua="false" sId="4">
    <nc r="B285" t="n">
      <f>-</f>
    </nc>
  </rcc>
  <rcc rId="21382" ua="false" sId="4">
    <nc r="C260" t="n">
      <f>-</f>
    </nc>
  </rcc>
  <rcc rId="21383" ua="false" sId="4">
    <nc r="C261" t="n">
      <f>-</f>
    </nc>
  </rcc>
  <rcc rId="21384" ua="false" sId="4">
    <nc r="C262" t="n">
      <f>-</f>
    </nc>
  </rcc>
  <rcc rId="21385" ua="false" sId="4">
    <nc r="C263" t="n">
      <f>-</f>
    </nc>
  </rcc>
  <rcc rId="21386" ua="false" sId="4">
    <nc r="C264" t="n">
      <f>-</f>
    </nc>
  </rcc>
  <rcc rId="21387" ua="false" sId="4">
    <nc r="C265" t="n">
      <f>-</f>
    </nc>
  </rcc>
  <rcc rId="21388" ua="false" sId="4">
    <nc r="C266" t="n">
      <f>-</f>
    </nc>
  </rcc>
  <rcc rId="21389" ua="false" sId="4">
    <nc r="C267" t="n">
      <f>-</f>
    </nc>
  </rcc>
  <rcc rId="21390" ua="false" sId="4">
    <nc r="C268" t="n">
      <f>-</f>
    </nc>
  </rcc>
  <rcc rId="21391" ua="false" sId="4">
    <nc r="C269" t="n">
      <f>-</f>
    </nc>
  </rcc>
  <rcc rId="21392" ua="false" sId="4">
    <nc r="C270" t="n">
      <f>-</f>
    </nc>
  </rcc>
  <rcc rId="21393" ua="false" sId="4">
    <nc r="C271" t="n">
      <f>-</f>
    </nc>
  </rcc>
  <rcc rId="21394" ua="false" sId="4">
    <nc r="C272" t="n">
      <f>-</f>
    </nc>
  </rcc>
  <rcc rId="21395" ua="false" sId="4">
    <nc r="C273" t="n">
      <f>-</f>
    </nc>
  </rcc>
  <rcc rId="21396" ua="false" sId="4">
    <nc r="C274" t="n">
      <f>-</f>
    </nc>
  </rcc>
  <rcc rId="21397" ua="false" sId="4">
    <nc r="C275" t="n">
      <f>-</f>
    </nc>
  </rcc>
  <rcc rId="21398" ua="false" sId="4">
    <nc r="C276" t="n">
      <f>-</f>
    </nc>
  </rcc>
  <rcc rId="21399" ua="false" sId="4">
    <nc r="C277" t="n">
      <f>-</f>
    </nc>
  </rcc>
  <rcc rId="21400" ua="false" sId="4">
    <nc r="C278" t="n">
      <f>-</f>
    </nc>
  </rcc>
  <rcc rId="21401" ua="false" sId="4">
    <nc r="C279" t="n">
      <f>-</f>
    </nc>
  </rcc>
  <rcc rId="21402" ua="false" sId="4">
    <nc r="C280" t="n">
      <f>-</f>
    </nc>
  </rcc>
  <rcc rId="21403" ua="false" sId="4">
    <nc r="C281" t="n">
      <f>-</f>
    </nc>
  </rcc>
  <rcc rId="21404" ua="false" sId="4">
    <nc r="C282" t="n">
      <f>-</f>
    </nc>
  </rcc>
  <rcc rId="21405" ua="false" sId="4">
    <nc r="C283" t="n">
      <f>-</f>
    </nc>
  </rcc>
  <rcc rId="21406" ua="false" sId="4">
    <nc r="C284" t="n">
      <f>-</f>
    </nc>
  </rcc>
  <rcc rId="21407" ua="false" sId="4">
    <nc r="C285" t="n">
      <f>-</f>
    </nc>
  </rcc>
  <rcc rId="21408" ua="false" sId="4">
    <nc r="D260" t="n">
      <f>-</f>
    </nc>
  </rcc>
  <rcc rId="21409" ua="false" sId="4">
    <nc r="D261" t="n">
      <f>-</f>
    </nc>
  </rcc>
  <rcc rId="21410" ua="false" sId="4">
    <nc r="D262" t="n">
      <f>-</f>
    </nc>
  </rcc>
  <rcc rId="21411" ua="false" sId="4">
    <nc r="D263" t="n">
      <f>-</f>
    </nc>
  </rcc>
  <rcc rId="21412" ua="false" sId="4">
    <nc r="D264" t="n">
      <f>-</f>
    </nc>
  </rcc>
  <rcc rId="21413" ua="false" sId="4">
    <nc r="D265" t="n">
      <f>-</f>
    </nc>
  </rcc>
  <rcc rId="21414" ua="false" sId="4">
    <nc r="D266" t="n">
      <f>-</f>
    </nc>
  </rcc>
  <rcc rId="21415" ua="false" sId="4">
    <nc r="D267" t="n">
      <f>-</f>
    </nc>
  </rcc>
  <rcc rId="21416" ua="false" sId="4">
    <nc r="D268" t="n">
      <f>-</f>
    </nc>
  </rcc>
  <rcc rId="21417" ua="false" sId="4">
    <nc r="D269" t="n">
      <f>-</f>
    </nc>
  </rcc>
  <rcc rId="21418" ua="false" sId="4">
    <nc r="D270" t="n">
      <f>-</f>
    </nc>
  </rcc>
  <rcc rId="21419" ua="false" sId="4">
    <nc r="D271" t="n">
      <f>-</f>
    </nc>
  </rcc>
  <rcc rId="21420" ua="false" sId="4">
    <nc r="D272" t="n">
      <f>-</f>
    </nc>
  </rcc>
  <rcc rId="21421" ua="false" sId="4">
    <nc r="D273" t="n">
      <f>-</f>
    </nc>
  </rcc>
  <rcc rId="21422" ua="false" sId="4">
    <nc r="D274" t="n">
      <f>-</f>
    </nc>
  </rcc>
  <rcc rId="21423" ua="false" sId="4">
    <nc r="D275" t="n">
      <f>-</f>
    </nc>
  </rcc>
  <rcc rId="21424" ua="false" sId="4">
    <nc r="D276" t="n">
      <f>-</f>
    </nc>
  </rcc>
  <rcc rId="21425" ua="false" sId="4">
    <nc r="D277" t="n">
      <f>-</f>
    </nc>
  </rcc>
  <rcc rId="21426" ua="false" sId="4">
    <nc r="D278" t="n">
      <f>-</f>
    </nc>
  </rcc>
  <rcc rId="21427" ua="false" sId="4">
    <nc r="D279" t="n">
      <f>-</f>
    </nc>
  </rcc>
  <rcc rId="21428" ua="false" sId="4">
    <nc r="D280" t="n">
      <f>-</f>
    </nc>
  </rcc>
  <rcc rId="21429" ua="false" sId="4">
    <nc r="D281" t="n">
      <f>-</f>
    </nc>
  </rcc>
  <rcc rId="21430" ua="false" sId="4">
    <nc r="D282" t="n">
      <f>-</f>
    </nc>
  </rcc>
  <rcc rId="21431" ua="false" sId="4">
    <nc r="D283" t="n">
      <f>-</f>
    </nc>
  </rcc>
  <rcc rId="21432" ua="false" sId="4">
    <nc r="D284" t="n">
      <f>-</f>
    </nc>
  </rcc>
  <rcc rId="21433" ua="false" sId="4">
    <nc r="D285" t="n">
      <f>-</f>
    </nc>
  </rcc>
  <rcc rId="21434" ua="false" sId="4">
    <nc r="E260" t="n">
      <f>-</f>
    </nc>
  </rcc>
  <rcc rId="21435" ua="false" sId="4">
    <nc r="E261" t="n">
      <f>-</f>
    </nc>
  </rcc>
  <rcc rId="21436" ua="false" sId="4">
    <nc r="E262" t="n">
      <f>-</f>
    </nc>
  </rcc>
  <rcc rId="21437" ua="false" sId="4">
    <nc r="E263" t="n">
      <f>-</f>
    </nc>
  </rcc>
  <rcc rId="21438" ua="false" sId="4">
    <nc r="E264" t="n">
      <f>-</f>
    </nc>
  </rcc>
  <rcc rId="21439" ua="false" sId="4">
    <nc r="E265" t="n">
      <f>-</f>
    </nc>
  </rcc>
  <rcc rId="21440" ua="false" sId="4">
    <nc r="E266" t="n">
      <f>-</f>
    </nc>
  </rcc>
  <rcc rId="21441" ua="false" sId="4">
    <nc r="E267" t="n">
      <f>-</f>
    </nc>
  </rcc>
  <rcc rId="21442" ua="false" sId="4">
    <nc r="E268" t="n">
      <f>-</f>
    </nc>
  </rcc>
  <rcc rId="21443" ua="false" sId="4">
    <nc r="E269" t="n">
      <f>-</f>
    </nc>
  </rcc>
  <rcc rId="21444" ua="false" sId="4">
    <nc r="E270" t="n">
      <f>-</f>
    </nc>
  </rcc>
  <rcc rId="21445" ua="false" sId="4">
    <nc r="E271" t="n">
      <f>-</f>
    </nc>
  </rcc>
  <rcc rId="21446" ua="false" sId="4">
    <nc r="E272" t="n">
      <f>-</f>
    </nc>
  </rcc>
  <rcc rId="21447" ua="false" sId="4">
    <nc r="E273" t="n">
      <f>-</f>
    </nc>
  </rcc>
  <rcc rId="21448" ua="false" sId="4">
    <nc r="E274" t="n">
      <f>-</f>
    </nc>
  </rcc>
  <rcc rId="21449" ua="false" sId="4">
    <nc r="E275" t="n">
      <f>-</f>
    </nc>
  </rcc>
  <rcc rId="21450" ua="false" sId="4">
    <nc r="E276" t="n">
      <f>-</f>
    </nc>
  </rcc>
  <rcc rId="21451" ua="false" sId="4">
    <nc r="E277" t="n">
      <f>-</f>
    </nc>
  </rcc>
  <rcc rId="21452" ua="false" sId="4">
    <nc r="E278" t="n">
      <f>-</f>
    </nc>
  </rcc>
  <rcc rId="21453" ua="false" sId="4">
    <nc r="E279" t="n">
      <f>-</f>
    </nc>
  </rcc>
  <rcc rId="21454" ua="false" sId="4">
    <nc r="E280" t="n">
      <f>-</f>
    </nc>
  </rcc>
  <rcc rId="21455" ua="false" sId="4">
    <nc r="E281" t="n">
      <f>-</f>
    </nc>
  </rcc>
  <rcc rId="21456" ua="false" sId="4">
    <nc r="E282" t="n">
      <f>-</f>
    </nc>
  </rcc>
  <rcc rId="21457" ua="false" sId="4">
    <nc r="E283" t="n">
      <f>-</f>
    </nc>
  </rcc>
  <rcc rId="21458" ua="false" sId="4">
    <nc r="E284" t="n">
      <f>-</f>
    </nc>
  </rcc>
  <rcc rId="21459" ua="false" sId="4">
    <nc r="E285" t="n">
      <f>-</f>
    </nc>
  </rcc>
  <rcc rId="21460" ua="false" sId="4">
    <nc r="F260" t="n">
      <f>-</f>
    </nc>
  </rcc>
  <rcc rId="21461" ua="false" sId="4">
    <nc r="F261" t="n">
      <f>-</f>
    </nc>
  </rcc>
  <rcc rId="21462" ua="false" sId="4">
    <nc r="F262" t="n">
      <f>-</f>
    </nc>
  </rcc>
  <rcc rId="21463" ua="false" sId="4">
    <nc r="F263" t="n">
      <f>-</f>
    </nc>
  </rcc>
  <rcc rId="21464" ua="false" sId="4">
    <nc r="F264" t="n">
      <f>-</f>
    </nc>
  </rcc>
  <rcc rId="21465" ua="false" sId="4">
    <nc r="F265" t="n">
      <f>-</f>
    </nc>
  </rcc>
  <rcc rId="21466" ua="false" sId="4">
    <nc r="F266" t="n">
      <f>-</f>
    </nc>
  </rcc>
  <rcc rId="21467" ua="false" sId="4">
    <nc r="F267" t="n">
      <f>-</f>
    </nc>
  </rcc>
  <rcc rId="21468" ua="false" sId="4">
    <nc r="F268" t="n">
      <f>-</f>
    </nc>
  </rcc>
  <rcc rId="21469" ua="false" sId="4">
    <nc r="F269" t="n">
      <f>-</f>
    </nc>
  </rcc>
  <rcc rId="21470" ua="false" sId="4">
    <nc r="F270" t="n">
      <f>-</f>
    </nc>
  </rcc>
  <rcc rId="21471" ua="false" sId="4">
    <nc r="F271" t="n">
      <f>-</f>
    </nc>
  </rcc>
  <rcc rId="21472" ua="false" sId="4">
    <nc r="F272" t="n">
      <f>-</f>
    </nc>
  </rcc>
  <rcc rId="21473" ua="false" sId="4">
    <nc r="F273" t="n">
      <f>-</f>
    </nc>
  </rcc>
  <rcc rId="21474" ua="false" sId="4">
    <nc r="F274" t="n">
      <f>-</f>
    </nc>
  </rcc>
  <rcc rId="21475" ua="false" sId="4">
    <nc r="F275" t="n">
      <f>-</f>
    </nc>
  </rcc>
  <rcc rId="21476" ua="false" sId="4">
    <nc r="F276" t="n">
      <f>-</f>
    </nc>
  </rcc>
  <rcc rId="21477" ua="false" sId="4">
    <nc r="F277" t="n">
      <f>-</f>
    </nc>
  </rcc>
  <rcc rId="21478" ua="false" sId="4">
    <nc r="F278" t="n">
      <f>-</f>
    </nc>
  </rcc>
  <rcc rId="21479" ua="false" sId="4">
    <nc r="F279" t="n">
      <f>-</f>
    </nc>
  </rcc>
  <rcc rId="21480" ua="false" sId="4">
    <nc r="F280" t="n">
      <f>-</f>
    </nc>
  </rcc>
  <rcc rId="21481" ua="false" sId="4">
    <nc r="F281" t="n">
      <f>-</f>
    </nc>
  </rcc>
  <rcc rId="21482" ua="false" sId="4">
    <nc r="F282" t="n">
      <f>-</f>
    </nc>
  </rcc>
  <rcc rId="21483" ua="false" sId="4">
    <nc r="F283" t="n">
      <f>-</f>
    </nc>
  </rcc>
  <rcc rId="21484" ua="false" sId="4">
    <nc r="F284" t="n">
      <f>-</f>
    </nc>
  </rcc>
  <rcc rId="21485" ua="false" sId="4">
    <nc r="F285" t="n">
      <f>-</f>
    </nc>
  </rcc>
  <rcc rId="21486" ua="false" sId="4">
    <nc r="G260" t="n">
      <f>-</f>
    </nc>
  </rcc>
  <rcc rId="21487" ua="false" sId="4">
    <nc r="G261" t="n">
      <f>-</f>
    </nc>
  </rcc>
  <rcc rId="21488" ua="false" sId="4">
    <nc r="G262" t="n">
      <f>-</f>
    </nc>
  </rcc>
  <rcc rId="21489" ua="false" sId="4">
    <nc r="G263" t="n">
      <f>-</f>
    </nc>
  </rcc>
  <rcc rId="21490" ua="false" sId="4">
    <nc r="G264" t="n">
      <f>-</f>
    </nc>
  </rcc>
  <rcc rId="21491" ua="false" sId="4">
    <nc r="G265" t="n">
      <f>-</f>
    </nc>
  </rcc>
  <rcc rId="21492" ua="false" sId="4">
    <nc r="G266" t="n">
      <f>-</f>
    </nc>
  </rcc>
  <rcc rId="21493" ua="false" sId="4">
    <nc r="G267" t="n">
      <f>-</f>
    </nc>
  </rcc>
  <rcc rId="21494" ua="false" sId="4">
    <nc r="G268" t="n">
      <f>-</f>
    </nc>
  </rcc>
  <rcc rId="21495" ua="false" sId="4">
    <nc r="G269" t="n">
      <f>-</f>
    </nc>
  </rcc>
  <rcc rId="21496" ua="false" sId="4">
    <nc r="G270" t="n">
      <f>-</f>
    </nc>
  </rcc>
  <rcc rId="21497" ua="false" sId="4">
    <nc r="G271" t="n">
      <f>-</f>
    </nc>
  </rcc>
  <rcc rId="21498" ua="false" sId="4">
    <nc r="G272" t="n">
      <f>-</f>
    </nc>
  </rcc>
  <rcc rId="21499" ua="false" sId="4">
    <nc r="G273" t="n">
      <f>-</f>
    </nc>
  </rcc>
  <rcc rId="21500" ua="false" sId="4">
    <nc r="G274" t="n">
      <f>-</f>
    </nc>
  </rcc>
  <rcc rId="21501" ua="false" sId="4">
    <nc r="G275" t="n">
      <f>-</f>
    </nc>
  </rcc>
  <rcc rId="21502" ua="false" sId="4">
    <nc r="G276" t="n">
      <f>-</f>
    </nc>
  </rcc>
  <rcc rId="21503" ua="false" sId="4">
    <nc r="G277" t="n">
      <f>-</f>
    </nc>
  </rcc>
  <rcc rId="21504" ua="false" sId="4">
    <nc r="G278" t="n">
      <f>-</f>
    </nc>
  </rcc>
  <rcc rId="21505" ua="false" sId="4">
    <nc r="G279" t="n">
      <f>-</f>
    </nc>
  </rcc>
  <rcc rId="21506" ua="false" sId="4">
    <nc r="G280" t="n">
      <f>-</f>
    </nc>
  </rcc>
  <rcc rId="21507" ua="false" sId="4">
    <nc r="G281" t="n">
      <f>-</f>
    </nc>
  </rcc>
  <rcc rId="21508" ua="false" sId="4">
    <nc r="G282" t="n">
      <f>-</f>
    </nc>
  </rcc>
  <rcc rId="21509" ua="false" sId="4">
    <nc r="G283" t="n">
      <f>-</f>
    </nc>
  </rcc>
  <rcc rId="21510" ua="false" sId="4">
    <nc r="G284" t="n">
      <f>-</f>
    </nc>
  </rcc>
  <rcc rId="21511" ua="false" sId="4">
    <nc r="G285" t="n">
      <f>-</f>
    </nc>
  </rcc>
  <rcc rId="21512" ua="false" sId="4">
    <nc r="H260" t="n">
      <f>-</f>
    </nc>
  </rcc>
  <rcc rId="21513" ua="false" sId="4">
    <nc r="H261" t="n">
      <f>-</f>
    </nc>
  </rcc>
  <rcc rId="21514" ua="false" sId="4">
    <nc r="H262" t="n">
      <f>-</f>
    </nc>
  </rcc>
  <rcc rId="21515" ua="false" sId="4">
    <nc r="H263" t="n">
      <f>-</f>
    </nc>
  </rcc>
  <rcc rId="21516" ua="false" sId="4">
    <nc r="H264" t="n">
      <f>-</f>
    </nc>
  </rcc>
  <rcc rId="21517" ua="false" sId="4">
    <nc r="H265" t="n">
      <f>-</f>
    </nc>
  </rcc>
  <rcc rId="21518" ua="false" sId="4">
    <nc r="H266" t="n">
      <f>-</f>
    </nc>
  </rcc>
  <rcc rId="21519" ua="false" sId="4">
    <nc r="H267" t="n">
      <f>-</f>
    </nc>
  </rcc>
  <rcc rId="21520" ua="false" sId="4">
    <nc r="H268" t="n">
      <f>-</f>
    </nc>
  </rcc>
  <rcc rId="21521" ua="false" sId="4">
    <nc r="H269" t="n">
      <f>-</f>
    </nc>
  </rcc>
  <rcc rId="21522" ua="false" sId="4">
    <nc r="H270" t="n">
      <f>-</f>
    </nc>
  </rcc>
  <rcc rId="21523" ua="false" sId="4">
    <nc r="H271" t="n">
      <f>-</f>
    </nc>
  </rcc>
  <rcc rId="21524" ua="false" sId="4">
    <nc r="H272" t="n">
      <f>-</f>
    </nc>
  </rcc>
  <rcc rId="21525" ua="false" sId="4">
    <nc r="H273" t="n">
      <f>-</f>
    </nc>
  </rcc>
  <rcc rId="21526" ua="false" sId="4">
    <nc r="H274" t="n">
      <f>-</f>
    </nc>
  </rcc>
  <rcc rId="21527" ua="false" sId="4">
    <nc r="H275" t="n">
      <f>-</f>
    </nc>
  </rcc>
  <rcc rId="21528" ua="false" sId="4">
    <nc r="H276" t="n">
      <f>-</f>
    </nc>
  </rcc>
  <rcc rId="21529" ua="false" sId="4">
    <nc r="H277" t="n">
      <f>-</f>
    </nc>
  </rcc>
  <rcc rId="21530" ua="false" sId="4">
    <nc r="H278" t="n">
      <f>-</f>
    </nc>
  </rcc>
  <rcc rId="21531" ua="false" sId="4">
    <nc r="H279" t="n">
      <f>-</f>
    </nc>
  </rcc>
  <rcc rId="21532" ua="false" sId="4">
    <nc r="H280" t="n">
      <f>-</f>
    </nc>
  </rcc>
  <rcc rId="21533" ua="false" sId="4">
    <nc r="H281" t="n">
      <f>-</f>
    </nc>
  </rcc>
  <rcc rId="21534" ua="false" sId="4">
    <nc r="H282" t="n">
      <f>-</f>
    </nc>
  </rcc>
  <rcc rId="21535" ua="false" sId="4">
    <nc r="H283" t="n">
      <f>-</f>
    </nc>
  </rcc>
  <rcc rId="21536" ua="false" sId="4">
    <nc r="H284" t="n">
      <f>-</f>
    </nc>
  </rcc>
  <rcc rId="21537" ua="false" sId="4">
    <nc r="H285" t="n">
      <f>-</f>
    </nc>
  </rcc>
  <rcc rId="21538" ua="false" sId="4">
    <oc r="I260" t="n">
      <f>AO260+AQ260+AS260+AU260+AW260</f>
    </oc>
    <nc r="I260" t="n">
      <f>-</f>
    </nc>
  </rcc>
  <rcc rId="21539" ua="false" sId="4">
    <oc r="I261" t="n">
      <f>AO261+AQ261+AS261+AU261+AW261</f>
    </oc>
    <nc r="I261" t="n">
      <f>-</f>
    </nc>
  </rcc>
  <rcc rId="21540" ua="false" sId="4">
    <oc r="I262" t="n">
      <f>AO262+AQ262+AS262+AU262+AW262</f>
    </oc>
    <nc r="I262" t="n">
      <f>-</f>
    </nc>
  </rcc>
  <rcc rId="21541" ua="false" sId="4">
    <oc r="I263" t="n">
      <f>AO263+AQ263+AS263+AU263+AW263</f>
    </oc>
    <nc r="I263" t="n">
      <f>-</f>
    </nc>
  </rcc>
  <rcc rId="21542" ua="false" sId="4">
    <oc r="I264" t="n">
      <f>AO264+AQ264+AS264+AU264+AW264</f>
    </oc>
    <nc r="I264" t="n">
      <f>-</f>
    </nc>
  </rcc>
  <rcc rId="21543" ua="false" sId="4">
    <oc r="I265" t="n">
      <f>AO265+AQ265+AS265+AU265+AW265</f>
    </oc>
    <nc r="I265" t="n">
      <f>-</f>
    </nc>
  </rcc>
  <rcc rId="21544" ua="false" sId="4">
    <oc r="I266" t="n">
      <f>AO266+AQ266+AS266+AU266+AW266</f>
    </oc>
    <nc r="I266" t="n">
      <f>-</f>
    </nc>
  </rcc>
  <rcc rId="21545" ua="false" sId="4">
    <oc r="I267" t="n">
      <f>AO267+AQ267+AS267+AU267+AW267</f>
    </oc>
    <nc r="I267" t="n">
      <f>-</f>
    </nc>
  </rcc>
  <rcc rId="21546" ua="false" sId="4">
    <oc r="I268" t="n">
      <f>AO268+AQ268+AS268+AU268+AW268</f>
    </oc>
    <nc r="I268" t="n">
      <f>-</f>
    </nc>
  </rcc>
  <rcc rId="21547" ua="false" sId="4">
    <oc r="I269" t="n">
      <f>AO269+AQ269+AS269+AU269+AW269</f>
    </oc>
    <nc r="I269" t="n">
      <f>-</f>
    </nc>
  </rcc>
  <rcc rId="21548" ua="false" sId="4">
    <oc r="I270" t="n">
      <f>AO270+AQ270+AS270+AU270+AW270</f>
    </oc>
    <nc r="I270" t="n">
      <f>-</f>
    </nc>
  </rcc>
  <rcc rId="21549" ua="false" sId="4">
    <oc r="I271" t="n">
      <f>AO271+AQ271+AS271+AU271+AW271</f>
    </oc>
    <nc r="I271" t="n">
      <f>-</f>
    </nc>
  </rcc>
  <rcc rId="21550" ua="false" sId="4">
    <oc r="I272" t="n">
      <f>AO272+AQ272+AS272+AU272+AW272</f>
    </oc>
    <nc r="I272" t="n">
      <f>-</f>
    </nc>
  </rcc>
  <rcc rId="21551" ua="false" sId="4">
    <oc r="I273" t="n">
      <f>AO273+AQ273+AS273+AU273+AW273</f>
    </oc>
    <nc r="I273" t="n">
      <f>-</f>
    </nc>
  </rcc>
  <rcc rId="21552" ua="false" sId="4">
    <oc r="I274" t="n">
      <f>AO274+AQ274+AS274+AU274+AW274</f>
    </oc>
    <nc r="I274" t="n">
      <f>-</f>
    </nc>
  </rcc>
  <rcc rId="21553" ua="false" sId="4">
    <oc r="I275" t="n">
      <f>AO275+AQ275+AS275+AU275+AW275</f>
    </oc>
    <nc r="I275" t="n">
      <f>-</f>
    </nc>
  </rcc>
  <rcc rId="21554" ua="false" sId="4">
    <oc r="I276" t="n">
      <f>AO276+AQ276+AS276+AU276+AW276</f>
    </oc>
    <nc r="I276" t="n">
      <f>-</f>
    </nc>
  </rcc>
  <rcc rId="21555" ua="false" sId="4">
    <oc r="I277" t="n">
      <f>AO277+AQ277+AS277+AU277+AW277</f>
    </oc>
    <nc r="I277" t="n">
      <f>-</f>
    </nc>
  </rcc>
  <rcc rId="21556" ua="false" sId="4">
    <oc r="I278" t="n">
      <f>AO278+AQ278+AS278+AU278+AW278</f>
    </oc>
    <nc r="I278" t="n">
      <f>-</f>
    </nc>
  </rcc>
  <rcc rId="21557" ua="false" sId="4">
    <oc r="I279" t="n">
      <f>AO279+AQ279+AS279+AU279+AW279</f>
    </oc>
    <nc r="I279" t="n">
      <f>-</f>
    </nc>
  </rcc>
  <rcc rId="21558" ua="false" sId="4">
    <oc r="I280" t="n">
      <f>AO280+AQ280+AS280+AU280+AW280</f>
    </oc>
    <nc r="I280" t="n">
      <f>-</f>
    </nc>
  </rcc>
  <rcc rId="21559" ua="false" sId="4">
    <oc r="I281" t="n">
      <f>AO281+AQ281+AS281+AU281+AW281</f>
    </oc>
    <nc r="I281" t="n">
      <f>-</f>
    </nc>
  </rcc>
  <rcc rId="21560" ua="false" sId="4">
    <oc r="I282" t="n">
      <f>AO282+AQ282+AS282+AU282+AW282</f>
    </oc>
    <nc r="I282" t="n">
      <f>-</f>
    </nc>
  </rcc>
  <rcc rId="21561" ua="false" sId="4">
    <oc r="I283" t="n">
      <f>AO283+AQ283+AS283+AU283+AW283</f>
    </oc>
    <nc r="I283" t="n">
      <f>-</f>
    </nc>
  </rcc>
  <rcc rId="21562" ua="false" sId="4">
    <oc r="I284" t="n">
      <f>AO284+AQ284+AS284+AU284+AW284</f>
    </oc>
    <nc r="I284" t="n">
      <f>-</f>
    </nc>
  </rcc>
  <rcc rId="21563" ua="false" sId="4">
    <oc r="I285" t="n">
      <f>SUM(I258:I284)</f>
    </oc>
    <nc r="I285" t="n">
      <f>-</f>
    </nc>
  </rcc>
  <rcc rId="21564" ua="false" sId="4">
    <oc r="J260" t="n">
      <f>AP260+AR260+AT260+AV260+AX260</f>
    </oc>
    <nc r="J260" t="n">
      <f>-</f>
    </nc>
  </rcc>
  <rcc rId="21565" ua="false" sId="4">
    <oc r="J261" t="n">
      <f>AP261+AR261+AT261+AV261+AX261</f>
    </oc>
    <nc r="J261" t="n">
      <f>-</f>
    </nc>
  </rcc>
  <rcc rId="21566" ua="false" sId="4">
    <oc r="J262" t="n">
      <f>AP262+AR262+AT262+AV262+AX262</f>
    </oc>
    <nc r="J262" t="n">
      <f>-</f>
    </nc>
  </rcc>
  <rcc rId="21567" ua="false" sId="4">
    <oc r="J263" t="n">
      <f>AP263+AR263+AT263+AV263+AX263</f>
    </oc>
    <nc r="J263" t="n">
      <f>-</f>
    </nc>
  </rcc>
  <rcc rId="21568" ua="false" sId="4">
    <oc r="J264" t="n">
      <f>AP264+AR264+AT264+AV264+AX264</f>
    </oc>
    <nc r="J264" t="n">
      <f>-</f>
    </nc>
  </rcc>
  <rcc rId="21569" ua="false" sId="4">
    <oc r="J265" t="n">
      <f>AP265+AR265+AT265+AV265+AX265</f>
    </oc>
    <nc r="J265" t="n">
      <f>-</f>
    </nc>
  </rcc>
  <rcc rId="21570" ua="false" sId="4">
    <oc r="J266" t="n">
      <f>AP266+AR266+AT266+AV266+AX266</f>
    </oc>
    <nc r="J266" t="n">
      <f>-</f>
    </nc>
  </rcc>
  <rcc rId="21571" ua="false" sId="4">
    <oc r="J267" t="n">
      <f>AP267+AR267+AT267+AV267+AX267</f>
    </oc>
    <nc r="J267" t="n">
      <f>-</f>
    </nc>
  </rcc>
  <rcc rId="21572" ua="false" sId="4">
    <oc r="J268" t="n">
      <f>AP268+AR268+AT268+AV268+AX268</f>
    </oc>
    <nc r="J268" t="n">
      <f>-</f>
    </nc>
  </rcc>
  <rcc rId="21573" ua="false" sId="4">
    <oc r="J269" t="n">
      <f>AP269+AR269+AT269+AV269+AX269</f>
    </oc>
    <nc r="J269" t="n">
      <f>-</f>
    </nc>
  </rcc>
  <rcc rId="21574" ua="false" sId="4">
    <oc r="J270" t="n">
      <f>AP270+AR270+AT270+AV270+AX270</f>
    </oc>
    <nc r="J270" t="n">
      <f>-</f>
    </nc>
  </rcc>
  <rcc rId="21575" ua="false" sId="4">
    <oc r="J271" t="n">
      <f>AP271+AR271+AT271+AV271+AX271</f>
    </oc>
    <nc r="J271" t="n">
      <f>-</f>
    </nc>
  </rcc>
  <rcc rId="21576" ua="false" sId="4">
    <oc r="J272" t="n">
      <f>AP272+AR272+AT272+AV272+AX272</f>
    </oc>
    <nc r="J272" t="n">
      <f>-</f>
    </nc>
  </rcc>
  <rcc rId="21577" ua="false" sId="4">
    <oc r="J273" t="n">
      <f>AP273+AR273+AT273+AV273+AX273</f>
    </oc>
    <nc r="J273" t="n">
      <f>-</f>
    </nc>
  </rcc>
  <rcc rId="21578" ua="false" sId="4">
    <oc r="J274" t="n">
      <f>AP274+AR274+AT274+AV274+AX274</f>
    </oc>
    <nc r="J274" t="n">
      <f>-</f>
    </nc>
  </rcc>
  <rcc rId="21579" ua="false" sId="4">
    <oc r="J275" t="n">
      <f>AP275+AR275+AT275+AV275+AX275</f>
    </oc>
    <nc r="J275" t="n">
      <f>-</f>
    </nc>
  </rcc>
  <rcc rId="21580" ua="false" sId="4">
    <oc r="J276" t="n">
      <f>AP276+AR276+AT276+AV276+AX276</f>
    </oc>
    <nc r="J276" t="n">
      <f>-</f>
    </nc>
  </rcc>
  <rcc rId="21581" ua="false" sId="4">
    <oc r="J277" t="n">
      <f>AP277+AR277+AT277+AV277+AX277</f>
    </oc>
    <nc r="J277" t="n">
      <f>-</f>
    </nc>
  </rcc>
  <rcc rId="21582" ua="false" sId="4">
    <oc r="J278" t="n">
      <f>AP278+AR278+AT278+AV278+AX278</f>
    </oc>
    <nc r="J278" t="n">
      <f>-</f>
    </nc>
  </rcc>
  <rcc rId="21583" ua="false" sId="4">
    <oc r="J279" t="n">
      <f>AP279+AR279+AT279+AV279+AX279</f>
    </oc>
    <nc r="J279" t="n">
      <f>-</f>
    </nc>
  </rcc>
  <rcc rId="21584" ua="false" sId="4">
    <oc r="J280" t="n">
      <f>AP280+AR280+AT280+AV280+AX280</f>
    </oc>
    <nc r="J280" t="n">
      <f>-</f>
    </nc>
  </rcc>
  <rcc rId="21585" ua="false" sId="4">
    <oc r="J281" t="n">
      <f>AP281+AR281+AT281+AV281+AX281</f>
    </oc>
    <nc r="J281" t="n">
      <f>-</f>
    </nc>
  </rcc>
  <rcc rId="21586" ua="false" sId="4">
    <oc r="J282" t="n">
      <f>AP282+AR282+AT282+AV282+AX282</f>
    </oc>
    <nc r="J282" t="n">
      <f>-</f>
    </nc>
  </rcc>
  <rcc rId="21587" ua="false" sId="4">
    <oc r="J283" t="n">
      <f>AP283+AR283+AT283+AV283+AX283</f>
    </oc>
    <nc r="J283" t="n">
      <f>-</f>
    </nc>
  </rcc>
  <rcc rId="21588" ua="false" sId="4">
    <oc r="J284" t="n">
      <f>AP284+AR284+AT284+AV284+AX284</f>
    </oc>
    <nc r="J284" t="n">
      <f>-</f>
    </nc>
  </rcc>
  <rcc rId="21589" ua="false" sId="4">
    <oc r="J285" t="e">
      <f/>
    </oc>
    <nc r="J285" t="n">
      <f>-</f>
    </nc>
  </rcc>
  <rcc rId="21590" ua="false" sId="4">
    <oc r="K260" t="e">
      <f>I260-</f>
    </oc>
    <nc r="K260" t="n">
      <f>-</f>
    </nc>
  </rcc>
  <rcc rId="21591" ua="false" sId="4">
    <oc r="K261" t="e">
      <f>I261-</f>
    </oc>
    <nc r="K261" t="n">
      <f>-</f>
    </nc>
  </rcc>
  <rcc rId="21592" ua="false" sId="4">
    <oc r="K262" t="e">
      <f>I262-</f>
    </oc>
    <nc r="K262" t="n">
      <f>-</f>
    </nc>
  </rcc>
  <rcc rId="21593" ua="false" sId="4">
    <oc r="K263" t="e">
      <f>I263-</f>
    </oc>
    <nc r="K263" t="n">
      <f>-</f>
    </nc>
  </rcc>
  <rcc rId="21594" ua="false" sId="4">
    <oc r="K264" t="e">
      <f>I264-</f>
    </oc>
    <nc r="K264" t="n">
      <f>-</f>
    </nc>
  </rcc>
  <rcc rId="21595" ua="false" sId="4">
    <oc r="K265" t="e">
      <f>I265-</f>
    </oc>
    <nc r="K265" t="n">
      <f>-</f>
    </nc>
  </rcc>
  <rcc rId="21596" ua="false" sId="4">
    <oc r="K266" t="e">
      <f>I266-</f>
    </oc>
    <nc r="K266" t="n">
      <f>-</f>
    </nc>
  </rcc>
  <rcc rId="21597" ua="false" sId="4">
    <oc r="K267" t="e">
      <f>I267-</f>
    </oc>
    <nc r="K267" t="n">
      <f>-</f>
    </nc>
  </rcc>
  <rcc rId="21598" ua="false" sId="4">
    <oc r="K268" t="e">
      <f>I268-</f>
    </oc>
    <nc r="K268" t="n">
      <f>-</f>
    </nc>
  </rcc>
  <rcc rId="21599" ua="false" sId="4">
    <oc r="K269" t="e">
      <f>I269-</f>
    </oc>
    <nc r="K269" t="n">
      <f>-</f>
    </nc>
  </rcc>
  <rcc rId="21600" ua="false" sId="4">
    <oc r="K270" t="e">
      <f>I270-</f>
    </oc>
    <nc r="K270" t="n">
      <f>-</f>
    </nc>
  </rcc>
  <rcc rId="21601" ua="false" sId="4">
    <oc r="K271" t="e">
      <f>I271-</f>
    </oc>
    <nc r="K271" t="n">
      <f>-</f>
    </nc>
  </rcc>
  <rcc rId="21602" ua="false" sId="4">
    <oc r="K272" t="e">
      <f>I272-</f>
    </oc>
    <nc r="K272" t="n">
      <f>-</f>
    </nc>
  </rcc>
  <rcc rId="21603" ua="false" sId="4">
    <oc r="K273" t="e">
      <f>I273-</f>
    </oc>
    <nc r="K273" t="n">
      <f>-</f>
    </nc>
  </rcc>
  <rcc rId="21604" ua="false" sId="4">
    <oc r="K274" t="e">
      <f>I274-</f>
    </oc>
    <nc r="K274" t="n">
      <f>-</f>
    </nc>
  </rcc>
  <rcc rId="21605" ua="false" sId="4">
    <oc r="K275" t="e">
      <f>I275-</f>
    </oc>
    <nc r="K275" t="n">
      <f>-</f>
    </nc>
  </rcc>
  <rcc rId="21606" ua="false" sId="4">
    <oc r="K276" t="e">
      <f>I276-</f>
    </oc>
    <nc r="K276" t="n">
      <f>-</f>
    </nc>
  </rcc>
  <rcc rId="21607" ua="false" sId="4">
    <oc r="K277" t="e">
      <f>I277-</f>
    </oc>
    <nc r="K277" t="n">
      <f>-</f>
    </nc>
  </rcc>
  <rcc rId="21608" ua="false" sId="4">
    <oc r="K278" t="e">
      <f>I278-</f>
    </oc>
    <nc r="K278" t="n">
      <f>-</f>
    </nc>
  </rcc>
  <rcc rId="21609" ua="false" sId="4">
    <oc r="K279" t="e">
      <f>I279-</f>
    </oc>
    <nc r="K279" t="n">
      <f>-</f>
    </nc>
  </rcc>
  <rcc rId="21610" ua="false" sId="4">
    <oc r="K280" t="e">
      <f>I280-</f>
    </oc>
    <nc r="K280" t="n">
      <f>-</f>
    </nc>
  </rcc>
  <rcc rId="21611" ua="false" sId="4">
    <oc r="K281" t="e">
      <f>I281-</f>
    </oc>
    <nc r="K281" t="n">
      <f>-</f>
    </nc>
  </rcc>
  <rcc rId="21612" ua="false" sId="4">
    <oc r="K282" t="e">
      <f>I282-</f>
    </oc>
    <nc r="K282" t="n">
      <f>-</f>
    </nc>
  </rcc>
  <rcc rId="21613" ua="false" sId="4">
    <oc r="K283" t="e">
      <f>I283-</f>
    </oc>
    <nc r="K283" t="n">
      <f>-</f>
    </nc>
  </rcc>
  <rcc rId="21614" ua="false" sId="4">
    <oc r="K284" t="e">
      <f>I284-</f>
    </oc>
    <nc r="K284" t="n">
      <f>-</f>
    </nc>
  </rcc>
  <rcc rId="21615" ua="false" sId="4">
    <oc r="K285" t="e">
      <f>I285-</f>
    </oc>
    <nc r="K285" t="n">
      <f>-</f>
    </nc>
  </rcc>
  <rcc rId="21616" ua="false" sId="4">
    <oc r="L260" t="e">
      <f>J260-</f>
    </oc>
    <nc r="L260" t="n">
      <f>-</f>
    </nc>
  </rcc>
  <rcc rId="21617" ua="false" sId="4">
    <oc r="L261" t="e">
      <f>J261-</f>
    </oc>
    <nc r="L261" t="n">
      <f>-</f>
    </nc>
  </rcc>
  <rcc rId="21618" ua="false" sId="4">
    <oc r="L262" t="e">
      <f>J262-</f>
    </oc>
    <nc r="L262" t="n">
      <f>-</f>
    </nc>
  </rcc>
  <rcc rId="21619" ua="false" sId="4">
    <oc r="L263" t="e">
      <f>J263-</f>
    </oc>
    <nc r="L263" t="n">
      <f>-</f>
    </nc>
  </rcc>
  <rcc rId="21620" ua="false" sId="4">
    <oc r="L264" t="e">
      <f>J264-</f>
    </oc>
    <nc r="L264" t="n">
      <f>-</f>
    </nc>
  </rcc>
  <rcc rId="21621" ua="false" sId="4">
    <oc r="L265" t="e">
      <f>J265-</f>
    </oc>
    <nc r="L265" t="n">
      <f>-</f>
    </nc>
  </rcc>
  <rcc rId="21622" ua="false" sId="4">
    <oc r="L266" t="e">
      <f>J266-</f>
    </oc>
    <nc r="L266" t="n">
      <f>-</f>
    </nc>
  </rcc>
  <rcc rId="21623" ua="false" sId="4">
    <oc r="L267" t="e">
      <f>J267-</f>
    </oc>
    <nc r="L267" t="n">
      <f>-</f>
    </nc>
  </rcc>
  <rcc rId="21624" ua="false" sId="4">
    <oc r="L268" t="e">
      <f>J268-</f>
    </oc>
    <nc r="L268" t="n">
      <f>-</f>
    </nc>
  </rcc>
  <rcc rId="21625" ua="false" sId="4">
    <oc r="L269" t="e">
      <f>J269-</f>
    </oc>
    <nc r="L269" t="n">
      <f>-</f>
    </nc>
  </rcc>
  <rcc rId="21626" ua="false" sId="4">
    <oc r="L270" t="e">
      <f>J270-</f>
    </oc>
    <nc r="L270" t="n">
      <f>-</f>
    </nc>
  </rcc>
  <rcc rId="21627" ua="false" sId="4">
    <oc r="L271" t="e">
      <f>J271-</f>
    </oc>
    <nc r="L271" t="n">
      <f>-</f>
    </nc>
  </rcc>
  <rcc rId="21628" ua="false" sId="4">
    <oc r="L272" t="e">
      <f>J272-</f>
    </oc>
    <nc r="L272" t="n">
      <f>-</f>
    </nc>
  </rcc>
  <rcc rId="21629" ua="false" sId="4">
    <oc r="L273" t="e">
      <f>J273-</f>
    </oc>
    <nc r="L273" t="n">
      <f>-</f>
    </nc>
  </rcc>
  <rcc rId="21630" ua="false" sId="4">
    <oc r="L274" t="e">
      <f>J274-</f>
    </oc>
    <nc r="L274" t="n">
      <f>-</f>
    </nc>
  </rcc>
  <rcc rId="21631" ua="false" sId="4">
    <oc r="L275" t="e">
      <f>J275-</f>
    </oc>
    <nc r="L275" t="n">
      <f>-</f>
    </nc>
  </rcc>
  <rcc rId="21632" ua="false" sId="4">
    <oc r="L276" t="e">
      <f>J276-</f>
    </oc>
    <nc r="L276" t="n">
      <f>-</f>
    </nc>
  </rcc>
  <rcc rId="21633" ua="false" sId="4">
    <oc r="L277" t="e">
      <f>J277-</f>
    </oc>
    <nc r="L277" t="n">
      <f>-</f>
    </nc>
  </rcc>
  <rcc rId="21634" ua="false" sId="4">
    <oc r="L278" t="e">
      <f>J278-</f>
    </oc>
    <nc r="L278" t="n">
      <f>-</f>
    </nc>
  </rcc>
  <rcc rId="21635" ua="false" sId="4">
    <oc r="L279" t="e">
      <f>J279-</f>
    </oc>
    <nc r="L279" t="n">
      <f>-</f>
    </nc>
  </rcc>
  <rcc rId="21636" ua="false" sId="4">
    <oc r="L280" t="e">
      <f>J280-</f>
    </oc>
    <nc r="L280" t="n">
      <f>-</f>
    </nc>
  </rcc>
  <rcc rId="21637" ua="false" sId="4">
    <oc r="L281" t="e">
      <f>J281-</f>
    </oc>
    <nc r="L281" t="n">
      <f>-</f>
    </nc>
  </rcc>
  <rcc rId="21638" ua="false" sId="4">
    <oc r="L282" t="e">
      <f>J282-</f>
    </oc>
    <nc r="L282" t="n">
      <f>-</f>
    </nc>
  </rcc>
  <rcc rId="21639" ua="false" sId="4">
    <oc r="L283" t="e">
      <f>J283-</f>
    </oc>
    <nc r="L283" t="n">
      <f>-</f>
    </nc>
  </rcc>
  <rcc rId="21640" ua="false" sId="4">
    <oc r="L284" t="e">
      <f>J284-</f>
    </oc>
    <nc r="L284" t="n">
      <f>-</f>
    </nc>
  </rcc>
  <rcc rId="21641" ua="false" sId="4">
    <oc r="L285" t="e">
      <f>J285-</f>
    </oc>
    <nc r="L285" t="n">
      <f>-</f>
    </nc>
  </rcc>
  <rcc rId="21642" ua="false" sId="4">
    <oc r="M260" t="e">
      <f>P295/P$320</f>
    </oc>
    <nc r="M260" t="n">
      <f>-</f>
    </nc>
  </rcc>
  <rcc rId="21643" ua="false" sId="4">
    <oc r="M261" t="e">
      <f>P296/P$320</f>
    </oc>
    <nc r="M261" t="n">
      <f>-</f>
    </nc>
  </rcc>
  <rcc rId="21644" ua="false" sId="4">
    <oc r="M262" t="e">
      <f>P297/P$320</f>
    </oc>
    <nc r="M262" t="n">
      <f>-</f>
    </nc>
  </rcc>
  <rcc rId="21645" ua="false" sId="4">
    <oc r="M263" t="e">
      <f>P298/P$320</f>
    </oc>
    <nc r="M263" t="n">
      <f>-</f>
    </nc>
  </rcc>
  <rcc rId="21646" ua="false" sId="4">
    <oc r="M264" t="e">
      <f>P299/P$320</f>
    </oc>
    <nc r="M264" t="n">
      <f>-</f>
    </nc>
  </rcc>
  <rcc rId="21647" ua="false" sId="4">
    <oc r="M265" t="e">
      <f>P300/P$320</f>
    </oc>
    <nc r="M265" t="n">
      <f>-</f>
    </nc>
  </rcc>
  <rcc rId="21648" ua="false" sId="4">
    <oc r="M266" t="e">
      <f>P301/P$320</f>
    </oc>
    <nc r="M266" t="n">
      <f>-</f>
    </nc>
  </rcc>
  <rcc rId="21649" ua="false" sId="4">
    <oc r="M267" t="e">
      <f>P302/P$320</f>
    </oc>
    <nc r="M267" t="n">
      <f>-</f>
    </nc>
  </rcc>
  <rcc rId="21650" ua="false" sId="4">
    <oc r="M268" t="e">
      <f>P303/P$320</f>
    </oc>
    <nc r="M268" t="n">
      <f>-</f>
    </nc>
  </rcc>
  <rcc rId="21651" ua="false" sId="4">
    <oc r="M269" t="e">
      <f>P304/P$320</f>
    </oc>
    <nc r="M269" t="n">
      <f>-</f>
    </nc>
  </rcc>
  <rcc rId="21652" ua="false" sId="4">
    <oc r="M270" t="e">
      <f>P305/P$320</f>
    </oc>
    <nc r="M270" t="n">
      <f>-</f>
    </nc>
  </rcc>
  <rcc rId="21653" ua="false" sId="4">
    <oc r="M271" t="e">
      <f>P306/P$320</f>
    </oc>
    <nc r="M271" t="n">
      <f>-</f>
    </nc>
  </rcc>
  <rcc rId="21654" ua="false" sId="4">
    <oc r="M272" t="e">
      <f>P307/P$320</f>
    </oc>
    <nc r="M272" t="n">
      <f>-</f>
    </nc>
  </rcc>
  <rcc rId="21655" ua="false" sId="4">
    <oc r="M273" t="e">
      <f>P308/P$320</f>
    </oc>
    <nc r="M273" t="n">
      <f>-</f>
    </nc>
  </rcc>
  <rcc rId="21656" ua="false" sId="4">
    <oc r="M274" t="e">
      <f>P309/P$320</f>
    </oc>
    <nc r="M274" t="n">
      <f>-</f>
    </nc>
  </rcc>
  <rcc rId="21657" ua="false" sId="4">
    <oc r="M275" t="e">
      <f>P310/P$320</f>
    </oc>
    <nc r="M275" t="n">
      <f>-</f>
    </nc>
  </rcc>
  <rcc rId="21658" ua="false" sId="4">
    <oc r="M276" t="e">
      <f>P311/P$320</f>
    </oc>
    <nc r="M276" t="n">
      <f>-</f>
    </nc>
  </rcc>
  <rcc rId="21659" ua="false" sId="4">
    <oc r="M277" t="e">
      <f>P312/P$320</f>
    </oc>
    <nc r="M277" t="n">
      <f>-</f>
    </nc>
  </rcc>
  <rcc rId="21660" ua="false" sId="4">
    <oc r="M278" t="e">
      <f>P313/P$320</f>
    </oc>
    <nc r="M278" t="n">
      <f>-</f>
    </nc>
  </rcc>
  <rcc rId="21661" ua="false" sId="4">
    <oc r="M279" t="e">
      <f>P314/P$320</f>
    </oc>
    <nc r="M279" t="n">
      <f>-</f>
    </nc>
  </rcc>
  <rcc rId="21662" ua="false" sId="4">
    <oc r="M280" t="e">
      <f>P315/P$320</f>
    </oc>
    <nc r="M280" t="n">
      <f>-</f>
    </nc>
  </rcc>
  <rcc rId="21663" ua="false" sId="4">
    <oc r="M281" t="e">
      <f>P316/P$320</f>
    </oc>
    <nc r="M281" t="n">
      <f>-</f>
    </nc>
  </rcc>
  <rcc rId="21664" ua="false" sId="4">
    <oc r="M282" t="e">
      <f>P317/P$320</f>
    </oc>
    <nc r="M282" t="n">
      <f>-</f>
    </nc>
  </rcc>
  <rcc rId="21665" ua="false" sId="4">
    <oc r="M283" t="e">
      <f>P318/P$320</f>
    </oc>
    <nc r="M283" t="n">
      <f>-</f>
    </nc>
  </rcc>
  <rcc rId="21666" ua="false" sId="4">
    <oc r="M284" t="e">
      <f>P319/P$320</f>
    </oc>
    <nc r="M284" t="n">
      <f>-</f>
    </nc>
  </rcc>
  <rcc rId="21667" ua="false" sId="4">
    <nc r="M285" t="n">
      <f>-</f>
    </nc>
  </rcc>
  <rcc rId="21668" ua="false" sId="4">
    <oc r="N260" t="n">
      <f>ROUND((N$285*M260),0)</f>
    </oc>
    <nc r="N260" t="n">
      <f>-</f>
    </nc>
  </rcc>
  <rcc rId="21669" ua="false" sId="4">
    <oc r="N261" t="n">
      <f>ROUND((N$285*M261),0)</f>
    </oc>
    <nc r="N261" t="n">
      <f>-</f>
    </nc>
  </rcc>
  <rcc rId="21670" ua="false" sId="4">
    <oc r="N262" t="n">
      <f>ROUND((N$285*M262),0)</f>
    </oc>
    <nc r="N262" t="n">
      <f>-</f>
    </nc>
  </rcc>
  <rcc rId="21671" ua="false" sId="4">
    <oc r="N263" t="n">
      <f>ROUND((N$285*M263),0)</f>
    </oc>
    <nc r="N263" t="n">
      <f>-</f>
    </nc>
  </rcc>
  <rcc rId="21672" ua="false" sId="4">
    <oc r="N264" t="n">
      <f>ROUND((N$285*M264),0)</f>
    </oc>
    <nc r="N264" t="n">
      <f>-</f>
    </nc>
  </rcc>
  <rcc rId="21673" ua="false" sId="4">
    <oc r="N265" t="n">
      <f>ROUND((N$285*M265),0)</f>
    </oc>
    <nc r="N265" t="n">
      <f>-</f>
    </nc>
  </rcc>
  <rcc rId="21674" ua="false" sId="4">
    <oc r="N266" t="n">
      <f>ROUND((N$285*M266),0)</f>
    </oc>
    <nc r="N266" t="n">
      <f>-</f>
    </nc>
  </rcc>
  <rcc rId="21675" ua="false" sId="4">
    <oc r="N267" t="n">
      <f>ROUND((N$285*M267),0)</f>
    </oc>
    <nc r="N267" t="n">
      <f>-</f>
    </nc>
  </rcc>
  <rcc rId="21676" ua="false" sId="4">
    <oc r="N268" t="n">
      <f>ROUND((N$285*M268),0)</f>
    </oc>
    <nc r="N268" t="n">
      <f>-</f>
    </nc>
  </rcc>
  <rcc rId="21677" ua="false" sId="4">
    <oc r="N269" t="n">
      <f>ROUND((N$285*M269),0)</f>
    </oc>
    <nc r="N269" t="n">
      <f>-</f>
    </nc>
  </rcc>
  <rcc rId="21678" ua="false" sId="4">
    <oc r="N270" t="n">
      <f>ROUND((N$285*M270),0)</f>
    </oc>
    <nc r="N270" t="n">
      <f>-</f>
    </nc>
  </rcc>
  <rcc rId="21679" ua="false" sId="4">
    <oc r="N271" t="n">
      <f>ROUND((N$285*M271),0)</f>
    </oc>
    <nc r="N271" t="n">
      <f>-</f>
    </nc>
  </rcc>
  <rcc rId="21680" ua="false" sId="4">
    <oc r="N272" t="n">
      <f>ROUND((N$285*M272),0)</f>
    </oc>
    <nc r="N272" t="n">
      <f>-</f>
    </nc>
  </rcc>
  <rcc rId="21681" ua="false" sId="4">
    <oc r="N273" t="n">
      <f>ROUND((N$285*M273),0)</f>
    </oc>
    <nc r="N273" t="n">
      <f>-</f>
    </nc>
  </rcc>
  <rcc rId="21682" ua="false" sId="4">
    <oc r="N274" t="n">
      <f>ROUND((N$285*M274),0)</f>
    </oc>
    <nc r="N274" t="n">
      <f>-</f>
    </nc>
  </rcc>
  <rcc rId="21683" ua="false" sId="4">
    <oc r="N275" t="n">
      <f>ROUND((N$285*M275),0)</f>
    </oc>
    <nc r="N275" t="n">
      <f>-</f>
    </nc>
  </rcc>
  <rcc rId="21684" ua="false" sId="4">
    <oc r="N276" t="n">
      <f>ROUND((N$285*M276),0)</f>
    </oc>
    <nc r="N276" t="n">
      <f>-</f>
    </nc>
  </rcc>
  <rcc rId="21685" ua="false" sId="4">
    <oc r="N277" t="n">
      <f>ROUND((N$285*M277),0)</f>
    </oc>
    <nc r="N277" t="n">
      <f>-</f>
    </nc>
  </rcc>
  <rcc rId="21686" ua="false" sId="4">
    <oc r="N278" t="n">
      <f>ROUND((N$285*M278),0)</f>
    </oc>
    <nc r="N278" t="n">
      <f>-</f>
    </nc>
  </rcc>
  <rcc rId="21687" ua="false" sId="4">
    <oc r="N279" t="n">
      <f>ROUND((N$285*M279),0)</f>
    </oc>
    <nc r="N279" t="n">
      <f>-</f>
    </nc>
  </rcc>
  <rcc rId="21688" ua="false" sId="4">
    <oc r="N280" t="n">
      <f>ROUND((N$285*M280),0)</f>
    </oc>
    <nc r="N280" t="n">
      <f>-</f>
    </nc>
  </rcc>
  <rcc rId="21689" ua="false" sId="4">
    <oc r="N281" t="n">
      <f>ROUND((N$285*M281),0)</f>
    </oc>
    <nc r="N281" t="n">
      <f>-</f>
    </nc>
  </rcc>
  <rcc rId="21690" ua="false" sId="4">
    <oc r="N282" t="n">
      <f>ROUND((N$285*M282),0)</f>
    </oc>
    <nc r="N282" t="n">
      <f>-</f>
    </nc>
  </rcc>
  <rcc rId="21691" ua="false" sId="4">
    <oc r="N283" t="n">
      <f>ROUND((N$285*M283),0)</f>
    </oc>
    <nc r="N283" t="n">
      <f>-</f>
    </nc>
  </rcc>
  <rcc rId="21692" ua="false" sId="4">
    <oc r="N284" t="n">
      <f>ROUND((N$285*M284),0)</f>
    </oc>
    <nc r="N284" t="n">
      <f>-</f>
    </nc>
  </rcc>
  <rcc rId="21693" ua="false" sId="4">
    <oc r="N285" t="e">
      <f/>
    </oc>
    <nc r="N285" t="n">
      <f>-</f>
    </nc>
  </rcc>
  <rcc rId="21694" ua="false" sId="4">
    <oc r="O260" t="e">
      <f>N260-</f>
    </oc>
    <nc r="O260" t="n">
      <f>-</f>
    </nc>
  </rcc>
  <rcc rId="21695" ua="false" sId="4">
    <oc r="O261" t="e">
      <f>N261-</f>
    </oc>
    <nc r="O261" t="n">
      <f>-</f>
    </nc>
  </rcc>
  <rcc rId="21696" ua="false" sId="4">
    <oc r="O262" t="e">
      <f>N262-</f>
    </oc>
    <nc r="O262" t="n">
      <f>-</f>
    </nc>
  </rcc>
  <rcc rId="21697" ua="false" sId="4">
    <oc r="O263" t="e">
      <f>N263-</f>
    </oc>
    <nc r="O263" t="n">
      <f>-</f>
    </nc>
  </rcc>
  <rcc rId="21698" ua="false" sId="4">
    <oc r="O264" t="e">
      <f>N264-</f>
    </oc>
    <nc r="O264" t="n">
      <f>-</f>
    </nc>
  </rcc>
  <rcc rId="21699" ua="false" sId="4">
    <oc r="O265" t="e">
      <f>N265-</f>
    </oc>
    <nc r="O265" t="n">
      <f>-</f>
    </nc>
  </rcc>
  <rcc rId="21700" ua="false" sId="4">
    <oc r="O266" t="e">
      <f>N266-</f>
    </oc>
    <nc r="O266" t="n">
      <f>-</f>
    </nc>
  </rcc>
  <rcc rId="21701" ua="false" sId="4">
    <oc r="O267" t="e">
      <f>N267-</f>
    </oc>
    <nc r="O267" t="n">
      <f>-</f>
    </nc>
  </rcc>
  <rcc rId="21702" ua="false" sId="4">
    <oc r="O268" t="e">
      <f>N268-</f>
    </oc>
    <nc r="O268" t="n">
      <f>-</f>
    </nc>
  </rcc>
  <rcc rId="21703" ua="false" sId="4">
    <oc r="O269" t="e">
      <f>N269-</f>
    </oc>
    <nc r="O269" t="n">
      <f>-</f>
    </nc>
  </rcc>
  <rcc rId="21704" ua="false" sId="4">
    <oc r="O270" t="e">
      <f>N270-</f>
    </oc>
    <nc r="O270" t="n">
      <f>-</f>
    </nc>
  </rcc>
  <rcc rId="21705" ua="false" sId="4">
    <oc r="O271" t="e">
      <f>N271-</f>
    </oc>
    <nc r="O271" t="n">
      <f>-</f>
    </nc>
  </rcc>
  <rcc rId="21706" ua="false" sId="4">
    <oc r="O272" t="e">
      <f>N272-</f>
    </oc>
    <nc r="O272" t="n">
      <f>-</f>
    </nc>
  </rcc>
  <rcc rId="21707" ua="false" sId="4">
    <oc r="O273" t="e">
      <f>N273-</f>
    </oc>
    <nc r="O273" t="n">
      <f>-</f>
    </nc>
  </rcc>
  <rcc rId="21708" ua="false" sId="4">
    <oc r="O274" t="e">
      <f>N274-</f>
    </oc>
    <nc r="O274" t="n">
      <f>-</f>
    </nc>
  </rcc>
  <rcc rId="21709" ua="false" sId="4">
    <oc r="O275" t="e">
      <f>N275-</f>
    </oc>
    <nc r="O275" t="n">
      <f>-</f>
    </nc>
  </rcc>
  <rcc rId="21710" ua="false" sId="4">
    <oc r="O276" t="e">
      <f>N276-</f>
    </oc>
    <nc r="O276" t="n">
      <f>-</f>
    </nc>
  </rcc>
  <rcc rId="21711" ua="false" sId="4">
    <oc r="O277" t="e">
      <f>N277-</f>
    </oc>
    <nc r="O277" t="n">
      <f>-</f>
    </nc>
  </rcc>
  <rcc rId="21712" ua="false" sId="4">
    <oc r="O278" t="e">
      <f>N278-</f>
    </oc>
    <nc r="O278" t="n">
      <f>-</f>
    </nc>
  </rcc>
  <rcc rId="21713" ua="false" sId="4">
    <oc r="O279" t="e">
      <f>N279-</f>
    </oc>
    <nc r="O279" t="n">
      <f>-</f>
    </nc>
  </rcc>
  <rcc rId="21714" ua="false" sId="4">
    <oc r="O280" t="e">
      <f>N280-</f>
    </oc>
    <nc r="O280" t="n">
      <f>-</f>
    </nc>
  </rcc>
  <rcc rId="21715" ua="false" sId="4">
    <oc r="O281" t="e">
      <f>N281-</f>
    </oc>
    <nc r="O281" t="n">
      <f>-</f>
    </nc>
  </rcc>
  <rcc rId="21716" ua="false" sId="4">
    <oc r="O282" t="e">
      <f>N282-</f>
    </oc>
    <nc r="O282" t="n">
      <f>-</f>
    </nc>
  </rcc>
  <rcc rId="21717" ua="false" sId="4">
    <oc r="O283" t="e">
      <f>N283-</f>
    </oc>
    <nc r="O283" t="n">
      <f>-</f>
    </nc>
  </rcc>
  <rcc rId="21718" ua="false" sId="4">
    <oc r="O284" t="e">
      <f>N284-</f>
    </oc>
    <nc r="O284" t="n">
      <f>-</f>
    </nc>
  </rcc>
  <rcc rId="21719" ua="false" sId="4">
    <nc r="O285" t="n">
      <f>-</f>
    </nc>
  </rcc>
  <rcc rId="21720" ua="false" sId="4">
    <oc r="P260" t="n">
      <f>N260+J260</f>
    </oc>
    <nc r="P260" t="n">
      <f>-</f>
    </nc>
  </rcc>
  <rcc rId="21721" ua="false" sId="4">
    <oc r="P261" t="n">
      <f>N261+J261</f>
    </oc>
    <nc r="P261" t="n">
      <f>-</f>
    </nc>
  </rcc>
  <rcc rId="21722" ua="false" sId="4">
    <oc r="P262" t="n">
      <f>N262+J262</f>
    </oc>
    <nc r="P262" t="n">
      <f>-</f>
    </nc>
  </rcc>
  <rcc rId="21723" ua="false" sId="4">
    <oc r="P263" t="n">
      <f>N263+J263</f>
    </oc>
    <nc r="P263" t="n">
      <f>-</f>
    </nc>
  </rcc>
  <rcc rId="21724" ua="false" sId="4">
    <oc r="P264" t="n">
      <f>N264+J264</f>
    </oc>
    <nc r="P264" t="n">
      <f>-</f>
    </nc>
  </rcc>
  <rcc rId="21725" ua="false" sId="4">
    <oc r="P265" t="n">
      <f>N265+J265</f>
    </oc>
    <nc r="P265" t="n">
      <f>-</f>
    </nc>
  </rcc>
  <rcc rId="21726" ua="false" sId="4">
    <oc r="P266" t="n">
      <f>N266+J266</f>
    </oc>
    <nc r="P266" t="n">
      <f>-</f>
    </nc>
  </rcc>
  <rcc rId="21727" ua="false" sId="4">
    <oc r="P267" t="n">
      <f>N267+J267</f>
    </oc>
    <nc r="P267" t="n">
      <f>-</f>
    </nc>
  </rcc>
  <rcc rId="21728" ua="false" sId="4">
    <oc r="P268" t="n">
      <f>N268+J268</f>
    </oc>
    <nc r="P268" t="n">
      <f>-</f>
    </nc>
  </rcc>
  <rcc rId="21729" ua="false" sId="4">
    <oc r="P269" t="n">
      <f>N269+J269</f>
    </oc>
    <nc r="P269" t="n">
      <f>-</f>
    </nc>
  </rcc>
  <rcc rId="21730" ua="false" sId="4">
    <oc r="P270" t="n">
      <f>N270+J270</f>
    </oc>
    <nc r="P270" t="n">
      <f>-</f>
    </nc>
  </rcc>
  <rcc rId="21731" ua="false" sId="4">
    <oc r="P271" t="n">
      <f>N271+J271</f>
    </oc>
    <nc r="P271" t="n">
      <f>-</f>
    </nc>
  </rcc>
  <rcc rId="21732" ua="false" sId="4">
    <oc r="P272" t="n">
      <f>N272+J272</f>
    </oc>
    <nc r="P272" t="n">
      <f>-</f>
    </nc>
  </rcc>
  <rcc rId="21733" ua="false" sId="4">
    <oc r="P273" t="n">
      <f>N273+J273</f>
    </oc>
    <nc r="P273" t="n">
      <f>-</f>
    </nc>
  </rcc>
  <rcc rId="21734" ua="false" sId="4">
    <oc r="P274" t="n">
      <f>N274+J274</f>
    </oc>
    <nc r="P274" t="n">
      <f>-</f>
    </nc>
  </rcc>
  <rcc rId="21735" ua="false" sId="4">
    <oc r="P275" t="n">
      <f>N275+J275</f>
    </oc>
    <nc r="P275" t="n">
      <f>-</f>
    </nc>
  </rcc>
  <rcc rId="21736" ua="false" sId="4">
    <oc r="P276" t="n">
      <f>N276+J276</f>
    </oc>
    <nc r="P276" t="n">
      <f>-</f>
    </nc>
  </rcc>
  <rcc rId="21737" ua="false" sId="4">
    <oc r="P277" t="n">
      <f>N277+J277</f>
    </oc>
    <nc r="P277" t="n">
      <f>-</f>
    </nc>
  </rcc>
  <rcc rId="21738" ua="false" sId="4">
    <oc r="P278" t="n">
      <f>N278+J278</f>
    </oc>
    <nc r="P278" t="n">
      <f>-</f>
    </nc>
  </rcc>
  <rcc rId="21739" ua="false" sId="4">
    <oc r="P279" t="n">
      <f>N279+J279</f>
    </oc>
    <nc r="P279" t="n">
      <f>-</f>
    </nc>
  </rcc>
  <rcc rId="21740" ua="false" sId="4">
    <oc r="P280" t="n">
      <f>N280+J280</f>
    </oc>
    <nc r="P280" t="n">
      <f>-</f>
    </nc>
  </rcc>
  <rcc rId="21741" ua="false" sId="4">
    <oc r="P281" t="n">
      <f>N281+J281</f>
    </oc>
    <nc r="P281" t="n">
      <f>-</f>
    </nc>
  </rcc>
  <rcc rId="21742" ua="false" sId="4">
    <oc r="P282" t="n">
      <f>N282+J282</f>
    </oc>
    <nc r="P282" t="n">
      <f>-</f>
    </nc>
  </rcc>
  <rcc rId="21743" ua="false" sId="4">
    <oc r="P283" t="n">
      <f>N283+J283</f>
    </oc>
    <nc r="P283" t="n">
      <f>-</f>
    </nc>
  </rcc>
  <rcc rId="21744" ua="false" sId="4">
    <oc r="P284" t="n">
      <f>N284+J284</f>
    </oc>
    <nc r="P284" t="n">
      <f>-</f>
    </nc>
  </rcc>
  <rcc rId="21745" ua="false" sId="4">
    <oc r="P285" t="e">
      <f/>
    </oc>
    <nc r="P285" t="n">
      <f>-</f>
    </nc>
  </rcc>
  <rcc rId="21746" ua="false" sId="4">
    <oc r="Q260" t="e">
      <f>P260-</f>
    </oc>
    <nc r="Q260" t="n">
      <f>-</f>
    </nc>
  </rcc>
  <rcc rId="21747" ua="false" sId="4">
    <oc r="Q261" t="e">
      <f>P261-</f>
    </oc>
    <nc r="Q261" t="n">
      <f>-</f>
    </nc>
  </rcc>
  <rcc rId="21748" ua="false" sId="4">
    <oc r="Q262" t="e">
      <f>P262-</f>
    </oc>
    <nc r="Q262" t="n">
      <f>-</f>
    </nc>
  </rcc>
  <rcc rId="21749" ua="false" sId="4">
    <oc r="Q263" t="e">
      <f>P263-</f>
    </oc>
    <nc r="Q263" t="n">
      <f>-</f>
    </nc>
  </rcc>
  <rcc rId="21750" ua="false" sId="4">
    <oc r="Q264" t="e">
      <f>P264-</f>
    </oc>
    <nc r="Q264" t="n">
      <f>-</f>
    </nc>
  </rcc>
  <rcc rId="21751" ua="false" sId="4">
    <oc r="Q265" t="e">
      <f>P265-</f>
    </oc>
    <nc r="Q265" t="n">
      <f>-</f>
    </nc>
  </rcc>
  <rcc rId="21752" ua="false" sId="4">
    <oc r="Q266" t="e">
      <f>P266-</f>
    </oc>
    <nc r="Q266" t="n">
      <f>-</f>
    </nc>
  </rcc>
  <rcc rId="21753" ua="false" sId="4">
    <oc r="Q267" t="e">
      <f>P267-</f>
    </oc>
    <nc r="Q267" t="n">
      <f>-</f>
    </nc>
  </rcc>
  <rcc rId="21754" ua="false" sId="4">
    <oc r="Q268" t="e">
      <f>P268-</f>
    </oc>
    <nc r="Q268" t="n">
      <f>-</f>
    </nc>
  </rcc>
  <rcc rId="21755" ua="false" sId="4">
    <oc r="Q269" t="e">
      <f>P269-</f>
    </oc>
    <nc r="Q269" t="n">
      <f>-</f>
    </nc>
  </rcc>
  <rcc rId="21756" ua="false" sId="4">
    <oc r="Q270" t="e">
      <f>P270-</f>
    </oc>
    <nc r="Q270" t="n">
      <f>-</f>
    </nc>
  </rcc>
  <rcc rId="21757" ua="false" sId="4">
    <oc r="Q271" t="e">
      <f>P271-</f>
    </oc>
    <nc r="Q271" t="n">
      <f>-</f>
    </nc>
  </rcc>
  <rcc rId="21758" ua="false" sId="4">
    <oc r="Q272" t="e">
      <f>P272-</f>
    </oc>
    <nc r="Q272" t="n">
      <f>-</f>
    </nc>
  </rcc>
  <rcc rId="21759" ua="false" sId="4">
    <oc r="Q273" t="e">
      <f>P273-</f>
    </oc>
    <nc r="Q273" t="n">
      <f>-</f>
    </nc>
  </rcc>
  <rcc rId="21760" ua="false" sId="4">
    <oc r="Q274" t="e">
      <f>P274-</f>
    </oc>
    <nc r="Q274" t="n">
      <f>-</f>
    </nc>
  </rcc>
  <rcc rId="21761" ua="false" sId="4">
    <oc r="Q275" t="e">
      <f>P275-</f>
    </oc>
    <nc r="Q275" t="n">
      <f>-</f>
    </nc>
  </rcc>
  <rcc rId="21762" ua="false" sId="4">
    <oc r="Q276" t="e">
      <f>P276-</f>
    </oc>
    <nc r="Q276" t="n">
      <f>-</f>
    </nc>
  </rcc>
  <rcc rId="21763" ua="false" sId="4">
    <oc r="Q277" t="e">
      <f>P277-</f>
    </oc>
    <nc r="Q277" t="n">
      <f>-</f>
    </nc>
  </rcc>
  <rcc rId="21764" ua="false" sId="4">
    <oc r="Q278" t="e">
      <f>P278-</f>
    </oc>
    <nc r="Q278" t="n">
      <f>-</f>
    </nc>
  </rcc>
  <rcc rId="21765" ua="false" sId="4">
    <oc r="Q279" t="e">
      <f>P279-</f>
    </oc>
    <nc r="Q279" t="n">
      <f>-</f>
    </nc>
  </rcc>
  <rcc rId="21766" ua="false" sId="4">
    <oc r="Q280" t="e">
      <f>P280-</f>
    </oc>
    <nc r="Q280" t="n">
      <f>-</f>
    </nc>
  </rcc>
  <rcc rId="21767" ua="false" sId="4">
    <oc r="Q281" t="e">
      <f>P281-</f>
    </oc>
    <nc r="Q281" t="n">
      <f>-</f>
    </nc>
  </rcc>
  <rcc rId="21768" ua="false" sId="4">
    <oc r="Q282" t="e">
      <f>P282-</f>
    </oc>
    <nc r="Q282" t="n">
      <f>-</f>
    </nc>
  </rcc>
  <rcc rId="21769" ua="false" sId="4">
    <oc r="Q283" t="e">
      <f>P283-</f>
    </oc>
    <nc r="Q283" t="n">
      <f>-</f>
    </nc>
  </rcc>
  <rcc rId="21770" ua="false" sId="4">
    <oc r="Q284" t="e">
      <f>P284-</f>
    </oc>
    <nc r="Q284" t="n">
      <f>-</f>
    </nc>
  </rcc>
  <rcc rId="21771" ua="false" sId="4">
    <nc r="Q285" t="n">
      <f>-</f>
    </nc>
  </rcc>
  <rcc rId="21772" ua="false" sId="4">
    <oc r="S260" t="e">
      <f>B260+</f>
    </oc>
    <nc r="S260" t="n">
      <f>-</f>
    </nc>
  </rcc>
  <rcc rId="21773" ua="false" sId="4">
    <oc r="S261" t="e">
      <f>B261+</f>
    </oc>
    <nc r="S261" t="n">
      <f>-</f>
    </nc>
  </rcc>
  <rcc rId="21774" ua="false" sId="4">
    <oc r="S262" t="e">
      <f>B262+</f>
    </oc>
    <nc r="S262" t="n">
      <f>-</f>
    </nc>
  </rcc>
  <rcc rId="21775" ua="false" sId="4">
    <oc r="S263" t="e">
      <f>B263+</f>
    </oc>
    <nc r="S263" t="n">
      <f>-</f>
    </nc>
  </rcc>
  <rcc rId="21776" ua="false" sId="4">
    <oc r="S264" t="e">
      <f>B264+</f>
    </oc>
    <nc r="S264" t="n">
      <f>-</f>
    </nc>
  </rcc>
  <rcc rId="21777" ua="false" sId="4">
    <oc r="S265" t="e">
      <f>B265+</f>
    </oc>
    <nc r="S265" t="n">
      <f>-</f>
    </nc>
  </rcc>
  <rcc rId="21778" ua="false" sId="4">
    <oc r="S266" t="e">
      <f>B266+</f>
    </oc>
    <nc r="S266" t="n">
      <f>-</f>
    </nc>
  </rcc>
  <rcc rId="21779" ua="false" sId="4">
    <oc r="S267" t="e">
      <f>B267+</f>
    </oc>
    <nc r="S267" t="n">
      <f>-</f>
    </nc>
  </rcc>
  <rcc rId="21780" ua="false" sId="4">
    <oc r="S268" t="e">
      <f>B268+</f>
    </oc>
    <nc r="S268" t="n">
      <f>-</f>
    </nc>
  </rcc>
  <rcc rId="21781" ua="false" sId="4">
    <oc r="S269" t="e">
      <f>B269+</f>
    </oc>
    <nc r="S269" t="n">
      <f>-</f>
    </nc>
  </rcc>
  <rcc rId="21782" ua="false" sId="4">
    <oc r="S270" t="e">
      <f>B270+</f>
    </oc>
    <nc r="S270" t="n">
      <f>-</f>
    </nc>
  </rcc>
  <rcc rId="21783" ua="false" sId="4">
    <oc r="S271" t="e">
      <f>B271+</f>
    </oc>
    <nc r="S271" t="n">
      <f>-</f>
    </nc>
  </rcc>
  <rcc rId="21784" ua="false" sId="4">
    <oc r="S272" t="e">
      <f>B272+</f>
    </oc>
    <nc r="S272" t="n">
      <f>-</f>
    </nc>
  </rcc>
  <rcc rId="21785" ua="false" sId="4">
    <oc r="S273" t="e">
      <f>B273+</f>
    </oc>
    <nc r="S273" t="n">
      <f>-</f>
    </nc>
  </rcc>
  <rcc rId="21786" ua="false" sId="4">
    <oc r="S274" t="e">
      <f>B274+</f>
    </oc>
    <nc r="S274" t="n">
      <f>-</f>
    </nc>
  </rcc>
  <rcc rId="21787" ua="false" sId="4">
    <oc r="S275" t="e">
      <f>B275+</f>
    </oc>
    <nc r="S275" t="n">
      <f>-</f>
    </nc>
  </rcc>
  <rcc rId="21788" ua="false" sId="4">
    <oc r="S276" t="e">
      <f>B276+</f>
    </oc>
    <nc r="S276" t="n">
      <f>-</f>
    </nc>
  </rcc>
  <rcc rId="21789" ua="false" sId="4">
    <oc r="S277" t="e">
      <f>B277+</f>
    </oc>
    <nc r="S277" t="n">
      <f>-</f>
    </nc>
  </rcc>
  <rcc rId="21790" ua="false" sId="4">
    <oc r="S278" t="e">
      <f>B278+</f>
    </oc>
    <nc r="S278" t="n">
      <f>-</f>
    </nc>
  </rcc>
  <rcc rId="21791" ua="false" sId="4">
    <oc r="S279" t="e">
      <f>B279+</f>
    </oc>
    <nc r="S279" t="n">
      <f>-</f>
    </nc>
  </rcc>
  <rcc rId="21792" ua="false" sId="4">
    <oc r="S280" t="e">
      <f>B280+</f>
    </oc>
    <nc r="S280" t="n">
      <f>-</f>
    </nc>
  </rcc>
  <rcc rId="21793" ua="false" sId="4">
    <oc r="S281" t="e">
      <f>B281+</f>
    </oc>
    <nc r="S281" t="n">
      <f>-</f>
    </nc>
  </rcc>
  <rcc rId="21794" ua="false" sId="4">
    <oc r="S282" t="e">
      <f>B282+</f>
    </oc>
    <nc r="S282" t="n">
      <f>-</f>
    </nc>
  </rcc>
  <rcc rId="21795" ua="false" sId="4">
    <oc r="S283" t="e">
      <f>B283+</f>
    </oc>
    <nc r="S283" t="n">
      <f>-</f>
    </nc>
  </rcc>
  <rcc rId="21796" ua="false" sId="4">
    <oc r="S284" t="e">
      <f>B284+</f>
    </oc>
    <nc r="S284" t="n">
      <f>-</f>
    </nc>
  </rcc>
  <rcc rId="21797" ua="false" sId="4">
    <nc r="S285" t="n">
      <f>-</f>
    </nc>
  </rcc>
  <rcc rId="21798" ua="false" sId="4">
    <oc r="T260" t="e">
      <f>C260+</f>
    </oc>
    <nc r="T260" t="n">
      <f>-</f>
    </nc>
  </rcc>
  <rcc rId="21799" ua="false" sId="4">
    <oc r="T261" t="e">
      <f>C261+</f>
    </oc>
    <nc r="T261" t="n">
      <f>-</f>
    </nc>
  </rcc>
  <rcc rId="21800" ua="false" sId="4">
    <oc r="T262" t="e">
      <f>C262+</f>
    </oc>
    <nc r="T262" t="n">
      <f>-</f>
    </nc>
  </rcc>
  <rcc rId="21801" ua="false" sId="4">
    <oc r="T263" t="e">
      <f>C263+</f>
    </oc>
    <nc r="T263" t="n">
      <f>-</f>
    </nc>
  </rcc>
  <rcc rId="21802" ua="false" sId="4">
    <oc r="T264" t="e">
      <f>C264+</f>
    </oc>
    <nc r="T264" t="n">
      <f>-</f>
    </nc>
  </rcc>
  <rcc rId="21803" ua="false" sId="4">
    <oc r="T265" t="e">
      <f>C265+</f>
    </oc>
    <nc r="T265" t="n">
      <f>-</f>
    </nc>
  </rcc>
  <rcc rId="21804" ua="false" sId="4">
    <oc r="T266" t="e">
      <f>C266+</f>
    </oc>
    <nc r="T266" t="n">
      <f>-</f>
    </nc>
  </rcc>
  <rcc rId="21805" ua="false" sId="4">
    <oc r="T267" t="e">
      <f>C267+</f>
    </oc>
    <nc r="T267" t="n">
      <f>-</f>
    </nc>
  </rcc>
  <rcc rId="21806" ua="false" sId="4">
    <oc r="T268" t="e">
      <f>C268+</f>
    </oc>
    <nc r="T268" t="n">
      <f>-</f>
    </nc>
  </rcc>
  <rcc rId="21807" ua="false" sId="4">
    <oc r="T269" t="e">
      <f>C269+</f>
    </oc>
    <nc r="T269" t="n">
      <f>-</f>
    </nc>
  </rcc>
  <rcc rId="21808" ua="false" sId="4">
    <oc r="T270" t="e">
      <f>C270+</f>
    </oc>
    <nc r="T270" t="n">
      <f>-</f>
    </nc>
  </rcc>
  <rcc rId="21809" ua="false" sId="4">
    <oc r="T271" t="e">
      <f>C271+</f>
    </oc>
    <nc r="T271" t="n">
      <f>-</f>
    </nc>
  </rcc>
  <rcc rId="21810" ua="false" sId="4">
    <oc r="T272" t="e">
      <f>C272+</f>
    </oc>
    <nc r="T272" t="n">
      <f>-</f>
    </nc>
  </rcc>
  <rcc rId="21811" ua="false" sId="4">
    <oc r="T273" t="e">
      <f>C273+</f>
    </oc>
    <nc r="T273" t="n">
      <f>-</f>
    </nc>
  </rcc>
  <rcc rId="21812" ua="false" sId="4">
    <oc r="T274" t="e">
      <f>C274+</f>
    </oc>
    <nc r="T274" t="n">
      <f>-</f>
    </nc>
  </rcc>
  <rcc rId="21813" ua="false" sId="4">
    <oc r="T275" t="e">
      <f>C275+</f>
    </oc>
    <nc r="T275" t="n">
      <f>-</f>
    </nc>
  </rcc>
  <rcc rId="21814" ua="false" sId="4">
    <oc r="T276" t="e">
      <f>C276+</f>
    </oc>
    <nc r="T276" t="n">
      <f>-</f>
    </nc>
  </rcc>
  <rcc rId="21815" ua="false" sId="4">
    <oc r="T277" t="e">
      <f>C277+</f>
    </oc>
    <nc r="T277" t="n">
      <f>-</f>
    </nc>
  </rcc>
  <rcc rId="21816" ua="false" sId="4">
    <oc r="T278" t="e">
      <f>C278+</f>
    </oc>
    <nc r="T278" t="n">
      <f>-</f>
    </nc>
  </rcc>
  <rcc rId="21817" ua="false" sId="4">
    <oc r="T279" t="e">
      <f>C279+</f>
    </oc>
    <nc r="T279" t="n">
      <f>-</f>
    </nc>
  </rcc>
  <rcc rId="21818" ua="false" sId="4">
    <oc r="T280" t="e">
      <f>C280+</f>
    </oc>
    <nc r="T280" t="n">
      <f>-</f>
    </nc>
  </rcc>
  <rcc rId="21819" ua="false" sId="4">
    <oc r="T281" t="e">
      <f>C281+</f>
    </oc>
    <nc r="T281" t="n">
      <f>-</f>
    </nc>
  </rcc>
  <rcc rId="21820" ua="false" sId="4">
    <oc r="T282" t="e">
      <f>C282+</f>
    </oc>
    <nc r="T282" t="n">
      <f>-</f>
    </nc>
  </rcc>
  <rcc rId="21821" ua="false" sId="4">
    <oc r="T283" t="e">
      <f>C283+</f>
    </oc>
    <nc r="T283" t="n">
      <f>-</f>
    </nc>
  </rcc>
  <rcc rId="21822" ua="false" sId="4">
    <oc r="T284" t="e">
      <f>C284+</f>
    </oc>
    <nc r="T284" t="n">
      <f>-</f>
    </nc>
  </rcc>
  <rcc rId="21823" ua="false" sId="4">
    <nc r="T285" t="n">
      <f>-</f>
    </nc>
  </rcc>
  <rcc rId="21824" ua="false" sId="4">
    <oc r="U260" t="e">
      <f>D260+</f>
    </oc>
    <nc r="U260" t="n">
      <f>-</f>
    </nc>
  </rcc>
  <rcc rId="21825" ua="false" sId="4">
    <oc r="U261" t="e">
      <f>D261+</f>
    </oc>
    <nc r="U261" t="n">
      <f>-</f>
    </nc>
  </rcc>
  <rcc rId="21826" ua="false" sId="4">
    <oc r="U262" t="e">
      <f>D262+</f>
    </oc>
    <nc r="U262" t="n">
      <f>-</f>
    </nc>
  </rcc>
  <rcc rId="21827" ua="false" sId="4">
    <oc r="U263" t="e">
      <f>D263+</f>
    </oc>
    <nc r="U263" t="n">
      <f>-</f>
    </nc>
  </rcc>
  <rcc rId="21828" ua="false" sId="4">
    <oc r="U264" t="e">
      <f>D264+</f>
    </oc>
    <nc r="U264" t="n">
      <f>-</f>
    </nc>
  </rcc>
  <rcc rId="21829" ua="false" sId="4">
    <oc r="U265" t="e">
      <f>D265+</f>
    </oc>
    <nc r="U265" t="n">
      <f>-</f>
    </nc>
  </rcc>
  <rcc rId="21830" ua="false" sId="4">
    <oc r="U266" t="e">
      <f>D266+</f>
    </oc>
    <nc r="U266" t="n">
      <f>-</f>
    </nc>
  </rcc>
  <rcc rId="21831" ua="false" sId="4">
    <oc r="U267" t="e">
      <f>D267+</f>
    </oc>
    <nc r="U267" t="n">
      <f>-</f>
    </nc>
  </rcc>
  <rcc rId="21832" ua="false" sId="4">
    <oc r="U268" t="e">
      <f>D268+</f>
    </oc>
    <nc r="U268" t="n">
      <f>-</f>
    </nc>
  </rcc>
  <rcc rId="21833" ua="false" sId="4">
    <oc r="U269" t="e">
      <f>D269+</f>
    </oc>
    <nc r="U269" t="n">
      <f>-</f>
    </nc>
  </rcc>
  <rcc rId="21834" ua="false" sId="4">
    <oc r="U270" t="e">
      <f>D270+</f>
    </oc>
    <nc r="U270" t="n">
      <f>-</f>
    </nc>
  </rcc>
  <rcc rId="21835" ua="false" sId="4">
    <oc r="U271" t="e">
      <f>D271+</f>
    </oc>
    <nc r="U271" t="n">
      <f>-</f>
    </nc>
  </rcc>
  <rcc rId="21836" ua="false" sId="4">
    <oc r="U272" t="e">
      <f>D272+</f>
    </oc>
    <nc r="U272" t="n">
      <f>-</f>
    </nc>
  </rcc>
  <rcc rId="21837" ua="false" sId="4">
    <oc r="U273" t="e">
      <f>D273+</f>
    </oc>
    <nc r="U273" t="n">
      <f>-</f>
    </nc>
  </rcc>
  <rcc rId="21838" ua="false" sId="4">
    <oc r="U274" t="e">
      <f>D274+</f>
    </oc>
    <nc r="U274" t="n">
      <f>-</f>
    </nc>
  </rcc>
  <rcc rId="21839" ua="false" sId="4">
    <oc r="U275" t="e">
      <f>D275+</f>
    </oc>
    <nc r="U275" t="n">
      <f>-</f>
    </nc>
  </rcc>
  <rcc rId="21840" ua="false" sId="4">
    <oc r="U276" t="e">
      <f>D276+</f>
    </oc>
    <nc r="U276" t="n">
      <f>-</f>
    </nc>
  </rcc>
  <rcc rId="21841" ua="false" sId="4">
    <oc r="U277" t="e">
      <f>D277+</f>
    </oc>
    <nc r="U277" t="n">
      <f>-</f>
    </nc>
  </rcc>
  <rcc rId="21842" ua="false" sId="4">
    <oc r="U278" t="e">
      <f>D278+</f>
    </oc>
    <nc r="U278" t="n">
      <f>-</f>
    </nc>
  </rcc>
  <rcc rId="21843" ua="false" sId="4">
    <oc r="U279" t="e">
      <f>D279+</f>
    </oc>
    <nc r="U279" t="n">
      <f>-</f>
    </nc>
  </rcc>
  <rcc rId="21844" ua="false" sId="4">
    <oc r="U280" t="e">
      <f>D280+</f>
    </oc>
    <nc r="U280" t="n">
      <f>-</f>
    </nc>
  </rcc>
  <rcc rId="21845" ua="false" sId="4">
    <oc r="U281" t="e">
      <f>D281+</f>
    </oc>
    <nc r="U281" t="n">
      <f>-</f>
    </nc>
  </rcc>
  <rcc rId="21846" ua="false" sId="4">
    <oc r="U282" t="e">
      <f>D282+</f>
    </oc>
    <nc r="U282" t="n">
      <f>-</f>
    </nc>
  </rcc>
  <rcc rId="21847" ua="false" sId="4">
    <oc r="U283" t="e">
      <f>D283+</f>
    </oc>
    <nc r="U283" t="n">
      <f>-</f>
    </nc>
  </rcc>
  <rcc rId="21848" ua="false" sId="4">
    <oc r="U284" t="e">
      <f>D284+</f>
    </oc>
    <nc r="U284" t="n">
      <f>-</f>
    </nc>
  </rcc>
  <rcc rId="21849" ua="false" sId="4">
    <nc r="U285" t="n">
      <f>-</f>
    </nc>
  </rcc>
  <rcc rId="21850" ua="false" sId="4">
    <oc r="V260" t="e">
      <f>E260+</f>
    </oc>
    <nc r="V260" t="n">
      <f>-</f>
    </nc>
  </rcc>
  <rcc rId="21851" ua="false" sId="4">
    <oc r="V261" t="e">
      <f>E261+</f>
    </oc>
    <nc r="V261" t="n">
      <f>-</f>
    </nc>
  </rcc>
  <rcc rId="21852" ua="false" sId="4">
    <oc r="V262" t="e">
      <f>E262+</f>
    </oc>
    <nc r="V262" t="n">
      <f>-</f>
    </nc>
  </rcc>
  <rcc rId="21853" ua="false" sId="4">
    <oc r="V263" t="e">
      <f>E263+</f>
    </oc>
    <nc r="V263" t="n">
      <f>-</f>
    </nc>
  </rcc>
  <rcc rId="21854" ua="false" sId="4">
    <oc r="V264" t="e">
      <f>E264+</f>
    </oc>
    <nc r="V264" t="n">
      <f>-</f>
    </nc>
  </rcc>
  <rcc rId="21855" ua="false" sId="4">
    <oc r="V265" t="e">
      <f>E265+</f>
    </oc>
    <nc r="V265" t="n">
      <f>-</f>
    </nc>
  </rcc>
  <rcc rId="21856" ua="false" sId="4">
    <oc r="V266" t="e">
      <f>E266+</f>
    </oc>
    <nc r="V266" t="n">
      <f>-</f>
    </nc>
  </rcc>
  <rcc rId="21857" ua="false" sId="4">
    <oc r="V267" t="e">
      <f>E267+</f>
    </oc>
    <nc r="V267" t="n">
      <f>-</f>
    </nc>
  </rcc>
  <rcc rId="21858" ua="false" sId="4">
    <oc r="V268" t="e">
      <f>E268+</f>
    </oc>
    <nc r="V268" t="n">
      <f>-</f>
    </nc>
  </rcc>
  <rcc rId="21859" ua="false" sId="4">
    <oc r="V269" t="e">
      <f>E269+</f>
    </oc>
    <nc r="V269" t="n">
      <f>-</f>
    </nc>
  </rcc>
  <rcc rId="21860" ua="false" sId="4">
    <oc r="V270" t="e">
      <f>E270+</f>
    </oc>
    <nc r="V270" t="n">
      <f>-</f>
    </nc>
  </rcc>
  <rcc rId="21861" ua="false" sId="4">
    <oc r="V271" t="e">
      <f>E271+</f>
    </oc>
    <nc r="V271" t="n">
      <f>-</f>
    </nc>
  </rcc>
  <rcc rId="21862" ua="false" sId="4">
    <oc r="V272" t="e">
      <f>E272+</f>
    </oc>
    <nc r="V272" t="n">
      <f>-</f>
    </nc>
  </rcc>
  <rcc rId="21863" ua="false" sId="4">
    <oc r="V273" t="e">
      <f>E273+</f>
    </oc>
    <nc r="V273" t="n">
      <f>-</f>
    </nc>
  </rcc>
  <rcc rId="21864" ua="false" sId="4">
    <oc r="V274" t="e">
      <f>E274+</f>
    </oc>
    <nc r="V274" t="n">
      <f>-</f>
    </nc>
  </rcc>
  <rcc rId="21865" ua="false" sId="4">
    <oc r="V275" t="e">
      <f>E275+</f>
    </oc>
    <nc r="V275" t="n">
      <f>-</f>
    </nc>
  </rcc>
  <rcc rId="21866" ua="false" sId="4">
    <oc r="V276" t="e">
      <f>E276+</f>
    </oc>
    <nc r="V276" t="n">
      <f>-</f>
    </nc>
  </rcc>
  <rcc rId="21867" ua="false" sId="4">
    <oc r="V277" t="e">
      <f>E277+</f>
    </oc>
    <nc r="V277" t="n">
      <f>-</f>
    </nc>
  </rcc>
  <rcc rId="21868" ua="false" sId="4">
    <oc r="V278" t="e">
      <f>E278+</f>
    </oc>
    <nc r="V278" t="n">
      <f>-</f>
    </nc>
  </rcc>
  <rcc rId="21869" ua="false" sId="4">
    <oc r="V279" t="e">
      <f>E279+</f>
    </oc>
    <nc r="V279" t="n">
      <f>-</f>
    </nc>
  </rcc>
  <rcc rId="21870" ua="false" sId="4">
    <oc r="V280" t="e">
      <f>E280+</f>
    </oc>
    <nc r="V280" t="n">
      <f>-</f>
    </nc>
  </rcc>
  <rcc rId="21871" ua="false" sId="4">
    <oc r="V281" t="e">
      <f>E281+</f>
    </oc>
    <nc r="V281" t="n">
      <f>-</f>
    </nc>
  </rcc>
  <rcc rId="21872" ua="false" sId="4">
    <oc r="V282" t="e">
      <f>E282+</f>
    </oc>
    <nc r="V282" t="n">
      <f>-</f>
    </nc>
  </rcc>
  <rcc rId="21873" ua="false" sId="4">
    <oc r="V283" t="e">
      <f>E283+</f>
    </oc>
    <nc r="V283" t="n">
      <f>-</f>
    </nc>
  </rcc>
  <rcc rId="21874" ua="false" sId="4">
    <oc r="V284" t="e">
      <f>E284+</f>
    </oc>
    <nc r="V284" t="n">
      <f>-</f>
    </nc>
  </rcc>
  <rcc rId="21875" ua="false" sId="4">
    <nc r="V285" t="n">
      <f>-</f>
    </nc>
  </rcc>
  <rcc rId="21876" ua="false" sId="4">
    <oc r="W260" t="e">
      <f>F260+</f>
    </oc>
    <nc r="W260" t="n">
      <f>-</f>
    </nc>
  </rcc>
  <rcc rId="21877" ua="false" sId="4">
    <oc r="W261" t="e">
      <f>F261+</f>
    </oc>
    <nc r="W261" t="n">
      <f>-</f>
    </nc>
  </rcc>
  <rcc rId="21878" ua="false" sId="4">
    <oc r="W262" t="e">
      <f>F262+</f>
    </oc>
    <nc r="W262" t="n">
      <f>-</f>
    </nc>
  </rcc>
  <rcc rId="21879" ua="false" sId="4">
    <oc r="W263" t="e">
      <f>F263+</f>
    </oc>
    <nc r="W263" t="n">
      <f>-</f>
    </nc>
  </rcc>
  <rcc rId="21880" ua="false" sId="4">
    <oc r="W264" t="e">
      <f>F264+</f>
    </oc>
    <nc r="W264" t="n">
      <f>-</f>
    </nc>
  </rcc>
  <rcc rId="21881" ua="false" sId="4">
    <oc r="W265" t="e">
      <f>F265+</f>
    </oc>
    <nc r="W265" t="n">
      <f>-</f>
    </nc>
  </rcc>
  <rcc rId="21882" ua="false" sId="4">
    <oc r="W266" t="e">
      <f>F266+</f>
    </oc>
    <nc r="W266" t="n">
      <f>-</f>
    </nc>
  </rcc>
  <rcc rId="21883" ua="false" sId="4">
    <oc r="W267" t="e">
      <f>F267+</f>
    </oc>
    <nc r="W267" t="n">
      <f>-</f>
    </nc>
  </rcc>
  <rcc rId="21884" ua="false" sId="4">
    <oc r="W268" t="e">
      <f>F268+</f>
    </oc>
    <nc r="W268" t="n">
      <f>-</f>
    </nc>
  </rcc>
  <rcc rId="21885" ua="false" sId="4">
    <oc r="W269" t="e">
      <f>F269+</f>
    </oc>
    <nc r="W269" t="n">
      <f>-</f>
    </nc>
  </rcc>
  <rcc rId="21886" ua="false" sId="4">
    <oc r="W270" t="e">
      <f>F270+</f>
    </oc>
    <nc r="W270" t="n">
      <f>-</f>
    </nc>
  </rcc>
  <rcc rId="21887" ua="false" sId="4">
    <oc r="W271" t="e">
      <f>F271+</f>
    </oc>
    <nc r="W271" t="n">
      <f>-</f>
    </nc>
  </rcc>
  <rcc rId="21888" ua="false" sId="4">
    <oc r="W272" t="e">
      <f>F272+</f>
    </oc>
    <nc r="W272" t="n">
      <f>-</f>
    </nc>
  </rcc>
  <rcc rId="21889" ua="false" sId="4">
    <oc r="W273" t="e">
      <f>F273+</f>
    </oc>
    <nc r="W273" t="n">
      <f>-</f>
    </nc>
  </rcc>
  <rcc rId="21890" ua="false" sId="4">
    <oc r="W274" t="e">
      <f>F274+</f>
    </oc>
    <nc r="W274" t="n">
      <f>-</f>
    </nc>
  </rcc>
  <rcc rId="21891" ua="false" sId="4">
    <oc r="W275" t="e">
      <f>F275+</f>
    </oc>
    <nc r="W275" t="n">
      <f>-</f>
    </nc>
  </rcc>
  <rcc rId="21892" ua="false" sId="4">
    <oc r="W276" t="e">
      <f>F276+</f>
    </oc>
    <nc r="W276" t="n">
      <f>-</f>
    </nc>
  </rcc>
  <rcc rId="21893" ua="false" sId="4">
    <oc r="W277" t="e">
      <f>F277+</f>
    </oc>
    <nc r="W277" t="n">
      <f>-</f>
    </nc>
  </rcc>
  <rcc rId="21894" ua="false" sId="4">
    <oc r="W278" t="e">
      <f>F278+</f>
    </oc>
    <nc r="W278" t="n">
      <f>-</f>
    </nc>
  </rcc>
  <rcc rId="21895" ua="false" sId="4">
    <oc r="W279" t="e">
      <f>F279+</f>
    </oc>
    <nc r="W279" t="n">
      <f>-</f>
    </nc>
  </rcc>
  <rcc rId="21896" ua="false" sId="4">
    <oc r="W280" t="e">
      <f>F280+</f>
    </oc>
    <nc r="W280" t="n">
      <f>-</f>
    </nc>
  </rcc>
  <rcc rId="21897" ua="false" sId="4">
    <oc r="W281" t="e">
      <f>F281+</f>
    </oc>
    <nc r="W281" t="n">
      <f>-</f>
    </nc>
  </rcc>
  <rcc rId="21898" ua="false" sId="4">
    <oc r="W282" t="e">
      <f>F282+</f>
    </oc>
    <nc r="W282" t="n">
      <f>-</f>
    </nc>
  </rcc>
  <rcc rId="21899" ua="false" sId="4">
    <oc r="W283" t="e">
      <f>F283+</f>
    </oc>
    <nc r="W283" t="n">
      <f>-</f>
    </nc>
  </rcc>
  <rcc rId="21900" ua="false" sId="4">
    <oc r="W284" t="e">
      <f>F284+</f>
    </oc>
    <nc r="W284" t="n">
      <f>-</f>
    </nc>
  </rcc>
  <rcc rId="21901" ua="false" sId="4">
    <nc r="W285" t="n">
      <f>-</f>
    </nc>
  </rcc>
  <rcc rId="21902" ua="false" sId="4">
    <oc r="X260" t="e">
      <f>G260+</f>
    </oc>
    <nc r="X260" t="n">
      <f>-</f>
    </nc>
  </rcc>
  <rcc rId="21903" ua="false" sId="4">
    <oc r="X261" t="e">
      <f>G261+</f>
    </oc>
    <nc r="X261" t="n">
      <f>-</f>
    </nc>
  </rcc>
  <rcc rId="21904" ua="false" sId="4">
    <oc r="X262" t="e">
      <f>G262+</f>
    </oc>
    <nc r="X262" t="n">
      <f>-</f>
    </nc>
  </rcc>
  <rcc rId="21905" ua="false" sId="4">
    <oc r="X263" t="e">
      <f>G263+</f>
    </oc>
    <nc r="X263" t="n">
      <f>-</f>
    </nc>
  </rcc>
  <rcc rId="21906" ua="false" sId="4">
    <oc r="X264" t="e">
      <f>G264+</f>
    </oc>
    <nc r="X264" t="n">
      <f>-</f>
    </nc>
  </rcc>
  <rcc rId="21907" ua="false" sId="4">
    <oc r="X265" t="e">
      <f>G265+</f>
    </oc>
    <nc r="X265" t="n">
      <f>-</f>
    </nc>
  </rcc>
  <rcc rId="21908" ua="false" sId="4">
    <oc r="X266" t="e">
      <f>G266+</f>
    </oc>
    <nc r="X266" t="n">
      <f>-</f>
    </nc>
  </rcc>
  <rcc rId="21909" ua="false" sId="4">
    <oc r="X267" t="e">
      <f>G267+</f>
    </oc>
    <nc r="X267" t="n">
      <f>-</f>
    </nc>
  </rcc>
  <rcc rId="21910" ua="false" sId="4">
    <oc r="X268" t="e">
      <f>G268+</f>
    </oc>
    <nc r="X268" t="n">
      <f>-</f>
    </nc>
  </rcc>
  <rcc rId="21911" ua="false" sId="4">
    <oc r="X269" t="e">
      <f>G269+</f>
    </oc>
    <nc r="X269" t="n">
      <f>-</f>
    </nc>
  </rcc>
  <rcc rId="21912" ua="false" sId="4">
    <oc r="X270" t="e">
      <f>G270+</f>
    </oc>
    <nc r="X270" t="n">
      <f>-</f>
    </nc>
  </rcc>
  <rcc rId="21913" ua="false" sId="4">
    <oc r="X271" t="e">
      <f>G271+</f>
    </oc>
    <nc r="X271" t="n">
      <f>-</f>
    </nc>
  </rcc>
  <rcc rId="21914" ua="false" sId="4">
    <oc r="X272" t="e">
      <f>G272+</f>
    </oc>
    <nc r="X272" t="n">
      <f>-</f>
    </nc>
  </rcc>
  <rcc rId="21915" ua="false" sId="4">
    <oc r="X273" t="e">
      <f>G273+</f>
    </oc>
    <nc r="X273" t="n">
      <f>-</f>
    </nc>
  </rcc>
  <rcc rId="21916" ua="false" sId="4">
    <oc r="X274" t="e">
      <f>G274+</f>
    </oc>
    <nc r="X274" t="n">
      <f>-</f>
    </nc>
  </rcc>
  <rcc rId="21917" ua="false" sId="4">
    <oc r="X275" t="e">
      <f>G275+</f>
    </oc>
    <nc r="X275" t="n">
      <f>-</f>
    </nc>
  </rcc>
  <rcc rId="21918" ua="false" sId="4">
    <oc r="X276" t="e">
      <f>G276+</f>
    </oc>
    <nc r="X276" t="n">
      <f>-</f>
    </nc>
  </rcc>
  <rcc rId="21919" ua="false" sId="4">
    <oc r="X277" t="e">
      <f>G277+</f>
    </oc>
    <nc r="X277" t="n">
      <f>-</f>
    </nc>
  </rcc>
  <rcc rId="21920" ua="false" sId="4">
    <oc r="X278" t="e">
      <f>G278+</f>
    </oc>
    <nc r="X278" t="n">
      <f>-</f>
    </nc>
  </rcc>
  <rcc rId="21921" ua="false" sId="4">
    <oc r="X279" t="e">
      <f>G279+</f>
    </oc>
    <nc r="X279" t="n">
      <f>-</f>
    </nc>
  </rcc>
  <rcc rId="21922" ua="false" sId="4">
    <oc r="X280" t="e">
      <f>G280+</f>
    </oc>
    <nc r="X280" t="n">
      <f>-</f>
    </nc>
  </rcc>
  <rcc rId="21923" ua="false" sId="4">
    <oc r="X281" t="e">
      <f>G281+</f>
    </oc>
    <nc r="X281" t="n">
      <f>-</f>
    </nc>
  </rcc>
  <rcc rId="21924" ua="false" sId="4">
    <oc r="X282" t="e">
      <f>G282+</f>
    </oc>
    <nc r="X282" t="n">
      <f>-</f>
    </nc>
  </rcc>
  <rcc rId="21925" ua="false" sId="4">
    <oc r="X283" t="e">
      <f>G283+</f>
    </oc>
    <nc r="X283" t="n">
      <f>-</f>
    </nc>
  </rcc>
  <rcc rId="21926" ua="false" sId="4">
    <oc r="X284" t="e">
      <f>G284+</f>
    </oc>
    <nc r="X284" t="n">
      <f>-</f>
    </nc>
  </rcc>
  <rcc rId="21927" ua="false" sId="4">
    <nc r="X285" t="n">
      <f>-</f>
    </nc>
  </rcc>
  <rcc rId="21928" ua="false" sId="4">
    <oc r="Y260" t="e">
      <f>H260+</f>
    </oc>
    <nc r="Y260" t="n">
      <f>-</f>
    </nc>
  </rcc>
  <rcc rId="21929" ua="false" sId="4">
    <oc r="Y261" t="e">
      <f>H261+</f>
    </oc>
    <nc r="Y261" t="n">
      <f>-</f>
    </nc>
  </rcc>
  <rcc rId="21930" ua="false" sId="4">
    <oc r="Y262" t="e">
      <f>H262+</f>
    </oc>
    <nc r="Y262" t="n">
      <f>-</f>
    </nc>
  </rcc>
  <rcc rId="21931" ua="false" sId="4">
    <oc r="Y263" t="e">
      <f>H263+</f>
    </oc>
    <nc r="Y263" t="n">
      <f>-</f>
    </nc>
  </rcc>
  <rcc rId="21932" ua="false" sId="4">
    <oc r="Y264" t="e">
      <f>H264+</f>
    </oc>
    <nc r="Y264" t="n">
      <f>-</f>
    </nc>
  </rcc>
  <rcc rId="21933" ua="false" sId="4">
    <oc r="Y265" t="e">
      <f>H265+</f>
    </oc>
    <nc r="Y265" t="n">
      <f>-</f>
    </nc>
  </rcc>
  <rcc rId="21934" ua="false" sId="4">
    <oc r="Y266" t="e">
      <f>H266+</f>
    </oc>
    <nc r="Y266" t="n">
      <f>-</f>
    </nc>
  </rcc>
  <rcc rId="21935" ua="false" sId="4">
    <oc r="Y267" t="e">
      <f>H267+</f>
    </oc>
    <nc r="Y267" t="n">
      <f>-</f>
    </nc>
  </rcc>
  <rcc rId="21936" ua="false" sId="4">
    <oc r="Y268" t="e">
      <f>H268+</f>
    </oc>
    <nc r="Y268" t="n">
      <f>-</f>
    </nc>
  </rcc>
  <rcc rId="21937" ua="false" sId="4">
    <oc r="Y269" t="e">
      <f>H269+</f>
    </oc>
    <nc r="Y269" t="n">
      <f>-</f>
    </nc>
  </rcc>
  <rcc rId="21938" ua="false" sId="4">
    <oc r="Y270" t="e">
      <f>H270+</f>
    </oc>
    <nc r="Y270" t="n">
      <f>-</f>
    </nc>
  </rcc>
  <rcc rId="21939" ua="false" sId="4">
    <oc r="Y271" t="e">
      <f>H271+</f>
    </oc>
    <nc r="Y271" t="n">
      <f>-</f>
    </nc>
  </rcc>
  <rcc rId="21940" ua="false" sId="4">
    <oc r="Y272" t="e">
      <f>H272+</f>
    </oc>
    <nc r="Y272" t="n">
      <f>-</f>
    </nc>
  </rcc>
  <rcc rId="21941" ua="false" sId="4">
    <oc r="Y273" t="e">
      <f>H273+</f>
    </oc>
    <nc r="Y273" t="n">
      <f>-</f>
    </nc>
  </rcc>
  <rcc rId="21942" ua="false" sId="4">
    <oc r="Y274" t="e">
      <f>H274+</f>
    </oc>
    <nc r="Y274" t="n">
      <f>-</f>
    </nc>
  </rcc>
  <rcc rId="21943" ua="false" sId="4">
    <oc r="Y275" t="e">
      <f>H275+</f>
    </oc>
    <nc r="Y275" t="n">
      <f>-</f>
    </nc>
  </rcc>
  <rcc rId="21944" ua="false" sId="4">
    <oc r="Y276" t="e">
      <f>H276+</f>
    </oc>
    <nc r="Y276" t="n">
      <f>-</f>
    </nc>
  </rcc>
  <rcc rId="21945" ua="false" sId="4">
    <oc r="Y277" t="e">
      <f>H277+</f>
    </oc>
    <nc r="Y277" t="n">
      <f>-</f>
    </nc>
  </rcc>
  <rcc rId="21946" ua="false" sId="4">
    <oc r="Y278" t="e">
      <f>H278+</f>
    </oc>
    <nc r="Y278" t="n">
      <f>-</f>
    </nc>
  </rcc>
  <rcc rId="21947" ua="false" sId="4">
    <oc r="Y279" t="e">
      <f>H279+</f>
    </oc>
    <nc r="Y279" t="n">
      <f>-</f>
    </nc>
  </rcc>
  <rcc rId="21948" ua="false" sId="4">
    <oc r="Y280" t="e">
      <f>H280+</f>
    </oc>
    <nc r="Y280" t="n">
      <f>-</f>
    </nc>
  </rcc>
  <rcc rId="21949" ua="false" sId="4">
    <oc r="Y281" t="e">
      <f>H281+</f>
    </oc>
    <nc r="Y281" t="n">
      <f>-</f>
    </nc>
  </rcc>
  <rcc rId="21950" ua="false" sId="4">
    <oc r="Y282" t="e">
      <f>H282+</f>
    </oc>
    <nc r="Y282" t="n">
      <f>-</f>
    </nc>
  </rcc>
  <rcc rId="21951" ua="false" sId="4">
    <oc r="Y283" t="e">
      <f>H283+</f>
    </oc>
    <nc r="Y283" t="n">
      <f>-</f>
    </nc>
  </rcc>
  <rcc rId="21952" ua="false" sId="4">
    <oc r="Y284" t="e">
      <f>H284+</f>
    </oc>
    <nc r="Y284" t="n">
      <f>-</f>
    </nc>
  </rcc>
  <rcc rId="21953" ua="false" sId="4">
    <nc r="Y285" t="n">
      <f>-</f>
    </nc>
  </rcc>
  <rcc rId="21954" ua="false" sId="4">
    <oc r="Z260" t="n">
      <f>X260+0.33*Y260</f>
    </oc>
    <nc r="Z260" t="n">
      <f>-</f>
    </nc>
  </rcc>
  <rcc rId="21955" ua="false" sId="4">
    <oc r="Z261" t="n">
      <f>X261+0.33*Y261</f>
    </oc>
    <nc r="Z261" t="n">
      <f>-</f>
    </nc>
  </rcc>
  <rcc rId="21956" ua="false" sId="4">
    <oc r="Z262" t="n">
      <f>X262+0.33*Y262</f>
    </oc>
    <nc r="Z262" t="n">
      <f>-</f>
    </nc>
  </rcc>
  <rcc rId="21957" ua="false" sId="4">
    <oc r="Z263" t="n">
      <f>X263+0.33*Y263</f>
    </oc>
    <nc r="Z263" t="n">
      <f>-</f>
    </nc>
  </rcc>
  <rcc rId="21958" ua="false" sId="4">
    <oc r="Z264" t="n">
      <f>X264+0.33*Y264</f>
    </oc>
    <nc r="Z264" t="n">
      <f>-</f>
    </nc>
  </rcc>
  <rcc rId="21959" ua="false" sId="4">
    <oc r="Z265" t="n">
      <f>X265+0.33*Y265</f>
    </oc>
    <nc r="Z265" t="n">
      <f>-</f>
    </nc>
  </rcc>
  <rcc rId="21960" ua="false" sId="4">
    <oc r="Z266" t="n">
      <f>X266+0.33*Y266</f>
    </oc>
    <nc r="Z266" t="n">
      <f>-</f>
    </nc>
  </rcc>
  <rcc rId="21961" ua="false" sId="4">
    <oc r="Z267" t="n">
      <f>X267+0.33*Y267</f>
    </oc>
    <nc r="Z267" t="n">
      <f>-</f>
    </nc>
  </rcc>
  <rcc rId="21962" ua="false" sId="4">
    <oc r="Z268" t="n">
      <f>X268+0.33*Y268</f>
    </oc>
    <nc r="Z268" t="n">
      <f>-</f>
    </nc>
  </rcc>
  <rcc rId="21963" ua="false" sId="4">
    <oc r="Z269" t="n">
      <f>X269+0.33*Y269</f>
    </oc>
    <nc r="Z269" t="n">
      <f>-</f>
    </nc>
  </rcc>
  <rcc rId="21964" ua="false" sId="4">
    <oc r="Z270" t="n">
      <f>X270+0.33*Y270</f>
    </oc>
    <nc r="Z270" t="n">
      <f>-</f>
    </nc>
  </rcc>
  <rcc rId="21965" ua="false" sId="4">
    <oc r="Z271" t="n">
      <f>X271+0.33*Y271</f>
    </oc>
    <nc r="Z271" t="n">
      <f>-</f>
    </nc>
  </rcc>
  <rcc rId="21966" ua="false" sId="4">
    <oc r="Z272" t="n">
      <f>X272+0.33*Y272</f>
    </oc>
    <nc r="Z272" t="n">
      <f>-</f>
    </nc>
  </rcc>
  <rcc rId="21967" ua="false" sId="4">
    <oc r="Z273" t="n">
      <f>X273+0.33*Y273</f>
    </oc>
    <nc r="Z273" t="n">
      <f>-</f>
    </nc>
  </rcc>
  <rcc rId="21968" ua="false" sId="4">
    <oc r="Z274" t="n">
      <f>X274+0.33*Y274</f>
    </oc>
    <nc r="Z274" t="n">
      <f>-</f>
    </nc>
  </rcc>
  <rcc rId="21969" ua="false" sId="4">
    <oc r="Z275" t="n">
      <f>X275+0.33*Y275</f>
    </oc>
    <nc r="Z275" t="n">
      <f>-</f>
    </nc>
  </rcc>
  <rcc rId="21970" ua="false" sId="4">
    <oc r="Z276" t="n">
      <f>X276+0.33*Y276</f>
    </oc>
    <nc r="Z276" t="n">
      <f>-</f>
    </nc>
  </rcc>
  <rcc rId="21971" ua="false" sId="4">
    <oc r="Z277" t="n">
      <f>X277+0.33*Y277</f>
    </oc>
    <nc r="Z277" t="n">
      <f>-</f>
    </nc>
  </rcc>
  <rcc rId="21972" ua="false" sId="4">
    <oc r="Z278" t="n">
      <f>X278+0.33*Y278</f>
    </oc>
    <nc r="Z278" t="n">
      <f>-</f>
    </nc>
  </rcc>
  <rcc rId="21973" ua="false" sId="4">
    <oc r="Z279" t="n">
      <f>X279+0.33*Y279</f>
    </oc>
    <nc r="Z279" t="n">
      <f>-</f>
    </nc>
  </rcc>
  <rcc rId="21974" ua="false" sId="4">
    <oc r="Z280" t="n">
      <f>X280+0.33*Y280</f>
    </oc>
    <nc r="Z280" t="n">
      <f>-</f>
    </nc>
  </rcc>
  <rcc rId="21975" ua="false" sId="4">
    <oc r="Z281" t="n">
      <f>X281+0.33*Y281</f>
    </oc>
    <nc r="Z281" t="n">
      <f>-</f>
    </nc>
  </rcc>
  <rcc rId="21976" ua="false" sId="4">
    <oc r="Z282" t="n">
      <f>X282+0.33*Y282</f>
    </oc>
    <nc r="Z282" t="n">
      <f>-</f>
    </nc>
  </rcc>
  <rcc rId="21977" ua="false" sId="4">
    <oc r="Z283" t="n">
      <f>X283+0.33*Y283</f>
    </oc>
    <nc r="Z283" t="n">
      <f>-</f>
    </nc>
  </rcc>
  <rcc rId="21978" ua="false" sId="4">
    <oc r="Z284" t="n">
      <f>X284+0.33*Y284</f>
    </oc>
    <nc r="Z284" t="n">
      <f>-</f>
    </nc>
  </rcc>
  <rcc rId="21979" ua="false" sId="4">
    <nc r="Z285" t="n">
      <f>-</f>
    </nc>
  </rcc>
  <rcc rId="21980" ua="false" sId="4">
    <oc r="AC260" t="n">
      <f>IF(T260&gt;0,S260/T260,0)</f>
    </oc>
    <nc r="AC260" t="n">
      <f>-</f>
    </nc>
  </rcc>
  <rcc rId="21981" ua="false" sId="4">
    <oc r="AC261" t="n">
      <f>IF(T261&gt;0,S261/T261,0)</f>
    </oc>
    <nc r="AC261" t="n">
      <f>-</f>
    </nc>
  </rcc>
  <rcc rId="21982" ua="false" sId="4">
    <oc r="AC262" t="n">
      <f>IF(T262&gt;0,S262/T262,0)</f>
    </oc>
    <nc r="AC262" t="n">
      <f>-</f>
    </nc>
  </rcc>
  <rcc rId="21983" ua="false" sId="4">
    <oc r="AC263" t="n">
      <f>IF(T263&gt;0,S263/T263,0)</f>
    </oc>
    <nc r="AC263" t="n">
      <f>-</f>
    </nc>
  </rcc>
  <rcc rId="21984" ua="false" sId="4">
    <oc r="AC264" t="n">
      <f>IF(T264&gt;0,S264/T264,0)</f>
    </oc>
    <nc r="AC264" t="n">
      <f>-</f>
    </nc>
  </rcc>
  <rcc rId="21985" ua="false" sId="4">
    <oc r="AC265" t="n">
      <f>IF(T265&gt;0,S265/T265,0)</f>
    </oc>
    <nc r="AC265" t="n">
      <f>-</f>
    </nc>
  </rcc>
  <rcc rId="21986" ua="false" sId="4">
    <oc r="AC266" t="n">
      <f>IF(T266&gt;0,S266/T266,0)</f>
    </oc>
    <nc r="AC266" t="n">
      <f>-</f>
    </nc>
  </rcc>
  <rcc rId="21987" ua="false" sId="4">
    <oc r="AC267" t="n">
      <f>IF(T267&gt;0,S267/T267,0)</f>
    </oc>
    <nc r="AC267" t="n">
      <f>-</f>
    </nc>
  </rcc>
  <rcc rId="21988" ua="false" sId="4">
    <oc r="AC268" t="n">
      <f>IF(T268&gt;0,S268/T268,0)</f>
    </oc>
    <nc r="AC268" t="n">
      <f>-</f>
    </nc>
  </rcc>
  <rcc rId="21989" ua="false" sId="4">
    <oc r="AC269" t="n">
      <f>IF(T269&gt;0,S269/T269,0)</f>
    </oc>
    <nc r="AC269" t="n">
      <f>-</f>
    </nc>
  </rcc>
  <rcc rId="21990" ua="false" sId="4">
    <oc r="AC270" t="n">
      <f>IF(T270&gt;0,S270/T270,0)</f>
    </oc>
    <nc r="AC270" t="n">
      <f>-</f>
    </nc>
  </rcc>
  <rcc rId="21991" ua="false" sId="4">
    <oc r="AC271" t="n">
      <f>IF(T271&gt;0,S271/T271,0)</f>
    </oc>
    <nc r="AC271" t="n">
      <f>-</f>
    </nc>
  </rcc>
  <rcc rId="21992" ua="false" sId="4">
    <oc r="AC272" t="n">
      <f>IF(T272&gt;0,S272/T272,0)</f>
    </oc>
    <nc r="AC272" t="n">
      <f>-</f>
    </nc>
  </rcc>
  <rcc rId="21993" ua="false" sId="4">
    <oc r="AC273" t="n">
      <f>IF(T273&gt;0,S273/T273,0)</f>
    </oc>
    <nc r="AC273" t="n">
      <f>-</f>
    </nc>
  </rcc>
  <rcc rId="21994" ua="false" sId="4">
    <oc r="AC274" t="n">
      <f>IF(T274&gt;0,S274/T274,0)</f>
    </oc>
    <nc r="AC274" t="n">
      <f>-</f>
    </nc>
  </rcc>
  <rcc rId="21995" ua="false" sId="4">
    <oc r="AC275" t="n">
      <f>IF(T275&gt;0,S275/T275,0)</f>
    </oc>
    <nc r="AC275" t="n">
      <f>-</f>
    </nc>
  </rcc>
  <rcc rId="21996" ua="false" sId="4">
    <oc r="AC276" t="n">
      <f>IF(T276&gt;0,S276/T276,0)</f>
    </oc>
    <nc r="AC276" t="n">
      <f>-</f>
    </nc>
  </rcc>
  <rcc rId="21997" ua="false" sId="4">
    <oc r="AC277" t="n">
      <f>IF(T277&gt;0,S277/T277,0)</f>
    </oc>
    <nc r="AC277" t="n">
      <f>-</f>
    </nc>
  </rcc>
  <rcc rId="21998" ua="false" sId="4">
    <oc r="AC278" t="n">
      <f>IF(T278&gt;0,S278/T278,0)</f>
    </oc>
    <nc r="AC278" t="n">
      <f>-</f>
    </nc>
  </rcc>
  <rcc rId="21999" ua="false" sId="4">
    <oc r="AC279" t="n">
      <f>IF(T279&gt;0,S279/T279,0)</f>
    </oc>
    <nc r="AC279" t="n">
      <f>-</f>
    </nc>
  </rcc>
  <rcc rId="22000" ua="false" sId="4">
    <oc r="AC280" t="n">
      <f>IF(T280&gt;0,S280/T280,0)</f>
    </oc>
    <nc r="AC280" t="n">
      <f>-</f>
    </nc>
  </rcc>
  <rcc rId="22001" ua="false" sId="4">
    <oc r="AC281" t="n">
      <f>IF(T281&gt;0,S281/T281,0)</f>
    </oc>
    <nc r="AC281" t="n">
      <f>-</f>
    </nc>
  </rcc>
  <rcc rId="22002" ua="false" sId="4">
    <oc r="AC282" t="n">
      <f>IF(T282&gt;0,S282/T282,0)</f>
    </oc>
    <nc r="AC282" t="n">
      <f>-</f>
    </nc>
  </rcc>
  <rcc rId="22003" ua="false" sId="4">
    <oc r="AC283" t="n">
      <f>IF(T283&gt;0,S283/T283,0)</f>
    </oc>
    <nc r="AC283" t="n">
      <f>-</f>
    </nc>
  </rcc>
  <rcc rId="22004" ua="false" sId="4">
    <oc r="AC284" t="n">
      <f>IF(T284&gt;0,S284/T284,0)</f>
    </oc>
    <nc r="AC284" t="n">
      <f>-</f>
    </nc>
  </rcc>
  <rcc rId="22005" ua="false" sId="4">
    <oc r="AC285" t="e">
      <f>AVERAGE(AC260:AC284)</f>
    </oc>
    <nc r="AC285" t="n">
      <f>-</f>
    </nc>
  </rcc>
  <rcc rId="22006" ua="false" sId="4">
    <oc r="AC286" t="e">
      <f>_xlfn.STDEV.P(AC260:AC284)</f>
    </oc>
    <nc r="AC286" t="n">
      <f>-</f>
    </nc>
  </rcc>
  <rcc rId="22007" ua="false" sId="4">
    <oc r="AD260" t="e">
      <f>EXP((((AC260-AC$285)/AC$286+2)/4-1.9)^3)</f>
    </oc>
    <nc r="AD260" t="n">
      <f>-</f>
    </nc>
  </rcc>
  <rcc rId="22008" ua="false" sId="4">
    <oc r="AD261" t="e">
      <f>EXP((((AC261-AC$285)/AC$286+2)/4-1.9)^3)</f>
    </oc>
    <nc r="AD261" t="n">
      <f>-</f>
    </nc>
  </rcc>
  <rcc rId="22009" ua="false" sId="4">
    <oc r="AD262" t="e">
      <f>EXP((((AC262-AC$285)/AC$286+2)/4-1.9)^3)</f>
    </oc>
    <nc r="AD262" t="n">
      <f>-</f>
    </nc>
  </rcc>
  <rcc rId="22010" ua="false" sId="4">
    <oc r="AD263" t="e">
      <f>EXP((((AC263-AC$285)/AC$286+2)/4-1.9)^3)</f>
    </oc>
    <nc r="AD263" t="n">
      <f>-</f>
    </nc>
  </rcc>
  <rcc rId="22011" ua="false" sId="4">
    <oc r="AD264" t="e">
      <f>EXP((((AC264-AC$285)/AC$286+2)/4-1.9)^3)</f>
    </oc>
    <nc r="AD264" t="n">
      <f>-</f>
    </nc>
  </rcc>
  <rcc rId="22012" ua="false" sId="4">
    <oc r="AD265" t="e">
      <f>EXP((((AC265-AC$285)/AC$286+2)/4-1.9)^3)</f>
    </oc>
    <nc r="AD265" t="n">
      <f>-</f>
    </nc>
  </rcc>
  <rcc rId="22013" ua="false" sId="4">
    <oc r="AD266" t="e">
      <f>EXP((((AC266-AC$285)/AC$286+2)/4-1.9)^3)</f>
    </oc>
    <nc r="AD266" t="n">
      <f>-</f>
    </nc>
  </rcc>
  <rcc rId="22014" ua="false" sId="4">
    <oc r="AD267" t="e">
      <f>EXP((((AC267-AC$285)/AC$286+2)/4-1.9)^3)</f>
    </oc>
    <nc r="AD267" t="n">
      <f>-</f>
    </nc>
  </rcc>
  <rcc rId="22015" ua="false" sId="4">
    <oc r="AD268" t="e">
      <f>EXP((((AC268-AC$285)/AC$286+2)/4-1.9)^3)</f>
    </oc>
    <nc r="AD268" t="n">
      <f>-</f>
    </nc>
  </rcc>
  <rcc rId="22016" ua="false" sId="4">
    <oc r="AD269" t="e">
      <f>EXP((((AC269-AC$285)/AC$286+2)/4-1.9)^3)</f>
    </oc>
    <nc r="AD269" t="n">
      <f>-</f>
    </nc>
  </rcc>
  <rcc rId="22017" ua="false" sId="4">
    <oc r="AD270" t="e">
      <f>EXP((((AC270-AC$285)/AC$286+2)/4-1.9)^3)</f>
    </oc>
    <nc r="AD270" t="n">
      <f>-</f>
    </nc>
  </rcc>
  <rcc rId="22018" ua="false" sId="4">
    <oc r="AD271" t="e">
      <f>EXP((((AC271-AC$285)/AC$286+2)/4-1.9)^3)</f>
    </oc>
    <nc r="AD271" t="n">
      <f>-</f>
    </nc>
  </rcc>
  <rcc rId="22019" ua="false" sId="4">
    <oc r="AD272" t="e">
      <f>EXP((((AC272-AC$285)/AC$286+2)/4-1.9)^3)</f>
    </oc>
    <nc r="AD272" t="n">
      <f>-</f>
    </nc>
  </rcc>
  <rcc rId="22020" ua="false" sId="4">
    <oc r="AD273" t="e">
      <f>EXP((((AC273-AC$285)/AC$286+2)/4-1.9)^3)</f>
    </oc>
    <nc r="AD273" t="n">
      <f>-</f>
    </nc>
  </rcc>
  <rcc rId="22021" ua="false" sId="4">
    <oc r="AD274" t="e">
      <f>EXP((((AC274-AC$285)/AC$286+2)/4-1.9)^3)</f>
    </oc>
    <nc r="AD274" t="n">
      <f>-</f>
    </nc>
  </rcc>
  <rcc rId="22022" ua="false" sId="4">
    <oc r="AD275" t="e">
      <f>EXP((((AC275-AC$285)/AC$286+2)/4-1.9)^3)</f>
    </oc>
    <nc r="AD275" t="n">
      <f>-</f>
    </nc>
  </rcc>
  <rcc rId="22023" ua="false" sId="4">
    <oc r="AD276" t="e">
      <f>EXP((((AC276-AC$285)/AC$286+2)/4-1.9)^3)</f>
    </oc>
    <nc r="AD276" t="n">
      <f>-</f>
    </nc>
  </rcc>
  <rcc rId="22024" ua="false" sId="4">
    <oc r="AD277" t="e">
      <f>EXP((((AC277-AC$285)/AC$286+2)/4-1.9)^3)</f>
    </oc>
    <nc r="AD277" t="n">
      <f>-</f>
    </nc>
  </rcc>
  <rcc rId="22025" ua="false" sId="4">
    <oc r="AD278" t="e">
      <f>EXP((((AC278-AC$285)/AC$286+2)/4-1.9)^3)</f>
    </oc>
    <nc r="AD278" t="n">
      <f>-</f>
    </nc>
  </rcc>
  <rcc rId="22026" ua="false" sId="4">
    <oc r="AD279" t="e">
      <f>EXP((((AC279-AC$285)/AC$286+2)/4-1.9)^3)</f>
    </oc>
    <nc r="AD279" t="n">
      <f>-</f>
    </nc>
  </rcc>
  <rcc rId="22027" ua="false" sId="4">
    <oc r="AD280" t="e">
      <f>EXP((((AC280-AC$285)/AC$286+2)/4-1.9)^3)</f>
    </oc>
    <nc r="AD280" t="n">
      <f>-</f>
    </nc>
  </rcc>
  <rcc rId="22028" ua="false" sId="4">
    <oc r="AD281" t="e">
      <f>EXP((((AC281-AC$285)/AC$286+2)/4-1.9)^3)</f>
    </oc>
    <nc r="AD281" t="n">
      <f>-</f>
    </nc>
  </rcc>
  <rcc rId="22029" ua="false" sId="4">
    <oc r="AD282" t="e">
      <f>EXP((((AC282-AC$285)/AC$286+2)/4-1.9)^3)</f>
    </oc>
    <nc r="AD282" t="n">
      <f>-</f>
    </nc>
  </rcc>
  <rcc rId="22030" ua="false" sId="4">
    <oc r="AD283" t="e">
      <f>EXP((((AC283-AC$285)/AC$286+2)/4-1.9)^3)</f>
    </oc>
    <nc r="AD283" t="n">
      <f>-</f>
    </nc>
  </rcc>
  <rcc rId="22031" ua="false" sId="4">
    <oc r="AD284" t="e">
      <f>EXP((((AC284-AC$285)/AC$286+2)/4-1.9)^3)</f>
    </oc>
    <nc r="AD284" t="n">
      <f>-</f>
    </nc>
  </rcc>
  <rcc rId="22032" ua="false" sId="4">
    <oc r="AE260" t="e">
      <f>S260/U260</f>
    </oc>
    <nc r="AE260" t="n">
      <f>-</f>
    </nc>
  </rcc>
  <rcc rId="22033" ua="false" sId="4">
    <oc r="AE261" t="e">
      <f>S261/U261</f>
    </oc>
    <nc r="AE261" t="n">
      <f>-</f>
    </nc>
  </rcc>
  <rcc rId="22034" ua="false" sId="4">
    <oc r="AE262" t="e">
      <f>S262/U262</f>
    </oc>
    <nc r="AE262" t="n">
      <f>-</f>
    </nc>
  </rcc>
  <rcc rId="22035" ua="false" sId="4">
    <oc r="AE263" t="e">
      <f>S263/U263</f>
    </oc>
    <nc r="AE263" t="n">
      <f>-</f>
    </nc>
  </rcc>
  <rcc rId="22036" ua="false" sId="4">
    <oc r="AE264" t="e">
      <f>S264/U264</f>
    </oc>
    <nc r="AE264" t="n">
      <f>-</f>
    </nc>
  </rcc>
  <rcc rId="22037" ua="false" sId="4">
    <oc r="AE265" t="e">
      <f>S265/U265</f>
    </oc>
    <nc r="AE265" t="n">
      <f>-</f>
    </nc>
  </rcc>
  <rcc rId="22038" ua="false" sId="4">
    <oc r="AE266" t="e">
      <f>S266/U266</f>
    </oc>
    <nc r="AE266" t="n">
      <f>-</f>
    </nc>
  </rcc>
  <rcc rId="22039" ua="false" sId="4">
    <oc r="AE267" t="e">
      <f>S267/U267</f>
    </oc>
    <nc r="AE267" t="n">
      <f>-</f>
    </nc>
  </rcc>
  <rcc rId="22040" ua="false" sId="4">
    <oc r="AE268" t="e">
      <f>S268/U268</f>
    </oc>
    <nc r="AE268" t="n">
      <f>-</f>
    </nc>
  </rcc>
  <rcc rId="22041" ua="false" sId="4">
    <oc r="AE269" t="e">
      <f>S269/U269</f>
    </oc>
    <nc r="AE269" t="n">
      <f>-</f>
    </nc>
  </rcc>
  <rcc rId="22042" ua="false" sId="4">
    <oc r="AE270" t="e">
      <f>S270/U270</f>
    </oc>
    <nc r="AE270" t="n">
      <f>-</f>
    </nc>
  </rcc>
  <rcc rId="22043" ua="false" sId="4">
    <oc r="AE271" t="e">
      <f>S271/U271</f>
    </oc>
    <nc r="AE271" t="n">
      <f>-</f>
    </nc>
  </rcc>
  <rcc rId="22044" ua="false" sId="4">
    <oc r="AE272" t="e">
      <f>S272/U272</f>
    </oc>
    <nc r="AE272" t="n">
      <f>-</f>
    </nc>
  </rcc>
  <rcc rId="22045" ua="false" sId="4">
    <oc r="AE273" t="e">
      <f>S273/U273</f>
    </oc>
    <nc r="AE273" t="n">
      <f>-</f>
    </nc>
  </rcc>
  <rcc rId="22046" ua="false" sId="4">
    <oc r="AE274" t="e">
      <f>S274/U274</f>
    </oc>
    <nc r="AE274" t="n">
      <f>-</f>
    </nc>
  </rcc>
  <rcc rId="22047" ua="false" sId="4">
    <oc r="AE275" t="e">
      <f>S275/U275</f>
    </oc>
    <nc r="AE275" t="n">
      <f>-</f>
    </nc>
  </rcc>
  <rcc rId="22048" ua="false" sId="4">
    <oc r="AE276" t="e">
      <f>S276/U276</f>
    </oc>
    <nc r="AE276" t="n">
      <f>-</f>
    </nc>
  </rcc>
  <rcc rId="22049" ua="false" sId="4">
    <oc r="AE277" t="e">
      <f>S277/U277</f>
    </oc>
    <nc r="AE277" t="n">
      <f>-</f>
    </nc>
  </rcc>
  <rcc rId="22050" ua="false" sId="4">
    <oc r="AE278" t="e">
      <f>S278/U278</f>
    </oc>
    <nc r="AE278" t="n">
      <f>-</f>
    </nc>
  </rcc>
  <rcc rId="22051" ua="false" sId="4">
    <oc r="AE279" t="e">
      <f>S279/U279</f>
    </oc>
    <nc r="AE279" t="n">
      <f>-</f>
    </nc>
  </rcc>
  <rcc rId="22052" ua="false" sId="4">
    <oc r="AE280" t="e">
      <f>S280/U280</f>
    </oc>
    <nc r="AE280" t="n">
      <f>-</f>
    </nc>
  </rcc>
  <rcc rId="22053" ua="false" sId="4">
    <oc r="AE281" t="e">
      <f>S281/U281</f>
    </oc>
    <nc r="AE281" t="n">
      <f>-</f>
    </nc>
  </rcc>
  <rcc rId="22054" ua="false" sId="4">
    <oc r="AE282" t="e">
      <f>S282/U282</f>
    </oc>
    <nc r="AE282" t="n">
      <f>-</f>
    </nc>
  </rcc>
  <rcc rId="22055" ua="false" sId="4">
    <oc r="AE283" t="e">
      <f>S283/U283</f>
    </oc>
    <nc r="AE283" t="n">
      <f>-</f>
    </nc>
  </rcc>
  <rcc rId="22056" ua="false" sId="4">
    <oc r="AE284" t="e">
      <f>S284/U284</f>
    </oc>
    <nc r="AE284" t="n">
      <f>-</f>
    </nc>
  </rcc>
  <rcc rId="22057" ua="false" sId="4">
    <oc r="AE285" t="e">
      <f>AVERAGE(AE260:AE284)</f>
    </oc>
    <nc r="AE285" t="n">
      <f>-</f>
    </nc>
  </rcc>
  <rcc rId="22058" ua="false" sId="4">
    <oc r="AE286" t="e">
      <f>_xlfn.STDEV.P(AE260:AE284)</f>
    </oc>
    <nc r="AE286" t="n">
      <f>-</f>
    </nc>
  </rcc>
  <rcc rId="22059" ua="false" sId="4">
    <oc r="AF260" t="e">
      <f>EXP((((AE260-AE$285)/AE$286+2)/4-1.9)^3)</f>
    </oc>
    <nc r="AF260" t="n">
      <f>-</f>
    </nc>
  </rcc>
  <rcc rId="22060" ua="false" sId="4">
    <oc r="AF261" t="e">
      <f>EXP((((AE261-AE$285)/AE$286+2)/4-1.9)^3)</f>
    </oc>
    <nc r="AF261" t="n">
      <f>-</f>
    </nc>
  </rcc>
  <rcc rId="22061" ua="false" sId="4">
    <oc r="AF262" t="e">
      <f>EXP((((AE262-AE$285)/AE$286+2)/4-1.9)^3)</f>
    </oc>
    <nc r="AF262" t="n">
      <f>-</f>
    </nc>
  </rcc>
  <rcc rId="22062" ua="false" sId="4">
    <oc r="AF263" t="e">
      <f>EXP((((AE263-AE$285)/AE$286+2)/4-1.9)^3)</f>
    </oc>
    <nc r="AF263" t="n">
      <f>-</f>
    </nc>
  </rcc>
  <rcc rId="22063" ua="false" sId="4">
    <oc r="AF264" t="e">
      <f>EXP((((AE264-AE$285)/AE$286+2)/4-1.9)^3)</f>
    </oc>
    <nc r="AF264" t="n">
      <f>-</f>
    </nc>
  </rcc>
  <rcc rId="22064" ua="false" sId="4">
    <oc r="AF265" t="e">
      <f>EXP((((AE265-AE$285)/AE$286+2)/4-1.9)^3)</f>
    </oc>
    <nc r="AF265" t="n">
      <f>-</f>
    </nc>
  </rcc>
  <rcc rId="22065" ua="false" sId="4">
    <oc r="AF266" t="e">
      <f>EXP((((AE266-AE$285)/AE$286+2)/4-1.9)^3)</f>
    </oc>
    <nc r="AF266" t="n">
      <f>-</f>
    </nc>
  </rcc>
  <rcc rId="22066" ua="false" sId="4">
    <oc r="AF267" t="e">
      <f>EXP((((AE267-AE$285)/AE$286+2)/4-1.9)^3)</f>
    </oc>
    <nc r="AF267" t="n">
      <f>-</f>
    </nc>
  </rcc>
  <rcc rId="22067" ua="false" sId="4">
    <oc r="AF268" t="e">
      <f>EXP((((AE268-AE$285)/AE$286+2)/4-1.9)^3)</f>
    </oc>
    <nc r="AF268" t="n">
      <f>-</f>
    </nc>
  </rcc>
  <rcc rId="22068" ua="false" sId="4">
    <oc r="AF269" t="e">
      <f>EXP((((AE269-AE$285)/AE$286+2)/4-1.9)^3)</f>
    </oc>
    <nc r="AF269" t="n">
      <f>-</f>
    </nc>
  </rcc>
  <rcc rId="22069" ua="false" sId="4">
    <oc r="AF270" t="e">
      <f>EXP((((AE270-AE$285)/AE$286+2)/4-1.9)^3)</f>
    </oc>
    <nc r="AF270" t="n">
      <f>-</f>
    </nc>
  </rcc>
  <rcc rId="22070" ua="false" sId="4">
    <oc r="AF271" t="e">
      <f>EXP((((AE271-AE$285)/AE$286+2)/4-1.9)^3)</f>
    </oc>
    <nc r="AF271" t="n">
      <f>-</f>
    </nc>
  </rcc>
  <rcc rId="22071" ua="false" sId="4">
    <oc r="AF272" t="e">
      <f>EXP((((AE272-AE$285)/AE$286+2)/4-1.9)^3)</f>
    </oc>
    <nc r="AF272" t="n">
      <f>-</f>
    </nc>
  </rcc>
  <rcc rId="22072" ua="false" sId="4">
    <oc r="AF273" t="e">
      <f>EXP((((AE273-AE$285)/AE$286+2)/4-1.9)^3)</f>
    </oc>
    <nc r="AF273" t="n">
      <f>-</f>
    </nc>
  </rcc>
  <rcc rId="22073" ua="false" sId="4">
    <oc r="AF274" t="e">
      <f>EXP((((AE274-AE$285)/AE$286+2)/4-1.9)^3)</f>
    </oc>
    <nc r="AF274" t="n">
      <f>-</f>
    </nc>
  </rcc>
  <rcc rId="22074" ua="false" sId="4">
    <oc r="AF275" t="e">
      <f>EXP((((AE275-AE$285)/AE$286+2)/4-1.9)^3)</f>
    </oc>
    <nc r="AF275" t="n">
      <f>-</f>
    </nc>
  </rcc>
  <rcc rId="22075" ua="false" sId="4">
    <oc r="AF276" t="e">
      <f>EXP((((AE276-AE$285)/AE$286+2)/4-1.9)^3)</f>
    </oc>
    <nc r="AF276" t="n">
      <f>-</f>
    </nc>
  </rcc>
  <rcc rId="22076" ua="false" sId="4">
    <oc r="AF277" t="e">
      <f>EXP((((AE277-AE$285)/AE$286+2)/4-1.9)^3)</f>
    </oc>
    <nc r="AF277" t="n">
      <f>-</f>
    </nc>
  </rcc>
  <rcc rId="22077" ua="false" sId="4">
    <oc r="AF278" t="e">
      <f>EXP((((AE278-AE$285)/AE$286+2)/4-1.9)^3)</f>
    </oc>
    <nc r="AF278" t="n">
      <f>-</f>
    </nc>
  </rcc>
  <rcc rId="22078" ua="false" sId="4">
    <oc r="AF279" t="e">
      <f>EXP((((AE279-AE$285)/AE$286+2)/4-1.9)^3)</f>
    </oc>
    <nc r="AF279" t="n">
      <f>-</f>
    </nc>
  </rcc>
  <rcc rId="22079" ua="false" sId="4">
    <oc r="AF280" t="e">
      <f>EXP((((AE280-AE$285)/AE$286+2)/4-1.9)^3)</f>
    </oc>
    <nc r="AF280" t="n">
      <f>-</f>
    </nc>
  </rcc>
  <rcc rId="22080" ua="false" sId="4">
    <oc r="AF281" t="e">
      <f>EXP((((AE281-AE$285)/AE$286+2)/4-1.9)^3)</f>
    </oc>
    <nc r="AF281" t="n">
      <f>-</f>
    </nc>
  </rcc>
  <rcc rId="22081" ua="false" sId="4">
    <oc r="AF282" t="e">
      <f>EXP((((AE282-AE$285)/AE$286+2)/4-1.9)^3)</f>
    </oc>
    <nc r="AF282" t="n">
      <f>-</f>
    </nc>
  </rcc>
  <rcc rId="22082" ua="false" sId="4">
    <oc r="AF283" t="e">
      <f>EXP((((AE283-AE$285)/AE$286+2)/4-1.9)^3)</f>
    </oc>
    <nc r="AF283" t="n">
      <f>-</f>
    </nc>
  </rcc>
  <rcc rId="22083" ua="false" sId="4">
    <oc r="AF284" t="e">
      <f>EXP((((AE284-AE$285)/AE$286+2)/4-1.9)^3)</f>
    </oc>
    <nc r="AF284" t="n">
      <f>-</f>
    </nc>
  </rcc>
  <rcc rId="22084" ua="false" sId="4">
    <oc r="AG260" t="e">
      <f>V260/U260</f>
    </oc>
    <nc r="AG260" t="n">
      <f>-</f>
    </nc>
  </rcc>
  <rcc rId="22085" ua="false" sId="4">
    <oc r="AG261" t="e">
      <f>V261/U261</f>
    </oc>
    <nc r="AG261" t="n">
      <f>-</f>
    </nc>
  </rcc>
  <rcc rId="22086" ua="false" sId="4">
    <oc r="AG262" t="e">
      <f>V262/U262</f>
    </oc>
    <nc r="AG262" t="n">
      <f>-</f>
    </nc>
  </rcc>
  <rcc rId="22087" ua="false" sId="4">
    <oc r="AG263" t="e">
      <f>V263/U263</f>
    </oc>
    <nc r="AG263" t="n">
      <f>-</f>
    </nc>
  </rcc>
  <rcc rId="22088" ua="false" sId="4">
    <oc r="AG264" t="e">
      <f>V264/U264</f>
    </oc>
    <nc r="AG264" t="n">
      <f>-</f>
    </nc>
  </rcc>
  <rcc rId="22089" ua="false" sId="4">
    <oc r="AG265" t="e">
      <f>V265/U265</f>
    </oc>
    <nc r="AG265" t="n">
      <f>-</f>
    </nc>
  </rcc>
  <rcc rId="22090" ua="false" sId="4">
    <oc r="AG266" t="e">
      <f>V266/U266</f>
    </oc>
    <nc r="AG266" t="n">
      <f>-</f>
    </nc>
  </rcc>
  <rcc rId="22091" ua="false" sId="4">
    <oc r="AG267" t="e">
      <f>V267/U267</f>
    </oc>
    <nc r="AG267" t="n">
      <f>-</f>
    </nc>
  </rcc>
  <rcc rId="22092" ua="false" sId="4">
    <oc r="AG268" t="e">
      <f>V268/U268</f>
    </oc>
    <nc r="AG268" t="n">
      <f>-</f>
    </nc>
  </rcc>
  <rcc rId="22093" ua="false" sId="4">
    <oc r="AG269" t="e">
      <f>V269/U269</f>
    </oc>
    <nc r="AG269" t="n">
      <f>-</f>
    </nc>
  </rcc>
  <rcc rId="22094" ua="false" sId="4">
    <oc r="AG270" t="e">
      <f>V270/U270</f>
    </oc>
    <nc r="AG270" t="n">
      <f>-</f>
    </nc>
  </rcc>
  <rcc rId="22095" ua="false" sId="4">
    <oc r="AG271" t="e">
      <f>V271/U271</f>
    </oc>
    <nc r="AG271" t="n">
      <f>-</f>
    </nc>
  </rcc>
  <rcc rId="22096" ua="false" sId="4">
    <oc r="AG272" t="e">
      <f>V272/U272</f>
    </oc>
    <nc r="AG272" t="n">
      <f>-</f>
    </nc>
  </rcc>
  <rcc rId="22097" ua="false" sId="4">
    <oc r="AG273" t="e">
      <f>V273/U273</f>
    </oc>
    <nc r="AG273" t="n">
      <f>-</f>
    </nc>
  </rcc>
  <rcc rId="22098" ua="false" sId="4">
    <oc r="AG274" t="e">
      <f>V274/U274</f>
    </oc>
    <nc r="AG274" t="n">
      <f>-</f>
    </nc>
  </rcc>
  <rcc rId="22099" ua="false" sId="4">
    <oc r="AG275" t="e">
      <f>V275/U275</f>
    </oc>
    <nc r="AG275" t="n">
      <f>-</f>
    </nc>
  </rcc>
  <rcc rId="22100" ua="false" sId="4">
    <oc r="AG276" t="e">
      <f>V276/U276</f>
    </oc>
    <nc r="AG276" t="n">
      <f>-</f>
    </nc>
  </rcc>
  <rcc rId="22101" ua="false" sId="4">
    <oc r="AG277" t="e">
      <f>V277/U277</f>
    </oc>
    <nc r="AG277" t="n">
      <f>-</f>
    </nc>
  </rcc>
  <rcc rId="22102" ua="false" sId="4">
    <oc r="AG278" t="e">
      <f>V278/U278</f>
    </oc>
    <nc r="AG278" t="n">
      <f>-</f>
    </nc>
  </rcc>
  <rcc rId="22103" ua="false" sId="4">
    <oc r="AG279" t="e">
      <f>V279/U279</f>
    </oc>
    <nc r="AG279" t="n">
      <f>-</f>
    </nc>
  </rcc>
  <rcc rId="22104" ua="false" sId="4">
    <oc r="AG280" t="e">
      <f>V280/U280</f>
    </oc>
    <nc r="AG280" t="n">
      <f>-</f>
    </nc>
  </rcc>
  <rcc rId="22105" ua="false" sId="4">
    <oc r="AG281" t="e">
      <f>V281/U281</f>
    </oc>
    <nc r="AG281" t="n">
      <f>-</f>
    </nc>
  </rcc>
  <rcc rId="22106" ua="false" sId="4">
    <oc r="AG282" t="e">
      <f>V282/U282</f>
    </oc>
    <nc r="AG282" t="n">
      <f>-</f>
    </nc>
  </rcc>
  <rcc rId="22107" ua="false" sId="4">
    <oc r="AG283" t="e">
      <f>V283/U283</f>
    </oc>
    <nc r="AG283" t="n">
      <f>-</f>
    </nc>
  </rcc>
  <rcc rId="22108" ua="false" sId="4">
    <oc r="AG284" t="e">
      <f>V284/U284</f>
    </oc>
    <nc r="AG284" t="n">
      <f>-</f>
    </nc>
  </rcc>
  <rcc rId="22109" ua="false" sId="4">
    <oc r="AG285" t="e">
      <f>AVERAGE(AG260:AG284)</f>
    </oc>
    <nc r="AG285" t="n">
      <f>-</f>
    </nc>
  </rcc>
  <rcc rId="22110" ua="false" sId="4">
    <oc r="AG286" t="e">
      <f>_xlfn.STDEV.P(AG260:AG284)</f>
    </oc>
    <nc r="AG286" t="n">
      <f>-</f>
    </nc>
  </rcc>
  <rcc rId="22111" ua="false" sId="4">
    <oc r="AH260" t="e">
      <f>EXP((((AG260-AG$285)/AG$286+2)/4-1.9)^3)</f>
    </oc>
    <nc r="AH260" t="n">
      <f>-</f>
    </nc>
  </rcc>
  <rcc rId="22112" ua="false" sId="4">
    <oc r="AH261" t="e">
      <f>EXP((((AG261-AG$285)/AG$286+2)/4-1.9)^3)</f>
    </oc>
    <nc r="AH261" t="n">
      <f>-</f>
    </nc>
  </rcc>
  <rcc rId="22113" ua="false" sId="4">
    <oc r="AH262" t="e">
      <f>EXP((((AG262-AG$285)/AG$286+2)/4-1.9)^3)</f>
    </oc>
    <nc r="AH262" t="n">
      <f>-</f>
    </nc>
  </rcc>
  <rcc rId="22114" ua="false" sId="4">
    <oc r="AH263" t="e">
      <f>EXP((((AG263-AG$285)/AG$286+2)/4-1.9)^3)</f>
    </oc>
    <nc r="AH263" t="n">
      <f>-</f>
    </nc>
  </rcc>
  <rcc rId="22115" ua="false" sId="4">
    <oc r="AH264" t="e">
      <f>EXP((((AG264-AG$285)/AG$286+2)/4-1.9)^3)</f>
    </oc>
    <nc r="AH264" t="n">
      <f>-</f>
    </nc>
  </rcc>
  <rcc rId="22116" ua="false" sId="4">
    <oc r="AH265" t="e">
      <f>EXP((((AG265-AG$285)/AG$286+2)/4-1.9)^3)</f>
    </oc>
    <nc r="AH265" t="n">
      <f>-</f>
    </nc>
  </rcc>
  <rcc rId="22117" ua="false" sId="4">
    <oc r="AH266" t="e">
      <f>EXP((((AG266-AG$285)/AG$286+2)/4-1.9)^3)</f>
    </oc>
    <nc r="AH266" t="n">
      <f>-</f>
    </nc>
  </rcc>
  <rcc rId="22118" ua="false" sId="4">
    <oc r="AH267" t="e">
      <f>EXP((((AG267-AG$285)/AG$286+2)/4-1.9)^3)</f>
    </oc>
    <nc r="AH267" t="n">
      <f>-</f>
    </nc>
  </rcc>
  <rcc rId="22119" ua="false" sId="4">
    <oc r="AH268" t="e">
      <f>EXP((((AG268-AG$285)/AG$286+2)/4-1.9)^3)</f>
    </oc>
    <nc r="AH268" t="n">
      <f>-</f>
    </nc>
  </rcc>
  <rcc rId="22120" ua="false" sId="4">
    <oc r="AH269" t="e">
      <f>EXP((((AG269-AG$285)/AG$286+2)/4-1.9)^3)</f>
    </oc>
    <nc r="AH269" t="n">
      <f>-</f>
    </nc>
  </rcc>
  <rcc rId="22121" ua="false" sId="4">
    <oc r="AH270" t="e">
      <f>EXP((((AG270-AG$285)/AG$286+2)/4-1.9)^3)</f>
    </oc>
    <nc r="AH270" t="n">
      <f>-</f>
    </nc>
  </rcc>
  <rcc rId="22122" ua="false" sId="4">
    <oc r="AH271" t="e">
      <f>EXP((((AG271-AG$285)/AG$286+2)/4-1.9)^3)</f>
    </oc>
    <nc r="AH271" t="n">
      <f>-</f>
    </nc>
  </rcc>
  <rcc rId="22123" ua="false" sId="4">
    <oc r="AH272" t="e">
      <f>EXP((((AG272-AG$285)/AG$286+2)/4-1.9)^3)</f>
    </oc>
    <nc r="AH272" t="n">
      <f>-</f>
    </nc>
  </rcc>
  <rcc rId="22124" ua="false" sId="4">
    <oc r="AH273" t="e">
      <f>EXP((((AG273-AG$285)/AG$286+2)/4-1.9)^3)</f>
    </oc>
    <nc r="AH273" t="n">
      <f>-</f>
    </nc>
  </rcc>
  <rcc rId="22125" ua="false" sId="4">
    <oc r="AH274" t="e">
      <f>EXP((((AG274-AG$285)/AG$286+2)/4-1.9)^3)</f>
    </oc>
    <nc r="AH274" t="n">
      <f>-</f>
    </nc>
  </rcc>
  <rcc rId="22126" ua="false" sId="4">
    <oc r="AH275" t="e">
      <f>EXP((((AG275-AG$285)/AG$286+2)/4-1.9)^3)</f>
    </oc>
    <nc r="AH275" t="n">
      <f>-</f>
    </nc>
  </rcc>
  <rcc rId="22127" ua="false" sId="4">
    <oc r="AH276" t="e">
      <f>EXP((((AG276-AG$285)/AG$286+2)/4-1.9)^3)</f>
    </oc>
    <nc r="AH276" t="n">
      <f>-</f>
    </nc>
  </rcc>
  <rcc rId="22128" ua="false" sId="4">
    <oc r="AH277" t="e">
      <f>EXP((((AG277-AG$285)/AG$286+2)/4-1.9)^3)</f>
    </oc>
    <nc r="AH277" t="n">
      <f>-</f>
    </nc>
  </rcc>
  <rcc rId="22129" ua="false" sId="4">
    <oc r="AH278" t="e">
      <f>EXP((((AG278-AG$285)/AG$286+2)/4-1.9)^3)</f>
    </oc>
    <nc r="AH278" t="n">
      <f>-</f>
    </nc>
  </rcc>
  <rcc rId="22130" ua="false" sId="4">
    <oc r="AH279" t="e">
      <f>EXP((((AG279-AG$285)/AG$286+2)/4-1.9)^3)</f>
    </oc>
    <nc r="AH279" t="n">
      <f>-</f>
    </nc>
  </rcc>
  <rcc rId="22131" ua="false" sId="4">
    <oc r="AH280" t="e">
      <f>EXP((((AG280-AG$285)/AG$286+2)/4-1.9)^3)</f>
    </oc>
    <nc r="AH280" t="n">
      <f>-</f>
    </nc>
  </rcc>
  <rcc rId="22132" ua="false" sId="4">
    <oc r="AH281" t="e">
      <f>EXP((((AG281-AG$285)/AG$286+2)/4-1.9)^3)</f>
    </oc>
    <nc r="AH281" t="n">
      <f>-</f>
    </nc>
  </rcc>
  <rcc rId="22133" ua="false" sId="4">
    <oc r="AH282" t="e">
      <f>EXP((((AG282-AG$285)/AG$286+2)/4-1.9)^3)</f>
    </oc>
    <nc r="AH282" t="n">
      <f>-</f>
    </nc>
  </rcc>
  <rcc rId="22134" ua="false" sId="4">
    <oc r="AH283" t="e">
      <f>EXP((((AG283-AG$285)/AG$286+2)/4-1.9)^3)</f>
    </oc>
    <nc r="AH283" t="n">
      <f>-</f>
    </nc>
  </rcc>
  <rcc rId="22135" ua="false" sId="4">
    <oc r="AH284" t="e">
      <f>EXP((((AG284-AG$285)/AG$286+2)/4-1.9)^3)</f>
    </oc>
    <nc r="AH284" t="n">
      <f>-</f>
    </nc>
  </rcc>
  <rcc rId="22136" ua="false" sId="4">
    <oc r="AI260" t="e">
      <f>W260/U260</f>
    </oc>
    <nc r="AI260" t="n">
      <f>-</f>
    </nc>
  </rcc>
  <rcc rId="22137" ua="false" sId="4">
    <oc r="AI261" t="e">
      <f>W261/U261</f>
    </oc>
    <nc r="AI261" t="n">
      <f>-</f>
    </nc>
  </rcc>
  <rcc rId="22138" ua="false" sId="4">
    <oc r="AI262" t="e">
      <f>W262/U262</f>
    </oc>
    <nc r="AI262" t="n">
      <f>-</f>
    </nc>
  </rcc>
  <rcc rId="22139" ua="false" sId="4">
    <oc r="AI263" t="e">
      <f>W263/U263</f>
    </oc>
    <nc r="AI263" t="n">
      <f>-</f>
    </nc>
  </rcc>
  <rcc rId="22140" ua="false" sId="4">
    <oc r="AI264" t="e">
      <f>W264/U264</f>
    </oc>
    <nc r="AI264" t="n">
      <f>-</f>
    </nc>
  </rcc>
  <rcc rId="22141" ua="false" sId="4">
    <oc r="AI265" t="e">
      <f>W265/U265</f>
    </oc>
    <nc r="AI265" t="n">
      <f>-</f>
    </nc>
  </rcc>
  <rcc rId="22142" ua="false" sId="4">
    <oc r="AI266" t="e">
      <f>W266/U266</f>
    </oc>
    <nc r="AI266" t="n">
      <f>-</f>
    </nc>
  </rcc>
  <rcc rId="22143" ua="false" sId="4">
    <oc r="AI267" t="e">
      <f>W267/U267</f>
    </oc>
    <nc r="AI267" t="n">
      <f>-</f>
    </nc>
  </rcc>
  <rcc rId="22144" ua="false" sId="4">
    <oc r="AI268" t="e">
      <f>W268/U268</f>
    </oc>
    <nc r="AI268" t="n">
      <f>-</f>
    </nc>
  </rcc>
  <rcc rId="22145" ua="false" sId="4">
    <oc r="AI269" t="e">
      <f>W269/U269</f>
    </oc>
    <nc r="AI269" t="n">
      <f>-</f>
    </nc>
  </rcc>
  <rcc rId="22146" ua="false" sId="4">
    <oc r="AI270" t="e">
      <f>W270/U270</f>
    </oc>
    <nc r="AI270" t="n">
      <f>-</f>
    </nc>
  </rcc>
  <rcc rId="22147" ua="false" sId="4">
    <oc r="AI271" t="e">
      <f>W271/U271</f>
    </oc>
    <nc r="AI271" t="n">
      <f>-</f>
    </nc>
  </rcc>
  <rcc rId="22148" ua="false" sId="4">
    <oc r="AI272" t="e">
      <f>W272/U272</f>
    </oc>
    <nc r="AI272" t="n">
      <f>-</f>
    </nc>
  </rcc>
  <rcc rId="22149" ua="false" sId="4">
    <oc r="AI273" t="e">
      <f>W273/U273</f>
    </oc>
    <nc r="AI273" t="n">
      <f>-</f>
    </nc>
  </rcc>
  <rcc rId="22150" ua="false" sId="4">
    <oc r="AI274" t="e">
      <f>W274/U274</f>
    </oc>
    <nc r="AI274" t="n">
      <f>-</f>
    </nc>
  </rcc>
  <rcc rId="22151" ua="false" sId="4">
    <oc r="AI275" t="e">
      <f>W275/U275</f>
    </oc>
    <nc r="AI275" t="n">
      <f>-</f>
    </nc>
  </rcc>
  <rcc rId="22152" ua="false" sId="4">
    <oc r="AI276" t="e">
      <f>W276/U276</f>
    </oc>
    <nc r="AI276" t="n">
      <f>-</f>
    </nc>
  </rcc>
  <rcc rId="22153" ua="false" sId="4">
    <oc r="AI277" t="e">
      <f>W277/U277</f>
    </oc>
    <nc r="AI277" t="n">
      <f>-</f>
    </nc>
  </rcc>
  <rcc rId="22154" ua="false" sId="4">
    <oc r="AI278" t="e">
      <f>W278/U278</f>
    </oc>
    <nc r="AI278" t="n">
      <f>-</f>
    </nc>
  </rcc>
  <rcc rId="22155" ua="false" sId="4">
    <oc r="AI279" t="e">
      <f>W279/U279</f>
    </oc>
    <nc r="AI279" t="n">
      <f>-</f>
    </nc>
  </rcc>
  <rcc rId="22156" ua="false" sId="4">
    <oc r="AI280" t="e">
      <f>W280/U280</f>
    </oc>
    <nc r="AI280" t="n">
      <f>-</f>
    </nc>
  </rcc>
  <rcc rId="22157" ua="false" sId="4">
    <oc r="AI281" t="e">
      <f>W281/U281</f>
    </oc>
    <nc r="AI281" t="n">
      <f>-</f>
    </nc>
  </rcc>
  <rcc rId="22158" ua="false" sId="4">
    <oc r="AI282" t="e">
      <f>W282/U282</f>
    </oc>
    <nc r="AI282" t="n">
      <f>-</f>
    </nc>
  </rcc>
  <rcc rId="22159" ua="false" sId="4">
    <oc r="AI283" t="e">
      <f>W283/U283</f>
    </oc>
    <nc r="AI283" t="n">
      <f>-</f>
    </nc>
  </rcc>
  <rcc rId="22160" ua="false" sId="4">
    <oc r="AI284" t="e">
      <f>W284/U284</f>
    </oc>
    <nc r="AI284" t="n">
      <f>-</f>
    </nc>
  </rcc>
  <rcc rId="22161" ua="false" sId="4">
    <oc r="AI285" t="e">
      <f>AVERAGE(AI260:AI284)</f>
    </oc>
    <nc r="AI285" t="n">
      <f>-</f>
    </nc>
  </rcc>
  <rcc rId="22162" ua="false" sId="4">
    <oc r="AI286" t="e">
      <f>_xlfn.STDEV.P(AI260:AI284)</f>
    </oc>
    <nc r="AI286" t="n">
      <f>-</f>
    </nc>
  </rcc>
  <rcc rId="22163" ua="false" sId="4">
    <oc r="AJ260" t="e">
      <f>EXP((((AI260-AI$285)/AI$286+2)/4-1.9)^3)</f>
    </oc>
    <nc r="AJ260" t="n">
      <f>-</f>
    </nc>
  </rcc>
  <rcc rId="22164" ua="false" sId="4">
    <oc r="AJ261" t="e">
      <f>EXP((((AI261-AI$285)/AI$286+2)/4-1.9)^3)</f>
    </oc>
    <nc r="AJ261" t="n">
      <f>-</f>
    </nc>
  </rcc>
  <rcc rId="22165" ua="false" sId="4">
    <oc r="AJ262" t="e">
      <f>EXP((((AI262-AI$285)/AI$286+2)/4-1.9)^3)</f>
    </oc>
    <nc r="AJ262" t="n">
      <f>-</f>
    </nc>
  </rcc>
  <rcc rId="22166" ua="false" sId="4">
    <oc r="AJ263" t="e">
      <f>EXP((((AI263-AI$285)/AI$286+2)/4-1.9)^3)</f>
    </oc>
    <nc r="AJ263" t="n">
      <f>-</f>
    </nc>
  </rcc>
  <rcc rId="22167" ua="false" sId="4">
    <oc r="AJ264" t="e">
      <f>EXP((((AI264-AI$285)/AI$286+2)/4-1.9)^3)</f>
    </oc>
    <nc r="AJ264" t="n">
      <f>-</f>
    </nc>
  </rcc>
  <rcc rId="22168" ua="false" sId="4">
    <oc r="AJ265" t="e">
      <f>EXP((((AI265-AI$285)/AI$286+2)/4-1.9)^3)</f>
    </oc>
    <nc r="AJ265" t="n">
      <f>-</f>
    </nc>
  </rcc>
  <rcc rId="22169" ua="false" sId="4">
    <oc r="AJ266" t="e">
      <f>EXP((((AI266-AI$285)/AI$286+2)/4-1.9)^3)</f>
    </oc>
    <nc r="AJ266" t="n">
      <f>-</f>
    </nc>
  </rcc>
  <rcc rId="22170" ua="false" sId="4">
    <oc r="AJ267" t="e">
      <f>EXP((((AI267-AI$285)/AI$286+2)/4-1.9)^3)</f>
    </oc>
    <nc r="AJ267" t="n">
      <f>-</f>
    </nc>
  </rcc>
  <rcc rId="22171" ua="false" sId="4">
    <oc r="AJ268" t="e">
      <f>EXP((((AI268-AI$285)/AI$286+2)/4-1.9)^3)</f>
    </oc>
    <nc r="AJ268" t="n">
      <f>-</f>
    </nc>
  </rcc>
  <rcc rId="22172" ua="false" sId="4">
    <oc r="AJ269" t="e">
      <f>EXP((((AI269-AI$285)/AI$286+2)/4-1.9)^3)</f>
    </oc>
    <nc r="AJ269" t="n">
      <f>-</f>
    </nc>
  </rcc>
  <rcc rId="22173" ua="false" sId="4">
    <oc r="AJ270" t="e">
      <f>EXP((((AI270-AI$285)/AI$286+2)/4-1.9)^3)</f>
    </oc>
    <nc r="AJ270" t="n">
      <f>-</f>
    </nc>
  </rcc>
  <rcc rId="22174" ua="false" sId="4">
    <oc r="AJ271" t="e">
      <f>EXP((((AI271-AI$285)/AI$286+2)/4-1.9)^3)</f>
    </oc>
    <nc r="AJ271" t="n">
      <f>-</f>
    </nc>
  </rcc>
  <rcc rId="22175" ua="false" sId="4">
    <oc r="AJ272" t="e">
      <f>EXP((((AI272-AI$285)/AI$286+2)/4-1.9)^3)</f>
    </oc>
    <nc r="AJ272" t="n">
      <f>-</f>
    </nc>
  </rcc>
  <rcc rId="22176" ua="false" sId="4">
    <oc r="AJ273" t="e">
      <f>EXP((((AI273-AI$285)/AI$286+2)/4-1.9)^3)</f>
    </oc>
    <nc r="AJ273" t="n">
      <f>-</f>
    </nc>
  </rcc>
  <rcc rId="22177" ua="false" sId="4">
    <oc r="AJ274" t="e">
      <f>EXP((((AI274-AI$285)/AI$286+2)/4-1.9)^3)</f>
    </oc>
    <nc r="AJ274" t="n">
      <f>-</f>
    </nc>
  </rcc>
  <rcc rId="22178" ua="false" sId="4">
    <oc r="AJ275" t="e">
      <f>EXP((((AI275-AI$285)/AI$286+2)/4-1.9)^3)</f>
    </oc>
    <nc r="AJ275" t="n">
      <f>-</f>
    </nc>
  </rcc>
  <rcc rId="22179" ua="false" sId="4">
    <oc r="AJ276" t="e">
      <f>EXP((((AI276-AI$285)/AI$286+2)/4-1.9)^3)</f>
    </oc>
    <nc r="AJ276" t="n">
      <f>-</f>
    </nc>
  </rcc>
  <rcc rId="22180" ua="false" sId="4">
    <oc r="AJ277" t="e">
      <f>EXP((((AI277-AI$285)/AI$286+2)/4-1.9)^3)</f>
    </oc>
    <nc r="AJ277" t="n">
      <f>-</f>
    </nc>
  </rcc>
  <rcc rId="22181" ua="false" sId="4">
    <oc r="AJ278" t="e">
      <f>EXP((((AI278-AI$285)/AI$286+2)/4-1.9)^3)</f>
    </oc>
    <nc r="AJ278" t="n">
      <f>-</f>
    </nc>
  </rcc>
  <rcc rId="22182" ua="false" sId="4">
    <oc r="AJ279" t="e">
      <f>EXP((((AI279-AI$285)/AI$286+2)/4-1.9)^3)</f>
    </oc>
    <nc r="AJ279" t="n">
      <f>-</f>
    </nc>
  </rcc>
  <rcc rId="22183" ua="false" sId="4">
    <oc r="AJ280" t="e">
      <f>EXP((((AI280-AI$285)/AI$286+2)/4-1.9)^3)</f>
    </oc>
    <nc r="AJ280" t="n">
      <f>-</f>
    </nc>
  </rcc>
  <rcc rId="22184" ua="false" sId="4">
    <oc r="AJ281" t="e">
      <f>EXP((((AI281-AI$285)/AI$286+2)/4-1.9)^3)</f>
    </oc>
    <nc r="AJ281" t="n">
      <f>-</f>
    </nc>
  </rcc>
  <rcc rId="22185" ua="false" sId="4">
    <oc r="AJ282" t="e">
      <f>EXP((((AI282-AI$285)/AI$286+2)/4-1.9)^3)</f>
    </oc>
    <nc r="AJ282" t="n">
      <f>-</f>
    </nc>
  </rcc>
  <rcc rId="22186" ua="false" sId="4">
    <oc r="AJ283" t="e">
      <f>EXP((((AI283-AI$285)/AI$286+2)/4-1.9)^3)</f>
    </oc>
    <nc r="AJ283" t="n">
      <f>-</f>
    </nc>
  </rcc>
  <rcc rId="22187" ua="false" sId="4">
    <oc r="AJ284" t="e">
      <f>EXP((((AI284-AI$285)/AI$286+2)/4-1.9)^3)</f>
    </oc>
    <nc r="AJ284" t="n">
      <f>-</f>
    </nc>
  </rcc>
  <rcc rId="22188" ua="false" sId="4">
    <oc r="AK260" t="e">
      <f>Z260/U260</f>
    </oc>
    <nc r="AK260" t="n">
      <f>-</f>
    </nc>
  </rcc>
  <rcc rId="22189" ua="false" sId="4">
    <oc r="AK261" t="e">
      <f>Z261/U261</f>
    </oc>
    <nc r="AK261" t="n">
      <f>-</f>
    </nc>
  </rcc>
  <rcc rId="22190" ua="false" sId="4">
    <oc r="AK262" t="e">
      <f>Z262/U262</f>
    </oc>
    <nc r="AK262" t="n">
      <f>-</f>
    </nc>
  </rcc>
  <rcc rId="22191" ua="false" sId="4">
    <oc r="AK263" t="e">
      <f>Z263/U263</f>
    </oc>
    <nc r="AK263" t="n">
      <f>-</f>
    </nc>
  </rcc>
  <rcc rId="22192" ua="false" sId="4">
    <oc r="AK264" t="e">
      <f>Z264/U264</f>
    </oc>
    <nc r="AK264" t="n">
      <f>-</f>
    </nc>
  </rcc>
  <rcc rId="22193" ua="false" sId="4">
    <oc r="AK265" t="e">
      <f>Z265/U265</f>
    </oc>
    <nc r="AK265" t="n">
      <f>-</f>
    </nc>
  </rcc>
  <rcc rId="22194" ua="false" sId="4">
    <oc r="AK266" t="e">
      <f>Z266/U266</f>
    </oc>
    <nc r="AK266" t="n">
      <f>-</f>
    </nc>
  </rcc>
  <rcc rId="22195" ua="false" sId="4">
    <oc r="AK267" t="e">
      <f>Z267/U267</f>
    </oc>
    <nc r="AK267" t="n">
      <f>-</f>
    </nc>
  </rcc>
  <rcc rId="22196" ua="false" sId="4">
    <oc r="AK268" t="e">
      <f>Z268/U268</f>
    </oc>
    <nc r="AK268" t="n">
      <f>-</f>
    </nc>
  </rcc>
  <rcc rId="22197" ua="false" sId="4">
    <oc r="AK269" t="e">
      <f>Z269/U269</f>
    </oc>
    <nc r="AK269" t="n">
      <f>-</f>
    </nc>
  </rcc>
  <rcc rId="22198" ua="false" sId="4">
    <oc r="AK270" t="e">
      <f>Z270/U270</f>
    </oc>
    <nc r="AK270" t="n">
      <f>-</f>
    </nc>
  </rcc>
  <rcc rId="22199" ua="false" sId="4">
    <oc r="AK271" t="e">
      <f>Z271/U271</f>
    </oc>
    <nc r="AK271" t="n">
      <f>-</f>
    </nc>
  </rcc>
  <rcc rId="22200" ua="false" sId="4">
    <oc r="AK272" t="e">
      <f>Z272/U272</f>
    </oc>
    <nc r="AK272" t="n">
      <f>-</f>
    </nc>
  </rcc>
  <rcc rId="22201" ua="false" sId="4">
    <oc r="AK273" t="e">
      <f>Z273/U273</f>
    </oc>
    <nc r="AK273" t="n">
      <f>-</f>
    </nc>
  </rcc>
  <rcc rId="22202" ua="false" sId="4">
    <oc r="AK274" t="e">
      <f>Z274/U274</f>
    </oc>
    <nc r="AK274" t="n">
      <f>-</f>
    </nc>
  </rcc>
  <rcc rId="22203" ua="false" sId="4">
    <oc r="AK275" t="e">
      <f>Z275/U275</f>
    </oc>
    <nc r="AK275" t="n">
      <f>-</f>
    </nc>
  </rcc>
  <rcc rId="22204" ua="false" sId="4">
    <oc r="AK276" t="e">
      <f>Z276/U276</f>
    </oc>
    <nc r="AK276" t="n">
      <f>-</f>
    </nc>
  </rcc>
  <rcc rId="22205" ua="false" sId="4">
    <oc r="AK277" t="e">
      <f>Z277/U277</f>
    </oc>
    <nc r="AK277" t="n">
      <f>-</f>
    </nc>
  </rcc>
  <rcc rId="22206" ua="false" sId="4">
    <oc r="AK278" t="e">
      <f>Z278/U278</f>
    </oc>
    <nc r="AK278" t="n">
      <f>-</f>
    </nc>
  </rcc>
  <rcc rId="22207" ua="false" sId="4">
    <oc r="AK279" t="e">
      <f>Z279/U279</f>
    </oc>
    <nc r="AK279" t="n">
      <f>-</f>
    </nc>
  </rcc>
  <rcc rId="22208" ua="false" sId="4">
    <oc r="AK280" t="e">
      <f>Z280/U280</f>
    </oc>
    <nc r="AK280" t="n">
      <f>-</f>
    </nc>
  </rcc>
  <rcc rId="22209" ua="false" sId="4">
    <oc r="AK281" t="e">
      <f>Z281/U281</f>
    </oc>
    <nc r="AK281" t="n">
      <f>-</f>
    </nc>
  </rcc>
  <rcc rId="22210" ua="false" sId="4">
    <oc r="AK282" t="e">
      <f>Z282/U282</f>
    </oc>
    <nc r="AK282" t="n">
      <f>-</f>
    </nc>
  </rcc>
  <rcc rId="22211" ua="false" sId="4">
    <oc r="AK283" t="e">
      <f>Z283/U283</f>
    </oc>
    <nc r="AK283" t="n">
      <f>-</f>
    </nc>
  </rcc>
  <rcc rId="22212" ua="false" sId="4">
    <oc r="AK284" t="e">
      <f>Z284/U284</f>
    </oc>
    <nc r="AK284" t="n">
      <f>-</f>
    </nc>
  </rcc>
  <rcc rId="22213" ua="false" sId="4">
    <oc r="AK285" t="e">
      <f>AVERAGE(AK260:AK284)</f>
    </oc>
    <nc r="AK285" t="n">
      <f>-</f>
    </nc>
  </rcc>
  <rcc rId="22214" ua="false" sId="4">
    <oc r="AK286" t="e">
      <f>_xlfn.STDEV.P(AK260:AK284)</f>
    </oc>
    <nc r="AK286" t="n">
      <f>-</f>
    </nc>
  </rcc>
  <rcc rId="22215" ua="false" sId="4">
    <oc r="AL260" t="e">
      <f>EXP((((AK260-AK$285)/AK$286+2)/4-1.9)^3)</f>
    </oc>
    <nc r="AL260" t="n">
      <f>-</f>
    </nc>
  </rcc>
  <rcc rId="22216" ua="false" sId="4">
    <oc r="AL261" t="e">
      <f>EXP((((AK261-AK$285)/AK$286+2)/4-1.9)^3)</f>
    </oc>
    <nc r="AL261" t="n">
      <f>-</f>
    </nc>
  </rcc>
  <rcc rId="22217" ua="false" sId="4">
    <oc r="AL262" t="e">
      <f>EXP((((AK262-AK$285)/AK$286+2)/4-1.9)^3)</f>
    </oc>
    <nc r="AL262" t="n">
      <f>-</f>
    </nc>
  </rcc>
  <rcc rId="22218" ua="false" sId="4">
    <oc r="AL263" t="e">
      <f>EXP((((AK263-AK$285)/AK$286+2)/4-1.9)^3)</f>
    </oc>
    <nc r="AL263" t="n">
      <f>-</f>
    </nc>
  </rcc>
  <rcc rId="22219" ua="false" sId="4">
    <oc r="AL264" t="e">
      <f>EXP((((AK264-AK$285)/AK$286+2)/4-1.9)^3)</f>
    </oc>
    <nc r="AL264" t="n">
      <f>-</f>
    </nc>
  </rcc>
  <rcc rId="22220" ua="false" sId="4">
    <oc r="AL265" t="e">
      <f>EXP((((AK265-AK$285)/AK$286+2)/4-1.9)^3)</f>
    </oc>
    <nc r="AL265" t="n">
      <f>-</f>
    </nc>
  </rcc>
  <rcc rId="22221" ua="false" sId="4">
    <oc r="AL266" t="e">
      <f>EXP((((AK266-AK$285)/AK$286+2)/4-1.9)^3)</f>
    </oc>
    <nc r="AL266" t="n">
      <f>-</f>
    </nc>
  </rcc>
  <rcc rId="22222" ua="false" sId="4">
    <oc r="AL267" t="e">
      <f>EXP((((AK267-AK$285)/AK$286+2)/4-1.9)^3)</f>
    </oc>
    <nc r="AL267" t="n">
      <f>-</f>
    </nc>
  </rcc>
  <rcc rId="22223" ua="false" sId="4">
    <oc r="AL268" t="e">
      <f>EXP((((AK268-AK$285)/AK$286+2)/4-1.9)^3)</f>
    </oc>
    <nc r="AL268" t="n">
      <f>-</f>
    </nc>
  </rcc>
  <rcc rId="22224" ua="false" sId="4">
    <oc r="AL269" t="e">
      <f>EXP((((AK269-AK$285)/AK$286+2)/4-1.9)^3)</f>
    </oc>
    <nc r="AL269" t="n">
      <f>-</f>
    </nc>
  </rcc>
  <rcc rId="22225" ua="false" sId="4">
    <oc r="AL270" t="e">
      <f>EXP((((AK270-AK$285)/AK$286+2)/4-1.9)^3)</f>
    </oc>
    <nc r="AL270" t="n">
      <f>-</f>
    </nc>
  </rcc>
  <rcc rId="22226" ua="false" sId="4">
    <oc r="AL271" t="e">
      <f>EXP((((AK271-AK$285)/AK$286+2)/4-1.9)^3)</f>
    </oc>
    <nc r="AL271" t="n">
      <f>-</f>
    </nc>
  </rcc>
  <rcc rId="22227" ua="false" sId="4">
    <oc r="AL272" t="e">
      <f>EXP((((AK272-AK$285)/AK$286+2)/4-1.9)^3)</f>
    </oc>
    <nc r="AL272" t="n">
      <f>-</f>
    </nc>
  </rcc>
  <rcc rId="22228" ua="false" sId="4">
    <oc r="AL273" t="e">
      <f>EXP((((AK273-AK$285)/AK$286+2)/4-1.9)^3)</f>
    </oc>
    <nc r="AL273" t="n">
      <f>-</f>
    </nc>
  </rcc>
  <rcc rId="22229" ua="false" sId="4">
    <oc r="AL274" t="e">
      <f>EXP((((AK274-AK$285)/AK$286+2)/4-1.9)^3)</f>
    </oc>
    <nc r="AL274" t="n">
      <f>-</f>
    </nc>
  </rcc>
  <rcc rId="22230" ua="false" sId="4">
    <oc r="AL275" t="e">
      <f>EXP((((AK275-AK$285)/AK$286+2)/4-1.9)^3)</f>
    </oc>
    <nc r="AL275" t="n">
      <f>-</f>
    </nc>
  </rcc>
  <rcc rId="22231" ua="false" sId="4">
    <oc r="AL276" t="e">
      <f>EXP((((AK276-AK$285)/AK$286+2)/4-1.9)^3)</f>
    </oc>
    <nc r="AL276" t="n">
      <f>-</f>
    </nc>
  </rcc>
  <rcc rId="22232" ua="false" sId="4">
    <oc r="AL277" t="e">
      <f>EXP((((AK277-AK$285)/AK$286+2)/4-1.9)^3)</f>
    </oc>
    <nc r="AL277" t="n">
      <f>-</f>
    </nc>
  </rcc>
  <rcc rId="22233" ua="false" sId="4">
    <oc r="AL278" t="e">
      <f>EXP((((AK278-AK$285)/AK$286+2)/4-1.9)^3)</f>
    </oc>
    <nc r="AL278" t="n">
      <f>-</f>
    </nc>
  </rcc>
  <rcc rId="22234" ua="false" sId="4">
    <oc r="AL279" t="e">
      <f>EXP((((AK279-AK$285)/AK$286+2)/4-1.9)^3)</f>
    </oc>
    <nc r="AL279" t="n">
      <f>-</f>
    </nc>
  </rcc>
  <rcc rId="22235" ua="false" sId="4">
    <oc r="AL280" t="e">
      <f>EXP((((AK280-AK$285)/AK$286+2)/4-1.9)^3)</f>
    </oc>
    <nc r="AL280" t="n">
      <f>-</f>
    </nc>
  </rcc>
  <rcc rId="22236" ua="false" sId="4">
    <oc r="AL281" t="e">
      <f>EXP((((AK281-AK$285)/AK$286+2)/4-1.9)^3)</f>
    </oc>
    <nc r="AL281" t="n">
      <f>-</f>
    </nc>
  </rcc>
  <rcc rId="22237" ua="false" sId="4">
    <oc r="AL282" t="e">
      <f>EXP((((AK282-AK$285)/AK$286+2)/4-1.9)^3)</f>
    </oc>
    <nc r="AL282" t="n">
      <f>-</f>
    </nc>
  </rcc>
  <rcc rId="22238" ua="false" sId="4">
    <oc r="AL283" t="e">
      <f>EXP((((AK283-AK$285)/AK$286+2)/4-1.9)^3)</f>
    </oc>
    <nc r="AL283" t="n">
      <f>-</f>
    </nc>
  </rcc>
  <rcc rId="22239" ua="false" sId="4">
    <oc r="AL284" t="e">
      <f>EXP((((AK284-AK$285)/AK$286+2)/4-1.9)^3)</f>
    </oc>
    <nc r="AL284" t="n">
      <f>-</f>
    </nc>
  </rcc>
  <rcc rId="22240" ua="false" sId="4">
    <oc r="AM260" t="n">
      <f>0.01*AD260+0.15*AF260+0.24*AH260+0.25*AJ260+0.35*AL260</f>
    </oc>
    <nc r="AM260" t="n">
      <f>-</f>
    </nc>
  </rcc>
  <rcc rId="22241" ua="false" sId="4">
    <oc r="AM261" t="n">
      <f>0.01*AD261+0.15*AF261+0.24*AH261+0.25*AJ261+0.35*AL261</f>
    </oc>
    <nc r="AM261" t="n">
      <f>-</f>
    </nc>
  </rcc>
  <rcc rId="22242" ua="false" sId="4">
    <oc r="AM262" t="n">
      <f>0.01*AD262+0.15*AF262+0.24*AH262+0.25*AJ262+0.35*AL262</f>
    </oc>
    <nc r="AM262" t="n">
      <f>-</f>
    </nc>
  </rcc>
  <rcc rId="22243" ua="false" sId="4">
    <oc r="AM263" t="n">
      <f>0.01*AD263+0.15*AF263+0.24*AH263+0.25*AJ263+0.35*AL263</f>
    </oc>
    <nc r="AM263" t="n">
      <f>-</f>
    </nc>
  </rcc>
  <rcc rId="22244" ua="false" sId="4">
    <oc r="AM264" t="n">
      <f>0.01*AD264+0.15*AF264+0.24*AH264+0.25*AJ264+0.35*AL264</f>
    </oc>
    <nc r="AM264" t="n">
      <f>-</f>
    </nc>
  </rcc>
  <rcc rId="22245" ua="false" sId="4">
    <oc r="AM265" t="n">
      <f>0.01*AD265+0.15*AF265+0.24*AH265+0.25*AJ265+0.35*AL265</f>
    </oc>
    <nc r="AM265" t="n">
      <f>-</f>
    </nc>
  </rcc>
  <rcc rId="22246" ua="false" sId="4">
    <oc r="AM266" t="n">
      <f>0.01*AD266+0.15*AF266+0.24*AH266+0.25*AJ266+0.35*AL266</f>
    </oc>
    <nc r="AM266" t="n">
      <f>-</f>
    </nc>
  </rcc>
  <rcc rId="22247" ua="false" sId="4">
    <oc r="AM267" t="n">
      <f>0.01*AD267+0.15*AF267+0.24*AH267+0.25*AJ267+0.35*AL267</f>
    </oc>
    <nc r="AM267" t="n">
      <f>-</f>
    </nc>
  </rcc>
  <rcc rId="22248" ua="false" sId="4">
    <oc r="AM268" t="n">
      <f>0.01*AD268+0.15*AF268+0.24*AH268+0.25*AJ268+0.35*AL268</f>
    </oc>
    <nc r="AM268" t="n">
      <f>-</f>
    </nc>
  </rcc>
  <rcc rId="22249" ua="false" sId="4">
    <oc r="AM269" t="n">
      <f>0.01*AD269+0.15*AF269+0.24*AH269+0.25*AJ269+0.35*AL269</f>
    </oc>
    <nc r="AM269" t="n">
      <f>-</f>
    </nc>
  </rcc>
  <rcc rId="22250" ua="false" sId="4">
    <oc r="AM270" t="n">
      <f>0.01*AD270+0.15*AF270+0.24*AH270+0.25*AJ270+0.35*AL270</f>
    </oc>
    <nc r="AM270" t="n">
      <f>-</f>
    </nc>
  </rcc>
  <rcc rId="22251" ua="false" sId="4">
    <oc r="AM271" t="n">
      <f>0.01*AD271+0.15*AF271+0.24*AH271+0.25*AJ271+0.35*AL271</f>
    </oc>
    <nc r="AM271" t="n">
      <f>-</f>
    </nc>
  </rcc>
  <rcc rId="22252" ua="false" sId="4">
    <oc r="AM272" t="n">
      <f>0.01*AD272+0.15*AF272+0.24*AH272+0.25*AJ272+0.35*AL272</f>
    </oc>
    <nc r="AM272" t="n">
      <f>-</f>
    </nc>
  </rcc>
  <rcc rId="22253" ua="false" sId="4">
    <oc r="AM273" t="n">
      <f>0.01*AD273+0.15*AF273+0.24*AH273+0.25*AJ273+0.35*AL273</f>
    </oc>
    <nc r="AM273" t="n">
      <f>-</f>
    </nc>
  </rcc>
  <rcc rId="22254" ua="false" sId="4">
    <oc r="AM274" t="n">
      <f>0.01*AD274+0.15*AF274+0.24*AH274+0.25*AJ274+0.35*AL274</f>
    </oc>
    <nc r="AM274" t="n">
      <f>-</f>
    </nc>
  </rcc>
  <rcc rId="22255" ua="false" sId="4">
    <oc r="AM275" t="n">
      <f>0.01*AD275+0.15*AF275+0.24*AH275+0.25*AJ275+0.35*AL275</f>
    </oc>
    <nc r="AM275" t="n">
      <f>-</f>
    </nc>
  </rcc>
  <rcc rId="22256" ua="false" sId="4">
    <oc r="AM276" t="n">
      <f>0.01*AD276+0.15*AF276+0.24*AH276+0.25*AJ276+0.35*AL276</f>
    </oc>
    <nc r="AM276" t="n">
      <f>-</f>
    </nc>
  </rcc>
  <rcc rId="22257" ua="false" sId="4">
    <oc r="AM277" t="n">
      <f>0.01*AD277+0.15*AF277+0.24*AH277+0.25*AJ277+0.35*AL277</f>
    </oc>
    <nc r="AM277" t="n">
      <f>-</f>
    </nc>
  </rcc>
  <rcc rId="22258" ua="false" sId="4">
    <oc r="AM278" t="n">
      <f>0.01*AD278+0.15*AF278+0.24*AH278+0.25*AJ278+0.35*AL278</f>
    </oc>
    <nc r="AM278" t="n">
      <f>-</f>
    </nc>
  </rcc>
  <rcc rId="22259" ua="false" sId="4">
    <oc r="AM279" t="n">
      <f>0.01*AD279+0.15*AF279+0.24*AH279+0.25*AJ279+0.35*AL279</f>
    </oc>
    <nc r="AM279" t="n">
      <f>-</f>
    </nc>
  </rcc>
  <rcc rId="22260" ua="false" sId="4">
    <oc r="AM280" t="n">
      <f>0.01*AD280+0.15*AF280+0.24*AH280+0.25*AJ280+0.35*AL280</f>
    </oc>
    <nc r="AM280" t="n">
      <f>-</f>
    </nc>
  </rcc>
  <rcc rId="22261" ua="false" sId="4">
    <oc r="AM281" t="n">
      <f>0.01*AD281+0.15*AF281+0.24*AH281+0.25*AJ281+0.35*AL281</f>
    </oc>
    <nc r="AM281" t="n">
      <f>-</f>
    </nc>
  </rcc>
  <rcc rId="22262" ua="false" sId="4">
    <oc r="AM282" t="n">
      <f>0.01*AD282+0.15*AF282+0.24*AH282+0.25*AJ282+0.35*AL282</f>
    </oc>
    <nc r="AM282" t="n">
      <f>-</f>
    </nc>
  </rcc>
  <rcc rId="22263" ua="false" sId="4">
    <oc r="AM283" t="n">
      <f>0.01*AD283+0.15*AF283+0.24*AH283+0.25*AJ283+0.35*AL283</f>
    </oc>
    <nc r="AM283" t="n">
      <f>-</f>
    </nc>
  </rcc>
  <rcc rId="22264" ua="false" sId="4">
    <oc r="AM284" t="n">
      <f>0.01*AD284+0.15*AF284+0.24*AH284+0.25*AJ284+0.35*AL284</f>
    </oc>
    <nc r="AM284" t="n">
      <f>-</f>
    </nc>
  </rcc>
  <rcc rId="22265" ua="false" sId="4">
    <oc r="AM285" t="n">
      <f>SUM(AM260:AM284)</f>
    </oc>
    <nc r="AM285" t="n">
      <f>-</f>
    </nc>
  </rcc>
  <rcc rId="22266" ua="false" sId="4">
    <oc r="AO260" t="e">
      <f>0.01*AD260/$AM$285</f>
    </oc>
    <nc r="AO260" t="n">
      <f>-</f>
    </nc>
  </rcc>
  <rcc rId="22267" ua="false" sId="4">
    <oc r="AO261" t="e">
      <f>0.01*AD261/$AM$285</f>
    </oc>
    <nc r="AO261" t="n">
      <f>-</f>
    </nc>
  </rcc>
  <rcc rId="22268" ua="false" sId="4">
    <oc r="AO262" t="e">
      <f>0.01*AD262/$AM$285</f>
    </oc>
    <nc r="AO262" t="n">
      <f>-</f>
    </nc>
  </rcc>
  <rcc rId="22269" ua="false" sId="4">
    <oc r="AO263" t="e">
      <f>0.01*AD263/$AM$285</f>
    </oc>
    <nc r="AO263" t="n">
      <f>-</f>
    </nc>
  </rcc>
  <rcc rId="22270" ua="false" sId="4">
    <oc r="AO264" t="e">
      <f>0.01*AD264/$AM$285</f>
    </oc>
    <nc r="AO264" t="n">
      <f>-</f>
    </nc>
  </rcc>
  <rcc rId="22271" ua="false" sId="4">
    <oc r="AO265" t="e">
      <f>0.01*AD265/$AM$285</f>
    </oc>
    <nc r="AO265" t="n">
      <f>-</f>
    </nc>
  </rcc>
  <rcc rId="22272" ua="false" sId="4">
    <oc r="AO266" t="e">
      <f>0.01*AD266/$AM$285</f>
    </oc>
    <nc r="AO266" t="n">
      <f>-</f>
    </nc>
  </rcc>
  <rcc rId="22273" ua="false" sId="4">
    <oc r="AO267" t="e">
      <f>0.01*AD267/$AM$285</f>
    </oc>
    <nc r="AO267" t="n">
      <f>-</f>
    </nc>
  </rcc>
  <rcc rId="22274" ua="false" sId="4">
    <oc r="AO268" t="e">
      <f>0.01*AD268/$AM$285</f>
    </oc>
    <nc r="AO268" t="n">
      <f>-</f>
    </nc>
  </rcc>
  <rcc rId="22275" ua="false" sId="4">
    <oc r="AO269" t="e">
      <f>0.01*AD269/$AM$285</f>
    </oc>
    <nc r="AO269" t="n">
      <f>-</f>
    </nc>
  </rcc>
  <rcc rId="22276" ua="false" sId="4">
    <oc r="AO270" t="e">
      <f>0.01*AD270/$AM$285</f>
    </oc>
    <nc r="AO270" t="n">
      <f>-</f>
    </nc>
  </rcc>
  <rcc rId="22277" ua="false" sId="4">
    <oc r="AO271" t="e">
      <f>0.01*AD271/$AM$285</f>
    </oc>
    <nc r="AO271" t="n">
      <f>-</f>
    </nc>
  </rcc>
  <rcc rId="22278" ua="false" sId="4">
    <oc r="AO272" t="e">
      <f>0.01*AD272/$AM$285</f>
    </oc>
    <nc r="AO272" t="n">
      <f>-</f>
    </nc>
  </rcc>
  <rcc rId="22279" ua="false" sId="4">
    <oc r="AO273" t="e">
      <f>0.01*AD273/$AM$285</f>
    </oc>
    <nc r="AO273" t="n">
      <f>-</f>
    </nc>
  </rcc>
  <rcc rId="22280" ua="false" sId="4">
    <oc r="AO274" t="e">
      <f>0.01*AD274/$AM$285</f>
    </oc>
    <nc r="AO274" t="n">
      <f>-</f>
    </nc>
  </rcc>
  <rcc rId="22281" ua="false" sId="4">
    <oc r="AO275" t="e">
      <f>0.01*AD275/$AM$285</f>
    </oc>
    <nc r="AO275" t="n">
      <f>-</f>
    </nc>
  </rcc>
  <rcc rId="22282" ua="false" sId="4">
    <oc r="AO276" t="e">
      <f>0.01*AD276/$AM$285</f>
    </oc>
    <nc r="AO276" t="n">
      <f>-</f>
    </nc>
  </rcc>
  <rcc rId="22283" ua="false" sId="4">
    <oc r="AO277" t="e">
      <f>0.01*AD277/$AM$285</f>
    </oc>
    <nc r="AO277" t="n">
      <f>-</f>
    </nc>
  </rcc>
  <rcc rId="22284" ua="false" sId="4">
    <oc r="AO278" t="e">
      <f>0.01*AD278/$AM$285</f>
    </oc>
    <nc r="AO278" t="n">
      <f>-</f>
    </nc>
  </rcc>
  <rcc rId="22285" ua="false" sId="4">
    <oc r="AO279" t="e">
      <f>0.01*AD279/$AM$285</f>
    </oc>
    <nc r="AO279" t="n">
      <f>-</f>
    </nc>
  </rcc>
  <rcc rId="22286" ua="false" sId="4">
    <oc r="AO280" t="e">
      <f>0.01*AD280/$AM$285</f>
    </oc>
    <nc r="AO280" t="n">
      <f>-</f>
    </nc>
  </rcc>
  <rcc rId="22287" ua="false" sId="4">
    <oc r="AO281" t="e">
      <f>0.01*AD281/$AM$285</f>
    </oc>
    <nc r="AO281" t="n">
      <f>-</f>
    </nc>
  </rcc>
  <rcc rId="22288" ua="false" sId="4">
    <oc r="AO282" t="e">
      <f>0.01*AD282/$AM$285</f>
    </oc>
    <nc r="AO282" t="n">
      <f>-</f>
    </nc>
  </rcc>
  <rcc rId="22289" ua="false" sId="4">
    <oc r="AO283" t="e">
      <f>0.01*AD283/$AM$285</f>
    </oc>
    <nc r="AO283" t="n">
      <f>-</f>
    </nc>
  </rcc>
  <rcc rId="22290" ua="false" sId="4">
    <oc r="AO284" t="e">
      <f>0.01*AD284/$AM$285</f>
    </oc>
    <nc r="AO284" t="n">
      <f>-</f>
    </nc>
  </rcc>
  <rcc rId="22291" ua="false" sId="4">
    <oc r="AO285" t="n">
      <f>SUM(AO258:AO284)</f>
    </oc>
    <nc r="AO285" t="n">
      <f>-</f>
    </nc>
  </rcc>
  <rcc rId="22292" ua="false" sId="4">
    <oc r="AP260" t="n">
      <f>AO260*$J$285</f>
    </oc>
    <nc r="AP260" t="n">
      <f>-</f>
    </nc>
  </rcc>
  <rcc rId="22293" ua="false" sId="4">
    <oc r="AP261" t="n">
      <f>AO261*$J$285</f>
    </oc>
    <nc r="AP261" t="n">
      <f>-</f>
    </nc>
  </rcc>
  <rcc rId="22294" ua="false" sId="4">
    <oc r="AP262" t="n">
      <f>AO262*$J$285</f>
    </oc>
    <nc r="AP262" t="n">
      <f>-</f>
    </nc>
  </rcc>
  <rcc rId="22295" ua="false" sId="4">
    <oc r="AP263" t="n">
      <f>AO263*$J$285</f>
    </oc>
    <nc r="AP263" t="n">
      <f>-</f>
    </nc>
  </rcc>
  <rcc rId="22296" ua="false" sId="4">
    <oc r="AP264" t="n">
      <f>AO264*$J$285</f>
    </oc>
    <nc r="AP264" t="n">
      <f>-</f>
    </nc>
  </rcc>
  <rcc rId="22297" ua="false" sId="4">
    <oc r="AP265" t="n">
      <f>AO265*$J$285</f>
    </oc>
    <nc r="AP265" t="n">
      <f>-</f>
    </nc>
  </rcc>
  <rcc rId="22298" ua="false" sId="4">
    <oc r="AP266" t="n">
      <f>AO266*$J$285</f>
    </oc>
    <nc r="AP266" t="n">
      <f>-</f>
    </nc>
  </rcc>
  <rcc rId="22299" ua="false" sId="4">
    <oc r="AP267" t="n">
      <f>AO267*$J$285</f>
    </oc>
    <nc r="AP267" t="n">
      <f>-</f>
    </nc>
  </rcc>
  <rcc rId="22300" ua="false" sId="4">
    <oc r="AP268" t="n">
      <f>AO268*$J$285</f>
    </oc>
    <nc r="AP268" t="n">
      <f>-</f>
    </nc>
  </rcc>
  <rcc rId="22301" ua="false" sId="4">
    <oc r="AP269" t="n">
      <f>AO269*$J$285</f>
    </oc>
    <nc r="AP269" t="n">
      <f>-</f>
    </nc>
  </rcc>
  <rcc rId="22302" ua="false" sId="4">
    <oc r="AP270" t="n">
      <f>AO270*$J$285</f>
    </oc>
    <nc r="AP270" t="n">
      <f>-</f>
    </nc>
  </rcc>
  <rcc rId="22303" ua="false" sId="4">
    <oc r="AP271" t="n">
      <f>AO271*$J$285</f>
    </oc>
    <nc r="AP271" t="n">
      <f>-</f>
    </nc>
  </rcc>
  <rcc rId="22304" ua="false" sId="4">
    <oc r="AP272" t="n">
      <f>AO272*$J$285</f>
    </oc>
    <nc r="AP272" t="n">
      <f>-</f>
    </nc>
  </rcc>
  <rcc rId="22305" ua="false" sId="4">
    <oc r="AP273" t="n">
      <f>AO273*$J$285</f>
    </oc>
    <nc r="AP273" t="n">
      <f>-</f>
    </nc>
  </rcc>
  <rcc rId="22306" ua="false" sId="4">
    <oc r="AP274" t="n">
      <f>AO274*$J$285</f>
    </oc>
    <nc r="AP274" t="n">
      <f>-</f>
    </nc>
  </rcc>
  <rcc rId="22307" ua="false" sId="4">
    <oc r="AP275" t="n">
      <f>AO275*$J$285</f>
    </oc>
    <nc r="AP275" t="n">
      <f>-</f>
    </nc>
  </rcc>
  <rcc rId="22308" ua="false" sId="4">
    <oc r="AP276" t="n">
      <f>AO276*$J$285</f>
    </oc>
    <nc r="AP276" t="n">
      <f>-</f>
    </nc>
  </rcc>
  <rcc rId="22309" ua="false" sId="4">
    <oc r="AP277" t="n">
      <f>AO277*$J$285</f>
    </oc>
    <nc r="AP277" t="n">
      <f>-</f>
    </nc>
  </rcc>
  <rcc rId="22310" ua="false" sId="4">
    <oc r="AP278" t="n">
      <f>AO278*$J$285</f>
    </oc>
    <nc r="AP278" t="n">
      <f>-</f>
    </nc>
  </rcc>
  <rcc rId="22311" ua="false" sId="4">
    <oc r="AP279" t="n">
      <f>AO279*$J$285</f>
    </oc>
    <nc r="AP279" t="n">
      <f>-</f>
    </nc>
  </rcc>
  <rcc rId="22312" ua="false" sId="4">
    <oc r="AP280" t="n">
      <f>AO280*$J$285</f>
    </oc>
    <nc r="AP280" t="n">
      <f>-</f>
    </nc>
  </rcc>
  <rcc rId="22313" ua="false" sId="4">
    <oc r="AP281" t="n">
      <f>AO281*$J$285</f>
    </oc>
    <nc r="AP281" t="n">
      <f>-</f>
    </nc>
  </rcc>
  <rcc rId="22314" ua="false" sId="4">
    <oc r="AP282" t="n">
      <f>AO282*$J$285</f>
    </oc>
    <nc r="AP282" t="n">
      <f>-</f>
    </nc>
  </rcc>
  <rcc rId="22315" ua="false" sId="4">
    <oc r="AP283" t="n">
      <f>AO283*$J$285</f>
    </oc>
    <nc r="AP283" t="n">
      <f>-</f>
    </nc>
  </rcc>
  <rcc rId="22316" ua="false" sId="4">
    <oc r="AP284" t="n">
      <f>AO284*$J$285</f>
    </oc>
    <nc r="AP284" t="n">
      <f>-</f>
    </nc>
  </rcc>
  <rcc rId="22317" ua="false" sId="4">
    <oc r="AP285" t="n">
      <f>SUM(AP258:AP284)</f>
    </oc>
    <nc r="AP285" t="n">
      <f>-</f>
    </nc>
  </rcc>
  <rcc rId="22318" ua="false" sId="4">
    <oc r="AQ260" t="e">
      <f>0.15*AF260/$AM$285</f>
    </oc>
    <nc r="AQ260" t="n">
      <f>-</f>
    </nc>
  </rcc>
  <rcc rId="22319" ua="false" sId="4">
    <oc r="AQ261" t="e">
      <f>0.15*AF261/$AM$285</f>
    </oc>
    <nc r="AQ261" t="n">
      <f>-</f>
    </nc>
  </rcc>
  <rcc rId="22320" ua="false" sId="4">
    <oc r="AQ262" t="e">
      <f>0.15*AF262/$AM$285</f>
    </oc>
    <nc r="AQ262" t="n">
      <f>-</f>
    </nc>
  </rcc>
  <rcc rId="22321" ua="false" sId="4">
    <oc r="AQ263" t="e">
      <f>0.15*AF263/$AM$285</f>
    </oc>
    <nc r="AQ263" t="n">
      <f>-</f>
    </nc>
  </rcc>
  <rcc rId="22322" ua="false" sId="4">
    <oc r="AQ264" t="e">
      <f>0.15*AF264/$AM$285</f>
    </oc>
    <nc r="AQ264" t="n">
      <f>-</f>
    </nc>
  </rcc>
  <rcc rId="22323" ua="false" sId="4">
    <oc r="AQ265" t="e">
      <f>0.15*AF265/$AM$285</f>
    </oc>
    <nc r="AQ265" t="n">
      <f>-</f>
    </nc>
  </rcc>
  <rcc rId="22324" ua="false" sId="4">
    <oc r="AQ266" t="e">
      <f>0.15*AF266/$AM$285</f>
    </oc>
    <nc r="AQ266" t="n">
      <f>-</f>
    </nc>
  </rcc>
  <rcc rId="22325" ua="false" sId="4">
    <oc r="AQ267" t="e">
      <f>0.15*AF267/$AM$285</f>
    </oc>
    <nc r="AQ267" t="n">
      <f>-</f>
    </nc>
  </rcc>
  <rcc rId="22326" ua="false" sId="4">
    <oc r="AQ268" t="e">
      <f>0.15*AF268/$AM$285</f>
    </oc>
    <nc r="AQ268" t="n">
      <f>-</f>
    </nc>
  </rcc>
  <rcc rId="22327" ua="false" sId="4">
    <oc r="AQ269" t="e">
      <f>0.15*AF269/$AM$285</f>
    </oc>
    <nc r="AQ269" t="n">
      <f>-</f>
    </nc>
  </rcc>
  <rcc rId="22328" ua="false" sId="4">
    <oc r="AQ270" t="e">
      <f>0.15*AF270/$AM$285</f>
    </oc>
    <nc r="AQ270" t="n">
      <f>-</f>
    </nc>
  </rcc>
  <rcc rId="22329" ua="false" sId="4">
    <oc r="AQ271" t="e">
      <f>0.15*AF271/$AM$285</f>
    </oc>
    <nc r="AQ271" t="n">
      <f>-</f>
    </nc>
  </rcc>
  <rcc rId="22330" ua="false" sId="4">
    <oc r="AQ272" t="e">
      <f>0.15*AF272/$AM$285</f>
    </oc>
    <nc r="AQ272" t="n">
      <f>-</f>
    </nc>
  </rcc>
  <rcc rId="22331" ua="false" sId="4">
    <oc r="AQ273" t="e">
      <f>0.15*AF273/$AM$285</f>
    </oc>
    <nc r="AQ273" t="n">
      <f>-</f>
    </nc>
  </rcc>
  <rcc rId="22332" ua="false" sId="4">
    <oc r="AQ274" t="e">
      <f>0.15*AF274/$AM$285</f>
    </oc>
    <nc r="AQ274" t="n">
      <f>-</f>
    </nc>
  </rcc>
  <rcc rId="22333" ua="false" sId="4">
    <oc r="AQ275" t="e">
      <f>0.15*AF275/$AM$285</f>
    </oc>
    <nc r="AQ275" t="n">
      <f>-</f>
    </nc>
  </rcc>
  <rcc rId="22334" ua="false" sId="4">
    <oc r="AQ276" t="e">
      <f>0.15*AF276/$AM$285</f>
    </oc>
    <nc r="AQ276" t="n">
      <f>-</f>
    </nc>
  </rcc>
  <rcc rId="22335" ua="false" sId="4">
    <oc r="AQ277" t="e">
      <f>0.15*AF277/$AM$285</f>
    </oc>
    <nc r="AQ277" t="n">
      <f>-</f>
    </nc>
  </rcc>
  <rcc rId="22336" ua="false" sId="4">
    <oc r="AQ278" t="e">
      <f>0.15*AF278/$AM$285</f>
    </oc>
    <nc r="AQ278" t="n">
      <f>-</f>
    </nc>
  </rcc>
  <rcc rId="22337" ua="false" sId="4">
    <oc r="AQ279" t="e">
      <f>0.15*AF279/$AM$285</f>
    </oc>
    <nc r="AQ279" t="n">
      <f>-</f>
    </nc>
  </rcc>
  <rcc rId="22338" ua="false" sId="4">
    <oc r="AQ280" t="e">
      <f>0.15*AF280/$AM$285</f>
    </oc>
    <nc r="AQ280" t="n">
      <f>-</f>
    </nc>
  </rcc>
  <rcc rId="22339" ua="false" sId="4">
    <oc r="AQ281" t="e">
      <f>0.15*AF281/$AM$285</f>
    </oc>
    <nc r="AQ281" t="n">
      <f>-</f>
    </nc>
  </rcc>
  <rcc rId="22340" ua="false" sId="4">
    <oc r="AQ282" t="e">
      <f>0.15*AF282/$AM$285</f>
    </oc>
    <nc r="AQ282" t="n">
      <f>-</f>
    </nc>
  </rcc>
  <rcc rId="22341" ua="false" sId="4">
    <oc r="AQ283" t="e">
      <f>0.15*AF283/$AM$285</f>
    </oc>
    <nc r="AQ283" t="n">
      <f>-</f>
    </nc>
  </rcc>
  <rcc rId="22342" ua="false" sId="4">
    <oc r="AQ284" t="e">
      <f>0.15*AF284/$AM$285</f>
    </oc>
    <nc r="AQ284" t="n">
      <f>-</f>
    </nc>
  </rcc>
  <rcc rId="22343" ua="false" sId="4">
    <oc r="AQ285" t="n">
      <f>SUM(AQ258:AQ284)</f>
    </oc>
    <nc r="AQ285" t="n">
      <f>-</f>
    </nc>
  </rcc>
  <rcc rId="22344" ua="false" sId="4">
    <oc r="AR260" t="n">
      <f>AQ260*$J$285</f>
    </oc>
    <nc r="AR260" t="n">
      <f>-</f>
    </nc>
  </rcc>
  <rcc rId="22345" ua="false" sId="4">
    <oc r="AR261" t="n">
      <f>AQ261*$J$285</f>
    </oc>
    <nc r="AR261" t="n">
      <f>-</f>
    </nc>
  </rcc>
  <rcc rId="22346" ua="false" sId="4">
    <oc r="AR262" t="n">
      <f>AQ262*$J$285</f>
    </oc>
    <nc r="AR262" t="n">
      <f>-</f>
    </nc>
  </rcc>
  <rcc rId="22347" ua="false" sId="4">
    <oc r="AR263" t="n">
      <f>AQ263*$J$285</f>
    </oc>
    <nc r="AR263" t="n">
      <f>-</f>
    </nc>
  </rcc>
  <rcc rId="22348" ua="false" sId="4">
    <oc r="AR264" t="n">
      <f>AQ264*$J$285</f>
    </oc>
    <nc r="AR264" t="n">
      <f>-</f>
    </nc>
  </rcc>
  <rcc rId="22349" ua="false" sId="4">
    <oc r="AR265" t="n">
      <f>AQ265*$J$285</f>
    </oc>
    <nc r="AR265" t="n">
      <f>-</f>
    </nc>
  </rcc>
  <rcc rId="22350" ua="false" sId="4">
    <oc r="AR266" t="n">
      <f>AQ266*$J$285</f>
    </oc>
    <nc r="AR266" t="n">
      <f>-</f>
    </nc>
  </rcc>
  <rcc rId="22351" ua="false" sId="4">
    <oc r="AR267" t="n">
      <f>AQ267*$J$285</f>
    </oc>
    <nc r="AR267" t="n">
      <f>-</f>
    </nc>
  </rcc>
  <rcc rId="22352" ua="false" sId="4">
    <oc r="AR268" t="n">
      <f>AQ268*$J$285</f>
    </oc>
    <nc r="AR268" t="n">
      <f>-</f>
    </nc>
  </rcc>
  <rcc rId="22353" ua="false" sId="4">
    <oc r="AR269" t="n">
      <f>AQ269*$J$285</f>
    </oc>
    <nc r="AR269" t="n">
      <f>-</f>
    </nc>
  </rcc>
  <rcc rId="22354" ua="false" sId="4">
    <oc r="AR270" t="n">
      <f>AQ270*$J$285</f>
    </oc>
    <nc r="AR270" t="n">
      <f>-</f>
    </nc>
  </rcc>
  <rcc rId="22355" ua="false" sId="4">
    <oc r="AR271" t="n">
      <f>AQ271*$J$285</f>
    </oc>
    <nc r="AR271" t="n">
      <f>-</f>
    </nc>
  </rcc>
  <rcc rId="22356" ua="false" sId="4">
    <oc r="AR272" t="n">
      <f>AQ272*$J$285</f>
    </oc>
    <nc r="AR272" t="n">
      <f>-</f>
    </nc>
  </rcc>
  <rcc rId="22357" ua="false" sId="4">
    <oc r="AR273" t="n">
      <f>AQ273*$J$285</f>
    </oc>
    <nc r="AR273" t="n">
      <f>-</f>
    </nc>
  </rcc>
  <rcc rId="22358" ua="false" sId="4">
    <oc r="AR274" t="n">
      <f>AQ274*$J$285</f>
    </oc>
    <nc r="AR274" t="n">
      <f>-</f>
    </nc>
  </rcc>
  <rcc rId="22359" ua="false" sId="4">
    <oc r="AR275" t="n">
      <f>AQ275*$J$285</f>
    </oc>
    <nc r="AR275" t="n">
      <f>-</f>
    </nc>
  </rcc>
  <rcc rId="22360" ua="false" sId="4">
    <oc r="AR276" t="n">
      <f>AQ276*$J$285</f>
    </oc>
    <nc r="AR276" t="n">
      <f>-</f>
    </nc>
  </rcc>
  <rcc rId="22361" ua="false" sId="4">
    <oc r="AR277" t="n">
      <f>AQ277*$J$285</f>
    </oc>
    <nc r="AR277" t="n">
      <f>-</f>
    </nc>
  </rcc>
  <rcc rId="22362" ua="false" sId="4">
    <oc r="AR278" t="n">
      <f>AQ278*$J$285</f>
    </oc>
    <nc r="AR278" t="n">
      <f>-</f>
    </nc>
  </rcc>
  <rcc rId="22363" ua="false" sId="4">
    <oc r="AR279" t="n">
      <f>AQ279*$J$285</f>
    </oc>
    <nc r="AR279" t="n">
      <f>-</f>
    </nc>
  </rcc>
  <rcc rId="22364" ua="false" sId="4">
    <oc r="AR280" t="n">
      <f>AQ280*$J$285</f>
    </oc>
    <nc r="AR280" t="n">
      <f>-</f>
    </nc>
  </rcc>
  <rcc rId="22365" ua="false" sId="4">
    <oc r="AR281" t="n">
      <f>AQ281*$J$285</f>
    </oc>
    <nc r="AR281" t="n">
      <f>-</f>
    </nc>
  </rcc>
  <rcc rId="22366" ua="false" sId="4">
    <oc r="AR282" t="n">
      <f>AQ282*$J$285</f>
    </oc>
    <nc r="AR282" t="n">
      <f>-</f>
    </nc>
  </rcc>
  <rcc rId="22367" ua="false" sId="4">
    <oc r="AR283" t="n">
      <f>AQ283*$J$285</f>
    </oc>
    <nc r="AR283" t="n">
      <f>-</f>
    </nc>
  </rcc>
  <rcc rId="22368" ua="false" sId="4">
    <oc r="AR284" t="n">
      <f>AQ284*$J$285</f>
    </oc>
    <nc r="AR284" t="n">
      <f>-</f>
    </nc>
  </rcc>
  <rcc rId="22369" ua="false" sId="4">
    <oc r="AR285" t="n">
      <f>SUM(AR258:AR284)</f>
    </oc>
    <nc r="AR285" t="n">
      <f>-</f>
    </nc>
  </rcc>
  <rcc rId="22370" ua="false" sId="4">
    <oc r="AS260" t="e">
      <f>0.24*AH260/$AM$285</f>
    </oc>
    <nc r="AS260" t="n">
      <f>-</f>
    </nc>
  </rcc>
  <rcc rId="22371" ua="false" sId="4">
    <oc r="AS261" t="e">
      <f>0.24*AH261/$AM$285</f>
    </oc>
    <nc r="AS261" t="n">
      <f>-</f>
    </nc>
  </rcc>
  <rcc rId="22372" ua="false" sId="4">
    <oc r="AS262" t="e">
      <f>0.24*AH262/$AM$285</f>
    </oc>
    <nc r="AS262" t="n">
      <f>-</f>
    </nc>
  </rcc>
  <rcc rId="22373" ua="false" sId="4">
    <oc r="AS263" t="e">
      <f>0.24*AH263/$AM$285</f>
    </oc>
    <nc r="AS263" t="n">
      <f>-</f>
    </nc>
  </rcc>
  <rcc rId="22374" ua="false" sId="4">
    <oc r="AS264" t="e">
      <f>0.24*AH264/$AM$285</f>
    </oc>
    <nc r="AS264" t="n">
      <f>-</f>
    </nc>
  </rcc>
  <rcc rId="22375" ua="false" sId="4">
    <oc r="AS265" t="e">
      <f>0.24*AH265/$AM$285</f>
    </oc>
    <nc r="AS265" t="n">
      <f>-</f>
    </nc>
  </rcc>
  <rcc rId="22376" ua="false" sId="4">
    <oc r="AS266" t="e">
      <f>0.24*AH266/$AM$285</f>
    </oc>
    <nc r="AS266" t="n">
      <f>-</f>
    </nc>
  </rcc>
  <rcc rId="22377" ua="false" sId="4">
    <oc r="AS267" t="e">
      <f>0.24*AH267/$AM$285</f>
    </oc>
    <nc r="AS267" t="n">
      <f>-</f>
    </nc>
  </rcc>
  <rcc rId="22378" ua="false" sId="4">
    <oc r="AS268" t="e">
      <f>0.24*AH268/$AM$285</f>
    </oc>
    <nc r="AS268" t="n">
      <f>-</f>
    </nc>
  </rcc>
  <rcc rId="22379" ua="false" sId="4">
    <oc r="AS269" t="e">
      <f>0.24*AH269/$AM$285</f>
    </oc>
    <nc r="AS269" t="n">
      <f>-</f>
    </nc>
  </rcc>
  <rcc rId="22380" ua="false" sId="4">
    <oc r="AS270" t="e">
      <f>0.24*AH270/$AM$285</f>
    </oc>
    <nc r="AS270" t="n">
      <f>-</f>
    </nc>
  </rcc>
  <rcc rId="22381" ua="false" sId="4">
    <oc r="AS271" t="e">
      <f>0.24*AH271/$AM$285</f>
    </oc>
    <nc r="AS271" t="n">
      <f>-</f>
    </nc>
  </rcc>
  <rcc rId="22382" ua="false" sId="4">
    <oc r="AS272" t="e">
      <f>0.24*AH272/$AM$285</f>
    </oc>
    <nc r="AS272" t="n">
      <f>-</f>
    </nc>
  </rcc>
  <rcc rId="22383" ua="false" sId="4">
    <oc r="AS273" t="e">
      <f>0.24*AH273/$AM$285</f>
    </oc>
    <nc r="AS273" t="n">
      <f>-</f>
    </nc>
  </rcc>
  <rcc rId="22384" ua="false" sId="4">
    <oc r="AS274" t="e">
      <f>0.24*AH274/$AM$285</f>
    </oc>
    <nc r="AS274" t="n">
      <f>-</f>
    </nc>
  </rcc>
  <rcc rId="22385" ua="false" sId="4">
    <oc r="AS275" t="e">
      <f>0.24*AH275/$AM$285</f>
    </oc>
    <nc r="AS275" t="n">
      <f>-</f>
    </nc>
  </rcc>
  <rcc rId="22386" ua="false" sId="4">
    <oc r="AS276" t="e">
      <f>0.24*AH276/$AM$285</f>
    </oc>
    <nc r="AS276" t="n">
      <f>-</f>
    </nc>
  </rcc>
  <rcc rId="22387" ua="false" sId="4">
    <oc r="AS277" t="e">
      <f>0.24*AH277/$AM$285</f>
    </oc>
    <nc r="AS277" t="n">
      <f>-</f>
    </nc>
  </rcc>
  <rcc rId="22388" ua="false" sId="4">
    <oc r="AS278" t="e">
      <f>0.24*AH278/$AM$285</f>
    </oc>
    <nc r="AS278" t="n">
      <f>-</f>
    </nc>
  </rcc>
  <rcc rId="22389" ua="false" sId="4">
    <oc r="AS279" t="e">
      <f>0.24*AH279/$AM$285</f>
    </oc>
    <nc r="AS279" t="n">
      <f>-</f>
    </nc>
  </rcc>
  <rcc rId="22390" ua="false" sId="4">
    <oc r="AS280" t="e">
      <f>0.24*AH280/$AM$285</f>
    </oc>
    <nc r="AS280" t="n">
      <f>-</f>
    </nc>
  </rcc>
  <rcc rId="22391" ua="false" sId="4">
    <oc r="AS281" t="e">
      <f>0.24*AH281/$AM$285</f>
    </oc>
    <nc r="AS281" t="n">
      <f>-</f>
    </nc>
  </rcc>
  <rcc rId="22392" ua="false" sId="4">
    <oc r="AS282" t="e">
      <f>0.24*AH282/$AM$285</f>
    </oc>
    <nc r="AS282" t="n">
      <f>-</f>
    </nc>
  </rcc>
  <rcc rId="22393" ua="false" sId="4">
    <oc r="AS283" t="e">
      <f>0.24*AH283/$AM$285</f>
    </oc>
    <nc r="AS283" t="n">
      <f>-</f>
    </nc>
  </rcc>
  <rcc rId="22394" ua="false" sId="4">
    <oc r="AS284" t="e">
      <f>0.24*AH284/$AM$285</f>
    </oc>
    <nc r="AS284" t="n">
      <f>-</f>
    </nc>
  </rcc>
  <rcc rId="22395" ua="false" sId="4">
    <oc r="AS285" t="n">
      <f>SUM(AS258:AS284)</f>
    </oc>
    <nc r="AS285" t="n">
      <f>-</f>
    </nc>
  </rcc>
  <rcc rId="22396" ua="false" sId="4">
    <oc r="AT260" t="n">
      <f>AS260*$J$285</f>
    </oc>
    <nc r="AT260" t="n">
      <f>-</f>
    </nc>
  </rcc>
  <rcc rId="22397" ua="false" sId="4">
    <oc r="AT261" t="n">
      <f>AS261*$J$285</f>
    </oc>
    <nc r="AT261" t="n">
      <f>-</f>
    </nc>
  </rcc>
  <rcc rId="22398" ua="false" sId="4">
    <oc r="AT262" t="n">
      <f>AS262*$J$285</f>
    </oc>
    <nc r="AT262" t="n">
      <f>-</f>
    </nc>
  </rcc>
  <rcc rId="22399" ua="false" sId="4">
    <oc r="AT263" t="n">
      <f>AS263*$J$285</f>
    </oc>
    <nc r="AT263" t="n">
      <f>-</f>
    </nc>
  </rcc>
  <rcc rId="22400" ua="false" sId="4">
    <oc r="AT264" t="n">
      <f>AS264*$J$285</f>
    </oc>
    <nc r="AT264" t="n">
      <f>-</f>
    </nc>
  </rcc>
  <rcc rId="22401" ua="false" sId="4">
    <oc r="AT265" t="n">
      <f>AS265*$J$285</f>
    </oc>
    <nc r="AT265" t="n">
      <f>-</f>
    </nc>
  </rcc>
  <rcc rId="22402" ua="false" sId="4">
    <oc r="AT266" t="n">
      <f>AS266*$J$285</f>
    </oc>
    <nc r="AT266" t="n">
      <f>-</f>
    </nc>
  </rcc>
  <rcc rId="22403" ua="false" sId="4">
    <oc r="AT267" t="n">
      <f>AS267*$J$285</f>
    </oc>
    <nc r="AT267" t="n">
      <f>-</f>
    </nc>
  </rcc>
  <rcc rId="22404" ua="false" sId="4">
    <oc r="AT268" t="n">
      <f>AS268*$J$285</f>
    </oc>
    <nc r="AT268" t="n">
      <f>-</f>
    </nc>
  </rcc>
  <rcc rId="22405" ua="false" sId="4">
    <oc r="AT269" t="n">
      <f>AS269*$J$285</f>
    </oc>
    <nc r="AT269" t="n">
      <f>-</f>
    </nc>
  </rcc>
  <rcc rId="22406" ua="false" sId="4">
    <oc r="AT270" t="n">
      <f>AS270*$J$285</f>
    </oc>
    <nc r="AT270" t="n">
      <f>-</f>
    </nc>
  </rcc>
  <rcc rId="22407" ua="false" sId="4">
    <oc r="AT271" t="n">
      <f>AS271*$J$285</f>
    </oc>
    <nc r="AT271" t="n">
      <f>-</f>
    </nc>
  </rcc>
  <rcc rId="22408" ua="false" sId="4">
    <oc r="AT272" t="n">
      <f>AS272*$J$285</f>
    </oc>
    <nc r="AT272" t="n">
      <f>-</f>
    </nc>
  </rcc>
  <rcc rId="22409" ua="false" sId="4">
    <oc r="AT273" t="n">
      <f>AS273*$J$285</f>
    </oc>
    <nc r="AT273" t="n">
      <f>-</f>
    </nc>
  </rcc>
  <rcc rId="22410" ua="false" sId="4">
    <oc r="AT274" t="n">
      <f>AS274*$J$285</f>
    </oc>
    <nc r="AT274" t="n">
      <f>-</f>
    </nc>
  </rcc>
  <rcc rId="22411" ua="false" sId="4">
    <oc r="AT275" t="n">
      <f>AS275*$J$285</f>
    </oc>
    <nc r="AT275" t="n">
      <f>-</f>
    </nc>
  </rcc>
  <rcc rId="22412" ua="false" sId="4">
    <oc r="AT276" t="n">
      <f>AS276*$J$285</f>
    </oc>
    <nc r="AT276" t="n">
      <f>-</f>
    </nc>
  </rcc>
  <rcc rId="22413" ua="false" sId="4">
    <oc r="AT277" t="n">
      <f>AS277*$J$285</f>
    </oc>
    <nc r="AT277" t="n">
      <f>-</f>
    </nc>
  </rcc>
  <rcc rId="22414" ua="false" sId="4">
    <oc r="AT278" t="n">
      <f>AS278*$J$285</f>
    </oc>
    <nc r="AT278" t="n">
      <f>-</f>
    </nc>
  </rcc>
  <rcc rId="22415" ua="false" sId="4">
    <oc r="AT279" t="n">
      <f>AS279*$J$285</f>
    </oc>
    <nc r="AT279" t="n">
      <f>-</f>
    </nc>
  </rcc>
  <rcc rId="22416" ua="false" sId="4">
    <oc r="AT280" t="n">
      <f>AS280*$J$285</f>
    </oc>
    <nc r="AT280" t="n">
      <f>-</f>
    </nc>
  </rcc>
  <rcc rId="22417" ua="false" sId="4">
    <oc r="AT281" t="n">
      <f>AS281*$J$285</f>
    </oc>
    <nc r="AT281" t="n">
      <f>-</f>
    </nc>
  </rcc>
  <rcc rId="22418" ua="false" sId="4">
    <oc r="AT282" t="n">
      <f>AS282*$J$285</f>
    </oc>
    <nc r="AT282" t="n">
      <f>-</f>
    </nc>
  </rcc>
  <rcc rId="22419" ua="false" sId="4">
    <oc r="AT283" t="n">
      <f>AS283*$J$285</f>
    </oc>
    <nc r="AT283" t="n">
      <f>-</f>
    </nc>
  </rcc>
  <rcc rId="22420" ua="false" sId="4">
    <oc r="AT284" t="n">
      <f>AS284*$J$285</f>
    </oc>
    <nc r="AT284" t="n">
      <f>-</f>
    </nc>
  </rcc>
  <rcc rId="22421" ua="false" sId="4">
    <oc r="AT285" t="n">
      <f>SUM(AT258:AT284)</f>
    </oc>
    <nc r="AT285" t="n">
      <f>-</f>
    </nc>
  </rcc>
  <rcc rId="22422" ua="false" sId="4">
    <oc r="AU260" t="e">
      <f>0.25*AJ260/$AM$285</f>
    </oc>
    <nc r="AU260" t="n">
      <f>-</f>
    </nc>
  </rcc>
  <rcc rId="22423" ua="false" sId="4">
    <oc r="AU261" t="e">
      <f>0.25*AJ261/$AM$285</f>
    </oc>
    <nc r="AU261" t="n">
      <f>-</f>
    </nc>
  </rcc>
  <rcc rId="22424" ua="false" sId="4">
    <oc r="AU262" t="e">
      <f>0.25*AJ262/$AM$285</f>
    </oc>
    <nc r="AU262" t="n">
      <f>-</f>
    </nc>
  </rcc>
  <rcc rId="22425" ua="false" sId="4">
    <oc r="AU263" t="e">
      <f>0.25*AJ263/$AM$285</f>
    </oc>
    <nc r="AU263" t="n">
      <f>-</f>
    </nc>
  </rcc>
  <rcc rId="22426" ua="false" sId="4">
    <oc r="AU264" t="e">
      <f>0.25*AJ264/$AM$285</f>
    </oc>
    <nc r="AU264" t="n">
      <f>-</f>
    </nc>
  </rcc>
  <rcc rId="22427" ua="false" sId="4">
    <oc r="AU265" t="e">
      <f>0.25*AJ265/$AM$285</f>
    </oc>
    <nc r="AU265" t="n">
      <f>-</f>
    </nc>
  </rcc>
  <rcc rId="22428" ua="false" sId="4">
    <oc r="AU266" t="e">
      <f>0.25*AJ266/$AM$285</f>
    </oc>
    <nc r="AU266" t="n">
      <f>-</f>
    </nc>
  </rcc>
  <rcc rId="22429" ua="false" sId="4">
    <oc r="AU267" t="e">
      <f>0.25*AJ267/$AM$285</f>
    </oc>
    <nc r="AU267" t="n">
      <f>-</f>
    </nc>
  </rcc>
  <rcc rId="22430" ua="false" sId="4">
    <oc r="AU268" t="e">
      <f>0.25*AJ268/$AM$285</f>
    </oc>
    <nc r="AU268" t="n">
      <f>-</f>
    </nc>
  </rcc>
  <rcc rId="22431" ua="false" sId="4">
    <oc r="AU269" t="e">
      <f>0.25*AJ269/$AM$285</f>
    </oc>
    <nc r="AU269" t="n">
      <f>-</f>
    </nc>
  </rcc>
  <rcc rId="22432" ua="false" sId="4">
    <oc r="AU270" t="e">
      <f>0.25*AJ270/$AM$285</f>
    </oc>
    <nc r="AU270" t="n">
      <f>-</f>
    </nc>
  </rcc>
  <rcc rId="22433" ua="false" sId="4">
    <oc r="AU271" t="e">
      <f>0.25*AJ271/$AM$285</f>
    </oc>
    <nc r="AU271" t="n">
      <f>-</f>
    </nc>
  </rcc>
  <rcc rId="22434" ua="false" sId="4">
    <oc r="AU272" t="e">
      <f>0.25*AJ272/$AM$285</f>
    </oc>
    <nc r="AU272" t="n">
      <f>-</f>
    </nc>
  </rcc>
  <rcc rId="22435" ua="false" sId="4">
    <oc r="AU273" t="e">
      <f>0.25*AJ273/$AM$285</f>
    </oc>
    <nc r="AU273" t="n">
      <f>-</f>
    </nc>
  </rcc>
  <rcc rId="22436" ua="false" sId="4">
    <oc r="AU274" t="e">
      <f>0.25*AJ274/$AM$285</f>
    </oc>
    <nc r="AU274" t="n">
      <f>-</f>
    </nc>
  </rcc>
  <rcc rId="22437" ua="false" sId="4">
    <oc r="AU275" t="e">
      <f>0.25*AJ275/$AM$285</f>
    </oc>
    <nc r="AU275" t="n">
      <f>-</f>
    </nc>
  </rcc>
  <rcc rId="22438" ua="false" sId="4">
    <oc r="AU276" t="e">
      <f>0.25*AJ276/$AM$285</f>
    </oc>
    <nc r="AU276" t="n">
      <f>-</f>
    </nc>
  </rcc>
  <rcc rId="22439" ua="false" sId="4">
    <oc r="AU277" t="e">
      <f>0.25*AJ277/$AM$285</f>
    </oc>
    <nc r="AU277" t="n">
      <f>-</f>
    </nc>
  </rcc>
  <rcc rId="22440" ua="false" sId="4">
    <oc r="AU278" t="e">
      <f>0.25*AJ278/$AM$285</f>
    </oc>
    <nc r="AU278" t="n">
      <f>-</f>
    </nc>
  </rcc>
  <rcc rId="22441" ua="false" sId="4">
    <oc r="AU279" t="e">
      <f>0.25*AJ279/$AM$285</f>
    </oc>
    <nc r="AU279" t="n">
      <f>-</f>
    </nc>
  </rcc>
  <rcc rId="22442" ua="false" sId="4">
    <oc r="AU280" t="e">
      <f>0.25*AJ280/$AM$285</f>
    </oc>
    <nc r="AU280" t="n">
      <f>-</f>
    </nc>
  </rcc>
  <rcc rId="22443" ua="false" sId="4">
    <oc r="AU281" t="e">
      <f>0.25*AJ281/$AM$285</f>
    </oc>
    <nc r="AU281" t="n">
      <f>-</f>
    </nc>
  </rcc>
  <rcc rId="22444" ua="false" sId="4">
    <oc r="AU282" t="e">
      <f>0.25*AJ282/$AM$285</f>
    </oc>
    <nc r="AU282" t="n">
      <f>-</f>
    </nc>
  </rcc>
  <rcc rId="22445" ua="false" sId="4">
    <oc r="AU283" t="e">
      <f>0.25*AJ283/$AM$285</f>
    </oc>
    <nc r="AU283" t="n">
      <f>-</f>
    </nc>
  </rcc>
  <rcc rId="22446" ua="false" sId="4">
    <oc r="AU284" t="e">
      <f>0.25*AJ284/$AM$285</f>
    </oc>
    <nc r="AU284" t="n">
      <f>-</f>
    </nc>
  </rcc>
  <rcc rId="22447" ua="false" sId="4">
    <oc r="AU285" t="n">
      <f>SUM(AU258:AU284)</f>
    </oc>
    <nc r="AU285" t="n">
      <f>-</f>
    </nc>
  </rcc>
  <rcc rId="22448" ua="false" sId="4">
    <oc r="AV260" t="n">
      <f>AU260*$J$285</f>
    </oc>
    <nc r="AV260" t="n">
      <f>-</f>
    </nc>
  </rcc>
  <rcc rId="22449" ua="false" sId="4">
    <oc r="AV261" t="n">
      <f>AU261*$J$285</f>
    </oc>
    <nc r="AV261" t="n">
      <f>-</f>
    </nc>
  </rcc>
  <rcc rId="22450" ua="false" sId="4">
    <oc r="AV262" t="n">
      <f>AU262*$J$285</f>
    </oc>
    <nc r="AV262" t="n">
      <f>-</f>
    </nc>
  </rcc>
  <rcc rId="22451" ua="false" sId="4">
    <oc r="AV263" t="n">
      <f>AU263*$J$285</f>
    </oc>
    <nc r="AV263" t="n">
      <f>-</f>
    </nc>
  </rcc>
  <rcc rId="22452" ua="false" sId="4">
    <oc r="AV264" t="n">
      <f>AU264*$J$285</f>
    </oc>
    <nc r="AV264" t="n">
      <f>-</f>
    </nc>
  </rcc>
  <rcc rId="22453" ua="false" sId="4">
    <oc r="AV265" t="n">
      <f>AU265*$J$285</f>
    </oc>
    <nc r="AV265" t="n">
      <f>-</f>
    </nc>
  </rcc>
  <rcc rId="22454" ua="false" sId="4">
    <oc r="AV266" t="n">
      <f>AU266*$J$285</f>
    </oc>
    <nc r="AV266" t="n">
      <f>-</f>
    </nc>
  </rcc>
  <rcc rId="22455" ua="false" sId="4">
    <oc r="AV267" t="n">
      <f>AU267*$J$285</f>
    </oc>
    <nc r="AV267" t="n">
      <f>-</f>
    </nc>
  </rcc>
  <rcc rId="22456" ua="false" sId="4">
    <oc r="AV268" t="n">
      <f>AU268*$J$285</f>
    </oc>
    <nc r="AV268" t="n">
      <f>-</f>
    </nc>
  </rcc>
  <rcc rId="22457" ua="false" sId="4">
    <oc r="AV269" t="n">
      <f>AU269*$J$285</f>
    </oc>
    <nc r="AV269" t="n">
      <f>-</f>
    </nc>
  </rcc>
  <rcc rId="22458" ua="false" sId="4">
    <oc r="AV270" t="n">
      <f>AU270*$J$285</f>
    </oc>
    <nc r="AV270" t="n">
      <f>-</f>
    </nc>
  </rcc>
  <rcc rId="22459" ua="false" sId="4">
    <oc r="AV271" t="n">
      <f>AU271*$J$285</f>
    </oc>
    <nc r="AV271" t="n">
      <f>-</f>
    </nc>
  </rcc>
  <rcc rId="22460" ua="false" sId="4">
    <oc r="AV272" t="n">
      <f>AU272*$J$285</f>
    </oc>
    <nc r="AV272" t="n">
      <f>-</f>
    </nc>
  </rcc>
  <rcc rId="22461" ua="false" sId="4">
    <oc r="AV273" t="n">
      <f>AU273*$J$285</f>
    </oc>
    <nc r="AV273" t="n">
      <f>-</f>
    </nc>
  </rcc>
  <rcc rId="22462" ua="false" sId="4">
    <oc r="AV274" t="n">
      <f>AU274*$J$285</f>
    </oc>
    <nc r="AV274" t="n">
      <f>-</f>
    </nc>
  </rcc>
  <rcc rId="22463" ua="false" sId="4">
    <oc r="AV275" t="n">
      <f>AU275*$J$285</f>
    </oc>
    <nc r="AV275" t="n">
      <f>-</f>
    </nc>
  </rcc>
  <rcc rId="22464" ua="false" sId="4">
    <oc r="AV276" t="n">
      <f>AU276*$J$285</f>
    </oc>
    <nc r="AV276" t="n">
      <f>-</f>
    </nc>
  </rcc>
  <rcc rId="22465" ua="false" sId="4">
    <oc r="AV277" t="n">
      <f>AU277*$J$285</f>
    </oc>
    <nc r="AV277" t="n">
      <f>-</f>
    </nc>
  </rcc>
  <rcc rId="22466" ua="false" sId="4">
    <oc r="AV278" t="n">
      <f>AU278*$J$285</f>
    </oc>
    <nc r="AV278" t="n">
      <f>-</f>
    </nc>
  </rcc>
  <rcc rId="22467" ua="false" sId="4">
    <oc r="AV279" t="n">
      <f>AU279*$J$285</f>
    </oc>
    <nc r="AV279" t="n">
      <f>-</f>
    </nc>
  </rcc>
  <rcc rId="22468" ua="false" sId="4">
    <oc r="AV280" t="n">
      <f>AU280*$J$285</f>
    </oc>
    <nc r="AV280" t="n">
      <f>-</f>
    </nc>
  </rcc>
  <rcc rId="22469" ua="false" sId="4">
    <oc r="AV281" t="n">
      <f>AU281*$J$285</f>
    </oc>
    <nc r="AV281" t="n">
      <f>-</f>
    </nc>
  </rcc>
  <rcc rId="22470" ua="false" sId="4">
    <oc r="AV282" t="n">
      <f>AU282*$J$285</f>
    </oc>
    <nc r="AV282" t="n">
      <f>-</f>
    </nc>
  </rcc>
  <rcc rId="22471" ua="false" sId="4">
    <oc r="AV283" t="n">
      <f>AU283*$J$285</f>
    </oc>
    <nc r="AV283" t="n">
      <f>-</f>
    </nc>
  </rcc>
  <rcc rId="22472" ua="false" sId="4">
    <oc r="AV284" t="n">
      <f>AU284*$J$285</f>
    </oc>
    <nc r="AV284" t="n">
      <f>-</f>
    </nc>
  </rcc>
  <rcc rId="22473" ua="false" sId="4">
    <oc r="AV285" t="n">
      <f>SUM(AV258:AV284)</f>
    </oc>
    <nc r="AV285" t="n">
      <f>-</f>
    </nc>
  </rcc>
  <rcc rId="22474" ua="false" sId="4">
    <oc r="AW260" t="e">
      <f>0.35*AL260/$AM$285</f>
    </oc>
    <nc r="AW260" t="n">
      <f>-</f>
    </nc>
  </rcc>
  <rcc rId="22475" ua="false" sId="4">
    <oc r="AW261" t="e">
      <f>0.35*AL261/$AM$285</f>
    </oc>
    <nc r="AW261" t="n">
      <f>-</f>
    </nc>
  </rcc>
  <rcc rId="22476" ua="false" sId="4">
    <oc r="AW262" t="e">
      <f>0.35*AL262/$AM$285</f>
    </oc>
    <nc r="AW262" t="n">
      <f>-</f>
    </nc>
  </rcc>
  <rcc rId="22477" ua="false" sId="4">
    <oc r="AW263" t="e">
      <f>0.35*AL263/$AM$285</f>
    </oc>
    <nc r="AW263" t="n">
      <f>-</f>
    </nc>
  </rcc>
  <rcc rId="22478" ua="false" sId="4">
    <oc r="AW264" t="e">
      <f>0.35*AL264/$AM$285</f>
    </oc>
    <nc r="AW264" t="n">
      <f>-</f>
    </nc>
  </rcc>
  <rcc rId="22479" ua="false" sId="4">
    <oc r="AW265" t="e">
      <f>0.35*AL265/$AM$285</f>
    </oc>
    <nc r="AW265" t="n">
      <f>-</f>
    </nc>
  </rcc>
  <rcc rId="22480" ua="false" sId="4">
    <oc r="AW266" t="e">
      <f>0.35*AL266/$AM$285</f>
    </oc>
    <nc r="AW266" t="n">
      <f>-</f>
    </nc>
  </rcc>
  <rcc rId="22481" ua="false" sId="4">
    <oc r="AW267" t="e">
      <f>0.35*AL267/$AM$285</f>
    </oc>
    <nc r="AW267" t="n">
      <f>-</f>
    </nc>
  </rcc>
  <rcc rId="22482" ua="false" sId="4">
    <oc r="AW268" t="e">
      <f>0.35*AL268/$AM$285</f>
    </oc>
    <nc r="AW268" t="n">
      <f>-</f>
    </nc>
  </rcc>
  <rcc rId="22483" ua="false" sId="4">
    <oc r="AW269" t="e">
      <f>0.35*AL269/$AM$285</f>
    </oc>
    <nc r="AW269" t="n">
      <f>-</f>
    </nc>
  </rcc>
  <rcc rId="22484" ua="false" sId="4">
    <oc r="AW270" t="e">
      <f>0.35*AL270/$AM$285</f>
    </oc>
    <nc r="AW270" t="n">
      <f>-</f>
    </nc>
  </rcc>
  <rcc rId="22485" ua="false" sId="4">
    <oc r="AW271" t="e">
      <f>0.35*AL271/$AM$285</f>
    </oc>
    <nc r="AW271" t="n">
      <f>-</f>
    </nc>
  </rcc>
  <rcc rId="22486" ua="false" sId="4">
    <oc r="AW272" t="e">
      <f>0.35*AL272/$AM$285</f>
    </oc>
    <nc r="AW272" t="n">
      <f>-</f>
    </nc>
  </rcc>
  <rcc rId="22487" ua="false" sId="4">
    <oc r="AW273" t="e">
      <f>0.35*AL273/$AM$285</f>
    </oc>
    <nc r="AW273" t="n">
      <f>-</f>
    </nc>
  </rcc>
  <rcc rId="22488" ua="false" sId="4">
    <oc r="AW274" t="e">
      <f>0.35*AL274/$AM$285</f>
    </oc>
    <nc r="AW274" t="n">
      <f>-</f>
    </nc>
  </rcc>
  <rcc rId="22489" ua="false" sId="4">
    <oc r="AW275" t="e">
      <f>0.35*AL275/$AM$285</f>
    </oc>
    <nc r="AW275" t="n">
      <f>-</f>
    </nc>
  </rcc>
  <rcc rId="22490" ua="false" sId="4">
    <oc r="AW276" t="e">
      <f>0.35*AL276/$AM$285</f>
    </oc>
    <nc r="AW276" t="n">
      <f>-</f>
    </nc>
  </rcc>
  <rcc rId="22491" ua="false" sId="4">
    <oc r="AW277" t="e">
      <f>0.35*AL277/$AM$285</f>
    </oc>
    <nc r="AW277" t="n">
      <f>-</f>
    </nc>
  </rcc>
  <rcc rId="22492" ua="false" sId="4">
    <oc r="AW278" t="e">
      <f>0.35*AL278/$AM$285</f>
    </oc>
    <nc r="AW278" t="n">
      <f>-</f>
    </nc>
  </rcc>
  <rcc rId="22493" ua="false" sId="4">
    <oc r="AW279" t="e">
      <f>0.35*AL279/$AM$285</f>
    </oc>
    <nc r="AW279" t="n">
      <f>-</f>
    </nc>
  </rcc>
  <rcc rId="22494" ua="false" sId="4">
    <oc r="AW280" t="e">
      <f>0.35*AL280/$AM$285</f>
    </oc>
    <nc r="AW280" t="n">
      <f>-</f>
    </nc>
  </rcc>
  <rcc rId="22495" ua="false" sId="4">
    <oc r="AW281" t="e">
      <f>0.35*AL281/$AM$285</f>
    </oc>
    <nc r="AW281" t="n">
      <f>-</f>
    </nc>
  </rcc>
  <rcc rId="22496" ua="false" sId="4">
    <oc r="AW282" t="e">
      <f>0.35*AL282/$AM$285</f>
    </oc>
    <nc r="AW282" t="n">
      <f>-</f>
    </nc>
  </rcc>
  <rcc rId="22497" ua="false" sId="4">
    <oc r="AW283" t="e">
      <f>0.35*AL283/$AM$285</f>
    </oc>
    <nc r="AW283" t="n">
      <f>-</f>
    </nc>
  </rcc>
  <rcc rId="22498" ua="false" sId="4">
    <oc r="AW284" t="e">
      <f>0.35*AL284/$AM$285</f>
    </oc>
    <nc r="AW284" t="n">
      <f>-</f>
    </nc>
  </rcc>
  <rcc rId="22499" ua="false" sId="4">
    <oc r="AW285" t="n">
      <f>SUM(AW258:AW284)</f>
    </oc>
    <nc r="AW285" t="n">
      <f>-</f>
    </nc>
  </rcc>
  <rcc rId="22500" ua="false" sId="4">
    <oc r="AX260" t="n">
      <f>AW260*$J$285</f>
    </oc>
    <nc r="AX260" t="n">
      <f>-</f>
    </nc>
  </rcc>
  <rcc rId="22501" ua="false" sId="4">
    <oc r="AX261" t="n">
      <f>AW261*$J$285</f>
    </oc>
    <nc r="AX261" t="n">
      <f>-</f>
    </nc>
  </rcc>
  <rcc rId="22502" ua="false" sId="4">
    <oc r="AX262" t="n">
      <f>AW262*$J$285</f>
    </oc>
    <nc r="AX262" t="n">
      <f>-</f>
    </nc>
  </rcc>
  <rcc rId="22503" ua="false" sId="4">
    <oc r="AX263" t="n">
      <f>AW263*$J$285</f>
    </oc>
    <nc r="AX263" t="n">
      <f>-</f>
    </nc>
  </rcc>
  <rcc rId="22504" ua="false" sId="4">
    <oc r="AX264" t="n">
      <f>AW264*$J$285</f>
    </oc>
    <nc r="AX264" t="n">
      <f>-</f>
    </nc>
  </rcc>
  <rcc rId="22505" ua="false" sId="4">
    <oc r="AX265" t="n">
      <f>AW265*$J$285</f>
    </oc>
    <nc r="AX265" t="n">
      <f>-</f>
    </nc>
  </rcc>
  <rcc rId="22506" ua="false" sId="4">
    <oc r="AX266" t="n">
      <f>AW266*$J$285</f>
    </oc>
    <nc r="AX266" t="n">
      <f>-</f>
    </nc>
  </rcc>
  <rcc rId="22507" ua="false" sId="4">
    <oc r="AX267" t="n">
      <f>AW267*$J$285</f>
    </oc>
    <nc r="AX267" t="n">
      <f>-</f>
    </nc>
  </rcc>
  <rcc rId="22508" ua="false" sId="4">
    <oc r="AX268" t="n">
      <f>AW268*$J$285</f>
    </oc>
    <nc r="AX268" t="n">
      <f>-</f>
    </nc>
  </rcc>
  <rcc rId="22509" ua="false" sId="4">
    <oc r="AX269" t="n">
      <f>AW269*$J$285</f>
    </oc>
    <nc r="AX269" t="n">
      <f>-</f>
    </nc>
  </rcc>
  <rcc rId="22510" ua="false" sId="4">
    <oc r="AX270" t="n">
      <f>AW270*$J$285</f>
    </oc>
    <nc r="AX270" t="n">
      <f>-</f>
    </nc>
  </rcc>
  <rcc rId="22511" ua="false" sId="4">
    <oc r="AX271" t="n">
      <f>AW271*$J$285</f>
    </oc>
    <nc r="AX271" t="n">
      <f>-</f>
    </nc>
  </rcc>
  <rcc rId="22512" ua="false" sId="4">
    <oc r="AX272" t="n">
      <f>AW272*$J$285</f>
    </oc>
    <nc r="AX272" t="n">
      <f>-</f>
    </nc>
  </rcc>
  <rcc rId="22513" ua="false" sId="4">
    <oc r="AX273" t="n">
      <f>AW273*$J$285</f>
    </oc>
    <nc r="AX273" t="n">
      <f>-</f>
    </nc>
  </rcc>
  <rcc rId="22514" ua="false" sId="4">
    <oc r="AX274" t="n">
      <f>AW274*$J$285</f>
    </oc>
    <nc r="AX274" t="n">
      <f>-</f>
    </nc>
  </rcc>
  <rcc rId="22515" ua="false" sId="4">
    <oc r="AX275" t="n">
      <f>AW275*$J$285</f>
    </oc>
    <nc r="AX275" t="n">
      <f>-</f>
    </nc>
  </rcc>
  <rcc rId="22516" ua="false" sId="4">
    <oc r="AX276" t="n">
      <f>AW276*$J$285</f>
    </oc>
    <nc r="AX276" t="n">
      <f>-</f>
    </nc>
  </rcc>
  <rcc rId="22517" ua="false" sId="4">
    <oc r="AX277" t="n">
      <f>AW277*$J$285</f>
    </oc>
    <nc r="AX277" t="n">
      <f>-</f>
    </nc>
  </rcc>
  <rcc rId="22518" ua="false" sId="4">
    <oc r="AX278" t="n">
      <f>AW278*$J$285</f>
    </oc>
    <nc r="AX278" t="n">
      <f>-</f>
    </nc>
  </rcc>
  <rcc rId="22519" ua="false" sId="4">
    <oc r="AX279" t="n">
      <f>AW279*$J$285</f>
    </oc>
    <nc r="AX279" t="n">
      <f>-</f>
    </nc>
  </rcc>
  <rcc rId="22520" ua="false" sId="4">
    <oc r="AX280" t="n">
      <f>AW280*$J$285</f>
    </oc>
    <nc r="AX280" t="n">
      <f>-</f>
    </nc>
  </rcc>
  <rcc rId="22521" ua="false" sId="4">
    <oc r="AX281" t="n">
      <f>AW281*$J$285</f>
    </oc>
    <nc r="AX281" t="n">
      <f>-</f>
    </nc>
  </rcc>
  <rcc rId="22522" ua="false" sId="4">
    <oc r="AX282" t="n">
      <f>AW282*$J$285</f>
    </oc>
    <nc r="AX282" t="n">
      <f>-</f>
    </nc>
  </rcc>
  <rcc rId="22523" ua="false" sId="4">
    <oc r="AX283" t="n">
      <f>AW283*$J$285</f>
    </oc>
    <nc r="AX283" t="n">
      <f>-</f>
    </nc>
  </rcc>
  <rcc rId="22524" ua="false" sId="4">
    <oc r="AX284" t="n">
      <f>AW284*$J$285</f>
    </oc>
    <nc r="AX284" t="n">
      <f>-</f>
    </nc>
  </rcc>
  <rcc rId="22525" ua="false" sId="4">
    <oc r="AX285" t="n">
      <f>SUM(AX258:AX284)</f>
    </oc>
    <nc r="AX285" t="n">
      <f>-</f>
    </nc>
  </rcc>
  <rcc rId="22526" ua="false" sId="4">
    <oc r="A295" t="inlineStr">
      <is>
        <r>
          <rPr>
            <sz val="10"/>
            <rFont val="Arial"/>
            <family val="2"/>
            <charset val="1"/>
          </rPr>
          <t xml:space="preserve">U. DE CHILE</t>
        </r>
      </is>
    </oc>
    <nc r="A295" t="inlineStr">
      <is>
        <r>
          <rPr>
            <sz val="10"/>
            <rFont val="Arial"/>
            <family val="2"/>
            <charset val="1"/>
          </rPr>
          <t xml:space="preserve">U.de Chile</t>
        </r>
      </is>
    </nc>
  </rcc>
  <rcc rId="22527" ua="false" sId="4">
    <oc r="A296" t="inlineStr">
      <is>
        <r>
          <rPr>
            <sz val="10"/>
            <rFont val="Arial"/>
            <family val="2"/>
            <charset val="1"/>
          </rPr>
          <t xml:space="preserve">P. U. C. DE CHILE</t>
        </r>
      </is>
    </oc>
    <nc r="A296" t="inlineStr">
      <is>
        <r>
          <rPr>
            <sz val="10"/>
            <rFont val="Arial"/>
            <family val="2"/>
            <charset val="1"/>
          </rPr>
          <t xml:space="preserve">P.U.Católica de Chile</t>
        </r>
      </is>
    </nc>
  </rcc>
  <rcc rId="22528" ua="false" sId="4">
    <oc r="A297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oc>
    <nc r="A297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nc>
  </rcc>
  <rcc rId="22529" ua="false" sId="4">
    <oc r="A298" t="inlineStr">
      <is>
        <r>
          <rPr>
            <sz val="10"/>
            <rFont val="Arial"/>
            <family val="2"/>
            <charset val="1"/>
          </rPr>
          <t xml:space="preserve">P. U. C. DE VALPARAISO</t>
        </r>
      </is>
    </oc>
    <nc r="A298" t="inlineStr">
      <is>
        <r>
          <rPr>
            <sz val="10"/>
            <rFont val="Arial"/>
            <family val="2"/>
            <charset val="1"/>
          </rPr>
          <t xml:space="preserve">U. Católica de Valparaíso</t>
        </r>
      </is>
    </nc>
  </rcc>
  <rcc rId="22530" ua="false" sId="4">
    <oc r="A299" t="inlineStr">
      <is>
        <r>
          <rPr>
            <sz val="10"/>
            <rFont val="Arial"/>
            <family val="2"/>
            <charset val="1"/>
          </rPr>
          <t xml:space="preserve">U. TÉCNICA FEDERICO STA. MARÍA</t>
        </r>
      </is>
    </oc>
    <nc r="A299" t="inlineStr">
      <is>
        <r>
          <rPr>
            <sz val="10"/>
            <rFont val="Arial"/>
            <family val="2"/>
            <charset val="1"/>
          </rPr>
          <t xml:space="preserve">U. Téc. Federico Sta.Maria</t>
        </r>
      </is>
    </nc>
  </rcc>
  <rcc rId="22531" ua="false" sId="4">
    <oc r="A300" t="inlineStr">
      <is>
        <r>
          <rPr>
            <sz val="10"/>
            <rFont val="Arial"/>
            <family val="2"/>
            <charset val="1"/>
          </rPr>
          <t xml:space="preserve">U. DE SANTIAGO</t>
        </r>
      </is>
    </oc>
    <nc r="A300" t="inlineStr">
      <is>
        <r>
          <rPr>
            <sz val="10"/>
            <rFont val="Arial"/>
            <family val="2"/>
            <charset val="1"/>
          </rPr>
          <t xml:space="preserve">U. de Santiago</t>
        </r>
      </is>
    </nc>
  </rcc>
  <rcc rId="22532" ua="false" sId="4">
    <oc r="A301" t="inlineStr">
      <is>
        <r>
          <rPr>
            <sz val="10"/>
            <rFont val="Arial"/>
            <family val="2"/>
            <charset val="1"/>
          </rPr>
          <t xml:space="preserve">U. AUSTRAL DE CHILE</t>
        </r>
      </is>
    </oc>
    <nc r="A301" t="inlineStr">
      <is>
        <r>
          <rPr>
            <sz val="10"/>
            <rFont val="Arial"/>
            <family val="2"/>
            <charset val="1"/>
          </rPr>
          <t xml:space="preserve">U. Austral</t>
        </r>
      </is>
    </nc>
  </rcc>
  <rcc rId="22533" ua="false" sId="4">
    <oc r="A302" t="inlineStr">
      <is>
        <r>
          <rPr>
            <sz val="10"/>
            <rFont val="Arial"/>
            <family val="2"/>
            <charset val="1"/>
          </rPr>
          <t xml:space="preserve">U. C. DEL NORTE</t>
        </r>
      </is>
    </oc>
    <nc r="A302" t="inlineStr">
      <is>
        <r>
          <rPr>
            <sz val="10"/>
            <rFont val="Arial"/>
            <family val="2"/>
            <charset val="1"/>
          </rPr>
          <t xml:space="preserve">U. Católica del Norte</t>
        </r>
      </is>
    </nc>
  </rcc>
  <rcc rId="22534" ua="false" sId="4">
    <oc r="A303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oc>
    <nc r="A303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nc>
  </rcc>
  <rcc rId="22535" ua="false" sId="4">
    <oc r="A304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oc>
    <nc r="A304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nc>
  </rcc>
  <rcc rId="22536" ua="false" sId="4">
    <oc r="A305" t="inlineStr">
      <is>
        <r>
          <rPr>
            <sz val="10"/>
            <rFont val="Arial"/>
            <family val="2"/>
            <charset val="1"/>
          </rPr>
          <t xml:space="preserve">U. DE LA SERENA</t>
        </r>
      </is>
    </oc>
    <nc r="A305" t="inlineStr">
      <is>
        <r>
          <rPr>
            <sz val="10"/>
            <rFont val="Arial"/>
            <family val="2"/>
            <charset val="1"/>
          </rPr>
          <t xml:space="preserve">U. de la Serena</t>
        </r>
      </is>
    </nc>
  </rcc>
  <rcc rId="22537" ua="false" sId="4">
    <oc r="A306" t="inlineStr">
      <is>
        <r>
          <rPr>
            <sz val="10"/>
            <rFont val="Arial"/>
            <family val="2"/>
            <charset val="1"/>
          </rPr>
          <t xml:space="preserve">U. DEL BÍO-BÍO</t>
        </r>
      </is>
    </oc>
    <nc r="A306" t="inlineStr">
      <is>
        <r>
          <rPr>
            <sz val="10"/>
            <rFont val="Arial"/>
            <family val="2"/>
            <charset val="1"/>
          </rPr>
          <t xml:space="preserve">U. de Bio Bio</t>
        </r>
      </is>
    </nc>
  </rcc>
  <rcc rId="22538" ua="false" sId="4">
    <oc r="A307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oc>
    <nc r="A307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nc>
  </rcc>
  <rcc rId="22539" ua="false" sId="4">
    <oc r="A308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oc>
    <nc r="A308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nc>
  </rcc>
  <rcc rId="22540" ua="false" sId="4">
    <oc r="A309" t="inlineStr">
      <is>
        <r>
          <rPr>
            <sz val="10"/>
            <rFont val="Arial"/>
            <family val="2"/>
            <charset val="1"/>
          </rPr>
          <t xml:space="preserve">U. DE TALCA</t>
        </r>
      </is>
    </oc>
    <nc r="A309" t="inlineStr">
      <is>
        <r>
          <rPr>
            <sz val="10"/>
            <rFont val="Arial"/>
            <family val="2"/>
            <charset val="1"/>
          </rPr>
          <t xml:space="preserve">U. de Talca</t>
        </r>
      </is>
    </nc>
  </rcc>
  <rcc rId="22541" ua="false" sId="4">
    <oc r="A310" t="inlineStr">
      <is>
        <r>
          <rPr>
            <sz val="10"/>
            <rFont val="Arial"/>
            <family val="2"/>
            <charset val="1"/>
          </rPr>
          <t xml:space="preserve">U. DE ATACAMA</t>
        </r>
      </is>
    </oc>
    <nc r="A310" t="inlineStr">
      <is>
        <r>
          <rPr>
            <sz val="10"/>
            <rFont val="Arial"/>
            <family val="2"/>
            <charset val="1"/>
          </rPr>
          <t xml:space="preserve">U. de Atacama</t>
        </r>
      </is>
    </nc>
  </rcc>
  <rcc rId="22542" ua="false" sId="4">
    <oc r="A311" t="inlineStr">
      <is>
        <r>
          <rPr>
            <sz val="10"/>
            <rFont val="Arial"/>
            <family val="2"/>
            <charset val="1"/>
          </rPr>
          <t xml:space="preserve">U. DE TARAPACÁ</t>
        </r>
      </is>
    </oc>
    <nc r="A311" t="inlineStr">
      <is>
        <r>
          <rPr>
            <sz val="10"/>
            <rFont val="Arial"/>
            <family val="2"/>
            <charset val="1"/>
          </rPr>
          <t xml:space="preserve">U. de Tarapacá</t>
        </r>
      </is>
    </nc>
  </rcc>
  <rcc rId="22543" ua="false" sId="4">
    <oc r="A312" t="inlineStr">
      <is>
        <r>
          <rPr>
            <sz val="10"/>
            <rFont val="Arial"/>
            <family val="2"/>
            <charset val="1"/>
          </rPr>
          <t xml:space="preserve">U. ARTURO PRAT</t>
        </r>
      </is>
    </oc>
    <nc r="A312" t="inlineStr">
      <is>
        <r>
          <rPr>
            <sz val="10"/>
            <rFont val="Arial"/>
            <family val="2"/>
            <charset val="1"/>
          </rPr>
          <t xml:space="preserve">U. Arturo Prat</t>
        </r>
      </is>
    </nc>
  </rcc>
  <rcc rId="22544" ua="false" sId="4">
    <oc r="A313" t="inlineStr">
      <is>
        <r>
          <rPr>
            <sz val="10"/>
            <rFont val="Arial"/>
            <family val="2"/>
            <charset val="1"/>
          </rPr>
          <t xml:space="preserve">U. METROPOLITANA DE CS. DE LA ED.</t>
        </r>
      </is>
    </oc>
    <nc r="A313" t="inlineStr">
      <is>
        <r>
          <rPr>
            <sz val="10"/>
            <rFont val="Arial"/>
            <family val="2"/>
            <charset val="1"/>
          </rPr>
          <t xml:space="preserve">U. Metropolitana</t>
        </r>
      </is>
    </nc>
  </rcc>
  <rcc rId="22545" ua="false" sId="4">
    <oc r="A314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oc>
    <nc r="A314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nc>
  </rcc>
  <rcc rId="22546" ua="false" sId="4">
    <oc r="A315" t="inlineStr">
      <is>
        <r>
          <rPr>
            <sz val="10"/>
            <rFont val="Arial"/>
            <family val="2"/>
            <charset val="1"/>
          </rPr>
          <t xml:space="preserve">U. TECNOLÓGICA METROPOLITANA</t>
        </r>
      </is>
    </oc>
    <nc r="A315" t="inlineStr">
      <is>
        <r>
          <rPr>
            <sz val="10"/>
            <rFont val="Arial"/>
            <family val="2"/>
            <charset val="1"/>
          </rPr>
          <t xml:space="preserve">U.Tecnológica Metropolitana</t>
        </r>
      </is>
    </nc>
  </rcc>
  <rcc rId="22547" ua="false" sId="4">
    <oc r="A316" t="inlineStr">
      <is>
        <r>
          <rPr>
            <sz val="10"/>
            <rFont val="Arial"/>
            <family val="2"/>
            <charset val="1"/>
          </rPr>
          <t xml:space="preserve">U. DE LOS LAGOS</t>
        </r>
      </is>
    </oc>
    <nc r="A316" t="inlineStr">
      <is>
        <r>
          <rPr>
            <sz val="10"/>
            <rFont val="Arial"/>
            <family val="2"/>
            <charset val="1"/>
          </rPr>
          <t xml:space="preserve">U. de Los Lagos</t>
        </r>
      </is>
    </nc>
  </rcc>
  <rcc rId="22548" ua="false" sId="4">
    <oc r="A317" t="inlineStr">
      <is>
        <r>
          <rPr>
            <sz val="10"/>
            <rFont val="Arial"/>
            <family val="2"/>
            <charset val="1"/>
          </rPr>
          <t xml:space="preserve">U. C. DEL MAULE</t>
        </r>
      </is>
    </oc>
    <nc r="A317" t="inlineStr">
      <is>
        <r>
          <rPr>
            <sz val="10"/>
            <rFont val="Arial"/>
            <family val="2"/>
            <charset val="1"/>
          </rPr>
          <t xml:space="preserve">U. Católica de Maule</t>
        </r>
      </is>
    </nc>
  </rcc>
  <rcc rId="22549" ua="false" sId="4">
    <oc r="A318" t="inlineStr">
      <is>
        <r>
          <rPr>
            <sz val="10"/>
            <rFont val="Arial"/>
            <family val="2"/>
            <charset val="1"/>
          </rPr>
          <t xml:space="preserve">U. C. DE TEMUCO</t>
        </r>
      </is>
    </oc>
    <nc r="A318" t="inlineStr">
      <is>
        <r>
          <rPr>
            <sz val="10"/>
            <rFont val="Arial"/>
            <family val="2"/>
            <charset val="1"/>
          </rPr>
          <t xml:space="preserve">U. Católica de Temuco</t>
        </r>
      </is>
    </nc>
  </rcc>
  <rcc rId="22550" ua="false" sId="4">
    <oc r="A319" t="inlineStr">
      <is>
        <r>
          <rPr>
            <sz val="10"/>
            <rFont val="Arial"/>
            <family val="2"/>
            <charset val="1"/>
          </rPr>
          <t xml:space="preserve">U. C. DE LA STMA. CONCEPCIÓN</t>
        </r>
      </is>
    </oc>
    <nc r="A319" t="inlineStr">
      <is>
        <r>
          <rPr>
            <sz val="10"/>
            <rFont val="Arial"/>
            <family val="2"/>
            <charset val="1"/>
          </rPr>
          <t xml:space="preserve">U. C.de la Sant.Concepción</t>
        </r>
      </is>
    </nc>
  </rcc>
  <rcc rId="22551" ua="false" sId="4">
    <nc r="B295" t="n">
      <f>-</f>
    </nc>
  </rcc>
  <rcc rId="22552" ua="false" sId="4">
    <nc r="B296" t="n">
      <f>-</f>
    </nc>
  </rcc>
  <rcc rId="22553" ua="false" sId="4">
    <nc r="B297" t="n">
      <f>-</f>
    </nc>
  </rcc>
  <rcc rId="22554" ua="false" sId="4">
    <nc r="B298" t="n">
      <f>-</f>
    </nc>
  </rcc>
  <rcc rId="22555" ua="false" sId="4">
    <nc r="B299" t="n">
      <f>-</f>
    </nc>
  </rcc>
  <rcc rId="22556" ua="false" sId="4">
    <nc r="B300" t="n">
      <f>-</f>
    </nc>
  </rcc>
  <rcc rId="22557" ua="false" sId="4">
    <nc r="B301" t="n">
      <f>-</f>
    </nc>
  </rcc>
  <rcc rId="22558" ua="false" sId="4">
    <nc r="B302" t="n">
      <f>-</f>
    </nc>
  </rcc>
  <rcc rId="22559" ua="false" sId="4">
    <nc r="B303" t="n">
      <f>-</f>
    </nc>
  </rcc>
  <rcc rId="22560" ua="false" sId="4">
    <nc r="B304" t="n">
      <f>-</f>
    </nc>
  </rcc>
  <rcc rId="22561" ua="false" sId="4">
    <nc r="B305" t="n">
      <f>-</f>
    </nc>
  </rcc>
  <rcc rId="22562" ua="false" sId="4">
    <nc r="B306" t="n">
      <f>-</f>
    </nc>
  </rcc>
  <rcc rId="22563" ua="false" sId="4">
    <nc r="B307" t="n">
      <f>-</f>
    </nc>
  </rcc>
  <rcc rId="22564" ua="false" sId="4">
    <nc r="B308" t="n">
      <f>-</f>
    </nc>
  </rcc>
  <rcc rId="22565" ua="false" sId="4">
    <nc r="B309" t="n">
      <f>-</f>
    </nc>
  </rcc>
  <rcc rId="22566" ua="false" sId="4">
    <nc r="B310" t="n">
      <f>-</f>
    </nc>
  </rcc>
  <rcc rId="22567" ua="false" sId="4">
    <nc r="B311" t="n">
      <f>-</f>
    </nc>
  </rcc>
  <rcc rId="22568" ua="false" sId="4">
    <nc r="B312" t="n">
      <f>-</f>
    </nc>
  </rcc>
  <rcc rId="22569" ua="false" sId="4">
    <nc r="B313" t="n">
      <f>-</f>
    </nc>
  </rcc>
  <rcc rId="22570" ua="false" sId="4">
    <nc r="B314" t="n">
      <f>-</f>
    </nc>
  </rcc>
  <rcc rId="22571" ua="false" sId="4">
    <nc r="B315" t="n">
      <f>-</f>
    </nc>
  </rcc>
  <rcc rId="22572" ua="false" sId="4">
    <nc r="B316" t="n">
      <f>-</f>
    </nc>
  </rcc>
  <rcc rId="22573" ua="false" sId="4">
    <nc r="B317" t="n">
      <f>-</f>
    </nc>
  </rcc>
  <rcc rId="22574" ua="false" sId="4">
    <nc r="B318" t="n">
      <f>-</f>
    </nc>
  </rcc>
  <rcc rId="22575" ua="false" sId="4">
    <nc r="B319" t="n">
      <f>-</f>
    </nc>
  </rcc>
  <rcc rId="22576" ua="false" sId="4">
    <nc r="B320" t="n">
      <f>-</f>
    </nc>
  </rcc>
  <rcc rId="22577" ua="false" sId="4">
    <nc r="C295" t="n">
      <f>-</f>
    </nc>
  </rcc>
  <rcc rId="22578" ua="false" sId="4">
    <nc r="C296" t="n">
      <f>-</f>
    </nc>
  </rcc>
  <rcc rId="22579" ua="false" sId="4">
    <nc r="C297" t="n">
      <f>-</f>
    </nc>
  </rcc>
  <rcc rId="22580" ua="false" sId="4">
    <nc r="C298" t="n">
      <f>-</f>
    </nc>
  </rcc>
  <rcc rId="22581" ua="false" sId="4">
    <nc r="C299" t="n">
      <f>-</f>
    </nc>
  </rcc>
  <rcc rId="22582" ua="false" sId="4">
    <nc r="C300" t="n">
      <f>-</f>
    </nc>
  </rcc>
  <rcc rId="22583" ua="false" sId="4">
    <nc r="C301" t="n">
      <f>-</f>
    </nc>
  </rcc>
  <rcc rId="22584" ua="false" sId="4">
    <nc r="C302" t="n">
      <f>-</f>
    </nc>
  </rcc>
  <rcc rId="22585" ua="false" sId="4">
    <nc r="C303" t="n">
      <f>-</f>
    </nc>
  </rcc>
  <rcc rId="22586" ua="false" sId="4">
    <nc r="C304" t="n">
      <f>-</f>
    </nc>
  </rcc>
  <rcc rId="22587" ua="false" sId="4">
    <nc r="C305" t="n">
      <f>-</f>
    </nc>
  </rcc>
  <rcc rId="22588" ua="false" sId="4">
    <nc r="C306" t="n">
      <f>-</f>
    </nc>
  </rcc>
  <rcc rId="22589" ua="false" sId="4">
    <nc r="C307" t="n">
      <f>-</f>
    </nc>
  </rcc>
  <rcc rId="22590" ua="false" sId="4">
    <nc r="C308" t="n">
      <f>-</f>
    </nc>
  </rcc>
  <rcc rId="22591" ua="false" sId="4">
    <nc r="C309" t="n">
      <f>-</f>
    </nc>
  </rcc>
  <rcc rId="22592" ua="false" sId="4">
    <nc r="C310" t="n">
      <f>-</f>
    </nc>
  </rcc>
  <rcc rId="22593" ua="false" sId="4">
    <nc r="C311" t="n">
      <f>-</f>
    </nc>
  </rcc>
  <rcc rId="22594" ua="false" sId="4">
    <nc r="C312" t="n">
      <f>-</f>
    </nc>
  </rcc>
  <rcc rId="22595" ua="false" sId="4">
    <nc r="C313" t="n">
      <f>-</f>
    </nc>
  </rcc>
  <rcc rId="22596" ua="false" sId="4">
    <nc r="C314" t="n">
      <f>-</f>
    </nc>
  </rcc>
  <rcc rId="22597" ua="false" sId="4">
    <nc r="C315" t="n">
      <f>-</f>
    </nc>
  </rcc>
  <rcc rId="22598" ua="false" sId="4">
    <nc r="C316" t="n">
      <f>-</f>
    </nc>
  </rcc>
  <rcc rId="22599" ua="false" sId="4">
    <nc r="C317" t="n">
      <f>-</f>
    </nc>
  </rcc>
  <rcc rId="22600" ua="false" sId="4">
    <nc r="C318" t="n">
      <f>-</f>
    </nc>
  </rcc>
  <rcc rId="22601" ua="false" sId="4">
    <nc r="C319" t="n">
      <f>-</f>
    </nc>
  </rcc>
  <rcc rId="22602" ua="false" sId="4">
    <nc r="C320" t="n">
      <f>-</f>
    </nc>
  </rcc>
  <rcc rId="22603" ua="false" sId="4">
    <nc r="D295" t="n">
      <f>-</f>
    </nc>
  </rcc>
  <rcc rId="22604" ua="false" sId="4">
    <nc r="D296" t="n">
      <f>-</f>
    </nc>
  </rcc>
  <rcc rId="22605" ua="false" sId="4">
    <nc r="D297" t="n">
      <f>-</f>
    </nc>
  </rcc>
  <rcc rId="22606" ua="false" sId="4">
    <nc r="D298" t="n">
      <f>-</f>
    </nc>
  </rcc>
  <rcc rId="22607" ua="false" sId="4">
    <nc r="D299" t="n">
      <f>-</f>
    </nc>
  </rcc>
  <rcc rId="22608" ua="false" sId="4">
    <nc r="D300" t="n">
      <f>-</f>
    </nc>
  </rcc>
  <rcc rId="22609" ua="false" sId="4">
    <nc r="D301" t="n">
      <f>-</f>
    </nc>
  </rcc>
  <rcc rId="22610" ua="false" sId="4">
    <nc r="D302" t="n">
      <f>-</f>
    </nc>
  </rcc>
  <rcc rId="22611" ua="false" sId="4">
    <nc r="D303" t="n">
      <f>-</f>
    </nc>
  </rcc>
  <rcc rId="22612" ua="false" sId="4">
    <nc r="D304" t="n">
      <f>-</f>
    </nc>
  </rcc>
  <rcc rId="22613" ua="false" sId="4">
    <nc r="D305" t="n">
      <f>-</f>
    </nc>
  </rcc>
  <rcc rId="22614" ua="false" sId="4">
    <nc r="D306" t="n">
      <f>-</f>
    </nc>
  </rcc>
  <rcc rId="22615" ua="false" sId="4">
    <nc r="D307" t="n">
      <f>-</f>
    </nc>
  </rcc>
  <rcc rId="22616" ua="false" sId="4">
    <nc r="D308" t="n">
      <f>-</f>
    </nc>
  </rcc>
  <rcc rId="22617" ua="false" sId="4">
    <nc r="D309" t="n">
      <f>-</f>
    </nc>
  </rcc>
  <rcc rId="22618" ua="false" sId="4">
    <nc r="D310" t="n">
      <f>-</f>
    </nc>
  </rcc>
  <rcc rId="22619" ua="false" sId="4">
    <nc r="D311" t="n">
      <f>-</f>
    </nc>
  </rcc>
  <rcc rId="22620" ua="false" sId="4">
    <nc r="D312" t="n">
      <f>-</f>
    </nc>
  </rcc>
  <rcc rId="22621" ua="false" sId="4">
    <nc r="D313" t="n">
      <f>-</f>
    </nc>
  </rcc>
  <rcc rId="22622" ua="false" sId="4">
    <nc r="D314" t="n">
      <f>-</f>
    </nc>
  </rcc>
  <rcc rId="22623" ua="false" sId="4">
    <nc r="D315" t="n">
      <f>-</f>
    </nc>
  </rcc>
  <rcc rId="22624" ua="false" sId="4">
    <nc r="D316" t="n">
      <f>-</f>
    </nc>
  </rcc>
  <rcc rId="22625" ua="false" sId="4">
    <nc r="D317" t="n">
      <f>-</f>
    </nc>
  </rcc>
  <rcc rId="22626" ua="false" sId="4">
    <nc r="D318" t="n">
      <f>-</f>
    </nc>
  </rcc>
  <rcc rId="22627" ua="false" sId="4">
    <nc r="D319" t="n">
      <f>-</f>
    </nc>
  </rcc>
  <rcc rId="22628" ua="false" sId="4">
    <nc r="D320" t="n">
      <f>-</f>
    </nc>
  </rcc>
  <rcc rId="22629" ua="false" sId="4">
    <nc r="E295" t="n">
      <f>-</f>
    </nc>
  </rcc>
  <rcc rId="22630" ua="false" sId="4">
    <nc r="E296" t="n">
      <f>-</f>
    </nc>
  </rcc>
  <rcc rId="22631" ua="false" sId="4">
    <nc r="E297" t="n">
      <f>-</f>
    </nc>
  </rcc>
  <rcc rId="22632" ua="false" sId="4">
    <nc r="E298" t="n">
      <f>-</f>
    </nc>
  </rcc>
  <rcc rId="22633" ua="false" sId="4">
    <nc r="E299" t="n">
      <f>-</f>
    </nc>
  </rcc>
  <rcc rId="22634" ua="false" sId="4">
    <nc r="E300" t="n">
      <f>-</f>
    </nc>
  </rcc>
  <rcc rId="22635" ua="false" sId="4">
    <nc r="E301" t="n">
      <f>-</f>
    </nc>
  </rcc>
  <rcc rId="22636" ua="false" sId="4">
    <nc r="E302" t="n">
      <f>-</f>
    </nc>
  </rcc>
  <rcc rId="22637" ua="false" sId="4">
    <nc r="E303" t="n">
      <f>-</f>
    </nc>
  </rcc>
  <rcc rId="22638" ua="false" sId="4">
    <nc r="E304" t="n">
      <f>-</f>
    </nc>
  </rcc>
  <rcc rId="22639" ua="false" sId="4">
    <nc r="E305" t="n">
      <f>-</f>
    </nc>
  </rcc>
  <rcc rId="22640" ua="false" sId="4">
    <nc r="E306" t="n">
      <f>-</f>
    </nc>
  </rcc>
  <rcc rId="22641" ua="false" sId="4">
    <nc r="E307" t="n">
      <f>-</f>
    </nc>
  </rcc>
  <rcc rId="22642" ua="false" sId="4">
    <nc r="E308" t="n">
      <f>-</f>
    </nc>
  </rcc>
  <rcc rId="22643" ua="false" sId="4">
    <nc r="E309" t="n">
      <f>-</f>
    </nc>
  </rcc>
  <rcc rId="22644" ua="false" sId="4">
    <nc r="E310" t="n">
      <f>-</f>
    </nc>
  </rcc>
  <rcc rId="22645" ua="false" sId="4">
    <nc r="E311" t="n">
      <f>-</f>
    </nc>
  </rcc>
  <rcc rId="22646" ua="false" sId="4">
    <nc r="E312" t="n">
      <f>-</f>
    </nc>
  </rcc>
  <rcc rId="22647" ua="false" sId="4">
    <nc r="E313" t="n">
      <f>-</f>
    </nc>
  </rcc>
  <rcc rId="22648" ua="false" sId="4">
    <nc r="E314" t="n">
      <f>-</f>
    </nc>
  </rcc>
  <rcc rId="22649" ua="false" sId="4">
    <nc r="E315" t="n">
      <f>-</f>
    </nc>
  </rcc>
  <rcc rId="22650" ua="false" sId="4">
    <nc r="E316" t="n">
      <f>-</f>
    </nc>
  </rcc>
  <rcc rId="22651" ua="false" sId="4">
    <nc r="E317" t="n">
      <f>-</f>
    </nc>
  </rcc>
  <rcc rId="22652" ua="false" sId="4">
    <nc r="E318" t="n">
      <f>-</f>
    </nc>
  </rcc>
  <rcc rId="22653" ua="false" sId="4">
    <nc r="E319" t="n">
      <f>-</f>
    </nc>
  </rcc>
  <rcc rId="22654" ua="false" sId="4">
    <nc r="E320" t="n">
      <f>-</f>
    </nc>
  </rcc>
  <rcc rId="22655" ua="false" sId="4">
    <nc r="F295" t="n">
      <f>-</f>
    </nc>
  </rcc>
  <rcc rId="22656" ua="false" sId="4">
    <nc r="F296" t="n">
      <f>-</f>
    </nc>
  </rcc>
  <rcc rId="22657" ua="false" sId="4">
    <nc r="F297" t="n">
      <f>-</f>
    </nc>
  </rcc>
  <rcc rId="22658" ua="false" sId="4">
    <nc r="F298" t="n">
      <f>-</f>
    </nc>
  </rcc>
  <rcc rId="22659" ua="false" sId="4">
    <nc r="F299" t="n">
      <f>-</f>
    </nc>
  </rcc>
  <rcc rId="22660" ua="false" sId="4">
    <nc r="F300" t="n">
      <f>-</f>
    </nc>
  </rcc>
  <rcc rId="22661" ua="false" sId="4">
    <nc r="F301" t="n">
      <f>-</f>
    </nc>
  </rcc>
  <rcc rId="22662" ua="false" sId="4">
    <nc r="F302" t="n">
      <f>-</f>
    </nc>
  </rcc>
  <rcc rId="22663" ua="false" sId="4">
    <nc r="F303" t="n">
      <f>-</f>
    </nc>
  </rcc>
  <rcc rId="22664" ua="false" sId="4">
    <nc r="F304" t="n">
      <f>-</f>
    </nc>
  </rcc>
  <rcc rId="22665" ua="false" sId="4">
    <nc r="F305" t="n">
      <f>-</f>
    </nc>
  </rcc>
  <rcc rId="22666" ua="false" sId="4">
    <nc r="F306" t="n">
      <f>-</f>
    </nc>
  </rcc>
  <rcc rId="22667" ua="false" sId="4">
    <nc r="F307" t="n">
      <f>-</f>
    </nc>
  </rcc>
  <rcc rId="22668" ua="false" sId="4">
    <nc r="F308" t="n">
      <f>-</f>
    </nc>
  </rcc>
  <rcc rId="22669" ua="false" sId="4">
    <nc r="F309" t="n">
      <f>-</f>
    </nc>
  </rcc>
  <rcc rId="22670" ua="false" sId="4">
    <nc r="F310" t="n">
      <f>-</f>
    </nc>
  </rcc>
  <rcc rId="22671" ua="false" sId="4">
    <nc r="F311" t="n">
      <f>-</f>
    </nc>
  </rcc>
  <rcc rId="22672" ua="false" sId="4">
    <nc r="F312" t="n">
      <f>-</f>
    </nc>
  </rcc>
  <rcc rId="22673" ua="false" sId="4">
    <nc r="F313" t="n">
      <f>-</f>
    </nc>
  </rcc>
  <rcc rId="22674" ua="false" sId="4">
    <nc r="F314" t="n">
      <f>-</f>
    </nc>
  </rcc>
  <rcc rId="22675" ua="false" sId="4">
    <nc r="F315" t="n">
      <f>-</f>
    </nc>
  </rcc>
  <rcc rId="22676" ua="false" sId="4">
    <nc r="F316" t="n">
      <f>-</f>
    </nc>
  </rcc>
  <rcc rId="22677" ua="false" sId="4">
    <nc r="F317" t="n">
      <f>-</f>
    </nc>
  </rcc>
  <rcc rId="22678" ua="false" sId="4">
    <nc r="F318" t="n">
      <f>-</f>
    </nc>
  </rcc>
  <rcc rId="22679" ua="false" sId="4">
    <nc r="F319" t="n">
      <f>-</f>
    </nc>
  </rcc>
  <rcc rId="22680" ua="false" sId="4">
    <nc r="F320" t="n">
      <f>-</f>
    </nc>
  </rcc>
  <rcc rId="22681" ua="false" sId="4">
    <nc r="G295" t="n">
      <f>-</f>
    </nc>
  </rcc>
  <rcc rId="22682" ua="false" sId="4">
    <nc r="G296" t="n">
      <f>-</f>
    </nc>
  </rcc>
  <rcc rId="22683" ua="false" sId="4">
    <nc r="G297" t="n">
      <f>-</f>
    </nc>
  </rcc>
  <rcc rId="22684" ua="false" sId="4">
    <nc r="G298" t="n">
      <f>-</f>
    </nc>
  </rcc>
  <rcc rId="22685" ua="false" sId="4">
    <nc r="G299" t="n">
      <f>-</f>
    </nc>
  </rcc>
  <rcc rId="22686" ua="false" sId="4">
    <nc r="G300" t="n">
      <f>-</f>
    </nc>
  </rcc>
  <rcc rId="22687" ua="false" sId="4">
    <nc r="G301" t="n">
      <f>-</f>
    </nc>
  </rcc>
  <rcc rId="22688" ua="false" sId="4">
    <nc r="G302" t="n">
      <f>-</f>
    </nc>
  </rcc>
  <rcc rId="22689" ua="false" sId="4">
    <nc r="G303" t="n">
      <f>-</f>
    </nc>
  </rcc>
  <rcc rId="22690" ua="false" sId="4">
    <nc r="G304" t="n">
      <f>-</f>
    </nc>
  </rcc>
  <rcc rId="22691" ua="false" sId="4">
    <nc r="G305" t="n">
      <f>-</f>
    </nc>
  </rcc>
  <rcc rId="22692" ua="false" sId="4">
    <nc r="G306" t="n">
      <f>-</f>
    </nc>
  </rcc>
  <rcc rId="22693" ua="false" sId="4">
    <nc r="G307" t="n">
      <f>-</f>
    </nc>
  </rcc>
  <rcc rId="22694" ua="false" sId="4">
    <nc r="G308" t="n">
      <f>-</f>
    </nc>
  </rcc>
  <rcc rId="22695" ua="false" sId="4">
    <nc r="G309" t="n">
      <f>-</f>
    </nc>
  </rcc>
  <rcc rId="22696" ua="false" sId="4">
    <nc r="G310" t="n">
      <f>-</f>
    </nc>
  </rcc>
  <rcc rId="22697" ua="false" sId="4">
    <nc r="G311" t="n">
      <f>-</f>
    </nc>
  </rcc>
  <rcc rId="22698" ua="false" sId="4">
    <nc r="G312" t="n">
      <f>-</f>
    </nc>
  </rcc>
  <rcc rId="22699" ua="false" sId="4">
    <nc r="G313" t="n">
      <f>-</f>
    </nc>
  </rcc>
  <rcc rId="22700" ua="false" sId="4">
    <nc r="G314" t="n">
      <f>-</f>
    </nc>
  </rcc>
  <rcc rId="22701" ua="false" sId="4">
    <nc r="G315" t="n">
      <f>-</f>
    </nc>
  </rcc>
  <rcc rId="22702" ua="false" sId="4">
    <nc r="G316" t="n">
      <f>-</f>
    </nc>
  </rcc>
  <rcc rId="22703" ua="false" sId="4">
    <nc r="G317" t="n">
      <f>-</f>
    </nc>
  </rcc>
  <rcc rId="22704" ua="false" sId="4">
    <nc r="G318" t="n">
      <f>-</f>
    </nc>
  </rcc>
  <rcc rId="22705" ua="false" sId="4">
    <nc r="G319" t="n">
      <f>-</f>
    </nc>
  </rcc>
  <rcc rId="22706" ua="false" sId="4">
    <nc r="G320" t="n">
      <f>-</f>
    </nc>
  </rcc>
  <rcc rId="22707" ua="false" sId="4">
    <nc r="H295" t="n">
      <f>-</f>
    </nc>
  </rcc>
  <rcc rId="22708" ua="false" sId="4">
    <nc r="H296" t="n">
      <f>-</f>
    </nc>
  </rcc>
  <rcc rId="22709" ua="false" sId="4">
    <nc r="H297" t="n">
      <f>-</f>
    </nc>
  </rcc>
  <rcc rId="22710" ua="false" sId="4">
    <nc r="H298" t="n">
      <f>-</f>
    </nc>
  </rcc>
  <rcc rId="22711" ua="false" sId="4">
    <nc r="H299" t="n">
      <f>-</f>
    </nc>
  </rcc>
  <rcc rId="22712" ua="false" sId="4">
    <nc r="H300" t="n">
      <f>-</f>
    </nc>
  </rcc>
  <rcc rId="22713" ua="false" sId="4">
    <nc r="H301" t="n">
      <f>-</f>
    </nc>
  </rcc>
  <rcc rId="22714" ua="false" sId="4">
    <nc r="H302" t="n">
      <f>-</f>
    </nc>
  </rcc>
  <rcc rId="22715" ua="false" sId="4">
    <nc r="H303" t="n">
      <f>-</f>
    </nc>
  </rcc>
  <rcc rId="22716" ua="false" sId="4">
    <nc r="H304" t="n">
      <f>-</f>
    </nc>
  </rcc>
  <rcc rId="22717" ua="false" sId="4">
    <nc r="H305" t="n">
      <f>-</f>
    </nc>
  </rcc>
  <rcc rId="22718" ua="false" sId="4">
    <nc r="H306" t="n">
      <f>-</f>
    </nc>
  </rcc>
  <rcc rId="22719" ua="false" sId="4">
    <nc r="H307" t="n">
      <f>-</f>
    </nc>
  </rcc>
  <rcc rId="22720" ua="false" sId="4">
    <nc r="H308" t="n">
      <f>-</f>
    </nc>
  </rcc>
  <rcc rId="22721" ua="false" sId="4">
    <nc r="H309" t="n">
      <f>-</f>
    </nc>
  </rcc>
  <rcc rId="22722" ua="false" sId="4">
    <nc r="H310" t="n">
      <f>-</f>
    </nc>
  </rcc>
  <rcc rId="22723" ua="false" sId="4">
    <nc r="H311" t="n">
      <f>-</f>
    </nc>
  </rcc>
  <rcc rId="22724" ua="false" sId="4">
    <nc r="H312" t="n">
      <f>-</f>
    </nc>
  </rcc>
  <rcc rId="22725" ua="false" sId="4">
    <nc r="H313" t="n">
      <f>-</f>
    </nc>
  </rcc>
  <rcc rId="22726" ua="false" sId="4">
    <nc r="H314" t="n">
      <f>-</f>
    </nc>
  </rcc>
  <rcc rId="22727" ua="false" sId="4">
    <nc r="H315" t="n">
      <f>-</f>
    </nc>
  </rcc>
  <rcc rId="22728" ua="false" sId="4">
    <nc r="H316" t="n">
      <f>-</f>
    </nc>
  </rcc>
  <rcc rId="22729" ua="false" sId="4">
    <nc r="H317" t="n">
      <f>-</f>
    </nc>
  </rcc>
  <rcc rId="22730" ua="false" sId="4">
    <nc r="H318" t="n">
      <f>-</f>
    </nc>
  </rcc>
  <rcc rId="22731" ua="false" sId="4">
    <nc r="H319" t="n">
      <f>-</f>
    </nc>
  </rcc>
  <rcc rId="22732" ua="false" sId="4">
    <nc r="H320" t="n">
      <f>-</f>
    </nc>
  </rcc>
  <rcc rId="22733" ua="false" sId="4">
    <oc r="I295" t="n">
      <f>AO295+AQ295+AS295+AU295+AW295</f>
    </oc>
    <nc r="I295" t="n">
      <f>-</f>
    </nc>
  </rcc>
  <rcc rId="22734" ua="false" sId="4">
    <oc r="I296" t="n">
      <f>AO296+AQ296+AS296+AU296+AW296</f>
    </oc>
    <nc r="I296" t="n">
      <f>-</f>
    </nc>
  </rcc>
  <rcc rId="22735" ua="false" sId="4">
    <oc r="I297" t="n">
      <f>AO297+AQ297+AS297+AU297+AW297</f>
    </oc>
    <nc r="I297" t="n">
      <f>-</f>
    </nc>
  </rcc>
  <rcc rId="22736" ua="false" sId="4">
    <oc r="I298" t="n">
      <f>AO298+AQ298+AS298+AU298+AW298</f>
    </oc>
    <nc r="I298" t="n">
      <f>-</f>
    </nc>
  </rcc>
  <rcc rId="22737" ua="false" sId="4">
    <oc r="I299" t="n">
      <f>AO299+AQ299+AS299+AU299+AW299</f>
    </oc>
    <nc r="I299" t="n">
      <f>-</f>
    </nc>
  </rcc>
  <rcc rId="22738" ua="false" sId="4">
    <oc r="I300" t="n">
      <f>AO300+AQ300+AS300+AU300+AW300</f>
    </oc>
    <nc r="I300" t="n">
      <f>-</f>
    </nc>
  </rcc>
  <rcc rId="22739" ua="false" sId="4">
    <oc r="I301" t="n">
      <f>AO301+AQ301+AS301+AU301+AW301</f>
    </oc>
    <nc r="I301" t="n">
      <f>-</f>
    </nc>
  </rcc>
  <rcc rId="22740" ua="false" sId="4">
    <oc r="I302" t="n">
      <f>AO302+AQ302+AS302+AU302+AW302</f>
    </oc>
    <nc r="I302" t="n">
      <f>-</f>
    </nc>
  </rcc>
  <rcc rId="22741" ua="false" sId="4">
    <oc r="I303" t="n">
      <f>AO303+AQ303+AS303+AU303+AW303</f>
    </oc>
    <nc r="I303" t="n">
      <f>-</f>
    </nc>
  </rcc>
  <rcc rId="22742" ua="false" sId="4">
    <oc r="I304" t="n">
      <f>AO304+AQ304+AS304+AU304+AW304</f>
    </oc>
    <nc r="I304" t="n">
      <f>-</f>
    </nc>
  </rcc>
  <rcc rId="22743" ua="false" sId="4">
    <oc r="I305" t="n">
      <f>AO305+AQ305+AS305+AU305+AW305</f>
    </oc>
    <nc r="I305" t="n">
      <f>-</f>
    </nc>
  </rcc>
  <rcc rId="22744" ua="false" sId="4">
    <oc r="I306" t="n">
      <f>AO306+AQ306+AS306+AU306+AW306</f>
    </oc>
    <nc r="I306" t="n">
      <f>-</f>
    </nc>
  </rcc>
  <rcc rId="22745" ua="false" sId="4">
    <oc r="I307" t="n">
      <f>AO307+AQ307+AS307+AU307+AW307</f>
    </oc>
    <nc r="I307" t="n">
      <f>-</f>
    </nc>
  </rcc>
  <rcc rId="22746" ua="false" sId="4">
    <oc r="I308" t="n">
      <f>AO308+AQ308+AS308+AU308+AW308</f>
    </oc>
    <nc r="I308" t="n">
      <f>-</f>
    </nc>
  </rcc>
  <rcc rId="22747" ua="false" sId="4">
    <oc r="I309" t="n">
      <f>AO309+AQ309+AS309+AU309+AW309</f>
    </oc>
    <nc r="I309" t="n">
      <f>-</f>
    </nc>
  </rcc>
  <rcc rId="22748" ua="false" sId="4">
    <oc r="I310" t="n">
      <f>AO310+AQ310+AS310+AU310+AW310</f>
    </oc>
    <nc r="I310" t="n">
      <f>-</f>
    </nc>
  </rcc>
  <rcc rId="22749" ua="false" sId="4">
    <oc r="I311" t="n">
      <f>AO311+AQ311+AS311+AU311+AW311</f>
    </oc>
    <nc r="I311" t="n">
      <f>-</f>
    </nc>
  </rcc>
  <rcc rId="22750" ua="false" sId="4">
    <oc r="I312" t="n">
      <f>AO312+AQ312+AS312+AU312+AW312</f>
    </oc>
    <nc r="I312" t="n">
      <f>-</f>
    </nc>
  </rcc>
  <rcc rId="22751" ua="false" sId="4">
    <oc r="I313" t="n">
      <f>AO313+AQ313+AS313+AU313+AW313</f>
    </oc>
    <nc r="I313" t="n">
      <f>-</f>
    </nc>
  </rcc>
  <rcc rId="22752" ua="false" sId="4">
    <oc r="I314" t="n">
      <f>AO314+AQ314+AS314+AU314+AW314</f>
    </oc>
    <nc r="I314" t="n">
      <f>-</f>
    </nc>
  </rcc>
  <rcc rId="22753" ua="false" sId="4">
    <oc r="I315" t="n">
      <f>AO315+AQ315+AS315+AU315+AW315</f>
    </oc>
    <nc r="I315" t="n">
      <f>-</f>
    </nc>
  </rcc>
  <rcc rId="22754" ua="false" sId="4">
    <oc r="I316" t="n">
      <f>AO316+AQ316+AS316+AU316+AW316</f>
    </oc>
    <nc r="I316" t="n">
      <f>-</f>
    </nc>
  </rcc>
  <rcc rId="22755" ua="false" sId="4">
    <oc r="I317" t="n">
      <f>AO317+AQ317+AS317+AU317+AW317</f>
    </oc>
    <nc r="I317" t="n">
      <f>-</f>
    </nc>
  </rcc>
  <rcc rId="22756" ua="false" sId="4">
    <oc r="I318" t="n">
      <f>AO318+AQ318+AS318+AU318+AW318</f>
    </oc>
    <nc r="I318" t="n">
      <f>-</f>
    </nc>
  </rcc>
  <rcc rId="22757" ua="false" sId="4">
    <oc r="I319" t="n">
      <f>AO319+AQ319+AS319+AU319+AW319</f>
    </oc>
    <nc r="I319" t="n">
      <f>-</f>
    </nc>
  </rcc>
  <rcc rId="22758" ua="false" sId="4">
    <oc r="I320" t="n">
      <f>SUM(I293:I319)</f>
    </oc>
    <nc r="I320" t="n">
      <f>-</f>
    </nc>
  </rcc>
  <rcc rId="22759" ua="false" sId="4">
    <oc r="J295" t="n">
      <f>AP295+AR295+AT295+AV295+AX295</f>
    </oc>
    <nc r="J295" t="n">
      <f>-</f>
    </nc>
  </rcc>
  <rcc rId="22760" ua="false" sId="4">
    <oc r="J296" t="n">
      <f>AP296+AR296+AT296+AV296+AX296</f>
    </oc>
    <nc r="J296" t="n">
      <f>-</f>
    </nc>
  </rcc>
  <rcc rId="22761" ua="false" sId="4">
    <oc r="J297" t="n">
      <f>AP297+AR297+AT297+AV297+AX297</f>
    </oc>
    <nc r="J297" t="n">
      <f>-</f>
    </nc>
  </rcc>
  <rcc rId="22762" ua="false" sId="4">
    <oc r="J298" t="n">
      <f>AP298+AR298+AT298+AV298+AX298</f>
    </oc>
    <nc r="J298" t="n">
      <f>-</f>
    </nc>
  </rcc>
  <rcc rId="22763" ua="false" sId="4">
    <oc r="J299" t="n">
      <f>AP299+AR299+AT299+AV299+AX299</f>
    </oc>
    <nc r="J299" t="n">
      <f>-</f>
    </nc>
  </rcc>
  <rcc rId="22764" ua="false" sId="4">
    <oc r="J300" t="n">
      <f>AP300+AR300+AT300+AV300+AX300</f>
    </oc>
    <nc r="J300" t="n">
      <f>-</f>
    </nc>
  </rcc>
  <rcc rId="22765" ua="false" sId="4">
    <oc r="J301" t="n">
      <f>AP301+AR301+AT301+AV301+AX301</f>
    </oc>
    <nc r="J301" t="n">
      <f>-</f>
    </nc>
  </rcc>
  <rcc rId="22766" ua="false" sId="4">
    <oc r="J302" t="n">
      <f>AP302+AR302+AT302+AV302+AX302</f>
    </oc>
    <nc r="J302" t="n">
      <f>-</f>
    </nc>
  </rcc>
  <rcc rId="22767" ua="false" sId="4">
    <oc r="J303" t="n">
      <f>AP303+AR303+AT303+AV303+AX303</f>
    </oc>
    <nc r="J303" t="n">
      <f>-</f>
    </nc>
  </rcc>
  <rcc rId="22768" ua="false" sId="4">
    <oc r="J304" t="n">
      <f>AP304+AR304+AT304+AV304+AX304</f>
    </oc>
    <nc r="J304" t="n">
      <f>-</f>
    </nc>
  </rcc>
  <rcc rId="22769" ua="false" sId="4">
    <oc r="J305" t="n">
      <f>AP305+AR305+AT305+AV305+AX305</f>
    </oc>
    <nc r="J305" t="n">
      <f>-</f>
    </nc>
  </rcc>
  <rcc rId="22770" ua="false" sId="4">
    <oc r="J306" t="n">
      <f>AP306+AR306+AT306+AV306+AX306</f>
    </oc>
    <nc r="J306" t="n">
      <f>-</f>
    </nc>
  </rcc>
  <rcc rId="22771" ua="false" sId="4">
    <oc r="J307" t="n">
      <f>AP307+AR307+AT307+AV307+AX307</f>
    </oc>
    <nc r="J307" t="n">
      <f>-</f>
    </nc>
  </rcc>
  <rcc rId="22772" ua="false" sId="4">
    <oc r="J308" t="n">
      <f>AP308+AR308+AT308+AV308+AX308</f>
    </oc>
    <nc r="J308" t="n">
      <f>-</f>
    </nc>
  </rcc>
  <rcc rId="22773" ua="false" sId="4">
    <oc r="J309" t="n">
      <f>AP309+AR309+AT309+AV309+AX309</f>
    </oc>
    <nc r="J309" t="n">
      <f>-</f>
    </nc>
  </rcc>
  <rcc rId="22774" ua="false" sId="4">
    <oc r="J310" t="n">
      <f>AP310+AR310+AT310+AV310+AX310</f>
    </oc>
    <nc r="J310" t="n">
      <f>-</f>
    </nc>
  </rcc>
  <rcc rId="22775" ua="false" sId="4">
    <oc r="J311" t="n">
      <f>AP311+AR311+AT311+AV311+AX311</f>
    </oc>
    <nc r="J311" t="n">
      <f>-</f>
    </nc>
  </rcc>
  <rcc rId="22776" ua="false" sId="4">
    <oc r="J312" t="n">
      <f>AP312+AR312+AT312+AV312+AX312</f>
    </oc>
    <nc r="J312" t="n">
      <f>-</f>
    </nc>
  </rcc>
  <rcc rId="22777" ua="false" sId="4">
    <oc r="J313" t="n">
      <f>AP313+AR313+AT313+AV313+AX313</f>
    </oc>
    <nc r="J313" t="n">
      <f>-</f>
    </nc>
  </rcc>
  <rcc rId="22778" ua="false" sId="4">
    <oc r="J314" t="n">
      <f>AP314+AR314+AT314+AV314+AX314</f>
    </oc>
    <nc r="J314" t="n">
      <f>-</f>
    </nc>
  </rcc>
  <rcc rId="22779" ua="false" sId="4">
    <oc r="J315" t="n">
      <f>AP315+AR315+AT315+AV315+AX315</f>
    </oc>
    <nc r="J315" t="n">
      <f>-</f>
    </nc>
  </rcc>
  <rcc rId="22780" ua="false" sId="4">
    <oc r="J316" t="n">
      <f>AP316+AR316+AT316+AV316+AX316</f>
    </oc>
    <nc r="J316" t="n">
      <f>-</f>
    </nc>
  </rcc>
  <rcc rId="22781" ua="false" sId="4">
    <oc r="J317" t="n">
      <f>AP317+AR317+AT317+AV317+AX317</f>
    </oc>
    <nc r="J317" t="n">
      <f>-</f>
    </nc>
  </rcc>
  <rcc rId="22782" ua="false" sId="4">
    <oc r="J318" t="n">
      <f>AP318+AR318+AT318+AV318+AX318</f>
    </oc>
    <nc r="J318" t="n">
      <f>-</f>
    </nc>
  </rcc>
  <rcc rId="22783" ua="false" sId="4">
    <oc r="J319" t="n">
      <f>AP319+AR319+AT319+AV319+AX319</f>
    </oc>
    <nc r="J319" t="n">
      <f>-</f>
    </nc>
  </rcc>
  <rcc rId="22784" ua="false" sId="4">
    <oc r="J320" t="e">
      <f/>
    </oc>
    <nc r="J320" t="n">
      <f>-</f>
    </nc>
  </rcc>
  <rcc rId="22785" ua="false" sId="4">
    <oc r="K295" t="e">
      <f>I295-</f>
    </oc>
    <nc r="K295" t="n">
      <f>-</f>
    </nc>
  </rcc>
  <rcc rId="22786" ua="false" sId="4">
    <oc r="K296" t="e">
      <f>I296-</f>
    </oc>
    <nc r="K296" t="n">
      <f>-</f>
    </nc>
  </rcc>
  <rcc rId="22787" ua="false" sId="4">
    <oc r="K297" t="e">
      <f>I297-</f>
    </oc>
    <nc r="K297" t="n">
      <f>-</f>
    </nc>
  </rcc>
  <rcc rId="22788" ua="false" sId="4">
    <oc r="K298" t="e">
      <f>I298-</f>
    </oc>
    <nc r="K298" t="n">
      <f>-</f>
    </nc>
  </rcc>
  <rcc rId="22789" ua="false" sId="4">
    <oc r="K299" t="e">
      <f>I299-</f>
    </oc>
    <nc r="K299" t="n">
      <f>-</f>
    </nc>
  </rcc>
  <rcc rId="22790" ua="false" sId="4">
    <oc r="K300" t="e">
      <f>I300-</f>
    </oc>
    <nc r="K300" t="n">
      <f>-</f>
    </nc>
  </rcc>
  <rcc rId="22791" ua="false" sId="4">
    <oc r="K301" t="e">
      <f>I301-</f>
    </oc>
    <nc r="K301" t="n">
      <f>-</f>
    </nc>
  </rcc>
  <rcc rId="22792" ua="false" sId="4">
    <oc r="K302" t="e">
      <f>I302-</f>
    </oc>
    <nc r="K302" t="n">
      <f>-</f>
    </nc>
  </rcc>
  <rcc rId="22793" ua="false" sId="4">
    <oc r="K303" t="e">
      <f>I303-</f>
    </oc>
    <nc r="K303" t="n">
      <f>-</f>
    </nc>
  </rcc>
  <rcc rId="22794" ua="false" sId="4">
    <oc r="K304" t="e">
      <f>I304-</f>
    </oc>
    <nc r="K304" t="n">
      <f>-</f>
    </nc>
  </rcc>
  <rcc rId="22795" ua="false" sId="4">
    <oc r="K305" t="e">
      <f>I305-</f>
    </oc>
    <nc r="K305" t="n">
      <f>-</f>
    </nc>
  </rcc>
  <rcc rId="22796" ua="false" sId="4">
    <oc r="K306" t="e">
      <f>I306-</f>
    </oc>
    <nc r="K306" t="n">
      <f>-</f>
    </nc>
  </rcc>
  <rcc rId="22797" ua="false" sId="4">
    <oc r="K307" t="e">
      <f>I307-</f>
    </oc>
    <nc r="K307" t="n">
      <f>-</f>
    </nc>
  </rcc>
  <rcc rId="22798" ua="false" sId="4">
    <oc r="K308" t="e">
      <f>I308-</f>
    </oc>
    <nc r="K308" t="n">
      <f>-</f>
    </nc>
  </rcc>
  <rcc rId="22799" ua="false" sId="4">
    <oc r="K309" t="e">
      <f>I309-</f>
    </oc>
    <nc r="K309" t="n">
      <f>-</f>
    </nc>
  </rcc>
  <rcc rId="22800" ua="false" sId="4">
    <oc r="K310" t="e">
      <f>I310-</f>
    </oc>
    <nc r="K310" t="n">
      <f>-</f>
    </nc>
  </rcc>
  <rcc rId="22801" ua="false" sId="4">
    <oc r="K311" t="e">
      <f>I311-</f>
    </oc>
    <nc r="K311" t="n">
      <f>-</f>
    </nc>
  </rcc>
  <rcc rId="22802" ua="false" sId="4">
    <oc r="K312" t="e">
      <f>I312-</f>
    </oc>
    <nc r="K312" t="n">
      <f>-</f>
    </nc>
  </rcc>
  <rcc rId="22803" ua="false" sId="4">
    <oc r="K313" t="e">
      <f>I313-</f>
    </oc>
    <nc r="K313" t="n">
      <f>-</f>
    </nc>
  </rcc>
  <rcc rId="22804" ua="false" sId="4">
    <oc r="K314" t="e">
      <f>I314-</f>
    </oc>
    <nc r="K314" t="n">
      <f>-</f>
    </nc>
  </rcc>
  <rcc rId="22805" ua="false" sId="4">
    <oc r="K315" t="e">
      <f>I315-</f>
    </oc>
    <nc r="K315" t="n">
      <f>-</f>
    </nc>
  </rcc>
  <rcc rId="22806" ua="false" sId="4">
    <oc r="K316" t="e">
      <f>I316-</f>
    </oc>
    <nc r="K316" t="n">
      <f>-</f>
    </nc>
  </rcc>
  <rcc rId="22807" ua="false" sId="4">
    <oc r="K317" t="e">
      <f>I317-</f>
    </oc>
    <nc r="K317" t="n">
      <f>-</f>
    </nc>
  </rcc>
  <rcc rId="22808" ua="false" sId="4">
    <oc r="K318" t="e">
      <f>I318-</f>
    </oc>
    <nc r="K318" t="n">
      <f>-</f>
    </nc>
  </rcc>
  <rcc rId="22809" ua="false" sId="4">
    <oc r="K319" t="e">
      <f>I319-</f>
    </oc>
    <nc r="K319" t="n">
      <f>-</f>
    </nc>
  </rcc>
  <rcc rId="22810" ua="false" sId="4">
    <oc r="K320" t="e">
      <f>I320-</f>
    </oc>
    <nc r="K320" t="n">
      <f>-</f>
    </nc>
  </rcc>
  <rcc rId="22811" ua="false" sId="4">
    <oc r="L295" t="e">
      <f>J295-</f>
    </oc>
    <nc r="L295" t="n">
      <f>-</f>
    </nc>
  </rcc>
  <rcc rId="22812" ua="false" sId="4">
    <oc r="L296" t="e">
      <f>J296-</f>
    </oc>
    <nc r="L296" t="n">
      <f>-</f>
    </nc>
  </rcc>
  <rcc rId="22813" ua="false" sId="4">
    <oc r="L297" t="e">
      <f>J297-</f>
    </oc>
    <nc r="L297" t="n">
      <f>-</f>
    </nc>
  </rcc>
  <rcc rId="22814" ua="false" sId="4">
    <oc r="L298" t="e">
      <f>J298-</f>
    </oc>
    <nc r="L298" t="n">
      <f>-</f>
    </nc>
  </rcc>
  <rcc rId="22815" ua="false" sId="4">
    <oc r="L299" t="e">
      <f>J299-</f>
    </oc>
    <nc r="L299" t="n">
      <f>-</f>
    </nc>
  </rcc>
  <rcc rId="22816" ua="false" sId="4">
    <oc r="L300" t="e">
      <f>J300-</f>
    </oc>
    <nc r="L300" t="n">
      <f>-</f>
    </nc>
  </rcc>
  <rcc rId="22817" ua="false" sId="4">
    <oc r="L301" t="e">
      <f>J301-</f>
    </oc>
    <nc r="L301" t="n">
      <f>-</f>
    </nc>
  </rcc>
  <rcc rId="22818" ua="false" sId="4">
    <oc r="L302" t="e">
      <f>J302-</f>
    </oc>
    <nc r="L302" t="n">
      <f>-</f>
    </nc>
  </rcc>
  <rcc rId="22819" ua="false" sId="4">
    <oc r="L303" t="e">
      <f>J303-</f>
    </oc>
    <nc r="L303" t="n">
      <f>-</f>
    </nc>
  </rcc>
  <rcc rId="22820" ua="false" sId="4">
    <oc r="L304" t="e">
      <f>J304-</f>
    </oc>
    <nc r="L304" t="n">
      <f>-</f>
    </nc>
  </rcc>
  <rcc rId="22821" ua="false" sId="4">
    <oc r="L305" t="e">
      <f>J305-</f>
    </oc>
    <nc r="L305" t="n">
      <f>-</f>
    </nc>
  </rcc>
  <rcc rId="22822" ua="false" sId="4">
    <oc r="L306" t="e">
      <f>J306-</f>
    </oc>
    <nc r="L306" t="n">
      <f>-</f>
    </nc>
  </rcc>
  <rcc rId="22823" ua="false" sId="4">
    <oc r="L307" t="e">
      <f>J307-</f>
    </oc>
    <nc r="L307" t="n">
      <f>-</f>
    </nc>
  </rcc>
  <rcc rId="22824" ua="false" sId="4">
    <oc r="L308" t="e">
      <f>J308-</f>
    </oc>
    <nc r="L308" t="n">
      <f>-</f>
    </nc>
  </rcc>
  <rcc rId="22825" ua="false" sId="4">
    <oc r="L309" t="e">
      <f>J309-</f>
    </oc>
    <nc r="L309" t="n">
      <f>-</f>
    </nc>
  </rcc>
  <rcc rId="22826" ua="false" sId="4">
    <oc r="L310" t="e">
      <f>J310-</f>
    </oc>
    <nc r="L310" t="n">
      <f>-</f>
    </nc>
  </rcc>
  <rcc rId="22827" ua="false" sId="4">
    <oc r="L311" t="e">
      <f>J311-</f>
    </oc>
    <nc r="L311" t="n">
      <f>-</f>
    </nc>
  </rcc>
  <rcc rId="22828" ua="false" sId="4">
    <oc r="L312" t="e">
      <f>J312-</f>
    </oc>
    <nc r="L312" t="n">
      <f>-</f>
    </nc>
  </rcc>
  <rcc rId="22829" ua="false" sId="4">
    <oc r="L313" t="e">
      <f>J313-</f>
    </oc>
    <nc r="L313" t="n">
      <f>-</f>
    </nc>
  </rcc>
  <rcc rId="22830" ua="false" sId="4">
    <oc r="L314" t="e">
      <f>J314-</f>
    </oc>
    <nc r="L314" t="n">
      <f>-</f>
    </nc>
  </rcc>
  <rcc rId="22831" ua="false" sId="4">
    <oc r="L315" t="e">
      <f>J315-</f>
    </oc>
    <nc r="L315" t="n">
      <f>-</f>
    </nc>
  </rcc>
  <rcc rId="22832" ua="false" sId="4">
    <oc r="L316" t="e">
      <f>J316-</f>
    </oc>
    <nc r="L316" t="n">
      <f>-</f>
    </nc>
  </rcc>
  <rcc rId="22833" ua="false" sId="4">
    <oc r="L317" t="e">
      <f>J317-</f>
    </oc>
    <nc r="L317" t="n">
      <f>-</f>
    </nc>
  </rcc>
  <rcc rId="22834" ua="false" sId="4">
    <oc r="L318" t="e">
      <f>J318-</f>
    </oc>
    <nc r="L318" t="n">
      <f>-</f>
    </nc>
  </rcc>
  <rcc rId="22835" ua="false" sId="4">
    <oc r="L319" t="e">
      <f>J319-</f>
    </oc>
    <nc r="L319" t="n">
      <f>-</f>
    </nc>
  </rcc>
  <rcc rId="22836" ua="false" sId="4">
    <oc r="L320" t="e">
      <f>J320-</f>
    </oc>
    <nc r="L320" t="n">
      <f>-</f>
    </nc>
  </rcc>
  <rcc rId="22837" ua="false" sId="4">
    <oc r="M295" t="e">
      <f>P330/P$355</f>
    </oc>
    <nc r="M295" t="n">
      <f>-</f>
    </nc>
  </rcc>
  <rcc rId="22838" ua="false" sId="4">
    <oc r="M296" t="e">
      <f>P331/P$355</f>
    </oc>
    <nc r="M296" t="n">
      <f>-</f>
    </nc>
  </rcc>
  <rcc rId="22839" ua="false" sId="4">
    <oc r="M297" t="e">
      <f>P332/P$355</f>
    </oc>
    <nc r="M297" t="n">
      <f>-</f>
    </nc>
  </rcc>
  <rcc rId="22840" ua="false" sId="4">
    <oc r="M298" t="e">
      <f>P333/P$355</f>
    </oc>
    <nc r="M298" t="n">
      <f>-</f>
    </nc>
  </rcc>
  <rcc rId="22841" ua="false" sId="4">
    <oc r="M299" t="e">
      <f>P334/P$355</f>
    </oc>
    <nc r="M299" t="n">
      <f>-</f>
    </nc>
  </rcc>
  <rcc rId="22842" ua="false" sId="4">
    <oc r="M300" t="e">
      <f>P335/P$355</f>
    </oc>
    <nc r="M300" t="n">
      <f>-</f>
    </nc>
  </rcc>
  <rcc rId="22843" ua="false" sId="4">
    <oc r="M301" t="e">
      <f>P336/P$355</f>
    </oc>
    <nc r="M301" t="n">
      <f>-</f>
    </nc>
  </rcc>
  <rcc rId="22844" ua="false" sId="4">
    <oc r="M302" t="e">
      <f>P337/P$355</f>
    </oc>
    <nc r="M302" t="n">
      <f>-</f>
    </nc>
  </rcc>
  <rcc rId="22845" ua="false" sId="4">
    <oc r="M303" t="e">
      <f>P338/P$355</f>
    </oc>
    <nc r="M303" t="n">
      <f>-</f>
    </nc>
  </rcc>
  <rcc rId="22846" ua="false" sId="4">
    <oc r="M304" t="e">
      <f>P339/P$355</f>
    </oc>
    <nc r="M304" t="n">
      <f>-</f>
    </nc>
  </rcc>
  <rcc rId="22847" ua="false" sId="4">
    <oc r="M305" t="e">
      <f>P340/P$355</f>
    </oc>
    <nc r="M305" t="n">
      <f>-</f>
    </nc>
  </rcc>
  <rcc rId="22848" ua="false" sId="4">
    <oc r="M306" t="e">
      <f>P341/P$355</f>
    </oc>
    <nc r="M306" t="n">
      <f>-</f>
    </nc>
  </rcc>
  <rcc rId="22849" ua="false" sId="4">
    <oc r="M307" t="e">
      <f>P342/P$355</f>
    </oc>
    <nc r="M307" t="n">
      <f>-</f>
    </nc>
  </rcc>
  <rcc rId="22850" ua="false" sId="4">
    <oc r="M308" t="e">
      <f>P343/P$355</f>
    </oc>
    <nc r="M308" t="n">
      <f>-</f>
    </nc>
  </rcc>
  <rcc rId="22851" ua="false" sId="4">
    <oc r="M309" t="e">
      <f>P344/P$355</f>
    </oc>
    <nc r="M309" t="n">
      <f>-</f>
    </nc>
  </rcc>
  <rcc rId="22852" ua="false" sId="4">
    <oc r="M310" t="e">
      <f>P345/P$355</f>
    </oc>
    <nc r="M310" t="n">
      <f>-</f>
    </nc>
  </rcc>
  <rcc rId="22853" ua="false" sId="4">
    <oc r="M311" t="e">
      <f>P346/P$355</f>
    </oc>
    <nc r="M311" t="n">
      <f>-</f>
    </nc>
  </rcc>
  <rcc rId="22854" ua="false" sId="4">
    <oc r="M312" t="e">
      <f>P347/P$355</f>
    </oc>
    <nc r="M312" t="n">
      <f>-</f>
    </nc>
  </rcc>
  <rcc rId="22855" ua="false" sId="4">
    <oc r="M313" t="e">
      <f>P348/P$355</f>
    </oc>
    <nc r="M313" t="n">
      <f>-</f>
    </nc>
  </rcc>
  <rcc rId="22856" ua="false" sId="4">
    <oc r="M314" t="e">
      <f>P349/P$355</f>
    </oc>
    <nc r="M314" t="n">
      <f>-</f>
    </nc>
  </rcc>
  <rcc rId="22857" ua="false" sId="4">
    <oc r="M315" t="e">
      <f>P350/P$355</f>
    </oc>
    <nc r="M315" t="n">
      <f>-</f>
    </nc>
  </rcc>
  <rcc rId="22858" ua="false" sId="4">
    <oc r="M316" t="e">
      <f>P351/P$355</f>
    </oc>
    <nc r="M316" t="n">
      <f>-</f>
    </nc>
  </rcc>
  <rcc rId="22859" ua="false" sId="4">
    <oc r="M317" t="e">
      <f>P352/P$355</f>
    </oc>
    <nc r="M317" t="n">
      <f>-</f>
    </nc>
  </rcc>
  <rcc rId="22860" ua="false" sId="4">
    <oc r="M318" t="e">
      <f>P353/P$355</f>
    </oc>
    <nc r="M318" t="n">
      <f>-</f>
    </nc>
  </rcc>
  <rcc rId="22861" ua="false" sId="4">
    <oc r="M319" t="e">
      <f>P354/P$355</f>
    </oc>
    <nc r="M319" t="n">
      <f>-</f>
    </nc>
  </rcc>
  <rcc rId="22862" ua="false" sId="4">
    <nc r="M320" t="n">
      <f>-</f>
    </nc>
  </rcc>
  <rcc rId="22863" ua="false" sId="4">
    <oc r="N295" t="n">
      <f>ROUND((N$320*M295),0)</f>
    </oc>
    <nc r="N295" t="n">
      <f>-</f>
    </nc>
  </rcc>
  <rcc rId="22864" ua="false" sId="4">
    <oc r="N296" t="n">
      <f>ROUND((N$320*M296),0)</f>
    </oc>
    <nc r="N296" t="n">
      <f>-</f>
    </nc>
  </rcc>
  <rcc rId="22865" ua="false" sId="4">
    <oc r="N297" t="n">
      <f>ROUND((N$320*M297),0)</f>
    </oc>
    <nc r="N297" t="n">
      <f>-</f>
    </nc>
  </rcc>
  <rcc rId="22866" ua="false" sId="4">
    <oc r="N298" t="n">
      <f>ROUND((N$320*M298),0)</f>
    </oc>
    <nc r="N298" t="n">
      <f>-</f>
    </nc>
  </rcc>
  <rcc rId="22867" ua="false" sId="4">
    <oc r="N299" t="n">
      <f>ROUND((N$320*M299),0)</f>
    </oc>
    <nc r="N299" t="n">
      <f>-</f>
    </nc>
  </rcc>
  <rcc rId="22868" ua="false" sId="4">
    <oc r="N300" t="n">
      <f>ROUND((N$320*M300),0)</f>
    </oc>
    <nc r="N300" t="n">
      <f>-</f>
    </nc>
  </rcc>
  <rcc rId="22869" ua="false" sId="4">
    <oc r="N301" t="n">
      <f>ROUND((N$320*M301),0)</f>
    </oc>
    <nc r="N301" t="n">
      <f>-</f>
    </nc>
  </rcc>
  <rcc rId="22870" ua="false" sId="4">
    <oc r="N302" t="n">
      <f>ROUND((N$320*M302),0)</f>
    </oc>
    <nc r="N302" t="n">
      <f>-</f>
    </nc>
  </rcc>
  <rcc rId="22871" ua="false" sId="4">
    <oc r="N303" t="n">
      <f>ROUND((N$320*M303),0)</f>
    </oc>
    <nc r="N303" t="n">
      <f>-</f>
    </nc>
  </rcc>
  <rcc rId="22872" ua="false" sId="4">
    <oc r="N304" t="n">
      <f>ROUND((N$320*M304),0)</f>
    </oc>
    <nc r="N304" t="n">
      <f>-</f>
    </nc>
  </rcc>
  <rcc rId="22873" ua="false" sId="4">
    <oc r="N305" t="n">
      <f>ROUND((N$320*M305),0)</f>
    </oc>
    <nc r="N305" t="n">
      <f>-</f>
    </nc>
  </rcc>
  <rcc rId="22874" ua="false" sId="4">
    <oc r="N306" t="n">
      <f>ROUND((N$320*M306),0)</f>
    </oc>
    <nc r="N306" t="n">
      <f>-</f>
    </nc>
  </rcc>
  <rcc rId="22875" ua="false" sId="4">
    <oc r="N307" t="n">
      <f>ROUND((N$320*M307),0)</f>
    </oc>
    <nc r="N307" t="n">
      <f>-</f>
    </nc>
  </rcc>
  <rcc rId="22876" ua="false" sId="4">
    <oc r="N308" t="n">
      <f>ROUND((N$320*M308),0)</f>
    </oc>
    <nc r="N308" t="n">
      <f>-</f>
    </nc>
  </rcc>
  <rcc rId="22877" ua="false" sId="4">
    <oc r="N309" t="n">
      <f>ROUND((N$320*M309),0)</f>
    </oc>
    <nc r="N309" t="n">
      <f>-</f>
    </nc>
  </rcc>
  <rcc rId="22878" ua="false" sId="4">
    <oc r="N310" t="n">
      <f>ROUND((N$320*M310),0)</f>
    </oc>
    <nc r="N310" t="n">
      <f>-</f>
    </nc>
  </rcc>
  <rcc rId="22879" ua="false" sId="4">
    <oc r="N311" t="n">
      <f>ROUND((N$320*M311),0)</f>
    </oc>
    <nc r="N311" t="n">
      <f>-</f>
    </nc>
  </rcc>
  <rcc rId="22880" ua="false" sId="4">
    <oc r="N312" t="n">
      <f>ROUND((N$320*M312),0)</f>
    </oc>
    <nc r="N312" t="n">
      <f>-</f>
    </nc>
  </rcc>
  <rcc rId="22881" ua="false" sId="4">
    <oc r="N313" t="n">
      <f>ROUND((N$320*M313),0)</f>
    </oc>
    <nc r="N313" t="n">
      <f>-</f>
    </nc>
  </rcc>
  <rcc rId="22882" ua="false" sId="4">
    <oc r="N314" t="n">
      <f>ROUND((N$320*M314),0)</f>
    </oc>
    <nc r="N314" t="n">
      <f>-</f>
    </nc>
  </rcc>
  <rcc rId="22883" ua="false" sId="4">
    <oc r="N315" t="n">
      <f>ROUND((N$320*M315),0)</f>
    </oc>
    <nc r="N315" t="n">
      <f>-</f>
    </nc>
  </rcc>
  <rcc rId="22884" ua="false" sId="4">
    <oc r="N316" t="n">
      <f>ROUND((N$320*M316),0)</f>
    </oc>
    <nc r="N316" t="n">
      <f>-</f>
    </nc>
  </rcc>
  <rcc rId="22885" ua="false" sId="4">
    <oc r="N317" t="n">
      <f>ROUND((N$320*M317),0)</f>
    </oc>
    <nc r="N317" t="n">
      <f>-</f>
    </nc>
  </rcc>
  <rcc rId="22886" ua="false" sId="4">
    <oc r="N318" t="n">
      <f>ROUND((N$320*M318),0)</f>
    </oc>
    <nc r="N318" t="n">
      <f>-</f>
    </nc>
  </rcc>
  <rcc rId="22887" ua="false" sId="4">
    <oc r="N319" t="n">
      <f>ROUND((N$320*M319),0)</f>
    </oc>
    <nc r="N319" t="n">
      <f>-</f>
    </nc>
  </rcc>
  <rcc rId="22888" ua="false" sId="4">
    <oc r="N320" t="e">
      <f/>
    </oc>
    <nc r="N320" t="n">
      <f>-</f>
    </nc>
  </rcc>
  <rcc rId="22889" ua="false" sId="4">
    <oc r="O295" t="e">
      <f>N295-</f>
    </oc>
    <nc r="O295" t="n">
      <f>-</f>
    </nc>
  </rcc>
  <rcc rId="22890" ua="false" sId="4">
    <oc r="O296" t="e">
      <f>N296-</f>
    </oc>
    <nc r="O296" t="n">
      <f>-</f>
    </nc>
  </rcc>
  <rcc rId="22891" ua="false" sId="4">
    <oc r="O297" t="e">
      <f>N297-</f>
    </oc>
    <nc r="O297" t="n">
      <f>-</f>
    </nc>
  </rcc>
  <rcc rId="22892" ua="false" sId="4">
    <oc r="O298" t="e">
      <f>N298-</f>
    </oc>
    <nc r="O298" t="n">
      <f>-</f>
    </nc>
  </rcc>
  <rcc rId="22893" ua="false" sId="4">
    <oc r="O299" t="e">
      <f>N299-</f>
    </oc>
    <nc r="O299" t="n">
      <f>-</f>
    </nc>
  </rcc>
  <rcc rId="22894" ua="false" sId="4">
    <oc r="O300" t="e">
      <f>N300-</f>
    </oc>
    <nc r="O300" t="n">
      <f>-</f>
    </nc>
  </rcc>
  <rcc rId="22895" ua="false" sId="4">
    <oc r="O301" t="e">
      <f>N301-</f>
    </oc>
    <nc r="O301" t="n">
      <f>-</f>
    </nc>
  </rcc>
  <rcc rId="22896" ua="false" sId="4">
    <oc r="O302" t="e">
      <f>N302-</f>
    </oc>
    <nc r="O302" t="n">
      <f>-</f>
    </nc>
  </rcc>
  <rcc rId="22897" ua="false" sId="4">
    <oc r="O303" t="e">
      <f>N303-</f>
    </oc>
    <nc r="O303" t="n">
      <f>-</f>
    </nc>
  </rcc>
  <rcc rId="22898" ua="false" sId="4">
    <oc r="O304" t="e">
      <f>N304-</f>
    </oc>
    <nc r="O304" t="n">
      <f>-</f>
    </nc>
  </rcc>
  <rcc rId="22899" ua="false" sId="4">
    <oc r="O305" t="e">
      <f>N305-</f>
    </oc>
    <nc r="O305" t="n">
      <f>-</f>
    </nc>
  </rcc>
  <rcc rId="22900" ua="false" sId="4">
    <oc r="O306" t="e">
      <f>N306-</f>
    </oc>
    <nc r="O306" t="n">
      <f>-</f>
    </nc>
  </rcc>
  <rcc rId="22901" ua="false" sId="4">
    <oc r="O307" t="e">
      <f>N307-</f>
    </oc>
    <nc r="O307" t="n">
      <f>-</f>
    </nc>
  </rcc>
  <rcc rId="22902" ua="false" sId="4">
    <oc r="O308" t="e">
      <f>N308-</f>
    </oc>
    <nc r="O308" t="n">
      <f>-</f>
    </nc>
  </rcc>
  <rcc rId="22903" ua="false" sId="4">
    <oc r="O309" t="e">
      <f>N309-</f>
    </oc>
    <nc r="O309" t="n">
      <f>-</f>
    </nc>
  </rcc>
  <rcc rId="22904" ua="false" sId="4">
    <oc r="O310" t="e">
      <f>N310-</f>
    </oc>
    <nc r="O310" t="n">
      <f>-</f>
    </nc>
  </rcc>
  <rcc rId="22905" ua="false" sId="4">
    <oc r="O311" t="e">
      <f>N311-</f>
    </oc>
    <nc r="O311" t="n">
      <f>-</f>
    </nc>
  </rcc>
  <rcc rId="22906" ua="false" sId="4">
    <oc r="O312" t="e">
      <f>N312-</f>
    </oc>
    <nc r="O312" t="n">
      <f>-</f>
    </nc>
  </rcc>
  <rcc rId="22907" ua="false" sId="4">
    <oc r="O313" t="e">
      <f>N313-</f>
    </oc>
    <nc r="O313" t="n">
      <f>-</f>
    </nc>
  </rcc>
  <rcc rId="22908" ua="false" sId="4">
    <oc r="O314" t="e">
      <f>N314-</f>
    </oc>
    <nc r="O314" t="n">
      <f>-</f>
    </nc>
  </rcc>
  <rcc rId="22909" ua="false" sId="4">
    <oc r="O315" t="e">
      <f>N315-</f>
    </oc>
    <nc r="O315" t="n">
      <f>-</f>
    </nc>
  </rcc>
  <rcc rId="22910" ua="false" sId="4">
    <oc r="O316" t="e">
      <f>N316-</f>
    </oc>
    <nc r="O316" t="n">
      <f>-</f>
    </nc>
  </rcc>
  <rcc rId="22911" ua="false" sId="4">
    <oc r="O317" t="e">
      <f>N317-</f>
    </oc>
    <nc r="O317" t="n">
      <f>-</f>
    </nc>
  </rcc>
  <rcc rId="22912" ua="false" sId="4">
    <oc r="O318" t="e">
      <f>N318-</f>
    </oc>
    <nc r="O318" t="n">
      <f>-</f>
    </nc>
  </rcc>
  <rcc rId="22913" ua="false" sId="4">
    <oc r="O319" t="e">
      <f>N319-</f>
    </oc>
    <nc r="O319" t="n">
      <f>-</f>
    </nc>
  </rcc>
  <rcc rId="22914" ua="false" sId="4">
    <nc r="O320" t="n">
      <f>-</f>
    </nc>
  </rcc>
  <rcc rId="22915" ua="false" sId="4">
    <oc r="P295" t="n">
      <f>N295+J295</f>
    </oc>
    <nc r="P295" t="n">
      <f>-</f>
    </nc>
  </rcc>
  <rcc rId="22916" ua="false" sId="4">
    <oc r="P296" t="n">
      <f>N296+J296</f>
    </oc>
    <nc r="P296" t="n">
      <f>-</f>
    </nc>
  </rcc>
  <rcc rId="22917" ua="false" sId="4">
    <oc r="P297" t="n">
      <f>N297+J297</f>
    </oc>
    <nc r="P297" t="n">
      <f>-</f>
    </nc>
  </rcc>
  <rcc rId="22918" ua="false" sId="4">
    <oc r="P298" t="n">
      <f>N298+J298</f>
    </oc>
    <nc r="P298" t="n">
      <f>-</f>
    </nc>
  </rcc>
  <rcc rId="22919" ua="false" sId="4">
    <oc r="P299" t="n">
      <f>N299+J299</f>
    </oc>
    <nc r="P299" t="n">
      <f>-</f>
    </nc>
  </rcc>
  <rcc rId="22920" ua="false" sId="4">
    <oc r="P300" t="n">
      <f>N300+J300</f>
    </oc>
    <nc r="P300" t="n">
      <f>-</f>
    </nc>
  </rcc>
  <rcc rId="22921" ua="false" sId="4">
    <oc r="P301" t="n">
      <f>N301+J301</f>
    </oc>
    <nc r="P301" t="n">
      <f>-</f>
    </nc>
  </rcc>
  <rcc rId="22922" ua="false" sId="4">
    <oc r="P302" t="n">
      <f>N302+J302</f>
    </oc>
    <nc r="P302" t="n">
      <f>-</f>
    </nc>
  </rcc>
  <rcc rId="22923" ua="false" sId="4">
    <oc r="P303" t="n">
      <f>N303+J303</f>
    </oc>
    <nc r="P303" t="n">
      <f>-</f>
    </nc>
  </rcc>
  <rcc rId="22924" ua="false" sId="4">
    <oc r="P304" t="n">
      <f>N304+J304</f>
    </oc>
    <nc r="P304" t="n">
      <f>-</f>
    </nc>
  </rcc>
  <rcc rId="22925" ua="false" sId="4">
    <oc r="P305" t="n">
      <f>N305+J305</f>
    </oc>
    <nc r="P305" t="n">
      <f>-</f>
    </nc>
  </rcc>
  <rcc rId="22926" ua="false" sId="4">
    <oc r="P306" t="n">
      <f>N306+J306</f>
    </oc>
    <nc r="P306" t="n">
      <f>-</f>
    </nc>
  </rcc>
  <rcc rId="22927" ua="false" sId="4">
    <oc r="P307" t="n">
      <f>N307+J307</f>
    </oc>
    <nc r="P307" t="n">
      <f>-</f>
    </nc>
  </rcc>
  <rcc rId="22928" ua="false" sId="4">
    <oc r="P308" t="n">
      <f>N308+J308</f>
    </oc>
    <nc r="P308" t="n">
      <f>-</f>
    </nc>
  </rcc>
  <rcc rId="22929" ua="false" sId="4">
    <oc r="P309" t="n">
      <f>N309+J309</f>
    </oc>
    <nc r="P309" t="n">
      <f>-</f>
    </nc>
  </rcc>
  <rcc rId="22930" ua="false" sId="4">
    <oc r="P310" t="n">
      <f>N310+J310</f>
    </oc>
    <nc r="P310" t="n">
      <f>-</f>
    </nc>
  </rcc>
  <rcc rId="22931" ua="false" sId="4">
    <oc r="P311" t="n">
      <f>N311+J311</f>
    </oc>
    <nc r="P311" t="n">
      <f>-</f>
    </nc>
  </rcc>
  <rcc rId="22932" ua="false" sId="4">
    <oc r="P312" t="n">
      <f>N312+J312</f>
    </oc>
    <nc r="P312" t="n">
      <f>-</f>
    </nc>
  </rcc>
  <rcc rId="22933" ua="false" sId="4">
    <oc r="P313" t="n">
      <f>N313+J313</f>
    </oc>
    <nc r="P313" t="n">
      <f>-</f>
    </nc>
  </rcc>
  <rcc rId="22934" ua="false" sId="4">
    <oc r="P314" t="n">
      <f>N314+J314</f>
    </oc>
    <nc r="P314" t="n">
      <f>-</f>
    </nc>
  </rcc>
  <rcc rId="22935" ua="false" sId="4">
    <oc r="P315" t="n">
      <f>N315+J315</f>
    </oc>
    <nc r="P315" t="n">
      <f>-</f>
    </nc>
  </rcc>
  <rcc rId="22936" ua="false" sId="4">
    <oc r="P316" t="n">
      <f>N316+J316</f>
    </oc>
    <nc r="P316" t="n">
      <f>-</f>
    </nc>
  </rcc>
  <rcc rId="22937" ua="false" sId="4">
    <oc r="P317" t="n">
      <f>N317+J317</f>
    </oc>
    <nc r="P317" t="n">
      <f>-</f>
    </nc>
  </rcc>
  <rcc rId="22938" ua="false" sId="4">
    <oc r="P318" t="n">
      <f>N318+J318</f>
    </oc>
    <nc r="P318" t="n">
      <f>-</f>
    </nc>
  </rcc>
  <rcc rId="22939" ua="false" sId="4">
    <oc r="P319" t="n">
      <f>N319+J319</f>
    </oc>
    <nc r="P319" t="n">
      <f>-</f>
    </nc>
  </rcc>
  <rcc rId="22940" ua="false" sId="4">
    <oc r="P320" t="e">
      <f/>
    </oc>
    <nc r="P320" t="n">
      <f>-</f>
    </nc>
  </rcc>
  <rcc rId="22941" ua="false" sId="4">
    <oc r="Q295" t="e">
      <f>P295-</f>
    </oc>
    <nc r="Q295" t="n">
      <f>-</f>
    </nc>
  </rcc>
  <rcc rId="22942" ua="false" sId="4">
    <oc r="Q296" t="e">
      <f>P296-</f>
    </oc>
    <nc r="Q296" t="n">
      <f>-</f>
    </nc>
  </rcc>
  <rcc rId="22943" ua="false" sId="4">
    <oc r="Q297" t="e">
      <f>P297-</f>
    </oc>
    <nc r="Q297" t="n">
      <f>-</f>
    </nc>
  </rcc>
  <rcc rId="22944" ua="false" sId="4">
    <oc r="Q298" t="e">
      <f>P298-</f>
    </oc>
    <nc r="Q298" t="n">
      <f>-</f>
    </nc>
  </rcc>
  <rcc rId="22945" ua="false" sId="4">
    <oc r="Q299" t="e">
      <f>P299-</f>
    </oc>
    <nc r="Q299" t="n">
      <f>-</f>
    </nc>
  </rcc>
  <rcc rId="22946" ua="false" sId="4">
    <oc r="Q300" t="e">
      <f>P300-</f>
    </oc>
    <nc r="Q300" t="n">
      <f>-</f>
    </nc>
  </rcc>
  <rcc rId="22947" ua="false" sId="4">
    <oc r="Q301" t="e">
      <f>P301-</f>
    </oc>
    <nc r="Q301" t="n">
      <f>-</f>
    </nc>
  </rcc>
  <rcc rId="22948" ua="false" sId="4">
    <oc r="Q302" t="e">
      <f>P302-</f>
    </oc>
    <nc r="Q302" t="n">
      <f>-</f>
    </nc>
  </rcc>
  <rcc rId="22949" ua="false" sId="4">
    <oc r="Q303" t="e">
      <f>P303-</f>
    </oc>
    <nc r="Q303" t="n">
      <f>-</f>
    </nc>
  </rcc>
  <rcc rId="22950" ua="false" sId="4">
    <oc r="Q304" t="e">
      <f>P304-</f>
    </oc>
    <nc r="Q304" t="n">
      <f>-</f>
    </nc>
  </rcc>
  <rcc rId="22951" ua="false" sId="4">
    <oc r="Q305" t="e">
      <f>P305-</f>
    </oc>
    <nc r="Q305" t="n">
      <f>-</f>
    </nc>
  </rcc>
  <rcc rId="22952" ua="false" sId="4">
    <oc r="Q306" t="e">
      <f>P306-</f>
    </oc>
    <nc r="Q306" t="n">
      <f>-</f>
    </nc>
  </rcc>
  <rcc rId="22953" ua="false" sId="4">
    <oc r="Q307" t="e">
      <f>P307-</f>
    </oc>
    <nc r="Q307" t="n">
      <f>-</f>
    </nc>
  </rcc>
  <rcc rId="22954" ua="false" sId="4">
    <oc r="Q308" t="e">
      <f>P308-</f>
    </oc>
    <nc r="Q308" t="n">
      <f>-</f>
    </nc>
  </rcc>
  <rcc rId="22955" ua="false" sId="4">
    <oc r="Q309" t="e">
      <f>P309-</f>
    </oc>
    <nc r="Q309" t="n">
      <f>-</f>
    </nc>
  </rcc>
  <rcc rId="22956" ua="false" sId="4">
    <oc r="Q310" t="e">
      <f>P310-</f>
    </oc>
    <nc r="Q310" t="n">
      <f>-</f>
    </nc>
  </rcc>
  <rcc rId="22957" ua="false" sId="4">
    <oc r="Q311" t="e">
      <f>P311-</f>
    </oc>
    <nc r="Q311" t="n">
      <f>-</f>
    </nc>
  </rcc>
  <rcc rId="22958" ua="false" sId="4">
    <oc r="Q312" t="e">
      <f>P312-</f>
    </oc>
    <nc r="Q312" t="n">
      <f>-</f>
    </nc>
  </rcc>
  <rcc rId="22959" ua="false" sId="4">
    <oc r="Q313" t="e">
      <f>P313-</f>
    </oc>
    <nc r="Q313" t="n">
      <f>-</f>
    </nc>
  </rcc>
  <rcc rId="22960" ua="false" sId="4">
    <oc r="Q314" t="e">
      <f>P314-</f>
    </oc>
    <nc r="Q314" t="n">
      <f>-</f>
    </nc>
  </rcc>
  <rcc rId="22961" ua="false" sId="4">
    <oc r="Q315" t="e">
      <f>P315-</f>
    </oc>
    <nc r="Q315" t="n">
      <f>-</f>
    </nc>
  </rcc>
  <rcc rId="22962" ua="false" sId="4">
    <oc r="Q316" t="e">
      <f>P316-</f>
    </oc>
    <nc r="Q316" t="n">
      <f>-</f>
    </nc>
  </rcc>
  <rcc rId="22963" ua="false" sId="4">
    <oc r="Q317" t="e">
      <f>P317-</f>
    </oc>
    <nc r="Q317" t="n">
      <f>-</f>
    </nc>
  </rcc>
  <rcc rId="22964" ua="false" sId="4">
    <oc r="Q318" t="e">
      <f>P318-</f>
    </oc>
    <nc r="Q318" t="n">
      <f>-</f>
    </nc>
  </rcc>
  <rcc rId="22965" ua="false" sId="4">
    <oc r="Q319" t="e">
      <f>P319-</f>
    </oc>
    <nc r="Q319" t="n">
      <f>-</f>
    </nc>
  </rcc>
  <rcc rId="22966" ua="false" sId="4">
    <nc r="Q320" t="n">
      <f>-</f>
    </nc>
  </rcc>
  <rcc rId="22967" ua="false" sId="4">
    <oc r="S295" t="e">
      <f>B295+</f>
    </oc>
    <nc r="S295" t="n">
      <f>-</f>
    </nc>
  </rcc>
  <rcc rId="22968" ua="false" sId="4">
    <oc r="S296" t="e">
      <f>B296+</f>
    </oc>
    <nc r="S296" t="n">
      <f>-</f>
    </nc>
  </rcc>
  <rcc rId="22969" ua="false" sId="4">
    <oc r="S297" t="e">
      <f>B297+</f>
    </oc>
    <nc r="S297" t="n">
      <f>-</f>
    </nc>
  </rcc>
  <rcc rId="22970" ua="false" sId="4">
    <oc r="S298" t="e">
      <f>B298+</f>
    </oc>
    <nc r="S298" t="n">
      <f>-</f>
    </nc>
  </rcc>
  <rcc rId="22971" ua="false" sId="4">
    <oc r="S299" t="e">
      <f>B299+</f>
    </oc>
    <nc r="S299" t="n">
      <f>-</f>
    </nc>
  </rcc>
  <rcc rId="22972" ua="false" sId="4">
    <oc r="S300" t="e">
      <f>B300+</f>
    </oc>
    <nc r="S300" t="n">
      <f>-</f>
    </nc>
  </rcc>
  <rcc rId="22973" ua="false" sId="4">
    <oc r="S301" t="e">
      <f>B301+</f>
    </oc>
    <nc r="S301" t="n">
      <f>-</f>
    </nc>
  </rcc>
  <rcc rId="22974" ua="false" sId="4">
    <oc r="S302" t="e">
      <f>B302+</f>
    </oc>
    <nc r="S302" t="n">
      <f>-</f>
    </nc>
  </rcc>
  <rcc rId="22975" ua="false" sId="4">
    <oc r="S303" t="e">
      <f>B303+</f>
    </oc>
    <nc r="S303" t="n">
      <f>-</f>
    </nc>
  </rcc>
  <rcc rId="22976" ua="false" sId="4">
    <oc r="S304" t="e">
      <f>B304+</f>
    </oc>
    <nc r="S304" t="n">
      <f>-</f>
    </nc>
  </rcc>
  <rcc rId="22977" ua="false" sId="4">
    <oc r="S305" t="e">
      <f>B305+</f>
    </oc>
    <nc r="S305" t="n">
      <f>-</f>
    </nc>
  </rcc>
  <rcc rId="22978" ua="false" sId="4">
    <oc r="S306" t="e">
      <f>B306+</f>
    </oc>
    <nc r="S306" t="n">
      <f>-</f>
    </nc>
  </rcc>
  <rcc rId="22979" ua="false" sId="4">
    <oc r="S307" t="e">
      <f>B307+</f>
    </oc>
    <nc r="S307" t="n">
      <f>-</f>
    </nc>
  </rcc>
  <rcc rId="22980" ua="false" sId="4">
    <oc r="S308" t="e">
      <f>B308+</f>
    </oc>
    <nc r="S308" t="n">
      <f>-</f>
    </nc>
  </rcc>
  <rcc rId="22981" ua="false" sId="4">
    <oc r="S309" t="e">
      <f>B309+</f>
    </oc>
    <nc r="S309" t="n">
      <f>-</f>
    </nc>
  </rcc>
  <rcc rId="22982" ua="false" sId="4">
    <oc r="S310" t="e">
      <f>B310+</f>
    </oc>
    <nc r="S310" t="n">
      <f>-</f>
    </nc>
  </rcc>
  <rcc rId="22983" ua="false" sId="4">
    <oc r="S311" t="e">
      <f>B311+</f>
    </oc>
    <nc r="S311" t="n">
      <f>-</f>
    </nc>
  </rcc>
  <rcc rId="22984" ua="false" sId="4">
    <oc r="S312" t="e">
      <f>B312+</f>
    </oc>
    <nc r="S312" t="n">
      <f>-</f>
    </nc>
  </rcc>
  <rcc rId="22985" ua="false" sId="4">
    <oc r="S313" t="e">
      <f>B313+</f>
    </oc>
    <nc r="S313" t="n">
      <f>-</f>
    </nc>
  </rcc>
  <rcc rId="22986" ua="false" sId="4">
    <oc r="S314" t="e">
      <f>B314+</f>
    </oc>
    <nc r="S314" t="n">
      <f>-</f>
    </nc>
  </rcc>
  <rcc rId="22987" ua="false" sId="4">
    <oc r="S315" t="e">
      <f>B315+</f>
    </oc>
    <nc r="S315" t="n">
      <f>-</f>
    </nc>
  </rcc>
  <rcc rId="22988" ua="false" sId="4">
    <oc r="S316" t="e">
      <f>B316+</f>
    </oc>
    <nc r="S316" t="n">
      <f>-</f>
    </nc>
  </rcc>
  <rcc rId="22989" ua="false" sId="4">
    <oc r="S317" t="e">
      <f>B317+</f>
    </oc>
    <nc r="S317" t="n">
      <f>-</f>
    </nc>
  </rcc>
  <rcc rId="22990" ua="false" sId="4">
    <oc r="S318" t="e">
      <f>B318+</f>
    </oc>
    <nc r="S318" t="n">
      <f>-</f>
    </nc>
  </rcc>
  <rcc rId="22991" ua="false" sId="4">
    <oc r="S319" t="e">
      <f>B319+</f>
    </oc>
    <nc r="S319" t="n">
      <f>-</f>
    </nc>
  </rcc>
  <rcc rId="22992" ua="false" sId="4">
    <nc r="S320" t="n">
      <f>-</f>
    </nc>
  </rcc>
  <rcc rId="22993" ua="false" sId="4">
    <oc r="T295" t="e">
      <f>C295+</f>
    </oc>
    <nc r="T295" t="n">
      <f>-</f>
    </nc>
  </rcc>
  <rcc rId="22994" ua="false" sId="4">
    <oc r="T296" t="e">
      <f>C296+</f>
    </oc>
    <nc r="T296" t="n">
      <f>-</f>
    </nc>
  </rcc>
  <rcc rId="22995" ua="false" sId="4">
    <oc r="T297" t="e">
      <f>C297+</f>
    </oc>
    <nc r="T297" t="n">
      <f>-</f>
    </nc>
  </rcc>
  <rcc rId="22996" ua="false" sId="4">
    <oc r="T298" t="e">
      <f>C298+</f>
    </oc>
    <nc r="T298" t="n">
      <f>-</f>
    </nc>
  </rcc>
  <rcc rId="22997" ua="false" sId="4">
    <oc r="T299" t="e">
      <f>C299+</f>
    </oc>
    <nc r="T299" t="n">
      <f>-</f>
    </nc>
  </rcc>
  <rcc rId="22998" ua="false" sId="4">
    <oc r="T300" t="e">
      <f>C300+</f>
    </oc>
    <nc r="T300" t="n">
      <f>-</f>
    </nc>
  </rcc>
  <rcc rId="22999" ua="false" sId="4">
    <oc r="T301" t="e">
      <f>C301+</f>
    </oc>
    <nc r="T301" t="n">
      <f>-</f>
    </nc>
  </rcc>
  <rcc rId="23000" ua="false" sId="4">
    <oc r="T302" t="e">
      <f>C302+</f>
    </oc>
    <nc r="T302" t="n">
      <f>-</f>
    </nc>
  </rcc>
  <rcc rId="23001" ua="false" sId="4">
    <oc r="T303" t="e">
      <f>C303+</f>
    </oc>
    <nc r="T303" t="n">
      <f>-</f>
    </nc>
  </rcc>
  <rcc rId="23002" ua="false" sId="4">
    <oc r="T304" t="e">
      <f>C304+</f>
    </oc>
    <nc r="T304" t="n">
      <f>-</f>
    </nc>
  </rcc>
  <rcc rId="23003" ua="false" sId="4">
    <oc r="T305" t="e">
      <f>C305+</f>
    </oc>
    <nc r="T305" t="n">
      <f>-</f>
    </nc>
  </rcc>
  <rcc rId="23004" ua="false" sId="4">
    <oc r="T306" t="e">
      <f>C306+</f>
    </oc>
    <nc r="T306" t="n">
      <f>-</f>
    </nc>
  </rcc>
  <rcc rId="23005" ua="false" sId="4">
    <oc r="T307" t="e">
      <f>C307+</f>
    </oc>
    <nc r="T307" t="n">
      <f>-</f>
    </nc>
  </rcc>
  <rcc rId="23006" ua="false" sId="4">
    <oc r="T308" t="e">
      <f>C308+</f>
    </oc>
    <nc r="T308" t="n">
      <f>-</f>
    </nc>
  </rcc>
  <rcc rId="23007" ua="false" sId="4">
    <oc r="T309" t="e">
      <f>C309+</f>
    </oc>
    <nc r="T309" t="n">
      <f>-</f>
    </nc>
  </rcc>
  <rcc rId="23008" ua="false" sId="4">
    <oc r="T310" t="e">
      <f>C310+</f>
    </oc>
    <nc r="T310" t="n">
      <f>-</f>
    </nc>
  </rcc>
  <rcc rId="23009" ua="false" sId="4">
    <oc r="T311" t="e">
      <f>C311+</f>
    </oc>
    <nc r="T311" t="n">
      <f>-</f>
    </nc>
  </rcc>
  <rcc rId="23010" ua="false" sId="4">
    <oc r="T312" t="e">
      <f>C312+</f>
    </oc>
    <nc r="T312" t="n">
      <f>-</f>
    </nc>
  </rcc>
  <rcc rId="23011" ua="false" sId="4">
    <oc r="T313" t="e">
      <f>C313+</f>
    </oc>
    <nc r="T313" t="n">
      <f>-</f>
    </nc>
  </rcc>
  <rcc rId="23012" ua="false" sId="4">
    <oc r="T314" t="e">
      <f>C314+</f>
    </oc>
    <nc r="T314" t="n">
      <f>-</f>
    </nc>
  </rcc>
  <rcc rId="23013" ua="false" sId="4">
    <oc r="T315" t="e">
      <f>C315+</f>
    </oc>
    <nc r="T315" t="n">
      <f>-</f>
    </nc>
  </rcc>
  <rcc rId="23014" ua="false" sId="4">
    <oc r="T316" t="e">
      <f>C316+</f>
    </oc>
    <nc r="T316" t="n">
      <f>-</f>
    </nc>
  </rcc>
  <rcc rId="23015" ua="false" sId="4">
    <oc r="T317" t="e">
      <f>C317+</f>
    </oc>
    <nc r="T317" t="n">
      <f>-</f>
    </nc>
  </rcc>
  <rcc rId="23016" ua="false" sId="4">
    <oc r="T318" t="e">
      <f>C318+</f>
    </oc>
    <nc r="T318" t="n">
      <f>-</f>
    </nc>
  </rcc>
  <rcc rId="23017" ua="false" sId="4">
    <oc r="T319" t="e">
      <f>C319+</f>
    </oc>
    <nc r="T319" t="n">
      <f>-</f>
    </nc>
  </rcc>
  <rcc rId="23018" ua="false" sId="4">
    <nc r="T320" t="n">
      <f>-</f>
    </nc>
  </rcc>
  <rcc rId="23019" ua="false" sId="4">
    <oc r="U295" t="e">
      <f>D295+</f>
    </oc>
    <nc r="U295" t="n">
      <f>-</f>
    </nc>
  </rcc>
  <rcc rId="23020" ua="false" sId="4">
    <oc r="U296" t="e">
      <f>D296+</f>
    </oc>
    <nc r="U296" t="n">
      <f>-</f>
    </nc>
  </rcc>
  <rcc rId="23021" ua="false" sId="4">
    <oc r="U297" t="e">
      <f>D297+</f>
    </oc>
    <nc r="U297" t="n">
      <f>-</f>
    </nc>
  </rcc>
  <rcc rId="23022" ua="false" sId="4">
    <oc r="U298" t="e">
      <f>D298+</f>
    </oc>
    <nc r="U298" t="n">
      <f>-</f>
    </nc>
  </rcc>
  <rcc rId="23023" ua="false" sId="4">
    <oc r="U299" t="e">
      <f>D299+</f>
    </oc>
    <nc r="U299" t="n">
      <f>-</f>
    </nc>
  </rcc>
  <rcc rId="23024" ua="false" sId="4">
    <oc r="U300" t="e">
      <f>D300+</f>
    </oc>
    <nc r="U300" t="n">
      <f>-</f>
    </nc>
  </rcc>
  <rcc rId="23025" ua="false" sId="4">
    <oc r="U301" t="e">
      <f>D301+</f>
    </oc>
    <nc r="U301" t="n">
      <f>-</f>
    </nc>
  </rcc>
  <rcc rId="23026" ua="false" sId="4">
    <oc r="U302" t="e">
      <f>D302+</f>
    </oc>
    <nc r="U302" t="n">
      <f>-</f>
    </nc>
  </rcc>
  <rcc rId="23027" ua="false" sId="4">
    <oc r="U303" t="e">
      <f>D303+</f>
    </oc>
    <nc r="U303" t="n">
      <f>-</f>
    </nc>
  </rcc>
  <rcc rId="23028" ua="false" sId="4">
    <oc r="U304" t="e">
      <f>D304+</f>
    </oc>
    <nc r="U304" t="n">
      <f>-</f>
    </nc>
  </rcc>
  <rcc rId="23029" ua="false" sId="4">
    <oc r="U305" t="e">
      <f>D305+</f>
    </oc>
    <nc r="U305" t="n">
      <f>-</f>
    </nc>
  </rcc>
  <rcc rId="23030" ua="false" sId="4">
    <oc r="U306" t="e">
      <f>D306+</f>
    </oc>
    <nc r="U306" t="n">
      <f>-</f>
    </nc>
  </rcc>
  <rcc rId="23031" ua="false" sId="4">
    <oc r="U307" t="e">
      <f>D307+</f>
    </oc>
    <nc r="U307" t="n">
      <f>-</f>
    </nc>
  </rcc>
  <rcc rId="23032" ua="false" sId="4">
    <oc r="U308" t="e">
      <f>D308+</f>
    </oc>
    <nc r="U308" t="n">
      <f>-</f>
    </nc>
  </rcc>
  <rcc rId="23033" ua="false" sId="4">
    <oc r="U309" t="e">
      <f>D309+</f>
    </oc>
    <nc r="U309" t="n">
      <f>-</f>
    </nc>
  </rcc>
  <rcc rId="23034" ua="false" sId="4">
    <oc r="U310" t="e">
      <f>D310+</f>
    </oc>
    <nc r="U310" t="n">
      <f>-</f>
    </nc>
  </rcc>
  <rcc rId="23035" ua="false" sId="4">
    <oc r="U311" t="e">
      <f>D311+</f>
    </oc>
    <nc r="U311" t="n">
      <f>-</f>
    </nc>
  </rcc>
  <rcc rId="23036" ua="false" sId="4">
    <oc r="U312" t="e">
      <f>D312+</f>
    </oc>
    <nc r="U312" t="n">
      <f>-</f>
    </nc>
  </rcc>
  <rcc rId="23037" ua="false" sId="4">
    <oc r="U313" t="e">
      <f>D313+</f>
    </oc>
    <nc r="U313" t="n">
      <f>-</f>
    </nc>
  </rcc>
  <rcc rId="23038" ua="false" sId="4">
    <oc r="U314" t="e">
      <f>D314+</f>
    </oc>
    <nc r="U314" t="n">
      <f>-</f>
    </nc>
  </rcc>
  <rcc rId="23039" ua="false" sId="4">
    <oc r="U315" t="e">
      <f>D315+</f>
    </oc>
    <nc r="U315" t="n">
      <f>-</f>
    </nc>
  </rcc>
  <rcc rId="23040" ua="false" sId="4">
    <oc r="U316" t="e">
      <f>D316+</f>
    </oc>
    <nc r="U316" t="n">
      <f>-</f>
    </nc>
  </rcc>
  <rcc rId="23041" ua="false" sId="4">
    <oc r="U317" t="e">
      <f>D317+</f>
    </oc>
    <nc r="U317" t="n">
      <f>-</f>
    </nc>
  </rcc>
  <rcc rId="23042" ua="false" sId="4">
    <oc r="U318" t="e">
      <f>D318+</f>
    </oc>
    <nc r="U318" t="n">
      <f>-</f>
    </nc>
  </rcc>
  <rcc rId="23043" ua="false" sId="4">
    <oc r="U319" t="e">
      <f>D319+</f>
    </oc>
    <nc r="U319" t="n">
      <f>-</f>
    </nc>
  </rcc>
  <rcc rId="23044" ua="false" sId="4">
    <nc r="U320" t="n">
      <f>-</f>
    </nc>
  </rcc>
  <rcc rId="23045" ua="false" sId="4">
    <oc r="V295" t="e">
      <f>E295+</f>
    </oc>
    <nc r="V295" t="n">
      <f>-</f>
    </nc>
  </rcc>
  <rcc rId="23046" ua="false" sId="4">
    <oc r="V296" t="e">
      <f>E296+</f>
    </oc>
    <nc r="V296" t="n">
      <f>-</f>
    </nc>
  </rcc>
  <rcc rId="23047" ua="false" sId="4">
    <oc r="V297" t="e">
      <f>E297+</f>
    </oc>
    <nc r="V297" t="n">
      <f>-</f>
    </nc>
  </rcc>
  <rcc rId="23048" ua="false" sId="4">
    <oc r="V298" t="e">
      <f>E298+</f>
    </oc>
    <nc r="V298" t="n">
      <f>-</f>
    </nc>
  </rcc>
  <rcc rId="23049" ua="false" sId="4">
    <oc r="V299" t="e">
      <f>E299+</f>
    </oc>
    <nc r="V299" t="n">
      <f>-</f>
    </nc>
  </rcc>
  <rcc rId="23050" ua="false" sId="4">
    <oc r="V300" t="e">
      <f>E300+</f>
    </oc>
    <nc r="V300" t="n">
      <f>-</f>
    </nc>
  </rcc>
  <rcc rId="23051" ua="false" sId="4">
    <oc r="V301" t="e">
      <f>E301+</f>
    </oc>
    <nc r="V301" t="n">
      <f>-</f>
    </nc>
  </rcc>
  <rcc rId="23052" ua="false" sId="4">
    <oc r="V302" t="e">
      <f>E302+</f>
    </oc>
    <nc r="V302" t="n">
      <f>-</f>
    </nc>
  </rcc>
  <rcc rId="23053" ua="false" sId="4">
    <oc r="V303" t="e">
      <f>E303+</f>
    </oc>
    <nc r="V303" t="n">
      <f>-</f>
    </nc>
  </rcc>
  <rcc rId="23054" ua="false" sId="4">
    <oc r="V304" t="e">
      <f>E304+</f>
    </oc>
    <nc r="V304" t="n">
      <f>-</f>
    </nc>
  </rcc>
  <rcc rId="23055" ua="false" sId="4">
    <oc r="V305" t="e">
      <f>E305+</f>
    </oc>
    <nc r="V305" t="n">
      <f>-</f>
    </nc>
  </rcc>
  <rcc rId="23056" ua="false" sId="4">
    <oc r="V306" t="e">
      <f>E306+</f>
    </oc>
    <nc r="V306" t="n">
      <f>-</f>
    </nc>
  </rcc>
  <rcc rId="23057" ua="false" sId="4">
    <oc r="V307" t="e">
      <f>E307+</f>
    </oc>
    <nc r="V307" t="n">
      <f>-</f>
    </nc>
  </rcc>
  <rcc rId="23058" ua="false" sId="4">
    <oc r="V308" t="e">
      <f>E308+</f>
    </oc>
    <nc r="V308" t="n">
      <f>-</f>
    </nc>
  </rcc>
  <rcc rId="23059" ua="false" sId="4">
    <oc r="V309" t="e">
      <f>E309+</f>
    </oc>
    <nc r="V309" t="n">
      <f>-</f>
    </nc>
  </rcc>
  <rcc rId="23060" ua="false" sId="4">
    <oc r="V310" t="e">
      <f>E310+</f>
    </oc>
    <nc r="V310" t="n">
      <f>-</f>
    </nc>
  </rcc>
  <rcc rId="23061" ua="false" sId="4">
    <oc r="V311" t="e">
      <f>E311+</f>
    </oc>
    <nc r="V311" t="n">
      <f>-</f>
    </nc>
  </rcc>
  <rcc rId="23062" ua="false" sId="4">
    <oc r="V312" t="e">
      <f>E312+</f>
    </oc>
    <nc r="V312" t="n">
      <f>-</f>
    </nc>
  </rcc>
  <rcc rId="23063" ua="false" sId="4">
    <oc r="V313" t="e">
      <f>E313+</f>
    </oc>
    <nc r="V313" t="n">
      <f>-</f>
    </nc>
  </rcc>
  <rcc rId="23064" ua="false" sId="4">
    <oc r="V314" t="e">
      <f>E314+</f>
    </oc>
    <nc r="V314" t="n">
      <f>-</f>
    </nc>
  </rcc>
  <rcc rId="23065" ua="false" sId="4">
    <oc r="V315" t="e">
      <f>E315+</f>
    </oc>
    <nc r="V315" t="n">
      <f>-</f>
    </nc>
  </rcc>
  <rcc rId="23066" ua="false" sId="4">
    <oc r="V316" t="e">
      <f>E316+</f>
    </oc>
    <nc r="V316" t="n">
      <f>-</f>
    </nc>
  </rcc>
  <rcc rId="23067" ua="false" sId="4">
    <oc r="V317" t="e">
      <f>E317+</f>
    </oc>
    <nc r="V317" t="n">
      <f>-</f>
    </nc>
  </rcc>
  <rcc rId="23068" ua="false" sId="4">
    <oc r="V318" t="e">
      <f>E318+</f>
    </oc>
    <nc r="V318" t="n">
      <f>-</f>
    </nc>
  </rcc>
  <rcc rId="23069" ua="false" sId="4">
    <oc r="V319" t="e">
      <f>E319+</f>
    </oc>
    <nc r="V319" t="n">
      <f>-</f>
    </nc>
  </rcc>
  <rcc rId="23070" ua="false" sId="4">
    <nc r="V320" t="n">
      <f>-</f>
    </nc>
  </rcc>
  <rcc rId="23071" ua="false" sId="4">
    <oc r="W295" t="e">
      <f>F295+</f>
    </oc>
    <nc r="W295" t="n">
      <f>-</f>
    </nc>
  </rcc>
  <rcc rId="23072" ua="false" sId="4">
    <oc r="W296" t="e">
      <f>F296+</f>
    </oc>
    <nc r="W296" t="n">
      <f>-</f>
    </nc>
  </rcc>
  <rcc rId="23073" ua="false" sId="4">
    <oc r="W297" t="e">
      <f>F297+</f>
    </oc>
    <nc r="W297" t="n">
      <f>-</f>
    </nc>
  </rcc>
  <rcc rId="23074" ua="false" sId="4">
    <oc r="W298" t="e">
      <f>F298+</f>
    </oc>
    <nc r="W298" t="n">
      <f>-</f>
    </nc>
  </rcc>
  <rcc rId="23075" ua="false" sId="4">
    <oc r="W299" t="e">
      <f>F299+</f>
    </oc>
    <nc r="W299" t="n">
      <f>-</f>
    </nc>
  </rcc>
  <rcc rId="23076" ua="false" sId="4">
    <oc r="W300" t="e">
      <f>F300+</f>
    </oc>
    <nc r="W300" t="n">
      <f>-</f>
    </nc>
  </rcc>
  <rcc rId="23077" ua="false" sId="4">
    <oc r="W301" t="e">
      <f>F301+</f>
    </oc>
    <nc r="W301" t="n">
      <f>-</f>
    </nc>
  </rcc>
  <rcc rId="23078" ua="false" sId="4">
    <oc r="W302" t="e">
      <f>F302+</f>
    </oc>
    <nc r="W302" t="n">
      <f>-</f>
    </nc>
  </rcc>
  <rcc rId="23079" ua="false" sId="4">
    <oc r="W303" t="e">
      <f>F303+</f>
    </oc>
    <nc r="W303" t="n">
      <f>-</f>
    </nc>
  </rcc>
  <rcc rId="23080" ua="false" sId="4">
    <oc r="W304" t="e">
      <f>F304+</f>
    </oc>
    <nc r="W304" t="n">
      <f>-</f>
    </nc>
  </rcc>
  <rcc rId="23081" ua="false" sId="4">
    <oc r="W305" t="e">
      <f>F305+</f>
    </oc>
    <nc r="W305" t="n">
      <f>-</f>
    </nc>
  </rcc>
  <rcc rId="23082" ua="false" sId="4">
    <oc r="W306" t="e">
      <f>F306+</f>
    </oc>
    <nc r="W306" t="n">
      <f>-</f>
    </nc>
  </rcc>
  <rcc rId="23083" ua="false" sId="4">
    <oc r="W307" t="e">
      <f>F307+</f>
    </oc>
    <nc r="W307" t="n">
      <f>-</f>
    </nc>
  </rcc>
  <rcc rId="23084" ua="false" sId="4">
    <oc r="W308" t="e">
      <f>F308+</f>
    </oc>
    <nc r="W308" t="n">
      <f>-</f>
    </nc>
  </rcc>
  <rcc rId="23085" ua="false" sId="4">
    <oc r="W309" t="e">
      <f>F309+</f>
    </oc>
    <nc r="W309" t="n">
      <f>-</f>
    </nc>
  </rcc>
  <rcc rId="23086" ua="false" sId="4">
    <oc r="W310" t="e">
      <f>F310+</f>
    </oc>
    <nc r="W310" t="n">
      <f>-</f>
    </nc>
  </rcc>
  <rcc rId="23087" ua="false" sId="4">
    <oc r="W311" t="e">
      <f>F311+</f>
    </oc>
    <nc r="W311" t="n">
      <f>-</f>
    </nc>
  </rcc>
  <rcc rId="23088" ua="false" sId="4">
    <oc r="W312" t="e">
      <f>F312+</f>
    </oc>
    <nc r="W312" t="n">
      <f>-</f>
    </nc>
  </rcc>
  <rcc rId="23089" ua="false" sId="4">
    <oc r="W313" t="e">
      <f>F313+</f>
    </oc>
    <nc r="W313" t="n">
      <f>-</f>
    </nc>
  </rcc>
  <rcc rId="23090" ua="false" sId="4">
    <oc r="W314" t="e">
      <f>F314+</f>
    </oc>
    <nc r="W314" t="n">
      <f>-</f>
    </nc>
  </rcc>
  <rcc rId="23091" ua="false" sId="4">
    <oc r="W315" t="e">
      <f>F315+</f>
    </oc>
    <nc r="W315" t="n">
      <f>-</f>
    </nc>
  </rcc>
  <rcc rId="23092" ua="false" sId="4">
    <oc r="W316" t="e">
      <f>F316+</f>
    </oc>
    <nc r="W316" t="n">
      <f>-</f>
    </nc>
  </rcc>
  <rcc rId="23093" ua="false" sId="4">
    <oc r="W317" t="e">
      <f>F317+</f>
    </oc>
    <nc r="W317" t="n">
      <f>-</f>
    </nc>
  </rcc>
  <rcc rId="23094" ua="false" sId="4">
    <oc r="W318" t="e">
      <f>F318+</f>
    </oc>
    <nc r="W318" t="n">
      <f>-</f>
    </nc>
  </rcc>
  <rcc rId="23095" ua="false" sId="4">
    <oc r="W319" t="e">
      <f>F319+</f>
    </oc>
    <nc r="W319" t="n">
      <f>-</f>
    </nc>
  </rcc>
  <rcc rId="23096" ua="false" sId="4">
    <nc r="W320" t="n">
      <f>-</f>
    </nc>
  </rcc>
  <rcc rId="23097" ua="false" sId="4">
    <oc r="X295" t="e">
      <f>G295+</f>
    </oc>
    <nc r="X295" t="n">
      <f>-</f>
    </nc>
  </rcc>
  <rcc rId="23098" ua="false" sId="4">
    <oc r="X296" t="e">
      <f>G296+</f>
    </oc>
    <nc r="X296" t="n">
      <f>-</f>
    </nc>
  </rcc>
  <rcc rId="23099" ua="false" sId="4">
    <oc r="X297" t="e">
      <f>G297+</f>
    </oc>
    <nc r="X297" t="n">
      <f>-</f>
    </nc>
  </rcc>
  <rcc rId="23100" ua="false" sId="4">
    <oc r="X298" t="e">
      <f>G298+</f>
    </oc>
    <nc r="X298" t="n">
      <f>-</f>
    </nc>
  </rcc>
  <rcc rId="23101" ua="false" sId="4">
    <oc r="X299" t="e">
      <f>G299+</f>
    </oc>
    <nc r="X299" t="n">
      <f>-</f>
    </nc>
  </rcc>
  <rcc rId="23102" ua="false" sId="4">
    <oc r="X300" t="e">
      <f>G300+</f>
    </oc>
    <nc r="X300" t="n">
      <f>-</f>
    </nc>
  </rcc>
  <rcc rId="23103" ua="false" sId="4">
    <oc r="X301" t="e">
      <f>G301+</f>
    </oc>
    <nc r="X301" t="n">
      <f>-</f>
    </nc>
  </rcc>
  <rcc rId="23104" ua="false" sId="4">
    <oc r="X302" t="e">
      <f>G302+</f>
    </oc>
    <nc r="X302" t="n">
      <f>-</f>
    </nc>
  </rcc>
  <rcc rId="23105" ua="false" sId="4">
    <oc r="X303" t="e">
      <f>G303+</f>
    </oc>
    <nc r="X303" t="n">
      <f>-</f>
    </nc>
  </rcc>
  <rcc rId="23106" ua="false" sId="4">
    <oc r="X304" t="e">
      <f>G304+</f>
    </oc>
    <nc r="X304" t="n">
      <f>-</f>
    </nc>
  </rcc>
  <rcc rId="23107" ua="false" sId="4">
    <oc r="X305" t="e">
      <f>G305+</f>
    </oc>
    <nc r="X305" t="n">
      <f>-</f>
    </nc>
  </rcc>
  <rcc rId="23108" ua="false" sId="4">
    <oc r="X306" t="e">
      <f>G306+</f>
    </oc>
    <nc r="X306" t="n">
      <f>-</f>
    </nc>
  </rcc>
  <rcc rId="23109" ua="false" sId="4">
    <oc r="X307" t="e">
      <f>G307+</f>
    </oc>
    <nc r="X307" t="n">
      <f>-</f>
    </nc>
  </rcc>
  <rcc rId="23110" ua="false" sId="4">
    <oc r="X308" t="e">
      <f>G308+</f>
    </oc>
    <nc r="X308" t="n">
      <f>-</f>
    </nc>
  </rcc>
  <rcc rId="23111" ua="false" sId="4">
    <oc r="X309" t="e">
      <f>G309+</f>
    </oc>
    <nc r="X309" t="n">
      <f>-</f>
    </nc>
  </rcc>
  <rcc rId="23112" ua="false" sId="4">
    <oc r="X310" t="e">
      <f>G310+</f>
    </oc>
    <nc r="X310" t="n">
      <f>-</f>
    </nc>
  </rcc>
  <rcc rId="23113" ua="false" sId="4">
    <oc r="X311" t="e">
      <f>G311+</f>
    </oc>
    <nc r="X311" t="n">
      <f>-</f>
    </nc>
  </rcc>
  <rcc rId="23114" ua="false" sId="4">
    <oc r="X312" t="e">
      <f>G312+</f>
    </oc>
    <nc r="X312" t="n">
      <f>-</f>
    </nc>
  </rcc>
  <rcc rId="23115" ua="false" sId="4">
    <oc r="X313" t="e">
      <f>G313+</f>
    </oc>
    <nc r="X313" t="n">
      <f>-</f>
    </nc>
  </rcc>
  <rcc rId="23116" ua="false" sId="4">
    <oc r="X314" t="e">
      <f>G314+</f>
    </oc>
    <nc r="X314" t="n">
      <f>-</f>
    </nc>
  </rcc>
  <rcc rId="23117" ua="false" sId="4">
    <oc r="X315" t="e">
      <f>G315+</f>
    </oc>
    <nc r="X315" t="n">
      <f>-</f>
    </nc>
  </rcc>
  <rcc rId="23118" ua="false" sId="4">
    <oc r="X316" t="e">
      <f>G316+</f>
    </oc>
    <nc r="X316" t="n">
      <f>-</f>
    </nc>
  </rcc>
  <rcc rId="23119" ua="false" sId="4">
    <oc r="X317" t="e">
      <f>G317+</f>
    </oc>
    <nc r="X317" t="n">
      <f>-</f>
    </nc>
  </rcc>
  <rcc rId="23120" ua="false" sId="4">
    <oc r="X318" t="e">
      <f>G318+</f>
    </oc>
    <nc r="X318" t="n">
      <f>-</f>
    </nc>
  </rcc>
  <rcc rId="23121" ua="false" sId="4">
    <oc r="X319" t="e">
      <f>G319+</f>
    </oc>
    <nc r="X319" t="n">
      <f>-</f>
    </nc>
  </rcc>
  <rcc rId="23122" ua="false" sId="4">
    <nc r="X320" t="n">
      <f>-</f>
    </nc>
  </rcc>
  <rcc rId="23123" ua="false" sId="4">
    <oc r="Y295" t="e">
      <f>H295+</f>
    </oc>
    <nc r="Y295" t="n">
      <f>-</f>
    </nc>
  </rcc>
  <rcc rId="23124" ua="false" sId="4">
    <oc r="Y296" t="e">
      <f>H296+</f>
    </oc>
    <nc r="Y296" t="n">
      <f>-</f>
    </nc>
  </rcc>
  <rcc rId="23125" ua="false" sId="4">
    <oc r="Y297" t="e">
      <f>H297+</f>
    </oc>
    <nc r="Y297" t="n">
      <f>-</f>
    </nc>
  </rcc>
  <rcc rId="23126" ua="false" sId="4">
    <oc r="Y298" t="e">
      <f>H298+</f>
    </oc>
    <nc r="Y298" t="n">
      <f>-</f>
    </nc>
  </rcc>
  <rcc rId="23127" ua="false" sId="4">
    <oc r="Y299" t="e">
      <f>H299+</f>
    </oc>
    <nc r="Y299" t="n">
      <f>-</f>
    </nc>
  </rcc>
  <rcc rId="23128" ua="false" sId="4">
    <oc r="Y300" t="e">
      <f>H300+</f>
    </oc>
    <nc r="Y300" t="n">
      <f>-</f>
    </nc>
  </rcc>
  <rcc rId="23129" ua="false" sId="4">
    <oc r="Y301" t="e">
      <f>H301+</f>
    </oc>
    <nc r="Y301" t="n">
      <f>-</f>
    </nc>
  </rcc>
  <rcc rId="23130" ua="false" sId="4">
    <oc r="Y302" t="e">
      <f>H302+</f>
    </oc>
    <nc r="Y302" t="n">
      <f>-</f>
    </nc>
  </rcc>
  <rcc rId="23131" ua="false" sId="4">
    <oc r="Y303" t="e">
      <f>H303+</f>
    </oc>
    <nc r="Y303" t="n">
      <f>-</f>
    </nc>
  </rcc>
  <rcc rId="23132" ua="false" sId="4">
    <oc r="Y304" t="e">
      <f>H304+</f>
    </oc>
    <nc r="Y304" t="n">
      <f>-</f>
    </nc>
  </rcc>
  <rcc rId="23133" ua="false" sId="4">
    <oc r="Y305" t="e">
      <f>H305+</f>
    </oc>
    <nc r="Y305" t="n">
      <f>-</f>
    </nc>
  </rcc>
  <rcc rId="23134" ua="false" sId="4">
    <oc r="Y306" t="e">
      <f>H306+</f>
    </oc>
    <nc r="Y306" t="n">
      <f>-</f>
    </nc>
  </rcc>
  <rcc rId="23135" ua="false" sId="4">
    <oc r="Y307" t="e">
      <f>H307+</f>
    </oc>
    <nc r="Y307" t="n">
      <f>-</f>
    </nc>
  </rcc>
  <rcc rId="23136" ua="false" sId="4">
    <oc r="Y308" t="e">
      <f>H308+</f>
    </oc>
    <nc r="Y308" t="n">
      <f>-</f>
    </nc>
  </rcc>
  <rcc rId="23137" ua="false" sId="4">
    <oc r="Y309" t="e">
      <f>H309+</f>
    </oc>
    <nc r="Y309" t="n">
      <f>-</f>
    </nc>
  </rcc>
  <rcc rId="23138" ua="false" sId="4">
    <oc r="Y310" t="e">
      <f>H310+</f>
    </oc>
    <nc r="Y310" t="n">
      <f>-</f>
    </nc>
  </rcc>
  <rcc rId="23139" ua="false" sId="4">
    <oc r="Y311" t="e">
      <f>H311+</f>
    </oc>
    <nc r="Y311" t="n">
      <f>-</f>
    </nc>
  </rcc>
  <rcc rId="23140" ua="false" sId="4">
    <oc r="Y312" t="e">
      <f>H312+</f>
    </oc>
    <nc r="Y312" t="n">
      <f>-</f>
    </nc>
  </rcc>
  <rcc rId="23141" ua="false" sId="4">
    <oc r="Y313" t="e">
      <f>H313+</f>
    </oc>
    <nc r="Y313" t="n">
      <f>-</f>
    </nc>
  </rcc>
  <rcc rId="23142" ua="false" sId="4">
    <oc r="Y314" t="e">
      <f>H314+</f>
    </oc>
    <nc r="Y314" t="n">
      <f>-</f>
    </nc>
  </rcc>
  <rcc rId="23143" ua="false" sId="4">
    <oc r="Y315" t="e">
      <f>H315+</f>
    </oc>
    <nc r="Y315" t="n">
      <f>-</f>
    </nc>
  </rcc>
  <rcc rId="23144" ua="false" sId="4">
    <oc r="Y316" t="e">
      <f>H316+</f>
    </oc>
    <nc r="Y316" t="n">
      <f>-</f>
    </nc>
  </rcc>
  <rcc rId="23145" ua="false" sId="4">
    <oc r="Y317" t="e">
      <f>H317+</f>
    </oc>
    <nc r="Y317" t="n">
      <f>-</f>
    </nc>
  </rcc>
  <rcc rId="23146" ua="false" sId="4">
    <oc r="Y318" t="e">
      <f>H318+</f>
    </oc>
    <nc r="Y318" t="n">
      <f>-</f>
    </nc>
  </rcc>
  <rcc rId="23147" ua="false" sId="4">
    <oc r="Y319" t="e">
      <f>H319+</f>
    </oc>
    <nc r="Y319" t="n">
      <f>-</f>
    </nc>
  </rcc>
  <rcc rId="23148" ua="false" sId="4">
    <nc r="Y320" t="n">
      <f>-</f>
    </nc>
  </rcc>
  <rcc rId="23149" ua="false" sId="4">
    <oc r="Z295" t="n">
      <f>X295+0.33*Y295</f>
    </oc>
    <nc r="Z295" t="n">
      <f>-</f>
    </nc>
  </rcc>
  <rcc rId="23150" ua="false" sId="4">
    <oc r="Z296" t="n">
      <f>X296+0.33*Y296</f>
    </oc>
    <nc r="Z296" t="n">
      <f>-</f>
    </nc>
  </rcc>
  <rcc rId="23151" ua="false" sId="4">
    <oc r="Z297" t="n">
      <f>X297+0.33*Y297</f>
    </oc>
    <nc r="Z297" t="n">
      <f>-</f>
    </nc>
  </rcc>
  <rcc rId="23152" ua="false" sId="4">
    <oc r="Z298" t="n">
      <f>X298+0.33*Y298</f>
    </oc>
    <nc r="Z298" t="n">
      <f>-</f>
    </nc>
  </rcc>
  <rcc rId="23153" ua="false" sId="4">
    <oc r="Z299" t="n">
      <f>X299+0.33*Y299</f>
    </oc>
    <nc r="Z299" t="n">
      <f>-</f>
    </nc>
  </rcc>
  <rcc rId="23154" ua="false" sId="4">
    <oc r="Z300" t="n">
      <f>X300+0.33*Y300</f>
    </oc>
    <nc r="Z300" t="n">
      <f>-</f>
    </nc>
  </rcc>
  <rcc rId="23155" ua="false" sId="4">
    <oc r="Z301" t="n">
      <f>X301+0.33*Y301</f>
    </oc>
    <nc r="Z301" t="n">
      <f>-</f>
    </nc>
  </rcc>
  <rcc rId="23156" ua="false" sId="4">
    <oc r="Z302" t="n">
      <f>X302+0.33*Y302</f>
    </oc>
    <nc r="Z302" t="n">
      <f>-</f>
    </nc>
  </rcc>
  <rcc rId="23157" ua="false" sId="4">
    <oc r="Z303" t="n">
      <f>X303+0.33*Y303</f>
    </oc>
    <nc r="Z303" t="n">
      <f>-</f>
    </nc>
  </rcc>
  <rcc rId="23158" ua="false" sId="4">
    <oc r="Z304" t="n">
      <f>X304+0.33*Y304</f>
    </oc>
    <nc r="Z304" t="n">
      <f>-</f>
    </nc>
  </rcc>
  <rcc rId="23159" ua="false" sId="4">
    <oc r="Z305" t="n">
      <f>X305+0.33*Y305</f>
    </oc>
    <nc r="Z305" t="n">
      <f>-</f>
    </nc>
  </rcc>
  <rcc rId="23160" ua="false" sId="4">
    <oc r="Z306" t="n">
      <f>X306+0.33*Y306</f>
    </oc>
    <nc r="Z306" t="n">
      <f>-</f>
    </nc>
  </rcc>
  <rcc rId="23161" ua="false" sId="4">
    <oc r="Z307" t="n">
      <f>X307+0.33*Y307</f>
    </oc>
    <nc r="Z307" t="n">
      <f>-</f>
    </nc>
  </rcc>
  <rcc rId="23162" ua="false" sId="4">
    <oc r="Z308" t="n">
      <f>X308+0.33*Y308</f>
    </oc>
    <nc r="Z308" t="n">
      <f>-</f>
    </nc>
  </rcc>
  <rcc rId="23163" ua="false" sId="4">
    <oc r="Z309" t="n">
      <f>X309+0.33*Y309</f>
    </oc>
    <nc r="Z309" t="n">
      <f>-</f>
    </nc>
  </rcc>
  <rcc rId="23164" ua="false" sId="4">
    <oc r="Z310" t="n">
      <f>X310+0.33*Y310</f>
    </oc>
    <nc r="Z310" t="n">
      <f>-</f>
    </nc>
  </rcc>
  <rcc rId="23165" ua="false" sId="4">
    <oc r="Z311" t="n">
      <f>X311+0.33*Y311</f>
    </oc>
    <nc r="Z311" t="n">
      <f>-</f>
    </nc>
  </rcc>
  <rcc rId="23166" ua="false" sId="4">
    <oc r="Z312" t="n">
      <f>X312+0.33*Y312</f>
    </oc>
    <nc r="Z312" t="n">
      <f>-</f>
    </nc>
  </rcc>
  <rcc rId="23167" ua="false" sId="4">
    <oc r="Z313" t="n">
      <f>X313+0.33*Y313</f>
    </oc>
    <nc r="Z313" t="n">
      <f>-</f>
    </nc>
  </rcc>
  <rcc rId="23168" ua="false" sId="4">
    <oc r="Z314" t="n">
      <f>X314+0.33*Y314</f>
    </oc>
    <nc r="Z314" t="n">
      <f>-</f>
    </nc>
  </rcc>
  <rcc rId="23169" ua="false" sId="4">
    <oc r="Z315" t="n">
      <f>X315+0.33*Y315</f>
    </oc>
    <nc r="Z315" t="n">
      <f>-</f>
    </nc>
  </rcc>
  <rcc rId="23170" ua="false" sId="4">
    <oc r="Z316" t="n">
      <f>X316+0.33*Y316</f>
    </oc>
    <nc r="Z316" t="n">
      <f>-</f>
    </nc>
  </rcc>
  <rcc rId="23171" ua="false" sId="4">
    <oc r="Z317" t="n">
      <f>X317+0.33*Y317</f>
    </oc>
    <nc r="Z317" t="n">
      <f>-</f>
    </nc>
  </rcc>
  <rcc rId="23172" ua="false" sId="4">
    <oc r="Z318" t="n">
      <f>X318+0.33*Y318</f>
    </oc>
    <nc r="Z318" t="n">
      <f>-</f>
    </nc>
  </rcc>
  <rcc rId="23173" ua="false" sId="4">
    <oc r="Z319" t="n">
      <f>X319+0.33*Y319</f>
    </oc>
    <nc r="Z319" t="n">
      <f>-</f>
    </nc>
  </rcc>
  <rcc rId="23174" ua="false" sId="4">
    <nc r="Z320" t="n">
      <f>-</f>
    </nc>
  </rcc>
  <rcc rId="23175" ua="false" sId="4">
    <oc r="AC295" t="n">
      <f>IF(T295&gt;0,S295/T295,0)</f>
    </oc>
    <nc r="AC295" t="n">
      <f>-</f>
    </nc>
  </rcc>
  <rcc rId="23176" ua="false" sId="4">
    <oc r="AC296" t="n">
      <f>IF(T296&gt;0,S296/T296,0)</f>
    </oc>
    <nc r="AC296" t="n">
      <f>-</f>
    </nc>
  </rcc>
  <rcc rId="23177" ua="false" sId="4">
    <oc r="AC297" t="n">
      <f>IF(T297&gt;0,S297/T297,0)</f>
    </oc>
    <nc r="AC297" t="n">
      <f>-</f>
    </nc>
  </rcc>
  <rcc rId="23178" ua="false" sId="4">
    <oc r="AC298" t="n">
      <f>IF(T298&gt;0,S298/T298,0)</f>
    </oc>
    <nc r="AC298" t="n">
      <f>-</f>
    </nc>
  </rcc>
  <rcc rId="23179" ua="false" sId="4">
    <oc r="AC299" t="n">
      <f>IF(T299&gt;0,S299/T299,0)</f>
    </oc>
    <nc r="AC299" t="n">
      <f>-</f>
    </nc>
  </rcc>
  <rcc rId="23180" ua="false" sId="4">
    <oc r="AC300" t="n">
      <f>IF(T300&gt;0,S300/T300,0)</f>
    </oc>
    <nc r="AC300" t="n">
      <f>-</f>
    </nc>
  </rcc>
  <rcc rId="23181" ua="false" sId="4">
    <oc r="AC301" t="n">
      <f>IF(T301&gt;0,S301/T301,0)</f>
    </oc>
    <nc r="AC301" t="n">
      <f>-</f>
    </nc>
  </rcc>
  <rcc rId="23182" ua="false" sId="4">
    <oc r="AC302" t="n">
      <f>IF(T302&gt;0,S302/T302,0)</f>
    </oc>
    <nc r="AC302" t="n">
      <f>-</f>
    </nc>
  </rcc>
  <rcc rId="23183" ua="false" sId="4">
    <oc r="AC303" t="n">
      <f>IF(T303&gt;0,S303/T303,0)</f>
    </oc>
    <nc r="AC303" t="n">
      <f>-</f>
    </nc>
  </rcc>
  <rcc rId="23184" ua="false" sId="4">
    <oc r="AC304" t="n">
      <f>IF(T304&gt;0,S304/T304,0)</f>
    </oc>
    <nc r="AC304" t="n">
      <f>-</f>
    </nc>
  </rcc>
  <rcc rId="23185" ua="false" sId="4">
    <oc r="AC305" t="n">
      <f>IF(T305&gt;0,S305/T305,0)</f>
    </oc>
    <nc r="AC305" t="n">
      <f>-</f>
    </nc>
  </rcc>
  <rcc rId="23186" ua="false" sId="4">
    <oc r="AC306" t="n">
      <f>IF(T306&gt;0,S306/T306,0)</f>
    </oc>
    <nc r="AC306" t="n">
      <f>-</f>
    </nc>
  </rcc>
  <rcc rId="23187" ua="false" sId="4">
    <oc r="AC307" t="n">
      <f>IF(T307&gt;0,S307/T307,0)</f>
    </oc>
    <nc r="AC307" t="n">
      <f>-</f>
    </nc>
  </rcc>
  <rcc rId="23188" ua="false" sId="4">
    <oc r="AC308" t="n">
      <f>IF(T308&gt;0,S308/T308,0)</f>
    </oc>
    <nc r="AC308" t="n">
      <f>-</f>
    </nc>
  </rcc>
  <rcc rId="23189" ua="false" sId="4">
    <oc r="AC309" t="n">
      <f>IF(T309&gt;0,S309/T309,0)</f>
    </oc>
    <nc r="AC309" t="n">
      <f>-</f>
    </nc>
  </rcc>
  <rcc rId="23190" ua="false" sId="4">
    <oc r="AC310" t="n">
      <f>IF(T310&gt;0,S310/T310,0)</f>
    </oc>
    <nc r="AC310" t="n">
      <f>-</f>
    </nc>
  </rcc>
  <rcc rId="23191" ua="false" sId="4">
    <oc r="AC311" t="n">
      <f>IF(T311&gt;0,S311/T311,0)</f>
    </oc>
    <nc r="AC311" t="n">
      <f>-</f>
    </nc>
  </rcc>
  <rcc rId="23192" ua="false" sId="4">
    <oc r="AC312" t="n">
      <f>IF(T312&gt;0,S312/T312,0)</f>
    </oc>
    <nc r="AC312" t="n">
      <f>-</f>
    </nc>
  </rcc>
  <rcc rId="23193" ua="false" sId="4">
    <oc r="AC313" t="n">
      <f>IF(T313&gt;0,S313/T313,0)</f>
    </oc>
    <nc r="AC313" t="n">
      <f>-</f>
    </nc>
  </rcc>
  <rcc rId="23194" ua="false" sId="4">
    <oc r="AC314" t="n">
      <f>IF(T314&gt;0,S314/T314,0)</f>
    </oc>
    <nc r="AC314" t="n">
      <f>-</f>
    </nc>
  </rcc>
  <rcc rId="23195" ua="false" sId="4">
    <oc r="AC315" t="n">
      <f>IF(T315&gt;0,S315/T315,0)</f>
    </oc>
    <nc r="AC315" t="n">
      <f>-</f>
    </nc>
  </rcc>
  <rcc rId="23196" ua="false" sId="4">
    <oc r="AC316" t="n">
      <f>IF(T316&gt;0,S316/T316,0)</f>
    </oc>
    <nc r="AC316" t="n">
      <f>-</f>
    </nc>
  </rcc>
  <rcc rId="23197" ua="false" sId="4">
    <oc r="AC317" t="n">
      <f>IF(T317&gt;0,S317/T317,0)</f>
    </oc>
    <nc r="AC317" t="n">
      <f>-</f>
    </nc>
  </rcc>
  <rcc rId="23198" ua="false" sId="4">
    <oc r="AC318" t="n">
      <f>IF(T318&gt;0,S318/T318,0)</f>
    </oc>
    <nc r="AC318" t="n">
      <f>-</f>
    </nc>
  </rcc>
  <rcc rId="23199" ua="false" sId="4">
    <oc r="AC319" t="n">
      <f>IF(T319&gt;0,S319/T319,0)</f>
    </oc>
    <nc r="AC319" t="n">
      <f>-</f>
    </nc>
  </rcc>
  <rcc rId="23200" ua="false" sId="4">
    <oc r="AC320" t="e">
      <f>AVERAGE(AC295:AC319)</f>
    </oc>
    <nc r="AC320" t="n">
      <f>-</f>
    </nc>
  </rcc>
  <rcc rId="23201" ua="false" sId="4">
    <oc r="AC321" t="e">
      <f>_xlfn.STDEV.P(AC295:AC319)</f>
    </oc>
    <nc r="AC321" t="n">
      <f>-</f>
    </nc>
  </rcc>
  <rcc rId="23202" ua="false" sId="4">
    <oc r="AD295" t="e">
      <f>EXP((((AC295-AC$320)/AC$321+2)/4-1.9)^3)</f>
    </oc>
    <nc r="AD295" t="n">
      <f>-</f>
    </nc>
  </rcc>
  <rcc rId="23203" ua="false" sId="4">
    <oc r="AD296" t="e">
      <f>EXP((((AC296-AC$320)/AC$321+2)/4-1.9)^3)</f>
    </oc>
    <nc r="AD296" t="n">
      <f>-</f>
    </nc>
  </rcc>
  <rcc rId="23204" ua="false" sId="4">
    <oc r="AD297" t="e">
      <f>EXP((((AC297-AC$320)/AC$321+2)/4-1.9)^3)</f>
    </oc>
    <nc r="AD297" t="n">
      <f>-</f>
    </nc>
  </rcc>
  <rcc rId="23205" ua="false" sId="4">
    <oc r="AD298" t="e">
      <f>EXP((((AC298-AC$320)/AC$321+2)/4-1.9)^3)</f>
    </oc>
    <nc r="AD298" t="n">
      <f>-</f>
    </nc>
  </rcc>
  <rcc rId="23206" ua="false" sId="4">
    <oc r="AD299" t="e">
      <f>EXP((((AC299-AC$320)/AC$321+2)/4-1.9)^3)</f>
    </oc>
    <nc r="AD299" t="n">
      <f>-</f>
    </nc>
  </rcc>
  <rcc rId="23207" ua="false" sId="4">
    <oc r="AD300" t="e">
      <f>EXP((((AC300-AC$320)/AC$321+2)/4-1.9)^3)</f>
    </oc>
    <nc r="AD300" t="n">
      <f>-</f>
    </nc>
  </rcc>
  <rcc rId="23208" ua="false" sId="4">
    <oc r="AD301" t="e">
      <f>EXP((((AC301-AC$320)/AC$321+2)/4-1.9)^3)</f>
    </oc>
    <nc r="AD301" t="n">
      <f>-</f>
    </nc>
  </rcc>
  <rcc rId="23209" ua="false" sId="4">
    <oc r="AD302" t="e">
      <f>EXP((((AC302-AC$320)/AC$321+2)/4-1.9)^3)</f>
    </oc>
    <nc r="AD302" t="n">
      <f>-</f>
    </nc>
  </rcc>
  <rcc rId="23210" ua="false" sId="4">
    <oc r="AD303" t="e">
      <f>EXP((((AC303-AC$320)/AC$321+2)/4-1.9)^3)</f>
    </oc>
    <nc r="AD303" t="n">
      <f>-</f>
    </nc>
  </rcc>
  <rcc rId="23211" ua="false" sId="4">
    <oc r="AD304" t="e">
      <f>EXP((((AC304-AC$320)/AC$321+2)/4-1.9)^3)</f>
    </oc>
    <nc r="AD304" t="n">
      <f>-</f>
    </nc>
  </rcc>
  <rcc rId="23212" ua="false" sId="4">
    <oc r="AD305" t="e">
      <f>EXP((((AC305-AC$320)/AC$321+2)/4-1.9)^3)</f>
    </oc>
    <nc r="AD305" t="n">
      <f>-</f>
    </nc>
  </rcc>
  <rcc rId="23213" ua="false" sId="4">
    <oc r="AD306" t="e">
      <f>EXP((((AC306-AC$320)/AC$321+2)/4-1.9)^3)</f>
    </oc>
    <nc r="AD306" t="n">
      <f>-</f>
    </nc>
  </rcc>
  <rcc rId="23214" ua="false" sId="4">
    <oc r="AD307" t="e">
      <f>EXP((((AC307-AC$320)/AC$321+2)/4-1.9)^3)</f>
    </oc>
    <nc r="AD307" t="n">
      <f>-</f>
    </nc>
  </rcc>
  <rcc rId="23215" ua="false" sId="4">
    <oc r="AD308" t="e">
      <f>EXP((((AC308-AC$320)/AC$321+2)/4-1.9)^3)</f>
    </oc>
    <nc r="AD308" t="n">
      <f>-</f>
    </nc>
  </rcc>
  <rcc rId="23216" ua="false" sId="4">
    <oc r="AD309" t="e">
      <f>EXP((((AC309-AC$320)/AC$321+2)/4-1.9)^3)</f>
    </oc>
    <nc r="AD309" t="n">
      <f>-</f>
    </nc>
  </rcc>
  <rcc rId="23217" ua="false" sId="4">
    <oc r="AD310" t="e">
      <f>EXP((((AC310-AC$320)/AC$321+2)/4-1.9)^3)</f>
    </oc>
    <nc r="AD310" t="n">
      <f>-</f>
    </nc>
  </rcc>
  <rcc rId="23218" ua="false" sId="4">
    <oc r="AD311" t="e">
      <f>EXP((((AC311-AC$320)/AC$321+2)/4-1.9)^3)</f>
    </oc>
    <nc r="AD311" t="n">
      <f>-</f>
    </nc>
  </rcc>
  <rcc rId="23219" ua="false" sId="4">
    <oc r="AD312" t="e">
      <f>EXP((((AC312-AC$320)/AC$321+2)/4-1.9)^3)</f>
    </oc>
    <nc r="AD312" t="n">
      <f>-</f>
    </nc>
  </rcc>
  <rcc rId="23220" ua="false" sId="4">
    <oc r="AD313" t="e">
      <f>EXP((((AC313-AC$320)/AC$321+2)/4-1.9)^3)</f>
    </oc>
    <nc r="AD313" t="n">
      <f>-</f>
    </nc>
  </rcc>
  <rcc rId="23221" ua="false" sId="4">
    <oc r="AD314" t="e">
      <f>EXP((((AC314-AC$320)/AC$321+2)/4-1.9)^3)</f>
    </oc>
    <nc r="AD314" t="n">
      <f>-</f>
    </nc>
  </rcc>
  <rcc rId="23222" ua="false" sId="4">
    <oc r="AD315" t="e">
      <f>EXP((((AC315-AC$320)/AC$321+2)/4-1.9)^3)</f>
    </oc>
    <nc r="AD315" t="n">
      <f>-</f>
    </nc>
  </rcc>
  <rcc rId="23223" ua="false" sId="4">
    <oc r="AD316" t="e">
      <f>EXP((((AC316-AC$320)/AC$321+2)/4-1.9)^3)</f>
    </oc>
    <nc r="AD316" t="n">
      <f>-</f>
    </nc>
  </rcc>
  <rcc rId="23224" ua="false" sId="4">
    <oc r="AD317" t="e">
      <f>EXP((((AC317-AC$320)/AC$321+2)/4-1.9)^3)</f>
    </oc>
    <nc r="AD317" t="n">
      <f>-</f>
    </nc>
  </rcc>
  <rcc rId="23225" ua="false" sId="4">
    <oc r="AD318" t="e">
      <f>EXP((((AC318-AC$320)/AC$321+2)/4-1.9)^3)</f>
    </oc>
    <nc r="AD318" t="n">
      <f>-</f>
    </nc>
  </rcc>
  <rcc rId="23226" ua="false" sId="4">
    <oc r="AD319" t="e">
      <f>EXP((((AC319-AC$320)/AC$321+2)/4-1.9)^3)</f>
    </oc>
    <nc r="AD319" t="n">
      <f>-</f>
    </nc>
  </rcc>
  <rcc rId="23227" ua="false" sId="4">
    <oc r="AE295" t="e">
      <f>S295/U295</f>
    </oc>
    <nc r="AE295" t="n">
      <f>-</f>
    </nc>
  </rcc>
  <rcc rId="23228" ua="false" sId="4">
    <oc r="AE296" t="e">
      <f>S296/U296</f>
    </oc>
    <nc r="AE296" t="n">
      <f>-</f>
    </nc>
  </rcc>
  <rcc rId="23229" ua="false" sId="4">
    <oc r="AE297" t="e">
      <f>S297/U297</f>
    </oc>
    <nc r="AE297" t="n">
      <f>-</f>
    </nc>
  </rcc>
  <rcc rId="23230" ua="false" sId="4">
    <oc r="AE298" t="e">
      <f>S298/U298</f>
    </oc>
    <nc r="AE298" t="n">
      <f>-</f>
    </nc>
  </rcc>
  <rcc rId="23231" ua="false" sId="4">
    <oc r="AE299" t="e">
      <f>S299/U299</f>
    </oc>
    <nc r="AE299" t="n">
      <f>-</f>
    </nc>
  </rcc>
  <rcc rId="23232" ua="false" sId="4">
    <oc r="AE300" t="e">
      <f>S300/U300</f>
    </oc>
    <nc r="AE300" t="n">
      <f>-</f>
    </nc>
  </rcc>
  <rcc rId="23233" ua="false" sId="4">
    <oc r="AE301" t="e">
      <f>S301/U301</f>
    </oc>
    <nc r="AE301" t="n">
      <f>-</f>
    </nc>
  </rcc>
  <rcc rId="23234" ua="false" sId="4">
    <oc r="AE302" t="e">
      <f>S302/U302</f>
    </oc>
    <nc r="AE302" t="n">
      <f>-</f>
    </nc>
  </rcc>
  <rcc rId="23235" ua="false" sId="4">
    <oc r="AE303" t="e">
      <f>S303/U303</f>
    </oc>
    <nc r="AE303" t="n">
      <f>-</f>
    </nc>
  </rcc>
  <rcc rId="23236" ua="false" sId="4">
    <oc r="AE304" t="e">
      <f>S304/U304</f>
    </oc>
    <nc r="AE304" t="n">
      <f>-</f>
    </nc>
  </rcc>
  <rcc rId="23237" ua="false" sId="4">
    <oc r="AE305" t="e">
      <f>S305/U305</f>
    </oc>
    <nc r="AE305" t="n">
      <f>-</f>
    </nc>
  </rcc>
  <rcc rId="23238" ua="false" sId="4">
    <oc r="AE306" t="e">
      <f>S306/U306</f>
    </oc>
    <nc r="AE306" t="n">
      <f>-</f>
    </nc>
  </rcc>
  <rcc rId="23239" ua="false" sId="4">
    <oc r="AE307" t="e">
      <f>S307/U307</f>
    </oc>
    <nc r="AE307" t="n">
      <f>-</f>
    </nc>
  </rcc>
  <rcc rId="23240" ua="false" sId="4">
    <oc r="AE308" t="e">
      <f>S308/U308</f>
    </oc>
    <nc r="AE308" t="n">
      <f>-</f>
    </nc>
  </rcc>
  <rcc rId="23241" ua="false" sId="4">
    <oc r="AE309" t="e">
      <f>S309/U309</f>
    </oc>
    <nc r="AE309" t="n">
      <f>-</f>
    </nc>
  </rcc>
  <rcc rId="23242" ua="false" sId="4">
    <oc r="AE310" t="e">
      <f>S310/U310</f>
    </oc>
    <nc r="AE310" t="n">
      <f>-</f>
    </nc>
  </rcc>
  <rcc rId="23243" ua="false" sId="4">
    <oc r="AE311" t="e">
      <f>S311/U311</f>
    </oc>
    <nc r="AE311" t="n">
      <f>-</f>
    </nc>
  </rcc>
  <rcc rId="23244" ua="false" sId="4">
    <oc r="AE312" t="e">
      <f>S312/U312</f>
    </oc>
    <nc r="AE312" t="n">
      <f>-</f>
    </nc>
  </rcc>
  <rcc rId="23245" ua="false" sId="4">
    <oc r="AE313" t="e">
      <f>S313/U313</f>
    </oc>
    <nc r="AE313" t="n">
      <f>-</f>
    </nc>
  </rcc>
  <rcc rId="23246" ua="false" sId="4">
    <oc r="AE314" t="e">
      <f>S314/U314</f>
    </oc>
    <nc r="AE314" t="n">
      <f>-</f>
    </nc>
  </rcc>
  <rcc rId="23247" ua="false" sId="4">
    <oc r="AE315" t="e">
      <f>S315/U315</f>
    </oc>
    <nc r="AE315" t="n">
      <f>-</f>
    </nc>
  </rcc>
  <rcc rId="23248" ua="false" sId="4">
    <oc r="AE316" t="e">
      <f>S316/U316</f>
    </oc>
    <nc r="AE316" t="n">
      <f>-</f>
    </nc>
  </rcc>
  <rcc rId="23249" ua="false" sId="4">
    <oc r="AE317" t="e">
      <f>S317/U317</f>
    </oc>
    <nc r="AE317" t="n">
      <f>-</f>
    </nc>
  </rcc>
  <rcc rId="23250" ua="false" sId="4">
    <oc r="AE318" t="e">
      <f>S318/U318</f>
    </oc>
    <nc r="AE318" t="n">
      <f>-</f>
    </nc>
  </rcc>
  <rcc rId="23251" ua="false" sId="4">
    <oc r="AE319" t="e">
      <f>S319/U319</f>
    </oc>
    <nc r="AE319" t="n">
      <f>-</f>
    </nc>
  </rcc>
  <rcc rId="23252" ua="false" sId="4">
    <oc r="AE320" t="e">
      <f>AVERAGE(AE295:AE319)</f>
    </oc>
    <nc r="AE320" t="n">
      <f>-</f>
    </nc>
  </rcc>
  <rcc rId="23253" ua="false" sId="4">
    <oc r="AE321" t="e">
      <f>_xlfn.STDEV.P(AE295:AE319)</f>
    </oc>
    <nc r="AE321" t="n">
      <f>-</f>
    </nc>
  </rcc>
  <rcc rId="23254" ua="false" sId="4">
    <oc r="AF295" t="e">
      <f>EXP((((AE295-AE$320)/AE$321+2)/4-1.9)^3)</f>
    </oc>
    <nc r="AF295" t="n">
      <f>-</f>
    </nc>
  </rcc>
  <rcc rId="23255" ua="false" sId="4">
    <oc r="AF296" t="e">
      <f>EXP((((AE296-AE$320)/AE$321+2)/4-1.9)^3)</f>
    </oc>
    <nc r="AF296" t="n">
      <f>-</f>
    </nc>
  </rcc>
  <rcc rId="23256" ua="false" sId="4">
    <oc r="AF297" t="e">
      <f>EXP((((AE297-AE$320)/AE$321+2)/4-1.9)^3)</f>
    </oc>
    <nc r="AF297" t="n">
      <f>-</f>
    </nc>
  </rcc>
  <rcc rId="23257" ua="false" sId="4">
    <oc r="AF298" t="e">
      <f>EXP((((AE298-AE$320)/AE$321+2)/4-1.9)^3)</f>
    </oc>
    <nc r="AF298" t="n">
      <f>-</f>
    </nc>
  </rcc>
  <rcc rId="23258" ua="false" sId="4">
    <oc r="AF299" t="e">
      <f>EXP((((AE299-AE$320)/AE$321+2)/4-1.9)^3)</f>
    </oc>
    <nc r="AF299" t="n">
      <f>-</f>
    </nc>
  </rcc>
  <rcc rId="23259" ua="false" sId="4">
    <oc r="AF300" t="e">
      <f>EXP((((AE300-AE$320)/AE$321+2)/4-1.9)^3)</f>
    </oc>
    <nc r="AF300" t="n">
      <f>-</f>
    </nc>
  </rcc>
  <rcc rId="23260" ua="false" sId="4">
    <oc r="AF301" t="e">
      <f>EXP((((AE301-AE$320)/AE$321+2)/4-1.9)^3)</f>
    </oc>
    <nc r="AF301" t="n">
      <f>-</f>
    </nc>
  </rcc>
  <rcc rId="23261" ua="false" sId="4">
    <oc r="AF302" t="e">
      <f>EXP((((AE302-AE$320)/AE$321+2)/4-1.9)^3)</f>
    </oc>
    <nc r="AF302" t="n">
      <f>-</f>
    </nc>
  </rcc>
  <rcc rId="23262" ua="false" sId="4">
    <oc r="AF303" t="e">
      <f>EXP((((AE303-AE$320)/AE$321+2)/4-1.9)^3)</f>
    </oc>
    <nc r="AF303" t="n">
      <f>-</f>
    </nc>
  </rcc>
  <rcc rId="23263" ua="false" sId="4">
    <oc r="AF304" t="e">
      <f>EXP((((AE304-AE$320)/AE$321+2)/4-1.9)^3)</f>
    </oc>
    <nc r="AF304" t="n">
      <f>-</f>
    </nc>
  </rcc>
  <rcc rId="23264" ua="false" sId="4">
    <oc r="AF305" t="e">
      <f>EXP((((AE305-AE$320)/AE$321+2)/4-1.9)^3)</f>
    </oc>
    <nc r="AF305" t="n">
      <f>-</f>
    </nc>
  </rcc>
  <rcc rId="23265" ua="false" sId="4">
    <oc r="AF306" t="e">
      <f>EXP((((AE306-AE$320)/AE$321+2)/4-1.9)^3)</f>
    </oc>
    <nc r="AF306" t="n">
      <f>-</f>
    </nc>
  </rcc>
  <rcc rId="23266" ua="false" sId="4">
    <oc r="AF307" t="e">
      <f>EXP((((AE307-AE$320)/AE$321+2)/4-1.9)^3)</f>
    </oc>
    <nc r="AF307" t="n">
      <f>-</f>
    </nc>
  </rcc>
  <rcc rId="23267" ua="false" sId="4">
    <oc r="AF308" t="e">
      <f>EXP((((AE308-AE$320)/AE$321+2)/4-1.9)^3)</f>
    </oc>
    <nc r="AF308" t="n">
      <f>-</f>
    </nc>
  </rcc>
  <rcc rId="23268" ua="false" sId="4">
    <oc r="AF309" t="e">
      <f>EXP((((AE309-AE$320)/AE$321+2)/4-1.9)^3)</f>
    </oc>
    <nc r="AF309" t="n">
      <f>-</f>
    </nc>
  </rcc>
  <rcc rId="23269" ua="false" sId="4">
    <oc r="AF310" t="e">
      <f>EXP((((AE310-AE$320)/AE$321+2)/4-1.9)^3)</f>
    </oc>
    <nc r="AF310" t="n">
      <f>-</f>
    </nc>
  </rcc>
  <rcc rId="23270" ua="false" sId="4">
    <oc r="AF311" t="e">
      <f>EXP((((AE311-AE$320)/AE$321+2)/4-1.9)^3)</f>
    </oc>
    <nc r="AF311" t="n">
      <f>-</f>
    </nc>
  </rcc>
  <rcc rId="23271" ua="false" sId="4">
    <oc r="AF312" t="e">
      <f>EXP((((AE312-AE$320)/AE$321+2)/4-1.9)^3)</f>
    </oc>
    <nc r="AF312" t="n">
      <f>-</f>
    </nc>
  </rcc>
  <rcc rId="23272" ua="false" sId="4">
    <oc r="AF313" t="e">
      <f>EXP((((AE313-AE$320)/AE$321+2)/4-1.9)^3)</f>
    </oc>
    <nc r="AF313" t="n">
      <f>-</f>
    </nc>
  </rcc>
  <rcc rId="23273" ua="false" sId="4">
    <oc r="AF314" t="e">
      <f>EXP((((AE314-AE$320)/AE$321+2)/4-1.9)^3)</f>
    </oc>
    <nc r="AF314" t="n">
      <f>-</f>
    </nc>
  </rcc>
  <rcc rId="23274" ua="false" sId="4">
    <oc r="AF315" t="e">
      <f>EXP((((AE315-AE$320)/AE$321+2)/4-1.9)^3)</f>
    </oc>
    <nc r="AF315" t="n">
      <f>-</f>
    </nc>
  </rcc>
  <rcc rId="23275" ua="false" sId="4">
    <oc r="AF316" t="e">
      <f>EXP((((AE316-AE$320)/AE$321+2)/4-1.9)^3)</f>
    </oc>
    <nc r="AF316" t="n">
      <f>-</f>
    </nc>
  </rcc>
  <rcc rId="23276" ua="false" sId="4">
    <oc r="AF317" t="e">
      <f>EXP((((AE317-AE$320)/AE$321+2)/4-1.9)^3)</f>
    </oc>
    <nc r="AF317" t="n">
      <f>-</f>
    </nc>
  </rcc>
  <rcc rId="23277" ua="false" sId="4">
    <oc r="AF318" t="e">
      <f>EXP((((AE318-AE$320)/AE$321+2)/4-1.9)^3)</f>
    </oc>
    <nc r="AF318" t="n">
      <f>-</f>
    </nc>
  </rcc>
  <rcc rId="23278" ua="false" sId="4">
    <oc r="AF319" t="e">
      <f>EXP((((AE319-AE$320)/AE$321+2)/4-1.9)^3)</f>
    </oc>
    <nc r="AF319" t="n">
      <f>-</f>
    </nc>
  </rcc>
  <rcc rId="23279" ua="false" sId="4">
    <oc r="AG295" t="e">
      <f>V295/U295</f>
    </oc>
    <nc r="AG295" t="n">
      <f>-</f>
    </nc>
  </rcc>
  <rcc rId="23280" ua="false" sId="4">
    <oc r="AG296" t="e">
      <f>V296/U296</f>
    </oc>
    <nc r="AG296" t="n">
      <f>-</f>
    </nc>
  </rcc>
  <rcc rId="23281" ua="false" sId="4">
    <oc r="AG297" t="e">
      <f>V297/U297</f>
    </oc>
    <nc r="AG297" t="n">
      <f>-</f>
    </nc>
  </rcc>
  <rcc rId="23282" ua="false" sId="4">
    <oc r="AG298" t="e">
      <f>V298/U298</f>
    </oc>
    <nc r="AG298" t="n">
      <f>-</f>
    </nc>
  </rcc>
  <rcc rId="23283" ua="false" sId="4">
    <oc r="AG299" t="e">
      <f>V299/U299</f>
    </oc>
    <nc r="AG299" t="n">
      <f>-</f>
    </nc>
  </rcc>
  <rcc rId="23284" ua="false" sId="4">
    <oc r="AG300" t="e">
      <f>V300/U300</f>
    </oc>
    <nc r="AG300" t="n">
      <f>-</f>
    </nc>
  </rcc>
  <rcc rId="23285" ua="false" sId="4">
    <oc r="AG301" t="e">
      <f>V301/U301</f>
    </oc>
    <nc r="AG301" t="n">
      <f>-</f>
    </nc>
  </rcc>
  <rcc rId="23286" ua="false" sId="4">
    <oc r="AG302" t="e">
      <f>V302/U302</f>
    </oc>
    <nc r="AG302" t="n">
      <f>-</f>
    </nc>
  </rcc>
  <rcc rId="23287" ua="false" sId="4">
    <oc r="AG303" t="e">
      <f>V303/U303</f>
    </oc>
    <nc r="AG303" t="n">
      <f>-</f>
    </nc>
  </rcc>
  <rcc rId="23288" ua="false" sId="4">
    <oc r="AG304" t="e">
      <f>V304/U304</f>
    </oc>
    <nc r="AG304" t="n">
      <f>-</f>
    </nc>
  </rcc>
  <rcc rId="23289" ua="false" sId="4">
    <oc r="AG305" t="e">
      <f>V305/U305</f>
    </oc>
    <nc r="AG305" t="n">
      <f>-</f>
    </nc>
  </rcc>
  <rcc rId="23290" ua="false" sId="4">
    <oc r="AG306" t="e">
      <f>V306/U306</f>
    </oc>
    <nc r="AG306" t="n">
      <f>-</f>
    </nc>
  </rcc>
  <rcc rId="23291" ua="false" sId="4">
    <oc r="AG307" t="e">
      <f>V307/U307</f>
    </oc>
    <nc r="AG307" t="n">
      <f>-</f>
    </nc>
  </rcc>
  <rcc rId="23292" ua="false" sId="4">
    <oc r="AG308" t="e">
      <f>V308/U308</f>
    </oc>
    <nc r="AG308" t="n">
      <f>-</f>
    </nc>
  </rcc>
  <rcc rId="23293" ua="false" sId="4">
    <oc r="AG309" t="e">
      <f>V309/U309</f>
    </oc>
    <nc r="AG309" t="n">
      <f>-</f>
    </nc>
  </rcc>
  <rcc rId="23294" ua="false" sId="4">
    <oc r="AG310" t="e">
      <f>V310/U310</f>
    </oc>
    <nc r="AG310" t="n">
      <f>-</f>
    </nc>
  </rcc>
  <rcc rId="23295" ua="false" sId="4">
    <oc r="AG311" t="e">
      <f>V311/U311</f>
    </oc>
    <nc r="AG311" t="n">
      <f>-</f>
    </nc>
  </rcc>
  <rcc rId="23296" ua="false" sId="4">
    <oc r="AG312" t="e">
      <f>V312/U312</f>
    </oc>
    <nc r="AG312" t="n">
      <f>-</f>
    </nc>
  </rcc>
  <rcc rId="23297" ua="false" sId="4">
    <oc r="AG313" t="e">
      <f>V313/U313</f>
    </oc>
    <nc r="AG313" t="n">
      <f>-</f>
    </nc>
  </rcc>
  <rcc rId="23298" ua="false" sId="4">
    <oc r="AG314" t="e">
      <f>V314/U314</f>
    </oc>
    <nc r="AG314" t="n">
      <f>-</f>
    </nc>
  </rcc>
  <rcc rId="23299" ua="false" sId="4">
    <oc r="AG315" t="e">
      <f>V315/U315</f>
    </oc>
    <nc r="AG315" t="n">
      <f>-</f>
    </nc>
  </rcc>
  <rcc rId="23300" ua="false" sId="4">
    <oc r="AG316" t="e">
      <f>V316/U316</f>
    </oc>
    <nc r="AG316" t="n">
      <f>-</f>
    </nc>
  </rcc>
  <rcc rId="23301" ua="false" sId="4">
    <oc r="AG317" t="e">
      <f>V317/U317</f>
    </oc>
    <nc r="AG317" t="n">
      <f>-</f>
    </nc>
  </rcc>
  <rcc rId="23302" ua="false" sId="4">
    <oc r="AG318" t="e">
      <f>V318/U318</f>
    </oc>
    <nc r="AG318" t="n">
      <f>-</f>
    </nc>
  </rcc>
  <rcc rId="23303" ua="false" sId="4">
    <oc r="AG319" t="e">
      <f>V319/U319</f>
    </oc>
    <nc r="AG319" t="n">
      <f>-</f>
    </nc>
  </rcc>
  <rcc rId="23304" ua="false" sId="4">
    <oc r="AG320" t="e">
      <f>AVERAGE(AG295:AG319)</f>
    </oc>
    <nc r="AG320" t="n">
      <f>-</f>
    </nc>
  </rcc>
  <rcc rId="23305" ua="false" sId="4">
    <oc r="AG321" t="e">
      <f>_xlfn.STDEV.P(AG295:AG319)</f>
    </oc>
    <nc r="AG321" t="n">
      <f>-</f>
    </nc>
  </rcc>
  <rcc rId="23306" ua="false" sId="4">
    <oc r="AH295" t="e">
      <f>EXP((((AG295-AG$320)/AG$321+2)/4-1.9)^3)</f>
    </oc>
    <nc r="AH295" t="n">
      <f>-</f>
    </nc>
  </rcc>
  <rcc rId="23307" ua="false" sId="4">
    <oc r="AH296" t="e">
      <f>EXP((((AG296-AG$320)/AG$321+2)/4-1.9)^3)</f>
    </oc>
    <nc r="AH296" t="n">
      <f>-</f>
    </nc>
  </rcc>
  <rcc rId="23308" ua="false" sId="4">
    <oc r="AH297" t="e">
      <f>EXP((((AG297-AG$320)/AG$321+2)/4-1.9)^3)</f>
    </oc>
    <nc r="AH297" t="n">
      <f>-</f>
    </nc>
  </rcc>
  <rcc rId="23309" ua="false" sId="4">
    <oc r="AH298" t="e">
      <f>EXP((((AG298-AG$320)/AG$321+2)/4-1.9)^3)</f>
    </oc>
    <nc r="AH298" t="n">
      <f>-</f>
    </nc>
  </rcc>
  <rcc rId="23310" ua="false" sId="4">
    <oc r="AH299" t="e">
      <f>EXP((((AG299-AG$320)/AG$321+2)/4-1.9)^3)</f>
    </oc>
    <nc r="AH299" t="n">
      <f>-</f>
    </nc>
  </rcc>
  <rcc rId="23311" ua="false" sId="4">
    <oc r="AH300" t="e">
      <f>EXP((((AG300-AG$320)/AG$321+2)/4-1.9)^3)</f>
    </oc>
    <nc r="AH300" t="n">
      <f>-</f>
    </nc>
  </rcc>
  <rcc rId="23312" ua="false" sId="4">
    <oc r="AH301" t="e">
      <f>EXP((((AG301-AG$320)/AG$321+2)/4-1.9)^3)</f>
    </oc>
    <nc r="AH301" t="n">
      <f>-</f>
    </nc>
  </rcc>
  <rcc rId="23313" ua="false" sId="4">
    <oc r="AH302" t="e">
      <f>EXP((((AG302-AG$320)/AG$321+2)/4-1.9)^3)</f>
    </oc>
    <nc r="AH302" t="n">
      <f>-</f>
    </nc>
  </rcc>
  <rcc rId="23314" ua="false" sId="4">
    <oc r="AH303" t="e">
      <f>EXP((((AG303-AG$320)/AG$321+2)/4-1.9)^3)</f>
    </oc>
    <nc r="AH303" t="n">
      <f>-</f>
    </nc>
  </rcc>
  <rcc rId="23315" ua="false" sId="4">
    <oc r="AH304" t="e">
      <f>EXP((((AG304-AG$320)/AG$321+2)/4-1.9)^3)</f>
    </oc>
    <nc r="AH304" t="n">
      <f>-</f>
    </nc>
  </rcc>
  <rcc rId="23316" ua="false" sId="4">
    <oc r="AH305" t="e">
      <f>EXP((((AG305-AG$320)/AG$321+2)/4-1.9)^3)</f>
    </oc>
    <nc r="AH305" t="n">
      <f>-</f>
    </nc>
  </rcc>
  <rcc rId="23317" ua="false" sId="4">
    <oc r="AH306" t="e">
      <f>EXP((((AG306-AG$320)/AG$321+2)/4-1.9)^3)</f>
    </oc>
    <nc r="AH306" t="n">
      <f>-</f>
    </nc>
  </rcc>
  <rcc rId="23318" ua="false" sId="4">
    <oc r="AH307" t="e">
      <f>EXP((((AG307-AG$320)/AG$321+2)/4-1.9)^3)</f>
    </oc>
    <nc r="AH307" t="n">
      <f>-</f>
    </nc>
  </rcc>
  <rcc rId="23319" ua="false" sId="4">
    <oc r="AH308" t="e">
      <f>EXP((((AG308-AG$320)/AG$321+2)/4-1.9)^3)</f>
    </oc>
    <nc r="AH308" t="n">
      <f>-</f>
    </nc>
  </rcc>
  <rcc rId="23320" ua="false" sId="4">
    <oc r="AH309" t="e">
      <f>EXP((((AG309-AG$320)/AG$321+2)/4-1.9)^3)</f>
    </oc>
    <nc r="AH309" t="n">
      <f>-</f>
    </nc>
  </rcc>
  <rcc rId="23321" ua="false" sId="4">
    <oc r="AH310" t="e">
      <f>EXP((((AG310-AG$320)/AG$321+2)/4-1.9)^3)</f>
    </oc>
    <nc r="AH310" t="n">
      <f>-</f>
    </nc>
  </rcc>
  <rcc rId="23322" ua="false" sId="4">
    <oc r="AH311" t="e">
      <f>EXP((((AG311-AG$320)/AG$321+2)/4-1.9)^3)</f>
    </oc>
    <nc r="AH311" t="n">
      <f>-</f>
    </nc>
  </rcc>
  <rcc rId="23323" ua="false" sId="4">
    <oc r="AH312" t="e">
      <f>EXP((((AG312-AG$320)/AG$321+2)/4-1.9)^3)</f>
    </oc>
    <nc r="AH312" t="n">
      <f>-</f>
    </nc>
  </rcc>
  <rcc rId="23324" ua="false" sId="4">
    <oc r="AH313" t="e">
      <f>EXP((((AG313-AG$320)/AG$321+2)/4-1.9)^3)</f>
    </oc>
    <nc r="AH313" t="n">
      <f>-</f>
    </nc>
  </rcc>
  <rcc rId="23325" ua="false" sId="4">
    <oc r="AH314" t="e">
      <f>EXP((((AG314-AG$320)/AG$321+2)/4-1.9)^3)</f>
    </oc>
    <nc r="AH314" t="n">
      <f>-</f>
    </nc>
  </rcc>
  <rcc rId="23326" ua="false" sId="4">
    <oc r="AH315" t="e">
      <f>EXP((((AG315-AG$320)/AG$321+2)/4-1.9)^3)</f>
    </oc>
    <nc r="AH315" t="n">
      <f>-</f>
    </nc>
  </rcc>
  <rcc rId="23327" ua="false" sId="4">
    <oc r="AH316" t="e">
      <f>EXP((((AG316-AG$320)/AG$321+2)/4-1.9)^3)</f>
    </oc>
    <nc r="AH316" t="n">
      <f>-</f>
    </nc>
  </rcc>
  <rcc rId="23328" ua="false" sId="4">
    <oc r="AH317" t="e">
      <f>EXP((((AG317-AG$320)/AG$321+2)/4-1.9)^3)</f>
    </oc>
    <nc r="AH317" t="n">
      <f>-</f>
    </nc>
  </rcc>
  <rcc rId="23329" ua="false" sId="4">
    <oc r="AH318" t="e">
      <f>EXP((((AG318-AG$320)/AG$321+2)/4-1.9)^3)</f>
    </oc>
    <nc r="AH318" t="n">
      <f>-</f>
    </nc>
  </rcc>
  <rcc rId="23330" ua="false" sId="4">
    <oc r="AH319" t="e">
      <f>EXP((((AG319-AG$320)/AG$321+2)/4-1.9)^3)</f>
    </oc>
    <nc r="AH319" t="n">
      <f>-</f>
    </nc>
  </rcc>
  <rcc rId="23331" ua="false" sId="4">
    <oc r="AI295" t="e">
      <f>W295/U295</f>
    </oc>
    <nc r="AI295" t="n">
      <f>-</f>
    </nc>
  </rcc>
  <rcc rId="23332" ua="false" sId="4">
    <oc r="AI296" t="e">
      <f>W296/U296</f>
    </oc>
    <nc r="AI296" t="n">
      <f>-</f>
    </nc>
  </rcc>
  <rcc rId="23333" ua="false" sId="4">
    <oc r="AI297" t="e">
      <f>W297/U297</f>
    </oc>
    <nc r="AI297" t="n">
      <f>-</f>
    </nc>
  </rcc>
  <rcc rId="23334" ua="false" sId="4">
    <oc r="AI298" t="e">
      <f>W298/U298</f>
    </oc>
    <nc r="AI298" t="n">
      <f>-</f>
    </nc>
  </rcc>
  <rcc rId="23335" ua="false" sId="4">
    <oc r="AI299" t="e">
      <f>W299/U299</f>
    </oc>
    <nc r="AI299" t="n">
      <f>-</f>
    </nc>
  </rcc>
  <rcc rId="23336" ua="false" sId="4">
    <oc r="AI300" t="e">
      <f>W300/U300</f>
    </oc>
    <nc r="AI300" t="n">
      <f>-</f>
    </nc>
  </rcc>
  <rcc rId="23337" ua="false" sId="4">
    <oc r="AI301" t="e">
      <f>W301/U301</f>
    </oc>
    <nc r="AI301" t="n">
      <f>-</f>
    </nc>
  </rcc>
  <rcc rId="23338" ua="false" sId="4">
    <oc r="AI302" t="e">
      <f>W302/U302</f>
    </oc>
    <nc r="AI302" t="n">
      <f>-</f>
    </nc>
  </rcc>
  <rcc rId="23339" ua="false" sId="4">
    <oc r="AI303" t="e">
      <f>W303/U303</f>
    </oc>
    <nc r="AI303" t="n">
      <f>-</f>
    </nc>
  </rcc>
  <rcc rId="23340" ua="false" sId="4">
    <oc r="AI304" t="e">
      <f>W304/U304</f>
    </oc>
    <nc r="AI304" t="n">
      <f>-</f>
    </nc>
  </rcc>
  <rcc rId="23341" ua="false" sId="4">
    <oc r="AI305" t="e">
      <f>W305/U305</f>
    </oc>
    <nc r="AI305" t="n">
      <f>-</f>
    </nc>
  </rcc>
  <rcc rId="23342" ua="false" sId="4">
    <oc r="AI306" t="e">
      <f>W306/U306</f>
    </oc>
    <nc r="AI306" t="n">
      <f>-</f>
    </nc>
  </rcc>
  <rcc rId="23343" ua="false" sId="4">
    <oc r="AI307" t="e">
      <f>W307/U307</f>
    </oc>
    <nc r="AI307" t="n">
      <f>-</f>
    </nc>
  </rcc>
  <rcc rId="23344" ua="false" sId="4">
    <oc r="AI308" t="e">
      <f>W308/U308</f>
    </oc>
    <nc r="AI308" t="n">
      <f>-</f>
    </nc>
  </rcc>
  <rcc rId="23345" ua="false" sId="4">
    <oc r="AI309" t="e">
      <f>W309/U309</f>
    </oc>
    <nc r="AI309" t="n">
      <f>-</f>
    </nc>
  </rcc>
  <rcc rId="23346" ua="false" sId="4">
    <oc r="AI310" t="e">
      <f>W310/U310</f>
    </oc>
    <nc r="AI310" t="n">
      <f>-</f>
    </nc>
  </rcc>
  <rcc rId="23347" ua="false" sId="4">
    <oc r="AI311" t="e">
      <f>W311/U311</f>
    </oc>
    <nc r="AI311" t="n">
      <f>-</f>
    </nc>
  </rcc>
  <rcc rId="23348" ua="false" sId="4">
    <oc r="AI312" t="e">
      <f>W312/U312</f>
    </oc>
    <nc r="AI312" t="n">
      <f>-</f>
    </nc>
  </rcc>
  <rcc rId="23349" ua="false" sId="4">
    <oc r="AI313" t="e">
      <f>W313/U313</f>
    </oc>
    <nc r="AI313" t="n">
      <f>-</f>
    </nc>
  </rcc>
  <rcc rId="23350" ua="false" sId="4">
    <oc r="AI314" t="e">
      <f>W314/U314</f>
    </oc>
    <nc r="AI314" t="n">
      <f>-</f>
    </nc>
  </rcc>
  <rcc rId="23351" ua="false" sId="4">
    <oc r="AI315" t="e">
      <f>W315/U315</f>
    </oc>
    <nc r="AI315" t="n">
      <f>-</f>
    </nc>
  </rcc>
  <rcc rId="23352" ua="false" sId="4">
    <oc r="AI316" t="e">
      <f>W316/U316</f>
    </oc>
    <nc r="AI316" t="n">
      <f>-</f>
    </nc>
  </rcc>
  <rcc rId="23353" ua="false" sId="4">
    <oc r="AI317" t="e">
      <f>W317/U317</f>
    </oc>
    <nc r="AI317" t="n">
      <f>-</f>
    </nc>
  </rcc>
  <rcc rId="23354" ua="false" sId="4">
    <oc r="AI318" t="e">
      <f>W318/U318</f>
    </oc>
    <nc r="AI318" t="n">
      <f>-</f>
    </nc>
  </rcc>
  <rcc rId="23355" ua="false" sId="4">
    <oc r="AI319" t="e">
      <f>W319/U319</f>
    </oc>
    <nc r="AI319" t="n">
      <f>-</f>
    </nc>
  </rcc>
  <rcc rId="23356" ua="false" sId="4">
    <oc r="AI320" t="e">
      <f>AVERAGE(AI295:AI319)</f>
    </oc>
    <nc r="AI320" t="n">
      <f>-</f>
    </nc>
  </rcc>
  <rcc rId="23357" ua="false" sId="4">
    <oc r="AI321" t="e">
      <f>_xlfn.STDEV.P(AI295:AI319)</f>
    </oc>
    <nc r="AI321" t="n">
      <f>-</f>
    </nc>
  </rcc>
  <rcc rId="23358" ua="false" sId="4">
    <oc r="AJ295" t="e">
      <f>EXP((((AI295-AI$320)/AI$321+2)/4-1.9)^3)</f>
    </oc>
    <nc r="AJ295" t="n">
      <f>-</f>
    </nc>
  </rcc>
  <rcc rId="23359" ua="false" sId="4">
    <oc r="AJ296" t="e">
      <f>EXP((((AI296-AI$320)/AI$321+2)/4-1.9)^3)</f>
    </oc>
    <nc r="AJ296" t="n">
      <f>-</f>
    </nc>
  </rcc>
  <rcc rId="23360" ua="false" sId="4">
    <oc r="AJ297" t="e">
      <f>EXP((((AI297-AI$320)/AI$321+2)/4-1.9)^3)</f>
    </oc>
    <nc r="AJ297" t="n">
      <f>-</f>
    </nc>
  </rcc>
  <rcc rId="23361" ua="false" sId="4">
    <oc r="AJ298" t="e">
      <f>EXP((((AI298-AI$320)/AI$321+2)/4-1.9)^3)</f>
    </oc>
    <nc r="AJ298" t="n">
      <f>-</f>
    </nc>
  </rcc>
  <rcc rId="23362" ua="false" sId="4">
    <oc r="AJ299" t="e">
      <f>EXP((((AI299-AI$320)/AI$321+2)/4-1.9)^3)</f>
    </oc>
    <nc r="AJ299" t="n">
      <f>-</f>
    </nc>
  </rcc>
  <rcc rId="23363" ua="false" sId="4">
    <oc r="AJ300" t="e">
      <f>EXP((((AI300-AI$320)/AI$321+2)/4-1.9)^3)</f>
    </oc>
    <nc r="AJ300" t="n">
      <f>-</f>
    </nc>
  </rcc>
  <rcc rId="23364" ua="false" sId="4">
    <oc r="AJ301" t="e">
      <f>EXP((((AI301-AI$320)/AI$321+2)/4-1.9)^3)</f>
    </oc>
    <nc r="AJ301" t="n">
      <f>-</f>
    </nc>
  </rcc>
  <rcc rId="23365" ua="false" sId="4">
    <oc r="AJ302" t="e">
      <f>EXP((((AI302-AI$320)/AI$321+2)/4-1.9)^3)</f>
    </oc>
    <nc r="AJ302" t="n">
      <f>-</f>
    </nc>
  </rcc>
  <rcc rId="23366" ua="false" sId="4">
    <oc r="AJ303" t="e">
      <f>EXP((((AI303-AI$320)/AI$321+2)/4-1.9)^3)</f>
    </oc>
    <nc r="AJ303" t="n">
      <f>-</f>
    </nc>
  </rcc>
  <rcc rId="23367" ua="false" sId="4">
    <oc r="AJ304" t="e">
      <f>EXP((((AI304-AI$320)/AI$321+2)/4-1.9)^3)</f>
    </oc>
    <nc r="AJ304" t="n">
      <f>-</f>
    </nc>
  </rcc>
  <rcc rId="23368" ua="false" sId="4">
    <oc r="AJ305" t="e">
      <f>EXP((((AI305-AI$320)/AI$321+2)/4-1.9)^3)</f>
    </oc>
    <nc r="AJ305" t="n">
      <f>-</f>
    </nc>
  </rcc>
  <rcc rId="23369" ua="false" sId="4">
    <oc r="AJ306" t="e">
      <f>EXP((((AI306-AI$320)/AI$321+2)/4-1.9)^3)</f>
    </oc>
    <nc r="AJ306" t="n">
      <f>-</f>
    </nc>
  </rcc>
  <rcc rId="23370" ua="false" sId="4">
    <oc r="AJ307" t="e">
      <f>EXP((((AI307-AI$320)/AI$321+2)/4-1.9)^3)</f>
    </oc>
    <nc r="AJ307" t="n">
      <f>-</f>
    </nc>
  </rcc>
  <rcc rId="23371" ua="false" sId="4">
    <oc r="AJ308" t="e">
      <f>EXP((((AI308-AI$320)/AI$321+2)/4-1.9)^3)</f>
    </oc>
    <nc r="AJ308" t="n">
      <f>-</f>
    </nc>
  </rcc>
  <rcc rId="23372" ua="false" sId="4">
    <oc r="AJ309" t="e">
      <f>EXP((((AI309-AI$320)/AI$321+2)/4-1.9)^3)</f>
    </oc>
    <nc r="AJ309" t="n">
      <f>-</f>
    </nc>
  </rcc>
  <rcc rId="23373" ua="false" sId="4">
    <oc r="AJ310" t="e">
      <f>EXP((((AI310-AI$320)/AI$321+2)/4-1.9)^3)</f>
    </oc>
    <nc r="AJ310" t="n">
      <f>-</f>
    </nc>
  </rcc>
  <rcc rId="23374" ua="false" sId="4">
    <oc r="AJ311" t="e">
      <f>EXP((((AI311-AI$320)/AI$321+2)/4-1.9)^3)</f>
    </oc>
    <nc r="AJ311" t="n">
      <f>-</f>
    </nc>
  </rcc>
  <rcc rId="23375" ua="false" sId="4">
    <oc r="AJ312" t="e">
      <f>EXP((((AI312-AI$320)/AI$321+2)/4-1.9)^3)</f>
    </oc>
    <nc r="AJ312" t="n">
      <f>-</f>
    </nc>
  </rcc>
  <rcc rId="23376" ua="false" sId="4">
    <oc r="AJ313" t="e">
      <f>EXP((((AI313-AI$320)/AI$321+2)/4-1.9)^3)</f>
    </oc>
    <nc r="AJ313" t="n">
      <f>-</f>
    </nc>
  </rcc>
  <rcc rId="23377" ua="false" sId="4">
    <oc r="AJ314" t="e">
      <f>EXP((((AI314-AI$320)/AI$321+2)/4-1.9)^3)</f>
    </oc>
    <nc r="AJ314" t="n">
      <f>-</f>
    </nc>
  </rcc>
  <rcc rId="23378" ua="false" sId="4">
    <oc r="AJ315" t="e">
      <f>EXP((((AI315-AI$320)/AI$321+2)/4-1.9)^3)</f>
    </oc>
    <nc r="AJ315" t="n">
      <f>-</f>
    </nc>
  </rcc>
  <rcc rId="23379" ua="false" sId="4">
    <oc r="AJ316" t="e">
      <f>EXP((((AI316-AI$320)/AI$321+2)/4-1.9)^3)</f>
    </oc>
    <nc r="AJ316" t="n">
      <f>-</f>
    </nc>
  </rcc>
  <rcc rId="23380" ua="false" sId="4">
    <oc r="AJ317" t="e">
      <f>EXP((((AI317-AI$320)/AI$321+2)/4-1.9)^3)</f>
    </oc>
    <nc r="AJ317" t="n">
      <f>-</f>
    </nc>
  </rcc>
  <rcc rId="23381" ua="false" sId="4">
    <oc r="AJ318" t="e">
      <f>EXP((((AI318-AI$320)/AI$321+2)/4-1.9)^3)</f>
    </oc>
    <nc r="AJ318" t="n">
      <f>-</f>
    </nc>
  </rcc>
  <rcc rId="23382" ua="false" sId="4">
    <oc r="AJ319" t="e">
      <f>EXP((((AI319-AI$320)/AI$321+2)/4-1.9)^3)</f>
    </oc>
    <nc r="AJ319" t="n">
      <f>-</f>
    </nc>
  </rcc>
  <rcc rId="23383" ua="false" sId="4">
    <oc r="AK295" t="e">
      <f>Z295/U295</f>
    </oc>
    <nc r="AK295" t="n">
      <f>-</f>
    </nc>
  </rcc>
  <rcc rId="23384" ua="false" sId="4">
    <oc r="AK296" t="e">
      <f>Z296/U296</f>
    </oc>
    <nc r="AK296" t="n">
      <f>-</f>
    </nc>
  </rcc>
  <rcc rId="23385" ua="false" sId="4">
    <oc r="AK297" t="e">
      <f>Z297/U297</f>
    </oc>
    <nc r="AK297" t="n">
      <f>-</f>
    </nc>
  </rcc>
  <rcc rId="23386" ua="false" sId="4">
    <oc r="AK298" t="e">
      <f>Z298/U298</f>
    </oc>
    <nc r="AK298" t="n">
      <f>-</f>
    </nc>
  </rcc>
  <rcc rId="23387" ua="false" sId="4">
    <oc r="AK299" t="e">
      <f>Z299/U299</f>
    </oc>
    <nc r="AK299" t="n">
      <f>-</f>
    </nc>
  </rcc>
  <rcc rId="23388" ua="false" sId="4">
    <oc r="AK300" t="e">
      <f>Z300/U300</f>
    </oc>
    <nc r="AK300" t="n">
      <f>-</f>
    </nc>
  </rcc>
  <rcc rId="23389" ua="false" sId="4">
    <oc r="AK301" t="e">
      <f>Z301/U301</f>
    </oc>
    <nc r="AK301" t="n">
      <f>-</f>
    </nc>
  </rcc>
  <rcc rId="23390" ua="false" sId="4">
    <oc r="AK302" t="e">
      <f>Z302/U302</f>
    </oc>
    <nc r="AK302" t="n">
      <f>-</f>
    </nc>
  </rcc>
  <rcc rId="23391" ua="false" sId="4">
    <oc r="AK303" t="e">
      <f>Z303/U303</f>
    </oc>
    <nc r="AK303" t="n">
      <f>-</f>
    </nc>
  </rcc>
  <rcc rId="23392" ua="false" sId="4">
    <oc r="AK304" t="e">
      <f>Z304/U304</f>
    </oc>
    <nc r="AK304" t="n">
      <f>-</f>
    </nc>
  </rcc>
  <rcc rId="23393" ua="false" sId="4">
    <oc r="AK305" t="e">
      <f>Z305/U305</f>
    </oc>
    <nc r="AK305" t="n">
      <f>-</f>
    </nc>
  </rcc>
  <rcc rId="23394" ua="false" sId="4">
    <oc r="AK306" t="e">
      <f>Z306/U306</f>
    </oc>
    <nc r="AK306" t="n">
      <f>-</f>
    </nc>
  </rcc>
  <rcc rId="23395" ua="false" sId="4">
    <oc r="AK307" t="e">
      <f>Z307/U307</f>
    </oc>
    <nc r="AK307" t="n">
      <f>-</f>
    </nc>
  </rcc>
  <rcc rId="23396" ua="false" sId="4">
    <oc r="AK308" t="e">
      <f>Z308/U308</f>
    </oc>
    <nc r="AK308" t="n">
      <f>-</f>
    </nc>
  </rcc>
  <rcc rId="23397" ua="false" sId="4">
    <oc r="AK309" t="e">
      <f>Z309/U309</f>
    </oc>
    <nc r="AK309" t="n">
      <f>-</f>
    </nc>
  </rcc>
  <rcc rId="23398" ua="false" sId="4">
    <oc r="AK310" t="e">
      <f>Z310/U310</f>
    </oc>
    <nc r="AK310" t="n">
      <f>-</f>
    </nc>
  </rcc>
  <rcc rId="23399" ua="false" sId="4">
    <oc r="AK311" t="e">
      <f>Z311/U311</f>
    </oc>
    <nc r="AK311" t="n">
      <f>-</f>
    </nc>
  </rcc>
  <rcc rId="23400" ua="false" sId="4">
    <oc r="AK312" t="e">
      <f>Z312/U312</f>
    </oc>
    <nc r="AK312" t="n">
      <f>-</f>
    </nc>
  </rcc>
  <rcc rId="23401" ua="false" sId="4">
    <oc r="AK313" t="e">
      <f>Z313/U313</f>
    </oc>
    <nc r="AK313" t="n">
      <f>-</f>
    </nc>
  </rcc>
  <rcc rId="23402" ua="false" sId="4">
    <oc r="AK314" t="e">
      <f>Z314/U314</f>
    </oc>
    <nc r="AK314" t="n">
      <f>-</f>
    </nc>
  </rcc>
  <rcc rId="23403" ua="false" sId="4">
    <oc r="AK315" t="e">
      <f>Z315/U315</f>
    </oc>
    <nc r="AK315" t="n">
      <f>-</f>
    </nc>
  </rcc>
  <rcc rId="23404" ua="false" sId="4">
    <oc r="AK316" t="e">
      <f>Z316/U316</f>
    </oc>
    <nc r="AK316" t="n">
      <f>-</f>
    </nc>
  </rcc>
  <rcc rId="23405" ua="false" sId="4">
    <oc r="AK317" t="e">
      <f>Z317/U317</f>
    </oc>
    <nc r="AK317" t="n">
      <f>-</f>
    </nc>
  </rcc>
  <rcc rId="23406" ua="false" sId="4">
    <oc r="AK318" t="e">
      <f>Z318/U318</f>
    </oc>
    <nc r="AK318" t="n">
      <f>-</f>
    </nc>
  </rcc>
  <rcc rId="23407" ua="false" sId="4">
    <oc r="AK319" t="e">
      <f>Z319/U319</f>
    </oc>
    <nc r="AK319" t="n">
      <f>-</f>
    </nc>
  </rcc>
  <rcc rId="23408" ua="false" sId="4">
    <oc r="AK320" t="e">
      <f>AVERAGE(AK295:AK319)</f>
    </oc>
    <nc r="AK320" t="n">
      <f>-</f>
    </nc>
  </rcc>
  <rcc rId="23409" ua="false" sId="4">
    <oc r="AK321" t="e">
      <f>_xlfn.STDEV.P(AK295:AK319)</f>
    </oc>
    <nc r="AK321" t="n">
      <f>-</f>
    </nc>
  </rcc>
  <rcc rId="23410" ua="false" sId="4">
    <oc r="AL295" t="e">
      <f>EXP((((AK295-AK$320)/AK$321+2)/4-1.9)^3)</f>
    </oc>
    <nc r="AL295" t="n">
      <f>-</f>
    </nc>
  </rcc>
  <rcc rId="23411" ua="false" sId="4">
    <oc r="AL296" t="e">
      <f>EXP((((AK296-AK$320)/AK$321+2)/4-1.9)^3)</f>
    </oc>
    <nc r="AL296" t="n">
      <f>-</f>
    </nc>
  </rcc>
  <rcc rId="23412" ua="false" sId="4">
    <oc r="AL297" t="e">
      <f>EXP((((AK297-AK$320)/AK$321+2)/4-1.9)^3)</f>
    </oc>
    <nc r="AL297" t="n">
      <f>-</f>
    </nc>
  </rcc>
  <rcc rId="23413" ua="false" sId="4">
    <oc r="AL298" t="e">
      <f>EXP((((AK298-AK$320)/AK$321+2)/4-1.9)^3)</f>
    </oc>
    <nc r="AL298" t="n">
      <f>-</f>
    </nc>
  </rcc>
  <rcc rId="23414" ua="false" sId="4">
    <oc r="AL299" t="e">
      <f>EXP((((AK299-AK$320)/AK$321+2)/4-1.9)^3)</f>
    </oc>
    <nc r="AL299" t="n">
      <f>-</f>
    </nc>
  </rcc>
  <rcc rId="23415" ua="false" sId="4">
    <oc r="AL300" t="e">
      <f>EXP((((AK300-AK$320)/AK$321+2)/4-1.9)^3)</f>
    </oc>
    <nc r="AL300" t="n">
      <f>-</f>
    </nc>
  </rcc>
  <rcc rId="23416" ua="false" sId="4">
    <oc r="AL301" t="e">
      <f>EXP((((AK301-AK$320)/AK$321+2)/4-1.9)^3)</f>
    </oc>
    <nc r="AL301" t="n">
      <f>-</f>
    </nc>
  </rcc>
  <rcc rId="23417" ua="false" sId="4">
    <oc r="AL302" t="e">
      <f>EXP((((AK302-AK$320)/AK$321+2)/4-1.9)^3)</f>
    </oc>
    <nc r="AL302" t="n">
      <f>-</f>
    </nc>
  </rcc>
  <rcc rId="23418" ua="false" sId="4">
    <oc r="AL303" t="e">
      <f>EXP((((AK303-AK$320)/AK$321+2)/4-1.9)^3)</f>
    </oc>
    <nc r="AL303" t="n">
      <f>-</f>
    </nc>
  </rcc>
  <rcc rId="23419" ua="false" sId="4">
    <oc r="AL304" t="e">
      <f>EXP((((AK304-AK$320)/AK$321+2)/4-1.9)^3)</f>
    </oc>
    <nc r="AL304" t="n">
      <f>-</f>
    </nc>
  </rcc>
  <rcc rId="23420" ua="false" sId="4">
    <oc r="AL305" t="e">
      <f>EXP((((AK305-AK$320)/AK$321+2)/4-1.9)^3)</f>
    </oc>
    <nc r="AL305" t="n">
      <f>-</f>
    </nc>
  </rcc>
  <rcc rId="23421" ua="false" sId="4">
    <oc r="AL306" t="e">
      <f>EXP((((AK306-AK$320)/AK$321+2)/4-1.9)^3)</f>
    </oc>
    <nc r="AL306" t="n">
      <f>-</f>
    </nc>
  </rcc>
  <rcc rId="23422" ua="false" sId="4">
    <oc r="AL307" t="e">
      <f>EXP((((AK307-AK$320)/AK$321+2)/4-1.9)^3)</f>
    </oc>
    <nc r="AL307" t="n">
      <f>-</f>
    </nc>
  </rcc>
  <rcc rId="23423" ua="false" sId="4">
    <oc r="AL308" t="e">
      <f>EXP((((AK308-AK$320)/AK$321+2)/4-1.9)^3)</f>
    </oc>
    <nc r="AL308" t="n">
      <f>-</f>
    </nc>
  </rcc>
  <rcc rId="23424" ua="false" sId="4">
    <oc r="AL309" t="e">
      <f>EXP((((AK309-AK$320)/AK$321+2)/4-1.9)^3)</f>
    </oc>
    <nc r="AL309" t="n">
      <f>-</f>
    </nc>
  </rcc>
  <rcc rId="23425" ua="false" sId="4">
    <oc r="AL310" t="e">
      <f>EXP((((AK310-AK$320)/AK$321+2)/4-1.9)^3)</f>
    </oc>
    <nc r="AL310" t="n">
      <f>-</f>
    </nc>
  </rcc>
  <rcc rId="23426" ua="false" sId="4">
    <oc r="AL311" t="e">
      <f>EXP((((AK311-AK$320)/AK$321+2)/4-1.9)^3)</f>
    </oc>
    <nc r="AL311" t="n">
      <f>-</f>
    </nc>
  </rcc>
  <rcc rId="23427" ua="false" sId="4">
    <oc r="AL312" t="e">
      <f>EXP((((AK312-AK$320)/AK$321+2)/4-1.9)^3)</f>
    </oc>
    <nc r="AL312" t="n">
      <f>-</f>
    </nc>
  </rcc>
  <rcc rId="23428" ua="false" sId="4">
    <oc r="AL313" t="e">
      <f>EXP((((AK313-AK$320)/AK$321+2)/4-1.9)^3)</f>
    </oc>
    <nc r="AL313" t="n">
      <f>-</f>
    </nc>
  </rcc>
  <rcc rId="23429" ua="false" sId="4">
    <oc r="AL314" t="e">
      <f>EXP((((AK314-AK$320)/AK$321+2)/4-1.9)^3)</f>
    </oc>
    <nc r="AL314" t="n">
      <f>-</f>
    </nc>
  </rcc>
  <rcc rId="23430" ua="false" sId="4">
    <oc r="AL315" t="e">
      <f>EXP((((AK315-AK$320)/AK$321+2)/4-1.9)^3)</f>
    </oc>
    <nc r="AL315" t="n">
      <f>-</f>
    </nc>
  </rcc>
  <rcc rId="23431" ua="false" sId="4">
    <oc r="AL316" t="e">
      <f>EXP((((AK316-AK$320)/AK$321+2)/4-1.9)^3)</f>
    </oc>
    <nc r="AL316" t="n">
      <f>-</f>
    </nc>
  </rcc>
  <rcc rId="23432" ua="false" sId="4">
    <oc r="AL317" t="e">
      <f>EXP((((AK317-AK$320)/AK$321+2)/4-1.9)^3)</f>
    </oc>
    <nc r="AL317" t="n">
      <f>-</f>
    </nc>
  </rcc>
  <rcc rId="23433" ua="false" sId="4">
    <oc r="AL318" t="e">
      <f>EXP((((AK318-AK$320)/AK$321+2)/4-1.9)^3)</f>
    </oc>
    <nc r="AL318" t="n">
      <f>-</f>
    </nc>
  </rcc>
  <rcc rId="23434" ua="false" sId="4">
    <oc r="AL319" t="e">
      <f>EXP((((AK319-AK$320)/AK$321+2)/4-1.9)^3)</f>
    </oc>
    <nc r="AL319" t="n">
      <f>-</f>
    </nc>
  </rcc>
  <rcc rId="23435" ua="false" sId="4">
    <oc r="AM295" t="n">
      <f>0.01*AD295+0.15*AF295+0.24*AH295+0.25*AJ295+0.35*AL295</f>
    </oc>
    <nc r="AM295" t="n">
      <f>-</f>
    </nc>
  </rcc>
  <rcc rId="23436" ua="false" sId="4">
    <oc r="AM296" t="n">
      <f>0.01*AD296+0.15*AF296+0.24*AH296+0.25*AJ296+0.35*AL296</f>
    </oc>
    <nc r="AM296" t="n">
      <f>-</f>
    </nc>
  </rcc>
  <rcc rId="23437" ua="false" sId="4">
    <oc r="AM297" t="n">
      <f>0.01*AD297+0.15*AF297+0.24*AH297+0.25*AJ297+0.35*AL297</f>
    </oc>
    <nc r="AM297" t="n">
      <f>-</f>
    </nc>
  </rcc>
  <rcc rId="23438" ua="false" sId="4">
    <oc r="AM298" t="n">
      <f>0.01*AD298+0.15*AF298+0.24*AH298+0.25*AJ298+0.35*AL298</f>
    </oc>
    <nc r="AM298" t="n">
      <f>-</f>
    </nc>
  </rcc>
  <rcc rId="23439" ua="false" sId="4">
    <oc r="AM299" t="n">
      <f>0.01*AD299+0.15*AF299+0.24*AH299+0.25*AJ299+0.35*AL299</f>
    </oc>
    <nc r="AM299" t="n">
      <f>-</f>
    </nc>
  </rcc>
  <rcc rId="23440" ua="false" sId="4">
    <oc r="AM300" t="n">
      <f>0.01*AD300+0.15*AF300+0.24*AH300+0.25*AJ300+0.35*AL300</f>
    </oc>
    <nc r="AM300" t="n">
      <f>-</f>
    </nc>
  </rcc>
  <rcc rId="23441" ua="false" sId="4">
    <oc r="AM301" t="n">
      <f>0.01*AD301+0.15*AF301+0.24*AH301+0.25*AJ301+0.35*AL301</f>
    </oc>
    <nc r="AM301" t="n">
      <f>-</f>
    </nc>
  </rcc>
  <rcc rId="23442" ua="false" sId="4">
    <oc r="AM302" t="n">
      <f>0.01*AD302+0.15*AF302+0.24*AH302+0.25*AJ302+0.35*AL302</f>
    </oc>
    <nc r="AM302" t="n">
      <f>-</f>
    </nc>
  </rcc>
  <rcc rId="23443" ua="false" sId="4">
    <oc r="AM303" t="n">
      <f>0.01*AD303+0.15*AF303+0.24*AH303+0.25*AJ303+0.35*AL303</f>
    </oc>
    <nc r="AM303" t="n">
      <f>-</f>
    </nc>
  </rcc>
  <rcc rId="23444" ua="false" sId="4">
    <oc r="AM304" t="n">
      <f>0.01*AD304+0.15*AF304+0.24*AH304+0.25*AJ304+0.35*AL304</f>
    </oc>
    <nc r="AM304" t="n">
      <f>-</f>
    </nc>
  </rcc>
  <rcc rId="23445" ua="false" sId="4">
    <oc r="AM305" t="n">
      <f>0.01*AD305+0.15*AF305+0.24*AH305+0.25*AJ305+0.35*AL305</f>
    </oc>
    <nc r="AM305" t="n">
      <f>-</f>
    </nc>
  </rcc>
  <rcc rId="23446" ua="false" sId="4">
    <oc r="AM306" t="n">
      <f>0.01*AD306+0.15*AF306+0.24*AH306+0.25*AJ306+0.35*AL306</f>
    </oc>
    <nc r="AM306" t="n">
      <f>-</f>
    </nc>
  </rcc>
  <rcc rId="23447" ua="false" sId="4">
    <oc r="AM307" t="n">
      <f>0.01*AD307+0.15*AF307+0.24*AH307+0.25*AJ307+0.35*AL307</f>
    </oc>
    <nc r="AM307" t="n">
      <f>-</f>
    </nc>
  </rcc>
  <rcc rId="23448" ua="false" sId="4">
    <oc r="AM308" t="n">
      <f>0.01*AD308+0.15*AF308+0.24*AH308+0.25*AJ308+0.35*AL308</f>
    </oc>
    <nc r="AM308" t="n">
      <f>-</f>
    </nc>
  </rcc>
  <rcc rId="23449" ua="false" sId="4">
    <oc r="AM309" t="n">
      <f>0.01*AD309+0.15*AF309+0.24*AH309+0.25*AJ309+0.35*AL309</f>
    </oc>
    <nc r="AM309" t="n">
      <f>-</f>
    </nc>
  </rcc>
  <rcc rId="23450" ua="false" sId="4">
    <oc r="AM310" t="n">
      <f>0.01*AD310+0.15*AF310+0.24*AH310+0.25*AJ310+0.35*AL310</f>
    </oc>
    <nc r="AM310" t="n">
      <f>-</f>
    </nc>
  </rcc>
  <rcc rId="23451" ua="false" sId="4">
    <oc r="AM311" t="n">
      <f>0.01*AD311+0.15*AF311+0.24*AH311+0.25*AJ311+0.35*AL311</f>
    </oc>
    <nc r="AM311" t="n">
      <f>-</f>
    </nc>
  </rcc>
  <rcc rId="23452" ua="false" sId="4">
    <oc r="AM312" t="n">
      <f>0.01*AD312+0.15*AF312+0.24*AH312+0.25*AJ312+0.35*AL312</f>
    </oc>
    <nc r="AM312" t="n">
      <f>-</f>
    </nc>
  </rcc>
  <rcc rId="23453" ua="false" sId="4">
    <oc r="AM313" t="n">
      <f>0.01*AD313+0.15*AF313+0.24*AH313+0.25*AJ313+0.35*AL313</f>
    </oc>
    <nc r="AM313" t="n">
      <f>-</f>
    </nc>
  </rcc>
  <rcc rId="23454" ua="false" sId="4">
    <oc r="AM314" t="n">
      <f>0.01*AD314+0.15*AF314+0.24*AH314+0.25*AJ314+0.35*AL314</f>
    </oc>
    <nc r="AM314" t="n">
      <f>-</f>
    </nc>
  </rcc>
  <rcc rId="23455" ua="false" sId="4">
    <oc r="AM315" t="n">
      <f>0.01*AD315+0.15*AF315+0.24*AH315+0.25*AJ315+0.35*AL315</f>
    </oc>
    <nc r="AM315" t="n">
      <f>-</f>
    </nc>
  </rcc>
  <rcc rId="23456" ua="false" sId="4">
    <oc r="AM316" t="n">
      <f>0.01*AD316+0.15*AF316+0.24*AH316+0.25*AJ316+0.35*AL316</f>
    </oc>
    <nc r="AM316" t="n">
      <f>-</f>
    </nc>
  </rcc>
  <rcc rId="23457" ua="false" sId="4">
    <oc r="AM317" t="n">
      <f>0.01*AD317+0.15*AF317+0.24*AH317+0.25*AJ317+0.35*AL317</f>
    </oc>
    <nc r="AM317" t="n">
      <f>-</f>
    </nc>
  </rcc>
  <rcc rId="23458" ua="false" sId="4">
    <oc r="AM318" t="n">
      <f>0.01*AD318+0.15*AF318+0.24*AH318+0.25*AJ318+0.35*AL318</f>
    </oc>
    <nc r="AM318" t="n">
      <f>-</f>
    </nc>
  </rcc>
  <rcc rId="23459" ua="false" sId="4">
    <oc r="AM319" t="n">
      <f>0.01*AD319+0.15*AF319+0.24*AH319+0.25*AJ319+0.35*AL319</f>
    </oc>
    <nc r="AM319" t="n">
      <f>-</f>
    </nc>
  </rcc>
  <rcc rId="23460" ua="false" sId="4">
    <oc r="AM320" t="n">
      <f>SUM(AM295:AM319)</f>
    </oc>
    <nc r="AM320" t="n">
      <f>-</f>
    </nc>
  </rcc>
  <rcc rId="23461" ua="false" sId="4">
    <oc r="AO295" t="e">
      <f>0.01*AD295/$AM$320</f>
    </oc>
    <nc r="AO295" t="n">
      <f>-</f>
    </nc>
  </rcc>
  <rcc rId="23462" ua="false" sId="4">
    <oc r="AO296" t="e">
      <f>0.01*AD296/$AM$320</f>
    </oc>
    <nc r="AO296" t="n">
      <f>-</f>
    </nc>
  </rcc>
  <rcc rId="23463" ua="false" sId="4">
    <oc r="AO297" t="e">
      <f>0.01*AD297/$AM$320</f>
    </oc>
    <nc r="AO297" t="n">
      <f>-</f>
    </nc>
  </rcc>
  <rcc rId="23464" ua="false" sId="4">
    <oc r="AO298" t="e">
      <f>0.01*AD298/$AM$320</f>
    </oc>
    <nc r="AO298" t="n">
      <f>-</f>
    </nc>
  </rcc>
  <rcc rId="23465" ua="false" sId="4">
    <oc r="AO299" t="e">
      <f>0.01*AD299/$AM$320</f>
    </oc>
    <nc r="AO299" t="n">
      <f>-</f>
    </nc>
  </rcc>
  <rcc rId="23466" ua="false" sId="4">
    <oc r="AO300" t="e">
      <f>0.01*AD300/$AM$320</f>
    </oc>
    <nc r="AO300" t="n">
      <f>-</f>
    </nc>
  </rcc>
  <rcc rId="23467" ua="false" sId="4">
    <oc r="AO301" t="e">
      <f>0.01*AD301/$AM$320</f>
    </oc>
    <nc r="AO301" t="n">
      <f>-</f>
    </nc>
  </rcc>
  <rcc rId="23468" ua="false" sId="4">
    <oc r="AO302" t="e">
      <f>0.01*AD302/$AM$320</f>
    </oc>
    <nc r="AO302" t="n">
      <f>-</f>
    </nc>
  </rcc>
  <rcc rId="23469" ua="false" sId="4">
    <oc r="AO303" t="e">
      <f>0.01*AD303/$AM$320</f>
    </oc>
    <nc r="AO303" t="n">
      <f>-</f>
    </nc>
  </rcc>
  <rcc rId="23470" ua="false" sId="4">
    <oc r="AO304" t="e">
      <f>0.01*AD304/$AM$320</f>
    </oc>
    <nc r="AO304" t="n">
      <f>-</f>
    </nc>
  </rcc>
  <rcc rId="23471" ua="false" sId="4">
    <oc r="AO305" t="e">
      <f>0.01*AD305/$AM$320</f>
    </oc>
    <nc r="AO305" t="n">
      <f>-</f>
    </nc>
  </rcc>
  <rcc rId="23472" ua="false" sId="4">
    <oc r="AO306" t="e">
      <f>0.01*AD306/$AM$320</f>
    </oc>
    <nc r="AO306" t="n">
      <f>-</f>
    </nc>
  </rcc>
  <rcc rId="23473" ua="false" sId="4">
    <oc r="AO307" t="e">
      <f>0.01*AD307/$AM$320</f>
    </oc>
    <nc r="AO307" t="n">
      <f>-</f>
    </nc>
  </rcc>
  <rcc rId="23474" ua="false" sId="4">
    <oc r="AO308" t="e">
      <f>0.01*AD308/$AM$320</f>
    </oc>
    <nc r="AO308" t="n">
      <f>-</f>
    </nc>
  </rcc>
  <rcc rId="23475" ua="false" sId="4">
    <oc r="AO309" t="e">
      <f>0.01*AD309/$AM$320</f>
    </oc>
    <nc r="AO309" t="n">
      <f>-</f>
    </nc>
  </rcc>
  <rcc rId="23476" ua="false" sId="4">
    <oc r="AO310" t="e">
      <f>0.01*AD310/$AM$320</f>
    </oc>
    <nc r="AO310" t="n">
      <f>-</f>
    </nc>
  </rcc>
  <rcc rId="23477" ua="false" sId="4">
    <oc r="AO311" t="e">
      <f>0.01*AD311/$AM$320</f>
    </oc>
    <nc r="AO311" t="n">
      <f>-</f>
    </nc>
  </rcc>
  <rcc rId="23478" ua="false" sId="4">
    <oc r="AO312" t="e">
      <f>0.01*AD312/$AM$320</f>
    </oc>
    <nc r="AO312" t="n">
      <f>-</f>
    </nc>
  </rcc>
  <rcc rId="23479" ua="false" sId="4">
    <oc r="AO313" t="e">
      <f>0.01*AD313/$AM$320</f>
    </oc>
    <nc r="AO313" t="n">
      <f>-</f>
    </nc>
  </rcc>
  <rcc rId="23480" ua="false" sId="4">
    <oc r="AO314" t="e">
      <f>0.01*AD314/$AM$320</f>
    </oc>
    <nc r="AO314" t="n">
      <f>-</f>
    </nc>
  </rcc>
  <rcc rId="23481" ua="false" sId="4">
    <oc r="AO315" t="e">
      <f>0.01*AD315/$AM$320</f>
    </oc>
    <nc r="AO315" t="n">
      <f>-</f>
    </nc>
  </rcc>
  <rcc rId="23482" ua="false" sId="4">
    <oc r="AO316" t="e">
      <f>0.01*AD316/$AM$320</f>
    </oc>
    <nc r="AO316" t="n">
      <f>-</f>
    </nc>
  </rcc>
  <rcc rId="23483" ua="false" sId="4">
    <oc r="AO317" t="e">
      <f>0.01*AD317/$AM$320</f>
    </oc>
    <nc r="AO317" t="n">
      <f>-</f>
    </nc>
  </rcc>
  <rcc rId="23484" ua="false" sId="4">
    <oc r="AO318" t="e">
      <f>0.01*AD318/$AM$320</f>
    </oc>
    <nc r="AO318" t="n">
      <f>-</f>
    </nc>
  </rcc>
  <rcc rId="23485" ua="false" sId="4">
    <oc r="AO319" t="e">
      <f>0.01*AD319/$AM$320</f>
    </oc>
    <nc r="AO319" t="n">
      <f>-</f>
    </nc>
  </rcc>
  <rcc rId="23486" ua="false" sId="4">
    <oc r="AO320" t="n">
      <f>SUM(AO293:AO319)</f>
    </oc>
    <nc r="AO320" t="n">
      <f>-</f>
    </nc>
  </rcc>
  <rcc rId="23487" ua="false" sId="4">
    <oc r="AP295" t="n">
      <f>AO295*$J$320</f>
    </oc>
    <nc r="AP295" t="n">
      <f>-</f>
    </nc>
  </rcc>
  <rcc rId="23488" ua="false" sId="4">
    <oc r="AP296" t="n">
      <f>AO296*$J$320</f>
    </oc>
    <nc r="AP296" t="n">
      <f>-</f>
    </nc>
  </rcc>
  <rcc rId="23489" ua="false" sId="4">
    <oc r="AP297" t="n">
      <f>AO297*$J$320</f>
    </oc>
    <nc r="AP297" t="n">
      <f>-</f>
    </nc>
  </rcc>
  <rcc rId="23490" ua="false" sId="4">
    <oc r="AP298" t="n">
      <f>AO298*$J$320</f>
    </oc>
    <nc r="AP298" t="n">
      <f>-</f>
    </nc>
  </rcc>
  <rcc rId="23491" ua="false" sId="4">
    <oc r="AP299" t="n">
      <f>AO299*$J$320</f>
    </oc>
    <nc r="AP299" t="n">
      <f>-</f>
    </nc>
  </rcc>
  <rcc rId="23492" ua="false" sId="4">
    <oc r="AP300" t="n">
      <f>AO300*$J$320</f>
    </oc>
    <nc r="AP300" t="n">
      <f>-</f>
    </nc>
  </rcc>
  <rcc rId="23493" ua="false" sId="4">
    <oc r="AP301" t="n">
      <f>AO301*$J$320</f>
    </oc>
    <nc r="AP301" t="n">
      <f>-</f>
    </nc>
  </rcc>
  <rcc rId="23494" ua="false" sId="4">
    <oc r="AP302" t="n">
      <f>AO302*$J$320</f>
    </oc>
    <nc r="AP302" t="n">
      <f>-</f>
    </nc>
  </rcc>
  <rcc rId="23495" ua="false" sId="4">
    <oc r="AP303" t="n">
      <f>AO303*$J$320</f>
    </oc>
    <nc r="AP303" t="n">
      <f>-</f>
    </nc>
  </rcc>
  <rcc rId="23496" ua="false" sId="4">
    <oc r="AP304" t="n">
      <f>AO304*$J$320</f>
    </oc>
    <nc r="AP304" t="n">
      <f>-</f>
    </nc>
  </rcc>
  <rcc rId="23497" ua="false" sId="4">
    <oc r="AP305" t="n">
      <f>AO305*$J$320</f>
    </oc>
    <nc r="AP305" t="n">
      <f>-</f>
    </nc>
  </rcc>
  <rcc rId="23498" ua="false" sId="4">
    <oc r="AP306" t="n">
      <f>AO306*$J$320</f>
    </oc>
    <nc r="AP306" t="n">
      <f>-</f>
    </nc>
  </rcc>
  <rcc rId="23499" ua="false" sId="4">
    <oc r="AP307" t="n">
      <f>AO307*$J$320</f>
    </oc>
    <nc r="AP307" t="n">
      <f>-</f>
    </nc>
  </rcc>
  <rcc rId="23500" ua="false" sId="4">
    <oc r="AP308" t="n">
      <f>AO308*$J$320</f>
    </oc>
    <nc r="AP308" t="n">
      <f>-</f>
    </nc>
  </rcc>
  <rcc rId="23501" ua="false" sId="4">
    <oc r="AP309" t="n">
      <f>AO309*$J$320</f>
    </oc>
    <nc r="AP309" t="n">
      <f>-</f>
    </nc>
  </rcc>
  <rcc rId="23502" ua="false" sId="4">
    <oc r="AP310" t="n">
      <f>AO310*$J$320</f>
    </oc>
    <nc r="AP310" t="n">
      <f>-</f>
    </nc>
  </rcc>
  <rcc rId="23503" ua="false" sId="4">
    <oc r="AP311" t="n">
      <f>AO311*$J$320</f>
    </oc>
    <nc r="AP311" t="n">
      <f>-</f>
    </nc>
  </rcc>
  <rcc rId="23504" ua="false" sId="4">
    <oc r="AP312" t="n">
      <f>AO312*$J$320</f>
    </oc>
    <nc r="AP312" t="n">
      <f>-</f>
    </nc>
  </rcc>
  <rcc rId="23505" ua="false" sId="4">
    <oc r="AP313" t="n">
      <f>AO313*$J$320</f>
    </oc>
    <nc r="AP313" t="n">
      <f>-</f>
    </nc>
  </rcc>
  <rcc rId="23506" ua="false" sId="4">
    <oc r="AP314" t="n">
      <f>AO314*$J$320</f>
    </oc>
    <nc r="AP314" t="n">
      <f>-</f>
    </nc>
  </rcc>
  <rcc rId="23507" ua="false" sId="4">
    <oc r="AP315" t="n">
      <f>AO315*$J$320</f>
    </oc>
    <nc r="AP315" t="n">
      <f>-</f>
    </nc>
  </rcc>
  <rcc rId="23508" ua="false" sId="4">
    <oc r="AP316" t="n">
      <f>AO316*$J$320</f>
    </oc>
    <nc r="AP316" t="n">
      <f>-</f>
    </nc>
  </rcc>
  <rcc rId="23509" ua="false" sId="4">
    <oc r="AP317" t="n">
      <f>AO317*$J$320</f>
    </oc>
    <nc r="AP317" t="n">
      <f>-</f>
    </nc>
  </rcc>
  <rcc rId="23510" ua="false" sId="4">
    <oc r="AP318" t="n">
      <f>AO318*$J$320</f>
    </oc>
    <nc r="AP318" t="n">
      <f>-</f>
    </nc>
  </rcc>
  <rcc rId="23511" ua="false" sId="4">
    <oc r="AP319" t="n">
      <f>AO319*$J$320</f>
    </oc>
    <nc r="AP319" t="n">
      <f>-</f>
    </nc>
  </rcc>
  <rcc rId="23512" ua="false" sId="4">
    <oc r="AP320" t="n">
      <f>SUM(AP293:AP319)</f>
    </oc>
    <nc r="AP320" t="n">
      <f>-</f>
    </nc>
  </rcc>
  <rcc rId="23513" ua="false" sId="4">
    <oc r="AQ295" t="e">
      <f>0.15*AF295/$AM$320</f>
    </oc>
    <nc r="AQ295" t="n">
      <f>-</f>
    </nc>
  </rcc>
  <rcc rId="23514" ua="false" sId="4">
    <oc r="AQ296" t="e">
      <f>0.15*AF296/$AM$320</f>
    </oc>
    <nc r="AQ296" t="n">
      <f>-</f>
    </nc>
  </rcc>
  <rcc rId="23515" ua="false" sId="4">
    <oc r="AQ297" t="e">
      <f>0.15*AF297/$AM$320</f>
    </oc>
    <nc r="AQ297" t="n">
      <f>-</f>
    </nc>
  </rcc>
  <rcc rId="23516" ua="false" sId="4">
    <oc r="AQ298" t="e">
      <f>0.15*AF298/$AM$320</f>
    </oc>
    <nc r="AQ298" t="n">
      <f>-</f>
    </nc>
  </rcc>
  <rcc rId="23517" ua="false" sId="4">
    <oc r="AQ299" t="e">
      <f>0.15*AF299/$AM$320</f>
    </oc>
    <nc r="AQ299" t="n">
      <f>-</f>
    </nc>
  </rcc>
  <rcc rId="23518" ua="false" sId="4">
    <oc r="AQ300" t="e">
      <f>0.15*AF300/$AM$320</f>
    </oc>
    <nc r="AQ300" t="n">
      <f>-</f>
    </nc>
  </rcc>
  <rcc rId="23519" ua="false" sId="4">
    <oc r="AQ301" t="e">
      <f>0.15*AF301/$AM$320</f>
    </oc>
    <nc r="AQ301" t="n">
      <f>-</f>
    </nc>
  </rcc>
  <rcc rId="23520" ua="false" sId="4">
    <oc r="AQ302" t="e">
      <f>0.15*AF302/$AM$320</f>
    </oc>
    <nc r="AQ302" t="n">
      <f>-</f>
    </nc>
  </rcc>
  <rcc rId="23521" ua="false" sId="4">
    <oc r="AQ303" t="e">
      <f>0.15*AF303/$AM$320</f>
    </oc>
    <nc r="AQ303" t="n">
      <f>-</f>
    </nc>
  </rcc>
  <rcc rId="23522" ua="false" sId="4">
    <oc r="AQ304" t="e">
      <f>0.15*AF304/$AM$320</f>
    </oc>
    <nc r="AQ304" t="n">
      <f>-</f>
    </nc>
  </rcc>
  <rcc rId="23523" ua="false" sId="4">
    <oc r="AQ305" t="e">
      <f>0.15*AF305/$AM$320</f>
    </oc>
    <nc r="AQ305" t="n">
      <f>-</f>
    </nc>
  </rcc>
  <rcc rId="23524" ua="false" sId="4">
    <oc r="AQ306" t="e">
      <f>0.15*AF306/$AM$320</f>
    </oc>
    <nc r="AQ306" t="n">
      <f>-</f>
    </nc>
  </rcc>
  <rcc rId="23525" ua="false" sId="4">
    <oc r="AQ307" t="e">
      <f>0.15*AF307/$AM$320</f>
    </oc>
    <nc r="AQ307" t="n">
      <f>-</f>
    </nc>
  </rcc>
  <rcc rId="23526" ua="false" sId="4">
    <oc r="AQ308" t="e">
      <f>0.15*AF308/$AM$320</f>
    </oc>
    <nc r="AQ308" t="n">
      <f>-</f>
    </nc>
  </rcc>
  <rcc rId="23527" ua="false" sId="4">
    <oc r="AQ309" t="e">
      <f>0.15*AF309/$AM$320</f>
    </oc>
    <nc r="AQ309" t="n">
      <f>-</f>
    </nc>
  </rcc>
  <rcc rId="23528" ua="false" sId="4">
    <oc r="AQ310" t="e">
      <f>0.15*AF310/$AM$320</f>
    </oc>
    <nc r="AQ310" t="n">
      <f>-</f>
    </nc>
  </rcc>
  <rcc rId="23529" ua="false" sId="4">
    <oc r="AQ311" t="e">
      <f>0.15*AF311/$AM$320</f>
    </oc>
    <nc r="AQ311" t="n">
      <f>-</f>
    </nc>
  </rcc>
  <rcc rId="23530" ua="false" sId="4">
    <oc r="AQ312" t="e">
      <f>0.15*AF312/$AM$320</f>
    </oc>
    <nc r="AQ312" t="n">
      <f>-</f>
    </nc>
  </rcc>
  <rcc rId="23531" ua="false" sId="4">
    <oc r="AQ313" t="e">
      <f>0.15*AF313/$AM$320</f>
    </oc>
    <nc r="AQ313" t="n">
      <f>-</f>
    </nc>
  </rcc>
  <rcc rId="23532" ua="false" sId="4">
    <oc r="AQ314" t="e">
      <f>0.15*AF314/$AM$320</f>
    </oc>
    <nc r="AQ314" t="n">
      <f>-</f>
    </nc>
  </rcc>
  <rcc rId="23533" ua="false" sId="4">
    <oc r="AQ315" t="e">
      <f>0.15*AF315/$AM$320</f>
    </oc>
    <nc r="AQ315" t="n">
      <f>-</f>
    </nc>
  </rcc>
  <rcc rId="23534" ua="false" sId="4">
    <oc r="AQ316" t="e">
      <f>0.15*AF316/$AM$320</f>
    </oc>
    <nc r="AQ316" t="n">
      <f>-</f>
    </nc>
  </rcc>
  <rcc rId="23535" ua="false" sId="4">
    <oc r="AQ317" t="e">
      <f>0.15*AF317/$AM$320</f>
    </oc>
    <nc r="AQ317" t="n">
      <f>-</f>
    </nc>
  </rcc>
  <rcc rId="23536" ua="false" sId="4">
    <oc r="AQ318" t="e">
      <f>0.15*AF318/$AM$320</f>
    </oc>
    <nc r="AQ318" t="n">
      <f>-</f>
    </nc>
  </rcc>
  <rcc rId="23537" ua="false" sId="4">
    <oc r="AQ319" t="e">
      <f>0.15*AF319/$AM$320</f>
    </oc>
    <nc r="AQ319" t="n">
      <f>-</f>
    </nc>
  </rcc>
  <rcc rId="23538" ua="false" sId="4">
    <oc r="AQ320" t="n">
      <f>SUM(AQ293:AQ319)</f>
    </oc>
    <nc r="AQ320" t="n">
      <f>-</f>
    </nc>
  </rcc>
  <rcc rId="23539" ua="false" sId="4">
    <oc r="AR295" t="n">
      <f>AQ295*$J$320</f>
    </oc>
    <nc r="AR295" t="n">
      <f>-</f>
    </nc>
  </rcc>
  <rcc rId="23540" ua="false" sId="4">
    <oc r="AR296" t="n">
      <f>AQ296*$J$320</f>
    </oc>
    <nc r="AR296" t="n">
      <f>-</f>
    </nc>
  </rcc>
  <rcc rId="23541" ua="false" sId="4">
    <oc r="AR297" t="n">
      <f>AQ297*$J$320</f>
    </oc>
    <nc r="AR297" t="n">
      <f>-</f>
    </nc>
  </rcc>
  <rcc rId="23542" ua="false" sId="4">
    <oc r="AR298" t="n">
      <f>AQ298*$J$320</f>
    </oc>
    <nc r="AR298" t="n">
      <f>-</f>
    </nc>
  </rcc>
  <rcc rId="23543" ua="false" sId="4">
    <oc r="AR299" t="n">
      <f>AQ299*$J$320</f>
    </oc>
    <nc r="AR299" t="n">
      <f>-</f>
    </nc>
  </rcc>
  <rcc rId="23544" ua="false" sId="4">
    <oc r="AR300" t="n">
      <f>AQ300*$J$320</f>
    </oc>
    <nc r="AR300" t="n">
      <f>-</f>
    </nc>
  </rcc>
  <rcc rId="23545" ua="false" sId="4">
    <oc r="AR301" t="n">
      <f>AQ301*$J$320</f>
    </oc>
    <nc r="AR301" t="n">
      <f>-</f>
    </nc>
  </rcc>
  <rcc rId="23546" ua="false" sId="4">
    <oc r="AR302" t="n">
      <f>AQ302*$J$320</f>
    </oc>
    <nc r="AR302" t="n">
      <f>-</f>
    </nc>
  </rcc>
  <rcc rId="23547" ua="false" sId="4">
    <oc r="AR303" t="n">
      <f>AQ303*$J$320</f>
    </oc>
    <nc r="AR303" t="n">
      <f>-</f>
    </nc>
  </rcc>
  <rcc rId="23548" ua="false" sId="4">
    <oc r="AR304" t="n">
      <f>AQ304*$J$320</f>
    </oc>
    <nc r="AR304" t="n">
      <f>-</f>
    </nc>
  </rcc>
  <rcc rId="23549" ua="false" sId="4">
    <oc r="AR305" t="n">
      <f>AQ305*$J$320</f>
    </oc>
    <nc r="AR305" t="n">
      <f>-</f>
    </nc>
  </rcc>
  <rcc rId="23550" ua="false" sId="4">
    <oc r="AR306" t="n">
      <f>AQ306*$J$320</f>
    </oc>
    <nc r="AR306" t="n">
      <f>-</f>
    </nc>
  </rcc>
  <rcc rId="23551" ua="false" sId="4">
    <oc r="AR307" t="n">
      <f>AQ307*$J$320</f>
    </oc>
    <nc r="AR307" t="n">
      <f>-</f>
    </nc>
  </rcc>
  <rcc rId="23552" ua="false" sId="4">
    <oc r="AR308" t="n">
      <f>AQ308*$J$320</f>
    </oc>
    <nc r="AR308" t="n">
      <f>-</f>
    </nc>
  </rcc>
  <rcc rId="23553" ua="false" sId="4">
    <oc r="AR309" t="n">
      <f>AQ309*$J$320</f>
    </oc>
    <nc r="AR309" t="n">
      <f>-</f>
    </nc>
  </rcc>
  <rcc rId="23554" ua="false" sId="4">
    <oc r="AR310" t="n">
      <f>AQ310*$J$320</f>
    </oc>
    <nc r="AR310" t="n">
      <f>-</f>
    </nc>
  </rcc>
  <rcc rId="23555" ua="false" sId="4">
    <oc r="AR311" t="n">
      <f>AQ311*$J$320</f>
    </oc>
    <nc r="AR311" t="n">
      <f>-</f>
    </nc>
  </rcc>
  <rcc rId="23556" ua="false" sId="4">
    <oc r="AR312" t="n">
      <f>AQ312*$J$320</f>
    </oc>
    <nc r="AR312" t="n">
      <f>-</f>
    </nc>
  </rcc>
  <rcc rId="23557" ua="false" sId="4">
    <oc r="AR313" t="n">
      <f>AQ313*$J$320</f>
    </oc>
    <nc r="AR313" t="n">
      <f>-</f>
    </nc>
  </rcc>
  <rcc rId="23558" ua="false" sId="4">
    <oc r="AR314" t="n">
      <f>AQ314*$J$320</f>
    </oc>
    <nc r="AR314" t="n">
      <f>-</f>
    </nc>
  </rcc>
  <rcc rId="23559" ua="false" sId="4">
    <oc r="AR315" t="n">
      <f>AQ315*$J$320</f>
    </oc>
    <nc r="AR315" t="n">
      <f>-</f>
    </nc>
  </rcc>
  <rcc rId="23560" ua="false" sId="4">
    <oc r="AR316" t="n">
      <f>AQ316*$J$320</f>
    </oc>
    <nc r="AR316" t="n">
      <f>-</f>
    </nc>
  </rcc>
  <rcc rId="23561" ua="false" sId="4">
    <oc r="AR317" t="n">
      <f>AQ317*$J$320</f>
    </oc>
    <nc r="AR317" t="n">
      <f>-</f>
    </nc>
  </rcc>
  <rcc rId="23562" ua="false" sId="4">
    <oc r="AR318" t="n">
      <f>AQ318*$J$320</f>
    </oc>
    <nc r="AR318" t="n">
      <f>-</f>
    </nc>
  </rcc>
  <rcc rId="23563" ua="false" sId="4">
    <oc r="AR319" t="n">
      <f>AQ319*$J$320</f>
    </oc>
    <nc r="AR319" t="n">
      <f>-</f>
    </nc>
  </rcc>
  <rcc rId="23564" ua="false" sId="4">
    <oc r="AR320" t="n">
      <f>SUM(AR293:AR319)</f>
    </oc>
    <nc r="AR320" t="n">
      <f>-</f>
    </nc>
  </rcc>
  <rcc rId="23565" ua="false" sId="4">
    <oc r="AS295" t="e">
      <f>0.24*AH295/$AM$320</f>
    </oc>
    <nc r="AS295" t="n">
      <f>-</f>
    </nc>
  </rcc>
  <rcc rId="23566" ua="false" sId="4">
    <oc r="AS296" t="e">
      <f>0.24*AH296/$AM$320</f>
    </oc>
    <nc r="AS296" t="n">
      <f>-</f>
    </nc>
  </rcc>
  <rcc rId="23567" ua="false" sId="4">
    <oc r="AS297" t="e">
      <f>0.24*AH297/$AM$320</f>
    </oc>
    <nc r="AS297" t="n">
      <f>-</f>
    </nc>
  </rcc>
  <rcc rId="23568" ua="false" sId="4">
    <oc r="AS298" t="e">
      <f>0.24*AH298/$AM$320</f>
    </oc>
    <nc r="AS298" t="n">
      <f>-</f>
    </nc>
  </rcc>
  <rcc rId="23569" ua="false" sId="4">
    <oc r="AS299" t="e">
      <f>0.24*AH299/$AM$320</f>
    </oc>
    <nc r="AS299" t="n">
      <f>-</f>
    </nc>
  </rcc>
  <rcc rId="23570" ua="false" sId="4">
    <oc r="AS300" t="e">
      <f>0.24*AH300/$AM$320</f>
    </oc>
    <nc r="AS300" t="n">
      <f>-</f>
    </nc>
  </rcc>
  <rcc rId="23571" ua="false" sId="4">
    <oc r="AS301" t="e">
      <f>0.24*AH301/$AM$320</f>
    </oc>
    <nc r="AS301" t="n">
      <f>-</f>
    </nc>
  </rcc>
  <rcc rId="23572" ua="false" sId="4">
    <oc r="AS302" t="e">
      <f>0.24*AH302/$AM$320</f>
    </oc>
    <nc r="AS302" t="n">
      <f>-</f>
    </nc>
  </rcc>
  <rcc rId="23573" ua="false" sId="4">
    <oc r="AS303" t="e">
      <f>0.24*AH303/$AM$320</f>
    </oc>
    <nc r="AS303" t="n">
      <f>-</f>
    </nc>
  </rcc>
  <rcc rId="23574" ua="false" sId="4">
    <oc r="AS304" t="e">
      <f>0.24*AH304/$AM$320</f>
    </oc>
    <nc r="AS304" t="n">
      <f>-</f>
    </nc>
  </rcc>
  <rcc rId="23575" ua="false" sId="4">
    <oc r="AS305" t="e">
      <f>0.24*AH305/$AM$320</f>
    </oc>
    <nc r="AS305" t="n">
      <f>-</f>
    </nc>
  </rcc>
  <rcc rId="23576" ua="false" sId="4">
    <oc r="AS306" t="e">
      <f>0.24*AH306/$AM$320</f>
    </oc>
    <nc r="AS306" t="n">
      <f>-</f>
    </nc>
  </rcc>
  <rcc rId="23577" ua="false" sId="4">
    <oc r="AS307" t="e">
      <f>0.24*AH307/$AM$320</f>
    </oc>
    <nc r="AS307" t="n">
      <f>-</f>
    </nc>
  </rcc>
  <rcc rId="23578" ua="false" sId="4">
    <oc r="AS308" t="e">
      <f>0.24*AH308/$AM$320</f>
    </oc>
    <nc r="AS308" t="n">
      <f>-</f>
    </nc>
  </rcc>
  <rcc rId="23579" ua="false" sId="4">
    <oc r="AS309" t="e">
      <f>0.24*AH309/$AM$320</f>
    </oc>
    <nc r="AS309" t="n">
      <f>-</f>
    </nc>
  </rcc>
  <rcc rId="23580" ua="false" sId="4">
    <oc r="AS310" t="e">
      <f>0.24*AH310/$AM$320</f>
    </oc>
    <nc r="AS310" t="n">
      <f>-</f>
    </nc>
  </rcc>
  <rcc rId="23581" ua="false" sId="4">
    <oc r="AS311" t="e">
      <f>0.24*AH311/$AM$320</f>
    </oc>
    <nc r="AS311" t="n">
      <f>-</f>
    </nc>
  </rcc>
  <rcc rId="23582" ua="false" sId="4">
    <oc r="AS312" t="e">
      <f>0.24*AH312/$AM$320</f>
    </oc>
    <nc r="AS312" t="n">
      <f>-</f>
    </nc>
  </rcc>
  <rcc rId="23583" ua="false" sId="4">
    <oc r="AS313" t="e">
      <f>0.24*AH313/$AM$320</f>
    </oc>
    <nc r="AS313" t="n">
      <f>-</f>
    </nc>
  </rcc>
  <rcc rId="23584" ua="false" sId="4">
    <oc r="AS314" t="e">
      <f>0.24*AH314/$AM$320</f>
    </oc>
    <nc r="AS314" t="n">
      <f>-</f>
    </nc>
  </rcc>
  <rcc rId="23585" ua="false" sId="4">
    <oc r="AS315" t="e">
      <f>0.24*AH315/$AM$320</f>
    </oc>
    <nc r="AS315" t="n">
      <f>-</f>
    </nc>
  </rcc>
  <rcc rId="23586" ua="false" sId="4">
    <oc r="AS316" t="e">
      <f>0.24*AH316/$AM$320</f>
    </oc>
    <nc r="AS316" t="n">
      <f>-</f>
    </nc>
  </rcc>
  <rcc rId="23587" ua="false" sId="4">
    <oc r="AS317" t="e">
      <f>0.24*AH317/$AM$320</f>
    </oc>
    <nc r="AS317" t="n">
      <f>-</f>
    </nc>
  </rcc>
  <rcc rId="23588" ua="false" sId="4">
    <oc r="AS318" t="e">
      <f>0.24*AH318/$AM$320</f>
    </oc>
    <nc r="AS318" t="n">
      <f>-</f>
    </nc>
  </rcc>
  <rcc rId="23589" ua="false" sId="4">
    <oc r="AS319" t="e">
      <f>0.24*AH319/$AM$320</f>
    </oc>
    <nc r="AS319" t="n">
      <f>-</f>
    </nc>
  </rcc>
  <rcc rId="23590" ua="false" sId="4">
    <oc r="AS320" t="n">
      <f>SUM(AS293:AS319)</f>
    </oc>
    <nc r="AS320" t="n">
      <f>-</f>
    </nc>
  </rcc>
  <rcc rId="23591" ua="false" sId="4">
    <oc r="AT295" t="n">
      <f>AS295*$J$320</f>
    </oc>
    <nc r="AT295" t="n">
      <f>-</f>
    </nc>
  </rcc>
  <rcc rId="23592" ua="false" sId="4">
    <oc r="AT296" t="n">
      <f>AS296*$J$320</f>
    </oc>
    <nc r="AT296" t="n">
      <f>-</f>
    </nc>
  </rcc>
  <rcc rId="23593" ua="false" sId="4">
    <oc r="AT297" t="n">
      <f>AS297*$J$320</f>
    </oc>
    <nc r="AT297" t="n">
      <f>-</f>
    </nc>
  </rcc>
  <rcc rId="23594" ua="false" sId="4">
    <oc r="AT298" t="n">
      <f>AS298*$J$320</f>
    </oc>
    <nc r="AT298" t="n">
      <f>-</f>
    </nc>
  </rcc>
  <rcc rId="23595" ua="false" sId="4">
    <oc r="AT299" t="n">
      <f>AS299*$J$320</f>
    </oc>
    <nc r="AT299" t="n">
      <f>-</f>
    </nc>
  </rcc>
  <rcc rId="23596" ua="false" sId="4">
    <oc r="AT300" t="n">
      <f>AS300*$J$320</f>
    </oc>
    <nc r="AT300" t="n">
      <f>-</f>
    </nc>
  </rcc>
  <rcc rId="23597" ua="false" sId="4">
    <oc r="AT301" t="n">
      <f>AS301*$J$320</f>
    </oc>
    <nc r="AT301" t="n">
      <f>-</f>
    </nc>
  </rcc>
  <rcc rId="23598" ua="false" sId="4">
    <oc r="AT302" t="n">
      <f>AS302*$J$320</f>
    </oc>
    <nc r="AT302" t="n">
      <f>-</f>
    </nc>
  </rcc>
  <rcc rId="23599" ua="false" sId="4">
    <oc r="AT303" t="n">
      <f>AS303*$J$320</f>
    </oc>
    <nc r="AT303" t="n">
      <f>-</f>
    </nc>
  </rcc>
  <rcc rId="23600" ua="false" sId="4">
    <oc r="AT304" t="n">
      <f>AS304*$J$320</f>
    </oc>
    <nc r="AT304" t="n">
      <f>-</f>
    </nc>
  </rcc>
  <rcc rId="23601" ua="false" sId="4">
    <oc r="AT305" t="n">
      <f>AS305*$J$320</f>
    </oc>
    <nc r="AT305" t="n">
      <f>-</f>
    </nc>
  </rcc>
  <rcc rId="23602" ua="false" sId="4">
    <oc r="AT306" t="n">
      <f>AS306*$J$320</f>
    </oc>
    <nc r="AT306" t="n">
      <f>-</f>
    </nc>
  </rcc>
  <rcc rId="23603" ua="false" sId="4">
    <oc r="AT307" t="n">
      <f>AS307*$J$320</f>
    </oc>
    <nc r="AT307" t="n">
      <f>-</f>
    </nc>
  </rcc>
  <rcc rId="23604" ua="false" sId="4">
    <oc r="AT308" t="n">
      <f>AS308*$J$320</f>
    </oc>
    <nc r="AT308" t="n">
      <f>-</f>
    </nc>
  </rcc>
  <rcc rId="23605" ua="false" sId="4">
    <oc r="AT309" t="n">
      <f>AS309*$J$320</f>
    </oc>
    <nc r="AT309" t="n">
      <f>-</f>
    </nc>
  </rcc>
  <rcc rId="23606" ua="false" sId="4">
    <oc r="AT310" t="n">
      <f>AS310*$J$320</f>
    </oc>
    <nc r="AT310" t="n">
      <f>-</f>
    </nc>
  </rcc>
  <rcc rId="23607" ua="false" sId="4">
    <oc r="AT311" t="n">
      <f>AS311*$J$320</f>
    </oc>
    <nc r="AT311" t="n">
      <f>-</f>
    </nc>
  </rcc>
  <rcc rId="23608" ua="false" sId="4">
    <oc r="AT312" t="n">
      <f>AS312*$J$320</f>
    </oc>
    <nc r="AT312" t="n">
      <f>-</f>
    </nc>
  </rcc>
  <rcc rId="23609" ua="false" sId="4">
    <oc r="AT313" t="n">
      <f>AS313*$J$320</f>
    </oc>
    <nc r="AT313" t="n">
      <f>-</f>
    </nc>
  </rcc>
  <rcc rId="23610" ua="false" sId="4">
    <oc r="AT314" t="n">
      <f>AS314*$J$320</f>
    </oc>
    <nc r="AT314" t="n">
      <f>-</f>
    </nc>
  </rcc>
  <rcc rId="23611" ua="false" sId="4">
    <oc r="AT315" t="n">
      <f>AS315*$J$320</f>
    </oc>
    <nc r="AT315" t="n">
      <f>-</f>
    </nc>
  </rcc>
  <rcc rId="23612" ua="false" sId="4">
    <oc r="AT316" t="n">
      <f>AS316*$J$320</f>
    </oc>
    <nc r="AT316" t="n">
      <f>-</f>
    </nc>
  </rcc>
  <rcc rId="23613" ua="false" sId="4">
    <oc r="AT317" t="n">
      <f>AS317*$J$320</f>
    </oc>
    <nc r="AT317" t="n">
      <f>-</f>
    </nc>
  </rcc>
  <rcc rId="23614" ua="false" sId="4">
    <oc r="AT318" t="n">
      <f>AS318*$J$320</f>
    </oc>
    <nc r="AT318" t="n">
      <f>-</f>
    </nc>
  </rcc>
  <rcc rId="23615" ua="false" sId="4">
    <oc r="AT319" t="n">
      <f>AS319*$J$320</f>
    </oc>
    <nc r="AT319" t="n">
      <f>-</f>
    </nc>
  </rcc>
  <rcc rId="23616" ua="false" sId="4">
    <oc r="AT320" t="n">
      <f>SUM(AT293:AT319)</f>
    </oc>
    <nc r="AT320" t="n">
      <f>-</f>
    </nc>
  </rcc>
  <rcc rId="23617" ua="false" sId="4">
    <oc r="AU295" t="e">
      <f>0.25*AJ295/$AM$320</f>
    </oc>
    <nc r="AU295" t="n">
      <f>-</f>
    </nc>
  </rcc>
  <rcc rId="23618" ua="false" sId="4">
    <oc r="AU296" t="e">
      <f>0.25*AJ296/$AM$320</f>
    </oc>
    <nc r="AU296" t="n">
      <f>-</f>
    </nc>
  </rcc>
  <rcc rId="23619" ua="false" sId="4">
    <oc r="AU297" t="e">
      <f>0.25*AJ297/$AM$320</f>
    </oc>
    <nc r="AU297" t="n">
      <f>-</f>
    </nc>
  </rcc>
  <rcc rId="23620" ua="false" sId="4">
    <oc r="AU298" t="e">
      <f>0.25*AJ298/$AM$320</f>
    </oc>
    <nc r="AU298" t="n">
      <f>-</f>
    </nc>
  </rcc>
  <rcc rId="23621" ua="false" sId="4">
    <oc r="AU299" t="e">
      <f>0.25*AJ299/$AM$320</f>
    </oc>
    <nc r="AU299" t="n">
      <f>-</f>
    </nc>
  </rcc>
  <rcc rId="23622" ua="false" sId="4">
    <oc r="AU300" t="e">
      <f>0.25*AJ300/$AM$320</f>
    </oc>
    <nc r="AU300" t="n">
      <f>-</f>
    </nc>
  </rcc>
  <rcc rId="23623" ua="false" sId="4">
    <oc r="AU301" t="e">
      <f>0.25*AJ301/$AM$320</f>
    </oc>
    <nc r="AU301" t="n">
      <f>-</f>
    </nc>
  </rcc>
  <rcc rId="23624" ua="false" sId="4">
    <oc r="AU302" t="e">
      <f>0.25*AJ302/$AM$320</f>
    </oc>
    <nc r="AU302" t="n">
      <f>-</f>
    </nc>
  </rcc>
  <rcc rId="23625" ua="false" sId="4">
    <oc r="AU303" t="e">
      <f>0.25*AJ303/$AM$320</f>
    </oc>
    <nc r="AU303" t="n">
      <f>-</f>
    </nc>
  </rcc>
  <rcc rId="23626" ua="false" sId="4">
    <oc r="AU304" t="e">
      <f>0.25*AJ304/$AM$320</f>
    </oc>
    <nc r="AU304" t="n">
      <f>-</f>
    </nc>
  </rcc>
  <rcc rId="23627" ua="false" sId="4">
    <oc r="AU305" t="e">
      <f>0.25*AJ305/$AM$320</f>
    </oc>
    <nc r="AU305" t="n">
      <f>-</f>
    </nc>
  </rcc>
  <rcc rId="23628" ua="false" sId="4">
    <oc r="AU306" t="e">
      <f>0.25*AJ306/$AM$320</f>
    </oc>
    <nc r="AU306" t="n">
      <f>-</f>
    </nc>
  </rcc>
  <rcc rId="23629" ua="false" sId="4">
    <oc r="AU307" t="e">
      <f>0.25*AJ307/$AM$320</f>
    </oc>
    <nc r="AU307" t="n">
      <f>-</f>
    </nc>
  </rcc>
  <rcc rId="23630" ua="false" sId="4">
    <oc r="AU308" t="e">
      <f>0.25*AJ308/$AM$320</f>
    </oc>
    <nc r="AU308" t="n">
      <f>-</f>
    </nc>
  </rcc>
  <rcc rId="23631" ua="false" sId="4">
    <oc r="AU309" t="e">
      <f>0.25*AJ309/$AM$320</f>
    </oc>
    <nc r="AU309" t="n">
      <f>-</f>
    </nc>
  </rcc>
  <rcc rId="23632" ua="false" sId="4">
    <oc r="AU310" t="e">
      <f>0.25*AJ310/$AM$320</f>
    </oc>
    <nc r="AU310" t="n">
      <f>-</f>
    </nc>
  </rcc>
  <rcc rId="23633" ua="false" sId="4">
    <oc r="AU311" t="e">
      <f>0.25*AJ311/$AM$320</f>
    </oc>
    <nc r="AU311" t="n">
      <f>-</f>
    </nc>
  </rcc>
  <rcc rId="23634" ua="false" sId="4">
    <oc r="AU312" t="e">
      <f>0.25*AJ312/$AM$320</f>
    </oc>
    <nc r="AU312" t="n">
      <f>-</f>
    </nc>
  </rcc>
  <rcc rId="23635" ua="false" sId="4">
    <oc r="AU313" t="e">
      <f>0.25*AJ313/$AM$320</f>
    </oc>
    <nc r="AU313" t="n">
      <f>-</f>
    </nc>
  </rcc>
  <rcc rId="23636" ua="false" sId="4">
    <oc r="AU314" t="e">
      <f>0.25*AJ314/$AM$320</f>
    </oc>
    <nc r="AU314" t="n">
      <f>-</f>
    </nc>
  </rcc>
  <rcc rId="23637" ua="false" sId="4">
    <oc r="AU315" t="e">
      <f>0.25*AJ315/$AM$320</f>
    </oc>
    <nc r="AU315" t="n">
      <f>-</f>
    </nc>
  </rcc>
  <rcc rId="23638" ua="false" sId="4">
    <oc r="AU316" t="e">
      <f>0.25*AJ316/$AM$320</f>
    </oc>
    <nc r="AU316" t="n">
      <f>-</f>
    </nc>
  </rcc>
  <rcc rId="23639" ua="false" sId="4">
    <oc r="AU317" t="e">
      <f>0.25*AJ317/$AM$320</f>
    </oc>
    <nc r="AU317" t="n">
      <f>-</f>
    </nc>
  </rcc>
  <rcc rId="23640" ua="false" sId="4">
    <oc r="AU318" t="e">
      <f>0.25*AJ318/$AM$320</f>
    </oc>
    <nc r="AU318" t="n">
      <f>-</f>
    </nc>
  </rcc>
  <rcc rId="23641" ua="false" sId="4">
    <oc r="AU319" t="e">
      <f>0.25*AJ319/$AM$320</f>
    </oc>
    <nc r="AU319" t="n">
      <f>-</f>
    </nc>
  </rcc>
  <rcc rId="23642" ua="false" sId="4">
    <oc r="AU320" t="n">
      <f>SUM(AU293:AU319)</f>
    </oc>
    <nc r="AU320" t="n">
      <f>-</f>
    </nc>
  </rcc>
  <rcc rId="23643" ua="false" sId="4">
    <oc r="AV295" t="n">
      <f>AU295*$J$320</f>
    </oc>
    <nc r="AV295" t="n">
      <f>-</f>
    </nc>
  </rcc>
  <rcc rId="23644" ua="false" sId="4">
    <oc r="AV296" t="n">
      <f>AU296*$J$320</f>
    </oc>
    <nc r="AV296" t="n">
      <f>-</f>
    </nc>
  </rcc>
  <rcc rId="23645" ua="false" sId="4">
    <oc r="AV297" t="n">
      <f>AU297*$J$320</f>
    </oc>
    <nc r="AV297" t="n">
      <f>-</f>
    </nc>
  </rcc>
  <rcc rId="23646" ua="false" sId="4">
    <oc r="AV298" t="n">
      <f>AU298*$J$320</f>
    </oc>
    <nc r="AV298" t="n">
      <f>-</f>
    </nc>
  </rcc>
  <rcc rId="23647" ua="false" sId="4">
    <oc r="AV299" t="n">
      <f>AU299*$J$320</f>
    </oc>
    <nc r="AV299" t="n">
      <f>-</f>
    </nc>
  </rcc>
  <rcc rId="23648" ua="false" sId="4">
    <oc r="AV300" t="n">
      <f>AU300*$J$320</f>
    </oc>
    <nc r="AV300" t="n">
      <f>-</f>
    </nc>
  </rcc>
  <rcc rId="23649" ua="false" sId="4">
    <oc r="AV301" t="n">
      <f>AU301*$J$320</f>
    </oc>
    <nc r="AV301" t="n">
      <f>-</f>
    </nc>
  </rcc>
  <rcc rId="23650" ua="false" sId="4">
    <oc r="AV302" t="n">
      <f>AU302*$J$320</f>
    </oc>
    <nc r="AV302" t="n">
      <f>-</f>
    </nc>
  </rcc>
  <rcc rId="23651" ua="false" sId="4">
    <oc r="AV303" t="n">
      <f>AU303*$J$320</f>
    </oc>
    <nc r="AV303" t="n">
      <f>-</f>
    </nc>
  </rcc>
  <rcc rId="23652" ua="false" sId="4">
    <oc r="AV304" t="n">
      <f>AU304*$J$320</f>
    </oc>
    <nc r="AV304" t="n">
      <f>-</f>
    </nc>
  </rcc>
  <rcc rId="23653" ua="false" sId="4">
    <oc r="AV305" t="n">
      <f>AU305*$J$320</f>
    </oc>
    <nc r="AV305" t="n">
      <f>-</f>
    </nc>
  </rcc>
  <rcc rId="23654" ua="false" sId="4">
    <oc r="AV306" t="n">
      <f>AU306*$J$320</f>
    </oc>
    <nc r="AV306" t="n">
      <f>-</f>
    </nc>
  </rcc>
  <rcc rId="23655" ua="false" sId="4">
    <oc r="AV307" t="n">
      <f>AU307*$J$320</f>
    </oc>
    <nc r="AV307" t="n">
      <f>-</f>
    </nc>
  </rcc>
  <rcc rId="23656" ua="false" sId="4">
    <oc r="AV308" t="n">
      <f>AU308*$J$320</f>
    </oc>
    <nc r="AV308" t="n">
      <f>-</f>
    </nc>
  </rcc>
  <rcc rId="23657" ua="false" sId="4">
    <oc r="AV309" t="n">
      <f>AU309*$J$320</f>
    </oc>
    <nc r="AV309" t="n">
      <f>-</f>
    </nc>
  </rcc>
  <rcc rId="23658" ua="false" sId="4">
    <oc r="AV310" t="n">
      <f>AU310*$J$320</f>
    </oc>
    <nc r="AV310" t="n">
      <f>-</f>
    </nc>
  </rcc>
  <rcc rId="23659" ua="false" sId="4">
    <oc r="AV311" t="n">
      <f>AU311*$J$320</f>
    </oc>
    <nc r="AV311" t="n">
      <f>-</f>
    </nc>
  </rcc>
  <rcc rId="23660" ua="false" sId="4">
    <oc r="AV312" t="n">
      <f>AU312*$J$320</f>
    </oc>
    <nc r="AV312" t="n">
      <f>-</f>
    </nc>
  </rcc>
  <rcc rId="23661" ua="false" sId="4">
    <oc r="AV313" t="n">
      <f>AU313*$J$320</f>
    </oc>
    <nc r="AV313" t="n">
      <f>-</f>
    </nc>
  </rcc>
  <rcc rId="23662" ua="false" sId="4">
    <oc r="AV314" t="n">
      <f>AU314*$J$320</f>
    </oc>
    <nc r="AV314" t="n">
      <f>-</f>
    </nc>
  </rcc>
  <rcc rId="23663" ua="false" sId="4">
    <oc r="AV315" t="n">
      <f>AU315*$J$320</f>
    </oc>
    <nc r="AV315" t="n">
      <f>-</f>
    </nc>
  </rcc>
  <rcc rId="23664" ua="false" sId="4">
    <oc r="AV316" t="n">
      <f>AU316*$J$320</f>
    </oc>
    <nc r="AV316" t="n">
      <f>-</f>
    </nc>
  </rcc>
  <rcc rId="23665" ua="false" sId="4">
    <oc r="AV317" t="n">
      <f>AU317*$J$320</f>
    </oc>
    <nc r="AV317" t="n">
      <f>-</f>
    </nc>
  </rcc>
  <rcc rId="23666" ua="false" sId="4">
    <oc r="AV318" t="n">
      <f>AU318*$J$320</f>
    </oc>
    <nc r="AV318" t="n">
      <f>-</f>
    </nc>
  </rcc>
  <rcc rId="23667" ua="false" sId="4">
    <oc r="AV319" t="n">
      <f>AU319*$J$320</f>
    </oc>
    <nc r="AV319" t="n">
      <f>-</f>
    </nc>
  </rcc>
  <rcc rId="23668" ua="false" sId="4">
    <oc r="AV320" t="n">
      <f>SUM(AV293:AV319)</f>
    </oc>
    <nc r="AV320" t="n">
      <f>-</f>
    </nc>
  </rcc>
  <rcc rId="23669" ua="false" sId="4">
    <oc r="AW295" t="e">
      <f>0.35*AL295/$AM$320</f>
    </oc>
    <nc r="AW295" t="n">
      <f>-</f>
    </nc>
  </rcc>
  <rcc rId="23670" ua="false" sId="4">
    <oc r="AW296" t="e">
      <f>0.35*AL296/$AM$320</f>
    </oc>
    <nc r="AW296" t="n">
      <f>-</f>
    </nc>
  </rcc>
  <rcc rId="23671" ua="false" sId="4">
    <oc r="AW297" t="e">
      <f>0.35*AL297/$AM$320</f>
    </oc>
    <nc r="AW297" t="n">
      <f>-</f>
    </nc>
  </rcc>
  <rcc rId="23672" ua="false" sId="4">
    <oc r="AW298" t="e">
      <f>0.35*AL298/$AM$320</f>
    </oc>
    <nc r="AW298" t="n">
      <f>-</f>
    </nc>
  </rcc>
  <rcc rId="23673" ua="false" sId="4">
    <oc r="AW299" t="e">
      <f>0.35*AL299/$AM$320</f>
    </oc>
    <nc r="AW299" t="n">
      <f>-</f>
    </nc>
  </rcc>
  <rcc rId="23674" ua="false" sId="4">
    <oc r="AW300" t="e">
      <f>0.35*AL300/$AM$320</f>
    </oc>
    <nc r="AW300" t="n">
      <f>-</f>
    </nc>
  </rcc>
  <rcc rId="23675" ua="false" sId="4">
    <oc r="AW301" t="e">
      <f>0.35*AL301/$AM$320</f>
    </oc>
    <nc r="AW301" t="n">
      <f>-</f>
    </nc>
  </rcc>
  <rcc rId="23676" ua="false" sId="4">
    <oc r="AW302" t="e">
      <f>0.35*AL302/$AM$320</f>
    </oc>
    <nc r="AW302" t="n">
      <f>-</f>
    </nc>
  </rcc>
  <rcc rId="23677" ua="false" sId="4">
    <oc r="AW303" t="e">
      <f>0.35*AL303/$AM$320</f>
    </oc>
    <nc r="AW303" t="n">
      <f>-</f>
    </nc>
  </rcc>
  <rcc rId="23678" ua="false" sId="4">
    <oc r="AW304" t="e">
      <f>0.35*AL304/$AM$320</f>
    </oc>
    <nc r="AW304" t="n">
      <f>-</f>
    </nc>
  </rcc>
  <rcc rId="23679" ua="false" sId="4">
    <oc r="AW305" t="e">
      <f>0.35*AL305/$AM$320</f>
    </oc>
    <nc r="AW305" t="n">
      <f>-</f>
    </nc>
  </rcc>
  <rcc rId="23680" ua="false" sId="4">
    <oc r="AW306" t="e">
      <f>0.35*AL306/$AM$320</f>
    </oc>
    <nc r="AW306" t="n">
      <f>-</f>
    </nc>
  </rcc>
  <rcc rId="23681" ua="false" sId="4">
    <oc r="AW307" t="e">
      <f>0.35*AL307/$AM$320</f>
    </oc>
    <nc r="AW307" t="n">
      <f>-</f>
    </nc>
  </rcc>
  <rcc rId="23682" ua="false" sId="4">
    <oc r="AW308" t="e">
      <f>0.35*AL308/$AM$320</f>
    </oc>
    <nc r="AW308" t="n">
      <f>-</f>
    </nc>
  </rcc>
  <rcc rId="23683" ua="false" sId="4">
    <oc r="AW309" t="e">
      <f>0.35*AL309/$AM$320</f>
    </oc>
    <nc r="AW309" t="n">
      <f>-</f>
    </nc>
  </rcc>
  <rcc rId="23684" ua="false" sId="4">
    <oc r="AW310" t="e">
      <f>0.35*AL310/$AM$320</f>
    </oc>
    <nc r="AW310" t="n">
      <f>-</f>
    </nc>
  </rcc>
  <rcc rId="23685" ua="false" sId="4">
    <oc r="AW311" t="e">
      <f>0.35*AL311/$AM$320</f>
    </oc>
    <nc r="AW311" t="n">
      <f>-</f>
    </nc>
  </rcc>
  <rcc rId="23686" ua="false" sId="4">
    <oc r="AW312" t="e">
      <f>0.35*AL312/$AM$320</f>
    </oc>
    <nc r="AW312" t="n">
      <f>-</f>
    </nc>
  </rcc>
  <rcc rId="23687" ua="false" sId="4">
    <oc r="AW313" t="e">
      <f>0.35*AL313/$AM$320</f>
    </oc>
    <nc r="AW313" t="n">
      <f>-</f>
    </nc>
  </rcc>
  <rcc rId="23688" ua="false" sId="4">
    <oc r="AW314" t="e">
      <f>0.35*AL314/$AM$320</f>
    </oc>
    <nc r="AW314" t="n">
      <f>-</f>
    </nc>
  </rcc>
  <rcc rId="23689" ua="false" sId="4">
    <oc r="AW315" t="e">
      <f>0.35*AL315/$AM$320</f>
    </oc>
    <nc r="AW315" t="n">
      <f>-</f>
    </nc>
  </rcc>
  <rcc rId="23690" ua="false" sId="4">
    <oc r="AW316" t="e">
      <f>0.35*AL316/$AM$320</f>
    </oc>
    <nc r="AW316" t="n">
      <f>-</f>
    </nc>
  </rcc>
  <rcc rId="23691" ua="false" sId="4">
    <oc r="AW317" t="e">
      <f>0.35*AL317/$AM$320</f>
    </oc>
    <nc r="AW317" t="n">
      <f>-</f>
    </nc>
  </rcc>
  <rcc rId="23692" ua="false" sId="4">
    <oc r="AW318" t="e">
      <f>0.35*AL318/$AM$320</f>
    </oc>
    <nc r="AW318" t="n">
      <f>-</f>
    </nc>
  </rcc>
  <rcc rId="23693" ua="false" sId="4">
    <oc r="AW319" t="e">
      <f>0.35*AL319/$AM$320</f>
    </oc>
    <nc r="AW319" t="n">
      <f>-</f>
    </nc>
  </rcc>
  <rcc rId="23694" ua="false" sId="4">
    <oc r="AW320" t="n">
      <f>SUM(AW293:AW319)</f>
    </oc>
    <nc r="AW320" t="n">
      <f>-</f>
    </nc>
  </rcc>
  <rcc rId="23695" ua="false" sId="4">
    <oc r="AX295" t="n">
      <f>AW295*$J$320</f>
    </oc>
    <nc r="AX295" t="n">
      <f>-</f>
    </nc>
  </rcc>
  <rcc rId="23696" ua="false" sId="4">
    <oc r="AX296" t="n">
      <f>AW296*$J$320</f>
    </oc>
    <nc r="AX296" t="n">
      <f>-</f>
    </nc>
  </rcc>
  <rcc rId="23697" ua="false" sId="4">
    <oc r="AX297" t="n">
      <f>AW297*$J$320</f>
    </oc>
    <nc r="AX297" t="n">
      <f>-</f>
    </nc>
  </rcc>
  <rcc rId="23698" ua="false" sId="4">
    <oc r="AX298" t="n">
      <f>AW298*$J$320</f>
    </oc>
    <nc r="AX298" t="n">
      <f>-</f>
    </nc>
  </rcc>
  <rcc rId="23699" ua="false" sId="4">
    <oc r="AX299" t="n">
      <f>AW299*$J$320</f>
    </oc>
    <nc r="AX299" t="n">
      <f>-</f>
    </nc>
  </rcc>
  <rcc rId="23700" ua="false" sId="4">
    <oc r="AX300" t="n">
      <f>AW300*$J$320</f>
    </oc>
    <nc r="AX300" t="n">
      <f>-</f>
    </nc>
  </rcc>
  <rcc rId="23701" ua="false" sId="4">
    <oc r="AX301" t="n">
      <f>AW301*$J$320</f>
    </oc>
    <nc r="AX301" t="n">
      <f>-</f>
    </nc>
  </rcc>
  <rcc rId="23702" ua="false" sId="4">
    <oc r="AX302" t="n">
      <f>AW302*$J$320</f>
    </oc>
    <nc r="AX302" t="n">
      <f>-</f>
    </nc>
  </rcc>
  <rcc rId="23703" ua="false" sId="4">
    <oc r="AX303" t="n">
      <f>AW303*$J$320</f>
    </oc>
    <nc r="AX303" t="n">
      <f>-</f>
    </nc>
  </rcc>
  <rcc rId="23704" ua="false" sId="4">
    <oc r="AX304" t="n">
      <f>AW304*$J$320</f>
    </oc>
    <nc r="AX304" t="n">
      <f>-</f>
    </nc>
  </rcc>
  <rcc rId="23705" ua="false" sId="4">
    <oc r="AX305" t="n">
      <f>AW305*$J$320</f>
    </oc>
    <nc r="AX305" t="n">
      <f>-</f>
    </nc>
  </rcc>
  <rcc rId="23706" ua="false" sId="4">
    <oc r="AX306" t="n">
      <f>AW306*$J$320</f>
    </oc>
    <nc r="AX306" t="n">
      <f>-</f>
    </nc>
  </rcc>
  <rcc rId="23707" ua="false" sId="4">
    <oc r="AX307" t="n">
      <f>AW307*$J$320</f>
    </oc>
    <nc r="AX307" t="n">
      <f>-</f>
    </nc>
  </rcc>
  <rcc rId="23708" ua="false" sId="4">
    <oc r="AX308" t="n">
      <f>AW308*$J$320</f>
    </oc>
    <nc r="AX308" t="n">
      <f>-</f>
    </nc>
  </rcc>
  <rcc rId="23709" ua="false" sId="4">
    <oc r="AX309" t="n">
      <f>AW309*$J$320</f>
    </oc>
    <nc r="AX309" t="n">
      <f>-</f>
    </nc>
  </rcc>
  <rcc rId="23710" ua="false" sId="4">
    <oc r="AX310" t="n">
      <f>AW310*$J$320</f>
    </oc>
    <nc r="AX310" t="n">
      <f>-</f>
    </nc>
  </rcc>
  <rcc rId="23711" ua="false" sId="4">
    <oc r="AX311" t="n">
      <f>AW311*$J$320</f>
    </oc>
    <nc r="AX311" t="n">
      <f>-</f>
    </nc>
  </rcc>
  <rcc rId="23712" ua="false" sId="4">
    <oc r="AX312" t="n">
      <f>AW312*$J$320</f>
    </oc>
    <nc r="AX312" t="n">
      <f>-</f>
    </nc>
  </rcc>
  <rcc rId="23713" ua="false" sId="4">
    <oc r="AX313" t="n">
      <f>AW313*$J$320</f>
    </oc>
    <nc r="AX313" t="n">
      <f>-</f>
    </nc>
  </rcc>
  <rcc rId="23714" ua="false" sId="4">
    <oc r="AX314" t="n">
      <f>AW314*$J$320</f>
    </oc>
    <nc r="AX314" t="n">
      <f>-</f>
    </nc>
  </rcc>
  <rcc rId="23715" ua="false" sId="4">
    <oc r="AX315" t="n">
      <f>AW315*$J$320</f>
    </oc>
    <nc r="AX315" t="n">
      <f>-</f>
    </nc>
  </rcc>
  <rcc rId="23716" ua="false" sId="4">
    <oc r="AX316" t="n">
      <f>AW316*$J$320</f>
    </oc>
    <nc r="AX316" t="n">
      <f>-</f>
    </nc>
  </rcc>
  <rcc rId="23717" ua="false" sId="4">
    <oc r="AX317" t="n">
      <f>AW317*$J$320</f>
    </oc>
    <nc r="AX317" t="n">
      <f>-</f>
    </nc>
  </rcc>
  <rcc rId="23718" ua="false" sId="4">
    <oc r="AX318" t="n">
      <f>AW318*$J$320</f>
    </oc>
    <nc r="AX318" t="n">
      <f>-</f>
    </nc>
  </rcc>
  <rcc rId="23719" ua="false" sId="4">
    <oc r="AX319" t="n">
      <f>AW319*$J$320</f>
    </oc>
    <nc r="AX319" t="n">
      <f>-</f>
    </nc>
  </rcc>
  <rcc rId="23720" ua="false" sId="4">
    <oc r="AX320" t="n">
      <f>SUM(AX293:AX319)</f>
    </oc>
    <nc r="AX320" t="n">
      <f>-</f>
    </nc>
  </rcc>
  <rcc rId="23721" ua="false" sId="4">
    <oc r="A330" t="inlineStr">
      <is>
        <r>
          <rPr>
            <sz val="10"/>
            <rFont val="Arial"/>
            <family val="2"/>
            <charset val="1"/>
          </rPr>
          <t xml:space="preserve">U. DE CHILE</t>
        </r>
      </is>
    </oc>
    <nc r="A330" t="inlineStr">
      <is>
        <r>
          <rPr>
            <sz val="10"/>
            <rFont val="Arial"/>
            <family val="2"/>
            <charset val="1"/>
          </rPr>
          <t xml:space="preserve">U.de Chile</t>
        </r>
      </is>
    </nc>
  </rcc>
  <rcc rId="23722" ua="false" sId="4">
    <oc r="A331" t="inlineStr">
      <is>
        <r>
          <rPr>
            <sz val="10"/>
            <rFont val="Arial"/>
            <family val="2"/>
            <charset val="1"/>
          </rPr>
          <t xml:space="preserve">P. U. C. DE CHILE</t>
        </r>
      </is>
    </oc>
    <nc r="A331" t="inlineStr">
      <is>
        <r>
          <rPr>
            <sz val="10"/>
            <rFont val="Arial"/>
            <family val="2"/>
            <charset val="1"/>
          </rPr>
          <t xml:space="preserve">P.U.Católica de Chile</t>
        </r>
      </is>
    </nc>
  </rcc>
  <rcc rId="23723" ua="false" sId="4">
    <oc r="A332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oc>
    <nc r="A332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nc>
  </rcc>
  <rcc rId="23724" ua="false" sId="4">
    <oc r="A333" t="inlineStr">
      <is>
        <r>
          <rPr>
            <sz val="10"/>
            <rFont val="Arial"/>
            <family val="2"/>
            <charset val="1"/>
          </rPr>
          <t xml:space="preserve">P. U. C. DE VALPARAISO</t>
        </r>
      </is>
    </oc>
    <nc r="A333" t="inlineStr">
      <is>
        <r>
          <rPr>
            <sz val="10"/>
            <rFont val="Arial"/>
            <family val="2"/>
            <charset val="1"/>
          </rPr>
          <t xml:space="preserve">U. Católica de Valparaíso</t>
        </r>
      </is>
    </nc>
  </rcc>
  <rcc rId="23725" ua="false" sId="4">
    <oc r="A334" t="inlineStr">
      <is>
        <r>
          <rPr>
            <sz val="10"/>
            <rFont val="Arial"/>
            <family val="2"/>
            <charset val="1"/>
          </rPr>
          <t xml:space="preserve">U. TÉCNICA FEDERICO STA. MARÍA</t>
        </r>
      </is>
    </oc>
    <nc r="A334" t="inlineStr">
      <is>
        <r>
          <rPr>
            <sz val="10"/>
            <rFont val="Arial"/>
            <family val="2"/>
            <charset val="1"/>
          </rPr>
          <t xml:space="preserve">U. Téc. Federico Sta.Maria</t>
        </r>
      </is>
    </nc>
  </rcc>
  <rcc rId="23726" ua="false" sId="4">
    <oc r="A335" t="inlineStr">
      <is>
        <r>
          <rPr>
            <sz val="10"/>
            <rFont val="Arial"/>
            <family val="2"/>
            <charset val="1"/>
          </rPr>
          <t xml:space="preserve">U. DE SANTIAGO</t>
        </r>
      </is>
    </oc>
    <nc r="A335" t="inlineStr">
      <is>
        <r>
          <rPr>
            <sz val="10"/>
            <rFont val="Arial"/>
            <family val="2"/>
            <charset val="1"/>
          </rPr>
          <t xml:space="preserve">U. de Santiago</t>
        </r>
      </is>
    </nc>
  </rcc>
  <rcc rId="23727" ua="false" sId="4">
    <oc r="A336" t="inlineStr">
      <is>
        <r>
          <rPr>
            <sz val="10"/>
            <rFont val="Arial"/>
            <family val="2"/>
            <charset val="1"/>
          </rPr>
          <t xml:space="preserve">U. AUSTRAL DE CHILE</t>
        </r>
      </is>
    </oc>
    <nc r="A336" t="inlineStr">
      <is>
        <r>
          <rPr>
            <sz val="10"/>
            <rFont val="Arial"/>
            <family val="2"/>
            <charset val="1"/>
          </rPr>
          <t xml:space="preserve">U. Austral</t>
        </r>
      </is>
    </nc>
  </rcc>
  <rcc rId="23728" ua="false" sId="4">
    <oc r="A337" t="inlineStr">
      <is>
        <r>
          <rPr>
            <sz val="10"/>
            <rFont val="Arial"/>
            <family val="2"/>
            <charset val="1"/>
          </rPr>
          <t xml:space="preserve">U. C. DEL NORTE</t>
        </r>
      </is>
    </oc>
    <nc r="A337" t="inlineStr">
      <is>
        <r>
          <rPr>
            <sz val="10"/>
            <rFont val="Arial"/>
            <family val="2"/>
            <charset val="1"/>
          </rPr>
          <t xml:space="preserve">U. Católica del Norte</t>
        </r>
      </is>
    </nc>
  </rcc>
  <rcc rId="23729" ua="false" sId="4">
    <oc r="A338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oc>
    <nc r="A338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nc>
  </rcc>
  <rcc rId="23730" ua="false" sId="4">
    <oc r="A339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oc>
    <nc r="A339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nc>
  </rcc>
  <rcc rId="23731" ua="false" sId="4">
    <oc r="A340" t="inlineStr">
      <is>
        <r>
          <rPr>
            <sz val="10"/>
            <rFont val="Arial"/>
            <family val="2"/>
            <charset val="1"/>
          </rPr>
          <t xml:space="preserve">U. DE LA SERENA</t>
        </r>
      </is>
    </oc>
    <nc r="A340" t="inlineStr">
      <is>
        <r>
          <rPr>
            <sz val="10"/>
            <rFont val="Arial"/>
            <family val="2"/>
            <charset val="1"/>
          </rPr>
          <t xml:space="preserve">U. de la Serena</t>
        </r>
      </is>
    </nc>
  </rcc>
  <rcc rId="23732" ua="false" sId="4">
    <oc r="A341" t="inlineStr">
      <is>
        <r>
          <rPr>
            <sz val="10"/>
            <rFont val="Arial"/>
            <family val="2"/>
            <charset val="1"/>
          </rPr>
          <t xml:space="preserve">U. DEL BÍO-BÍO</t>
        </r>
      </is>
    </oc>
    <nc r="A341" t="inlineStr">
      <is>
        <r>
          <rPr>
            <sz val="10"/>
            <rFont val="Arial"/>
            <family val="2"/>
            <charset val="1"/>
          </rPr>
          <t xml:space="preserve">U. de Bio Bio</t>
        </r>
      </is>
    </nc>
  </rcc>
  <rcc rId="23733" ua="false" sId="4">
    <oc r="A342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oc>
    <nc r="A342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nc>
  </rcc>
  <rcc rId="23734" ua="false" sId="4">
    <oc r="A343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oc>
    <nc r="A343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nc>
  </rcc>
  <rcc rId="23735" ua="false" sId="4">
    <oc r="A344" t="inlineStr">
      <is>
        <r>
          <rPr>
            <sz val="10"/>
            <rFont val="Arial"/>
            <family val="2"/>
            <charset val="1"/>
          </rPr>
          <t xml:space="preserve">U. DE TALCA</t>
        </r>
      </is>
    </oc>
    <nc r="A344" t="inlineStr">
      <is>
        <r>
          <rPr>
            <sz val="10"/>
            <rFont val="Arial"/>
            <family val="2"/>
            <charset val="1"/>
          </rPr>
          <t xml:space="preserve">U. de Talca</t>
        </r>
      </is>
    </nc>
  </rcc>
  <rcc rId="23736" ua="false" sId="4">
    <oc r="A345" t="inlineStr">
      <is>
        <r>
          <rPr>
            <sz val="10"/>
            <rFont val="Arial"/>
            <family val="2"/>
            <charset val="1"/>
          </rPr>
          <t xml:space="preserve">U. DE ATACAMA</t>
        </r>
      </is>
    </oc>
    <nc r="A345" t="inlineStr">
      <is>
        <r>
          <rPr>
            <sz val="10"/>
            <rFont val="Arial"/>
            <family val="2"/>
            <charset val="1"/>
          </rPr>
          <t xml:space="preserve">U. de Atacama</t>
        </r>
      </is>
    </nc>
  </rcc>
  <rcc rId="23737" ua="false" sId="4">
    <oc r="A346" t="inlineStr">
      <is>
        <r>
          <rPr>
            <sz val="10"/>
            <rFont val="Arial"/>
            <family val="2"/>
            <charset val="1"/>
          </rPr>
          <t xml:space="preserve">U. DE TARAPACÁ</t>
        </r>
      </is>
    </oc>
    <nc r="A346" t="inlineStr">
      <is>
        <r>
          <rPr>
            <sz val="10"/>
            <rFont val="Arial"/>
            <family val="2"/>
            <charset val="1"/>
          </rPr>
          <t xml:space="preserve">U. de Tarapacá</t>
        </r>
      </is>
    </nc>
  </rcc>
  <rcc rId="23738" ua="false" sId="4">
    <oc r="A347" t="inlineStr">
      <is>
        <r>
          <rPr>
            <sz val="10"/>
            <rFont val="Arial"/>
            <family val="2"/>
            <charset val="1"/>
          </rPr>
          <t xml:space="preserve">U. ARTURO PRAT</t>
        </r>
      </is>
    </oc>
    <nc r="A347" t="inlineStr">
      <is>
        <r>
          <rPr>
            <sz val="10"/>
            <rFont val="Arial"/>
            <family val="2"/>
            <charset val="1"/>
          </rPr>
          <t xml:space="preserve">U. Arturo Prat</t>
        </r>
      </is>
    </nc>
  </rcc>
  <rcc rId="23739" ua="false" sId="4">
    <oc r="A348" t="inlineStr">
      <is>
        <r>
          <rPr>
            <sz val="10"/>
            <rFont val="Arial"/>
            <family val="2"/>
            <charset val="1"/>
          </rPr>
          <t xml:space="preserve">U. METROPOLITANA DE CS. DE LA ED.</t>
        </r>
      </is>
    </oc>
    <nc r="A348" t="inlineStr">
      <is>
        <r>
          <rPr>
            <sz val="10"/>
            <rFont val="Arial"/>
            <family val="2"/>
            <charset val="1"/>
          </rPr>
          <t xml:space="preserve">U. Metropolitana</t>
        </r>
      </is>
    </nc>
  </rcc>
  <rcc rId="23740" ua="false" sId="4">
    <oc r="A349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oc>
    <nc r="A349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nc>
  </rcc>
  <rcc rId="23741" ua="false" sId="4">
    <oc r="A350" t="inlineStr">
      <is>
        <r>
          <rPr>
            <sz val="10"/>
            <rFont val="Arial"/>
            <family val="2"/>
            <charset val="1"/>
          </rPr>
          <t xml:space="preserve">U. TECNOLÓGICA METROPOLITANA</t>
        </r>
      </is>
    </oc>
    <nc r="A350" t="inlineStr">
      <is>
        <r>
          <rPr>
            <sz val="10"/>
            <rFont val="Arial"/>
            <family val="2"/>
            <charset val="1"/>
          </rPr>
          <t xml:space="preserve">U.Tecnológica Metropolitana</t>
        </r>
      </is>
    </nc>
  </rcc>
  <rcc rId="23742" ua="false" sId="4">
    <oc r="A351" t="inlineStr">
      <is>
        <r>
          <rPr>
            <sz val="10"/>
            <rFont val="Arial"/>
            <family val="2"/>
            <charset val="1"/>
          </rPr>
          <t xml:space="preserve">U. DE LOS LAGOS</t>
        </r>
      </is>
    </oc>
    <nc r="A351" t="inlineStr">
      <is>
        <r>
          <rPr>
            <sz val="10"/>
            <rFont val="Arial"/>
            <family val="2"/>
            <charset val="1"/>
          </rPr>
          <t xml:space="preserve">U. de Los Lagos</t>
        </r>
      </is>
    </nc>
  </rcc>
  <rcc rId="23743" ua="false" sId="4">
    <oc r="A352" t="inlineStr">
      <is>
        <r>
          <rPr>
            <sz val="10"/>
            <rFont val="Arial"/>
            <family val="2"/>
            <charset val="1"/>
          </rPr>
          <t xml:space="preserve">U. C. DEL MAULE</t>
        </r>
      </is>
    </oc>
    <nc r="A352" t="inlineStr">
      <is>
        <r>
          <rPr>
            <sz val="10"/>
            <rFont val="Arial"/>
            <family val="2"/>
            <charset val="1"/>
          </rPr>
          <t xml:space="preserve">U. Católica de Maule</t>
        </r>
      </is>
    </nc>
  </rcc>
  <rcc rId="23744" ua="false" sId="4">
    <oc r="A353" t="inlineStr">
      <is>
        <r>
          <rPr>
            <sz val="10"/>
            <rFont val="Arial"/>
            <family val="2"/>
            <charset val="1"/>
          </rPr>
          <t xml:space="preserve">U. C. DE TEMUCO</t>
        </r>
      </is>
    </oc>
    <nc r="A353" t="inlineStr">
      <is>
        <r>
          <rPr>
            <sz val="10"/>
            <rFont val="Arial"/>
            <family val="2"/>
            <charset val="1"/>
          </rPr>
          <t xml:space="preserve">U. Católica de Temuco</t>
        </r>
      </is>
    </nc>
  </rcc>
  <rcc rId="23745" ua="false" sId="4">
    <oc r="A354" t="inlineStr">
      <is>
        <r>
          <rPr>
            <sz val="10"/>
            <rFont val="Arial"/>
            <family val="2"/>
            <charset val="1"/>
          </rPr>
          <t xml:space="preserve">U. C. DE LA STMA. CONCEPCIÓN</t>
        </r>
      </is>
    </oc>
    <nc r="A354" t="inlineStr">
      <is>
        <r>
          <rPr>
            <sz val="10"/>
            <rFont val="Arial"/>
            <family val="2"/>
            <charset val="1"/>
          </rPr>
          <t xml:space="preserve">U. C.de la Sant.Concepción</t>
        </r>
      </is>
    </nc>
  </rcc>
  <rcc rId="23746" ua="false" sId="4">
    <nc r="B330" t="n">
      <f>-</f>
    </nc>
  </rcc>
  <rcc rId="23747" ua="false" sId="4">
    <nc r="B331" t="n">
      <f>-</f>
    </nc>
  </rcc>
  <rcc rId="23748" ua="false" sId="4">
    <nc r="B332" t="n">
      <f>-</f>
    </nc>
  </rcc>
  <rcc rId="23749" ua="false" sId="4">
    <nc r="B333" t="n">
      <f>-</f>
    </nc>
  </rcc>
  <rcc rId="23750" ua="false" sId="4">
    <nc r="B334" t="n">
      <f>-</f>
    </nc>
  </rcc>
  <rcc rId="23751" ua="false" sId="4">
    <nc r="B335" t="n">
      <f>-</f>
    </nc>
  </rcc>
  <rcc rId="23752" ua="false" sId="4">
    <nc r="B336" t="n">
      <f>-</f>
    </nc>
  </rcc>
  <rcc rId="23753" ua="false" sId="4">
    <nc r="B337" t="n">
      <f>-</f>
    </nc>
  </rcc>
  <rcc rId="23754" ua="false" sId="4">
    <nc r="B338" t="n">
      <f>-</f>
    </nc>
  </rcc>
  <rcc rId="23755" ua="false" sId="4">
    <nc r="B339" t="n">
      <f>-</f>
    </nc>
  </rcc>
  <rcc rId="23756" ua="false" sId="4">
    <nc r="B340" t="n">
      <f>-</f>
    </nc>
  </rcc>
  <rcc rId="23757" ua="false" sId="4">
    <nc r="B341" t="n">
      <f>-</f>
    </nc>
  </rcc>
  <rcc rId="23758" ua="false" sId="4">
    <nc r="B342" t="n">
      <f>-</f>
    </nc>
  </rcc>
  <rcc rId="23759" ua="false" sId="4">
    <nc r="B343" t="n">
      <f>-</f>
    </nc>
  </rcc>
  <rcc rId="23760" ua="false" sId="4">
    <nc r="B344" t="n">
      <f>-</f>
    </nc>
  </rcc>
  <rcc rId="23761" ua="false" sId="4">
    <nc r="B345" t="n">
      <f>-</f>
    </nc>
  </rcc>
  <rcc rId="23762" ua="false" sId="4">
    <nc r="B346" t="n">
      <f>-</f>
    </nc>
  </rcc>
  <rcc rId="23763" ua="false" sId="4">
    <nc r="B347" t="n">
      <f>-</f>
    </nc>
  </rcc>
  <rcc rId="23764" ua="false" sId="4">
    <nc r="B348" t="n">
      <f>-</f>
    </nc>
  </rcc>
  <rcc rId="23765" ua="false" sId="4">
    <nc r="B349" t="n">
      <f>-</f>
    </nc>
  </rcc>
  <rcc rId="23766" ua="false" sId="4">
    <nc r="B350" t="n">
      <f>-</f>
    </nc>
  </rcc>
  <rcc rId="23767" ua="false" sId="4">
    <nc r="B351" t="n">
      <f>-</f>
    </nc>
  </rcc>
  <rcc rId="23768" ua="false" sId="4">
    <nc r="B352" t="n">
      <f>-</f>
    </nc>
  </rcc>
  <rcc rId="23769" ua="false" sId="4">
    <nc r="B353" t="n">
      <f>-</f>
    </nc>
  </rcc>
  <rcc rId="23770" ua="false" sId="4">
    <nc r="B354" t="n">
      <f>-</f>
    </nc>
  </rcc>
  <rcc rId="23771" ua="false" sId="4">
    <nc r="B355" t="n">
      <f>-</f>
    </nc>
  </rcc>
  <rcc rId="23772" ua="false" sId="4">
    <nc r="C330" t="n">
      <f>-</f>
    </nc>
  </rcc>
  <rcc rId="23773" ua="false" sId="4">
    <nc r="C331" t="n">
      <f>-</f>
    </nc>
  </rcc>
  <rcc rId="23774" ua="false" sId="4">
    <nc r="C332" t="n">
      <f>-</f>
    </nc>
  </rcc>
  <rcc rId="23775" ua="false" sId="4">
    <nc r="C333" t="n">
      <f>-</f>
    </nc>
  </rcc>
  <rcc rId="23776" ua="false" sId="4">
    <nc r="C334" t="n">
      <f>-</f>
    </nc>
  </rcc>
  <rcc rId="23777" ua="false" sId="4">
    <nc r="C335" t="n">
      <f>-</f>
    </nc>
  </rcc>
  <rcc rId="23778" ua="false" sId="4">
    <nc r="C336" t="n">
      <f>-</f>
    </nc>
  </rcc>
  <rcc rId="23779" ua="false" sId="4">
    <nc r="C337" t="n">
      <f>-</f>
    </nc>
  </rcc>
  <rcc rId="23780" ua="false" sId="4">
    <nc r="C338" t="n">
      <f>-</f>
    </nc>
  </rcc>
  <rcc rId="23781" ua="false" sId="4">
    <nc r="C339" t="n">
      <f>-</f>
    </nc>
  </rcc>
  <rcc rId="23782" ua="false" sId="4">
    <nc r="C340" t="n">
      <f>-</f>
    </nc>
  </rcc>
  <rcc rId="23783" ua="false" sId="4">
    <nc r="C341" t="n">
      <f>-</f>
    </nc>
  </rcc>
  <rcc rId="23784" ua="false" sId="4">
    <nc r="C342" t="n">
      <f>-</f>
    </nc>
  </rcc>
  <rcc rId="23785" ua="false" sId="4">
    <nc r="C343" t="n">
      <f>-</f>
    </nc>
  </rcc>
  <rcc rId="23786" ua="false" sId="4">
    <nc r="C344" t="n">
      <f>-</f>
    </nc>
  </rcc>
  <rcc rId="23787" ua="false" sId="4">
    <nc r="C345" t="n">
      <f>-</f>
    </nc>
  </rcc>
  <rcc rId="23788" ua="false" sId="4">
    <nc r="C346" t="n">
      <f>-</f>
    </nc>
  </rcc>
  <rcc rId="23789" ua="false" sId="4">
    <nc r="C347" t="n">
      <f>-</f>
    </nc>
  </rcc>
  <rcc rId="23790" ua="false" sId="4">
    <nc r="C348" t="n">
      <f>-</f>
    </nc>
  </rcc>
  <rcc rId="23791" ua="false" sId="4">
    <nc r="C349" t="n">
      <f>-</f>
    </nc>
  </rcc>
  <rcc rId="23792" ua="false" sId="4">
    <nc r="C350" t="n">
      <f>-</f>
    </nc>
  </rcc>
  <rcc rId="23793" ua="false" sId="4">
    <nc r="C351" t="n">
      <f>-</f>
    </nc>
  </rcc>
  <rcc rId="23794" ua="false" sId="4">
    <nc r="C352" t="n">
      <f>-</f>
    </nc>
  </rcc>
  <rcc rId="23795" ua="false" sId="4">
    <nc r="C353" t="n">
      <f>-</f>
    </nc>
  </rcc>
  <rcc rId="23796" ua="false" sId="4">
    <nc r="C354" t="n">
      <f>-</f>
    </nc>
  </rcc>
  <rcc rId="23797" ua="false" sId="4">
    <nc r="C355" t="n">
      <f>-</f>
    </nc>
  </rcc>
  <rcc rId="23798" ua="false" sId="4">
    <nc r="D330" t="n">
      <f>-</f>
    </nc>
  </rcc>
  <rcc rId="23799" ua="false" sId="4">
    <nc r="D331" t="n">
      <f>-</f>
    </nc>
  </rcc>
  <rcc rId="23800" ua="false" sId="4">
    <nc r="D332" t="n">
      <f>-</f>
    </nc>
  </rcc>
  <rcc rId="23801" ua="false" sId="4">
    <nc r="D333" t="n">
      <f>-</f>
    </nc>
  </rcc>
  <rcc rId="23802" ua="false" sId="4">
    <nc r="D334" t="n">
      <f>-</f>
    </nc>
  </rcc>
  <rcc rId="23803" ua="false" sId="4">
    <nc r="D335" t="n">
      <f>-</f>
    </nc>
  </rcc>
  <rcc rId="23804" ua="false" sId="4">
    <nc r="D336" t="n">
      <f>-</f>
    </nc>
  </rcc>
  <rcc rId="23805" ua="false" sId="4">
    <nc r="D337" t="n">
      <f>-</f>
    </nc>
  </rcc>
  <rcc rId="23806" ua="false" sId="4">
    <nc r="D338" t="n">
      <f>-</f>
    </nc>
  </rcc>
  <rcc rId="23807" ua="false" sId="4">
    <nc r="D339" t="n">
      <f>-</f>
    </nc>
  </rcc>
  <rcc rId="23808" ua="false" sId="4">
    <nc r="D340" t="n">
      <f>-</f>
    </nc>
  </rcc>
  <rcc rId="23809" ua="false" sId="4">
    <nc r="D341" t="n">
      <f>-</f>
    </nc>
  </rcc>
  <rcc rId="23810" ua="false" sId="4">
    <nc r="D342" t="n">
      <f>-</f>
    </nc>
  </rcc>
  <rcc rId="23811" ua="false" sId="4">
    <nc r="D343" t="n">
      <f>-</f>
    </nc>
  </rcc>
  <rcc rId="23812" ua="false" sId="4">
    <nc r="D344" t="n">
      <f>-</f>
    </nc>
  </rcc>
  <rcc rId="23813" ua="false" sId="4">
    <nc r="D345" t="n">
      <f>-</f>
    </nc>
  </rcc>
  <rcc rId="23814" ua="false" sId="4">
    <nc r="D346" t="n">
      <f>-</f>
    </nc>
  </rcc>
  <rcc rId="23815" ua="false" sId="4">
    <nc r="D347" t="n">
      <f>-</f>
    </nc>
  </rcc>
  <rcc rId="23816" ua="false" sId="4">
    <nc r="D348" t="n">
      <f>-</f>
    </nc>
  </rcc>
  <rcc rId="23817" ua="false" sId="4">
    <nc r="D349" t="n">
      <f>-</f>
    </nc>
  </rcc>
  <rcc rId="23818" ua="false" sId="4">
    <nc r="D350" t="n">
      <f>-</f>
    </nc>
  </rcc>
  <rcc rId="23819" ua="false" sId="4">
    <nc r="D351" t="n">
      <f>-</f>
    </nc>
  </rcc>
  <rcc rId="23820" ua="false" sId="4">
    <nc r="D352" t="n">
      <f>-</f>
    </nc>
  </rcc>
  <rcc rId="23821" ua="false" sId="4">
    <nc r="D353" t="n">
      <f>-</f>
    </nc>
  </rcc>
  <rcc rId="23822" ua="false" sId="4">
    <nc r="D354" t="n">
      <f>-</f>
    </nc>
  </rcc>
  <rcc rId="23823" ua="false" sId="4">
    <nc r="D355" t="n">
      <f>-</f>
    </nc>
  </rcc>
  <rcc rId="23824" ua="false" sId="4">
    <nc r="E330" t="n">
      <f>-</f>
    </nc>
  </rcc>
  <rcc rId="23825" ua="false" sId="4">
    <nc r="E331" t="n">
      <f>-</f>
    </nc>
  </rcc>
  <rcc rId="23826" ua="false" sId="4">
    <nc r="E332" t="n">
      <f>-</f>
    </nc>
  </rcc>
  <rcc rId="23827" ua="false" sId="4">
    <nc r="E333" t="n">
      <f>-</f>
    </nc>
  </rcc>
  <rcc rId="23828" ua="false" sId="4">
    <nc r="E334" t="n">
      <f>-</f>
    </nc>
  </rcc>
  <rcc rId="23829" ua="false" sId="4">
    <nc r="E335" t="n">
      <f>-</f>
    </nc>
  </rcc>
  <rcc rId="23830" ua="false" sId="4">
    <nc r="E336" t="n">
      <f>-</f>
    </nc>
  </rcc>
  <rcc rId="23831" ua="false" sId="4">
    <nc r="E337" t="n">
      <f>-</f>
    </nc>
  </rcc>
  <rcc rId="23832" ua="false" sId="4">
    <nc r="E338" t="n">
      <f>-</f>
    </nc>
  </rcc>
  <rcc rId="23833" ua="false" sId="4">
    <nc r="E339" t="n">
      <f>-</f>
    </nc>
  </rcc>
  <rcc rId="23834" ua="false" sId="4">
    <nc r="E340" t="n">
      <f>-</f>
    </nc>
  </rcc>
  <rcc rId="23835" ua="false" sId="4">
    <nc r="E341" t="n">
      <f>-</f>
    </nc>
  </rcc>
  <rcc rId="23836" ua="false" sId="4">
    <nc r="E342" t="n">
      <f>-</f>
    </nc>
  </rcc>
  <rcc rId="23837" ua="false" sId="4">
    <nc r="E343" t="n">
      <f>-</f>
    </nc>
  </rcc>
  <rcc rId="23838" ua="false" sId="4">
    <nc r="E344" t="n">
      <f>-</f>
    </nc>
  </rcc>
  <rcc rId="23839" ua="false" sId="4">
    <nc r="E345" t="n">
      <f>-</f>
    </nc>
  </rcc>
  <rcc rId="23840" ua="false" sId="4">
    <nc r="E346" t="n">
      <f>-</f>
    </nc>
  </rcc>
  <rcc rId="23841" ua="false" sId="4">
    <nc r="E347" t="n">
      <f>-</f>
    </nc>
  </rcc>
  <rcc rId="23842" ua="false" sId="4">
    <nc r="E348" t="n">
      <f>-</f>
    </nc>
  </rcc>
  <rcc rId="23843" ua="false" sId="4">
    <nc r="E349" t="n">
      <f>-</f>
    </nc>
  </rcc>
  <rcc rId="23844" ua="false" sId="4">
    <nc r="E350" t="n">
      <f>-</f>
    </nc>
  </rcc>
  <rcc rId="23845" ua="false" sId="4">
    <nc r="E351" t="n">
      <f>-</f>
    </nc>
  </rcc>
  <rcc rId="23846" ua="false" sId="4">
    <nc r="E352" t="n">
      <f>-</f>
    </nc>
  </rcc>
  <rcc rId="23847" ua="false" sId="4">
    <nc r="E353" t="n">
      <f>-</f>
    </nc>
  </rcc>
  <rcc rId="23848" ua="false" sId="4">
    <nc r="E354" t="n">
      <f>-</f>
    </nc>
  </rcc>
  <rcc rId="23849" ua="false" sId="4">
    <nc r="E355" t="n">
      <f>-</f>
    </nc>
  </rcc>
  <rcc rId="23850" ua="false" sId="4">
    <nc r="F330" t="n">
      <f>-</f>
    </nc>
  </rcc>
  <rcc rId="23851" ua="false" sId="4">
    <nc r="F331" t="n">
      <f>-</f>
    </nc>
  </rcc>
  <rcc rId="23852" ua="false" sId="4">
    <nc r="F332" t="n">
      <f>-</f>
    </nc>
  </rcc>
  <rcc rId="23853" ua="false" sId="4">
    <nc r="F333" t="n">
      <f>-</f>
    </nc>
  </rcc>
  <rcc rId="23854" ua="false" sId="4">
    <nc r="F334" t="n">
      <f>-</f>
    </nc>
  </rcc>
  <rcc rId="23855" ua="false" sId="4">
    <nc r="F335" t="n">
      <f>-</f>
    </nc>
  </rcc>
  <rcc rId="23856" ua="false" sId="4">
    <nc r="F336" t="n">
      <f>-</f>
    </nc>
  </rcc>
  <rcc rId="23857" ua="false" sId="4">
    <nc r="F337" t="n">
      <f>-</f>
    </nc>
  </rcc>
  <rcc rId="23858" ua="false" sId="4">
    <nc r="F338" t="n">
      <f>-</f>
    </nc>
  </rcc>
  <rcc rId="23859" ua="false" sId="4">
    <nc r="F339" t="n">
      <f>-</f>
    </nc>
  </rcc>
  <rcc rId="23860" ua="false" sId="4">
    <nc r="F340" t="n">
      <f>-</f>
    </nc>
  </rcc>
  <rcc rId="23861" ua="false" sId="4">
    <nc r="F341" t="n">
      <f>-</f>
    </nc>
  </rcc>
  <rcc rId="23862" ua="false" sId="4">
    <nc r="F342" t="n">
      <f>-</f>
    </nc>
  </rcc>
  <rcc rId="23863" ua="false" sId="4">
    <nc r="F343" t="n">
      <f>-</f>
    </nc>
  </rcc>
  <rcc rId="23864" ua="false" sId="4">
    <nc r="F344" t="n">
      <f>-</f>
    </nc>
  </rcc>
  <rcc rId="23865" ua="false" sId="4">
    <nc r="F345" t="n">
      <f>-</f>
    </nc>
  </rcc>
  <rcc rId="23866" ua="false" sId="4">
    <nc r="F346" t="n">
      <f>-</f>
    </nc>
  </rcc>
  <rcc rId="23867" ua="false" sId="4">
    <nc r="F347" t="n">
      <f>-</f>
    </nc>
  </rcc>
  <rcc rId="23868" ua="false" sId="4">
    <nc r="F348" t="n">
      <f>-</f>
    </nc>
  </rcc>
  <rcc rId="23869" ua="false" sId="4">
    <nc r="F349" t="n">
      <f>-</f>
    </nc>
  </rcc>
  <rcc rId="23870" ua="false" sId="4">
    <nc r="F350" t="n">
      <f>-</f>
    </nc>
  </rcc>
  <rcc rId="23871" ua="false" sId="4">
    <nc r="F351" t="n">
      <f>-</f>
    </nc>
  </rcc>
  <rcc rId="23872" ua="false" sId="4">
    <nc r="F352" t="n">
      <f>-</f>
    </nc>
  </rcc>
  <rcc rId="23873" ua="false" sId="4">
    <nc r="F353" t="n">
      <f>-</f>
    </nc>
  </rcc>
  <rcc rId="23874" ua="false" sId="4">
    <nc r="F354" t="n">
      <f>-</f>
    </nc>
  </rcc>
  <rcc rId="23875" ua="false" sId="4">
    <nc r="F355" t="n">
      <f>-</f>
    </nc>
  </rcc>
  <rcc rId="23876" ua="false" sId="4">
    <nc r="G330" t="n">
      <f>-</f>
    </nc>
  </rcc>
  <rcc rId="23877" ua="false" sId="4">
    <nc r="G331" t="n">
      <f>-</f>
    </nc>
  </rcc>
  <rcc rId="23878" ua="false" sId="4">
    <nc r="G332" t="n">
      <f>-</f>
    </nc>
  </rcc>
  <rcc rId="23879" ua="false" sId="4">
    <nc r="G333" t="n">
      <f>-</f>
    </nc>
  </rcc>
  <rcc rId="23880" ua="false" sId="4">
    <nc r="G334" t="n">
      <f>-</f>
    </nc>
  </rcc>
  <rcc rId="23881" ua="false" sId="4">
    <nc r="G335" t="n">
      <f>-</f>
    </nc>
  </rcc>
  <rcc rId="23882" ua="false" sId="4">
    <nc r="G336" t="n">
      <f>-</f>
    </nc>
  </rcc>
  <rcc rId="23883" ua="false" sId="4">
    <nc r="G337" t="n">
      <f>-</f>
    </nc>
  </rcc>
  <rcc rId="23884" ua="false" sId="4">
    <nc r="G338" t="n">
      <f>-</f>
    </nc>
  </rcc>
  <rcc rId="23885" ua="false" sId="4">
    <nc r="G339" t="n">
      <f>-</f>
    </nc>
  </rcc>
  <rcc rId="23886" ua="false" sId="4">
    <nc r="G340" t="n">
      <f>-</f>
    </nc>
  </rcc>
  <rcc rId="23887" ua="false" sId="4">
    <nc r="G341" t="n">
      <f>-</f>
    </nc>
  </rcc>
  <rcc rId="23888" ua="false" sId="4">
    <nc r="G342" t="n">
      <f>-</f>
    </nc>
  </rcc>
  <rcc rId="23889" ua="false" sId="4">
    <nc r="G343" t="n">
      <f>-</f>
    </nc>
  </rcc>
  <rcc rId="23890" ua="false" sId="4">
    <nc r="G344" t="n">
      <f>-</f>
    </nc>
  </rcc>
  <rcc rId="23891" ua="false" sId="4">
    <nc r="G345" t="n">
      <f>-</f>
    </nc>
  </rcc>
  <rcc rId="23892" ua="false" sId="4">
    <nc r="G346" t="n">
      <f>-</f>
    </nc>
  </rcc>
  <rcc rId="23893" ua="false" sId="4">
    <nc r="G347" t="n">
      <f>-</f>
    </nc>
  </rcc>
  <rcc rId="23894" ua="false" sId="4">
    <nc r="G348" t="n">
      <f>-</f>
    </nc>
  </rcc>
  <rcc rId="23895" ua="false" sId="4">
    <nc r="G349" t="n">
      <f>-</f>
    </nc>
  </rcc>
  <rcc rId="23896" ua="false" sId="4">
    <nc r="G350" t="n">
      <f>-</f>
    </nc>
  </rcc>
  <rcc rId="23897" ua="false" sId="4">
    <nc r="G351" t="n">
      <f>-</f>
    </nc>
  </rcc>
  <rcc rId="23898" ua="false" sId="4">
    <nc r="G352" t="n">
      <f>-</f>
    </nc>
  </rcc>
  <rcc rId="23899" ua="false" sId="4">
    <nc r="G353" t="n">
      <f>-</f>
    </nc>
  </rcc>
  <rcc rId="23900" ua="false" sId="4">
    <nc r="G354" t="n">
      <f>-</f>
    </nc>
  </rcc>
  <rcc rId="23901" ua="false" sId="4">
    <nc r="G355" t="n">
      <f>-</f>
    </nc>
  </rcc>
  <rcc rId="23902" ua="false" sId="4">
    <nc r="H330" t="n">
      <f>-</f>
    </nc>
  </rcc>
  <rcc rId="23903" ua="false" sId="4">
    <nc r="H331" t="n">
      <f>-</f>
    </nc>
  </rcc>
  <rcc rId="23904" ua="false" sId="4">
    <nc r="H332" t="n">
      <f>-</f>
    </nc>
  </rcc>
  <rcc rId="23905" ua="false" sId="4">
    <nc r="H333" t="n">
      <f>-</f>
    </nc>
  </rcc>
  <rcc rId="23906" ua="false" sId="4">
    <nc r="H334" t="n">
      <f>-</f>
    </nc>
  </rcc>
  <rcc rId="23907" ua="false" sId="4">
    <nc r="H335" t="n">
      <f>-</f>
    </nc>
  </rcc>
  <rcc rId="23908" ua="false" sId="4">
    <nc r="H336" t="n">
      <f>-</f>
    </nc>
  </rcc>
  <rcc rId="23909" ua="false" sId="4">
    <nc r="H337" t="n">
      <f>-</f>
    </nc>
  </rcc>
  <rcc rId="23910" ua="false" sId="4">
    <nc r="H338" t="n">
      <f>-</f>
    </nc>
  </rcc>
  <rcc rId="23911" ua="false" sId="4">
    <nc r="H339" t="n">
      <f>-</f>
    </nc>
  </rcc>
  <rcc rId="23912" ua="false" sId="4">
    <nc r="H340" t="n">
      <f>-</f>
    </nc>
  </rcc>
  <rcc rId="23913" ua="false" sId="4">
    <nc r="H341" t="n">
      <f>-</f>
    </nc>
  </rcc>
  <rcc rId="23914" ua="false" sId="4">
    <nc r="H342" t="n">
      <f>-</f>
    </nc>
  </rcc>
  <rcc rId="23915" ua="false" sId="4">
    <nc r="H343" t="n">
      <f>-</f>
    </nc>
  </rcc>
  <rcc rId="23916" ua="false" sId="4">
    <nc r="H344" t="n">
      <f>-</f>
    </nc>
  </rcc>
  <rcc rId="23917" ua="false" sId="4">
    <nc r="H345" t="n">
      <f>-</f>
    </nc>
  </rcc>
  <rcc rId="23918" ua="false" sId="4">
    <nc r="H346" t="n">
      <f>-</f>
    </nc>
  </rcc>
  <rcc rId="23919" ua="false" sId="4">
    <nc r="H347" t="n">
      <f>-</f>
    </nc>
  </rcc>
  <rcc rId="23920" ua="false" sId="4">
    <nc r="H348" t="n">
      <f>-</f>
    </nc>
  </rcc>
  <rcc rId="23921" ua="false" sId="4">
    <nc r="H349" t="n">
      <f>-</f>
    </nc>
  </rcc>
  <rcc rId="23922" ua="false" sId="4">
    <nc r="H350" t="n">
      <f>-</f>
    </nc>
  </rcc>
  <rcc rId="23923" ua="false" sId="4">
    <nc r="H351" t="n">
      <f>-</f>
    </nc>
  </rcc>
  <rcc rId="23924" ua="false" sId="4">
    <nc r="H352" t="n">
      <f>-</f>
    </nc>
  </rcc>
  <rcc rId="23925" ua="false" sId="4">
    <nc r="H353" t="n">
      <f>-</f>
    </nc>
  </rcc>
  <rcc rId="23926" ua="false" sId="4">
    <nc r="H354" t="n">
      <f>-</f>
    </nc>
  </rcc>
  <rcc rId="23927" ua="false" sId="4">
    <nc r="H355" t="n">
      <f>-</f>
    </nc>
  </rcc>
  <rcc rId="23928" ua="false" sId="4">
    <oc r="I330" t="n">
      <f>AO330+AQ330+AS330+AU330+AW330</f>
    </oc>
    <nc r="I330" t="n">
      <f>-</f>
    </nc>
  </rcc>
  <rcc rId="23929" ua="false" sId="4">
    <oc r="I331" t="n">
      <f>AO331+AQ331+AS331+AU331+AW331</f>
    </oc>
    <nc r="I331" t="n">
      <f>-</f>
    </nc>
  </rcc>
  <rcc rId="23930" ua="false" sId="4">
    <oc r="I332" t="n">
      <f>AO332+AQ332+AS332+AU332+AW332</f>
    </oc>
    <nc r="I332" t="n">
      <f>-</f>
    </nc>
  </rcc>
  <rcc rId="23931" ua="false" sId="4">
    <oc r="I333" t="n">
      <f>AO333+AQ333+AS333+AU333+AW333</f>
    </oc>
    <nc r="I333" t="n">
      <f>-</f>
    </nc>
  </rcc>
  <rcc rId="23932" ua="false" sId="4">
    <oc r="I334" t="n">
      <f>AO334+AQ334+AS334+AU334+AW334</f>
    </oc>
    <nc r="I334" t="n">
      <f>-</f>
    </nc>
  </rcc>
  <rcc rId="23933" ua="false" sId="4">
    <oc r="I335" t="n">
      <f>AO335+AQ335+AS335+AU335+AW335</f>
    </oc>
    <nc r="I335" t="n">
      <f>-</f>
    </nc>
  </rcc>
  <rcc rId="23934" ua="false" sId="4">
    <oc r="I336" t="n">
      <f>AO336+AQ336+AS336+AU336+AW336</f>
    </oc>
    <nc r="I336" t="n">
      <f>-</f>
    </nc>
  </rcc>
  <rcc rId="23935" ua="false" sId="4">
    <oc r="I337" t="n">
      <f>AO337+AQ337+AS337+AU337+AW337</f>
    </oc>
    <nc r="I337" t="n">
      <f>-</f>
    </nc>
  </rcc>
  <rcc rId="23936" ua="false" sId="4">
    <oc r="I338" t="n">
      <f>AO338+AQ338+AS338+AU338+AW338</f>
    </oc>
    <nc r="I338" t="n">
      <f>-</f>
    </nc>
  </rcc>
  <rcc rId="23937" ua="false" sId="4">
    <oc r="I339" t="n">
      <f>AO339+AQ339+AS339+AU339+AW339</f>
    </oc>
    <nc r="I339" t="n">
      <f>-</f>
    </nc>
  </rcc>
  <rcc rId="23938" ua="false" sId="4">
    <oc r="I340" t="n">
      <f>AO340+AQ340+AS340+AU340+AW340</f>
    </oc>
    <nc r="I340" t="n">
      <f>-</f>
    </nc>
  </rcc>
  <rcc rId="23939" ua="false" sId="4">
    <oc r="I341" t="n">
      <f>AO341+AQ341+AS341+AU341+AW341</f>
    </oc>
    <nc r="I341" t="n">
      <f>-</f>
    </nc>
  </rcc>
  <rcc rId="23940" ua="false" sId="4">
    <oc r="I342" t="n">
      <f>AO342+AQ342+AS342+AU342+AW342</f>
    </oc>
    <nc r="I342" t="n">
      <f>-</f>
    </nc>
  </rcc>
  <rcc rId="23941" ua="false" sId="4">
    <oc r="I343" t="n">
      <f>AO343+AQ343+AS343+AU343+AW343</f>
    </oc>
    <nc r="I343" t="n">
      <f>-</f>
    </nc>
  </rcc>
  <rcc rId="23942" ua="false" sId="4">
    <oc r="I344" t="n">
      <f>AO344+AQ344+AS344+AU344+AW344</f>
    </oc>
    <nc r="I344" t="n">
      <f>-</f>
    </nc>
  </rcc>
  <rcc rId="23943" ua="false" sId="4">
    <oc r="I345" t="n">
      <f>AO345+AQ345+AS345+AU345+AW345</f>
    </oc>
    <nc r="I345" t="n">
      <f>-</f>
    </nc>
  </rcc>
  <rcc rId="23944" ua="false" sId="4">
    <oc r="I346" t="n">
      <f>AO346+AQ346+AS346+AU346+AW346</f>
    </oc>
    <nc r="I346" t="n">
      <f>-</f>
    </nc>
  </rcc>
  <rcc rId="23945" ua="false" sId="4">
    <oc r="I347" t="n">
      <f>AO347+AQ347+AS347+AU347+AW347</f>
    </oc>
    <nc r="I347" t="n">
      <f>-</f>
    </nc>
  </rcc>
  <rcc rId="23946" ua="false" sId="4">
    <oc r="I348" t="n">
      <f>AO348+AQ348+AS348+AU348+AW348</f>
    </oc>
    <nc r="I348" t="n">
      <f>-</f>
    </nc>
  </rcc>
  <rcc rId="23947" ua="false" sId="4">
    <oc r="I349" t="n">
      <f>AO349+AQ349+AS349+AU349+AW349</f>
    </oc>
    <nc r="I349" t="n">
      <f>-</f>
    </nc>
  </rcc>
  <rcc rId="23948" ua="false" sId="4">
    <oc r="I350" t="n">
      <f>AO350+AQ350+AS350+AU350+AW350</f>
    </oc>
    <nc r="I350" t="n">
      <f>-</f>
    </nc>
  </rcc>
  <rcc rId="23949" ua="false" sId="4">
    <oc r="I351" t="n">
      <f>AO351+AQ351+AS351+AU351+AW351</f>
    </oc>
    <nc r="I351" t="n">
      <f>-</f>
    </nc>
  </rcc>
  <rcc rId="23950" ua="false" sId="4">
    <oc r="I352" t="n">
      <f>AO352+AQ352+AS352+AU352+AW352</f>
    </oc>
    <nc r="I352" t="n">
      <f>-</f>
    </nc>
  </rcc>
  <rcc rId="23951" ua="false" sId="4">
    <oc r="I353" t="n">
      <f>AO353+AQ353+AS353+AU353+AW353</f>
    </oc>
    <nc r="I353" t="n">
      <f>-</f>
    </nc>
  </rcc>
  <rcc rId="23952" ua="false" sId="4">
    <oc r="I354" t="n">
      <f>AO354+AQ354+AS354+AU354+AW354</f>
    </oc>
    <nc r="I354" t="n">
      <f>-</f>
    </nc>
  </rcc>
  <rcc rId="23953" ua="false" sId="4">
    <oc r="I355" t="n">
      <f>SUM(I328:I354)</f>
    </oc>
    <nc r="I355" t="n">
      <f>-</f>
    </nc>
  </rcc>
  <rcc rId="23954" ua="false" sId="4">
    <oc r="J330" t="n">
      <f>AP330+AR330+AT330+AV330+AX330</f>
    </oc>
    <nc r="J330" t="n">
      <f>-</f>
    </nc>
  </rcc>
  <rcc rId="23955" ua="false" sId="4">
    <oc r="J331" t="n">
      <f>AP331+AR331+AT331+AV331+AX331</f>
    </oc>
    <nc r="J331" t="n">
      <f>-</f>
    </nc>
  </rcc>
  <rcc rId="23956" ua="false" sId="4">
    <oc r="J332" t="n">
      <f>AP332+AR332+AT332+AV332+AX332</f>
    </oc>
    <nc r="J332" t="n">
      <f>-</f>
    </nc>
  </rcc>
  <rcc rId="23957" ua="false" sId="4">
    <oc r="J333" t="n">
      <f>AP333+AR333+AT333+AV333+AX333</f>
    </oc>
    <nc r="J333" t="n">
      <f>-</f>
    </nc>
  </rcc>
  <rcc rId="23958" ua="false" sId="4">
    <oc r="J334" t="n">
      <f>AP334+AR334+AT334+AV334+AX334</f>
    </oc>
    <nc r="J334" t="n">
      <f>-</f>
    </nc>
  </rcc>
  <rcc rId="23959" ua="false" sId="4">
    <oc r="J335" t="n">
      <f>AP335+AR335+AT335+AV335+AX335</f>
    </oc>
    <nc r="J335" t="n">
      <f>-</f>
    </nc>
  </rcc>
  <rcc rId="23960" ua="false" sId="4">
    <oc r="J336" t="n">
      <f>AP336+AR336+AT336+AV336+AX336</f>
    </oc>
    <nc r="J336" t="n">
      <f>-</f>
    </nc>
  </rcc>
  <rcc rId="23961" ua="false" sId="4">
    <oc r="J337" t="n">
      <f>AP337+AR337+AT337+AV337+AX337</f>
    </oc>
    <nc r="J337" t="n">
      <f>-</f>
    </nc>
  </rcc>
  <rcc rId="23962" ua="false" sId="4">
    <oc r="J338" t="n">
      <f>AP338+AR338+AT338+AV338+AX338</f>
    </oc>
    <nc r="J338" t="n">
      <f>-</f>
    </nc>
  </rcc>
  <rcc rId="23963" ua="false" sId="4">
    <oc r="J339" t="n">
      <f>AP339+AR339+AT339+AV339+AX339</f>
    </oc>
    <nc r="J339" t="n">
      <f>-</f>
    </nc>
  </rcc>
  <rcc rId="23964" ua="false" sId="4">
    <oc r="J340" t="n">
      <f>AP340+AR340+AT340+AV340+AX340</f>
    </oc>
    <nc r="J340" t="n">
      <f>-</f>
    </nc>
  </rcc>
  <rcc rId="23965" ua="false" sId="4">
    <oc r="J341" t="n">
      <f>AP341+AR341+AT341+AV341+AX341</f>
    </oc>
    <nc r="J341" t="n">
      <f>-</f>
    </nc>
  </rcc>
  <rcc rId="23966" ua="false" sId="4">
    <oc r="J342" t="n">
      <f>AP342+AR342+AT342+AV342+AX342</f>
    </oc>
    <nc r="J342" t="n">
      <f>-</f>
    </nc>
  </rcc>
  <rcc rId="23967" ua="false" sId="4">
    <oc r="J343" t="n">
      <f>AP343+AR343+AT343+AV343+AX343</f>
    </oc>
    <nc r="J343" t="n">
      <f>-</f>
    </nc>
  </rcc>
  <rcc rId="23968" ua="false" sId="4">
    <oc r="J344" t="n">
      <f>AP344+AR344+AT344+AV344+AX344</f>
    </oc>
    <nc r="J344" t="n">
      <f>-</f>
    </nc>
  </rcc>
  <rcc rId="23969" ua="false" sId="4">
    <oc r="J345" t="n">
      <f>AP345+AR345+AT345+AV345+AX345</f>
    </oc>
    <nc r="J345" t="n">
      <f>-</f>
    </nc>
  </rcc>
  <rcc rId="23970" ua="false" sId="4">
    <oc r="J346" t="n">
      <f>AP346+AR346+AT346+AV346+AX346</f>
    </oc>
    <nc r="J346" t="n">
      <f>-</f>
    </nc>
  </rcc>
  <rcc rId="23971" ua="false" sId="4">
    <oc r="J347" t="n">
      <f>AP347+AR347+AT347+AV347+AX347</f>
    </oc>
    <nc r="J347" t="n">
      <f>-</f>
    </nc>
  </rcc>
  <rcc rId="23972" ua="false" sId="4">
    <oc r="J348" t="n">
      <f>AP348+AR348+AT348+AV348+AX348</f>
    </oc>
    <nc r="J348" t="n">
      <f>-</f>
    </nc>
  </rcc>
  <rcc rId="23973" ua="false" sId="4">
    <oc r="J349" t="n">
      <f>AP349+AR349+AT349+AV349+AX349</f>
    </oc>
    <nc r="J349" t="n">
      <f>-</f>
    </nc>
  </rcc>
  <rcc rId="23974" ua="false" sId="4">
    <oc r="J350" t="n">
      <f>AP350+AR350+AT350+AV350+AX350</f>
    </oc>
    <nc r="J350" t="n">
      <f>-</f>
    </nc>
  </rcc>
  <rcc rId="23975" ua="false" sId="4">
    <oc r="J351" t="n">
      <f>AP351+AR351+AT351+AV351+AX351</f>
    </oc>
    <nc r="J351" t="n">
      <f>-</f>
    </nc>
  </rcc>
  <rcc rId="23976" ua="false" sId="4">
    <oc r="J352" t="n">
      <f>AP352+AR352+AT352+AV352+AX352</f>
    </oc>
    <nc r="J352" t="n">
      <f>-</f>
    </nc>
  </rcc>
  <rcc rId="23977" ua="false" sId="4">
    <oc r="J353" t="n">
      <f>AP353+AR353+AT353+AV353+AX353</f>
    </oc>
    <nc r="J353" t="n">
      <f>-</f>
    </nc>
  </rcc>
  <rcc rId="23978" ua="false" sId="4">
    <oc r="J354" t="n">
      <f>AP354+AR354+AT354+AV354+AX354</f>
    </oc>
    <nc r="J354" t="n">
      <f>-</f>
    </nc>
  </rcc>
  <rcc rId="23979" ua="false" sId="4">
    <oc r="J355" t="e">
      <f/>
    </oc>
    <nc r="J355" t="n">
      <f>-</f>
    </nc>
  </rcc>
  <rcc rId="23980" ua="false" sId="4">
    <oc r="K330" t="e">
      <f>I330-</f>
    </oc>
    <nc r="K330" t="n">
      <f>-</f>
    </nc>
  </rcc>
  <rcc rId="23981" ua="false" sId="4">
    <oc r="K331" t="e">
      <f>I331-</f>
    </oc>
    <nc r="K331" t="n">
      <f>-</f>
    </nc>
  </rcc>
  <rcc rId="23982" ua="false" sId="4">
    <oc r="K332" t="e">
      <f>I332-</f>
    </oc>
    <nc r="K332" t="n">
      <f>-</f>
    </nc>
  </rcc>
  <rcc rId="23983" ua="false" sId="4">
    <oc r="K333" t="e">
      <f>I333-</f>
    </oc>
    <nc r="K333" t="n">
      <f>-</f>
    </nc>
  </rcc>
  <rcc rId="23984" ua="false" sId="4">
    <oc r="K334" t="e">
      <f>I334-</f>
    </oc>
    <nc r="K334" t="n">
      <f>-</f>
    </nc>
  </rcc>
  <rcc rId="23985" ua="false" sId="4">
    <oc r="K335" t="e">
      <f>I335-</f>
    </oc>
    <nc r="K335" t="n">
      <f>-</f>
    </nc>
  </rcc>
  <rcc rId="23986" ua="false" sId="4">
    <oc r="K336" t="e">
      <f>I336-</f>
    </oc>
    <nc r="K336" t="n">
      <f>-</f>
    </nc>
  </rcc>
  <rcc rId="23987" ua="false" sId="4">
    <oc r="K337" t="e">
      <f>I337-</f>
    </oc>
    <nc r="K337" t="n">
      <f>-</f>
    </nc>
  </rcc>
  <rcc rId="23988" ua="false" sId="4">
    <oc r="K338" t="e">
      <f>I338-</f>
    </oc>
    <nc r="K338" t="n">
      <f>-</f>
    </nc>
  </rcc>
  <rcc rId="23989" ua="false" sId="4">
    <oc r="K339" t="e">
      <f>I339-</f>
    </oc>
    <nc r="K339" t="n">
      <f>-</f>
    </nc>
  </rcc>
  <rcc rId="23990" ua="false" sId="4">
    <oc r="K340" t="e">
      <f>I340-</f>
    </oc>
    <nc r="K340" t="n">
      <f>-</f>
    </nc>
  </rcc>
  <rcc rId="23991" ua="false" sId="4">
    <oc r="K341" t="e">
      <f>I341-</f>
    </oc>
    <nc r="K341" t="n">
      <f>-</f>
    </nc>
  </rcc>
  <rcc rId="23992" ua="false" sId="4">
    <oc r="K342" t="e">
      <f>I342-</f>
    </oc>
    <nc r="K342" t="n">
      <f>-</f>
    </nc>
  </rcc>
  <rcc rId="23993" ua="false" sId="4">
    <oc r="K343" t="e">
      <f>I343-</f>
    </oc>
    <nc r="K343" t="n">
      <f>-</f>
    </nc>
  </rcc>
  <rcc rId="23994" ua="false" sId="4">
    <oc r="K344" t="e">
      <f>I344-</f>
    </oc>
    <nc r="K344" t="n">
      <f>-</f>
    </nc>
  </rcc>
  <rcc rId="23995" ua="false" sId="4">
    <oc r="K345" t="e">
      <f>I345-</f>
    </oc>
    <nc r="K345" t="n">
      <f>-</f>
    </nc>
  </rcc>
  <rcc rId="23996" ua="false" sId="4">
    <oc r="K346" t="e">
      <f>I346-</f>
    </oc>
    <nc r="K346" t="n">
      <f>-</f>
    </nc>
  </rcc>
  <rcc rId="23997" ua="false" sId="4">
    <oc r="K347" t="e">
      <f>I347-</f>
    </oc>
    <nc r="K347" t="n">
      <f>-</f>
    </nc>
  </rcc>
  <rcc rId="23998" ua="false" sId="4">
    <oc r="K348" t="e">
      <f>I348-</f>
    </oc>
    <nc r="K348" t="n">
      <f>-</f>
    </nc>
  </rcc>
  <rcc rId="23999" ua="false" sId="4">
    <oc r="K349" t="e">
      <f>I349-</f>
    </oc>
    <nc r="K349" t="n">
      <f>-</f>
    </nc>
  </rcc>
  <rcc rId="24000" ua="false" sId="4">
    <oc r="K350" t="e">
      <f>I350-</f>
    </oc>
    <nc r="K350" t="n">
      <f>-</f>
    </nc>
  </rcc>
  <rcc rId="24001" ua="false" sId="4">
    <oc r="K351" t="e">
      <f>I351-</f>
    </oc>
    <nc r="K351" t="n">
      <f>-</f>
    </nc>
  </rcc>
  <rcc rId="24002" ua="false" sId="4">
    <oc r="K352" t="e">
      <f>I352-</f>
    </oc>
    <nc r="K352" t="n">
      <f>-</f>
    </nc>
  </rcc>
  <rcc rId="24003" ua="false" sId="4">
    <oc r="K353" t="e">
      <f>I353-</f>
    </oc>
    <nc r="K353" t="n">
      <f>-</f>
    </nc>
  </rcc>
  <rcc rId="24004" ua="false" sId="4">
    <oc r="K354" t="e">
      <f>I354-</f>
    </oc>
    <nc r="K354" t="n">
      <f>-</f>
    </nc>
  </rcc>
  <rcc rId="24005" ua="false" sId="4">
    <oc r="K355" t="e">
      <f>I355-</f>
    </oc>
    <nc r="K355" t="n">
      <f>-</f>
    </nc>
  </rcc>
  <rcc rId="24006" ua="false" sId="4">
    <oc r="L330" t="e">
      <f>J330-</f>
    </oc>
    <nc r="L330" t="n">
      <f>-</f>
    </nc>
  </rcc>
  <rcc rId="24007" ua="false" sId="4">
    <oc r="L331" t="e">
      <f>J331-</f>
    </oc>
    <nc r="L331" t="n">
      <f>-</f>
    </nc>
  </rcc>
  <rcc rId="24008" ua="false" sId="4">
    <oc r="L332" t="e">
      <f>J332-</f>
    </oc>
    <nc r="L332" t="n">
      <f>-</f>
    </nc>
  </rcc>
  <rcc rId="24009" ua="false" sId="4">
    <oc r="L333" t="e">
      <f>J333-</f>
    </oc>
    <nc r="L333" t="n">
      <f>-</f>
    </nc>
  </rcc>
  <rcc rId="24010" ua="false" sId="4">
    <oc r="L334" t="e">
      <f>J334-</f>
    </oc>
    <nc r="L334" t="n">
      <f>-</f>
    </nc>
  </rcc>
  <rcc rId="24011" ua="false" sId="4">
    <oc r="L335" t="e">
      <f>J335-</f>
    </oc>
    <nc r="L335" t="n">
      <f>-</f>
    </nc>
  </rcc>
  <rcc rId="24012" ua="false" sId="4">
    <oc r="L336" t="e">
      <f>J336-</f>
    </oc>
    <nc r="L336" t="n">
      <f>-</f>
    </nc>
  </rcc>
  <rcc rId="24013" ua="false" sId="4">
    <oc r="L337" t="e">
      <f>J337-</f>
    </oc>
    <nc r="L337" t="n">
      <f>-</f>
    </nc>
  </rcc>
  <rcc rId="24014" ua="false" sId="4">
    <oc r="L338" t="e">
      <f>J338-</f>
    </oc>
    <nc r="L338" t="n">
      <f>-</f>
    </nc>
  </rcc>
  <rcc rId="24015" ua="false" sId="4">
    <oc r="L339" t="e">
      <f>J339-</f>
    </oc>
    <nc r="L339" t="n">
      <f>-</f>
    </nc>
  </rcc>
  <rcc rId="24016" ua="false" sId="4">
    <oc r="L340" t="e">
      <f>J340-</f>
    </oc>
    <nc r="L340" t="n">
      <f>-</f>
    </nc>
  </rcc>
  <rcc rId="24017" ua="false" sId="4">
    <oc r="L341" t="e">
      <f>J341-</f>
    </oc>
    <nc r="L341" t="n">
      <f>-</f>
    </nc>
  </rcc>
  <rcc rId="24018" ua="false" sId="4">
    <oc r="L342" t="e">
      <f>J342-</f>
    </oc>
    <nc r="L342" t="n">
      <f>-</f>
    </nc>
  </rcc>
  <rcc rId="24019" ua="false" sId="4">
    <oc r="L343" t="e">
      <f>J343-</f>
    </oc>
    <nc r="L343" t="n">
      <f>-</f>
    </nc>
  </rcc>
  <rcc rId="24020" ua="false" sId="4">
    <oc r="L344" t="e">
      <f>J344-</f>
    </oc>
    <nc r="L344" t="n">
      <f>-</f>
    </nc>
  </rcc>
  <rcc rId="24021" ua="false" sId="4">
    <oc r="L345" t="e">
      <f>J345-</f>
    </oc>
    <nc r="L345" t="n">
      <f>-</f>
    </nc>
  </rcc>
  <rcc rId="24022" ua="false" sId="4">
    <oc r="L346" t="e">
      <f>J346-</f>
    </oc>
    <nc r="L346" t="n">
      <f>-</f>
    </nc>
  </rcc>
  <rcc rId="24023" ua="false" sId="4">
    <oc r="L347" t="e">
      <f>J347-</f>
    </oc>
    <nc r="L347" t="n">
      <f>-</f>
    </nc>
  </rcc>
  <rcc rId="24024" ua="false" sId="4">
    <oc r="L348" t="e">
      <f>J348-</f>
    </oc>
    <nc r="L348" t="n">
      <f>-</f>
    </nc>
  </rcc>
  <rcc rId="24025" ua="false" sId="4">
    <oc r="L349" t="e">
      <f>J349-</f>
    </oc>
    <nc r="L349" t="n">
      <f>-</f>
    </nc>
  </rcc>
  <rcc rId="24026" ua="false" sId="4">
    <oc r="L350" t="e">
      <f>J350-</f>
    </oc>
    <nc r="L350" t="n">
      <f>-</f>
    </nc>
  </rcc>
  <rcc rId="24027" ua="false" sId="4">
    <oc r="L351" t="e">
      <f>J351-</f>
    </oc>
    <nc r="L351" t="n">
      <f>-</f>
    </nc>
  </rcc>
  <rcc rId="24028" ua="false" sId="4">
    <oc r="L352" t="e">
      <f>J352-</f>
    </oc>
    <nc r="L352" t="n">
      <f>-</f>
    </nc>
  </rcc>
  <rcc rId="24029" ua="false" sId="4">
    <oc r="L353" t="e">
      <f>J353-</f>
    </oc>
    <nc r="L353" t="n">
      <f>-</f>
    </nc>
  </rcc>
  <rcc rId="24030" ua="false" sId="4">
    <oc r="L354" t="e">
      <f>J354-</f>
    </oc>
    <nc r="L354" t="n">
      <f>-</f>
    </nc>
  </rcc>
  <rcc rId="24031" ua="false" sId="4">
    <oc r="L355" t="e">
      <f>J355-</f>
    </oc>
    <nc r="L355" t="n">
      <f>-</f>
    </nc>
  </rcc>
  <rcc rId="24032" ua="false" sId="4">
    <oc r="M330" t="e">
      <f>P365/P$390</f>
    </oc>
    <nc r="M330" t="n">
      <f>-</f>
    </nc>
  </rcc>
  <rcc rId="24033" ua="false" sId="4">
    <oc r="M331" t="e">
      <f>P366/P$390</f>
    </oc>
    <nc r="M331" t="n">
      <f>-</f>
    </nc>
  </rcc>
  <rcc rId="24034" ua="false" sId="4">
    <oc r="M332" t="e">
      <f>P367/P$390</f>
    </oc>
    <nc r="M332" t="n">
      <f>-</f>
    </nc>
  </rcc>
  <rcc rId="24035" ua="false" sId="4">
    <oc r="M333" t="e">
      <f>P368/P$390</f>
    </oc>
    <nc r="M333" t="n">
      <f>-</f>
    </nc>
  </rcc>
  <rcc rId="24036" ua="false" sId="4">
    <oc r="M334" t="e">
      <f>P369/P$390</f>
    </oc>
    <nc r="M334" t="n">
      <f>-</f>
    </nc>
  </rcc>
  <rcc rId="24037" ua="false" sId="4">
    <oc r="M335" t="e">
      <f>P370/P$390</f>
    </oc>
    <nc r="M335" t="n">
      <f>-</f>
    </nc>
  </rcc>
  <rcc rId="24038" ua="false" sId="4">
    <oc r="M336" t="e">
      <f>P371/P$390</f>
    </oc>
    <nc r="M336" t="n">
      <f>-</f>
    </nc>
  </rcc>
  <rcc rId="24039" ua="false" sId="4">
    <oc r="M337" t="e">
      <f>P372/P$390</f>
    </oc>
    <nc r="M337" t="n">
      <f>-</f>
    </nc>
  </rcc>
  <rcc rId="24040" ua="false" sId="4">
    <oc r="M338" t="e">
      <f>P373/P$390</f>
    </oc>
    <nc r="M338" t="n">
      <f>-</f>
    </nc>
  </rcc>
  <rcc rId="24041" ua="false" sId="4">
    <oc r="M339" t="e">
      <f>P374/P$390</f>
    </oc>
    <nc r="M339" t="n">
      <f>-</f>
    </nc>
  </rcc>
  <rcc rId="24042" ua="false" sId="4">
    <oc r="M340" t="e">
      <f>P375/P$390</f>
    </oc>
    <nc r="M340" t="n">
      <f>-</f>
    </nc>
  </rcc>
  <rcc rId="24043" ua="false" sId="4">
    <oc r="M341" t="e">
      <f>P376/P$390</f>
    </oc>
    <nc r="M341" t="n">
      <f>-</f>
    </nc>
  </rcc>
  <rcc rId="24044" ua="false" sId="4">
    <oc r="M342" t="e">
      <f>P377/P$390</f>
    </oc>
    <nc r="M342" t="n">
      <f>-</f>
    </nc>
  </rcc>
  <rcc rId="24045" ua="false" sId="4">
    <oc r="M343" t="e">
      <f>P378/P$390</f>
    </oc>
    <nc r="M343" t="n">
      <f>-</f>
    </nc>
  </rcc>
  <rcc rId="24046" ua="false" sId="4">
    <oc r="M344" t="e">
      <f>P379/P$390</f>
    </oc>
    <nc r="M344" t="n">
      <f>-</f>
    </nc>
  </rcc>
  <rcc rId="24047" ua="false" sId="4">
    <oc r="M345" t="e">
      <f>P380/P$390</f>
    </oc>
    <nc r="M345" t="n">
      <f>-</f>
    </nc>
  </rcc>
  <rcc rId="24048" ua="false" sId="4">
    <oc r="M346" t="e">
      <f>P381/P$390</f>
    </oc>
    <nc r="M346" t="n">
      <f>-</f>
    </nc>
  </rcc>
  <rcc rId="24049" ua="false" sId="4">
    <oc r="M347" t="e">
      <f>P382/P$390</f>
    </oc>
    <nc r="M347" t="n">
      <f>-</f>
    </nc>
  </rcc>
  <rcc rId="24050" ua="false" sId="4">
    <oc r="M348" t="e">
      <f>P383/P$390</f>
    </oc>
    <nc r="M348" t="n">
      <f>-</f>
    </nc>
  </rcc>
  <rcc rId="24051" ua="false" sId="4">
    <oc r="M349" t="e">
      <f>P384/P$390</f>
    </oc>
    <nc r="M349" t="n">
      <f>-</f>
    </nc>
  </rcc>
  <rcc rId="24052" ua="false" sId="4">
    <oc r="M350" t="e">
      <f>P385/P$390</f>
    </oc>
    <nc r="M350" t="n">
      <f>-</f>
    </nc>
  </rcc>
  <rcc rId="24053" ua="false" sId="4">
    <oc r="M351" t="e">
      <f>P386/P$390</f>
    </oc>
    <nc r="M351" t="n">
      <f>-</f>
    </nc>
  </rcc>
  <rcc rId="24054" ua="false" sId="4">
    <oc r="M352" t="e">
      <f>P387/P$390</f>
    </oc>
    <nc r="M352" t="n">
      <f>-</f>
    </nc>
  </rcc>
  <rcc rId="24055" ua="false" sId="4">
    <oc r="M353" t="e">
      <f>P388/P$390</f>
    </oc>
    <nc r="M353" t="n">
      <f>-</f>
    </nc>
  </rcc>
  <rcc rId="24056" ua="false" sId="4">
    <oc r="M354" t="e">
      <f>P389/P$390</f>
    </oc>
    <nc r="M354" t="n">
      <f>-</f>
    </nc>
  </rcc>
  <rcc rId="24057" ua="false" sId="4">
    <nc r="M355" t="n">
      <f>-</f>
    </nc>
  </rcc>
  <rcc rId="24058" ua="false" sId="4">
    <oc r="N330" t="n">
      <f>ROUND((N$355*M330),0)</f>
    </oc>
    <nc r="N330" t="n">
      <f>-</f>
    </nc>
  </rcc>
  <rcc rId="24059" ua="false" sId="4">
    <oc r="N331" t="n">
      <f>ROUND((N$355*M331),0)</f>
    </oc>
    <nc r="N331" t="n">
      <f>-</f>
    </nc>
  </rcc>
  <rcc rId="24060" ua="false" sId="4">
    <oc r="N332" t="n">
      <f>ROUND((N$355*M332),0)</f>
    </oc>
    <nc r="N332" t="n">
      <f>-</f>
    </nc>
  </rcc>
  <rcc rId="24061" ua="false" sId="4">
    <oc r="N333" t="n">
      <f>ROUND((N$355*M333),0)</f>
    </oc>
    <nc r="N333" t="n">
      <f>-</f>
    </nc>
  </rcc>
  <rcc rId="24062" ua="false" sId="4">
    <oc r="N334" t="n">
      <f>ROUND((N$355*M334),0)</f>
    </oc>
    <nc r="N334" t="n">
      <f>-</f>
    </nc>
  </rcc>
  <rcc rId="24063" ua="false" sId="4">
    <oc r="N335" t="n">
      <f>ROUND((N$355*M335),0)</f>
    </oc>
    <nc r="N335" t="n">
      <f>-</f>
    </nc>
  </rcc>
  <rcc rId="24064" ua="false" sId="4">
    <oc r="N336" t="n">
      <f>ROUND((N$355*M336),0)</f>
    </oc>
    <nc r="N336" t="n">
      <f>-</f>
    </nc>
  </rcc>
  <rcc rId="24065" ua="false" sId="4">
    <oc r="N337" t="n">
      <f>ROUND((N$355*M337),0)</f>
    </oc>
    <nc r="N337" t="n">
      <f>-</f>
    </nc>
  </rcc>
  <rcc rId="24066" ua="false" sId="4">
    <oc r="N338" t="n">
      <f>ROUND((N$355*M338),0)</f>
    </oc>
    <nc r="N338" t="n">
      <f>-</f>
    </nc>
  </rcc>
  <rcc rId="24067" ua="false" sId="4">
    <oc r="N339" t="n">
      <f>ROUND((N$355*M339),0)</f>
    </oc>
    <nc r="N339" t="n">
      <f>-</f>
    </nc>
  </rcc>
  <rcc rId="24068" ua="false" sId="4">
    <oc r="N340" t="n">
      <f>ROUND((N$355*M340),0)</f>
    </oc>
    <nc r="N340" t="n">
      <f>-</f>
    </nc>
  </rcc>
  <rcc rId="24069" ua="false" sId="4">
    <oc r="N341" t="n">
      <f>ROUND((N$355*M341),0)</f>
    </oc>
    <nc r="N341" t="n">
      <f>-</f>
    </nc>
  </rcc>
  <rcc rId="24070" ua="false" sId="4">
    <oc r="N342" t="n">
      <f>ROUND((N$355*M342),0)</f>
    </oc>
    <nc r="N342" t="n">
      <f>-</f>
    </nc>
  </rcc>
  <rcc rId="24071" ua="false" sId="4">
    <oc r="N343" t="n">
      <f>ROUND((N$355*M343),0)</f>
    </oc>
    <nc r="N343" t="n">
      <f>-</f>
    </nc>
  </rcc>
  <rcc rId="24072" ua="false" sId="4">
    <oc r="N344" t="n">
      <f>ROUND((N$355*M344),0)</f>
    </oc>
    <nc r="N344" t="n">
      <f>-</f>
    </nc>
  </rcc>
  <rcc rId="24073" ua="false" sId="4">
    <oc r="N345" t="n">
      <f>ROUND((N$355*M345),0)</f>
    </oc>
    <nc r="N345" t="n">
      <f>-</f>
    </nc>
  </rcc>
  <rcc rId="24074" ua="false" sId="4">
    <oc r="N346" t="n">
      <f>ROUND((N$355*M346),0)</f>
    </oc>
    <nc r="N346" t="n">
      <f>-</f>
    </nc>
  </rcc>
  <rcc rId="24075" ua="false" sId="4">
    <oc r="N347" t="n">
      <f>ROUND((N$355*M347),0)</f>
    </oc>
    <nc r="N347" t="n">
      <f>-</f>
    </nc>
  </rcc>
  <rcc rId="24076" ua="false" sId="4">
    <oc r="N348" t="n">
      <f>ROUND((N$355*M348),0)</f>
    </oc>
    <nc r="N348" t="n">
      <f>-</f>
    </nc>
  </rcc>
  <rcc rId="24077" ua="false" sId="4">
    <oc r="N349" t="n">
      <f>ROUND((N$355*M349),0)</f>
    </oc>
    <nc r="N349" t="n">
      <f>-</f>
    </nc>
  </rcc>
  <rcc rId="24078" ua="false" sId="4">
    <oc r="N350" t="n">
      <f>ROUND((N$355*M350),0)</f>
    </oc>
    <nc r="N350" t="n">
      <f>-</f>
    </nc>
  </rcc>
  <rcc rId="24079" ua="false" sId="4">
    <oc r="N351" t="n">
      <f>ROUND((N$355*M351),0)</f>
    </oc>
    <nc r="N351" t="n">
      <f>-</f>
    </nc>
  </rcc>
  <rcc rId="24080" ua="false" sId="4">
    <oc r="N352" t="n">
      <f>ROUND((N$355*M352),0)</f>
    </oc>
    <nc r="N352" t="n">
      <f>-</f>
    </nc>
  </rcc>
  <rcc rId="24081" ua="false" sId="4">
    <oc r="N353" t="n">
      <f>ROUND((N$355*M353),0)</f>
    </oc>
    <nc r="N353" t="n">
      <f>-</f>
    </nc>
  </rcc>
  <rcc rId="24082" ua="false" sId="4">
    <oc r="N354" t="n">
      <f>ROUND((N$355*M354),0)</f>
    </oc>
    <nc r="N354" t="n">
      <f>-</f>
    </nc>
  </rcc>
  <rcc rId="24083" ua="false" sId="4">
    <oc r="N355" t="e">
      <f/>
    </oc>
    <nc r="N355" t="n">
      <f>-</f>
    </nc>
  </rcc>
  <rcc rId="24084" ua="false" sId="4">
    <oc r="O330" t="e">
      <f>N330-</f>
    </oc>
    <nc r="O330" t="n">
      <f>-</f>
    </nc>
  </rcc>
  <rcc rId="24085" ua="false" sId="4">
    <oc r="O331" t="e">
      <f>N331-</f>
    </oc>
    <nc r="O331" t="n">
      <f>-</f>
    </nc>
  </rcc>
  <rcc rId="24086" ua="false" sId="4">
    <oc r="O332" t="e">
      <f>N332-</f>
    </oc>
    <nc r="O332" t="n">
      <f>-</f>
    </nc>
  </rcc>
  <rcc rId="24087" ua="false" sId="4">
    <oc r="O333" t="e">
      <f>N333-</f>
    </oc>
    <nc r="O333" t="n">
      <f>-</f>
    </nc>
  </rcc>
  <rcc rId="24088" ua="false" sId="4">
    <oc r="O334" t="e">
      <f>N334-</f>
    </oc>
    <nc r="O334" t="n">
      <f>-</f>
    </nc>
  </rcc>
  <rcc rId="24089" ua="false" sId="4">
    <oc r="O335" t="e">
      <f>N335-</f>
    </oc>
    <nc r="O335" t="n">
      <f>-</f>
    </nc>
  </rcc>
  <rcc rId="24090" ua="false" sId="4">
    <oc r="O336" t="e">
      <f>N336-</f>
    </oc>
    <nc r="O336" t="n">
      <f>-</f>
    </nc>
  </rcc>
  <rcc rId="24091" ua="false" sId="4">
    <oc r="O337" t="e">
      <f>N337-</f>
    </oc>
    <nc r="O337" t="n">
      <f>-</f>
    </nc>
  </rcc>
  <rcc rId="24092" ua="false" sId="4">
    <oc r="O338" t="e">
      <f>N338-</f>
    </oc>
    <nc r="O338" t="n">
      <f>-</f>
    </nc>
  </rcc>
  <rcc rId="24093" ua="false" sId="4">
    <oc r="O339" t="e">
      <f>N339-</f>
    </oc>
    <nc r="O339" t="n">
      <f>-</f>
    </nc>
  </rcc>
  <rcc rId="24094" ua="false" sId="4">
    <oc r="O340" t="e">
      <f>N340-</f>
    </oc>
    <nc r="O340" t="n">
      <f>-</f>
    </nc>
  </rcc>
  <rcc rId="24095" ua="false" sId="4">
    <oc r="O341" t="e">
      <f>N341-</f>
    </oc>
    <nc r="O341" t="n">
      <f>-</f>
    </nc>
  </rcc>
  <rcc rId="24096" ua="false" sId="4">
    <oc r="O342" t="e">
      <f>N342-</f>
    </oc>
    <nc r="O342" t="n">
      <f>-</f>
    </nc>
  </rcc>
  <rcc rId="24097" ua="false" sId="4">
    <oc r="O343" t="e">
      <f>N343-</f>
    </oc>
    <nc r="O343" t="n">
      <f>-</f>
    </nc>
  </rcc>
  <rcc rId="24098" ua="false" sId="4">
    <oc r="O344" t="e">
      <f>N344-</f>
    </oc>
    <nc r="O344" t="n">
      <f>-</f>
    </nc>
  </rcc>
  <rcc rId="24099" ua="false" sId="4">
    <oc r="O345" t="e">
      <f>N345-</f>
    </oc>
    <nc r="O345" t="n">
      <f>-</f>
    </nc>
  </rcc>
  <rcc rId="24100" ua="false" sId="4">
    <oc r="O346" t="e">
      <f>N346-</f>
    </oc>
    <nc r="O346" t="n">
      <f>-</f>
    </nc>
  </rcc>
  <rcc rId="24101" ua="false" sId="4">
    <oc r="O347" t="e">
      <f>N347-</f>
    </oc>
    <nc r="O347" t="n">
      <f>-</f>
    </nc>
  </rcc>
  <rcc rId="24102" ua="false" sId="4">
    <oc r="O348" t="e">
      <f>N348-</f>
    </oc>
    <nc r="O348" t="n">
      <f>-</f>
    </nc>
  </rcc>
  <rcc rId="24103" ua="false" sId="4">
    <oc r="O349" t="e">
      <f>N349-</f>
    </oc>
    <nc r="O349" t="n">
      <f>-</f>
    </nc>
  </rcc>
  <rcc rId="24104" ua="false" sId="4">
    <oc r="O350" t="e">
      <f>N350-</f>
    </oc>
    <nc r="O350" t="n">
      <f>-</f>
    </nc>
  </rcc>
  <rcc rId="24105" ua="false" sId="4">
    <oc r="O351" t="e">
      <f>N351-</f>
    </oc>
    <nc r="O351" t="n">
      <f>-</f>
    </nc>
  </rcc>
  <rcc rId="24106" ua="false" sId="4">
    <oc r="O352" t="e">
      <f>N352-</f>
    </oc>
    <nc r="O352" t="n">
      <f>-</f>
    </nc>
  </rcc>
  <rcc rId="24107" ua="false" sId="4">
    <oc r="O353" t="e">
      <f>N353-</f>
    </oc>
    <nc r="O353" t="n">
      <f>-</f>
    </nc>
  </rcc>
  <rcc rId="24108" ua="false" sId="4">
    <oc r="O354" t="e">
      <f>N354-</f>
    </oc>
    <nc r="O354" t="n">
      <f>-</f>
    </nc>
  </rcc>
  <rcc rId="24109" ua="false" sId="4">
    <nc r="O355" t="n">
      <f>-</f>
    </nc>
  </rcc>
  <rcc rId="24110" ua="false" sId="4">
    <oc r="P330" t="n">
      <f>N330+J330</f>
    </oc>
    <nc r="P330" t="n">
      <f>-</f>
    </nc>
  </rcc>
  <rcc rId="24111" ua="false" sId="4">
    <oc r="P331" t="n">
      <f>N331+J331</f>
    </oc>
    <nc r="P331" t="n">
      <f>-</f>
    </nc>
  </rcc>
  <rcc rId="24112" ua="false" sId="4">
    <oc r="P332" t="n">
      <f>N332+J332</f>
    </oc>
    <nc r="P332" t="n">
      <f>-</f>
    </nc>
  </rcc>
  <rcc rId="24113" ua="false" sId="4">
    <oc r="P333" t="n">
      <f>N333+J333</f>
    </oc>
    <nc r="P333" t="n">
      <f>-</f>
    </nc>
  </rcc>
  <rcc rId="24114" ua="false" sId="4">
    <oc r="P334" t="n">
      <f>N334+J334</f>
    </oc>
    <nc r="P334" t="n">
      <f>-</f>
    </nc>
  </rcc>
  <rcc rId="24115" ua="false" sId="4">
    <oc r="P335" t="n">
      <f>N335+J335</f>
    </oc>
    <nc r="P335" t="n">
      <f>-</f>
    </nc>
  </rcc>
  <rcc rId="24116" ua="false" sId="4">
    <oc r="P336" t="n">
      <f>N336+J336</f>
    </oc>
    <nc r="P336" t="n">
      <f>-</f>
    </nc>
  </rcc>
  <rcc rId="24117" ua="false" sId="4">
    <oc r="P337" t="n">
      <f>N337+J337</f>
    </oc>
    <nc r="P337" t="n">
      <f>-</f>
    </nc>
  </rcc>
  <rcc rId="24118" ua="false" sId="4">
    <oc r="P338" t="n">
      <f>N338+J338</f>
    </oc>
    <nc r="P338" t="n">
      <f>-</f>
    </nc>
  </rcc>
  <rcc rId="24119" ua="false" sId="4">
    <oc r="P339" t="n">
      <f>N339+J339</f>
    </oc>
    <nc r="P339" t="n">
      <f>-</f>
    </nc>
  </rcc>
  <rcc rId="24120" ua="false" sId="4">
    <oc r="P340" t="n">
      <f>N340+J340</f>
    </oc>
    <nc r="P340" t="n">
      <f>-</f>
    </nc>
  </rcc>
  <rcc rId="24121" ua="false" sId="4">
    <oc r="P341" t="n">
      <f>N341+J341</f>
    </oc>
    <nc r="P341" t="n">
      <f>-</f>
    </nc>
  </rcc>
  <rcc rId="24122" ua="false" sId="4">
    <oc r="P342" t="n">
      <f>N342+J342</f>
    </oc>
    <nc r="P342" t="n">
      <f>-</f>
    </nc>
  </rcc>
  <rcc rId="24123" ua="false" sId="4">
    <oc r="P343" t="n">
      <f>N343+J343</f>
    </oc>
    <nc r="P343" t="n">
      <f>-</f>
    </nc>
  </rcc>
  <rcc rId="24124" ua="false" sId="4">
    <oc r="P344" t="n">
      <f>N344+J344</f>
    </oc>
    <nc r="P344" t="n">
      <f>-</f>
    </nc>
  </rcc>
  <rcc rId="24125" ua="false" sId="4">
    <oc r="P345" t="n">
      <f>N345+J345</f>
    </oc>
    <nc r="P345" t="n">
      <f>-</f>
    </nc>
  </rcc>
  <rcc rId="24126" ua="false" sId="4">
    <oc r="P346" t="n">
      <f>N346+J346</f>
    </oc>
    <nc r="P346" t="n">
      <f>-</f>
    </nc>
  </rcc>
  <rcc rId="24127" ua="false" sId="4">
    <oc r="P347" t="n">
      <f>N347+J347</f>
    </oc>
    <nc r="P347" t="n">
      <f>-</f>
    </nc>
  </rcc>
  <rcc rId="24128" ua="false" sId="4">
    <oc r="P348" t="n">
      <f>N348+J348</f>
    </oc>
    <nc r="P348" t="n">
      <f>-</f>
    </nc>
  </rcc>
  <rcc rId="24129" ua="false" sId="4">
    <oc r="P349" t="n">
      <f>N349+J349</f>
    </oc>
    <nc r="P349" t="n">
      <f>-</f>
    </nc>
  </rcc>
  <rcc rId="24130" ua="false" sId="4">
    <oc r="P350" t="n">
      <f>N350+J350</f>
    </oc>
    <nc r="P350" t="n">
      <f>-</f>
    </nc>
  </rcc>
  <rcc rId="24131" ua="false" sId="4">
    <oc r="P351" t="n">
      <f>N351+J351</f>
    </oc>
    <nc r="P351" t="n">
      <f>-</f>
    </nc>
  </rcc>
  <rcc rId="24132" ua="false" sId="4">
    <oc r="P352" t="n">
      <f>N352+J352</f>
    </oc>
    <nc r="P352" t="n">
      <f>-</f>
    </nc>
  </rcc>
  <rcc rId="24133" ua="false" sId="4">
    <oc r="P353" t="n">
      <f>N353+J353</f>
    </oc>
    <nc r="P353" t="n">
      <f>-</f>
    </nc>
  </rcc>
  <rcc rId="24134" ua="false" sId="4">
    <oc r="P354" t="n">
      <f>N354+J354</f>
    </oc>
    <nc r="P354" t="n">
      <f>-</f>
    </nc>
  </rcc>
  <rcc rId="24135" ua="false" sId="4">
    <oc r="P355" t="e">
      <f/>
    </oc>
    <nc r="P355" t="n">
      <f>-</f>
    </nc>
  </rcc>
  <rcc rId="24136" ua="false" sId="4">
    <oc r="Q330" t="e">
      <f>P330-</f>
    </oc>
    <nc r="Q330" t="n">
      <f>-</f>
    </nc>
  </rcc>
  <rcc rId="24137" ua="false" sId="4">
    <oc r="Q331" t="e">
      <f>P331-</f>
    </oc>
    <nc r="Q331" t="n">
      <f>-</f>
    </nc>
  </rcc>
  <rcc rId="24138" ua="false" sId="4">
    <oc r="Q332" t="e">
      <f>P332-</f>
    </oc>
    <nc r="Q332" t="n">
      <f>-</f>
    </nc>
  </rcc>
  <rcc rId="24139" ua="false" sId="4">
    <oc r="Q333" t="e">
      <f>P333-</f>
    </oc>
    <nc r="Q333" t="n">
      <f>-</f>
    </nc>
  </rcc>
  <rcc rId="24140" ua="false" sId="4">
    <oc r="Q334" t="e">
      <f>P334-</f>
    </oc>
    <nc r="Q334" t="n">
      <f>-</f>
    </nc>
  </rcc>
  <rcc rId="24141" ua="false" sId="4">
    <oc r="Q335" t="e">
      <f>P335-</f>
    </oc>
    <nc r="Q335" t="n">
      <f>-</f>
    </nc>
  </rcc>
  <rcc rId="24142" ua="false" sId="4">
    <oc r="Q336" t="e">
      <f>P336-</f>
    </oc>
    <nc r="Q336" t="n">
      <f>-</f>
    </nc>
  </rcc>
  <rcc rId="24143" ua="false" sId="4">
    <oc r="Q337" t="e">
      <f>P337-</f>
    </oc>
    <nc r="Q337" t="n">
      <f>-</f>
    </nc>
  </rcc>
  <rcc rId="24144" ua="false" sId="4">
    <oc r="Q338" t="e">
      <f>P338-</f>
    </oc>
    <nc r="Q338" t="n">
      <f>-</f>
    </nc>
  </rcc>
  <rcc rId="24145" ua="false" sId="4">
    <oc r="Q339" t="e">
      <f>P339-</f>
    </oc>
    <nc r="Q339" t="n">
      <f>-</f>
    </nc>
  </rcc>
  <rcc rId="24146" ua="false" sId="4">
    <oc r="Q340" t="e">
      <f>P340-</f>
    </oc>
    <nc r="Q340" t="n">
      <f>-</f>
    </nc>
  </rcc>
  <rcc rId="24147" ua="false" sId="4">
    <oc r="Q341" t="e">
      <f>P341-</f>
    </oc>
    <nc r="Q341" t="n">
      <f>-</f>
    </nc>
  </rcc>
  <rcc rId="24148" ua="false" sId="4">
    <oc r="Q342" t="e">
      <f>P342-</f>
    </oc>
    <nc r="Q342" t="n">
      <f>-</f>
    </nc>
  </rcc>
  <rcc rId="24149" ua="false" sId="4">
    <oc r="Q343" t="e">
      <f>P343-</f>
    </oc>
    <nc r="Q343" t="n">
      <f>-</f>
    </nc>
  </rcc>
  <rcc rId="24150" ua="false" sId="4">
    <oc r="Q344" t="e">
      <f>P344-</f>
    </oc>
    <nc r="Q344" t="n">
      <f>-</f>
    </nc>
  </rcc>
  <rcc rId="24151" ua="false" sId="4">
    <oc r="Q345" t="e">
      <f>P345-</f>
    </oc>
    <nc r="Q345" t="n">
      <f>-</f>
    </nc>
  </rcc>
  <rcc rId="24152" ua="false" sId="4">
    <oc r="Q346" t="e">
      <f>P346-</f>
    </oc>
    <nc r="Q346" t="n">
      <f>-</f>
    </nc>
  </rcc>
  <rcc rId="24153" ua="false" sId="4">
    <oc r="Q347" t="e">
      <f>P347-</f>
    </oc>
    <nc r="Q347" t="n">
      <f>-</f>
    </nc>
  </rcc>
  <rcc rId="24154" ua="false" sId="4">
    <oc r="Q348" t="e">
      <f>P348-</f>
    </oc>
    <nc r="Q348" t="n">
      <f>-</f>
    </nc>
  </rcc>
  <rcc rId="24155" ua="false" sId="4">
    <oc r="Q349" t="e">
      <f>P349-</f>
    </oc>
    <nc r="Q349" t="n">
      <f>-</f>
    </nc>
  </rcc>
  <rcc rId="24156" ua="false" sId="4">
    <oc r="Q350" t="e">
      <f>P350-</f>
    </oc>
    <nc r="Q350" t="n">
      <f>-</f>
    </nc>
  </rcc>
  <rcc rId="24157" ua="false" sId="4">
    <oc r="Q351" t="e">
      <f>P351-</f>
    </oc>
    <nc r="Q351" t="n">
      <f>-</f>
    </nc>
  </rcc>
  <rcc rId="24158" ua="false" sId="4">
    <oc r="Q352" t="e">
      <f>P352-</f>
    </oc>
    <nc r="Q352" t="n">
      <f>-</f>
    </nc>
  </rcc>
  <rcc rId="24159" ua="false" sId="4">
    <oc r="Q353" t="e">
      <f>P353-</f>
    </oc>
    <nc r="Q353" t="n">
      <f>-</f>
    </nc>
  </rcc>
  <rcc rId="24160" ua="false" sId="4">
    <oc r="Q354" t="e">
      <f>P354-</f>
    </oc>
    <nc r="Q354" t="n">
      <f>-</f>
    </nc>
  </rcc>
  <rcc rId="24161" ua="false" sId="4">
    <nc r="Q355" t="n">
      <f>-</f>
    </nc>
  </rcc>
  <rcc rId="24162" ua="false" sId="4">
    <oc r="S330" t="e">
      <f>B330+</f>
    </oc>
    <nc r="S330" t="n">
      <f>-</f>
    </nc>
  </rcc>
  <rcc rId="24163" ua="false" sId="4">
    <oc r="S331" t="e">
      <f>B331+</f>
    </oc>
    <nc r="S331" t="n">
      <f>-</f>
    </nc>
  </rcc>
  <rcc rId="24164" ua="false" sId="4">
    <oc r="S332" t="e">
      <f>B332+</f>
    </oc>
    <nc r="S332" t="n">
      <f>-</f>
    </nc>
  </rcc>
  <rcc rId="24165" ua="false" sId="4">
    <oc r="S333" t="e">
      <f>B333+</f>
    </oc>
    <nc r="S333" t="n">
      <f>-</f>
    </nc>
  </rcc>
  <rcc rId="24166" ua="false" sId="4">
    <oc r="S334" t="e">
      <f>B334+</f>
    </oc>
    <nc r="S334" t="n">
      <f>-</f>
    </nc>
  </rcc>
  <rcc rId="24167" ua="false" sId="4">
    <oc r="S335" t="e">
      <f>B335+</f>
    </oc>
    <nc r="S335" t="n">
      <f>-</f>
    </nc>
  </rcc>
  <rcc rId="24168" ua="false" sId="4">
    <oc r="S336" t="e">
      <f>B336+</f>
    </oc>
    <nc r="S336" t="n">
      <f>-</f>
    </nc>
  </rcc>
  <rcc rId="24169" ua="false" sId="4">
    <oc r="S337" t="e">
      <f>B337+</f>
    </oc>
    <nc r="S337" t="n">
      <f>-</f>
    </nc>
  </rcc>
  <rcc rId="24170" ua="false" sId="4">
    <oc r="S338" t="e">
      <f>B338+</f>
    </oc>
    <nc r="S338" t="n">
      <f>-</f>
    </nc>
  </rcc>
  <rcc rId="24171" ua="false" sId="4">
    <oc r="S339" t="e">
      <f>B339+</f>
    </oc>
    <nc r="S339" t="n">
      <f>-</f>
    </nc>
  </rcc>
  <rcc rId="24172" ua="false" sId="4">
    <oc r="S340" t="e">
      <f>B340+</f>
    </oc>
    <nc r="S340" t="n">
      <f>-</f>
    </nc>
  </rcc>
  <rcc rId="24173" ua="false" sId="4">
    <oc r="S341" t="e">
      <f>B341+</f>
    </oc>
    <nc r="S341" t="n">
      <f>-</f>
    </nc>
  </rcc>
  <rcc rId="24174" ua="false" sId="4">
    <oc r="S342" t="e">
      <f>B342+</f>
    </oc>
    <nc r="S342" t="n">
      <f>-</f>
    </nc>
  </rcc>
  <rcc rId="24175" ua="false" sId="4">
    <oc r="S343" t="e">
      <f>B343+</f>
    </oc>
    <nc r="S343" t="n">
      <f>-</f>
    </nc>
  </rcc>
  <rcc rId="24176" ua="false" sId="4">
    <oc r="S344" t="e">
      <f>B344+</f>
    </oc>
    <nc r="S344" t="n">
      <f>-</f>
    </nc>
  </rcc>
  <rcc rId="24177" ua="false" sId="4">
    <oc r="S345" t="e">
      <f>B345+</f>
    </oc>
    <nc r="S345" t="n">
      <f>-</f>
    </nc>
  </rcc>
  <rcc rId="24178" ua="false" sId="4">
    <oc r="S346" t="e">
      <f>B346+</f>
    </oc>
    <nc r="S346" t="n">
      <f>-</f>
    </nc>
  </rcc>
  <rcc rId="24179" ua="false" sId="4">
    <oc r="S347" t="e">
      <f>B347+</f>
    </oc>
    <nc r="S347" t="n">
      <f>-</f>
    </nc>
  </rcc>
  <rcc rId="24180" ua="false" sId="4">
    <oc r="S348" t="e">
      <f>B348+</f>
    </oc>
    <nc r="S348" t="n">
      <f>-</f>
    </nc>
  </rcc>
  <rcc rId="24181" ua="false" sId="4">
    <oc r="S349" t="e">
      <f>B349+</f>
    </oc>
    <nc r="S349" t="n">
      <f>-</f>
    </nc>
  </rcc>
  <rcc rId="24182" ua="false" sId="4">
    <oc r="S350" t="e">
      <f>B350+</f>
    </oc>
    <nc r="S350" t="n">
      <f>-</f>
    </nc>
  </rcc>
  <rcc rId="24183" ua="false" sId="4">
    <oc r="S351" t="e">
      <f>B351+</f>
    </oc>
    <nc r="S351" t="n">
      <f>-</f>
    </nc>
  </rcc>
  <rcc rId="24184" ua="false" sId="4">
    <oc r="S352" t="e">
      <f>B352+</f>
    </oc>
    <nc r="S352" t="n">
      <f>-</f>
    </nc>
  </rcc>
  <rcc rId="24185" ua="false" sId="4">
    <oc r="S353" t="e">
      <f>B353+</f>
    </oc>
    <nc r="S353" t="n">
      <f>-</f>
    </nc>
  </rcc>
  <rcc rId="24186" ua="false" sId="4">
    <oc r="S354" t="e">
      <f>B354+</f>
    </oc>
    <nc r="S354" t="n">
      <f>-</f>
    </nc>
  </rcc>
  <rcc rId="24187" ua="false" sId="4">
    <nc r="S355" t="n">
      <f>-</f>
    </nc>
  </rcc>
  <rcc rId="24188" ua="false" sId="4">
    <oc r="T330" t="e">
      <f>C330+</f>
    </oc>
    <nc r="T330" t="n">
      <f>-</f>
    </nc>
  </rcc>
  <rcc rId="24189" ua="false" sId="4">
    <oc r="T331" t="e">
      <f>C331+</f>
    </oc>
    <nc r="T331" t="n">
      <f>-</f>
    </nc>
  </rcc>
  <rcc rId="24190" ua="false" sId="4">
    <oc r="T332" t="e">
      <f>C332+</f>
    </oc>
    <nc r="T332" t="n">
      <f>-</f>
    </nc>
  </rcc>
  <rcc rId="24191" ua="false" sId="4">
    <oc r="T333" t="e">
      <f>C333+</f>
    </oc>
    <nc r="T333" t="n">
      <f>-</f>
    </nc>
  </rcc>
  <rcc rId="24192" ua="false" sId="4">
    <oc r="T334" t="e">
      <f>C334+</f>
    </oc>
    <nc r="T334" t="n">
      <f>-</f>
    </nc>
  </rcc>
  <rcc rId="24193" ua="false" sId="4">
    <oc r="T335" t="e">
      <f>C335+</f>
    </oc>
    <nc r="T335" t="n">
      <f>-</f>
    </nc>
  </rcc>
  <rcc rId="24194" ua="false" sId="4">
    <oc r="T336" t="e">
      <f>C336+</f>
    </oc>
    <nc r="T336" t="n">
      <f>-</f>
    </nc>
  </rcc>
  <rcc rId="24195" ua="false" sId="4">
    <oc r="T337" t="e">
      <f>C337+</f>
    </oc>
    <nc r="T337" t="n">
      <f>-</f>
    </nc>
  </rcc>
  <rcc rId="24196" ua="false" sId="4">
    <oc r="T338" t="e">
      <f>C338+</f>
    </oc>
    <nc r="T338" t="n">
      <f>-</f>
    </nc>
  </rcc>
  <rcc rId="24197" ua="false" sId="4">
    <oc r="T339" t="e">
      <f>C339+</f>
    </oc>
    <nc r="T339" t="n">
      <f>-</f>
    </nc>
  </rcc>
  <rcc rId="24198" ua="false" sId="4">
    <oc r="T340" t="e">
      <f>C340+</f>
    </oc>
    <nc r="T340" t="n">
      <f>-</f>
    </nc>
  </rcc>
  <rcc rId="24199" ua="false" sId="4">
    <oc r="T341" t="e">
      <f>C341+</f>
    </oc>
    <nc r="T341" t="n">
      <f>-</f>
    </nc>
  </rcc>
  <rcc rId="24200" ua="false" sId="4">
    <oc r="T342" t="e">
      <f>C342+</f>
    </oc>
    <nc r="T342" t="n">
      <f>-</f>
    </nc>
  </rcc>
  <rcc rId="24201" ua="false" sId="4">
    <oc r="T343" t="e">
      <f>C343+</f>
    </oc>
    <nc r="T343" t="n">
      <f>-</f>
    </nc>
  </rcc>
  <rcc rId="24202" ua="false" sId="4">
    <oc r="T344" t="e">
      <f>C344+</f>
    </oc>
    <nc r="T344" t="n">
      <f>-</f>
    </nc>
  </rcc>
  <rcc rId="24203" ua="false" sId="4">
    <oc r="T345" t="e">
      <f>C345+</f>
    </oc>
    <nc r="T345" t="n">
      <f>-</f>
    </nc>
  </rcc>
  <rcc rId="24204" ua="false" sId="4">
    <oc r="T346" t="e">
      <f>C346+</f>
    </oc>
    <nc r="T346" t="n">
      <f>-</f>
    </nc>
  </rcc>
  <rcc rId="24205" ua="false" sId="4">
    <oc r="T347" t="e">
      <f>C347+</f>
    </oc>
    <nc r="T347" t="n">
      <f>-</f>
    </nc>
  </rcc>
  <rcc rId="24206" ua="false" sId="4">
    <oc r="T348" t="e">
      <f>C348+</f>
    </oc>
    <nc r="T348" t="n">
      <f>-</f>
    </nc>
  </rcc>
  <rcc rId="24207" ua="false" sId="4">
    <oc r="T349" t="e">
      <f>C349+</f>
    </oc>
    <nc r="T349" t="n">
      <f>-</f>
    </nc>
  </rcc>
  <rcc rId="24208" ua="false" sId="4">
    <oc r="T350" t="e">
      <f>C350+</f>
    </oc>
    <nc r="T350" t="n">
      <f>-</f>
    </nc>
  </rcc>
  <rcc rId="24209" ua="false" sId="4">
    <oc r="T351" t="e">
      <f>C351+</f>
    </oc>
    <nc r="T351" t="n">
      <f>-</f>
    </nc>
  </rcc>
  <rcc rId="24210" ua="false" sId="4">
    <oc r="T352" t="e">
      <f>C352+</f>
    </oc>
    <nc r="T352" t="n">
      <f>-</f>
    </nc>
  </rcc>
  <rcc rId="24211" ua="false" sId="4">
    <oc r="T353" t="e">
      <f>C353+</f>
    </oc>
    <nc r="T353" t="n">
      <f>-</f>
    </nc>
  </rcc>
  <rcc rId="24212" ua="false" sId="4">
    <oc r="T354" t="e">
      <f>C354+</f>
    </oc>
    <nc r="T354" t="n">
      <f>-</f>
    </nc>
  </rcc>
  <rcc rId="24213" ua="false" sId="4">
    <nc r="T355" t="n">
      <f>-</f>
    </nc>
  </rcc>
  <rcc rId="24214" ua="false" sId="4">
    <oc r="U330" t="e">
      <f>D330+</f>
    </oc>
    <nc r="U330" t="n">
      <f>-</f>
    </nc>
  </rcc>
  <rcc rId="24215" ua="false" sId="4">
    <oc r="U331" t="e">
      <f>D331+</f>
    </oc>
    <nc r="U331" t="n">
      <f>-</f>
    </nc>
  </rcc>
  <rcc rId="24216" ua="false" sId="4">
    <oc r="U332" t="e">
      <f>D332+</f>
    </oc>
    <nc r="U332" t="n">
      <f>-</f>
    </nc>
  </rcc>
  <rcc rId="24217" ua="false" sId="4">
    <oc r="U333" t="e">
      <f>D333+</f>
    </oc>
    <nc r="U333" t="n">
      <f>-</f>
    </nc>
  </rcc>
  <rcc rId="24218" ua="false" sId="4">
    <oc r="U334" t="e">
      <f>D334+</f>
    </oc>
    <nc r="U334" t="n">
      <f>-</f>
    </nc>
  </rcc>
  <rcc rId="24219" ua="false" sId="4">
    <oc r="U335" t="e">
      <f>D335+</f>
    </oc>
    <nc r="U335" t="n">
      <f>-</f>
    </nc>
  </rcc>
  <rcc rId="24220" ua="false" sId="4">
    <oc r="U336" t="e">
      <f>D336+</f>
    </oc>
    <nc r="U336" t="n">
      <f>-</f>
    </nc>
  </rcc>
  <rcc rId="24221" ua="false" sId="4">
    <oc r="U337" t="e">
      <f>D337+</f>
    </oc>
    <nc r="U337" t="n">
      <f>-</f>
    </nc>
  </rcc>
  <rcc rId="24222" ua="false" sId="4">
    <oc r="U338" t="e">
      <f>D338+</f>
    </oc>
    <nc r="U338" t="n">
      <f>-</f>
    </nc>
  </rcc>
  <rcc rId="24223" ua="false" sId="4">
    <oc r="U339" t="e">
      <f>D339+</f>
    </oc>
    <nc r="U339" t="n">
      <f>-</f>
    </nc>
  </rcc>
  <rcc rId="24224" ua="false" sId="4">
    <oc r="U340" t="e">
      <f>D340+</f>
    </oc>
    <nc r="U340" t="n">
      <f>-</f>
    </nc>
  </rcc>
  <rcc rId="24225" ua="false" sId="4">
    <oc r="U341" t="e">
      <f>D341+</f>
    </oc>
    <nc r="U341" t="n">
      <f>-</f>
    </nc>
  </rcc>
  <rcc rId="24226" ua="false" sId="4">
    <oc r="U342" t="e">
      <f>D342+</f>
    </oc>
    <nc r="U342" t="n">
      <f>-</f>
    </nc>
  </rcc>
  <rcc rId="24227" ua="false" sId="4">
    <oc r="U343" t="e">
      <f>D343+</f>
    </oc>
    <nc r="U343" t="n">
      <f>-</f>
    </nc>
  </rcc>
  <rcc rId="24228" ua="false" sId="4">
    <oc r="U344" t="e">
      <f>D344+</f>
    </oc>
    <nc r="U344" t="n">
      <f>-</f>
    </nc>
  </rcc>
  <rcc rId="24229" ua="false" sId="4">
    <oc r="U345" t="e">
      <f>D345+</f>
    </oc>
    <nc r="U345" t="n">
      <f>-</f>
    </nc>
  </rcc>
  <rcc rId="24230" ua="false" sId="4">
    <oc r="U346" t="e">
      <f>D346+</f>
    </oc>
    <nc r="U346" t="n">
      <f>-</f>
    </nc>
  </rcc>
  <rcc rId="24231" ua="false" sId="4">
    <oc r="U347" t="e">
      <f>D347+</f>
    </oc>
    <nc r="U347" t="n">
      <f>-</f>
    </nc>
  </rcc>
  <rcc rId="24232" ua="false" sId="4">
    <oc r="U348" t="e">
      <f>D348+</f>
    </oc>
    <nc r="U348" t="n">
      <f>-</f>
    </nc>
  </rcc>
  <rcc rId="24233" ua="false" sId="4">
    <oc r="U349" t="e">
      <f>D349+</f>
    </oc>
    <nc r="U349" t="n">
      <f>-</f>
    </nc>
  </rcc>
  <rcc rId="24234" ua="false" sId="4">
    <oc r="U350" t="e">
      <f>D350+</f>
    </oc>
    <nc r="U350" t="n">
      <f>-</f>
    </nc>
  </rcc>
  <rcc rId="24235" ua="false" sId="4">
    <oc r="U351" t="e">
      <f>D351+</f>
    </oc>
    <nc r="U351" t="n">
      <f>-</f>
    </nc>
  </rcc>
  <rcc rId="24236" ua="false" sId="4">
    <oc r="U352" t="e">
      <f>D352+</f>
    </oc>
    <nc r="U352" t="n">
      <f>-</f>
    </nc>
  </rcc>
  <rcc rId="24237" ua="false" sId="4">
    <oc r="U353" t="e">
      <f>D353+</f>
    </oc>
    <nc r="U353" t="n">
      <f>-</f>
    </nc>
  </rcc>
  <rcc rId="24238" ua="false" sId="4">
    <oc r="U354" t="e">
      <f>D354+</f>
    </oc>
    <nc r="U354" t="n">
      <f>-</f>
    </nc>
  </rcc>
  <rcc rId="24239" ua="false" sId="4">
    <nc r="U355" t="n">
      <f>-</f>
    </nc>
  </rcc>
  <rcc rId="24240" ua="false" sId="4">
    <oc r="V330" t="e">
      <f>E330+</f>
    </oc>
    <nc r="V330" t="n">
      <f>-</f>
    </nc>
  </rcc>
  <rcc rId="24241" ua="false" sId="4">
    <oc r="V331" t="e">
      <f>E331+</f>
    </oc>
    <nc r="V331" t="n">
      <f>-</f>
    </nc>
  </rcc>
  <rcc rId="24242" ua="false" sId="4">
    <oc r="V332" t="e">
      <f>E332+</f>
    </oc>
    <nc r="V332" t="n">
      <f>-</f>
    </nc>
  </rcc>
  <rcc rId="24243" ua="false" sId="4">
    <oc r="V333" t="e">
      <f>E333+</f>
    </oc>
    <nc r="V333" t="n">
      <f>-</f>
    </nc>
  </rcc>
  <rcc rId="24244" ua="false" sId="4">
    <oc r="V334" t="e">
      <f>E334+</f>
    </oc>
    <nc r="V334" t="n">
      <f>-</f>
    </nc>
  </rcc>
  <rcc rId="24245" ua="false" sId="4">
    <oc r="V335" t="e">
      <f>E335+</f>
    </oc>
    <nc r="V335" t="n">
      <f>-</f>
    </nc>
  </rcc>
  <rcc rId="24246" ua="false" sId="4">
    <oc r="V336" t="e">
      <f>E336+</f>
    </oc>
    <nc r="V336" t="n">
      <f>-</f>
    </nc>
  </rcc>
  <rcc rId="24247" ua="false" sId="4">
    <oc r="V337" t="e">
      <f>E337+</f>
    </oc>
    <nc r="V337" t="n">
      <f>-</f>
    </nc>
  </rcc>
  <rcc rId="24248" ua="false" sId="4">
    <oc r="V338" t="e">
      <f>E338+</f>
    </oc>
    <nc r="V338" t="n">
      <f>-</f>
    </nc>
  </rcc>
  <rcc rId="24249" ua="false" sId="4">
    <oc r="V339" t="e">
      <f>E339+</f>
    </oc>
    <nc r="V339" t="n">
      <f>-</f>
    </nc>
  </rcc>
  <rcc rId="24250" ua="false" sId="4">
    <oc r="V340" t="e">
      <f>E340+</f>
    </oc>
    <nc r="V340" t="n">
      <f>-</f>
    </nc>
  </rcc>
  <rcc rId="24251" ua="false" sId="4">
    <oc r="V341" t="e">
      <f>E341+</f>
    </oc>
    <nc r="V341" t="n">
      <f>-</f>
    </nc>
  </rcc>
  <rcc rId="24252" ua="false" sId="4">
    <oc r="V342" t="e">
      <f>E342+</f>
    </oc>
    <nc r="V342" t="n">
      <f>-</f>
    </nc>
  </rcc>
  <rcc rId="24253" ua="false" sId="4">
    <oc r="V343" t="e">
      <f>E343+</f>
    </oc>
    <nc r="V343" t="n">
      <f>-</f>
    </nc>
  </rcc>
  <rcc rId="24254" ua="false" sId="4">
    <oc r="V344" t="e">
      <f>E344+</f>
    </oc>
    <nc r="V344" t="n">
      <f>-</f>
    </nc>
  </rcc>
  <rcc rId="24255" ua="false" sId="4">
    <oc r="V345" t="e">
      <f>E345+</f>
    </oc>
    <nc r="V345" t="n">
      <f>-</f>
    </nc>
  </rcc>
  <rcc rId="24256" ua="false" sId="4">
    <oc r="V346" t="e">
      <f>E346+</f>
    </oc>
    <nc r="V346" t="n">
      <f>-</f>
    </nc>
  </rcc>
  <rcc rId="24257" ua="false" sId="4">
    <oc r="V347" t="e">
      <f>E347+</f>
    </oc>
    <nc r="V347" t="n">
      <f>-</f>
    </nc>
  </rcc>
  <rcc rId="24258" ua="false" sId="4">
    <oc r="V348" t="e">
      <f>E348+</f>
    </oc>
    <nc r="V348" t="n">
      <f>-</f>
    </nc>
  </rcc>
  <rcc rId="24259" ua="false" sId="4">
    <oc r="V349" t="e">
      <f>E349+</f>
    </oc>
    <nc r="V349" t="n">
      <f>-</f>
    </nc>
  </rcc>
  <rcc rId="24260" ua="false" sId="4">
    <oc r="V350" t="e">
      <f>E350+</f>
    </oc>
    <nc r="V350" t="n">
      <f>-</f>
    </nc>
  </rcc>
  <rcc rId="24261" ua="false" sId="4">
    <oc r="V351" t="e">
      <f>E351+</f>
    </oc>
    <nc r="V351" t="n">
      <f>-</f>
    </nc>
  </rcc>
  <rcc rId="24262" ua="false" sId="4">
    <oc r="V352" t="e">
      <f>E352+</f>
    </oc>
    <nc r="V352" t="n">
      <f>-</f>
    </nc>
  </rcc>
  <rcc rId="24263" ua="false" sId="4">
    <oc r="V353" t="e">
      <f>E353+</f>
    </oc>
    <nc r="V353" t="n">
      <f>-</f>
    </nc>
  </rcc>
  <rcc rId="24264" ua="false" sId="4">
    <oc r="V354" t="e">
      <f>E354+</f>
    </oc>
    <nc r="V354" t="n">
      <f>-</f>
    </nc>
  </rcc>
  <rcc rId="24265" ua="false" sId="4">
    <nc r="V355" t="n">
      <f>-</f>
    </nc>
  </rcc>
  <rcc rId="24266" ua="false" sId="4">
    <oc r="W330" t="e">
      <f>F330+</f>
    </oc>
    <nc r="W330" t="n">
      <f>-</f>
    </nc>
  </rcc>
  <rcc rId="24267" ua="false" sId="4">
    <oc r="W331" t="e">
      <f>F331+</f>
    </oc>
    <nc r="W331" t="n">
      <f>-</f>
    </nc>
  </rcc>
  <rcc rId="24268" ua="false" sId="4">
    <oc r="W332" t="e">
      <f>F332+</f>
    </oc>
    <nc r="W332" t="n">
      <f>-</f>
    </nc>
  </rcc>
  <rcc rId="24269" ua="false" sId="4">
    <oc r="W333" t="e">
      <f>F333+</f>
    </oc>
    <nc r="W333" t="n">
      <f>-</f>
    </nc>
  </rcc>
  <rcc rId="24270" ua="false" sId="4">
    <oc r="W334" t="e">
      <f>F334+</f>
    </oc>
    <nc r="W334" t="n">
      <f>-</f>
    </nc>
  </rcc>
  <rcc rId="24271" ua="false" sId="4">
    <oc r="W335" t="e">
      <f>F335+</f>
    </oc>
    <nc r="W335" t="n">
      <f>-</f>
    </nc>
  </rcc>
  <rcc rId="24272" ua="false" sId="4">
    <oc r="W336" t="e">
      <f>F336+</f>
    </oc>
    <nc r="W336" t="n">
      <f>-</f>
    </nc>
  </rcc>
  <rcc rId="24273" ua="false" sId="4">
    <oc r="W337" t="e">
      <f>F337+</f>
    </oc>
    <nc r="W337" t="n">
      <f>-</f>
    </nc>
  </rcc>
  <rcc rId="24274" ua="false" sId="4">
    <oc r="W338" t="e">
      <f>F338+</f>
    </oc>
    <nc r="W338" t="n">
      <f>-</f>
    </nc>
  </rcc>
  <rcc rId="24275" ua="false" sId="4">
    <oc r="W339" t="e">
      <f>F339+</f>
    </oc>
    <nc r="W339" t="n">
      <f>-</f>
    </nc>
  </rcc>
  <rcc rId="24276" ua="false" sId="4">
    <oc r="W340" t="e">
      <f>F340+</f>
    </oc>
    <nc r="W340" t="n">
      <f>-</f>
    </nc>
  </rcc>
  <rcc rId="24277" ua="false" sId="4">
    <oc r="W341" t="e">
      <f>F341+</f>
    </oc>
    <nc r="W341" t="n">
      <f>-</f>
    </nc>
  </rcc>
  <rcc rId="24278" ua="false" sId="4">
    <oc r="W342" t="e">
      <f>F342+</f>
    </oc>
    <nc r="W342" t="n">
      <f>-</f>
    </nc>
  </rcc>
  <rcc rId="24279" ua="false" sId="4">
    <oc r="W343" t="e">
      <f>F343+</f>
    </oc>
    <nc r="W343" t="n">
      <f>-</f>
    </nc>
  </rcc>
  <rcc rId="24280" ua="false" sId="4">
    <oc r="W344" t="e">
      <f>F344+</f>
    </oc>
    <nc r="W344" t="n">
      <f>-</f>
    </nc>
  </rcc>
  <rcc rId="24281" ua="false" sId="4">
    <oc r="W345" t="e">
      <f>F345+</f>
    </oc>
    <nc r="W345" t="n">
      <f>-</f>
    </nc>
  </rcc>
  <rcc rId="24282" ua="false" sId="4">
    <oc r="W346" t="e">
      <f>F346+</f>
    </oc>
    <nc r="W346" t="n">
      <f>-</f>
    </nc>
  </rcc>
  <rcc rId="24283" ua="false" sId="4">
    <oc r="W347" t="e">
      <f>F347+</f>
    </oc>
    <nc r="W347" t="n">
      <f>-</f>
    </nc>
  </rcc>
  <rcc rId="24284" ua="false" sId="4">
    <oc r="W348" t="e">
      <f>F348+</f>
    </oc>
    <nc r="W348" t="n">
      <f>-</f>
    </nc>
  </rcc>
  <rcc rId="24285" ua="false" sId="4">
    <oc r="W349" t="e">
      <f>F349+</f>
    </oc>
    <nc r="W349" t="n">
      <f>-</f>
    </nc>
  </rcc>
  <rcc rId="24286" ua="false" sId="4">
    <oc r="W350" t="e">
      <f>F350+</f>
    </oc>
    <nc r="W350" t="n">
      <f>-</f>
    </nc>
  </rcc>
  <rcc rId="24287" ua="false" sId="4">
    <oc r="W351" t="e">
      <f>F351+</f>
    </oc>
    <nc r="W351" t="n">
      <f>-</f>
    </nc>
  </rcc>
  <rcc rId="24288" ua="false" sId="4">
    <oc r="W352" t="e">
      <f>F352+</f>
    </oc>
    <nc r="W352" t="n">
      <f>-</f>
    </nc>
  </rcc>
  <rcc rId="24289" ua="false" sId="4">
    <oc r="W353" t="e">
      <f>F353+</f>
    </oc>
    <nc r="W353" t="n">
      <f>-</f>
    </nc>
  </rcc>
  <rcc rId="24290" ua="false" sId="4">
    <oc r="W354" t="e">
      <f>F354+</f>
    </oc>
    <nc r="W354" t="n">
      <f>-</f>
    </nc>
  </rcc>
  <rcc rId="24291" ua="false" sId="4">
    <nc r="W355" t="n">
      <f>-</f>
    </nc>
  </rcc>
  <rcc rId="24292" ua="false" sId="4">
    <oc r="X330" t="e">
      <f>G330+</f>
    </oc>
    <nc r="X330" t="n">
      <f>-</f>
    </nc>
  </rcc>
  <rcc rId="24293" ua="false" sId="4">
    <oc r="X331" t="e">
      <f>G331+</f>
    </oc>
    <nc r="X331" t="n">
      <f>-</f>
    </nc>
  </rcc>
  <rcc rId="24294" ua="false" sId="4">
    <oc r="X332" t="e">
      <f>G332+</f>
    </oc>
    <nc r="X332" t="n">
      <f>-</f>
    </nc>
  </rcc>
  <rcc rId="24295" ua="false" sId="4">
    <oc r="X333" t="e">
      <f>G333+</f>
    </oc>
    <nc r="X333" t="n">
      <f>-</f>
    </nc>
  </rcc>
  <rcc rId="24296" ua="false" sId="4">
    <oc r="X334" t="e">
      <f>G334+</f>
    </oc>
    <nc r="X334" t="n">
      <f>-</f>
    </nc>
  </rcc>
  <rcc rId="24297" ua="false" sId="4">
    <oc r="X335" t="e">
      <f>G335+</f>
    </oc>
    <nc r="X335" t="n">
      <f>-</f>
    </nc>
  </rcc>
  <rcc rId="24298" ua="false" sId="4">
    <oc r="X336" t="e">
      <f>G336+</f>
    </oc>
    <nc r="X336" t="n">
      <f>-</f>
    </nc>
  </rcc>
  <rcc rId="24299" ua="false" sId="4">
    <oc r="X337" t="e">
      <f>G337+</f>
    </oc>
    <nc r="X337" t="n">
      <f>-</f>
    </nc>
  </rcc>
  <rcc rId="24300" ua="false" sId="4">
    <oc r="X338" t="e">
      <f>G338+</f>
    </oc>
    <nc r="X338" t="n">
      <f>-</f>
    </nc>
  </rcc>
  <rcc rId="24301" ua="false" sId="4">
    <oc r="X339" t="e">
      <f>G339+</f>
    </oc>
    <nc r="X339" t="n">
      <f>-</f>
    </nc>
  </rcc>
  <rcc rId="24302" ua="false" sId="4">
    <oc r="X340" t="e">
      <f>G340+</f>
    </oc>
    <nc r="X340" t="n">
      <f>-</f>
    </nc>
  </rcc>
  <rcc rId="24303" ua="false" sId="4">
    <oc r="X341" t="e">
      <f>G341+</f>
    </oc>
    <nc r="X341" t="n">
      <f>-</f>
    </nc>
  </rcc>
  <rcc rId="24304" ua="false" sId="4">
    <oc r="X342" t="e">
      <f>G342+</f>
    </oc>
    <nc r="X342" t="n">
      <f>-</f>
    </nc>
  </rcc>
  <rcc rId="24305" ua="false" sId="4">
    <oc r="X343" t="e">
      <f>G343+</f>
    </oc>
    <nc r="X343" t="n">
      <f>-</f>
    </nc>
  </rcc>
  <rcc rId="24306" ua="false" sId="4">
    <oc r="X344" t="e">
      <f>G344+</f>
    </oc>
    <nc r="X344" t="n">
      <f>-</f>
    </nc>
  </rcc>
  <rcc rId="24307" ua="false" sId="4">
    <oc r="X345" t="e">
      <f>G345+</f>
    </oc>
    <nc r="X345" t="n">
      <f>-</f>
    </nc>
  </rcc>
  <rcc rId="24308" ua="false" sId="4">
    <oc r="X346" t="e">
      <f>G346+</f>
    </oc>
    <nc r="X346" t="n">
      <f>-</f>
    </nc>
  </rcc>
  <rcc rId="24309" ua="false" sId="4">
    <oc r="X347" t="e">
      <f>G347+</f>
    </oc>
    <nc r="X347" t="n">
      <f>-</f>
    </nc>
  </rcc>
  <rcc rId="24310" ua="false" sId="4">
    <oc r="X348" t="e">
      <f>G348+</f>
    </oc>
    <nc r="X348" t="n">
      <f>-</f>
    </nc>
  </rcc>
  <rcc rId="24311" ua="false" sId="4">
    <oc r="X349" t="e">
      <f>G349+</f>
    </oc>
    <nc r="X349" t="n">
      <f>-</f>
    </nc>
  </rcc>
  <rcc rId="24312" ua="false" sId="4">
    <oc r="X350" t="e">
      <f>G350+</f>
    </oc>
    <nc r="X350" t="n">
      <f>-</f>
    </nc>
  </rcc>
  <rcc rId="24313" ua="false" sId="4">
    <oc r="X351" t="e">
      <f>G351+</f>
    </oc>
    <nc r="X351" t="n">
      <f>-</f>
    </nc>
  </rcc>
  <rcc rId="24314" ua="false" sId="4">
    <oc r="X352" t="e">
      <f>G352+</f>
    </oc>
    <nc r="X352" t="n">
      <f>-</f>
    </nc>
  </rcc>
  <rcc rId="24315" ua="false" sId="4">
    <oc r="X353" t="e">
      <f>G353+</f>
    </oc>
    <nc r="X353" t="n">
      <f>-</f>
    </nc>
  </rcc>
  <rcc rId="24316" ua="false" sId="4">
    <oc r="X354" t="e">
      <f>G354+</f>
    </oc>
    <nc r="X354" t="n">
      <f>-</f>
    </nc>
  </rcc>
  <rcc rId="24317" ua="false" sId="4">
    <nc r="X355" t="n">
      <f>-</f>
    </nc>
  </rcc>
  <rcc rId="24318" ua="false" sId="4">
    <oc r="Y330" t="e">
      <f>H330+</f>
    </oc>
    <nc r="Y330" t="n">
      <f>-</f>
    </nc>
  </rcc>
  <rcc rId="24319" ua="false" sId="4">
    <oc r="Y331" t="e">
      <f>H331+</f>
    </oc>
    <nc r="Y331" t="n">
      <f>-</f>
    </nc>
  </rcc>
  <rcc rId="24320" ua="false" sId="4">
    <oc r="Y332" t="e">
      <f>H332+</f>
    </oc>
    <nc r="Y332" t="n">
      <f>-</f>
    </nc>
  </rcc>
  <rcc rId="24321" ua="false" sId="4">
    <oc r="Y333" t="e">
      <f>H333+</f>
    </oc>
    <nc r="Y333" t="n">
      <f>-</f>
    </nc>
  </rcc>
  <rcc rId="24322" ua="false" sId="4">
    <oc r="Y334" t="e">
      <f>H334+</f>
    </oc>
    <nc r="Y334" t="n">
      <f>-</f>
    </nc>
  </rcc>
  <rcc rId="24323" ua="false" sId="4">
    <oc r="Y335" t="e">
      <f>H335+</f>
    </oc>
    <nc r="Y335" t="n">
      <f>-</f>
    </nc>
  </rcc>
  <rcc rId="24324" ua="false" sId="4">
    <oc r="Y336" t="e">
      <f>H336+</f>
    </oc>
    <nc r="Y336" t="n">
      <f>-</f>
    </nc>
  </rcc>
  <rcc rId="24325" ua="false" sId="4">
    <oc r="Y337" t="e">
      <f>H337+</f>
    </oc>
    <nc r="Y337" t="n">
      <f>-</f>
    </nc>
  </rcc>
  <rcc rId="24326" ua="false" sId="4">
    <oc r="Y338" t="e">
      <f>H338+</f>
    </oc>
    <nc r="Y338" t="n">
      <f>-</f>
    </nc>
  </rcc>
  <rcc rId="24327" ua="false" sId="4">
    <oc r="Y339" t="e">
      <f>H339+</f>
    </oc>
    <nc r="Y339" t="n">
      <f>-</f>
    </nc>
  </rcc>
  <rcc rId="24328" ua="false" sId="4">
    <oc r="Y340" t="e">
      <f>H340+</f>
    </oc>
    <nc r="Y340" t="n">
      <f>-</f>
    </nc>
  </rcc>
  <rcc rId="24329" ua="false" sId="4">
    <oc r="Y341" t="e">
      <f>H341+</f>
    </oc>
    <nc r="Y341" t="n">
      <f>-</f>
    </nc>
  </rcc>
  <rcc rId="24330" ua="false" sId="4">
    <oc r="Y342" t="e">
      <f>H342+</f>
    </oc>
    <nc r="Y342" t="n">
      <f>-</f>
    </nc>
  </rcc>
  <rcc rId="24331" ua="false" sId="4">
    <oc r="Y343" t="e">
      <f>H343+</f>
    </oc>
    <nc r="Y343" t="n">
      <f>-</f>
    </nc>
  </rcc>
  <rcc rId="24332" ua="false" sId="4">
    <oc r="Y344" t="e">
      <f>H344+</f>
    </oc>
    <nc r="Y344" t="n">
      <f>-</f>
    </nc>
  </rcc>
  <rcc rId="24333" ua="false" sId="4">
    <oc r="Y345" t="e">
      <f>H345+</f>
    </oc>
    <nc r="Y345" t="n">
      <f>-</f>
    </nc>
  </rcc>
  <rcc rId="24334" ua="false" sId="4">
    <oc r="Y346" t="e">
      <f>H346+</f>
    </oc>
    <nc r="Y346" t="n">
      <f>-</f>
    </nc>
  </rcc>
  <rcc rId="24335" ua="false" sId="4">
    <oc r="Y347" t="e">
      <f>H347+</f>
    </oc>
    <nc r="Y347" t="n">
      <f>-</f>
    </nc>
  </rcc>
  <rcc rId="24336" ua="false" sId="4">
    <oc r="Y348" t="e">
      <f>H348+</f>
    </oc>
    <nc r="Y348" t="n">
      <f>-</f>
    </nc>
  </rcc>
  <rcc rId="24337" ua="false" sId="4">
    <oc r="Y349" t="e">
      <f>H349+</f>
    </oc>
    <nc r="Y349" t="n">
      <f>-</f>
    </nc>
  </rcc>
  <rcc rId="24338" ua="false" sId="4">
    <oc r="Y350" t="e">
      <f>H350+</f>
    </oc>
    <nc r="Y350" t="n">
      <f>-</f>
    </nc>
  </rcc>
  <rcc rId="24339" ua="false" sId="4">
    <oc r="Y351" t="e">
      <f>H351+</f>
    </oc>
    <nc r="Y351" t="n">
      <f>-</f>
    </nc>
  </rcc>
  <rcc rId="24340" ua="false" sId="4">
    <oc r="Y352" t="e">
      <f>H352+</f>
    </oc>
    <nc r="Y352" t="n">
      <f>-</f>
    </nc>
  </rcc>
  <rcc rId="24341" ua="false" sId="4">
    <oc r="Y353" t="e">
      <f>H353+</f>
    </oc>
    <nc r="Y353" t="n">
      <f>-</f>
    </nc>
  </rcc>
  <rcc rId="24342" ua="false" sId="4">
    <oc r="Y354" t="e">
      <f>H354+</f>
    </oc>
    <nc r="Y354" t="n">
      <f>-</f>
    </nc>
  </rcc>
  <rcc rId="24343" ua="false" sId="4">
    <nc r="Y355" t="n">
      <f>-</f>
    </nc>
  </rcc>
  <rcc rId="24344" ua="false" sId="4">
    <oc r="Z330" t="n">
      <f>X330+0.33*Y330</f>
    </oc>
    <nc r="Z330" t="n">
      <f>-</f>
    </nc>
  </rcc>
  <rcc rId="24345" ua="false" sId="4">
    <oc r="Z331" t="n">
      <f>X331+0.33*Y331</f>
    </oc>
    <nc r="Z331" t="n">
      <f>-</f>
    </nc>
  </rcc>
  <rcc rId="24346" ua="false" sId="4">
    <oc r="Z332" t="n">
      <f>X332+0.33*Y332</f>
    </oc>
    <nc r="Z332" t="n">
      <f>-</f>
    </nc>
  </rcc>
  <rcc rId="24347" ua="false" sId="4">
    <oc r="Z333" t="n">
      <f>X333+0.33*Y333</f>
    </oc>
    <nc r="Z333" t="n">
      <f>-</f>
    </nc>
  </rcc>
  <rcc rId="24348" ua="false" sId="4">
    <oc r="Z334" t="n">
      <f>X334+0.33*Y334</f>
    </oc>
    <nc r="Z334" t="n">
      <f>-</f>
    </nc>
  </rcc>
  <rcc rId="24349" ua="false" sId="4">
    <oc r="Z335" t="n">
      <f>X335+0.33*Y335</f>
    </oc>
    <nc r="Z335" t="n">
      <f>-</f>
    </nc>
  </rcc>
  <rcc rId="24350" ua="false" sId="4">
    <oc r="Z336" t="n">
      <f>X336+0.33*Y336</f>
    </oc>
    <nc r="Z336" t="n">
      <f>-</f>
    </nc>
  </rcc>
  <rcc rId="24351" ua="false" sId="4">
    <oc r="Z337" t="n">
      <f>X337+0.33*Y337</f>
    </oc>
    <nc r="Z337" t="n">
      <f>-</f>
    </nc>
  </rcc>
  <rcc rId="24352" ua="false" sId="4">
    <oc r="Z338" t="n">
      <f>X338+0.33*Y338</f>
    </oc>
    <nc r="Z338" t="n">
      <f>-</f>
    </nc>
  </rcc>
  <rcc rId="24353" ua="false" sId="4">
    <oc r="Z339" t="n">
      <f>X339+0.33*Y339</f>
    </oc>
    <nc r="Z339" t="n">
      <f>-</f>
    </nc>
  </rcc>
  <rcc rId="24354" ua="false" sId="4">
    <oc r="Z340" t="n">
      <f>X340+0.33*Y340</f>
    </oc>
    <nc r="Z340" t="n">
      <f>-</f>
    </nc>
  </rcc>
  <rcc rId="24355" ua="false" sId="4">
    <oc r="Z341" t="n">
      <f>X341+0.33*Y341</f>
    </oc>
    <nc r="Z341" t="n">
      <f>-</f>
    </nc>
  </rcc>
  <rcc rId="24356" ua="false" sId="4">
    <oc r="Z342" t="n">
      <f>X342+0.33*Y342</f>
    </oc>
    <nc r="Z342" t="n">
      <f>-</f>
    </nc>
  </rcc>
  <rcc rId="24357" ua="false" sId="4">
    <oc r="Z343" t="n">
      <f>X343+0.33*Y343</f>
    </oc>
    <nc r="Z343" t="n">
      <f>-</f>
    </nc>
  </rcc>
  <rcc rId="24358" ua="false" sId="4">
    <oc r="Z344" t="n">
      <f>X344+0.33*Y344</f>
    </oc>
    <nc r="Z344" t="n">
      <f>-</f>
    </nc>
  </rcc>
  <rcc rId="24359" ua="false" sId="4">
    <oc r="Z345" t="n">
      <f>X345+0.33*Y345</f>
    </oc>
    <nc r="Z345" t="n">
      <f>-</f>
    </nc>
  </rcc>
  <rcc rId="24360" ua="false" sId="4">
    <oc r="Z346" t="n">
      <f>X346+0.33*Y346</f>
    </oc>
    <nc r="Z346" t="n">
      <f>-</f>
    </nc>
  </rcc>
  <rcc rId="24361" ua="false" sId="4">
    <oc r="Z347" t="n">
      <f>X347+0.33*Y347</f>
    </oc>
    <nc r="Z347" t="n">
      <f>-</f>
    </nc>
  </rcc>
  <rcc rId="24362" ua="false" sId="4">
    <oc r="Z348" t="n">
      <f>X348+0.33*Y348</f>
    </oc>
    <nc r="Z348" t="n">
      <f>-</f>
    </nc>
  </rcc>
  <rcc rId="24363" ua="false" sId="4">
    <oc r="Z349" t="n">
      <f>X349+0.33*Y349</f>
    </oc>
    <nc r="Z349" t="n">
      <f>-</f>
    </nc>
  </rcc>
  <rcc rId="24364" ua="false" sId="4">
    <oc r="Z350" t="n">
      <f>X350+0.33*Y350</f>
    </oc>
    <nc r="Z350" t="n">
      <f>-</f>
    </nc>
  </rcc>
  <rcc rId="24365" ua="false" sId="4">
    <oc r="Z351" t="n">
      <f>X351+0.33*Y351</f>
    </oc>
    <nc r="Z351" t="n">
      <f>-</f>
    </nc>
  </rcc>
  <rcc rId="24366" ua="false" sId="4">
    <oc r="Z352" t="n">
      <f>X352+0.33*Y352</f>
    </oc>
    <nc r="Z352" t="n">
      <f>-</f>
    </nc>
  </rcc>
  <rcc rId="24367" ua="false" sId="4">
    <oc r="Z353" t="n">
      <f>X353+0.33*Y353</f>
    </oc>
    <nc r="Z353" t="n">
      <f>-</f>
    </nc>
  </rcc>
  <rcc rId="24368" ua="false" sId="4">
    <oc r="Z354" t="n">
      <f>X354+0.33*Y354</f>
    </oc>
    <nc r="Z354" t="n">
      <f>-</f>
    </nc>
  </rcc>
  <rcc rId="24369" ua="false" sId="4">
    <nc r="Z355" t="n">
      <f>-</f>
    </nc>
  </rcc>
  <rcc rId="24370" ua="false" sId="4">
    <oc r="AC330" t="n">
      <f>IF(T330&gt;0,S330/T330,0)</f>
    </oc>
    <nc r="AC330" t="n">
      <f>-</f>
    </nc>
  </rcc>
  <rcc rId="24371" ua="false" sId="4">
    <oc r="AC331" t="n">
      <f>IF(T331&gt;0,S331/T331,0)</f>
    </oc>
    <nc r="AC331" t="n">
      <f>-</f>
    </nc>
  </rcc>
  <rcc rId="24372" ua="false" sId="4">
    <oc r="AC332" t="n">
      <f>IF(T332&gt;0,S332/T332,0)</f>
    </oc>
    <nc r="AC332" t="n">
      <f>-</f>
    </nc>
  </rcc>
  <rcc rId="24373" ua="false" sId="4">
    <oc r="AC333" t="n">
      <f>IF(T333&gt;0,S333/T333,0)</f>
    </oc>
    <nc r="AC333" t="n">
      <f>-</f>
    </nc>
  </rcc>
  <rcc rId="24374" ua="false" sId="4">
    <oc r="AC334" t="n">
      <f>IF(T334&gt;0,S334/T334,0)</f>
    </oc>
    <nc r="AC334" t="n">
      <f>-</f>
    </nc>
  </rcc>
  <rcc rId="24375" ua="false" sId="4">
    <oc r="AC335" t="n">
      <f>IF(T335&gt;0,S335/T335,0)</f>
    </oc>
    <nc r="AC335" t="n">
      <f>-</f>
    </nc>
  </rcc>
  <rcc rId="24376" ua="false" sId="4">
    <oc r="AC336" t="n">
      <f>IF(T336&gt;0,S336/T336,0)</f>
    </oc>
    <nc r="AC336" t="n">
      <f>-</f>
    </nc>
  </rcc>
  <rcc rId="24377" ua="false" sId="4">
    <oc r="AC337" t="n">
      <f>IF(T337&gt;0,S337/T337,0)</f>
    </oc>
    <nc r="AC337" t="n">
      <f>-</f>
    </nc>
  </rcc>
  <rcc rId="24378" ua="false" sId="4">
    <oc r="AC338" t="n">
      <f>IF(T338&gt;0,S338/T338,0)</f>
    </oc>
    <nc r="AC338" t="n">
      <f>-</f>
    </nc>
  </rcc>
  <rcc rId="24379" ua="false" sId="4">
    <oc r="AC339" t="n">
      <f>IF(T339&gt;0,S339/T339,0)</f>
    </oc>
    <nc r="AC339" t="n">
      <f>-</f>
    </nc>
  </rcc>
  <rcc rId="24380" ua="false" sId="4">
    <oc r="AC340" t="n">
      <f>IF(T340&gt;0,S340/T340,0)</f>
    </oc>
    <nc r="AC340" t="n">
      <f>-</f>
    </nc>
  </rcc>
  <rcc rId="24381" ua="false" sId="4">
    <oc r="AC341" t="n">
      <f>IF(T341&gt;0,S341/T341,0)</f>
    </oc>
    <nc r="AC341" t="n">
      <f>-</f>
    </nc>
  </rcc>
  <rcc rId="24382" ua="false" sId="4">
    <oc r="AC342" t="n">
      <f>IF(T342&gt;0,S342/T342,0)</f>
    </oc>
    <nc r="AC342" t="n">
      <f>-</f>
    </nc>
  </rcc>
  <rcc rId="24383" ua="false" sId="4">
    <oc r="AC343" t="n">
      <f>IF(T343&gt;0,S343/T343,0)</f>
    </oc>
    <nc r="AC343" t="n">
      <f>-</f>
    </nc>
  </rcc>
  <rcc rId="24384" ua="false" sId="4">
    <oc r="AC344" t="n">
      <f>IF(T344&gt;0,S344/T344,0)</f>
    </oc>
    <nc r="AC344" t="n">
      <f>-</f>
    </nc>
  </rcc>
  <rcc rId="24385" ua="false" sId="4">
    <oc r="AC345" t="n">
      <f>IF(T345&gt;0,S345/T345,0)</f>
    </oc>
    <nc r="AC345" t="n">
      <f>-</f>
    </nc>
  </rcc>
  <rcc rId="24386" ua="false" sId="4">
    <oc r="AC346" t="n">
      <f>IF(T346&gt;0,S346/T346,0)</f>
    </oc>
    <nc r="AC346" t="n">
      <f>-</f>
    </nc>
  </rcc>
  <rcc rId="24387" ua="false" sId="4">
    <oc r="AC347" t="n">
      <f>IF(T347&gt;0,S347/T347,0)</f>
    </oc>
    <nc r="AC347" t="n">
      <f>-</f>
    </nc>
  </rcc>
  <rcc rId="24388" ua="false" sId="4">
    <oc r="AC348" t="n">
      <f>IF(T348&gt;0,S348/T348,0)</f>
    </oc>
    <nc r="AC348" t="n">
      <f>-</f>
    </nc>
  </rcc>
  <rcc rId="24389" ua="false" sId="4">
    <oc r="AC349" t="n">
      <f>IF(T349&gt;0,S349/T349,0)</f>
    </oc>
    <nc r="AC349" t="n">
      <f>-</f>
    </nc>
  </rcc>
  <rcc rId="24390" ua="false" sId="4">
    <oc r="AC350" t="n">
      <f>IF(T350&gt;0,S350/T350,0)</f>
    </oc>
    <nc r="AC350" t="n">
      <f>-</f>
    </nc>
  </rcc>
  <rcc rId="24391" ua="false" sId="4">
    <oc r="AC351" t="n">
      <f>IF(T351&gt;0,S351/T351,0)</f>
    </oc>
    <nc r="AC351" t="n">
      <f>-</f>
    </nc>
  </rcc>
  <rcc rId="24392" ua="false" sId="4">
    <oc r="AC352" t="n">
      <f>IF(T352&gt;0,S352/T352,0)</f>
    </oc>
    <nc r="AC352" t="n">
      <f>-</f>
    </nc>
  </rcc>
  <rcc rId="24393" ua="false" sId="4">
    <oc r="AC353" t="n">
      <f>IF(T353&gt;0,S353/T353,0)</f>
    </oc>
    <nc r="AC353" t="n">
      <f>-</f>
    </nc>
  </rcc>
  <rcc rId="24394" ua="false" sId="4">
    <oc r="AC354" t="n">
      <f>IF(T354&gt;0,S354/T354,0)</f>
    </oc>
    <nc r="AC354" t="n">
      <f>-</f>
    </nc>
  </rcc>
  <rcc rId="24395" ua="false" sId="4">
    <oc r="AC355" t="e">
      <f>AVERAGE(AC330:AC354)</f>
    </oc>
    <nc r="AC355" t="n">
      <f>-</f>
    </nc>
  </rcc>
  <rcc rId="24396" ua="false" sId="4">
    <oc r="AC356" t="e">
      <f>_xlfn.STDEV.P(AC330:AC354)</f>
    </oc>
    <nc r="AC356" t="n">
      <f>-</f>
    </nc>
  </rcc>
  <rcc rId="24397" ua="false" sId="4">
    <oc r="AD330" t="e">
      <f>EXP((((AC330-AC$355)/AC$356+2)/4-1.9)^3)</f>
    </oc>
    <nc r="AD330" t="n">
      <f>-</f>
    </nc>
  </rcc>
  <rcc rId="24398" ua="false" sId="4">
    <oc r="AD331" t="e">
      <f>EXP((((AC331-AC$355)/AC$356+2)/4-1.9)^3)</f>
    </oc>
    <nc r="AD331" t="n">
      <f>-</f>
    </nc>
  </rcc>
  <rcc rId="24399" ua="false" sId="4">
    <oc r="AD332" t="e">
      <f>EXP((((AC332-AC$355)/AC$356+2)/4-1.9)^3)</f>
    </oc>
    <nc r="AD332" t="n">
      <f>-</f>
    </nc>
  </rcc>
  <rcc rId="24400" ua="false" sId="4">
    <oc r="AD333" t="e">
      <f>EXP((((AC333-AC$355)/AC$356+2)/4-1.9)^3)</f>
    </oc>
    <nc r="AD333" t="n">
      <f>-</f>
    </nc>
  </rcc>
  <rcc rId="24401" ua="false" sId="4">
    <oc r="AD334" t="e">
      <f>EXP((((AC334-AC$355)/AC$356+2)/4-1.9)^3)</f>
    </oc>
    <nc r="AD334" t="n">
      <f>-</f>
    </nc>
  </rcc>
  <rcc rId="24402" ua="false" sId="4">
    <oc r="AD335" t="e">
      <f>EXP((((AC335-AC$355)/AC$356+2)/4-1.9)^3)</f>
    </oc>
    <nc r="AD335" t="n">
      <f>-</f>
    </nc>
  </rcc>
  <rcc rId="24403" ua="false" sId="4">
    <oc r="AD336" t="e">
      <f>EXP((((AC336-AC$355)/AC$356+2)/4-1.9)^3)</f>
    </oc>
    <nc r="AD336" t="n">
      <f>-</f>
    </nc>
  </rcc>
  <rcc rId="24404" ua="false" sId="4">
    <oc r="AD337" t="e">
      <f>EXP((((AC337-AC$355)/AC$356+2)/4-1.9)^3)</f>
    </oc>
    <nc r="AD337" t="n">
      <f>-</f>
    </nc>
  </rcc>
  <rcc rId="24405" ua="false" sId="4">
    <oc r="AD338" t="e">
      <f>EXP((((AC338-AC$355)/AC$356+2)/4-1.9)^3)</f>
    </oc>
    <nc r="AD338" t="n">
      <f>-</f>
    </nc>
  </rcc>
  <rcc rId="24406" ua="false" sId="4">
    <oc r="AD339" t="e">
      <f>EXP((((AC339-AC$355)/AC$356+2)/4-1.9)^3)</f>
    </oc>
    <nc r="AD339" t="n">
      <f>-</f>
    </nc>
  </rcc>
  <rcc rId="24407" ua="false" sId="4">
    <oc r="AD340" t="e">
      <f>EXP((((AC340-AC$355)/AC$356+2)/4-1.9)^3)</f>
    </oc>
    <nc r="AD340" t="n">
      <f>-</f>
    </nc>
  </rcc>
  <rcc rId="24408" ua="false" sId="4">
    <oc r="AD341" t="e">
      <f>EXP((((AC341-AC$355)/AC$356+2)/4-1.9)^3)</f>
    </oc>
    <nc r="AD341" t="n">
      <f>-</f>
    </nc>
  </rcc>
  <rcc rId="24409" ua="false" sId="4">
    <oc r="AD342" t="e">
      <f>EXP((((AC342-AC$355)/AC$356+2)/4-1.9)^3)</f>
    </oc>
    <nc r="AD342" t="n">
      <f>-</f>
    </nc>
  </rcc>
  <rcc rId="24410" ua="false" sId="4">
    <oc r="AD343" t="e">
      <f>EXP((((AC343-AC$355)/AC$356+2)/4-1.9)^3)</f>
    </oc>
    <nc r="AD343" t="n">
      <f>-</f>
    </nc>
  </rcc>
  <rcc rId="24411" ua="false" sId="4">
    <oc r="AD344" t="e">
      <f>EXP((((AC344-AC$355)/AC$356+2)/4-1.9)^3)</f>
    </oc>
    <nc r="AD344" t="n">
      <f>-</f>
    </nc>
  </rcc>
  <rcc rId="24412" ua="false" sId="4">
    <oc r="AD345" t="e">
      <f>EXP((((AC345-AC$355)/AC$356+2)/4-1.9)^3)</f>
    </oc>
    <nc r="AD345" t="n">
      <f>-</f>
    </nc>
  </rcc>
  <rcc rId="24413" ua="false" sId="4">
    <oc r="AD346" t="e">
      <f>EXP((((AC346-AC$355)/AC$356+2)/4-1.9)^3)</f>
    </oc>
    <nc r="AD346" t="n">
      <f>-</f>
    </nc>
  </rcc>
  <rcc rId="24414" ua="false" sId="4">
    <oc r="AD347" t="e">
      <f>EXP((((AC347-AC$355)/AC$356+2)/4-1.9)^3)</f>
    </oc>
    <nc r="AD347" t="n">
      <f>-</f>
    </nc>
  </rcc>
  <rcc rId="24415" ua="false" sId="4">
    <oc r="AD348" t="e">
      <f>EXP((((AC348-AC$355)/AC$356+2)/4-1.9)^3)</f>
    </oc>
    <nc r="AD348" t="n">
      <f>-</f>
    </nc>
  </rcc>
  <rcc rId="24416" ua="false" sId="4">
    <oc r="AD349" t="e">
      <f>EXP((((AC349-AC$355)/AC$356+2)/4-1.9)^3)</f>
    </oc>
    <nc r="AD349" t="n">
      <f>-</f>
    </nc>
  </rcc>
  <rcc rId="24417" ua="false" sId="4">
    <oc r="AD350" t="e">
      <f>EXP((((AC350-AC$355)/AC$356+2)/4-1.9)^3)</f>
    </oc>
    <nc r="AD350" t="n">
      <f>-</f>
    </nc>
  </rcc>
  <rcc rId="24418" ua="false" sId="4">
    <oc r="AD351" t="e">
      <f>EXP((((AC351-AC$355)/AC$356+2)/4-1.9)^3)</f>
    </oc>
    <nc r="AD351" t="n">
      <f>-</f>
    </nc>
  </rcc>
  <rcc rId="24419" ua="false" sId="4">
    <oc r="AD352" t="e">
      <f>EXP((((AC352-AC$355)/AC$356+2)/4-1.9)^3)</f>
    </oc>
    <nc r="AD352" t="n">
      <f>-</f>
    </nc>
  </rcc>
  <rcc rId="24420" ua="false" sId="4">
    <oc r="AD353" t="e">
      <f>EXP((((AC353-AC$355)/AC$356+2)/4-1.9)^3)</f>
    </oc>
    <nc r="AD353" t="n">
      <f>-</f>
    </nc>
  </rcc>
  <rcc rId="24421" ua="false" sId="4">
    <oc r="AD354" t="e">
      <f>EXP((((AC354-AC$355)/AC$356+2)/4-1.9)^3)</f>
    </oc>
    <nc r="AD354" t="n">
      <f>-</f>
    </nc>
  </rcc>
  <rcc rId="24422" ua="false" sId="4">
    <oc r="AE330" t="e">
      <f>S330/U330</f>
    </oc>
    <nc r="AE330" t="n">
      <f>-</f>
    </nc>
  </rcc>
  <rcc rId="24423" ua="false" sId="4">
    <oc r="AE331" t="e">
      <f>S331/U331</f>
    </oc>
    <nc r="AE331" t="n">
      <f>-</f>
    </nc>
  </rcc>
  <rcc rId="24424" ua="false" sId="4">
    <oc r="AE332" t="e">
      <f>S332/U332</f>
    </oc>
    <nc r="AE332" t="n">
      <f>-</f>
    </nc>
  </rcc>
  <rcc rId="24425" ua="false" sId="4">
    <oc r="AE333" t="e">
      <f>S333/U333</f>
    </oc>
    <nc r="AE333" t="n">
      <f>-</f>
    </nc>
  </rcc>
  <rcc rId="24426" ua="false" sId="4">
    <oc r="AE334" t="e">
      <f>S334/U334</f>
    </oc>
    <nc r="AE334" t="n">
      <f>-</f>
    </nc>
  </rcc>
  <rcc rId="24427" ua="false" sId="4">
    <oc r="AE335" t="e">
      <f>S335/U335</f>
    </oc>
    <nc r="AE335" t="n">
      <f>-</f>
    </nc>
  </rcc>
  <rcc rId="24428" ua="false" sId="4">
    <oc r="AE336" t="e">
      <f>S336/U336</f>
    </oc>
    <nc r="AE336" t="n">
      <f>-</f>
    </nc>
  </rcc>
  <rcc rId="24429" ua="false" sId="4">
    <oc r="AE337" t="e">
      <f>S337/U337</f>
    </oc>
    <nc r="AE337" t="n">
      <f>-</f>
    </nc>
  </rcc>
  <rcc rId="24430" ua="false" sId="4">
    <oc r="AE338" t="e">
      <f>S338/U338</f>
    </oc>
    <nc r="AE338" t="n">
      <f>-</f>
    </nc>
  </rcc>
  <rcc rId="24431" ua="false" sId="4">
    <oc r="AE339" t="e">
      <f>S339/U339</f>
    </oc>
    <nc r="AE339" t="n">
      <f>-</f>
    </nc>
  </rcc>
  <rcc rId="24432" ua="false" sId="4">
    <oc r="AE340" t="e">
      <f>S340/U340</f>
    </oc>
    <nc r="AE340" t="n">
      <f>-</f>
    </nc>
  </rcc>
  <rcc rId="24433" ua="false" sId="4">
    <oc r="AE341" t="e">
      <f>S341/U341</f>
    </oc>
    <nc r="AE341" t="n">
      <f>-</f>
    </nc>
  </rcc>
  <rcc rId="24434" ua="false" sId="4">
    <oc r="AE342" t="e">
      <f>S342/U342</f>
    </oc>
    <nc r="AE342" t="n">
      <f>-</f>
    </nc>
  </rcc>
  <rcc rId="24435" ua="false" sId="4">
    <oc r="AE343" t="e">
      <f>S343/U343</f>
    </oc>
    <nc r="AE343" t="n">
      <f>-</f>
    </nc>
  </rcc>
  <rcc rId="24436" ua="false" sId="4">
    <oc r="AE344" t="e">
      <f>S344/U344</f>
    </oc>
    <nc r="AE344" t="n">
      <f>-</f>
    </nc>
  </rcc>
  <rcc rId="24437" ua="false" sId="4">
    <oc r="AE345" t="e">
      <f>S345/U345</f>
    </oc>
    <nc r="AE345" t="n">
      <f>-</f>
    </nc>
  </rcc>
  <rcc rId="24438" ua="false" sId="4">
    <oc r="AE346" t="e">
      <f>S346/U346</f>
    </oc>
    <nc r="AE346" t="n">
      <f>-</f>
    </nc>
  </rcc>
  <rcc rId="24439" ua="false" sId="4">
    <oc r="AE347" t="e">
      <f>S347/U347</f>
    </oc>
    <nc r="AE347" t="n">
      <f>-</f>
    </nc>
  </rcc>
  <rcc rId="24440" ua="false" sId="4">
    <oc r="AE348" t="e">
      <f>S348/U348</f>
    </oc>
    <nc r="AE348" t="n">
      <f>-</f>
    </nc>
  </rcc>
  <rcc rId="24441" ua="false" sId="4">
    <oc r="AE349" t="e">
      <f>S349/U349</f>
    </oc>
    <nc r="AE349" t="n">
      <f>-</f>
    </nc>
  </rcc>
  <rcc rId="24442" ua="false" sId="4">
    <oc r="AE350" t="e">
      <f>S350/U350</f>
    </oc>
    <nc r="AE350" t="n">
      <f>-</f>
    </nc>
  </rcc>
  <rcc rId="24443" ua="false" sId="4">
    <oc r="AE351" t="e">
      <f>S351/U351</f>
    </oc>
    <nc r="AE351" t="n">
      <f>-</f>
    </nc>
  </rcc>
  <rcc rId="24444" ua="false" sId="4">
    <oc r="AE352" t="e">
      <f>S352/U352</f>
    </oc>
    <nc r="AE352" t="n">
      <f>-</f>
    </nc>
  </rcc>
  <rcc rId="24445" ua="false" sId="4">
    <oc r="AE353" t="e">
      <f>S353/U353</f>
    </oc>
    <nc r="AE353" t="n">
      <f>-</f>
    </nc>
  </rcc>
  <rcc rId="24446" ua="false" sId="4">
    <oc r="AE354" t="e">
      <f>S354/U354</f>
    </oc>
    <nc r="AE354" t="n">
      <f>-</f>
    </nc>
  </rcc>
  <rcc rId="24447" ua="false" sId="4">
    <oc r="AE355" t="e">
      <f>AVERAGE(AE330:AE354)</f>
    </oc>
    <nc r="AE355" t="n">
      <f>-</f>
    </nc>
  </rcc>
  <rcc rId="24448" ua="false" sId="4">
    <oc r="AE356" t="e">
      <f>_xlfn.STDEV.P(AE330:AE354)</f>
    </oc>
    <nc r="AE356" t="n">
      <f>-</f>
    </nc>
  </rcc>
  <rcc rId="24449" ua="false" sId="4">
    <oc r="AF330" t="e">
      <f>EXP((((AE330-AE$355)/AE$356+2)/4-1.9)^3)</f>
    </oc>
    <nc r="AF330" t="n">
      <f>-</f>
    </nc>
  </rcc>
  <rcc rId="24450" ua="false" sId="4">
    <oc r="AF331" t="e">
      <f>EXP((((AE331-AE$355)/AE$356+2)/4-1.9)^3)</f>
    </oc>
    <nc r="AF331" t="n">
      <f>-</f>
    </nc>
  </rcc>
  <rcc rId="24451" ua="false" sId="4">
    <oc r="AF332" t="e">
      <f>EXP((((AE332-AE$355)/AE$356+2)/4-1.9)^3)</f>
    </oc>
    <nc r="AF332" t="n">
      <f>-</f>
    </nc>
  </rcc>
  <rcc rId="24452" ua="false" sId="4">
    <oc r="AF333" t="e">
      <f>EXP((((AE333-AE$355)/AE$356+2)/4-1.9)^3)</f>
    </oc>
    <nc r="AF333" t="n">
      <f>-</f>
    </nc>
  </rcc>
  <rcc rId="24453" ua="false" sId="4">
    <oc r="AF334" t="e">
      <f>EXP((((AE334-AE$355)/AE$356+2)/4-1.9)^3)</f>
    </oc>
    <nc r="AF334" t="n">
      <f>-</f>
    </nc>
  </rcc>
  <rcc rId="24454" ua="false" sId="4">
    <oc r="AF335" t="e">
      <f>EXP((((AE335-AE$355)/AE$356+2)/4-1.9)^3)</f>
    </oc>
    <nc r="AF335" t="n">
      <f>-</f>
    </nc>
  </rcc>
  <rcc rId="24455" ua="false" sId="4">
    <oc r="AF336" t="e">
      <f>EXP((((AE336-AE$355)/AE$356+2)/4-1.9)^3)</f>
    </oc>
    <nc r="AF336" t="n">
      <f>-</f>
    </nc>
  </rcc>
  <rcc rId="24456" ua="false" sId="4">
    <oc r="AF337" t="e">
      <f>EXP((((AE337-AE$355)/AE$356+2)/4-1.9)^3)</f>
    </oc>
    <nc r="AF337" t="n">
      <f>-</f>
    </nc>
  </rcc>
  <rcc rId="24457" ua="false" sId="4">
    <oc r="AF338" t="e">
      <f>EXP((((AE338-AE$355)/AE$356+2)/4-1.9)^3)</f>
    </oc>
    <nc r="AF338" t="n">
      <f>-</f>
    </nc>
  </rcc>
  <rcc rId="24458" ua="false" sId="4">
    <oc r="AF339" t="e">
      <f>EXP((((AE339-AE$355)/AE$356+2)/4-1.9)^3)</f>
    </oc>
    <nc r="AF339" t="n">
      <f>-</f>
    </nc>
  </rcc>
  <rcc rId="24459" ua="false" sId="4">
    <oc r="AF340" t="e">
      <f>EXP((((AE340-AE$355)/AE$356+2)/4-1.9)^3)</f>
    </oc>
    <nc r="AF340" t="n">
      <f>-</f>
    </nc>
  </rcc>
  <rcc rId="24460" ua="false" sId="4">
    <oc r="AF341" t="e">
      <f>EXP((((AE341-AE$355)/AE$356+2)/4-1.9)^3)</f>
    </oc>
    <nc r="AF341" t="n">
      <f>-</f>
    </nc>
  </rcc>
  <rcc rId="24461" ua="false" sId="4">
    <oc r="AF342" t="e">
      <f>EXP((((AE342-AE$355)/AE$356+2)/4-1.9)^3)</f>
    </oc>
    <nc r="AF342" t="n">
      <f>-</f>
    </nc>
  </rcc>
  <rcc rId="24462" ua="false" sId="4">
    <oc r="AF343" t="e">
      <f>EXP((((AE343-AE$355)/AE$356+2)/4-1.9)^3)</f>
    </oc>
    <nc r="AF343" t="n">
      <f>-</f>
    </nc>
  </rcc>
  <rcc rId="24463" ua="false" sId="4">
    <oc r="AF344" t="e">
      <f>EXP((((AE344-AE$355)/AE$356+2)/4-1.9)^3)</f>
    </oc>
    <nc r="AF344" t="n">
      <f>-</f>
    </nc>
  </rcc>
  <rcc rId="24464" ua="false" sId="4">
    <oc r="AF345" t="e">
      <f>EXP((((AE345-AE$355)/AE$356+2)/4-1.9)^3)</f>
    </oc>
    <nc r="AF345" t="n">
      <f>-</f>
    </nc>
  </rcc>
  <rcc rId="24465" ua="false" sId="4">
    <oc r="AF346" t="e">
      <f>EXP((((AE346-AE$355)/AE$356+2)/4-1.9)^3)</f>
    </oc>
    <nc r="AF346" t="n">
      <f>-</f>
    </nc>
  </rcc>
  <rcc rId="24466" ua="false" sId="4">
    <oc r="AF347" t="e">
      <f>EXP((((AE347-AE$355)/AE$356+2)/4-1.9)^3)</f>
    </oc>
    <nc r="AF347" t="n">
      <f>-</f>
    </nc>
  </rcc>
  <rcc rId="24467" ua="false" sId="4">
    <oc r="AF348" t="e">
      <f>EXP((((AE348-AE$355)/AE$356+2)/4-1.9)^3)</f>
    </oc>
    <nc r="AF348" t="n">
      <f>-</f>
    </nc>
  </rcc>
  <rcc rId="24468" ua="false" sId="4">
    <oc r="AF349" t="e">
      <f>EXP((((AE349-AE$355)/AE$356+2)/4-1.9)^3)</f>
    </oc>
    <nc r="AF349" t="n">
      <f>-</f>
    </nc>
  </rcc>
  <rcc rId="24469" ua="false" sId="4">
    <oc r="AF350" t="e">
      <f>EXP((((AE350-AE$355)/AE$356+2)/4-1.9)^3)</f>
    </oc>
    <nc r="AF350" t="n">
      <f>-</f>
    </nc>
  </rcc>
  <rcc rId="24470" ua="false" sId="4">
    <oc r="AF351" t="e">
      <f>EXP((((AE351-AE$355)/AE$356+2)/4-1.9)^3)</f>
    </oc>
    <nc r="AF351" t="n">
      <f>-</f>
    </nc>
  </rcc>
  <rcc rId="24471" ua="false" sId="4">
    <oc r="AF352" t="e">
      <f>EXP((((AE352-AE$355)/AE$356+2)/4-1.9)^3)</f>
    </oc>
    <nc r="AF352" t="n">
      <f>-</f>
    </nc>
  </rcc>
  <rcc rId="24472" ua="false" sId="4">
    <oc r="AF353" t="e">
      <f>EXP((((AE353-AE$355)/AE$356+2)/4-1.9)^3)</f>
    </oc>
    <nc r="AF353" t="n">
      <f>-</f>
    </nc>
  </rcc>
  <rcc rId="24473" ua="false" sId="4">
    <oc r="AF354" t="e">
      <f>EXP((((AE354-AE$355)/AE$356+2)/4-1.9)^3)</f>
    </oc>
    <nc r="AF354" t="n">
      <f>-</f>
    </nc>
  </rcc>
  <rcc rId="24474" ua="false" sId="4">
    <oc r="AG330" t="e">
      <f>V330/U330</f>
    </oc>
    <nc r="AG330" t="n">
      <f>-</f>
    </nc>
  </rcc>
  <rcc rId="24475" ua="false" sId="4">
    <oc r="AG331" t="e">
      <f>V331/U331</f>
    </oc>
    <nc r="AG331" t="n">
      <f>-</f>
    </nc>
  </rcc>
  <rcc rId="24476" ua="false" sId="4">
    <oc r="AG332" t="e">
      <f>V332/U332</f>
    </oc>
    <nc r="AG332" t="n">
      <f>-</f>
    </nc>
  </rcc>
  <rcc rId="24477" ua="false" sId="4">
    <oc r="AG333" t="e">
      <f>V333/U333</f>
    </oc>
    <nc r="AG333" t="n">
      <f>-</f>
    </nc>
  </rcc>
  <rcc rId="24478" ua="false" sId="4">
    <oc r="AG334" t="e">
      <f>V334/U334</f>
    </oc>
    <nc r="AG334" t="n">
      <f>-</f>
    </nc>
  </rcc>
  <rcc rId="24479" ua="false" sId="4">
    <oc r="AG335" t="e">
      <f>V335/U335</f>
    </oc>
    <nc r="AG335" t="n">
      <f>-</f>
    </nc>
  </rcc>
  <rcc rId="24480" ua="false" sId="4">
    <oc r="AG336" t="e">
      <f>V336/U336</f>
    </oc>
    <nc r="AG336" t="n">
      <f>-</f>
    </nc>
  </rcc>
  <rcc rId="24481" ua="false" sId="4">
    <oc r="AG337" t="e">
      <f>V337/U337</f>
    </oc>
    <nc r="AG337" t="n">
      <f>-</f>
    </nc>
  </rcc>
  <rcc rId="24482" ua="false" sId="4">
    <oc r="AG338" t="e">
      <f>V338/U338</f>
    </oc>
    <nc r="AG338" t="n">
      <f>-</f>
    </nc>
  </rcc>
  <rcc rId="24483" ua="false" sId="4">
    <oc r="AG339" t="e">
      <f>V339/U339</f>
    </oc>
    <nc r="AG339" t="n">
      <f>-</f>
    </nc>
  </rcc>
  <rcc rId="24484" ua="false" sId="4">
    <oc r="AG340" t="e">
      <f>V340/U340</f>
    </oc>
    <nc r="AG340" t="n">
      <f>-</f>
    </nc>
  </rcc>
  <rcc rId="24485" ua="false" sId="4">
    <oc r="AG341" t="e">
      <f>V341/U341</f>
    </oc>
    <nc r="AG341" t="n">
      <f>-</f>
    </nc>
  </rcc>
  <rcc rId="24486" ua="false" sId="4">
    <oc r="AG342" t="e">
      <f>V342/U342</f>
    </oc>
    <nc r="AG342" t="n">
      <f>-</f>
    </nc>
  </rcc>
  <rcc rId="24487" ua="false" sId="4">
    <oc r="AG343" t="e">
      <f>V343/U343</f>
    </oc>
    <nc r="AG343" t="n">
      <f>-</f>
    </nc>
  </rcc>
  <rcc rId="24488" ua="false" sId="4">
    <oc r="AG344" t="e">
      <f>V344/U344</f>
    </oc>
    <nc r="AG344" t="n">
      <f>-</f>
    </nc>
  </rcc>
  <rcc rId="24489" ua="false" sId="4">
    <oc r="AG345" t="e">
      <f>V345/U345</f>
    </oc>
    <nc r="AG345" t="n">
      <f>-</f>
    </nc>
  </rcc>
  <rcc rId="24490" ua="false" sId="4">
    <oc r="AG346" t="e">
      <f>V346/U346</f>
    </oc>
    <nc r="AG346" t="n">
      <f>-</f>
    </nc>
  </rcc>
  <rcc rId="24491" ua="false" sId="4">
    <oc r="AG347" t="e">
      <f>V347/U347</f>
    </oc>
    <nc r="AG347" t="n">
      <f>-</f>
    </nc>
  </rcc>
  <rcc rId="24492" ua="false" sId="4">
    <oc r="AG348" t="e">
      <f>V348/U348</f>
    </oc>
    <nc r="AG348" t="n">
      <f>-</f>
    </nc>
  </rcc>
  <rcc rId="24493" ua="false" sId="4">
    <oc r="AG349" t="e">
      <f>V349/U349</f>
    </oc>
    <nc r="AG349" t="n">
      <f>-</f>
    </nc>
  </rcc>
  <rcc rId="24494" ua="false" sId="4">
    <oc r="AG350" t="e">
      <f>V350/U350</f>
    </oc>
    <nc r="AG350" t="n">
      <f>-</f>
    </nc>
  </rcc>
  <rcc rId="24495" ua="false" sId="4">
    <oc r="AG351" t="e">
      <f>V351/U351</f>
    </oc>
    <nc r="AG351" t="n">
      <f>-</f>
    </nc>
  </rcc>
  <rcc rId="24496" ua="false" sId="4">
    <oc r="AG352" t="e">
      <f>V352/U352</f>
    </oc>
    <nc r="AG352" t="n">
      <f>-</f>
    </nc>
  </rcc>
  <rcc rId="24497" ua="false" sId="4">
    <oc r="AG353" t="e">
      <f>V353/U353</f>
    </oc>
    <nc r="AG353" t="n">
      <f>-</f>
    </nc>
  </rcc>
  <rcc rId="24498" ua="false" sId="4">
    <oc r="AG354" t="e">
      <f>V354/U354</f>
    </oc>
    <nc r="AG354" t="n">
      <f>-</f>
    </nc>
  </rcc>
  <rcc rId="24499" ua="false" sId="4">
    <oc r="AG355" t="e">
      <f>AVERAGE(AG330:AG354)</f>
    </oc>
    <nc r="AG355" t="n">
      <f>-</f>
    </nc>
  </rcc>
  <rcc rId="24500" ua="false" sId="4">
    <oc r="AG356" t="e">
      <f>_xlfn.STDEV.P(AG330:AG354)</f>
    </oc>
    <nc r="AG356" t="n">
      <f>-</f>
    </nc>
  </rcc>
  <rcc rId="24501" ua="false" sId="4">
    <oc r="AH330" t="e">
      <f>EXP((((AG330-AG$355)/AG$356+2)/4-1.9)^3)</f>
    </oc>
    <nc r="AH330" t="n">
      <f>-</f>
    </nc>
  </rcc>
  <rcc rId="24502" ua="false" sId="4">
    <oc r="AH331" t="e">
      <f>EXP((((AG331-AG$355)/AG$356+2)/4-1.9)^3)</f>
    </oc>
    <nc r="AH331" t="n">
      <f>-</f>
    </nc>
  </rcc>
  <rcc rId="24503" ua="false" sId="4">
    <oc r="AH332" t="e">
      <f>EXP((((AG332-AG$355)/AG$356+2)/4-1.9)^3)</f>
    </oc>
    <nc r="AH332" t="n">
      <f>-</f>
    </nc>
  </rcc>
  <rcc rId="24504" ua="false" sId="4">
    <oc r="AH333" t="e">
      <f>EXP((((AG333-AG$355)/AG$356+2)/4-1.9)^3)</f>
    </oc>
    <nc r="AH333" t="n">
      <f>-</f>
    </nc>
  </rcc>
  <rcc rId="24505" ua="false" sId="4">
    <oc r="AH334" t="e">
      <f>EXP((((AG334-AG$355)/AG$356+2)/4-1.9)^3)</f>
    </oc>
    <nc r="AH334" t="n">
      <f>-</f>
    </nc>
  </rcc>
  <rcc rId="24506" ua="false" sId="4">
    <oc r="AH335" t="e">
      <f>EXP((((AG335-AG$355)/AG$356+2)/4-1.9)^3)</f>
    </oc>
    <nc r="AH335" t="n">
      <f>-</f>
    </nc>
  </rcc>
  <rcc rId="24507" ua="false" sId="4">
    <oc r="AH336" t="e">
      <f>EXP((((AG336-AG$355)/AG$356+2)/4-1.9)^3)</f>
    </oc>
    <nc r="AH336" t="n">
      <f>-</f>
    </nc>
  </rcc>
  <rcc rId="24508" ua="false" sId="4">
    <oc r="AH337" t="e">
      <f>EXP((((AG337-AG$355)/AG$356+2)/4-1.9)^3)</f>
    </oc>
    <nc r="AH337" t="n">
      <f>-</f>
    </nc>
  </rcc>
  <rcc rId="24509" ua="false" sId="4">
    <oc r="AH338" t="e">
      <f>EXP((((AG338-AG$355)/AG$356+2)/4-1.9)^3)</f>
    </oc>
    <nc r="AH338" t="n">
      <f>-</f>
    </nc>
  </rcc>
  <rcc rId="24510" ua="false" sId="4">
    <oc r="AH339" t="e">
      <f>EXP((((AG339-AG$355)/AG$356+2)/4-1.9)^3)</f>
    </oc>
    <nc r="AH339" t="n">
      <f>-</f>
    </nc>
  </rcc>
  <rcc rId="24511" ua="false" sId="4">
    <oc r="AH340" t="e">
      <f>EXP((((AG340-AG$355)/AG$356+2)/4-1.9)^3)</f>
    </oc>
    <nc r="AH340" t="n">
      <f>-</f>
    </nc>
  </rcc>
  <rcc rId="24512" ua="false" sId="4">
    <oc r="AH341" t="e">
      <f>EXP((((AG341-AG$355)/AG$356+2)/4-1.9)^3)</f>
    </oc>
    <nc r="AH341" t="n">
      <f>-</f>
    </nc>
  </rcc>
  <rcc rId="24513" ua="false" sId="4">
    <oc r="AH342" t="e">
      <f>EXP((((AG342-AG$355)/AG$356+2)/4-1.9)^3)</f>
    </oc>
    <nc r="AH342" t="n">
      <f>-</f>
    </nc>
  </rcc>
  <rcc rId="24514" ua="false" sId="4">
    <oc r="AH343" t="e">
      <f>EXP((((AG343-AG$355)/AG$356+2)/4-1.9)^3)</f>
    </oc>
    <nc r="AH343" t="n">
      <f>-</f>
    </nc>
  </rcc>
  <rcc rId="24515" ua="false" sId="4">
    <oc r="AH344" t="e">
      <f>EXP((((AG344-AG$355)/AG$356+2)/4-1.9)^3)</f>
    </oc>
    <nc r="AH344" t="n">
      <f>-</f>
    </nc>
  </rcc>
  <rcc rId="24516" ua="false" sId="4">
    <oc r="AH345" t="e">
      <f>EXP((((AG345-AG$355)/AG$356+2)/4-1.9)^3)</f>
    </oc>
    <nc r="AH345" t="n">
      <f>-</f>
    </nc>
  </rcc>
  <rcc rId="24517" ua="false" sId="4">
    <oc r="AH346" t="e">
      <f>EXP((((AG346-AG$355)/AG$356+2)/4-1.9)^3)</f>
    </oc>
    <nc r="AH346" t="n">
      <f>-</f>
    </nc>
  </rcc>
  <rcc rId="24518" ua="false" sId="4">
    <oc r="AH347" t="e">
      <f>EXP((((AG347-AG$355)/AG$356+2)/4-1.9)^3)</f>
    </oc>
    <nc r="AH347" t="n">
      <f>-</f>
    </nc>
  </rcc>
  <rcc rId="24519" ua="false" sId="4">
    <oc r="AH348" t="e">
      <f>EXP((((AG348-AG$355)/AG$356+2)/4-1.9)^3)</f>
    </oc>
    <nc r="AH348" t="n">
      <f>-</f>
    </nc>
  </rcc>
  <rcc rId="24520" ua="false" sId="4">
    <oc r="AH349" t="e">
      <f>EXP((((AG349-AG$355)/AG$356+2)/4-1.9)^3)</f>
    </oc>
    <nc r="AH349" t="n">
      <f>-</f>
    </nc>
  </rcc>
  <rcc rId="24521" ua="false" sId="4">
    <oc r="AH350" t="e">
      <f>EXP((((AG350-AG$355)/AG$356+2)/4-1.9)^3)</f>
    </oc>
    <nc r="AH350" t="n">
      <f>-</f>
    </nc>
  </rcc>
  <rcc rId="24522" ua="false" sId="4">
    <oc r="AH351" t="e">
      <f>EXP((((AG351-AG$355)/AG$356+2)/4-1.9)^3)</f>
    </oc>
    <nc r="AH351" t="n">
      <f>-</f>
    </nc>
  </rcc>
  <rcc rId="24523" ua="false" sId="4">
    <oc r="AH352" t="e">
      <f>EXP((((AG352-AG$355)/AG$356+2)/4-1.9)^3)</f>
    </oc>
    <nc r="AH352" t="n">
      <f>-</f>
    </nc>
  </rcc>
  <rcc rId="24524" ua="false" sId="4">
    <oc r="AH353" t="e">
      <f>EXP((((AG353-AG$355)/AG$356+2)/4-1.9)^3)</f>
    </oc>
    <nc r="AH353" t="n">
      <f>-</f>
    </nc>
  </rcc>
  <rcc rId="24525" ua="false" sId="4">
    <oc r="AH354" t="e">
      <f>EXP((((AG354-AG$355)/AG$356+2)/4-1.9)^3)</f>
    </oc>
    <nc r="AH354" t="n">
      <f>-</f>
    </nc>
  </rcc>
  <rcc rId="24526" ua="false" sId="4">
    <oc r="AI330" t="e">
      <f>W330/U330</f>
    </oc>
    <nc r="AI330" t="n">
      <f>-</f>
    </nc>
  </rcc>
  <rcc rId="24527" ua="false" sId="4">
    <oc r="AI331" t="e">
      <f>W331/U331</f>
    </oc>
    <nc r="AI331" t="n">
      <f>-</f>
    </nc>
  </rcc>
  <rcc rId="24528" ua="false" sId="4">
    <oc r="AI332" t="e">
      <f>W332/U332</f>
    </oc>
    <nc r="AI332" t="n">
      <f>-</f>
    </nc>
  </rcc>
  <rcc rId="24529" ua="false" sId="4">
    <oc r="AI333" t="e">
      <f>W333/U333</f>
    </oc>
    <nc r="AI333" t="n">
      <f>-</f>
    </nc>
  </rcc>
  <rcc rId="24530" ua="false" sId="4">
    <oc r="AI334" t="e">
      <f>W334/U334</f>
    </oc>
    <nc r="AI334" t="n">
      <f>-</f>
    </nc>
  </rcc>
  <rcc rId="24531" ua="false" sId="4">
    <oc r="AI335" t="e">
      <f>W335/U335</f>
    </oc>
    <nc r="AI335" t="n">
      <f>-</f>
    </nc>
  </rcc>
  <rcc rId="24532" ua="false" sId="4">
    <oc r="AI336" t="e">
      <f>W336/U336</f>
    </oc>
    <nc r="AI336" t="n">
      <f>-</f>
    </nc>
  </rcc>
  <rcc rId="24533" ua="false" sId="4">
    <oc r="AI337" t="e">
      <f>W337/U337</f>
    </oc>
    <nc r="AI337" t="n">
      <f>-</f>
    </nc>
  </rcc>
  <rcc rId="24534" ua="false" sId="4">
    <oc r="AI338" t="e">
      <f>W338/U338</f>
    </oc>
    <nc r="AI338" t="n">
      <f>-</f>
    </nc>
  </rcc>
  <rcc rId="24535" ua="false" sId="4">
    <oc r="AI339" t="e">
      <f>W339/U339</f>
    </oc>
    <nc r="AI339" t="n">
      <f>-</f>
    </nc>
  </rcc>
  <rcc rId="24536" ua="false" sId="4">
    <oc r="AI340" t="e">
      <f>W340/U340</f>
    </oc>
    <nc r="AI340" t="n">
      <f>-</f>
    </nc>
  </rcc>
  <rcc rId="24537" ua="false" sId="4">
    <oc r="AI341" t="e">
      <f>W341/U341</f>
    </oc>
    <nc r="AI341" t="n">
      <f>-</f>
    </nc>
  </rcc>
  <rcc rId="24538" ua="false" sId="4">
    <oc r="AI342" t="e">
      <f>W342/U342</f>
    </oc>
    <nc r="AI342" t="n">
      <f>-</f>
    </nc>
  </rcc>
  <rcc rId="24539" ua="false" sId="4">
    <oc r="AI343" t="e">
      <f>W343/U343</f>
    </oc>
    <nc r="AI343" t="n">
      <f>-</f>
    </nc>
  </rcc>
  <rcc rId="24540" ua="false" sId="4">
    <oc r="AI344" t="e">
      <f>W344/U344</f>
    </oc>
    <nc r="AI344" t="n">
      <f>-</f>
    </nc>
  </rcc>
  <rcc rId="24541" ua="false" sId="4">
    <oc r="AI345" t="e">
      <f>W345/U345</f>
    </oc>
    <nc r="AI345" t="n">
      <f>-</f>
    </nc>
  </rcc>
  <rcc rId="24542" ua="false" sId="4">
    <oc r="AI346" t="e">
      <f>W346/U346</f>
    </oc>
    <nc r="AI346" t="n">
      <f>-</f>
    </nc>
  </rcc>
  <rcc rId="24543" ua="false" sId="4">
    <oc r="AI347" t="e">
      <f>W347/U347</f>
    </oc>
    <nc r="AI347" t="n">
      <f>-</f>
    </nc>
  </rcc>
  <rcc rId="24544" ua="false" sId="4">
    <oc r="AI348" t="e">
      <f>W348/U348</f>
    </oc>
    <nc r="AI348" t="n">
      <f>-</f>
    </nc>
  </rcc>
  <rcc rId="24545" ua="false" sId="4">
    <oc r="AI349" t="e">
      <f>W349/U349</f>
    </oc>
    <nc r="AI349" t="n">
      <f>-</f>
    </nc>
  </rcc>
  <rcc rId="24546" ua="false" sId="4">
    <oc r="AI350" t="e">
      <f>W350/U350</f>
    </oc>
    <nc r="AI350" t="n">
      <f>-</f>
    </nc>
  </rcc>
  <rcc rId="24547" ua="false" sId="4">
    <oc r="AI351" t="e">
      <f>W351/U351</f>
    </oc>
    <nc r="AI351" t="n">
      <f>-</f>
    </nc>
  </rcc>
  <rcc rId="24548" ua="false" sId="4">
    <oc r="AI352" t="e">
      <f>W352/U352</f>
    </oc>
    <nc r="AI352" t="n">
      <f>-</f>
    </nc>
  </rcc>
  <rcc rId="24549" ua="false" sId="4">
    <oc r="AI353" t="e">
      <f>W353/U353</f>
    </oc>
    <nc r="AI353" t="n">
      <f>-</f>
    </nc>
  </rcc>
  <rcc rId="24550" ua="false" sId="4">
    <oc r="AI354" t="e">
      <f>W354/U354</f>
    </oc>
    <nc r="AI354" t="n">
      <f>-</f>
    </nc>
  </rcc>
  <rcc rId="24551" ua="false" sId="4">
    <oc r="AI355" t="e">
      <f>AVERAGE(AI330:AI354)</f>
    </oc>
    <nc r="AI355" t="n">
      <f>-</f>
    </nc>
  </rcc>
  <rcc rId="24552" ua="false" sId="4">
    <oc r="AI356" t="e">
      <f>_xlfn.STDEV.P(AI330:AI354)</f>
    </oc>
    <nc r="AI356" t="n">
      <f>-</f>
    </nc>
  </rcc>
  <rcc rId="24553" ua="false" sId="4">
    <oc r="AJ330" t="e">
      <f>EXP((((AI330-AI$355)/AI$356+2)/4-1.9)^3)</f>
    </oc>
    <nc r="AJ330" t="n">
      <f>-</f>
    </nc>
  </rcc>
  <rcc rId="24554" ua="false" sId="4">
    <oc r="AJ331" t="e">
      <f>EXP((((AI331-AI$355)/AI$356+2)/4-1.9)^3)</f>
    </oc>
    <nc r="AJ331" t="n">
      <f>-</f>
    </nc>
  </rcc>
  <rcc rId="24555" ua="false" sId="4">
    <oc r="AJ332" t="e">
      <f>EXP((((AI332-AI$355)/AI$356+2)/4-1.9)^3)</f>
    </oc>
    <nc r="AJ332" t="n">
      <f>-</f>
    </nc>
  </rcc>
  <rcc rId="24556" ua="false" sId="4">
    <oc r="AJ333" t="e">
      <f>EXP((((AI333-AI$355)/AI$356+2)/4-1.9)^3)</f>
    </oc>
    <nc r="AJ333" t="n">
      <f>-</f>
    </nc>
  </rcc>
  <rcc rId="24557" ua="false" sId="4">
    <oc r="AJ334" t="e">
      <f>EXP((((AI334-AI$355)/AI$356+2)/4-1.9)^3)</f>
    </oc>
    <nc r="AJ334" t="n">
      <f>-</f>
    </nc>
  </rcc>
  <rcc rId="24558" ua="false" sId="4">
    <oc r="AJ335" t="e">
      <f>EXP((((AI335-AI$355)/AI$356+2)/4-1.9)^3)</f>
    </oc>
    <nc r="AJ335" t="n">
      <f>-</f>
    </nc>
  </rcc>
  <rcc rId="24559" ua="false" sId="4">
    <oc r="AJ336" t="e">
      <f>EXP((((AI336-AI$355)/AI$356+2)/4-1.9)^3)</f>
    </oc>
    <nc r="AJ336" t="n">
      <f>-</f>
    </nc>
  </rcc>
  <rcc rId="24560" ua="false" sId="4">
    <oc r="AJ337" t="e">
      <f>EXP((((AI337-AI$355)/AI$356+2)/4-1.9)^3)</f>
    </oc>
    <nc r="AJ337" t="n">
      <f>-</f>
    </nc>
  </rcc>
  <rcc rId="24561" ua="false" sId="4">
    <oc r="AJ338" t="e">
      <f>EXP((((AI338-AI$355)/AI$356+2)/4-1.9)^3)</f>
    </oc>
    <nc r="AJ338" t="n">
      <f>-</f>
    </nc>
  </rcc>
  <rcc rId="24562" ua="false" sId="4">
    <oc r="AJ339" t="e">
      <f>EXP((((AI339-AI$355)/AI$356+2)/4-1.9)^3)</f>
    </oc>
    <nc r="AJ339" t="n">
      <f>-</f>
    </nc>
  </rcc>
  <rcc rId="24563" ua="false" sId="4">
    <oc r="AJ340" t="e">
      <f>EXP((((AI340-AI$355)/AI$356+2)/4-1.9)^3)</f>
    </oc>
    <nc r="AJ340" t="n">
      <f>-</f>
    </nc>
  </rcc>
  <rcc rId="24564" ua="false" sId="4">
    <oc r="AJ341" t="e">
      <f>EXP((((AI341-AI$355)/AI$356+2)/4-1.9)^3)</f>
    </oc>
    <nc r="AJ341" t="n">
      <f>-</f>
    </nc>
  </rcc>
  <rcc rId="24565" ua="false" sId="4">
    <oc r="AJ342" t="e">
      <f>EXP((((AI342-AI$355)/AI$356+2)/4-1.9)^3)</f>
    </oc>
    <nc r="AJ342" t="n">
      <f>-</f>
    </nc>
  </rcc>
  <rcc rId="24566" ua="false" sId="4">
    <oc r="AJ343" t="e">
      <f>EXP((((AI343-AI$355)/AI$356+2)/4-1.9)^3)</f>
    </oc>
    <nc r="AJ343" t="n">
      <f>-</f>
    </nc>
  </rcc>
  <rcc rId="24567" ua="false" sId="4">
    <oc r="AJ344" t="e">
      <f>EXP((((AI344-AI$355)/AI$356+2)/4-1.9)^3)</f>
    </oc>
    <nc r="AJ344" t="n">
      <f>-</f>
    </nc>
  </rcc>
  <rcc rId="24568" ua="false" sId="4">
    <oc r="AJ345" t="e">
      <f>EXP((((AI345-AI$355)/AI$356+2)/4-1.9)^3)</f>
    </oc>
    <nc r="AJ345" t="n">
      <f>-</f>
    </nc>
  </rcc>
  <rcc rId="24569" ua="false" sId="4">
    <oc r="AJ346" t="e">
      <f>EXP((((AI346-AI$355)/AI$356+2)/4-1.9)^3)</f>
    </oc>
    <nc r="AJ346" t="n">
      <f>-</f>
    </nc>
  </rcc>
  <rcc rId="24570" ua="false" sId="4">
    <oc r="AJ347" t="e">
      <f>EXP((((AI347-AI$355)/AI$356+2)/4-1.9)^3)</f>
    </oc>
    <nc r="AJ347" t="n">
      <f>-</f>
    </nc>
  </rcc>
  <rcc rId="24571" ua="false" sId="4">
    <oc r="AJ348" t="e">
      <f>EXP((((AI348-AI$355)/AI$356+2)/4-1.9)^3)</f>
    </oc>
    <nc r="AJ348" t="n">
      <f>-</f>
    </nc>
  </rcc>
  <rcc rId="24572" ua="false" sId="4">
    <oc r="AJ349" t="e">
      <f>EXP((((AI349-AI$355)/AI$356+2)/4-1.9)^3)</f>
    </oc>
    <nc r="AJ349" t="n">
      <f>-</f>
    </nc>
  </rcc>
  <rcc rId="24573" ua="false" sId="4">
    <oc r="AJ350" t="e">
      <f>EXP((((AI350-AI$355)/AI$356+2)/4-1.9)^3)</f>
    </oc>
    <nc r="AJ350" t="n">
      <f>-</f>
    </nc>
  </rcc>
  <rcc rId="24574" ua="false" sId="4">
    <oc r="AJ351" t="e">
      <f>EXP((((AI351-AI$355)/AI$356+2)/4-1.9)^3)</f>
    </oc>
    <nc r="AJ351" t="n">
      <f>-</f>
    </nc>
  </rcc>
  <rcc rId="24575" ua="false" sId="4">
    <oc r="AJ352" t="e">
      <f>EXP((((AI352-AI$355)/AI$356+2)/4-1.9)^3)</f>
    </oc>
    <nc r="AJ352" t="n">
      <f>-</f>
    </nc>
  </rcc>
  <rcc rId="24576" ua="false" sId="4">
    <oc r="AJ353" t="e">
      <f>EXP((((AI353-AI$355)/AI$356+2)/4-1.9)^3)</f>
    </oc>
    <nc r="AJ353" t="n">
      <f>-</f>
    </nc>
  </rcc>
  <rcc rId="24577" ua="false" sId="4">
    <oc r="AJ354" t="e">
      <f>EXP((((AI354-AI$355)/AI$356+2)/4-1.9)^3)</f>
    </oc>
    <nc r="AJ354" t="n">
      <f>-</f>
    </nc>
  </rcc>
  <rcc rId="24578" ua="false" sId="4">
    <oc r="AK330" t="e">
      <f>Z330/U330</f>
    </oc>
    <nc r="AK330" t="n">
      <f>-</f>
    </nc>
  </rcc>
  <rcc rId="24579" ua="false" sId="4">
    <oc r="AK331" t="e">
      <f>Z331/U331</f>
    </oc>
    <nc r="AK331" t="n">
      <f>-</f>
    </nc>
  </rcc>
  <rcc rId="24580" ua="false" sId="4">
    <oc r="AK332" t="e">
      <f>Z332/U332</f>
    </oc>
    <nc r="AK332" t="n">
      <f>-</f>
    </nc>
  </rcc>
  <rcc rId="24581" ua="false" sId="4">
    <oc r="AK333" t="e">
      <f>Z333/U333</f>
    </oc>
    <nc r="AK333" t="n">
      <f>-</f>
    </nc>
  </rcc>
  <rcc rId="24582" ua="false" sId="4">
    <oc r="AK334" t="e">
      <f>Z334/U334</f>
    </oc>
    <nc r="AK334" t="n">
      <f>-</f>
    </nc>
  </rcc>
  <rcc rId="24583" ua="false" sId="4">
    <oc r="AK335" t="e">
      <f>Z335/U335</f>
    </oc>
    <nc r="AK335" t="n">
      <f>-</f>
    </nc>
  </rcc>
  <rcc rId="24584" ua="false" sId="4">
    <oc r="AK336" t="e">
      <f>Z336/U336</f>
    </oc>
    <nc r="AK336" t="n">
      <f>-</f>
    </nc>
  </rcc>
  <rcc rId="24585" ua="false" sId="4">
    <oc r="AK337" t="e">
      <f>Z337/U337</f>
    </oc>
    <nc r="AK337" t="n">
      <f>-</f>
    </nc>
  </rcc>
  <rcc rId="24586" ua="false" sId="4">
    <oc r="AK338" t="e">
      <f>Z338/U338</f>
    </oc>
    <nc r="AK338" t="n">
      <f>-</f>
    </nc>
  </rcc>
  <rcc rId="24587" ua="false" sId="4">
    <oc r="AK339" t="e">
      <f>Z339/U339</f>
    </oc>
    <nc r="AK339" t="n">
      <f>-</f>
    </nc>
  </rcc>
  <rcc rId="24588" ua="false" sId="4">
    <oc r="AK340" t="e">
      <f>Z340/U340</f>
    </oc>
    <nc r="AK340" t="n">
      <f>-</f>
    </nc>
  </rcc>
  <rcc rId="24589" ua="false" sId="4">
    <oc r="AK341" t="e">
      <f>Z341/U341</f>
    </oc>
    <nc r="AK341" t="n">
      <f>-</f>
    </nc>
  </rcc>
  <rcc rId="24590" ua="false" sId="4">
    <oc r="AK342" t="e">
      <f>Z342/U342</f>
    </oc>
    <nc r="AK342" t="n">
      <f>-</f>
    </nc>
  </rcc>
  <rcc rId="24591" ua="false" sId="4">
    <oc r="AK343" t="e">
      <f>Z343/U343</f>
    </oc>
    <nc r="AK343" t="n">
      <f>-</f>
    </nc>
  </rcc>
  <rcc rId="24592" ua="false" sId="4">
    <oc r="AK344" t="e">
      <f>Z344/U344</f>
    </oc>
    <nc r="AK344" t="n">
      <f>-</f>
    </nc>
  </rcc>
  <rcc rId="24593" ua="false" sId="4">
    <oc r="AK345" t="e">
      <f>Z345/U345</f>
    </oc>
    <nc r="AK345" t="n">
      <f>-</f>
    </nc>
  </rcc>
  <rcc rId="24594" ua="false" sId="4">
    <oc r="AK346" t="e">
      <f>Z346/U346</f>
    </oc>
    <nc r="AK346" t="n">
      <f>-</f>
    </nc>
  </rcc>
  <rcc rId="24595" ua="false" sId="4">
    <oc r="AK347" t="e">
      <f>Z347/U347</f>
    </oc>
    <nc r="AK347" t="n">
      <f>-</f>
    </nc>
  </rcc>
  <rcc rId="24596" ua="false" sId="4">
    <oc r="AK348" t="e">
      <f>Z348/U348</f>
    </oc>
    <nc r="AK348" t="n">
      <f>-</f>
    </nc>
  </rcc>
  <rcc rId="24597" ua="false" sId="4">
    <oc r="AK349" t="e">
      <f>Z349/U349</f>
    </oc>
    <nc r="AK349" t="n">
      <f>-</f>
    </nc>
  </rcc>
  <rcc rId="24598" ua="false" sId="4">
    <oc r="AK350" t="e">
      <f>Z350/U350</f>
    </oc>
    <nc r="AK350" t="n">
      <f>-</f>
    </nc>
  </rcc>
  <rcc rId="24599" ua="false" sId="4">
    <oc r="AK351" t="e">
      <f>Z351/U351</f>
    </oc>
    <nc r="AK351" t="n">
      <f>-</f>
    </nc>
  </rcc>
  <rcc rId="24600" ua="false" sId="4">
    <oc r="AK352" t="e">
      <f>Z352/U352</f>
    </oc>
    <nc r="AK352" t="n">
      <f>-</f>
    </nc>
  </rcc>
  <rcc rId="24601" ua="false" sId="4">
    <oc r="AK353" t="e">
      <f>Z353/U353</f>
    </oc>
    <nc r="AK353" t="n">
      <f>-</f>
    </nc>
  </rcc>
  <rcc rId="24602" ua="false" sId="4">
    <oc r="AK354" t="e">
      <f>Z354/U354</f>
    </oc>
    <nc r="AK354" t="n">
      <f>-</f>
    </nc>
  </rcc>
  <rcc rId="24603" ua="false" sId="4">
    <oc r="AK355" t="e">
      <f>AVERAGE(AK330:AK354)</f>
    </oc>
    <nc r="AK355" t="n">
      <f>-</f>
    </nc>
  </rcc>
  <rcc rId="24604" ua="false" sId="4">
    <oc r="AK356" t="e">
      <f>_xlfn.STDEV.P(AK330:AK354)</f>
    </oc>
    <nc r="AK356" t="n">
      <f>-</f>
    </nc>
  </rcc>
  <rcc rId="24605" ua="false" sId="4">
    <oc r="AL330" t="e">
      <f>EXP((((AK330-AK$355)/AK$356+2)/4-1.9)^3)</f>
    </oc>
    <nc r="AL330" t="n">
      <f>-</f>
    </nc>
  </rcc>
  <rcc rId="24606" ua="false" sId="4">
    <oc r="AL331" t="e">
      <f>EXP((((AK331-AK$355)/AK$356+2)/4-1.9)^3)</f>
    </oc>
    <nc r="AL331" t="n">
      <f>-</f>
    </nc>
  </rcc>
  <rcc rId="24607" ua="false" sId="4">
    <oc r="AL332" t="e">
      <f>EXP((((AK332-AK$355)/AK$356+2)/4-1.9)^3)</f>
    </oc>
    <nc r="AL332" t="n">
      <f>-</f>
    </nc>
  </rcc>
  <rcc rId="24608" ua="false" sId="4">
    <oc r="AL333" t="e">
      <f>EXP((((AK333-AK$355)/AK$356+2)/4-1.9)^3)</f>
    </oc>
    <nc r="AL333" t="n">
      <f>-</f>
    </nc>
  </rcc>
  <rcc rId="24609" ua="false" sId="4">
    <oc r="AL334" t="e">
      <f>EXP((((AK334-AK$355)/AK$356+2)/4-1.9)^3)</f>
    </oc>
    <nc r="AL334" t="n">
      <f>-</f>
    </nc>
  </rcc>
  <rcc rId="24610" ua="false" sId="4">
    <oc r="AL335" t="e">
      <f>EXP((((AK335-AK$355)/AK$356+2)/4-1.9)^3)</f>
    </oc>
    <nc r="AL335" t="n">
      <f>-</f>
    </nc>
  </rcc>
  <rcc rId="24611" ua="false" sId="4">
    <oc r="AL336" t="e">
      <f>EXP((((AK336-AK$355)/AK$356+2)/4-1.9)^3)</f>
    </oc>
    <nc r="AL336" t="n">
      <f>-</f>
    </nc>
  </rcc>
  <rcc rId="24612" ua="false" sId="4">
    <oc r="AL337" t="e">
      <f>EXP((((AK337-AK$355)/AK$356+2)/4-1.9)^3)</f>
    </oc>
    <nc r="AL337" t="n">
      <f>-</f>
    </nc>
  </rcc>
  <rcc rId="24613" ua="false" sId="4">
    <oc r="AL338" t="e">
      <f>EXP((((AK338-AK$355)/AK$356+2)/4-1.9)^3)</f>
    </oc>
    <nc r="AL338" t="n">
      <f>-</f>
    </nc>
  </rcc>
  <rcc rId="24614" ua="false" sId="4">
    <oc r="AL339" t="e">
      <f>EXP((((AK339-AK$355)/AK$356+2)/4-1.9)^3)</f>
    </oc>
    <nc r="AL339" t="n">
      <f>-</f>
    </nc>
  </rcc>
  <rcc rId="24615" ua="false" sId="4">
    <oc r="AL340" t="e">
      <f>EXP((((AK340-AK$355)/AK$356+2)/4-1.9)^3)</f>
    </oc>
    <nc r="AL340" t="n">
      <f>-</f>
    </nc>
  </rcc>
  <rcc rId="24616" ua="false" sId="4">
    <oc r="AL341" t="e">
      <f>EXP((((AK341-AK$355)/AK$356+2)/4-1.9)^3)</f>
    </oc>
    <nc r="AL341" t="n">
      <f>-</f>
    </nc>
  </rcc>
  <rcc rId="24617" ua="false" sId="4">
    <oc r="AL342" t="e">
      <f>EXP((((AK342-AK$355)/AK$356+2)/4-1.9)^3)</f>
    </oc>
    <nc r="AL342" t="n">
      <f>-</f>
    </nc>
  </rcc>
  <rcc rId="24618" ua="false" sId="4">
    <oc r="AL343" t="e">
      <f>EXP((((AK343-AK$355)/AK$356+2)/4-1.9)^3)</f>
    </oc>
    <nc r="AL343" t="n">
      <f>-</f>
    </nc>
  </rcc>
  <rcc rId="24619" ua="false" sId="4">
    <oc r="AL344" t="e">
      <f>EXP((((AK344-AK$355)/AK$356+2)/4-1.9)^3)</f>
    </oc>
    <nc r="AL344" t="n">
      <f>-</f>
    </nc>
  </rcc>
  <rcc rId="24620" ua="false" sId="4">
    <oc r="AL345" t="e">
      <f>EXP((((AK345-AK$355)/AK$356+2)/4-1.9)^3)</f>
    </oc>
    <nc r="AL345" t="n">
      <f>-</f>
    </nc>
  </rcc>
  <rcc rId="24621" ua="false" sId="4">
    <oc r="AL346" t="e">
      <f>EXP((((AK346-AK$355)/AK$356+2)/4-1.9)^3)</f>
    </oc>
    <nc r="AL346" t="n">
      <f>-</f>
    </nc>
  </rcc>
  <rcc rId="24622" ua="false" sId="4">
    <oc r="AL347" t="e">
      <f>EXP((((AK347-AK$355)/AK$356+2)/4-1.9)^3)</f>
    </oc>
    <nc r="AL347" t="n">
      <f>-</f>
    </nc>
  </rcc>
  <rcc rId="24623" ua="false" sId="4">
    <oc r="AL348" t="e">
      <f>EXP((((AK348-AK$355)/AK$356+2)/4-1.9)^3)</f>
    </oc>
    <nc r="AL348" t="n">
      <f>-</f>
    </nc>
  </rcc>
  <rcc rId="24624" ua="false" sId="4">
    <oc r="AL349" t="e">
      <f>EXP((((AK349-AK$355)/AK$356+2)/4-1.9)^3)</f>
    </oc>
    <nc r="AL349" t="n">
      <f>-</f>
    </nc>
  </rcc>
  <rcc rId="24625" ua="false" sId="4">
    <oc r="AL350" t="e">
      <f>EXP((((AK350-AK$355)/AK$356+2)/4-1.9)^3)</f>
    </oc>
    <nc r="AL350" t="n">
      <f>-</f>
    </nc>
  </rcc>
  <rcc rId="24626" ua="false" sId="4">
    <oc r="AL351" t="e">
      <f>EXP((((AK351-AK$355)/AK$356+2)/4-1.9)^3)</f>
    </oc>
    <nc r="AL351" t="n">
      <f>-</f>
    </nc>
  </rcc>
  <rcc rId="24627" ua="false" sId="4">
    <oc r="AL352" t="e">
      <f>EXP((((AK352-AK$355)/AK$356+2)/4-1.9)^3)</f>
    </oc>
    <nc r="AL352" t="n">
      <f>-</f>
    </nc>
  </rcc>
  <rcc rId="24628" ua="false" sId="4">
    <oc r="AL353" t="e">
      <f>EXP((((AK353-AK$355)/AK$356+2)/4-1.9)^3)</f>
    </oc>
    <nc r="AL353" t="n">
      <f>-</f>
    </nc>
  </rcc>
  <rcc rId="24629" ua="false" sId="4">
    <oc r="AL354" t="e">
      <f>EXP((((AK354-AK$355)/AK$356+2)/4-1.9)^3)</f>
    </oc>
    <nc r="AL354" t="n">
      <f>-</f>
    </nc>
  </rcc>
  <rcc rId="24630" ua="false" sId="4">
    <oc r="AM330" t="n">
      <f>0.01*AD330+0.15*AF330+0.24*AH330+0.25*AJ330+0.35*AL330</f>
    </oc>
    <nc r="AM330" t="n">
      <f>-</f>
    </nc>
  </rcc>
  <rcc rId="24631" ua="false" sId="4">
    <oc r="AM331" t="n">
      <f>0.01*AD331+0.15*AF331+0.24*AH331+0.25*AJ331+0.35*AL331</f>
    </oc>
    <nc r="AM331" t="n">
      <f>-</f>
    </nc>
  </rcc>
  <rcc rId="24632" ua="false" sId="4">
    <oc r="AM332" t="n">
      <f>0.01*AD332+0.15*AF332+0.24*AH332+0.25*AJ332+0.35*AL332</f>
    </oc>
    <nc r="AM332" t="n">
      <f>-</f>
    </nc>
  </rcc>
  <rcc rId="24633" ua="false" sId="4">
    <oc r="AM333" t="n">
      <f>0.01*AD333+0.15*AF333+0.24*AH333+0.25*AJ333+0.35*AL333</f>
    </oc>
    <nc r="AM333" t="n">
      <f>-</f>
    </nc>
  </rcc>
  <rcc rId="24634" ua="false" sId="4">
    <oc r="AM334" t="n">
      <f>0.01*AD334+0.15*AF334+0.24*AH334+0.25*AJ334+0.35*AL334</f>
    </oc>
    <nc r="AM334" t="n">
      <f>-</f>
    </nc>
  </rcc>
  <rcc rId="24635" ua="false" sId="4">
    <oc r="AM335" t="n">
      <f>0.01*AD335+0.15*AF335+0.24*AH335+0.25*AJ335+0.35*AL335</f>
    </oc>
    <nc r="AM335" t="n">
      <f>-</f>
    </nc>
  </rcc>
  <rcc rId="24636" ua="false" sId="4">
    <oc r="AM336" t="n">
      <f>0.01*AD336+0.15*AF336+0.24*AH336+0.25*AJ336+0.35*AL336</f>
    </oc>
    <nc r="AM336" t="n">
      <f>-</f>
    </nc>
  </rcc>
  <rcc rId="24637" ua="false" sId="4">
    <oc r="AM337" t="n">
      <f>0.01*AD337+0.15*AF337+0.24*AH337+0.25*AJ337+0.35*AL337</f>
    </oc>
    <nc r="AM337" t="n">
      <f>-</f>
    </nc>
  </rcc>
  <rcc rId="24638" ua="false" sId="4">
    <oc r="AM338" t="n">
      <f>0.01*AD338+0.15*AF338+0.24*AH338+0.25*AJ338+0.35*AL338</f>
    </oc>
    <nc r="AM338" t="n">
      <f>-</f>
    </nc>
  </rcc>
  <rcc rId="24639" ua="false" sId="4">
    <oc r="AM339" t="n">
      <f>0.01*AD339+0.15*AF339+0.24*AH339+0.25*AJ339+0.35*AL339</f>
    </oc>
    <nc r="AM339" t="n">
      <f>-</f>
    </nc>
  </rcc>
  <rcc rId="24640" ua="false" sId="4">
    <oc r="AM340" t="n">
      <f>0.01*AD340+0.15*AF340+0.24*AH340+0.25*AJ340+0.35*AL340</f>
    </oc>
    <nc r="AM340" t="n">
      <f>-</f>
    </nc>
  </rcc>
  <rcc rId="24641" ua="false" sId="4">
    <oc r="AM341" t="n">
      <f>0.01*AD341+0.15*AF341+0.24*AH341+0.25*AJ341+0.35*AL341</f>
    </oc>
    <nc r="AM341" t="n">
      <f>-</f>
    </nc>
  </rcc>
  <rcc rId="24642" ua="false" sId="4">
    <oc r="AM342" t="n">
      <f>0.01*AD342+0.15*AF342+0.24*AH342+0.25*AJ342+0.35*AL342</f>
    </oc>
    <nc r="AM342" t="n">
      <f>-</f>
    </nc>
  </rcc>
  <rcc rId="24643" ua="false" sId="4">
    <oc r="AM343" t="n">
      <f>0.01*AD343+0.15*AF343+0.24*AH343+0.25*AJ343+0.35*AL343</f>
    </oc>
    <nc r="AM343" t="n">
      <f>-</f>
    </nc>
  </rcc>
  <rcc rId="24644" ua="false" sId="4">
    <oc r="AM344" t="n">
      <f>0.01*AD344+0.15*AF344+0.24*AH344+0.25*AJ344+0.35*AL344</f>
    </oc>
    <nc r="AM344" t="n">
      <f>-</f>
    </nc>
  </rcc>
  <rcc rId="24645" ua="false" sId="4">
    <oc r="AM345" t="n">
      <f>0.01*AD345+0.15*AF345+0.24*AH345+0.25*AJ345+0.35*AL345</f>
    </oc>
    <nc r="AM345" t="n">
      <f>-</f>
    </nc>
  </rcc>
  <rcc rId="24646" ua="false" sId="4">
    <oc r="AM346" t="n">
      <f>0.01*AD346+0.15*AF346+0.24*AH346+0.25*AJ346+0.35*AL346</f>
    </oc>
    <nc r="AM346" t="n">
      <f>-</f>
    </nc>
  </rcc>
  <rcc rId="24647" ua="false" sId="4">
    <oc r="AM347" t="n">
      <f>0.01*AD347+0.15*AF347+0.24*AH347+0.25*AJ347+0.35*AL347</f>
    </oc>
    <nc r="AM347" t="n">
      <f>-</f>
    </nc>
  </rcc>
  <rcc rId="24648" ua="false" sId="4">
    <oc r="AM348" t="n">
      <f>0.01*AD348+0.15*AF348+0.24*AH348+0.25*AJ348+0.35*AL348</f>
    </oc>
    <nc r="AM348" t="n">
      <f>-</f>
    </nc>
  </rcc>
  <rcc rId="24649" ua="false" sId="4">
    <oc r="AM349" t="n">
      <f>0.01*AD349+0.15*AF349+0.24*AH349+0.25*AJ349+0.35*AL349</f>
    </oc>
    <nc r="AM349" t="n">
      <f>-</f>
    </nc>
  </rcc>
  <rcc rId="24650" ua="false" sId="4">
    <oc r="AM350" t="n">
      <f>0.01*AD350+0.15*AF350+0.24*AH350+0.25*AJ350+0.35*AL350</f>
    </oc>
    <nc r="AM350" t="n">
      <f>-</f>
    </nc>
  </rcc>
  <rcc rId="24651" ua="false" sId="4">
    <oc r="AM351" t="n">
      <f>0.01*AD351+0.15*AF351+0.24*AH351+0.25*AJ351+0.35*AL351</f>
    </oc>
    <nc r="AM351" t="n">
      <f>-</f>
    </nc>
  </rcc>
  <rcc rId="24652" ua="false" sId="4">
    <oc r="AM352" t="n">
      <f>0.01*AD352+0.15*AF352+0.24*AH352+0.25*AJ352+0.35*AL352</f>
    </oc>
    <nc r="AM352" t="n">
      <f>-</f>
    </nc>
  </rcc>
  <rcc rId="24653" ua="false" sId="4">
    <oc r="AM353" t="n">
      <f>0.01*AD353+0.15*AF353+0.24*AH353+0.25*AJ353+0.35*AL353</f>
    </oc>
    <nc r="AM353" t="n">
      <f>-</f>
    </nc>
  </rcc>
  <rcc rId="24654" ua="false" sId="4">
    <oc r="AM354" t="n">
      <f>0.01*AD354+0.15*AF354+0.24*AH354+0.25*AJ354+0.35*AL354</f>
    </oc>
    <nc r="AM354" t="n">
      <f>-</f>
    </nc>
  </rcc>
  <rcc rId="24655" ua="false" sId="4">
    <oc r="AM355" t="n">
      <f>SUM(AM330:AM354)</f>
    </oc>
    <nc r="AM355" t="n">
      <f>-</f>
    </nc>
  </rcc>
  <rcc rId="24656" ua="false" sId="4">
    <oc r="AO330" t="e">
      <f>0.01*AD330/$AM$355</f>
    </oc>
    <nc r="AO330" t="n">
      <f>-</f>
    </nc>
  </rcc>
  <rcc rId="24657" ua="false" sId="4">
    <oc r="AO331" t="e">
      <f>0.01*AD331/$AM$355</f>
    </oc>
    <nc r="AO331" t="n">
      <f>-</f>
    </nc>
  </rcc>
  <rcc rId="24658" ua="false" sId="4">
    <oc r="AO332" t="e">
      <f>0.01*AD332/$AM$355</f>
    </oc>
    <nc r="AO332" t="n">
      <f>-</f>
    </nc>
  </rcc>
  <rcc rId="24659" ua="false" sId="4">
    <oc r="AO333" t="e">
      <f>0.01*AD333/$AM$355</f>
    </oc>
    <nc r="AO333" t="n">
      <f>-</f>
    </nc>
  </rcc>
  <rcc rId="24660" ua="false" sId="4">
    <oc r="AO334" t="e">
      <f>0.01*AD334/$AM$355</f>
    </oc>
    <nc r="AO334" t="n">
      <f>-</f>
    </nc>
  </rcc>
  <rcc rId="24661" ua="false" sId="4">
    <oc r="AO335" t="e">
      <f>0.01*AD335/$AM$355</f>
    </oc>
    <nc r="AO335" t="n">
      <f>-</f>
    </nc>
  </rcc>
  <rcc rId="24662" ua="false" sId="4">
    <oc r="AO336" t="e">
      <f>0.01*AD336/$AM$355</f>
    </oc>
    <nc r="AO336" t="n">
      <f>-</f>
    </nc>
  </rcc>
  <rcc rId="24663" ua="false" sId="4">
    <oc r="AO337" t="e">
      <f>0.01*AD337/$AM$355</f>
    </oc>
    <nc r="AO337" t="n">
      <f>-</f>
    </nc>
  </rcc>
  <rcc rId="24664" ua="false" sId="4">
    <oc r="AO338" t="e">
      <f>0.01*AD338/$AM$355</f>
    </oc>
    <nc r="AO338" t="n">
      <f>-</f>
    </nc>
  </rcc>
  <rcc rId="24665" ua="false" sId="4">
    <oc r="AO339" t="e">
      <f>0.01*AD339/$AM$355</f>
    </oc>
    <nc r="AO339" t="n">
      <f>-</f>
    </nc>
  </rcc>
  <rcc rId="24666" ua="false" sId="4">
    <oc r="AO340" t="e">
      <f>0.01*AD340/$AM$355</f>
    </oc>
    <nc r="AO340" t="n">
      <f>-</f>
    </nc>
  </rcc>
  <rcc rId="24667" ua="false" sId="4">
    <oc r="AO341" t="e">
      <f>0.01*AD341/$AM$355</f>
    </oc>
    <nc r="AO341" t="n">
      <f>-</f>
    </nc>
  </rcc>
  <rcc rId="24668" ua="false" sId="4">
    <oc r="AO342" t="e">
      <f>0.01*AD342/$AM$355</f>
    </oc>
    <nc r="AO342" t="n">
      <f>-</f>
    </nc>
  </rcc>
  <rcc rId="24669" ua="false" sId="4">
    <oc r="AO343" t="e">
      <f>0.01*AD343/$AM$355</f>
    </oc>
    <nc r="AO343" t="n">
      <f>-</f>
    </nc>
  </rcc>
  <rcc rId="24670" ua="false" sId="4">
    <oc r="AO344" t="e">
      <f>0.01*AD344/$AM$355</f>
    </oc>
    <nc r="AO344" t="n">
      <f>-</f>
    </nc>
  </rcc>
  <rcc rId="24671" ua="false" sId="4">
    <oc r="AO345" t="e">
      <f>0.01*AD345/$AM$355</f>
    </oc>
    <nc r="AO345" t="n">
      <f>-</f>
    </nc>
  </rcc>
  <rcc rId="24672" ua="false" sId="4">
    <oc r="AO346" t="e">
      <f>0.01*AD346/$AM$355</f>
    </oc>
    <nc r="AO346" t="n">
      <f>-</f>
    </nc>
  </rcc>
  <rcc rId="24673" ua="false" sId="4">
    <oc r="AO347" t="e">
      <f>0.01*AD347/$AM$355</f>
    </oc>
    <nc r="AO347" t="n">
      <f>-</f>
    </nc>
  </rcc>
  <rcc rId="24674" ua="false" sId="4">
    <oc r="AO348" t="e">
      <f>0.01*AD348/$AM$355</f>
    </oc>
    <nc r="AO348" t="n">
      <f>-</f>
    </nc>
  </rcc>
  <rcc rId="24675" ua="false" sId="4">
    <oc r="AO349" t="e">
      <f>0.01*AD349/$AM$355</f>
    </oc>
    <nc r="AO349" t="n">
      <f>-</f>
    </nc>
  </rcc>
  <rcc rId="24676" ua="false" sId="4">
    <oc r="AO350" t="e">
      <f>0.01*AD350/$AM$355</f>
    </oc>
    <nc r="AO350" t="n">
      <f>-</f>
    </nc>
  </rcc>
  <rcc rId="24677" ua="false" sId="4">
    <oc r="AO351" t="e">
      <f>0.01*AD351/$AM$355</f>
    </oc>
    <nc r="AO351" t="n">
      <f>-</f>
    </nc>
  </rcc>
  <rcc rId="24678" ua="false" sId="4">
    <oc r="AO352" t="e">
      <f>0.01*AD352/$AM$355</f>
    </oc>
    <nc r="AO352" t="n">
      <f>-</f>
    </nc>
  </rcc>
  <rcc rId="24679" ua="false" sId="4">
    <oc r="AO353" t="e">
      <f>0.01*AD353/$AM$355</f>
    </oc>
    <nc r="AO353" t="n">
      <f>-</f>
    </nc>
  </rcc>
  <rcc rId="24680" ua="false" sId="4">
    <oc r="AO354" t="e">
      <f>0.01*AD354/$AM$355</f>
    </oc>
    <nc r="AO354" t="n">
      <f>-</f>
    </nc>
  </rcc>
  <rcc rId="24681" ua="false" sId="4">
    <oc r="AO355" t="n">
      <f>SUM(AO328:AO354)</f>
    </oc>
    <nc r="AO355" t="n">
      <f>-</f>
    </nc>
  </rcc>
  <rcc rId="24682" ua="false" sId="4">
    <oc r="AP330" t="n">
      <f>AO330*$J$355</f>
    </oc>
    <nc r="AP330" t="n">
      <f>-</f>
    </nc>
  </rcc>
  <rcc rId="24683" ua="false" sId="4">
    <oc r="AP331" t="n">
      <f>AO331*$J$355</f>
    </oc>
    <nc r="AP331" t="n">
      <f>-</f>
    </nc>
  </rcc>
  <rcc rId="24684" ua="false" sId="4">
    <oc r="AP332" t="n">
      <f>AO332*$J$355</f>
    </oc>
    <nc r="AP332" t="n">
      <f>-</f>
    </nc>
  </rcc>
  <rcc rId="24685" ua="false" sId="4">
    <oc r="AP333" t="n">
      <f>AO333*$J$355</f>
    </oc>
    <nc r="AP333" t="n">
      <f>-</f>
    </nc>
  </rcc>
  <rcc rId="24686" ua="false" sId="4">
    <oc r="AP334" t="n">
      <f>AO334*$J$355</f>
    </oc>
    <nc r="AP334" t="n">
      <f>-</f>
    </nc>
  </rcc>
  <rcc rId="24687" ua="false" sId="4">
    <oc r="AP335" t="n">
      <f>AO335*$J$355</f>
    </oc>
    <nc r="AP335" t="n">
      <f>-</f>
    </nc>
  </rcc>
  <rcc rId="24688" ua="false" sId="4">
    <oc r="AP336" t="n">
      <f>AO336*$J$355</f>
    </oc>
    <nc r="AP336" t="n">
      <f>-</f>
    </nc>
  </rcc>
  <rcc rId="24689" ua="false" sId="4">
    <oc r="AP337" t="n">
      <f>AO337*$J$355</f>
    </oc>
    <nc r="AP337" t="n">
      <f>-</f>
    </nc>
  </rcc>
  <rcc rId="24690" ua="false" sId="4">
    <oc r="AP338" t="n">
      <f>AO338*$J$355</f>
    </oc>
    <nc r="AP338" t="n">
      <f>-</f>
    </nc>
  </rcc>
  <rcc rId="24691" ua="false" sId="4">
    <oc r="AP339" t="n">
      <f>AO339*$J$355</f>
    </oc>
    <nc r="AP339" t="n">
      <f>-</f>
    </nc>
  </rcc>
  <rcc rId="24692" ua="false" sId="4">
    <oc r="AP340" t="n">
      <f>AO340*$J$355</f>
    </oc>
    <nc r="AP340" t="n">
      <f>-</f>
    </nc>
  </rcc>
  <rcc rId="24693" ua="false" sId="4">
    <oc r="AP341" t="n">
      <f>AO341*$J$355</f>
    </oc>
    <nc r="AP341" t="n">
      <f>-</f>
    </nc>
  </rcc>
  <rcc rId="24694" ua="false" sId="4">
    <oc r="AP342" t="n">
      <f>AO342*$J$355</f>
    </oc>
    <nc r="AP342" t="n">
      <f>-</f>
    </nc>
  </rcc>
  <rcc rId="24695" ua="false" sId="4">
    <oc r="AP343" t="n">
      <f>AO343*$J$355</f>
    </oc>
    <nc r="AP343" t="n">
      <f>-</f>
    </nc>
  </rcc>
  <rcc rId="24696" ua="false" sId="4">
    <oc r="AP344" t="n">
      <f>AO344*$J$355</f>
    </oc>
    <nc r="AP344" t="n">
      <f>-</f>
    </nc>
  </rcc>
  <rcc rId="24697" ua="false" sId="4">
    <oc r="AP345" t="n">
      <f>AO345*$J$355</f>
    </oc>
    <nc r="AP345" t="n">
      <f>-</f>
    </nc>
  </rcc>
  <rcc rId="24698" ua="false" sId="4">
    <oc r="AP346" t="n">
      <f>AO346*$J$355</f>
    </oc>
    <nc r="AP346" t="n">
      <f>-</f>
    </nc>
  </rcc>
  <rcc rId="24699" ua="false" sId="4">
    <oc r="AP347" t="n">
      <f>AO347*$J$355</f>
    </oc>
    <nc r="AP347" t="n">
      <f>-</f>
    </nc>
  </rcc>
  <rcc rId="24700" ua="false" sId="4">
    <oc r="AP348" t="n">
      <f>AO348*$J$355</f>
    </oc>
    <nc r="AP348" t="n">
      <f>-</f>
    </nc>
  </rcc>
  <rcc rId="24701" ua="false" sId="4">
    <oc r="AP349" t="n">
      <f>AO349*$J$355</f>
    </oc>
    <nc r="AP349" t="n">
      <f>-</f>
    </nc>
  </rcc>
  <rcc rId="24702" ua="false" sId="4">
    <oc r="AP350" t="n">
      <f>AO350*$J$355</f>
    </oc>
    <nc r="AP350" t="n">
      <f>-</f>
    </nc>
  </rcc>
  <rcc rId="24703" ua="false" sId="4">
    <oc r="AP351" t="n">
      <f>AO351*$J$355</f>
    </oc>
    <nc r="AP351" t="n">
      <f>-</f>
    </nc>
  </rcc>
  <rcc rId="24704" ua="false" sId="4">
    <oc r="AP352" t="n">
      <f>AO352*$J$355</f>
    </oc>
    <nc r="AP352" t="n">
      <f>-</f>
    </nc>
  </rcc>
  <rcc rId="24705" ua="false" sId="4">
    <oc r="AP353" t="n">
      <f>AO353*$J$355</f>
    </oc>
    <nc r="AP353" t="n">
      <f>-</f>
    </nc>
  </rcc>
  <rcc rId="24706" ua="false" sId="4">
    <oc r="AP354" t="n">
      <f>AO354*$J$355</f>
    </oc>
    <nc r="AP354" t="n">
      <f>-</f>
    </nc>
  </rcc>
  <rcc rId="24707" ua="false" sId="4">
    <oc r="AP355" t="n">
      <f>SUM(AP328:AP354)</f>
    </oc>
    <nc r="AP355" t="n">
      <f>-</f>
    </nc>
  </rcc>
  <rcc rId="24708" ua="false" sId="4">
    <oc r="AQ330" t="e">
      <f>0.15*AF330/$AM$355</f>
    </oc>
    <nc r="AQ330" t="n">
      <f>-</f>
    </nc>
  </rcc>
  <rcc rId="24709" ua="false" sId="4">
    <oc r="AQ331" t="e">
      <f>0.15*AF331/$AM$355</f>
    </oc>
    <nc r="AQ331" t="n">
      <f>-</f>
    </nc>
  </rcc>
  <rcc rId="24710" ua="false" sId="4">
    <oc r="AQ332" t="e">
      <f>0.15*AF332/$AM$355</f>
    </oc>
    <nc r="AQ332" t="n">
      <f>-</f>
    </nc>
  </rcc>
  <rcc rId="24711" ua="false" sId="4">
    <oc r="AQ333" t="e">
      <f>0.15*AF333/$AM$355</f>
    </oc>
    <nc r="AQ333" t="n">
      <f>-</f>
    </nc>
  </rcc>
  <rcc rId="24712" ua="false" sId="4">
    <oc r="AQ334" t="e">
      <f>0.15*AF334/$AM$355</f>
    </oc>
    <nc r="AQ334" t="n">
      <f>-</f>
    </nc>
  </rcc>
  <rcc rId="24713" ua="false" sId="4">
    <oc r="AQ335" t="e">
      <f>0.15*AF335/$AM$355</f>
    </oc>
    <nc r="AQ335" t="n">
      <f>-</f>
    </nc>
  </rcc>
  <rcc rId="24714" ua="false" sId="4">
    <oc r="AQ336" t="e">
      <f>0.15*AF336/$AM$355</f>
    </oc>
    <nc r="AQ336" t="n">
      <f>-</f>
    </nc>
  </rcc>
  <rcc rId="24715" ua="false" sId="4">
    <oc r="AQ337" t="e">
      <f>0.15*AF337/$AM$355</f>
    </oc>
    <nc r="AQ337" t="n">
      <f>-</f>
    </nc>
  </rcc>
  <rcc rId="24716" ua="false" sId="4">
    <oc r="AQ338" t="e">
      <f>0.15*AF338/$AM$355</f>
    </oc>
    <nc r="AQ338" t="n">
      <f>-</f>
    </nc>
  </rcc>
  <rcc rId="24717" ua="false" sId="4">
    <oc r="AQ339" t="e">
      <f>0.15*AF339/$AM$355</f>
    </oc>
    <nc r="AQ339" t="n">
      <f>-</f>
    </nc>
  </rcc>
  <rcc rId="24718" ua="false" sId="4">
    <oc r="AQ340" t="e">
      <f>0.15*AF340/$AM$355</f>
    </oc>
    <nc r="AQ340" t="n">
      <f>-</f>
    </nc>
  </rcc>
  <rcc rId="24719" ua="false" sId="4">
    <oc r="AQ341" t="e">
      <f>0.15*AF341/$AM$355</f>
    </oc>
    <nc r="AQ341" t="n">
      <f>-</f>
    </nc>
  </rcc>
  <rcc rId="24720" ua="false" sId="4">
    <oc r="AQ342" t="e">
      <f>0.15*AF342/$AM$355</f>
    </oc>
    <nc r="AQ342" t="n">
      <f>-</f>
    </nc>
  </rcc>
  <rcc rId="24721" ua="false" sId="4">
    <oc r="AQ343" t="e">
      <f>0.15*AF343/$AM$355</f>
    </oc>
    <nc r="AQ343" t="n">
      <f>-</f>
    </nc>
  </rcc>
  <rcc rId="24722" ua="false" sId="4">
    <oc r="AQ344" t="e">
      <f>0.15*AF344/$AM$355</f>
    </oc>
    <nc r="AQ344" t="n">
      <f>-</f>
    </nc>
  </rcc>
  <rcc rId="24723" ua="false" sId="4">
    <oc r="AQ345" t="e">
      <f>0.15*AF345/$AM$355</f>
    </oc>
    <nc r="AQ345" t="n">
      <f>-</f>
    </nc>
  </rcc>
  <rcc rId="24724" ua="false" sId="4">
    <oc r="AQ346" t="e">
      <f>0.15*AF346/$AM$355</f>
    </oc>
    <nc r="AQ346" t="n">
      <f>-</f>
    </nc>
  </rcc>
  <rcc rId="24725" ua="false" sId="4">
    <oc r="AQ347" t="e">
      <f>0.15*AF347/$AM$355</f>
    </oc>
    <nc r="AQ347" t="n">
      <f>-</f>
    </nc>
  </rcc>
  <rcc rId="24726" ua="false" sId="4">
    <oc r="AQ348" t="e">
      <f>0.15*AF348/$AM$355</f>
    </oc>
    <nc r="AQ348" t="n">
      <f>-</f>
    </nc>
  </rcc>
  <rcc rId="24727" ua="false" sId="4">
    <oc r="AQ349" t="e">
      <f>0.15*AF349/$AM$355</f>
    </oc>
    <nc r="AQ349" t="n">
      <f>-</f>
    </nc>
  </rcc>
  <rcc rId="24728" ua="false" sId="4">
    <oc r="AQ350" t="e">
      <f>0.15*AF350/$AM$355</f>
    </oc>
    <nc r="AQ350" t="n">
      <f>-</f>
    </nc>
  </rcc>
  <rcc rId="24729" ua="false" sId="4">
    <oc r="AQ351" t="e">
      <f>0.15*AF351/$AM$355</f>
    </oc>
    <nc r="AQ351" t="n">
      <f>-</f>
    </nc>
  </rcc>
  <rcc rId="24730" ua="false" sId="4">
    <oc r="AQ352" t="e">
      <f>0.15*AF352/$AM$355</f>
    </oc>
    <nc r="AQ352" t="n">
      <f>-</f>
    </nc>
  </rcc>
  <rcc rId="24731" ua="false" sId="4">
    <oc r="AQ353" t="e">
      <f>0.15*AF353/$AM$355</f>
    </oc>
    <nc r="AQ353" t="n">
      <f>-</f>
    </nc>
  </rcc>
  <rcc rId="24732" ua="false" sId="4">
    <oc r="AQ354" t="e">
      <f>0.15*AF354/$AM$355</f>
    </oc>
    <nc r="AQ354" t="n">
      <f>-</f>
    </nc>
  </rcc>
  <rcc rId="24733" ua="false" sId="4">
    <oc r="AQ355" t="n">
      <f>SUM(AQ328:AQ354)</f>
    </oc>
    <nc r="AQ355" t="n">
      <f>-</f>
    </nc>
  </rcc>
  <rcc rId="24734" ua="false" sId="4">
    <oc r="AR330" t="n">
      <f>AQ330*$J$355</f>
    </oc>
    <nc r="AR330" t="n">
      <f>-</f>
    </nc>
  </rcc>
  <rcc rId="24735" ua="false" sId="4">
    <oc r="AR331" t="n">
      <f>AQ331*$J$355</f>
    </oc>
    <nc r="AR331" t="n">
      <f>-</f>
    </nc>
  </rcc>
  <rcc rId="24736" ua="false" sId="4">
    <oc r="AR332" t="n">
      <f>AQ332*$J$355</f>
    </oc>
    <nc r="AR332" t="n">
      <f>-</f>
    </nc>
  </rcc>
  <rcc rId="24737" ua="false" sId="4">
    <oc r="AR333" t="n">
      <f>AQ333*$J$355</f>
    </oc>
    <nc r="AR333" t="n">
      <f>-</f>
    </nc>
  </rcc>
  <rcc rId="24738" ua="false" sId="4">
    <oc r="AR334" t="n">
      <f>AQ334*$J$355</f>
    </oc>
    <nc r="AR334" t="n">
      <f>-</f>
    </nc>
  </rcc>
  <rcc rId="24739" ua="false" sId="4">
    <oc r="AR335" t="n">
      <f>AQ335*$J$355</f>
    </oc>
    <nc r="AR335" t="n">
      <f>-</f>
    </nc>
  </rcc>
  <rcc rId="24740" ua="false" sId="4">
    <oc r="AR336" t="n">
      <f>AQ336*$J$355</f>
    </oc>
    <nc r="AR336" t="n">
      <f>-</f>
    </nc>
  </rcc>
  <rcc rId="24741" ua="false" sId="4">
    <oc r="AR337" t="n">
      <f>AQ337*$J$355</f>
    </oc>
    <nc r="AR337" t="n">
      <f>-</f>
    </nc>
  </rcc>
  <rcc rId="24742" ua="false" sId="4">
    <oc r="AR338" t="n">
      <f>AQ338*$J$355</f>
    </oc>
    <nc r="AR338" t="n">
      <f>-</f>
    </nc>
  </rcc>
  <rcc rId="24743" ua="false" sId="4">
    <oc r="AR339" t="n">
      <f>AQ339*$J$355</f>
    </oc>
    <nc r="AR339" t="n">
      <f>-</f>
    </nc>
  </rcc>
  <rcc rId="24744" ua="false" sId="4">
    <oc r="AR340" t="n">
      <f>AQ340*$J$355</f>
    </oc>
    <nc r="AR340" t="n">
      <f>-</f>
    </nc>
  </rcc>
  <rcc rId="24745" ua="false" sId="4">
    <oc r="AR341" t="n">
      <f>AQ341*$J$355</f>
    </oc>
    <nc r="AR341" t="n">
      <f>-</f>
    </nc>
  </rcc>
  <rcc rId="24746" ua="false" sId="4">
    <oc r="AR342" t="n">
      <f>AQ342*$J$355</f>
    </oc>
    <nc r="AR342" t="n">
      <f>-</f>
    </nc>
  </rcc>
  <rcc rId="24747" ua="false" sId="4">
    <oc r="AR343" t="n">
      <f>AQ343*$J$355</f>
    </oc>
    <nc r="AR343" t="n">
      <f>-</f>
    </nc>
  </rcc>
  <rcc rId="24748" ua="false" sId="4">
    <oc r="AR344" t="n">
      <f>AQ344*$J$355</f>
    </oc>
    <nc r="AR344" t="n">
      <f>-</f>
    </nc>
  </rcc>
  <rcc rId="24749" ua="false" sId="4">
    <oc r="AR345" t="n">
      <f>AQ345*$J$355</f>
    </oc>
    <nc r="AR345" t="n">
      <f>-</f>
    </nc>
  </rcc>
  <rcc rId="24750" ua="false" sId="4">
    <oc r="AR346" t="n">
      <f>AQ346*$J$355</f>
    </oc>
    <nc r="AR346" t="n">
      <f>-</f>
    </nc>
  </rcc>
  <rcc rId="24751" ua="false" sId="4">
    <oc r="AR347" t="n">
      <f>AQ347*$J$355</f>
    </oc>
    <nc r="AR347" t="n">
      <f>-</f>
    </nc>
  </rcc>
  <rcc rId="24752" ua="false" sId="4">
    <oc r="AR348" t="n">
      <f>AQ348*$J$355</f>
    </oc>
    <nc r="AR348" t="n">
      <f>-</f>
    </nc>
  </rcc>
  <rcc rId="24753" ua="false" sId="4">
    <oc r="AR349" t="n">
      <f>AQ349*$J$355</f>
    </oc>
    <nc r="AR349" t="n">
      <f>-</f>
    </nc>
  </rcc>
  <rcc rId="24754" ua="false" sId="4">
    <oc r="AR350" t="n">
      <f>AQ350*$J$355</f>
    </oc>
    <nc r="AR350" t="n">
      <f>-</f>
    </nc>
  </rcc>
  <rcc rId="24755" ua="false" sId="4">
    <oc r="AR351" t="n">
      <f>AQ351*$J$355</f>
    </oc>
    <nc r="AR351" t="n">
      <f>-</f>
    </nc>
  </rcc>
  <rcc rId="24756" ua="false" sId="4">
    <oc r="AR352" t="n">
      <f>AQ352*$J$355</f>
    </oc>
    <nc r="AR352" t="n">
      <f>-</f>
    </nc>
  </rcc>
  <rcc rId="24757" ua="false" sId="4">
    <oc r="AR353" t="n">
      <f>AQ353*$J$355</f>
    </oc>
    <nc r="AR353" t="n">
      <f>-</f>
    </nc>
  </rcc>
  <rcc rId="24758" ua="false" sId="4">
    <oc r="AR354" t="n">
      <f>AQ354*$J$355</f>
    </oc>
    <nc r="AR354" t="n">
      <f>-</f>
    </nc>
  </rcc>
  <rcc rId="24759" ua="false" sId="4">
    <oc r="AR355" t="n">
      <f>SUM(AR328:AR354)</f>
    </oc>
    <nc r="AR355" t="n">
      <f>-</f>
    </nc>
  </rcc>
  <rcc rId="24760" ua="false" sId="4">
    <oc r="AS330" t="e">
      <f>0.24*AH330/$AM$355</f>
    </oc>
    <nc r="AS330" t="n">
      <f>-</f>
    </nc>
  </rcc>
  <rcc rId="24761" ua="false" sId="4">
    <oc r="AS331" t="e">
      <f>0.24*AH331/$AM$355</f>
    </oc>
    <nc r="AS331" t="n">
      <f>-</f>
    </nc>
  </rcc>
  <rcc rId="24762" ua="false" sId="4">
    <oc r="AS332" t="e">
      <f>0.24*AH332/$AM$355</f>
    </oc>
    <nc r="AS332" t="n">
      <f>-</f>
    </nc>
  </rcc>
  <rcc rId="24763" ua="false" sId="4">
    <oc r="AS333" t="e">
      <f>0.24*AH333/$AM$355</f>
    </oc>
    <nc r="AS333" t="n">
      <f>-</f>
    </nc>
  </rcc>
  <rcc rId="24764" ua="false" sId="4">
    <oc r="AS334" t="e">
      <f>0.24*AH334/$AM$355</f>
    </oc>
    <nc r="AS334" t="n">
      <f>-</f>
    </nc>
  </rcc>
  <rcc rId="24765" ua="false" sId="4">
    <oc r="AS335" t="e">
      <f>0.24*AH335/$AM$355</f>
    </oc>
    <nc r="AS335" t="n">
      <f>-</f>
    </nc>
  </rcc>
  <rcc rId="24766" ua="false" sId="4">
    <oc r="AS336" t="e">
      <f>0.24*AH336/$AM$355</f>
    </oc>
    <nc r="AS336" t="n">
      <f>-</f>
    </nc>
  </rcc>
  <rcc rId="24767" ua="false" sId="4">
    <oc r="AS337" t="e">
      <f>0.24*AH337/$AM$355</f>
    </oc>
    <nc r="AS337" t="n">
      <f>-</f>
    </nc>
  </rcc>
  <rcc rId="24768" ua="false" sId="4">
    <oc r="AS338" t="e">
      <f>0.24*AH338/$AM$355</f>
    </oc>
    <nc r="AS338" t="n">
      <f>-</f>
    </nc>
  </rcc>
  <rcc rId="24769" ua="false" sId="4">
    <oc r="AS339" t="e">
      <f>0.24*AH339/$AM$355</f>
    </oc>
    <nc r="AS339" t="n">
      <f>-</f>
    </nc>
  </rcc>
  <rcc rId="24770" ua="false" sId="4">
    <oc r="AS340" t="e">
      <f>0.24*AH340/$AM$355</f>
    </oc>
    <nc r="AS340" t="n">
      <f>-</f>
    </nc>
  </rcc>
  <rcc rId="24771" ua="false" sId="4">
    <oc r="AS341" t="e">
      <f>0.24*AH341/$AM$355</f>
    </oc>
    <nc r="AS341" t="n">
      <f>-</f>
    </nc>
  </rcc>
  <rcc rId="24772" ua="false" sId="4">
    <oc r="AS342" t="e">
      <f>0.24*AH342/$AM$355</f>
    </oc>
    <nc r="AS342" t="n">
      <f>-</f>
    </nc>
  </rcc>
  <rcc rId="24773" ua="false" sId="4">
    <oc r="AS343" t="e">
      <f>0.24*AH343/$AM$355</f>
    </oc>
    <nc r="AS343" t="n">
      <f>-</f>
    </nc>
  </rcc>
  <rcc rId="24774" ua="false" sId="4">
    <oc r="AS344" t="e">
      <f>0.24*AH344/$AM$355</f>
    </oc>
    <nc r="AS344" t="n">
      <f>-</f>
    </nc>
  </rcc>
  <rcc rId="24775" ua="false" sId="4">
    <oc r="AS345" t="e">
      <f>0.24*AH345/$AM$355</f>
    </oc>
    <nc r="AS345" t="n">
      <f>-</f>
    </nc>
  </rcc>
  <rcc rId="24776" ua="false" sId="4">
    <oc r="AS346" t="e">
      <f>0.24*AH346/$AM$355</f>
    </oc>
    <nc r="AS346" t="n">
      <f>-</f>
    </nc>
  </rcc>
  <rcc rId="24777" ua="false" sId="4">
    <oc r="AS347" t="e">
      <f>0.24*AH347/$AM$355</f>
    </oc>
    <nc r="AS347" t="n">
      <f>-</f>
    </nc>
  </rcc>
  <rcc rId="24778" ua="false" sId="4">
    <oc r="AS348" t="e">
      <f>0.24*AH348/$AM$355</f>
    </oc>
    <nc r="AS348" t="n">
      <f>-</f>
    </nc>
  </rcc>
  <rcc rId="24779" ua="false" sId="4">
    <oc r="AS349" t="e">
      <f>0.24*AH349/$AM$355</f>
    </oc>
    <nc r="AS349" t="n">
      <f>-</f>
    </nc>
  </rcc>
  <rcc rId="24780" ua="false" sId="4">
    <oc r="AS350" t="e">
      <f>0.24*AH350/$AM$355</f>
    </oc>
    <nc r="AS350" t="n">
      <f>-</f>
    </nc>
  </rcc>
  <rcc rId="24781" ua="false" sId="4">
    <oc r="AS351" t="e">
      <f>0.24*AH351/$AM$355</f>
    </oc>
    <nc r="AS351" t="n">
      <f>-</f>
    </nc>
  </rcc>
  <rcc rId="24782" ua="false" sId="4">
    <oc r="AS352" t="e">
      <f>0.24*AH352/$AM$355</f>
    </oc>
    <nc r="AS352" t="n">
      <f>-</f>
    </nc>
  </rcc>
  <rcc rId="24783" ua="false" sId="4">
    <oc r="AS353" t="e">
      <f>0.24*AH353/$AM$355</f>
    </oc>
    <nc r="AS353" t="n">
      <f>-</f>
    </nc>
  </rcc>
  <rcc rId="24784" ua="false" sId="4">
    <oc r="AS354" t="e">
      <f>0.24*AH354/$AM$355</f>
    </oc>
    <nc r="AS354" t="n">
      <f>-</f>
    </nc>
  </rcc>
  <rcc rId="24785" ua="false" sId="4">
    <oc r="AS355" t="n">
      <f>SUM(AS328:AS354)</f>
    </oc>
    <nc r="AS355" t="n">
      <f>-</f>
    </nc>
  </rcc>
  <rcc rId="24786" ua="false" sId="4">
    <oc r="AT330" t="n">
      <f>AS330*$J$355</f>
    </oc>
    <nc r="AT330" t="n">
      <f>-</f>
    </nc>
  </rcc>
  <rcc rId="24787" ua="false" sId="4">
    <oc r="AT331" t="n">
      <f>AS331*$J$355</f>
    </oc>
    <nc r="AT331" t="n">
      <f>-</f>
    </nc>
  </rcc>
  <rcc rId="24788" ua="false" sId="4">
    <oc r="AT332" t="n">
      <f>AS332*$J$355</f>
    </oc>
    <nc r="AT332" t="n">
      <f>-</f>
    </nc>
  </rcc>
  <rcc rId="24789" ua="false" sId="4">
    <oc r="AT333" t="n">
      <f>AS333*$J$355</f>
    </oc>
    <nc r="AT333" t="n">
      <f>-</f>
    </nc>
  </rcc>
  <rcc rId="24790" ua="false" sId="4">
    <oc r="AT334" t="n">
      <f>AS334*$J$355</f>
    </oc>
    <nc r="AT334" t="n">
      <f>-</f>
    </nc>
  </rcc>
  <rcc rId="24791" ua="false" sId="4">
    <oc r="AT335" t="n">
      <f>AS335*$J$355</f>
    </oc>
    <nc r="AT335" t="n">
      <f>-</f>
    </nc>
  </rcc>
  <rcc rId="24792" ua="false" sId="4">
    <oc r="AT336" t="n">
      <f>AS336*$J$355</f>
    </oc>
    <nc r="AT336" t="n">
      <f>-</f>
    </nc>
  </rcc>
  <rcc rId="24793" ua="false" sId="4">
    <oc r="AT337" t="n">
      <f>AS337*$J$355</f>
    </oc>
    <nc r="AT337" t="n">
      <f>-</f>
    </nc>
  </rcc>
  <rcc rId="24794" ua="false" sId="4">
    <oc r="AT338" t="n">
      <f>AS338*$J$355</f>
    </oc>
    <nc r="AT338" t="n">
      <f>-</f>
    </nc>
  </rcc>
  <rcc rId="24795" ua="false" sId="4">
    <oc r="AT339" t="n">
      <f>AS339*$J$355</f>
    </oc>
    <nc r="AT339" t="n">
      <f>-</f>
    </nc>
  </rcc>
  <rcc rId="24796" ua="false" sId="4">
    <oc r="AT340" t="n">
      <f>AS340*$J$355</f>
    </oc>
    <nc r="AT340" t="n">
      <f>-</f>
    </nc>
  </rcc>
  <rcc rId="24797" ua="false" sId="4">
    <oc r="AT341" t="n">
      <f>AS341*$J$355</f>
    </oc>
    <nc r="AT341" t="n">
      <f>-</f>
    </nc>
  </rcc>
  <rcc rId="24798" ua="false" sId="4">
    <oc r="AT342" t="n">
      <f>AS342*$J$355</f>
    </oc>
    <nc r="AT342" t="n">
      <f>-</f>
    </nc>
  </rcc>
  <rcc rId="24799" ua="false" sId="4">
    <oc r="AT343" t="n">
      <f>AS343*$J$355</f>
    </oc>
    <nc r="AT343" t="n">
      <f>-</f>
    </nc>
  </rcc>
  <rcc rId="24800" ua="false" sId="4">
    <oc r="AT344" t="n">
      <f>AS344*$J$355</f>
    </oc>
    <nc r="AT344" t="n">
      <f>-</f>
    </nc>
  </rcc>
  <rcc rId="24801" ua="false" sId="4">
    <oc r="AT345" t="n">
      <f>AS345*$J$355</f>
    </oc>
    <nc r="AT345" t="n">
      <f>-</f>
    </nc>
  </rcc>
  <rcc rId="24802" ua="false" sId="4">
    <oc r="AT346" t="n">
      <f>AS346*$J$355</f>
    </oc>
    <nc r="AT346" t="n">
      <f>-</f>
    </nc>
  </rcc>
  <rcc rId="24803" ua="false" sId="4">
    <oc r="AT347" t="n">
      <f>AS347*$J$355</f>
    </oc>
    <nc r="AT347" t="n">
      <f>-</f>
    </nc>
  </rcc>
  <rcc rId="24804" ua="false" sId="4">
    <oc r="AT348" t="n">
      <f>AS348*$J$355</f>
    </oc>
    <nc r="AT348" t="n">
      <f>-</f>
    </nc>
  </rcc>
  <rcc rId="24805" ua="false" sId="4">
    <oc r="AT349" t="n">
      <f>AS349*$J$355</f>
    </oc>
    <nc r="AT349" t="n">
      <f>-</f>
    </nc>
  </rcc>
  <rcc rId="24806" ua="false" sId="4">
    <oc r="AT350" t="n">
      <f>AS350*$J$355</f>
    </oc>
    <nc r="AT350" t="n">
      <f>-</f>
    </nc>
  </rcc>
  <rcc rId="24807" ua="false" sId="4">
    <oc r="AT351" t="n">
      <f>AS351*$J$355</f>
    </oc>
    <nc r="AT351" t="n">
      <f>-</f>
    </nc>
  </rcc>
  <rcc rId="24808" ua="false" sId="4">
    <oc r="AT352" t="n">
      <f>AS352*$J$355</f>
    </oc>
    <nc r="AT352" t="n">
      <f>-</f>
    </nc>
  </rcc>
  <rcc rId="24809" ua="false" sId="4">
    <oc r="AT353" t="n">
      <f>AS353*$J$355</f>
    </oc>
    <nc r="AT353" t="n">
      <f>-</f>
    </nc>
  </rcc>
  <rcc rId="24810" ua="false" sId="4">
    <oc r="AT354" t="n">
      <f>AS354*$J$355</f>
    </oc>
    <nc r="AT354" t="n">
      <f>-</f>
    </nc>
  </rcc>
  <rcc rId="24811" ua="false" sId="4">
    <oc r="AT355" t="n">
      <f>SUM(AT328:AT354)</f>
    </oc>
    <nc r="AT355" t="n">
      <f>-</f>
    </nc>
  </rcc>
  <rcc rId="24812" ua="false" sId="4">
    <oc r="AU330" t="e">
      <f>0.25*AJ330/$AM$355</f>
    </oc>
    <nc r="AU330" t="n">
      <f>-</f>
    </nc>
  </rcc>
  <rcc rId="24813" ua="false" sId="4">
    <oc r="AU331" t="e">
      <f>0.25*AJ331/$AM$355</f>
    </oc>
    <nc r="AU331" t="n">
      <f>-</f>
    </nc>
  </rcc>
  <rcc rId="24814" ua="false" sId="4">
    <oc r="AU332" t="e">
      <f>0.25*AJ332/$AM$355</f>
    </oc>
    <nc r="AU332" t="n">
      <f>-</f>
    </nc>
  </rcc>
  <rcc rId="24815" ua="false" sId="4">
    <oc r="AU333" t="e">
      <f>0.25*AJ333/$AM$355</f>
    </oc>
    <nc r="AU333" t="n">
      <f>-</f>
    </nc>
  </rcc>
  <rcc rId="24816" ua="false" sId="4">
    <oc r="AU334" t="e">
      <f>0.25*AJ334/$AM$355</f>
    </oc>
    <nc r="AU334" t="n">
      <f>-</f>
    </nc>
  </rcc>
  <rcc rId="24817" ua="false" sId="4">
    <oc r="AU335" t="e">
      <f>0.25*AJ335/$AM$355</f>
    </oc>
    <nc r="AU335" t="n">
      <f>-</f>
    </nc>
  </rcc>
  <rcc rId="24818" ua="false" sId="4">
    <oc r="AU336" t="e">
      <f>0.25*AJ336/$AM$355</f>
    </oc>
    <nc r="AU336" t="n">
      <f>-</f>
    </nc>
  </rcc>
  <rcc rId="24819" ua="false" sId="4">
    <oc r="AU337" t="e">
      <f>0.25*AJ337/$AM$355</f>
    </oc>
    <nc r="AU337" t="n">
      <f>-</f>
    </nc>
  </rcc>
  <rcc rId="24820" ua="false" sId="4">
    <oc r="AU338" t="e">
      <f>0.25*AJ338/$AM$355</f>
    </oc>
    <nc r="AU338" t="n">
      <f>-</f>
    </nc>
  </rcc>
  <rcc rId="24821" ua="false" sId="4">
    <oc r="AU339" t="e">
      <f>0.25*AJ339/$AM$355</f>
    </oc>
    <nc r="AU339" t="n">
      <f>-</f>
    </nc>
  </rcc>
  <rcc rId="24822" ua="false" sId="4">
    <oc r="AU340" t="e">
      <f>0.25*AJ340/$AM$355</f>
    </oc>
    <nc r="AU340" t="n">
      <f>-</f>
    </nc>
  </rcc>
  <rcc rId="24823" ua="false" sId="4">
    <oc r="AU341" t="e">
      <f>0.25*AJ341/$AM$355</f>
    </oc>
    <nc r="AU341" t="n">
      <f>-</f>
    </nc>
  </rcc>
  <rcc rId="24824" ua="false" sId="4">
    <oc r="AU342" t="e">
      <f>0.25*AJ342/$AM$355</f>
    </oc>
    <nc r="AU342" t="n">
      <f>-</f>
    </nc>
  </rcc>
  <rcc rId="24825" ua="false" sId="4">
    <oc r="AU343" t="e">
      <f>0.25*AJ343/$AM$355</f>
    </oc>
    <nc r="AU343" t="n">
      <f>-</f>
    </nc>
  </rcc>
  <rcc rId="24826" ua="false" sId="4">
    <oc r="AU344" t="e">
      <f>0.25*AJ344/$AM$355</f>
    </oc>
    <nc r="AU344" t="n">
      <f>-</f>
    </nc>
  </rcc>
  <rcc rId="24827" ua="false" sId="4">
    <oc r="AU345" t="e">
      <f>0.25*AJ345/$AM$355</f>
    </oc>
    <nc r="AU345" t="n">
      <f>-</f>
    </nc>
  </rcc>
  <rcc rId="24828" ua="false" sId="4">
    <oc r="AU346" t="e">
      <f>0.25*AJ346/$AM$355</f>
    </oc>
    <nc r="AU346" t="n">
      <f>-</f>
    </nc>
  </rcc>
  <rcc rId="24829" ua="false" sId="4">
    <oc r="AU347" t="e">
      <f>0.25*AJ347/$AM$355</f>
    </oc>
    <nc r="AU347" t="n">
      <f>-</f>
    </nc>
  </rcc>
  <rcc rId="24830" ua="false" sId="4">
    <oc r="AU348" t="e">
      <f>0.25*AJ348/$AM$355</f>
    </oc>
    <nc r="AU348" t="n">
      <f>-</f>
    </nc>
  </rcc>
  <rcc rId="24831" ua="false" sId="4">
    <oc r="AU349" t="e">
      <f>0.25*AJ349/$AM$355</f>
    </oc>
    <nc r="AU349" t="n">
      <f>-</f>
    </nc>
  </rcc>
  <rcc rId="24832" ua="false" sId="4">
    <oc r="AU350" t="e">
      <f>0.25*AJ350/$AM$355</f>
    </oc>
    <nc r="AU350" t="n">
      <f>-</f>
    </nc>
  </rcc>
  <rcc rId="24833" ua="false" sId="4">
    <oc r="AU351" t="e">
      <f>0.25*AJ351/$AM$355</f>
    </oc>
    <nc r="AU351" t="n">
      <f>-</f>
    </nc>
  </rcc>
  <rcc rId="24834" ua="false" sId="4">
    <oc r="AU352" t="e">
      <f>0.25*AJ352/$AM$355</f>
    </oc>
    <nc r="AU352" t="n">
      <f>-</f>
    </nc>
  </rcc>
  <rcc rId="24835" ua="false" sId="4">
    <oc r="AU353" t="e">
      <f>0.25*AJ353/$AM$355</f>
    </oc>
    <nc r="AU353" t="n">
      <f>-</f>
    </nc>
  </rcc>
  <rcc rId="24836" ua="false" sId="4">
    <oc r="AU354" t="e">
      <f>0.25*AJ354/$AM$355</f>
    </oc>
    <nc r="AU354" t="n">
      <f>-</f>
    </nc>
  </rcc>
  <rcc rId="24837" ua="false" sId="4">
    <oc r="AU355" t="n">
      <f>SUM(AU328:AU354)</f>
    </oc>
    <nc r="AU355" t="n">
      <f>-</f>
    </nc>
  </rcc>
  <rcc rId="24838" ua="false" sId="4">
    <oc r="AV330" t="n">
      <f>AU330*$J$355</f>
    </oc>
    <nc r="AV330" t="n">
      <f>-</f>
    </nc>
  </rcc>
  <rcc rId="24839" ua="false" sId="4">
    <oc r="AV331" t="n">
      <f>AU331*$J$355</f>
    </oc>
    <nc r="AV331" t="n">
      <f>-</f>
    </nc>
  </rcc>
  <rcc rId="24840" ua="false" sId="4">
    <oc r="AV332" t="n">
      <f>AU332*$J$355</f>
    </oc>
    <nc r="AV332" t="n">
      <f>-</f>
    </nc>
  </rcc>
  <rcc rId="24841" ua="false" sId="4">
    <oc r="AV333" t="n">
      <f>AU333*$J$355</f>
    </oc>
    <nc r="AV333" t="n">
      <f>-</f>
    </nc>
  </rcc>
  <rcc rId="24842" ua="false" sId="4">
    <oc r="AV334" t="n">
      <f>AU334*$J$355</f>
    </oc>
    <nc r="AV334" t="n">
      <f>-</f>
    </nc>
  </rcc>
  <rcc rId="24843" ua="false" sId="4">
    <oc r="AV335" t="n">
      <f>AU335*$J$355</f>
    </oc>
    <nc r="AV335" t="n">
      <f>-</f>
    </nc>
  </rcc>
  <rcc rId="24844" ua="false" sId="4">
    <oc r="AV336" t="n">
      <f>AU336*$J$355</f>
    </oc>
    <nc r="AV336" t="n">
      <f>-</f>
    </nc>
  </rcc>
  <rcc rId="24845" ua="false" sId="4">
    <oc r="AV337" t="n">
      <f>AU337*$J$355</f>
    </oc>
    <nc r="AV337" t="n">
      <f>-</f>
    </nc>
  </rcc>
  <rcc rId="24846" ua="false" sId="4">
    <oc r="AV338" t="n">
      <f>AU338*$J$355</f>
    </oc>
    <nc r="AV338" t="n">
      <f>-</f>
    </nc>
  </rcc>
  <rcc rId="24847" ua="false" sId="4">
    <oc r="AV339" t="n">
      <f>AU339*$J$355</f>
    </oc>
    <nc r="AV339" t="n">
      <f>-</f>
    </nc>
  </rcc>
  <rcc rId="24848" ua="false" sId="4">
    <oc r="AV340" t="n">
      <f>AU340*$J$355</f>
    </oc>
    <nc r="AV340" t="n">
      <f>-</f>
    </nc>
  </rcc>
  <rcc rId="24849" ua="false" sId="4">
    <oc r="AV341" t="n">
      <f>AU341*$J$355</f>
    </oc>
    <nc r="AV341" t="n">
      <f>-</f>
    </nc>
  </rcc>
  <rcc rId="24850" ua="false" sId="4">
    <oc r="AV342" t="n">
      <f>AU342*$J$355</f>
    </oc>
    <nc r="AV342" t="n">
      <f>-</f>
    </nc>
  </rcc>
  <rcc rId="24851" ua="false" sId="4">
    <oc r="AV343" t="n">
      <f>AU343*$J$355</f>
    </oc>
    <nc r="AV343" t="n">
      <f>-</f>
    </nc>
  </rcc>
  <rcc rId="24852" ua="false" sId="4">
    <oc r="AV344" t="n">
      <f>AU344*$J$355</f>
    </oc>
    <nc r="AV344" t="n">
      <f>-</f>
    </nc>
  </rcc>
  <rcc rId="24853" ua="false" sId="4">
    <oc r="AV345" t="n">
      <f>AU345*$J$355</f>
    </oc>
    <nc r="AV345" t="n">
      <f>-</f>
    </nc>
  </rcc>
  <rcc rId="24854" ua="false" sId="4">
    <oc r="AV346" t="n">
      <f>AU346*$J$355</f>
    </oc>
    <nc r="AV346" t="n">
      <f>-</f>
    </nc>
  </rcc>
  <rcc rId="24855" ua="false" sId="4">
    <oc r="AV347" t="n">
      <f>AU347*$J$355</f>
    </oc>
    <nc r="AV347" t="n">
      <f>-</f>
    </nc>
  </rcc>
  <rcc rId="24856" ua="false" sId="4">
    <oc r="AV348" t="n">
      <f>AU348*$J$355</f>
    </oc>
    <nc r="AV348" t="n">
      <f>-</f>
    </nc>
  </rcc>
  <rcc rId="24857" ua="false" sId="4">
    <oc r="AV349" t="n">
      <f>AU349*$J$355</f>
    </oc>
    <nc r="AV349" t="n">
      <f>-</f>
    </nc>
  </rcc>
  <rcc rId="24858" ua="false" sId="4">
    <oc r="AV350" t="n">
      <f>AU350*$J$355</f>
    </oc>
    <nc r="AV350" t="n">
      <f>-</f>
    </nc>
  </rcc>
  <rcc rId="24859" ua="false" sId="4">
    <oc r="AV351" t="n">
      <f>AU351*$J$355</f>
    </oc>
    <nc r="AV351" t="n">
      <f>-</f>
    </nc>
  </rcc>
  <rcc rId="24860" ua="false" sId="4">
    <oc r="AV352" t="n">
      <f>AU352*$J$355</f>
    </oc>
    <nc r="AV352" t="n">
      <f>-</f>
    </nc>
  </rcc>
  <rcc rId="24861" ua="false" sId="4">
    <oc r="AV353" t="n">
      <f>AU353*$J$355</f>
    </oc>
    <nc r="AV353" t="n">
      <f>-</f>
    </nc>
  </rcc>
  <rcc rId="24862" ua="false" sId="4">
    <oc r="AV354" t="n">
      <f>AU354*$J$355</f>
    </oc>
    <nc r="AV354" t="n">
      <f>-</f>
    </nc>
  </rcc>
  <rcc rId="24863" ua="false" sId="4">
    <oc r="AV355" t="n">
      <f>SUM(AV328:AV354)</f>
    </oc>
    <nc r="AV355" t="n">
      <f>-</f>
    </nc>
  </rcc>
  <rcc rId="24864" ua="false" sId="4">
    <oc r="AW330" t="e">
      <f>0.35*AL330/$AM$355</f>
    </oc>
    <nc r="AW330" t="n">
      <f>-</f>
    </nc>
  </rcc>
  <rcc rId="24865" ua="false" sId="4">
    <oc r="AW331" t="e">
      <f>0.35*AL331/$AM$355</f>
    </oc>
    <nc r="AW331" t="n">
      <f>-</f>
    </nc>
  </rcc>
  <rcc rId="24866" ua="false" sId="4">
    <oc r="AW332" t="e">
      <f>0.35*AL332/$AM$355</f>
    </oc>
    <nc r="AW332" t="n">
      <f>-</f>
    </nc>
  </rcc>
  <rcc rId="24867" ua="false" sId="4">
    <oc r="AW333" t="e">
      <f>0.35*AL333/$AM$355</f>
    </oc>
    <nc r="AW333" t="n">
      <f>-</f>
    </nc>
  </rcc>
  <rcc rId="24868" ua="false" sId="4">
    <oc r="AW334" t="e">
      <f>0.35*AL334/$AM$355</f>
    </oc>
    <nc r="AW334" t="n">
      <f>-</f>
    </nc>
  </rcc>
  <rcc rId="24869" ua="false" sId="4">
    <oc r="AW335" t="e">
      <f>0.35*AL335/$AM$355</f>
    </oc>
    <nc r="AW335" t="n">
      <f>-</f>
    </nc>
  </rcc>
  <rcc rId="24870" ua="false" sId="4">
    <oc r="AW336" t="e">
      <f>0.35*AL336/$AM$355</f>
    </oc>
    <nc r="AW336" t="n">
      <f>-</f>
    </nc>
  </rcc>
  <rcc rId="24871" ua="false" sId="4">
    <oc r="AW337" t="e">
      <f>0.35*AL337/$AM$355</f>
    </oc>
    <nc r="AW337" t="n">
      <f>-</f>
    </nc>
  </rcc>
  <rcc rId="24872" ua="false" sId="4">
    <oc r="AW338" t="e">
      <f>0.35*AL338/$AM$355</f>
    </oc>
    <nc r="AW338" t="n">
      <f>-</f>
    </nc>
  </rcc>
  <rcc rId="24873" ua="false" sId="4">
    <oc r="AW339" t="e">
      <f>0.35*AL339/$AM$355</f>
    </oc>
    <nc r="AW339" t="n">
      <f>-</f>
    </nc>
  </rcc>
  <rcc rId="24874" ua="false" sId="4">
    <oc r="AW340" t="e">
      <f>0.35*AL340/$AM$355</f>
    </oc>
    <nc r="AW340" t="n">
      <f>-</f>
    </nc>
  </rcc>
  <rcc rId="24875" ua="false" sId="4">
    <oc r="AW341" t="e">
      <f>0.35*AL341/$AM$355</f>
    </oc>
    <nc r="AW341" t="n">
      <f>-</f>
    </nc>
  </rcc>
  <rcc rId="24876" ua="false" sId="4">
    <oc r="AW342" t="e">
      <f>0.35*AL342/$AM$355</f>
    </oc>
    <nc r="AW342" t="n">
      <f>-</f>
    </nc>
  </rcc>
  <rcc rId="24877" ua="false" sId="4">
    <oc r="AW343" t="e">
      <f>0.35*AL343/$AM$355</f>
    </oc>
    <nc r="AW343" t="n">
      <f>-</f>
    </nc>
  </rcc>
  <rcc rId="24878" ua="false" sId="4">
    <oc r="AW344" t="e">
      <f>0.35*AL344/$AM$355</f>
    </oc>
    <nc r="AW344" t="n">
      <f>-</f>
    </nc>
  </rcc>
  <rcc rId="24879" ua="false" sId="4">
    <oc r="AW345" t="e">
      <f>0.35*AL345/$AM$355</f>
    </oc>
    <nc r="AW345" t="n">
      <f>-</f>
    </nc>
  </rcc>
  <rcc rId="24880" ua="false" sId="4">
    <oc r="AW346" t="e">
      <f>0.35*AL346/$AM$355</f>
    </oc>
    <nc r="AW346" t="n">
      <f>-</f>
    </nc>
  </rcc>
  <rcc rId="24881" ua="false" sId="4">
    <oc r="AW347" t="e">
      <f>0.35*AL347/$AM$355</f>
    </oc>
    <nc r="AW347" t="n">
      <f>-</f>
    </nc>
  </rcc>
  <rcc rId="24882" ua="false" sId="4">
    <oc r="AW348" t="e">
      <f>0.35*AL348/$AM$355</f>
    </oc>
    <nc r="AW348" t="n">
      <f>-</f>
    </nc>
  </rcc>
  <rcc rId="24883" ua="false" sId="4">
    <oc r="AW349" t="e">
      <f>0.35*AL349/$AM$355</f>
    </oc>
    <nc r="AW349" t="n">
      <f>-</f>
    </nc>
  </rcc>
  <rcc rId="24884" ua="false" sId="4">
    <oc r="AW350" t="e">
      <f>0.35*AL350/$AM$355</f>
    </oc>
    <nc r="AW350" t="n">
      <f>-</f>
    </nc>
  </rcc>
  <rcc rId="24885" ua="false" sId="4">
    <oc r="AW351" t="e">
      <f>0.35*AL351/$AM$355</f>
    </oc>
    <nc r="AW351" t="n">
      <f>-</f>
    </nc>
  </rcc>
  <rcc rId="24886" ua="false" sId="4">
    <oc r="AW352" t="e">
      <f>0.35*AL352/$AM$355</f>
    </oc>
    <nc r="AW352" t="n">
      <f>-</f>
    </nc>
  </rcc>
  <rcc rId="24887" ua="false" sId="4">
    <oc r="AW353" t="e">
      <f>0.35*AL353/$AM$355</f>
    </oc>
    <nc r="AW353" t="n">
      <f>-</f>
    </nc>
  </rcc>
  <rcc rId="24888" ua="false" sId="4">
    <oc r="AW354" t="e">
      <f>0.35*AL354/$AM$355</f>
    </oc>
    <nc r="AW354" t="n">
      <f>-</f>
    </nc>
  </rcc>
  <rcc rId="24889" ua="false" sId="4">
    <oc r="AW355" t="n">
      <f>SUM(AW328:AW354)</f>
    </oc>
    <nc r="AW355" t="n">
      <f>-</f>
    </nc>
  </rcc>
  <rcc rId="24890" ua="false" sId="4">
    <oc r="AX330" t="n">
      <f>AW330*$J$355</f>
    </oc>
    <nc r="AX330" t="n">
      <f>-</f>
    </nc>
  </rcc>
  <rcc rId="24891" ua="false" sId="4">
    <oc r="AX331" t="n">
      <f>AW331*$J$355</f>
    </oc>
    <nc r="AX331" t="n">
      <f>-</f>
    </nc>
  </rcc>
  <rcc rId="24892" ua="false" sId="4">
    <oc r="AX332" t="n">
      <f>AW332*$J$355</f>
    </oc>
    <nc r="AX332" t="n">
      <f>-</f>
    </nc>
  </rcc>
  <rcc rId="24893" ua="false" sId="4">
    <oc r="AX333" t="n">
      <f>AW333*$J$355</f>
    </oc>
    <nc r="AX333" t="n">
      <f>-</f>
    </nc>
  </rcc>
  <rcc rId="24894" ua="false" sId="4">
    <oc r="AX334" t="n">
      <f>AW334*$J$355</f>
    </oc>
    <nc r="AX334" t="n">
      <f>-</f>
    </nc>
  </rcc>
  <rcc rId="24895" ua="false" sId="4">
    <oc r="AX335" t="n">
      <f>AW335*$J$355</f>
    </oc>
    <nc r="AX335" t="n">
      <f>-</f>
    </nc>
  </rcc>
  <rcc rId="24896" ua="false" sId="4">
    <oc r="AX336" t="n">
      <f>AW336*$J$355</f>
    </oc>
    <nc r="AX336" t="n">
      <f>-</f>
    </nc>
  </rcc>
  <rcc rId="24897" ua="false" sId="4">
    <oc r="AX337" t="n">
      <f>AW337*$J$355</f>
    </oc>
    <nc r="AX337" t="n">
      <f>-</f>
    </nc>
  </rcc>
  <rcc rId="24898" ua="false" sId="4">
    <oc r="AX338" t="n">
      <f>AW338*$J$355</f>
    </oc>
    <nc r="AX338" t="n">
      <f>-</f>
    </nc>
  </rcc>
  <rcc rId="24899" ua="false" sId="4">
    <oc r="AX339" t="n">
      <f>AW339*$J$355</f>
    </oc>
    <nc r="AX339" t="n">
      <f>-</f>
    </nc>
  </rcc>
  <rcc rId="24900" ua="false" sId="4">
    <oc r="AX340" t="n">
      <f>AW340*$J$355</f>
    </oc>
    <nc r="AX340" t="n">
      <f>-</f>
    </nc>
  </rcc>
  <rcc rId="24901" ua="false" sId="4">
    <oc r="AX341" t="n">
      <f>AW341*$J$355</f>
    </oc>
    <nc r="AX341" t="n">
      <f>-</f>
    </nc>
  </rcc>
  <rcc rId="24902" ua="false" sId="4">
    <oc r="AX342" t="n">
      <f>AW342*$J$355</f>
    </oc>
    <nc r="AX342" t="n">
      <f>-</f>
    </nc>
  </rcc>
  <rcc rId="24903" ua="false" sId="4">
    <oc r="AX343" t="n">
      <f>AW343*$J$355</f>
    </oc>
    <nc r="AX343" t="n">
      <f>-</f>
    </nc>
  </rcc>
  <rcc rId="24904" ua="false" sId="4">
    <oc r="AX344" t="n">
      <f>AW344*$J$355</f>
    </oc>
    <nc r="AX344" t="n">
      <f>-</f>
    </nc>
  </rcc>
  <rcc rId="24905" ua="false" sId="4">
    <oc r="AX345" t="n">
      <f>AW345*$J$355</f>
    </oc>
    <nc r="AX345" t="n">
      <f>-</f>
    </nc>
  </rcc>
  <rcc rId="24906" ua="false" sId="4">
    <oc r="AX346" t="n">
      <f>AW346*$J$355</f>
    </oc>
    <nc r="AX346" t="n">
      <f>-</f>
    </nc>
  </rcc>
  <rcc rId="24907" ua="false" sId="4">
    <oc r="AX347" t="n">
      <f>AW347*$J$355</f>
    </oc>
    <nc r="AX347" t="n">
      <f>-</f>
    </nc>
  </rcc>
  <rcc rId="24908" ua="false" sId="4">
    <oc r="AX348" t="n">
      <f>AW348*$J$355</f>
    </oc>
    <nc r="AX348" t="n">
      <f>-</f>
    </nc>
  </rcc>
  <rcc rId="24909" ua="false" sId="4">
    <oc r="AX349" t="n">
      <f>AW349*$J$355</f>
    </oc>
    <nc r="AX349" t="n">
      <f>-</f>
    </nc>
  </rcc>
  <rcc rId="24910" ua="false" sId="4">
    <oc r="AX350" t="n">
      <f>AW350*$J$355</f>
    </oc>
    <nc r="AX350" t="n">
      <f>-</f>
    </nc>
  </rcc>
  <rcc rId="24911" ua="false" sId="4">
    <oc r="AX351" t="n">
      <f>AW351*$J$355</f>
    </oc>
    <nc r="AX351" t="n">
      <f>-</f>
    </nc>
  </rcc>
  <rcc rId="24912" ua="false" sId="4">
    <oc r="AX352" t="n">
      <f>AW352*$J$355</f>
    </oc>
    <nc r="AX352" t="n">
      <f>-</f>
    </nc>
  </rcc>
  <rcc rId="24913" ua="false" sId="4">
    <oc r="AX353" t="n">
      <f>AW353*$J$355</f>
    </oc>
    <nc r="AX353" t="n">
      <f>-</f>
    </nc>
  </rcc>
  <rcc rId="24914" ua="false" sId="4">
    <oc r="AX354" t="n">
      <f>AW354*$J$355</f>
    </oc>
    <nc r="AX354" t="n">
      <f>-</f>
    </nc>
  </rcc>
  <rcc rId="24915" ua="false" sId="4">
    <oc r="AX355" t="n">
      <f>SUM(AX328:AX354)</f>
    </oc>
    <nc r="AX355" t="n">
      <f>-</f>
    </nc>
  </rcc>
  <rcc rId="24916" ua="false" sId="4">
    <nc r="B365" t="n">
      <f>-</f>
    </nc>
  </rcc>
  <rcc rId="24917" ua="false" sId="4">
    <nc r="B366" t="n">
      <f>-</f>
    </nc>
  </rcc>
  <rcc rId="24918" ua="false" sId="4">
    <nc r="B367" t="n">
      <f>-</f>
    </nc>
  </rcc>
  <rcc rId="24919" ua="false" sId="4">
    <nc r="B368" t="n">
      <f>-</f>
    </nc>
  </rcc>
  <rcc rId="24920" ua="false" sId="4">
    <nc r="B369" t="n">
      <f>-</f>
    </nc>
  </rcc>
  <rcc rId="24921" ua="false" sId="4">
    <nc r="B370" t="n">
      <f>-</f>
    </nc>
  </rcc>
  <rcc rId="24922" ua="false" sId="4">
    <nc r="B371" t="n">
      <f>-</f>
    </nc>
  </rcc>
  <rcc rId="24923" ua="false" sId="4">
    <nc r="B372" t="n">
      <f>-</f>
    </nc>
  </rcc>
  <rcc rId="24924" ua="false" sId="4">
    <nc r="B373" t="n">
      <f>-</f>
    </nc>
  </rcc>
  <rcc rId="24925" ua="false" sId="4">
    <nc r="B374" t="n">
      <f>-</f>
    </nc>
  </rcc>
  <rcc rId="24926" ua="false" sId="4">
    <nc r="B375" t="n">
      <f>-</f>
    </nc>
  </rcc>
  <rcc rId="24927" ua="false" sId="4">
    <nc r="B376" t="n">
      <f>-</f>
    </nc>
  </rcc>
  <rcc rId="24928" ua="false" sId="4">
    <nc r="B377" t="n">
      <f>-</f>
    </nc>
  </rcc>
  <rcc rId="24929" ua="false" sId="4">
    <nc r="B378" t="n">
      <f>-</f>
    </nc>
  </rcc>
  <rcc rId="24930" ua="false" sId="4">
    <nc r="B379" t="n">
      <f>-</f>
    </nc>
  </rcc>
  <rcc rId="24931" ua="false" sId="4">
    <nc r="B380" t="n">
      <f>-</f>
    </nc>
  </rcc>
  <rcc rId="24932" ua="false" sId="4">
    <nc r="B381" t="n">
      <f>-</f>
    </nc>
  </rcc>
  <rcc rId="24933" ua="false" sId="4">
    <nc r="B382" t="n">
      <f>-</f>
    </nc>
  </rcc>
  <rcc rId="24934" ua="false" sId="4">
    <nc r="B383" t="n">
      <f>-</f>
    </nc>
  </rcc>
  <rcc rId="24935" ua="false" sId="4">
    <nc r="B384" t="n">
      <f>-</f>
    </nc>
  </rcc>
  <rcc rId="24936" ua="false" sId="4">
    <nc r="B385" t="n">
      <f>-</f>
    </nc>
  </rcc>
  <rcc rId="24937" ua="false" sId="4">
    <nc r="B386" t="n">
      <f>-</f>
    </nc>
  </rcc>
  <rcc rId="24938" ua="false" sId="4">
    <nc r="B387" t="n">
      <f>-</f>
    </nc>
  </rcc>
  <rcc rId="24939" ua="false" sId="4">
    <nc r="B388" t="n">
      <f>-</f>
    </nc>
  </rcc>
  <rcc rId="24940" ua="false" sId="4">
    <nc r="B389" t="n">
      <f>-</f>
    </nc>
  </rcc>
  <rcc rId="24941" ua="false" sId="4">
    <nc r="B390" t="n">
      <f>-</f>
    </nc>
  </rcc>
  <rcc rId="24942" ua="false" sId="4">
    <nc r="C365" t="n">
      <f>-</f>
    </nc>
  </rcc>
  <rcc rId="24943" ua="false" sId="4">
    <nc r="C366" t="n">
      <f>-</f>
    </nc>
  </rcc>
  <rcc rId="24944" ua="false" sId="4">
    <nc r="C367" t="n">
      <f>-</f>
    </nc>
  </rcc>
  <rcc rId="24945" ua="false" sId="4">
    <nc r="C368" t="n">
      <f>-</f>
    </nc>
  </rcc>
  <rcc rId="24946" ua="false" sId="4">
    <nc r="C369" t="n">
      <f>-</f>
    </nc>
  </rcc>
  <rcc rId="24947" ua="false" sId="4">
    <nc r="C370" t="n">
      <f>-</f>
    </nc>
  </rcc>
  <rcc rId="24948" ua="false" sId="4">
    <nc r="C371" t="n">
      <f>-</f>
    </nc>
  </rcc>
  <rcc rId="24949" ua="false" sId="4">
    <nc r="C372" t="n">
      <f>-</f>
    </nc>
  </rcc>
  <rcc rId="24950" ua="false" sId="4">
    <nc r="C373" t="n">
      <f>-</f>
    </nc>
  </rcc>
  <rcc rId="24951" ua="false" sId="4">
    <nc r="C374" t="n">
      <f>-</f>
    </nc>
  </rcc>
  <rcc rId="24952" ua="false" sId="4">
    <nc r="C375" t="n">
      <f>-</f>
    </nc>
  </rcc>
  <rcc rId="24953" ua="false" sId="4">
    <nc r="C376" t="n">
      <f>-</f>
    </nc>
  </rcc>
  <rcc rId="24954" ua="false" sId="4">
    <nc r="C377" t="n">
      <f>-</f>
    </nc>
  </rcc>
  <rcc rId="24955" ua="false" sId="4">
    <nc r="C378" t="n">
      <f>-</f>
    </nc>
  </rcc>
  <rcc rId="24956" ua="false" sId="4">
    <nc r="C379" t="n">
      <f>-</f>
    </nc>
  </rcc>
  <rcc rId="24957" ua="false" sId="4">
    <nc r="C380" t="n">
      <f>-</f>
    </nc>
  </rcc>
  <rcc rId="24958" ua="false" sId="4">
    <nc r="C381" t="n">
      <f>-</f>
    </nc>
  </rcc>
  <rcc rId="24959" ua="false" sId="4">
    <nc r="C382" t="n">
      <f>-</f>
    </nc>
  </rcc>
  <rcc rId="24960" ua="false" sId="4">
    <nc r="C383" t="n">
      <f>-</f>
    </nc>
  </rcc>
  <rcc rId="24961" ua="false" sId="4">
    <nc r="C384" t="n">
      <f>-</f>
    </nc>
  </rcc>
  <rcc rId="24962" ua="false" sId="4">
    <nc r="C385" t="n">
      <f>-</f>
    </nc>
  </rcc>
  <rcc rId="24963" ua="false" sId="4">
    <nc r="C386" t="n">
      <f>-</f>
    </nc>
  </rcc>
  <rcc rId="24964" ua="false" sId="4">
    <nc r="C387" t="n">
      <f>-</f>
    </nc>
  </rcc>
  <rcc rId="24965" ua="false" sId="4">
    <nc r="C388" t="n">
      <f>-</f>
    </nc>
  </rcc>
  <rcc rId="24966" ua="false" sId="4">
    <nc r="C389" t="n">
      <f>-</f>
    </nc>
  </rcc>
  <rcc rId="24967" ua="false" sId="4">
    <nc r="C390" t="n">
      <f>-</f>
    </nc>
  </rcc>
  <rcc rId="24968" ua="false" sId="4">
    <nc r="D365" t="n">
      <f>-</f>
    </nc>
  </rcc>
  <rcc rId="24969" ua="false" sId="4">
    <nc r="D366" t="n">
      <f>-</f>
    </nc>
  </rcc>
  <rcc rId="24970" ua="false" sId="4">
    <nc r="D367" t="n">
      <f>-</f>
    </nc>
  </rcc>
  <rcc rId="24971" ua="false" sId="4">
    <nc r="D368" t="n">
      <f>-</f>
    </nc>
  </rcc>
  <rcc rId="24972" ua="false" sId="4">
    <nc r="D369" t="n">
      <f>-</f>
    </nc>
  </rcc>
  <rcc rId="24973" ua="false" sId="4">
    <nc r="D370" t="n">
      <f>-</f>
    </nc>
  </rcc>
  <rcc rId="24974" ua="false" sId="4">
    <nc r="D371" t="n">
      <f>-</f>
    </nc>
  </rcc>
  <rcc rId="24975" ua="false" sId="4">
    <nc r="D372" t="n">
      <f>-</f>
    </nc>
  </rcc>
  <rcc rId="24976" ua="false" sId="4">
    <nc r="D373" t="n">
      <f>-</f>
    </nc>
  </rcc>
  <rcc rId="24977" ua="false" sId="4">
    <nc r="D374" t="n">
      <f>-</f>
    </nc>
  </rcc>
  <rcc rId="24978" ua="false" sId="4">
    <nc r="D375" t="n">
      <f>-</f>
    </nc>
  </rcc>
  <rcc rId="24979" ua="false" sId="4">
    <nc r="D376" t="n">
      <f>-</f>
    </nc>
  </rcc>
  <rcc rId="24980" ua="false" sId="4">
    <nc r="D377" t="n">
      <f>-</f>
    </nc>
  </rcc>
  <rcc rId="24981" ua="false" sId="4">
    <nc r="D378" t="n">
      <f>-</f>
    </nc>
  </rcc>
  <rcc rId="24982" ua="false" sId="4">
    <nc r="D379" t="n">
      <f>-</f>
    </nc>
  </rcc>
  <rcc rId="24983" ua="false" sId="4">
    <nc r="D380" t="n">
      <f>-</f>
    </nc>
  </rcc>
  <rcc rId="24984" ua="false" sId="4">
    <nc r="D381" t="n">
      <f>-</f>
    </nc>
  </rcc>
  <rcc rId="24985" ua="false" sId="4">
    <nc r="D382" t="n">
      <f>-</f>
    </nc>
  </rcc>
  <rcc rId="24986" ua="false" sId="4">
    <nc r="D383" t="n">
      <f>-</f>
    </nc>
  </rcc>
  <rcc rId="24987" ua="false" sId="4">
    <nc r="D384" t="n">
      <f>-</f>
    </nc>
  </rcc>
  <rcc rId="24988" ua="false" sId="4">
    <nc r="D385" t="n">
      <f>-</f>
    </nc>
  </rcc>
  <rcc rId="24989" ua="false" sId="4">
    <nc r="D386" t="n">
      <f>-</f>
    </nc>
  </rcc>
  <rcc rId="24990" ua="false" sId="4">
    <nc r="D387" t="n">
      <f>-</f>
    </nc>
  </rcc>
  <rcc rId="24991" ua="false" sId="4">
    <nc r="D388" t="n">
      <f>-</f>
    </nc>
  </rcc>
  <rcc rId="24992" ua="false" sId="4">
    <nc r="D389" t="n">
      <f>-</f>
    </nc>
  </rcc>
  <rcc rId="24993" ua="false" sId="4">
    <nc r="D390" t="n">
      <f>-</f>
    </nc>
  </rcc>
  <rcc rId="24994" ua="false" sId="4">
    <nc r="E365" t="n">
      <f>-</f>
    </nc>
  </rcc>
  <rcc rId="24995" ua="false" sId="4">
    <nc r="E366" t="n">
      <f>-</f>
    </nc>
  </rcc>
  <rcc rId="24996" ua="false" sId="4">
    <nc r="E367" t="n">
      <f>-</f>
    </nc>
  </rcc>
  <rcc rId="24997" ua="false" sId="4">
    <nc r="E368" t="n">
      <f>-</f>
    </nc>
  </rcc>
  <rcc rId="24998" ua="false" sId="4">
    <nc r="E369" t="n">
      <f>-</f>
    </nc>
  </rcc>
  <rcc rId="24999" ua="false" sId="4">
    <nc r="E370" t="n">
      <f>-</f>
    </nc>
  </rcc>
  <rcc rId="25000" ua="false" sId="4">
    <nc r="E371" t="n">
      <f>-</f>
    </nc>
  </rcc>
  <rcc rId="25001" ua="false" sId="4">
    <nc r="E372" t="n">
      <f>-</f>
    </nc>
  </rcc>
  <rcc rId="25002" ua="false" sId="4">
    <nc r="E373" t="n">
      <f>-</f>
    </nc>
  </rcc>
  <rcc rId="25003" ua="false" sId="4">
    <nc r="E374" t="n">
      <f>-</f>
    </nc>
  </rcc>
  <rcc rId="25004" ua="false" sId="4">
    <nc r="E375" t="n">
      <f>-</f>
    </nc>
  </rcc>
  <rcc rId="25005" ua="false" sId="4">
    <nc r="E376" t="n">
      <f>-</f>
    </nc>
  </rcc>
  <rcc rId="25006" ua="false" sId="4">
    <nc r="E377" t="n">
      <f>-</f>
    </nc>
  </rcc>
  <rcc rId="25007" ua="false" sId="4">
    <nc r="E378" t="n">
      <f>-</f>
    </nc>
  </rcc>
  <rcc rId="25008" ua="false" sId="4">
    <nc r="E379" t="n">
      <f>-</f>
    </nc>
  </rcc>
  <rcc rId="25009" ua="false" sId="4">
    <nc r="E380" t="n">
      <f>-</f>
    </nc>
  </rcc>
  <rcc rId="25010" ua="false" sId="4">
    <nc r="E381" t="n">
      <f>-</f>
    </nc>
  </rcc>
  <rcc rId="25011" ua="false" sId="4">
    <nc r="E382" t="n">
      <f>-</f>
    </nc>
  </rcc>
  <rcc rId="25012" ua="false" sId="4">
    <nc r="E383" t="n">
      <f>-</f>
    </nc>
  </rcc>
  <rcc rId="25013" ua="false" sId="4">
    <nc r="E384" t="n">
      <f>-</f>
    </nc>
  </rcc>
  <rcc rId="25014" ua="false" sId="4">
    <nc r="E385" t="n">
      <f>-</f>
    </nc>
  </rcc>
  <rcc rId="25015" ua="false" sId="4">
    <nc r="E386" t="n">
      <f>-</f>
    </nc>
  </rcc>
  <rcc rId="25016" ua="false" sId="4">
    <nc r="E387" t="n">
      <f>-</f>
    </nc>
  </rcc>
  <rcc rId="25017" ua="false" sId="4">
    <nc r="E388" t="n">
      <f>-</f>
    </nc>
  </rcc>
  <rcc rId="25018" ua="false" sId="4">
    <nc r="E389" t="n">
      <f>-</f>
    </nc>
  </rcc>
  <rcc rId="25019" ua="false" sId="4">
    <nc r="E390" t="n">
      <f>-</f>
    </nc>
  </rcc>
  <rcc rId="25020" ua="false" sId="4">
    <nc r="F365" t="n">
      <f>-</f>
    </nc>
  </rcc>
  <rcc rId="25021" ua="false" sId="4">
    <nc r="F366" t="n">
      <f>-</f>
    </nc>
  </rcc>
  <rcc rId="25022" ua="false" sId="4">
    <nc r="F367" t="n">
      <f>-</f>
    </nc>
  </rcc>
  <rcc rId="25023" ua="false" sId="4">
    <nc r="F368" t="n">
      <f>-</f>
    </nc>
  </rcc>
  <rcc rId="25024" ua="false" sId="4">
    <nc r="F369" t="n">
      <f>-</f>
    </nc>
  </rcc>
  <rcc rId="25025" ua="false" sId="4">
    <nc r="F370" t="n">
      <f>-</f>
    </nc>
  </rcc>
  <rcc rId="25026" ua="false" sId="4">
    <nc r="F371" t="n">
      <f>-</f>
    </nc>
  </rcc>
  <rcc rId="25027" ua="false" sId="4">
    <nc r="F372" t="n">
      <f>-</f>
    </nc>
  </rcc>
  <rcc rId="25028" ua="false" sId="4">
    <nc r="F373" t="n">
      <f>-</f>
    </nc>
  </rcc>
  <rcc rId="25029" ua="false" sId="4">
    <nc r="F374" t="n">
      <f>-</f>
    </nc>
  </rcc>
  <rcc rId="25030" ua="false" sId="4">
    <nc r="F375" t="n">
      <f>-</f>
    </nc>
  </rcc>
  <rcc rId="25031" ua="false" sId="4">
    <nc r="F376" t="n">
      <f>-</f>
    </nc>
  </rcc>
  <rcc rId="25032" ua="false" sId="4">
    <nc r="F377" t="n">
      <f>-</f>
    </nc>
  </rcc>
  <rcc rId="25033" ua="false" sId="4">
    <nc r="F378" t="n">
      <f>-</f>
    </nc>
  </rcc>
  <rcc rId="25034" ua="false" sId="4">
    <nc r="F379" t="n">
      <f>-</f>
    </nc>
  </rcc>
  <rcc rId="25035" ua="false" sId="4">
    <nc r="F380" t="n">
      <f>-</f>
    </nc>
  </rcc>
  <rcc rId="25036" ua="false" sId="4">
    <nc r="F381" t="n">
      <f>-</f>
    </nc>
  </rcc>
  <rcc rId="25037" ua="false" sId="4">
    <nc r="F382" t="n">
      <f>-</f>
    </nc>
  </rcc>
  <rcc rId="25038" ua="false" sId="4">
    <nc r="F383" t="n">
      <f>-</f>
    </nc>
  </rcc>
  <rcc rId="25039" ua="false" sId="4">
    <nc r="F384" t="n">
      <f>-</f>
    </nc>
  </rcc>
  <rcc rId="25040" ua="false" sId="4">
    <nc r="F385" t="n">
      <f>-</f>
    </nc>
  </rcc>
  <rcc rId="25041" ua="false" sId="4">
    <nc r="F386" t="n">
      <f>-</f>
    </nc>
  </rcc>
  <rcc rId="25042" ua="false" sId="4">
    <nc r="F387" t="n">
      <f>-</f>
    </nc>
  </rcc>
  <rcc rId="25043" ua="false" sId="4">
    <nc r="F388" t="n">
      <f>-</f>
    </nc>
  </rcc>
  <rcc rId="25044" ua="false" sId="4">
    <nc r="F389" t="n">
      <f>-</f>
    </nc>
  </rcc>
  <rcc rId="25045" ua="false" sId="4">
    <nc r="F390" t="n">
      <f>-</f>
    </nc>
  </rcc>
  <rcc rId="25046" ua="false" sId="4">
    <nc r="G365" t="n">
      <f>-</f>
    </nc>
  </rcc>
  <rcc rId="25047" ua="false" sId="4">
    <nc r="G366" t="n">
      <f>-</f>
    </nc>
  </rcc>
  <rcc rId="25048" ua="false" sId="4">
    <nc r="G367" t="n">
      <f>-</f>
    </nc>
  </rcc>
  <rcc rId="25049" ua="false" sId="4">
    <nc r="G368" t="n">
      <f>-</f>
    </nc>
  </rcc>
  <rcc rId="25050" ua="false" sId="4">
    <nc r="G369" t="n">
      <f>-</f>
    </nc>
  </rcc>
  <rcc rId="25051" ua="false" sId="4">
    <nc r="G370" t="n">
      <f>-</f>
    </nc>
  </rcc>
  <rcc rId="25052" ua="false" sId="4">
    <nc r="G371" t="n">
      <f>-</f>
    </nc>
  </rcc>
  <rcc rId="25053" ua="false" sId="4">
    <nc r="G372" t="n">
      <f>-</f>
    </nc>
  </rcc>
  <rcc rId="25054" ua="false" sId="4">
    <nc r="G373" t="n">
      <f>-</f>
    </nc>
  </rcc>
  <rcc rId="25055" ua="false" sId="4">
    <nc r="G374" t="n">
      <f>-</f>
    </nc>
  </rcc>
  <rcc rId="25056" ua="false" sId="4">
    <nc r="G375" t="n">
      <f>-</f>
    </nc>
  </rcc>
  <rcc rId="25057" ua="false" sId="4">
    <nc r="G376" t="n">
      <f>-</f>
    </nc>
  </rcc>
  <rcc rId="25058" ua="false" sId="4">
    <nc r="G377" t="n">
      <f>-</f>
    </nc>
  </rcc>
  <rcc rId="25059" ua="false" sId="4">
    <nc r="G378" t="n">
      <f>-</f>
    </nc>
  </rcc>
  <rcc rId="25060" ua="false" sId="4">
    <nc r="G379" t="n">
      <f>-</f>
    </nc>
  </rcc>
  <rcc rId="25061" ua="false" sId="4">
    <nc r="G380" t="n">
      <f>-</f>
    </nc>
  </rcc>
  <rcc rId="25062" ua="false" sId="4">
    <nc r="G381" t="n">
      <f>-</f>
    </nc>
  </rcc>
  <rcc rId="25063" ua="false" sId="4">
    <nc r="G382" t="n">
      <f>-</f>
    </nc>
  </rcc>
  <rcc rId="25064" ua="false" sId="4">
    <nc r="G383" t="n">
      <f>-</f>
    </nc>
  </rcc>
  <rcc rId="25065" ua="false" sId="4">
    <nc r="G384" t="n">
      <f>-</f>
    </nc>
  </rcc>
  <rcc rId="25066" ua="false" sId="4">
    <nc r="G385" t="n">
      <f>-</f>
    </nc>
  </rcc>
  <rcc rId="25067" ua="false" sId="4">
    <nc r="G386" t="n">
      <f>-</f>
    </nc>
  </rcc>
  <rcc rId="25068" ua="false" sId="4">
    <nc r="G387" t="n">
      <f>-</f>
    </nc>
  </rcc>
  <rcc rId="25069" ua="false" sId="4">
    <nc r="G388" t="n">
      <f>-</f>
    </nc>
  </rcc>
  <rcc rId="25070" ua="false" sId="4">
    <nc r="G389" t="n">
      <f>-</f>
    </nc>
  </rcc>
  <rcc rId="25071" ua="false" sId="4">
    <nc r="G390" t="n">
      <f>-</f>
    </nc>
  </rcc>
  <rcc rId="25072" ua="false" sId="4">
    <nc r="H365" t="n">
      <f>-</f>
    </nc>
  </rcc>
  <rcc rId="25073" ua="false" sId="4">
    <nc r="H366" t="n">
      <f>-</f>
    </nc>
  </rcc>
  <rcc rId="25074" ua="false" sId="4">
    <nc r="H367" t="n">
      <f>-</f>
    </nc>
  </rcc>
  <rcc rId="25075" ua="false" sId="4">
    <nc r="H368" t="n">
      <f>-</f>
    </nc>
  </rcc>
  <rcc rId="25076" ua="false" sId="4">
    <nc r="H369" t="n">
      <f>-</f>
    </nc>
  </rcc>
  <rcc rId="25077" ua="false" sId="4">
    <nc r="H370" t="n">
      <f>-</f>
    </nc>
  </rcc>
  <rcc rId="25078" ua="false" sId="4">
    <nc r="H371" t="n">
      <f>-</f>
    </nc>
  </rcc>
  <rcc rId="25079" ua="false" sId="4">
    <nc r="H372" t="n">
      <f>-</f>
    </nc>
  </rcc>
  <rcc rId="25080" ua="false" sId="4">
    <nc r="H373" t="n">
      <f>-</f>
    </nc>
  </rcc>
  <rcc rId="25081" ua="false" sId="4">
    <nc r="H374" t="n">
      <f>-</f>
    </nc>
  </rcc>
  <rcc rId="25082" ua="false" sId="4">
    <nc r="H375" t="n">
      <f>-</f>
    </nc>
  </rcc>
  <rcc rId="25083" ua="false" sId="4">
    <nc r="H376" t="n">
      <f>-</f>
    </nc>
  </rcc>
  <rcc rId="25084" ua="false" sId="4">
    <nc r="H377" t="n">
      <f>-</f>
    </nc>
  </rcc>
  <rcc rId="25085" ua="false" sId="4">
    <nc r="H378" t="n">
      <f>-</f>
    </nc>
  </rcc>
  <rcc rId="25086" ua="false" sId="4">
    <nc r="H379" t="n">
      <f>-</f>
    </nc>
  </rcc>
  <rcc rId="25087" ua="false" sId="4">
    <nc r="H380" t="n">
      <f>-</f>
    </nc>
  </rcc>
  <rcc rId="25088" ua="false" sId="4">
    <nc r="H381" t="n">
      <f>-</f>
    </nc>
  </rcc>
  <rcc rId="25089" ua="false" sId="4">
    <nc r="H382" t="n">
      <f>-</f>
    </nc>
  </rcc>
  <rcc rId="25090" ua="false" sId="4">
    <nc r="H383" t="n">
      <f>-</f>
    </nc>
  </rcc>
  <rcc rId="25091" ua="false" sId="4">
    <nc r="H384" t="n">
      <f>-</f>
    </nc>
  </rcc>
  <rcc rId="25092" ua="false" sId="4">
    <nc r="H385" t="n">
      <f>-</f>
    </nc>
  </rcc>
  <rcc rId="25093" ua="false" sId="4">
    <nc r="H386" t="n">
      <f>-</f>
    </nc>
  </rcc>
  <rcc rId="25094" ua="false" sId="4">
    <nc r="H387" t="n">
      <f>-</f>
    </nc>
  </rcc>
  <rcc rId="25095" ua="false" sId="4">
    <nc r="H388" t="n">
      <f>-</f>
    </nc>
  </rcc>
  <rcc rId="25096" ua="false" sId="4">
    <nc r="H389" t="n">
      <f>-</f>
    </nc>
  </rcc>
  <rcc rId="25097" ua="false" sId="4">
    <nc r="H390" t="n">
      <f>-</f>
    </nc>
  </rcc>
  <rcc rId="25098" ua="false" sId="4">
    <oc r="I365" t="n">
      <f>AO365+AQ365+AS365+AU365+AW365</f>
    </oc>
    <nc r="I365" t="n">
      <f>-</f>
    </nc>
  </rcc>
  <rcc rId="25099" ua="false" sId="4">
    <oc r="I366" t="n">
      <f>AO366+AQ366+AS366+AU366+AW366</f>
    </oc>
    <nc r="I366" t="n">
      <f>-</f>
    </nc>
  </rcc>
  <rcc rId="25100" ua="false" sId="4">
    <oc r="I367" t="n">
      <f>AO367+AQ367+AS367+AU367+AW367</f>
    </oc>
    <nc r="I367" t="n">
      <f>-</f>
    </nc>
  </rcc>
  <rcc rId="25101" ua="false" sId="4">
    <oc r="I368" t="n">
      <f>AO368+AQ368+AS368+AU368+AW368</f>
    </oc>
    <nc r="I368" t="n">
      <f>-</f>
    </nc>
  </rcc>
  <rcc rId="25102" ua="false" sId="4">
    <oc r="I369" t="n">
      <f>AO369+AQ369+AS369+AU369+AW369</f>
    </oc>
    <nc r="I369" t="n">
      <f>-</f>
    </nc>
  </rcc>
  <rcc rId="25103" ua="false" sId="4">
    <oc r="I370" t="n">
      <f>AO370+AQ370+AS370+AU370+AW370</f>
    </oc>
    <nc r="I370" t="n">
      <f>-</f>
    </nc>
  </rcc>
  <rcc rId="25104" ua="false" sId="4">
    <oc r="I371" t="n">
      <f>AO371+AQ371+AS371+AU371+AW371</f>
    </oc>
    <nc r="I371" t="n">
      <f>-</f>
    </nc>
  </rcc>
  <rcc rId="25105" ua="false" sId="4">
    <oc r="I372" t="n">
      <f>AO372+AQ372+AS372+AU372+AW372</f>
    </oc>
    <nc r="I372" t="n">
      <f>-</f>
    </nc>
  </rcc>
  <rcc rId="25106" ua="false" sId="4">
    <oc r="I373" t="n">
      <f>AO373+AQ373+AS373+AU373+AW373</f>
    </oc>
    <nc r="I373" t="n">
      <f>-</f>
    </nc>
  </rcc>
  <rcc rId="25107" ua="false" sId="4">
    <oc r="I374" t="n">
      <f>AO374+AQ374+AS374+AU374+AW374</f>
    </oc>
    <nc r="I374" t="n">
      <f>-</f>
    </nc>
  </rcc>
  <rcc rId="25108" ua="false" sId="4">
    <oc r="I375" t="n">
      <f>AO375+AQ375+AS375+AU375+AW375</f>
    </oc>
    <nc r="I375" t="n">
      <f>-</f>
    </nc>
  </rcc>
  <rcc rId="25109" ua="false" sId="4">
    <oc r="I376" t="n">
      <f>AO376+AQ376+AS376+AU376+AW376</f>
    </oc>
    <nc r="I376" t="n">
      <f>-</f>
    </nc>
  </rcc>
  <rcc rId="25110" ua="false" sId="4">
    <oc r="I377" t="n">
      <f>AO377+AQ377+AS377+AU377+AW377</f>
    </oc>
    <nc r="I377" t="n">
      <f>-</f>
    </nc>
  </rcc>
  <rcc rId="25111" ua="false" sId="4">
    <oc r="I378" t="n">
      <f>AO378+AQ378+AS378+AU378+AW378</f>
    </oc>
    <nc r="I378" t="n">
      <f>-</f>
    </nc>
  </rcc>
  <rcc rId="25112" ua="false" sId="4">
    <oc r="I379" t="n">
      <f>AO379+AQ379+AS379+AU379+AW379</f>
    </oc>
    <nc r="I379" t="n">
      <f>-</f>
    </nc>
  </rcc>
  <rcc rId="25113" ua="false" sId="4">
    <oc r="I380" t="n">
      <f>AO380+AQ380+AS380+AU380+AW380</f>
    </oc>
    <nc r="I380" t="n">
      <f>-</f>
    </nc>
  </rcc>
  <rcc rId="25114" ua="false" sId="4">
    <oc r="I381" t="n">
      <f>AO381+AQ381+AS381+AU381+AW381</f>
    </oc>
    <nc r="I381" t="n">
      <f>-</f>
    </nc>
  </rcc>
  <rcc rId="25115" ua="false" sId="4">
    <oc r="I382" t="n">
      <f>AO382+AQ382+AS382+AU382+AW382</f>
    </oc>
    <nc r="I382" t="n">
      <f>-</f>
    </nc>
  </rcc>
  <rcc rId="25116" ua="false" sId="4">
    <oc r="I383" t="n">
      <f>AO383+AQ383+AS383+AU383+AW383</f>
    </oc>
    <nc r="I383" t="n">
      <f>-</f>
    </nc>
  </rcc>
  <rcc rId="25117" ua="false" sId="4">
    <oc r="I384" t="n">
      <f>AO384+AQ384+AS384+AU384+AW384</f>
    </oc>
    <nc r="I384" t="n">
      <f>-</f>
    </nc>
  </rcc>
  <rcc rId="25118" ua="false" sId="4">
    <oc r="I385" t="n">
      <f>AO385+AQ385+AS385+AU385+AW385</f>
    </oc>
    <nc r="I385" t="n">
      <f>-</f>
    </nc>
  </rcc>
  <rcc rId="25119" ua="false" sId="4">
    <oc r="I386" t="n">
      <f>AO386+AQ386+AS386+AU386+AW386</f>
    </oc>
    <nc r="I386" t="n">
      <f>-</f>
    </nc>
  </rcc>
  <rcc rId="25120" ua="false" sId="4">
    <oc r="I387" t="n">
      <f>AO387+AQ387+AS387+AU387+AW387</f>
    </oc>
    <nc r="I387" t="n">
      <f>-</f>
    </nc>
  </rcc>
  <rcc rId="25121" ua="false" sId="4">
    <oc r="I388" t="n">
      <f>AO388+AQ388+AS388+AU388+AW388</f>
    </oc>
    <nc r="I388" t="n">
      <f>-</f>
    </nc>
  </rcc>
  <rcc rId="25122" ua="false" sId="4">
    <oc r="I389" t="n">
      <f>AO389+AQ389+AS389+AU389+AW389</f>
    </oc>
    <nc r="I389" t="n">
      <f>-</f>
    </nc>
  </rcc>
  <rcc rId="25123" ua="false" sId="4">
    <oc r="I390" t="n">
      <f>SUM(I363:I389)</f>
    </oc>
    <nc r="I390" t="n">
      <f>-</f>
    </nc>
  </rcc>
  <rcc rId="25124" ua="false" sId="4">
    <oc r="J365" t="n">
      <f>AP365+AR365+AT365+AV365+AX365</f>
    </oc>
    <nc r="J365" t="n">
      <f>-</f>
    </nc>
  </rcc>
  <rcc rId="25125" ua="false" sId="4">
    <oc r="J366" t="n">
      <f>AP366+AR366+AT366+AV366+AX366</f>
    </oc>
    <nc r="J366" t="n">
      <f>-</f>
    </nc>
  </rcc>
  <rcc rId="25126" ua="false" sId="4">
    <oc r="J367" t="n">
      <f>AP367+AR367+AT367+AV367+AX367</f>
    </oc>
    <nc r="J367" t="n">
      <f>-</f>
    </nc>
  </rcc>
  <rcc rId="25127" ua="false" sId="4">
    <oc r="J368" t="n">
      <f>AP368+AR368+AT368+AV368+AX368</f>
    </oc>
    <nc r="J368" t="n">
      <f>-</f>
    </nc>
  </rcc>
  <rcc rId="25128" ua="false" sId="4">
    <oc r="J369" t="n">
      <f>AP369+AR369+AT369+AV369+AX369</f>
    </oc>
    <nc r="J369" t="n">
      <f>-</f>
    </nc>
  </rcc>
  <rcc rId="25129" ua="false" sId="4">
    <oc r="J370" t="n">
      <f>AP370+AR370+AT370+AV370+AX370</f>
    </oc>
    <nc r="J370" t="n">
      <f>-</f>
    </nc>
  </rcc>
  <rcc rId="25130" ua="false" sId="4">
    <oc r="J371" t="n">
      <f>AP371+AR371+AT371+AV371+AX371</f>
    </oc>
    <nc r="J371" t="n">
      <f>-</f>
    </nc>
  </rcc>
  <rcc rId="25131" ua="false" sId="4">
    <oc r="J372" t="n">
      <f>AP372+AR372+AT372+AV372+AX372</f>
    </oc>
    <nc r="J372" t="n">
      <f>-</f>
    </nc>
  </rcc>
  <rcc rId="25132" ua="false" sId="4">
    <oc r="J373" t="n">
      <f>AP373+AR373+AT373+AV373+AX373</f>
    </oc>
    <nc r="J373" t="n">
      <f>-</f>
    </nc>
  </rcc>
  <rcc rId="25133" ua="false" sId="4">
    <oc r="J374" t="n">
      <f>AP374+AR374+AT374+AV374+AX374</f>
    </oc>
    <nc r="J374" t="n">
      <f>-</f>
    </nc>
  </rcc>
  <rcc rId="25134" ua="false" sId="4">
    <oc r="J375" t="n">
      <f>AP375+AR375+AT375+AV375+AX375</f>
    </oc>
    <nc r="J375" t="n">
      <f>-</f>
    </nc>
  </rcc>
  <rcc rId="25135" ua="false" sId="4">
    <oc r="J376" t="n">
      <f>AP376+AR376+AT376+AV376+AX376</f>
    </oc>
    <nc r="J376" t="n">
      <f>-</f>
    </nc>
  </rcc>
  <rcc rId="25136" ua="false" sId="4">
    <oc r="J377" t="n">
      <f>AP377+AR377+AT377+AV377+AX377</f>
    </oc>
    <nc r="J377" t="n">
      <f>-</f>
    </nc>
  </rcc>
  <rcc rId="25137" ua="false" sId="4">
    <oc r="J378" t="n">
      <f>AP378+AR378+AT378+AV378+AX378</f>
    </oc>
    <nc r="J378" t="n">
      <f>-</f>
    </nc>
  </rcc>
  <rcc rId="25138" ua="false" sId="4">
    <oc r="J379" t="n">
      <f>AP379+AR379+AT379+AV379+AX379</f>
    </oc>
    <nc r="J379" t="n">
      <f>-</f>
    </nc>
  </rcc>
  <rcc rId="25139" ua="false" sId="4">
    <oc r="J380" t="n">
      <f>AP380+AR380+AT380+AV380+AX380</f>
    </oc>
    <nc r="J380" t="n">
      <f>-</f>
    </nc>
  </rcc>
  <rcc rId="25140" ua="false" sId="4">
    <oc r="J381" t="n">
      <f>AP381+AR381+AT381+AV381+AX381</f>
    </oc>
    <nc r="J381" t="n">
      <f>-</f>
    </nc>
  </rcc>
  <rcc rId="25141" ua="false" sId="4">
    <oc r="J382" t="n">
      <f>AP382+AR382+AT382+AV382+AX382</f>
    </oc>
    <nc r="J382" t="n">
      <f>-</f>
    </nc>
  </rcc>
  <rcc rId="25142" ua="false" sId="4">
    <oc r="J383" t="n">
      <f>AP383+AR383+AT383+AV383+AX383</f>
    </oc>
    <nc r="J383" t="n">
      <f>-</f>
    </nc>
  </rcc>
  <rcc rId="25143" ua="false" sId="4">
    <oc r="J384" t="n">
      <f>AP384+AR384+AT384+AV384+AX384</f>
    </oc>
    <nc r="J384" t="n">
      <f>-</f>
    </nc>
  </rcc>
  <rcc rId="25144" ua="false" sId="4">
    <oc r="J385" t="n">
      <f>AP385+AR385+AT385+AV385+AX385</f>
    </oc>
    <nc r="J385" t="n">
      <f>-</f>
    </nc>
  </rcc>
  <rcc rId="25145" ua="false" sId="4">
    <oc r="J386" t="n">
      <f>AP386+AR386+AT386+AV386+AX386</f>
    </oc>
    <nc r="J386" t="n">
      <f>-</f>
    </nc>
  </rcc>
  <rcc rId="25146" ua="false" sId="4">
    <oc r="J387" t="n">
      <f>AP387+AR387+AT387+AV387+AX387</f>
    </oc>
    <nc r="J387" t="n">
      <f>-</f>
    </nc>
  </rcc>
  <rcc rId="25147" ua="false" sId="4">
    <oc r="J388" t="n">
      <f>AP388+AR388+AT388+AV388+AX388</f>
    </oc>
    <nc r="J388" t="n">
      <f>-</f>
    </nc>
  </rcc>
  <rcc rId="25148" ua="false" sId="4">
    <oc r="J389" t="n">
      <f>AP389+AR389+AT389+AV389+AX389</f>
    </oc>
    <nc r="J389" t="n">
      <f>-</f>
    </nc>
  </rcc>
  <rcc rId="25149" ua="false" sId="4">
    <oc r="J390" t="e">
      <f/>
    </oc>
    <nc r="J390" t="n">
      <f>-</f>
    </nc>
  </rcc>
  <rcc rId="25150" ua="false" sId="4">
    <oc r="K365" t="e">
      <f>I365-</f>
    </oc>
    <nc r="K365" t="n">
      <f>-</f>
    </nc>
  </rcc>
  <rcc rId="25151" ua="false" sId="4">
    <oc r="K366" t="e">
      <f>I366-</f>
    </oc>
    <nc r="K366" t="n">
      <f>-</f>
    </nc>
  </rcc>
  <rcc rId="25152" ua="false" sId="4">
    <oc r="K367" t="e">
      <f>I367-</f>
    </oc>
    <nc r="K367" t="n">
      <f>-</f>
    </nc>
  </rcc>
  <rcc rId="25153" ua="false" sId="4">
    <oc r="K368" t="e">
      <f>I368-</f>
    </oc>
    <nc r="K368" t="n">
      <f>-</f>
    </nc>
  </rcc>
  <rcc rId="25154" ua="false" sId="4">
    <oc r="K369" t="e">
      <f>I369-</f>
    </oc>
    <nc r="K369" t="n">
      <f>-</f>
    </nc>
  </rcc>
  <rcc rId="25155" ua="false" sId="4">
    <oc r="K370" t="e">
      <f>I370-</f>
    </oc>
    <nc r="K370" t="n">
      <f>-</f>
    </nc>
  </rcc>
  <rcc rId="25156" ua="false" sId="4">
    <oc r="K371" t="e">
      <f>I371-</f>
    </oc>
    <nc r="K371" t="n">
      <f>-</f>
    </nc>
  </rcc>
  <rcc rId="25157" ua="false" sId="4">
    <oc r="K372" t="e">
      <f>I372-</f>
    </oc>
    <nc r="K372" t="n">
      <f>-</f>
    </nc>
  </rcc>
  <rcc rId="25158" ua="false" sId="4">
    <oc r="K373" t="e">
      <f>I373-</f>
    </oc>
    <nc r="K373" t="n">
      <f>-</f>
    </nc>
  </rcc>
  <rcc rId="25159" ua="false" sId="4">
    <oc r="K374" t="e">
      <f>I374-</f>
    </oc>
    <nc r="K374" t="n">
      <f>-</f>
    </nc>
  </rcc>
  <rcc rId="25160" ua="false" sId="4">
    <oc r="K375" t="e">
      <f>I375-</f>
    </oc>
    <nc r="K375" t="n">
      <f>-</f>
    </nc>
  </rcc>
  <rcc rId="25161" ua="false" sId="4">
    <oc r="K376" t="e">
      <f>I376-</f>
    </oc>
    <nc r="K376" t="n">
      <f>-</f>
    </nc>
  </rcc>
  <rcc rId="25162" ua="false" sId="4">
    <oc r="K377" t="e">
      <f>I377-</f>
    </oc>
    <nc r="K377" t="n">
      <f>-</f>
    </nc>
  </rcc>
  <rcc rId="25163" ua="false" sId="4">
    <oc r="K378" t="e">
      <f>I378-</f>
    </oc>
    <nc r="K378" t="n">
      <f>-</f>
    </nc>
  </rcc>
  <rcc rId="25164" ua="false" sId="4">
    <oc r="K379" t="e">
      <f>I379-</f>
    </oc>
    <nc r="K379" t="n">
      <f>-</f>
    </nc>
  </rcc>
  <rcc rId="25165" ua="false" sId="4">
    <oc r="K380" t="e">
      <f>I380-</f>
    </oc>
    <nc r="K380" t="n">
      <f>-</f>
    </nc>
  </rcc>
  <rcc rId="25166" ua="false" sId="4">
    <oc r="K381" t="e">
      <f>I381-</f>
    </oc>
    <nc r="K381" t="n">
      <f>-</f>
    </nc>
  </rcc>
  <rcc rId="25167" ua="false" sId="4">
    <oc r="K382" t="e">
      <f>I382-</f>
    </oc>
    <nc r="K382" t="n">
      <f>-</f>
    </nc>
  </rcc>
  <rcc rId="25168" ua="false" sId="4">
    <oc r="K383" t="e">
      <f>I383-</f>
    </oc>
    <nc r="K383" t="n">
      <f>-</f>
    </nc>
  </rcc>
  <rcc rId="25169" ua="false" sId="4">
    <oc r="K384" t="e">
      <f>I384-</f>
    </oc>
    <nc r="K384" t="n">
      <f>-</f>
    </nc>
  </rcc>
  <rcc rId="25170" ua="false" sId="4">
    <oc r="K385" t="e">
      <f>I385-</f>
    </oc>
    <nc r="K385" t="n">
      <f>-</f>
    </nc>
  </rcc>
  <rcc rId="25171" ua="false" sId="4">
    <oc r="K386" t="e">
      <f>I386-</f>
    </oc>
    <nc r="K386" t="n">
      <f>-</f>
    </nc>
  </rcc>
  <rcc rId="25172" ua="false" sId="4">
    <oc r="K387" t="e">
      <f>I387-</f>
    </oc>
    <nc r="K387" t="n">
      <f>-</f>
    </nc>
  </rcc>
  <rcc rId="25173" ua="false" sId="4">
    <oc r="K388" t="e">
      <f>I388-</f>
    </oc>
    <nc r="K388" t="n">
      <f>-</f>
    </nc>
  </rcc>
  <rcc rId="25174" ua="false" sId="4">
    <oc r="K389" t="e">
      <f>I389-</f>
    </oc>
    <nc r="K389" t="n">
      <f>-</f>
    </nc>
  </rcc>
  <rcc rId="25175" ua="false" sId="4">
    <oc r="K390" t="e">
      <f>I390-</f>
    </oc>
    <nc r="K390" t="n">
      <f>-</f>
    </nc>
  </rcc>
  <rcc rId="25176" ua="false" sId="4">
    <oc r="L365" t="e">
      <f>J365-</f>
    </oc>
    <nc r="L365" t="n">
      <f>-</f>
    </nc>
  </rcc>
  <rcc rId="25177" ua="false" sId="4">
    <oc r="L366" t="e">
      <f>J366-</f>
    </oc>
    <nc r="L366" t="n">
      <f>-</f>
    </nc>
  </rcc>
  <rcc rId="25178" ua="false" sId="4">
    <oc r="L367" t="e">
      <f>J367-</f>
    </oc>
    <nc r="L367" t="n">
      <f>-</f>
    </nc>
  </rcc>
  <rcc rId="25179" ua="false" sId="4">
    <oc r="L368" t="e">
      <f>J368-</f>
    </oc>
    <nc r="L368" t="n">
      <f>-</f>
    </nc>
  </rcc>
  <rcc rId="25180" ua="false" sId="4">
    <oc r="L369" t="e">
      <f>J369-</f>
    </oc>
    <nc r="L369" t="n">
      <f>-</f>
    </nc>
  </rcc>
  <rcc rId="25181" ua="false" sId="4">
    <oc r="L370" t="e">
      <f>J370-</f>
    </oc>
    <nc r="L370" t="n">
      <f>-</f>
    </nc>
  </rcc>
  <rcc rId="25182" ua="false" sId="4">
    <oc r="L371" t="e">
      <f>J371-</f>
    </oc>
    <nc r="L371" t="n">
      <f>-</f>
    </nc>
  </rcc>
  <rcc rId="25183" ua="false" sId="4">
    <oc r="L372" t="e">
      <f>J372-</f>
    </oc>
    <nc r="L372" t="n">
      <f>-</f>
    </nc>
  </rcc>
  <rcc rId="25184" ua="false" sId="4">
    <oc r="L373" t="e">
      <f>J373-</f>
    </oc>
    <nc r="L373" t="n">
      <f>-</f>
    </nc>
  </rcc>
  <rcc rId="25185" ua="false" sId="4">
    <oc r="L374" t="e">
      <f>J374-</f>
    </oc>
    <nc r="L374" t="n">
      <f>-</f>
    </nc>
  </rcc>
  <rcc rId="25186" ua="false" sId="4">
    <oc r="L375" t="e">
      <f>J375-</f>
    </oc>
    <nc r="L375" t="n">
      <f>-</f>
    </nc>
  </rcc>
  <rcc rId="25187" ua="false" sId="4">
    <oc r="L376" t="e">
      <f>J376-</f>
    </oc>
    <nc r="L376" t="n">
      <f>-</f>
    </nc>
  </rcc>
  <rcc rId="25188" ua="false" sId="4">
    <oc r="L377" t="e">
      <f>J377-</f>
    </oc>
    <nc r="L377" t="n">
      <f>-</f>
    </nc>
  </rcc>
  <rcc rId="25189" ua="false" sId="4">
    <oc r="L378" t="e">
      <f>J378-</f>
    </oc>
    <nc r="L378" t="n">
      <f>-</f>
    </nc>
  </rcc>
  <rcc rId="25190" ua="false" sId="4">
    <oc r="L379" t="e">
      <f>J379-</f>
    </oc>
    <nc r="L379" t="n">
      <f>-</f>
    </nc>
  </rcc>
  <rcc rId="25191" ua="false" sId="4">
    <oc r="L380" t="e">
      <f>J380-</f>
    </oc>
    <nc r="L380" t="n">
      <f>-</f>
    </nc>
  </rcc>
  <rcc rId="25192" ua="false" sId="4">
    <oc r="L381" t="e">
      <f>J381-</f>
    </oc>
    <nc r="L381" t="n">
      <f>-</f>
    </nc>
  </rcc>
  <rcc rId="25193" ua="false" sId="4">
    <oc r="L382" t="e">
      <f>J382-</f>
    </oc>
    <nc r="L382" t="n">
      <f>-</f>
    </nc>
  </rcc>
  <rcc rId="25194" ua="false" sId="4">
    <oc r="L383" t="e">
      <f>J383-</f>
    </oc>
    <nc r="L383" t="n">
      <f>-</f>
    </nc>
  </rcc>
  <rcc rId="25195" ua="false" sId="4">
    <oc r="L384" t="e">
      <f>J384-</f>
    </oc>
    <nc r="L384" t="n">
      <f>-</f>
    </nc>
  </rcc>
  <rcc rId="25196" ua="false" sId="4">
    <oc r="L385" t="e">
      <f>J385-</f>
    </oc>
    <nc r="L385" t="n">
      <f>-</f>
    </nc>
  </rcc>
  <rcc rId="25197" ua="false" sId="4">
    <oc r="L386" t="e">
      <f>J386-</f>
    </oc>
    <nc r="L386" t="n">
      <f>-</f>
    </nc>
  </rcc>
  <rcc rId="25198" ua="false" sId="4">
    <oc r="L387" t="e">
      <f>J387-</f>
    </oc>
    <nc r="L387" t="n">
      <f>-</f>
    </nc>
  </rcc>
  <rcc rId="25199" ua="false" sId="4">
    <oc r="L388" t="e">
      <f>J388-</f>
    </oc>
    <nc r="L388" t="n">
      <f>-</f>
    </nc>
  </rcc>
  <rcc rId="25200" ua="false" sId="4">
    <oc r="L389" t="e">
      <f>J389-</f>
    </oc>
    <nc r="L389" t="n">
      <f>-</f>
    </nc>
  </rcc>
  <rcc rId="25201" ua="false" sId="4">
    <oc r="L390" t="e">
      <f>J390-</f>
    </oc>
    <nc r="L390" t="n">
      <f>-</f>
    </nc>
  </rcc>
  <rcc rId="25202" ua="false" sId="4">
    <oc r="M365" t="n">
      <f>M400</f>
    </oc>
    <nc r="M365" t="n">
      <f>-</f>
    </nc>
  </rcc>
  <rcc rId="25203" ua="false" sId="4">
    <oc r="M366" t="n">
      <f>M401</f>
    </oc>
    <nc r="M366" t="n">
      <f>-</f>
    </nc>
  </rcc>
  <rcc rId="25204" ua="false" sId="4">
    <oc r="M367" t="n">
      <f>M402</f>
    </oc>
    <nc r="M367" t="n">
      <f>-</f>
    </nc>
  </rcc>
  <rcc rId="25205" ua="false" sId="4">
    <oc r="M368" t="n">
      <f>M403</f>
    </oc>
    <nc r="M368" t="n">
      <f>-</f>
    </nc>
  </rcc>
  <rcc rId="25206" ua="false" sId="4">
    <oc r="M369" t="n">
      <f>M404</f>
    </oc>
    <nc r="M369" t="n">
      <f>-</f>
    </nc>
  </rcc>
  <rcc rId="25207" ua="false" sId="4">
    <oc r="M370" t="n">
      <f>M405</f>
    </oc>
    <nc r="M370" t="n">
      <f>-</f>
    </nc>
  </rcc>
  <rcc rId="25208" ua="false" sId="4">
    <oc r="M371" t="n">
      <f>M406</f>
    </oc>
    <nc r="M371" t="n">
      <f>-</f>
    </nc>
  </rcc>
  <rcc rId="25209" ua="false" sId="4">
    <oc r="M372" t="n">
      <f>M407</f>
    </oc>
    <nc r="M372" t="n">
      <f>-</f>
    </nc>
  </rcc>
  <rcc rId="25210" ua="false" sId="4">
    <oc r="M373" t="n">
      <f>M408</f>
    </oc>
    <nc r="M373" t="n">
      <f>-</f>
    </nc>
  </rcc>
  <rcc rId="25211" ua="false" sId="4">
    <oc r="M374" t="n">
      <f>M409</f>
    </oc>
    <nc r="M374" t="n">
      <f>-</f>
    </nc>
  </rcc>
  <rcc rId="25212" ua="false" sId="4">
    <oc r="M375" t="n">
      <f>M410</f>
    </oc>
    <nc r="M375" t="n">
      <f>-</f>
    </nc>
  </rcc>
  <rcc rId="25213" ua="false" sId="4">
    <oc r="M376" t="n">
      <f>M411</f>
    </oc>
    <nc r="M376" t="n">
      <f>-</f>
    </nc>
  </rcc>
  <rcc rId="25214" ua="false" sId="4">
    <oc r="M377" t="n">
      <f>M412</f>
    </oc>
    <nc r="M377" t="n">
      <f>-</f>
    </nc>
  </rcc>
  <rcc rId="25215" ua="false" sId="4">
    <oc r="M378" t="n">
      <f>M413</f>
    </oc>
    <nc r="M378" t="n">
      <f>-</f>
    </nc>
  </rcc>
  <rcc rId="25216" ua="false" sId="4">
    <oc r="M379" t="n">
      <f>M414</f>
    </oc>
    <nc r="M379" t="n">
      <f>-</f>
    </nc>
  </rcc>
  <rcc rId="25217" ua="false" sId="4">
    <oc r="M380" t="n">
      <f>M415</f>
    </oc>
    <nc r="M380" t="n">
      <f>-</f>
    </nc>
  </rcc>
  <rcc rId="25218" ua="false" sId="4">
    <oc r="M381" t="n">
      <f>M416</f>
    </oc>
    <nc r="M381" t="n">
      <f>-</f>
    </nc>
  </rcc>
  <rcc rId="25219" ua="false" sId="4">
    <oc r="M382" t="n">
      <f>M417</f>
    </oc>
    <nc r="M382" t="n">
      <f>-</f>
    </nc>
  </rcc>
  <rcc rId="25220" ua="false" sId="4">
    <oc r="M383" t="n">
      <f>M418</f>
    </oc>
    <nc r="M383" t="n">
      <f>-</f>
    </nc>
  </rcc>
  <rcc rId="25221" ua="false" sId="4">
    <oc r="M384" t="n">
      <f>M419</f>
    </oc>
    <nc r="M384" t="n">
      <f>-</f>
    </nc>
  </rcc>
  <rcc rId="25222" ua="false" sId="4">
    <oc r="M385" t="n">
      <f>M420</f>
    </oc>
    <nc r="M385" t="n">
      <f>-</f>
    </nc>
  </rcc>
  <rcc rId="25223" ua="false" sId="4">
    <oc r="M386" t="n">
      <f>M421</f>
    </oc>
    <nc r="M386" t="n">
      <f>-</f>
    </nc>
  </rcc>
  <rcc rId="25224" ua="false" sId="4">
    <oc r="M387" t="n">
      <f>M422</f>
    </oc>
    <nc r="M387" t="n">
      <f>-</f>
    </nc>
  </rcc>
  <rcc rId="25225" ua="false" sId="4">
    <oc r="M388" t="n">
      <f>M423</f>
    </oc>
    <nc r="M388" t="n">
      <f>-</f>
    </nc>
  </rcc>
  <rcc rId="25226" ua="false" sId="4">
    <oc r="M389" t="n">
      <f>M424</f>
    </oc>
    <nc r="M389" t="n">
      <f>-</f>
    </nc>
  </rcc>
  <rcc rId="25227" ua="false" sId="4">
    <nc r="M390" t="n">
      <f>-</f>
    </nc>
  </rcc>
  <rcc rId="25228" ua="false" sId="4">
    <oc r="N365" t="n">
      <f>ROUND((N$390*M365),0)</f>
    </oc>
    <nc r="N365" t="n">
      <f>-</f>
    </nc>
  </rcc>
  <rcc rId="25229" ua="false" sId="4">
    <oc r="N366" t="n">
      <f>ROUND((N$390*M366),0)</f>
    </oc>
    <nc r="N366" t="n">
      <f>-</f>
    </nc>
  </rcc>
  <rcc rId="25230" ua="false" sId="4">
    <oc r="N367" t="n">
      <f>ROUND((N$390*M367),0)</f>
    </oc>
    <nc r="N367" t="n">
      <f>-</f>
    </nc>
  </rcc>
  <rcc rId="25231" ua="false" sId="4">
    <oc r="N368" t="n">
      <f>ROUND((N$390*M368),0)</f>
    </oc>
    <nc r="N368" t="n">
      <f>-</f>
    </nc>
  </rcc>
  <rcc rId="25232" ua="false" sId="4">
    <oc r="N369" t="n">
      <f>ROUND((N$390*M369),0)</f>
    </oc>
    <nc r="N369" t="n">
      <f>-</f>
    </nc>
  </rcc>
  <rcc rId="25233" ua="false" sId="4">
    <oc r="N370" t="n">
      <f>ROUND((N$390*M370),0)</f>
    </oc>
    <nc r="N370" t="n">
      <f>-</f>
    </nc>
  </rcc>
  <rcc rId="25234" ua="false" sId="4">
    <oc r="N371" t="n">
      <f>ROUND((N$390*M371),0)</f>
    </oc>
    <nc r="N371" t="n">
      <f>-</f>
    </nc>
  </rcc>
  <rcc rId="25235" ua="false" sId="4">
    <oc r="N372" t="n">
      <f>ROUND((N$390*M372),0)</f>
    </oc>
    <nc r="N372" t="n">
      <f>-</f>
    </nc>
  </rcc>
  <rcc rId="25236" ua="false" sId="4">
    <oc r="N373" t="n">
      <f>ROUND((N$390*M373),0)</f>
    </oc>
    <nc r="N373" t="n">
      <f>-</f>
    </nc>
  </rcc>
  <rcc rId="25237" ua="false" sId="4">
    <oc r="N374" t="n">
      <f>ROUND((N$390*M374),0)</f>
    </oc>
    <nc r="N374" t="n">
      <f>-</f>
    </nc>
  </rcc>
  <rcc rId="25238" ua="false" sId="4">
    <oc r="N375" t="n">
      <f>ROUND((N$390*M375),0)</f>
    </oc>
    <nc r="N375" t="n">
      <f>-</f>
    </nc>
  </rcc>
  <rcc rId="25239" ua="false" sId="4">
    <oc r="N376" t="n">
      <f>ROUND((N$390*M376),0)</f>
    </oc>
    <nc r="N376" t="n">
      <f>-</f>
    </nc>
  </rcc>
  <rcc rId="25240" ua="false" sId="4">
    <oc r="N377" t="n">
      <f>ROUND((N$390*M377),0)</f>
    </oc>
    <nc r="N377" t="n">
      <f>-</f>
    </nc>
  </rcc>
  <rcc rId="25241" ua="false" sId="4">
    <oc r="N378" t="n">
      <f>ROUND((N$390*M378),0)</f>
    </oc>
    <nc r="N378" t="n">
      <f>-</f>
    </nc>
  </rcc>
  <rcc rId="25242" ua="false" sId="4">
    <oc r="N379" t="n">
      <f>ROUND((N$390*M379),0)</f>
    </oc>
    <nc r="N379" t="n">
      <f>-</f>
    </nc>
  </rcc>
  <rcc rId="25243" ua="false" sId="4">
    <oc r="N380" t="n">
      <f>ROUND((N$390*M380),0)</f>
    </oc>
    <nc r="N380" t="n">
      <f>-</f>
    </nc>
  </rcc>
  <rcc rId="25244" ua="false" sId="4">
    <oc r="N381" t="n">
      <f>ROUND((N$390*M381),0)</f>
    </oc>
    <nc r="N381" t="n">
      <f>-</f>
    </nc>
  </rcc>
  <rcc rId="25245" ua="false" sId="4">
    <oc r="N382" t="n">
      <f>ROUND((N$390*M382),0)</f>
    </oc>
    <nc r="N382" t="n">
      <f>-</f>
    </nc>
  </rcc>
  <rcc rId="25246" ua="false" sId="4">
    <oc r="N383" t="n">
      <f>ROUND((N$390*M383),0)</f>
    </oc>
    <nc r="N383" t="n">
      <f>-</f>
    </nc>
  </rcc>
  <rcc rId="25247" ua="false" sId="4">
    <oc r="N384" t="n">
      <f>ROUND((N$390*M384),0)</f>
    </oc>
    <nc r="N384" t="n">
      <f>-</f>
    </nc>
  </rcc>
  <rcc rId="25248" ua="false" sId="4">
    <oc r="N385" t="n">
      <f>ROUND((N$390*M385),0)</f>
    </oc>
    <nc r="N385" t="n">
      <f>-</f>
    </nc>
  </rcc>
  <rcc rId="25249" ua="false" sId="4">
    <oc r="N386" t="n">
      <f>ROUND((N$390*M386),0)</f>
    </oc>
    <nc r="N386" t="n">
      <f>-</f>
    </nc>
  </rcc>
  <rcc rId="25250" ua="false" sId="4">
    <oc r="N387" t="n">
      <f>ROUND((N$390*M387),0)</f>
    </oc>
    <nc r="N387" t="n">
      <f>-</f>
    </nc>
  </rcc>
  <rcc rId="25251" ua="false" sId="4">
    <oc r="N388" t="n">
      <f>ROUND((N$390*M388),0)</f>
    </oc>
    <nc r="N388" t="n">
      <f>-</f>
    </nc>
  </rcc>
  <rcc rId="25252" ua="false" sId="4">
    <oc r="N389" t="n">
      <f>ROUND((N$390*M389),0)</f>
    </oc>
    <nc r="N389" t="n">
      <f>-</f>
    </nc>
  </rcc>
  <rcc rId="25253" ua="false" sId="4">
    <oc r="N390" t="e">
      <f/>
    </oc>
    <nc r="N390" t="n">
      <f>-</f>
    </nc>
  </rcc>
  <rcc rId="25254" ua="false" sId="4">
    <oc r="O365" t="e">
      <f>N365-</f>
    </oc>
    <nc r="O365" t="n">
      <f>-</f>
    </nc>
  </rcc>
  <rcc rId="25255" ua="false" sId="4">
    <oc r="O366" t="e">
      <f>N366-</f>
    </oc>
    <nc r="O366" t="n">
      <f>-</f>
    </nc>
  </rcc>
  <rcc rId="25256" ua="false" sId="4">
    <oc r="O367" t="e">
      <f>N367-</f>
    </oc>
    <nc r="O367" t="n">
      <f>-</f>
    </nc>
  </rcc>
  <rcc rId="25257" ua="false" sId="4">
    <oc r="O368" t="e">
      <f>N368-</f>
    </oc>
    <nc r="O368" t="n">
      <f>-</f>
    </nc>
  </rcc>
  <rcc rId="25258" ua="false" sId="4">
    <oc r="O369" t="e">
      <f>N369-</f>
    </oc>
    <nc r="O369" t="n">
      <f>-</f>
    </nc>
  </rcc>
  <rcc rId="25259" ua="false" sId="4">
    <oc r="O370" t="e">
      <f>N370-</f>
    </oc>
    <nc r="O370" t="n">
      <f>-</f>
    </nc>
  </rcc>
  <rcc rId="25260" ua="false" sId="4">
    <oc r="O371" t="e">
      <f>N371-</f>
    </oc>
    <nc r="O371" t="n">
      <f>-</f>
    </nc>
  </rcc>
  <rcc rId="25261" ua="false" sId="4">
    <oc r="O372" t="e">
      <f>N372-</f>
    </oc>
    <nc r="O372" t="n">
      <f>-</f>
    </nc>
  </rcc>
  <rcc rId="25262" ua="false" sId="4">
    <oc r="O373" t="e">
      <f>N373-</f>
    </oc>
    <nc r="O373" t="n">
      <f>-</f>
    </nc>
  </rcc>
  <rcc rId="25263" ua="false" sId="4">
    <oc r="O374" t="e">
      <f>N374-</f>
    </oc>
    <nc r="O374" t="n">
      <f>-</f>
    </nc>
  </rcc>
  <rcc rId="25264" ua="false" sId="4">
    <oc r="O375" t="e">
      <f>N375-</f>
    </oc>
    <nc r="O375" t="n">
      <f>-</f>
    </nc>
  </rcc>
  <rcc rId="25265" ua="false" sId="4">
    <oc r="O376" t="e">
      <f>N376-</f>
    </oc>
    <nc r="O376" t="n">
      <f>-</f>
    </nc>
  </rcc>
  <rcc rId="25266" ua="false" sId="4">
    <oc r="O377" t="e">
      <f>N377-</f>
    </oc>
    <nc r="O377" t="n">
      <f>-</f>
    </nc>
  </rcc>
  <rcc rId="25267" ua="false" sId="4">
    <oc r="O378" t="e">
      <f>N378-</f>
    </oc>
    <nc r="O378" t="n">
      <f>-</f>
    </nc>
  </rcc>
  <rcc rId="25268" ua="false" sId="4">
    <oc r="O379" t="e">
      <f>N379-</f>
    </oc>
    <nc r="O379" t="n">
      <f>-</f>
    </nc>
  </rcc>
  <rcc rId="25269" ua="false" sId="4">
    <oc r="O380" t="e">
      <f>N380-</f>
    </oc>
    <nc r="O380" t="n">
      <f>-</f>
    </nc>
  </rcc>
  <rcc rId="25270" ua="false" sId="4">
    <oc r="O381" t="e">
      <f>N381-</f>
    </oc>
    <nc r="O381" t="n">
      <f>-</f>
    </nc>
  </rcc>
  <rcc rId="25271" ua="false" sId="4">
    <oc r="O382" t="e">
      <f>N382-</f>
    </oc>
    <nc r="O382" t="n">
      <f>-</f>
    </nc>
  </rcc>
  <rcc rId="25272" ua="false" sId="4">
    <oc r="O383" t="e">
      <f>N383-</f>
    </oc>
    <nc r="O383" t="n">
      <f>-</f>
    </nc>
  </rcc>
  <rcc rId="25273" ua="false" sId="4">
    <oc r="O384" t="e">
      <f>N384-</f>
    </oc>
    <nc r="O384" t="n">
      <f>-</f>
    </nc>
  </rcc>
  <rcc rId="25274" ua="false" sId="4">
    <oc r="O385" t="e">
      <f>N385-</f>
    </oc>
    <nc r="O385" t="n">
      <f>-</f>
    </nc>
  </rcc>
  <rcc rId="25275" ua="false" sId="4">
    <oc r="O386" t="e">
      <f>N386-</f>
    </oc>
    <nc r="O386" t="n">
      <f>-</f>
    </nc>
  </rcc>
  <rcc rId="25276" ua="false" sId="4">
    <oc r="O387" t="e">
      <f>N387-</f>
    </oc>
    <nc r="O387" t="n">
      <f>-</f>
    </nc>
  </rcc>
  <rcc rId="25277" ua="false" sId="4">
    <oc r="O388" t="e">
      <f>N388-</f>
    </oc>
    <nc r="O388" t="n">
      <f>-</f>
    </nc>
  </rcc>
  <rcc rId="25278" ua="false" sId="4">
    <oc r="O389" t="e">
      <f>N389-</f>
    </oc>
    <nc r="O389" t="n">
      <f>-</f>
    </nc>
  </rcc>
  <rcc rId="25279" ua="false" sId="4">
    <nc r="O390" t="n">
      <f>-</f>
    </nc>
  </rcc>
  <rcc rId="25280" ua="false" sId="4">
    <oc r="P365" t="n">
      <f>N365+J365</f>
    </oc>
    <nc r="P365" t="n">
      <f>-</f>
    </nc>
  </rcc>
  <rcc rId="25281" ua="false" sId="4">
    <oc r="P366" t="n">
      <f>N366+J366</f>
    </oc>
    <nc r="P366" t="n">
      <f>-</f>
    </nc>
  </rcc>
  <rcc rId="25282" ua="false" sId="4">
    <oc r="P367" t="n">
      <f>N367+J367</f>
    </oc>
    <nc r="P367" t="n">
      <f>-</f>
    </nc>
  </rcc>
  <rcc rId="25283" ua="false" sId="4">
    <oc r="P368" t="n">
      <f>N368+J368</f>
    </oc>
    <nc r="P368" t="n">
      <f>-</f>
    </nc>
  </rcc>
  <rcc rId="25284" ua="false" sId="4">
    <oc r="P369" t="n">
      <f>N369+J369</f>
    </oc>
    <nc r="P369" t="n">
      <f>-</f>
    </nc>
  </rcc>
  <rcc rId="25285" ua="false" sId="4">
    <oc r="P370" t="n">
      <f>N370+J370</f>
    </oc>
    <nc r="P370" t="n">
      <f>-</f>
    </nc>
  </rcc>
  <rcc rId="25286" ua="false" sId="4">
    <oc r="P371" t="n">
      <f>N371+J371</f>
    </oc>
    <nc r="P371" t="n">
      <f>-</f>
    </nc>
  </rcc>
  <rcc rId="25287" ua="false" sId="4">
    <oc r="P372" t="n">
      <f>N372+J372</f>
    </oc>
    <nc r="P372" t="n">
      <f>-</f>
    </nc>
  </rcc>
  <rcc rId="25288" ua="false" sId="4">
    <oc r="P373" t="n">
      <f>N373+J373</f>
    </oc>
    <nc r="P373" t="n">
      <f>-</f>
    </nc>
  </rcc>
  <rcc rId="25289" ua="false" sId="4">
    <oc r="P374" t="n">
      <f>N374+J374</f>
    </oc>
    <nc r="P374" t="n">
      <f>-</f>
    </nc>
  </rcc>
  <rcc rId="25290" ua="false" sId="4">
    <oc r="P375" t="n">
      <f>N375+J375</f>
    </oc>
    <nc r="P375" t="n">
      <f>-</f>
    </nc>
  </rcc>
  <rcc rId="25291" ua="false" sId="4">
    <oc r="P376" t="n">
      <f>N376+J376</f>
    </oc>
    <nc r="P376" t="n">
      <f>-</f>
    </nc>
  </rcc>
  <rcc rId="25292" ua="false" sId="4">
    <oc r="P377" t="n">
      <f>N377+J377</f>
    </oc>
    <nc r="P377" t="n">
      <f>-</f>
    </nc>
  </rcc>
  <rcc rId="25293" ua="false" sId="4">
    <oc r="P378" t="n">
      <f>N378+J378</f>
    </oc>
    <nc r="P378" t="n">
      <f>-</f>
    </nc>
  </rcc>
  <rcc rId="25294" ua="false" sId="4">
    <oc r="P379" t="n">
      <f>N379+J379</f>
    </oc>
    <nc r="P379" t="n">
      <f>-</f>
    </nc>
  </rcc>
  <rcc rId="25295" ua="false" sId="4">
    <oc r="P380" t="n">
      <f>N380+J380</f>
    </oc>
    <nc r="P380" t="n">
      <f>-</f>
    </nc>
  </rcc>
  <rcc rId="25296" ua="false" sId="4">
    <oc r="P381" t="n">
      <f>N381+J381</f>
    </oc>
    <nc r="P381" t="n">
      <f>-</f>
    </nc>
  </rcc>
  <rcc rId="25297" ua="false" sId="4">
    <oc r="P382" t="n">
      <f>N382+J382</f>
    </oc>
    <nc r="P382" t="n">
      <f>-</f>
    </nc>
  </rcc>
  <rcc rId="25298" ua="false" sId="4">
    <oc r="P383" t="n">
      <f>N383+J383</f>
    </oc>
    <nc r="P383" t="n">
      <f>-</f>
    </nc>
  </rcc>
  <rcc rId="25299" ua="false" sId="4">
    <oc r="P384" t="n">
      <f>N384+J384</f>
    </oc>
    <nc r="P384" t="n">
      <f>-</f>
    </nc>
  </rcc>
  <rcc rId="25300" ua="false" sId="4">
    <oc r="P385" t="n">
      <f>N385+J385</f>
    </oc>
    <nc r="P385" t="n">
      <f>-</f>
    </nc>
  </rcc>
  <rcc rId="25301" ua="false" sId="4">
    <oc r="P386" t="n">
      <f>N386+J386</f>
    </oc>
    <nc r="P386" t="n">
      <f>-</f>
    </nc>
  </rcc>
  <rcc rId="25302" ua="false" sId="4">
    <oc r="P387" t="n">
      <f>N387+J387</f>
    </oc>
    <nc r="P387" t="n">
      <f>-</f>
    </nc>
  </rcc>
  <rcc rId="25303" ua="false" sId="4">
    <oc r="P388" t="n">
      <f>N388+J388</f>
    </oc>
    <nc r="P388" t="n">
      <f>-</f>
    </nc>
  </rcc>
  <rcc rId="25304" ua="false" sId="4">
    <oc r="P389" t="n">
      <f>N389+J389</f>
    </oc>
    <nc r="P389" t="n">
      <f>-</f>
    </nc>
  </rcc>
  <rcc rId="25305" ua="false" sId="4">
    <oc r="P390" t="e">
      <f/>
    </oc>
    <nc r="P390" t="n">
      <f>-</f>
    </nc>
  </rcc>
  <rcc rId="25306" ua="false" sId="4">
    <oc r="Q365" t="e">
      <f>P365-</f>
    </oc>
    <nc r="Q365" t="n">
      <f>-</f>
    </nc>
  </rcc>
  <rcc rId="25307" ua="false" sId="4">
    <oc r="Q366" t="e">
      <f>P366-</f>
    </oc>
    <nc r="Q366" t="n">
      <f>-</f>
    </nc>
  </rcc>
  <rcc rId="25308" ua="false" sId="4">
    <oc r="Q367" t="e">
      <f>P367-</f>
    </oc>
    <nc r="Q367" t="n">
      <f>-</f>
    </nc>
  </rcc>
  <rcc rId="25309" ua="false" sId="4">
    <oc r="Q368" t="e">
      <f>P368-</f>
    </oc>
    <nc r="Q368" t="n">
      <f>-</f>
    </nc>
  </rcc>
  <rcc rId="25310" ua="false" sId="4">
    <oc r="Q369" t="e">
      <f>P369-</f>
    </oc>
    <nc r="Q369" t="n">
      <f>-</f>
    </nc>
  </rcc>
  <rcc rId="25311" ua="false" sId="4">
    <oc r="Q370" t="e">
      <f>P370-</f>
    </oc>
    <nc r="Q370" t="n">
      <f>-</f>
    </nc>
  </rcc>
  <rcc rId="25312" ua="false" sId="4">
    <oc r="Q371" t="e">
      <f>P371-</f>
    </oc>
    <nc r="Q371" t="n">
      <f>-</f>
    </nc>
  </rcc>
  <rcc rId="25313" ua="false" sId="4">
    <oc r="Q372" t="e">
      <f>P372-</f>
    </oc>
    <nc r="Q372" t="n">
      <f>-</f>
    </nc>
  </rcc>
  <rcc rId="25314" ua="false" sId="4">
    <oc r="Q373" t="e">
      <f>P373-</f>
    </oc>
    <nc r="Q373" t="n">
      <f>-</f>
    </nc>
  </rcc>
  <rcc rId="25315" ua="false" sId="4">
    <oc r="Q374" t="e">
      <f>P374-</f>
    </oc>
    <nc r="Q374" t="n">
      <f>-</f>
    </nc>
  </rcc>
  <rcc rId="25316" ua="false" sId="4">
    <oc r="Q375" t="e">
      <f>P375-</f>
    </oc>
    <nc r="Q375" t="n">
      <f>-</f>
    </nc>
  </rcc>
  <rcc rId="25317" ua="false" sId="4">
    <oc r="Q376" t="e">
      <f>P376-</f>
    </oc>
    <nc r="Q376" t="n">
      <f>-</f>
    </nc>
  </rcc>
  <rcc rId="25318" ua="false" sId="4">
    <oc r="Q377" t="e">
      <f>P377-</f>
    </oc>
    <nc r="Q377" t="n">
      <f>-</f>
    </nc>
  </rcc>
  <rcc rId="25319" ua="false" sId="4">
    <oc r="Q378" t="e">
      <f>P378-</f>
    </oc>
    <nc r="Q378" t="n">
      <f>-</f>
    </nc>
  </rcc>
  <rcc rId="25320" ua="false" sId="4">
    <oc r="Q379" t="e">
      <f>P379-</f>
    </oc>
    <nc r="Q379" t="n">
      <f>-</f>
    </nc>
  </rcc>
  <rcc rId="25321" ua="false" sId="4">
    <oc r="Q380" t="e">
      <f>P380-</f>
    </oc>
    <nc r="Q380" t="n">
      <f>-</f>
    </nc>
  </rcc>
  <rcc rId="25322" ua="false" sId="4">
    <oc r="Q381" t="e">
      <f>P381-</f>
    </oc>
    <nc r="Q381" t="n">
      <f>-</f>
    </nc>
  </rcc>
  <rcc rId="25323" ua="false" sId="4">
    <oc r="Q382" t="e">
      <f>P382-</f>
    </oc>
    <nc r="Q382" t="n">
      <f>-</f>
    </nc>
  </rcc>
  <rcc rId="25324" ua="false" sId="4">
    <oc r="Q383" t="e">
      <f>P383-</f>
    </oc>
    <nc r="Q383" t="n">
      <f>-</f>
    </nc>
  </rcc>
  <rcc rId="25325" ua="false" sId="4">
    <oc r="Q384" t="e">
      <f>P384-</f>
    </oc>
    <nc r="Q384" t="n">
      <f>-</f>
    </nc>
  </rcc>
  <rcc rId="25326" ua="false" sId="4">
    <oc r="Q385" t="e">
      <f>P385-</f>
    </oc>
    <nc r="Q385" t="n">
      <f>-</f>
    </nc>
  </rcc>
  <rcc rId="25327" ua="false" sId="4">
    <oc r="Q386" t="e">
      <f>P386-</f>
    </oc>
    <nc r="Q386" t="n">
      <f>-</f>
    </nc>
  </rcc>
  <rcc rId="25328" ua="false" sId="4">
    <oc r="Q387" t="e">
      <f>P387-</f>
    </oc>
    <nc r="Q387" t="n">
      <f>-</f>
    </nc>
  </rcc>
  <rcc rId="25329" ua="false" sId="4">
    <oc r="Q388" t="e">
      <f>P388-</f>
    </oc>
    <nc r="Q388" t="n">
      <f>-</f>
    </nc>
  </rcc>
  <rcc rId="25330" ua="false" sId="4">
    <oc r="Q389" t="e">
      <f>P389-</f>
    </oc>
    <nc r="Q389" t="n">
      <f>-</f>
    </nc>
  </rcc>
  <rcc rId="25331" ua="false" sId="4">
    <nc r="Q390" t="n">
      <f>-</f>
    </nc>
  </rcc>
  <rcc rId="25332" ua="false" sId="4">
    <oc r="S365" t="e">
      <f>B365+</f>
    </oc>
    <nc r="S365" t="n">
      <f>-</f>
    </nc>
  </rcc>
  <rcc rId="25333" ua="false" sId="4">
    <oc r="S366" t="e">
      <f>B366+</f>
    </oc>
    <nc r="S366" t="n">
      <f>-</f>
    </nc>
  </rcc>
  <rcc rId="25334" ua="false" sId="4">
    <oc r="S367" t="e">
      <f>B367+</f>
    </oc>
    <nc r="S367" t="n">
      <f>-</f>
    </nc>
  </rcc>
  <rcc rId="25335" ua="false" sId="4">
    <oc r="S368" t="e">
      <f>B368+</f>
    </oc>
    <nc r="S368" t="n">
      <f>-</f>
    </nc>
  </rcc>
  <rcc rId="25336" ua="false" sId="4">
    <oc r="S369" t="e">
      <f>B369+</f>
    </oc>
    <nc r="S369" t="n">
      <f>-</f>
    </nc>
  </rcc>
  <rcc rId="25337" ua="false" sId="4">
    <oc r="S370" t="e">
      <f>B370+</f>
    </oc>
    <nc r="S370" t="n">
      <f>-</f>
    </nc>
  </rcc>
  <rcc rId="25338" ua="false" sId="4">
    <oc r="S371" t="e">
      <f>B371+</f>
    </oc>
    <nc r="S371" t="n">
      <f>-</f>
    </nc>
  </rcc>
  <rcc rId="25339" ua="false" sId="4">
    <oc r="S372" t="e">
      <f>B372+</f>
    </oc>
    <nc r="S372" t="n">
      <f>-</f>
    </nc>
  </rcc>
  <rcc rId="25340" ua="false" sId="4">
    <oc r="S373" t="e">
      <f>B373+</f>
    </oc>
    <nc r="S373" t="n">
      <f>-</f>
    </nc>
  </rcc>
  <rcc rId="25341" ua="false" sId="4">
    <oc r="S374" t="e">
      <f>B374+</f>
    </oc>
    <nc r="S374" t="n">
      <f>-</f>
    </nc>
  </rcc>
  <rcc rId="25342" ua="false" sId="4">
    <oc r="S375" t="e">
      <f>B375+</f>
    </oc>
    <nc r="S375" t="n">
      <f>-</f>
    </nc>
  </rcc>
  <rcc rId="25343" ua="false" sId="4">
    <oc r="S376" t="e">
      <f>B376+</f>
    </oc>
    <nc r="S376" t="n">
      <f>-</f>
    </nc>
  </rcc>
  <rcc rId="25344" ua="false" sId="4">
    <oc r="S377" t="e">
      <f>B377+</f>
    </oc>
    <nc r="S377" t="n">
      <f>-</f>
    </nc>
  </rcc>
  <rcc rId="25345" ua="false" sId="4">
    <oc r="S378" t="e">
      <f>B378+</f>
    </oc>
    <nc r="S378" t="n">
      <f>-</f>
    </nc>
  </rcc>
  <rcc rId="25346" ua="false" sId="4">
    <oc r="S379" t="e">
      <f>B379+</f>
    </oc>
    <nc r="S379" t="n">
      <f>-</f>
    </nc>
  </rcc>
  <rcc rId="25347" ua="false" sId="4">
    <oc r="S380" t="e">
      <f>B380+</f>
    </oc>
    <nc r="S380" t="n">
      <f>-</f>
    </nc>
  </rcc>
  <rcc rId="25348" ua="false" sId="4">
    <oc r="S381" t="e">
      <f>B381+</f>
    </oc>
    <nc r="S381" t="n">
      <f>-</f>
    </nc>
  </rcc>
  <rcc rId="25349" ua="false" sId="4">
    <oc r="S382" t="e">
      <f>B382+</f>
    </oc>
    <nc r="S382" t="n">
      <f>-</f>
    </nc>
  </rcc>
  <rcc rId="25350" ua="false" sId="4">
    <oc r="S383" t="e">
      <f>B383+</f>
    </oc>
    <nc r="S383" t="n">
      <f>-</f>
    </nc>
  </rcc>
  <rcc rId="25351" ua="false" sId="4">
    <oc r="S384" t="e">
      <f>B384+</f>
    </oc>
    <nc r="S384" t="n">
      <f>-</f>
    </nc>
  </rcc>
  <rcc rId="25352" ua="false" sId="4">
    <oc r="S385" t="e">
      <f>B385+</f>
    </oc>
    <nc r="S385" t="n">
      <f>-</f>
    </nc>
  </rcc>
  <rcc rId="25353" ua="false" sId="4">
    <oc r="S386" t="e">
      <f>B386+</f>
    </oc>
    <nc r="S386" t="n">
      <f>-</f>
    </nc>
  </rcc>
  <rcc rId="25354" ua="false" sId="4">
    <oc r="S387" t="e">
      <f>B387+</f>
    </oc>
    <nc r="S387" t="n">
      <f>-</f>
    </nc>
  </rcc>
  <rcc rId="25355" ua="false" sId="4">
    <oc r="S388" t="e">
      <f>B388+</f>
    </oc>
    <nc r="S388" t="n">
      <f>-</f>
    </nc>
  </rcc>
  <rcc rId="25356" ua="false" sId="4">
    <oc r="S389" t="e">
      <f>B389+</f>
    </oc>
    <nc r="S389" t="n">
      <f>-</f>
    </nc>
  </rcc>
  <rcc rId="25357" ua="false" sId="4">
    <nc r="S390" t="n">
      <f>-</f>
    </nc>
  </rcc>
  <rcc rId="25358" ua="false" sId="4">
    <oc r="T365" t="e">
      <f>C365+</f>
    </oc>
    <nc r="T365" t="n">
      <f>-</f>
    </nc>
  </rcc>
  <rcc rId="25359" ua="false" sId="4">
    <oc r="T366" t="e">
      <f>C366+</f>
    </oc>
    <nc r="T366" t="n">
      <f>-</f>
    </nc>
  </rcc>
  <rcc rId="25360" ua="false" sId="4">
    <oc r="T367" t="e">
      <f>C367+</f>
    </oc>
    <nc r="T367" t="n">
      <f>-</f>
    </nc>
  </rcc>
  <rcc rId="25361" ua="false" sId="4">
    <oc r="T368" t="e">
      <f>C368+</f>
    </oc>
    <nc r="T368" t="n">
      <f>-</f>
    </nc>
  </rcc>
  <rcc rId="25362" ua="false" sId="4">
    <oc r="T369" t="e">
      <f>C369+</f>
    </oc>
    <nc r="T369" t="n">
      <f>-</f>
    </nc>
  </rcc>
  <rcc rId="25363" ua="false" sId="4">
    <oc r="T370" t="e">
      <f>C370+</f>
    </oc>
    <nc r="T370" t="n">
      <f>-</f>
    </nc>
  </rcc>
  <rcc rId="25364" ua="false" sId="4">
    <oc r="T371" t="e">
      <f>C371+</f>
    </oc>
    <nc r="T371" t="n">
      <f>-</f>
    </nc>
  </rcc>
  <rcc rId="25365" ua="false" sId="4">
    <oc r="T372" t="e">
      <f>C372+</f>
    </oc>
    <nc r="T372" t="n">
      <f>-</f>
    </nc>
  </rcc>
  <rcc rId="25366" ua="false" sId="4">
    <oc r="T373" t="e">
      <f>C373+</f>
    </oc>
    <nc r="T373" t="n">
      <f>-</f>
    </nc>
  </rcc>
  <rcc rId="25367" ua="false" sId="4">
    <oc r="T374" t="e">
      <f>C374+</f>
    </oc>
    <nc r="T374" t="n">
      <f>-</f>
    </nc>
  </rcc>
  <rcc rId="25368" ua="false" sId="4">
    <oc r="T375" t="e">
      <f>C375+</f>
    </oc>
    <nc r="T375" t="n">
      <f>-</f>
    </nc>
  </rcc>
  <rcc rId="25369" ua="false" sId="4">
    <oc r="T376" t="e">
      <f>C376+</f>
    </oc>
    <nc r="T376" t="n">
      <f>-</f>
    </nc>
  </rcc>
  <rcc rId="25370" ua="false" sId="4">
    <oc r="T377" t="e">
      <f>C377+</f>
    </oc>
    <nc r="T377" t="n">
      <f>-</f>
    </nc>
  </rcc>
  <rcc rId="25371" ua="false" sId="4">
    <oc r="T378" t="e">
      <f>C378+</f>
    </oc>
    <nc r="T378" t="n">
      <f>-</f>
    </nc>
  </rcc>
  <rcc rId="25372" ua="false" sId="4">
    <oc r="T379" t="e">
      <f>C379+</f>
    </oc>
    <nc r="T379" t="n">
      <f>-</f>
    </nc>
  </rcc>
  <rcc rId="25373" ua="false" sId="4">
    <oc r="T380" t="e">
      <f>C380+</f>
    </oc>
    <nc r="T380" t="n">
      <f>-</f>
    </nc>
  </rcc>
  <rcc rId="25374" ua="false" sId="4">
    <oc r="T381" t="e">
      <f>C381+</f>
    </oc>
    <nc r="T381" t="n">
      <f>-</f>
    </nc>
  </rcc>
  <rcc rId="25375" ua="false" sId="4">
    <oc r="T382" t="e">
      <f>C382+</f>
    </oc>
    <nc r="T382" t="n">
      <f>-</f>
    </nc>
  </rcc>
  <rcc rId="25376" ua="false" sId="4">
    <oc r="T383" t="e">
      <f>C383+</f>
    </oc>
    <nc r="T383" t="n">
      <f>-</f>
    </nc>
  </rcc>
  <rcc rId="25377" ua="false" sId="4">
    <oc r="T384" t="e">
      <f>C384+</f>
    </oc>
    <nc r="T384" t="n">
      <f>-</f>
    </nc>
  </rcc>
  <rcc rId="25378" ua="false" sId="4">
    <oc r="T385" t="e">
      <f>C385+</f>
    </oc>
    <nc r="T385" t="n">
      <f>-</f>
    </nc>
  </rcc>
  <rcc rId="25379" ua="false" sId="4">
    <oc r="T386" t="e">
      <f>C386+</f>
    </oc>
    <nc r="T386" t="n">
      <f>-</f>
    </nc>
  </rcc>
  <rcc rId="25380" ua="false" sId="4">
    <oc r="T387" t="e">
      <f>C387+</f>
    </oc>
    <nc r="T387" t="n">
      <f>-</f>
    </nc>
  </rcc>
  <rcc rId="25381" ua="false" sId="4">
    <oc r="T388" t="e">
      <f>C388+</f>
    </oc>
    <nc r="T388" t="n">
      <f>-</f>
    </nc>
  </rcc>
  <rcc rId="25382" ua="false" sId="4">
    <oc r="T389" t="e">
      <f>C389+</f>
    </oc>
    <nc r="T389" t="n">
      <f>-</f>
    </nc>
  </rcc>
  <rcc rId="25383" ua="false" sId="4">
    <nc r="T390" t="n">
      <f>-</f>
    </nc>
  </rcc>
  <rcc rId="25384" ua="false" sId="4">
    <oc r="U365" t="e">
      <f>D365+</f>
    </oc>
    <nc r="U365" t="n">
      <f>-</f>
    </nc>
  </rcc>
  <rcc rId="25385" ua="false" sId="4">
    <oc r="U366" t="e">
      <f>D366+</f>
    </oc>
    <nc r="U366" t="n">
      <f>-</f>
    </nc>
  </rcc>
  <rcc rId="25386" ua="false" sId="4">
    <oc r="U367" t="e">
      <f>D367+</f>
    </oc>
    <nc r="U367" t="n">
      <f>-</f>
    </nc>
  </rcc>
  <rcc rId="25387" ua="false" sId="4">
    <oc r="U368" t="e">
      <f>D368+</f>
    </oc>
    <nc r="U368" t="n">
      <f>-</f>
    </nc>
  </rcc>
  <rcc rId="25388" ua="false" sId="4">
    <oc r="U369" t="e">
      <f>D369+</f>
    </oc>
    <nc r="U369" t="n">
      <f>-</f>
    </nc>
  </rcc>
  <rcc rId="25389" ua="false" sId="4">
    <oc r="U370" t="e">
      <f>D370+</f>
    </oc>
    <nc r="U370" t="n">
      <f>-</f>
    </nc>
  </rcc>
  <rcc rId="25390" ua="false" sId="4">
    <oc r="U371" t="e">
      <f>D371+</f>
    </oc>
    <nc r="U371" t="n">
      <f>-</f>
    </nc>
  </rcc>
  <rcc rId="25391" ua="false" sId="4">
    <oc r="U372" t="e">
      <f>D372+</f>
    </oc>
    <nc r="U372" t="n">
      <f>-</f>
    </nc>
  </rcc>
  <rcc rId="25392" ua="false" sId="4">
    <oc r="U373" t="e">
      <f>D373+</f>
    </oc>
    <nc r="U373" t="n">
      <f>-</f>
    </nc>
  </rcc>
  <rcc rId="25393" ua="false" sId="4">
    <oc r="U374" t="e">
      <f>D374+</f>
    </oc>
    <nc r="U374" t="n">
      <f>-</f>
    </nc>
  </rcc>
  <rcc rId="25394" ua="false" sId="4">
    <oc r="U375" t="e">
      <f>D375+</f>
    </oc>
    <nc r="U375" t="n">
      <f>-</f>
    </nc>
  </rcc>
  <rcc rId="25395" ua="false" sId="4">
    <oc r="U376" t="e">
      <f>D376+</f>
    </oc>
    <nc r="U376" t="n">
      <f>-</f>
    </nc>
  </rcc>
  <rcc rId="25396" ua="false" sId="4">
    <oc r="U377" t="e">
      <f>D377+</f>
    </oc>
    <nc r="U377" t="n">
      <f>-</f>
    </nc>
  </rcc>
  <rcc rId="25397" ua="false" sId="4">
    <oc r="U378" t="e">
      <f>D378+</f>
    </oc>
    <nc r="U378" t="n">
      <f>-</f>
    </nc>
  </rcc>
  <rcc rId="25398" ua="false" sId="4">
    <oc r="U379" t="e">
      <f>D379+</f>
    </oc>
    <nc r="U379" t="n">
      <f>-</f>
    </nc>
  </rcc>
  <rcc rId="25399" ua="false" sId="4">
    <oc r="U380" t="e">
      <f>D380+</f>
    </oc>
    <nc r="U380" t="n">
      <f>-</f>
    </nc>
  </rcc>
  <rcc rId="25400" ua="false" sId="4">
    <oc r="U381" t="e">
      <f>D381+</f>
    </oc>
    <nc r="U381" t="n">
      <f>-</f>
    </nc>
  </rcc>
  <rcc rId="25401" ua="false" sId="4">
    <oc r="U382" t="e">
      <f>D382+</f>
    </oc>
    <nc r="U382" t="n">
      <f>-</f>
    </nc>
  </rcc>
  <rcc rId="25402" ua="false" sId="4">
    <oc r="U383" t="e">
      <f>D383+</f>
    </oc>
    <nc r="U383" t="n">
      <f>-</f>
    </nc>
  </rcc>
  <rcc rId="25403" ua="false" sId="4">
    <oc r="U384" t="e">
      <f>D384+</f>
    </oc>
    <nc r="U384" t="n">
      <f>-</f>
    </nc>
  </rcc>
  <rcc rId="25404" ua="false" sId="4">
    <oc r="U385" t="e">
      <f>D385+</f>
    </oc>
    <nc r="U385" t="n">
      <f>-</f>
    </nc>
  </rcc>
  <rcc rId="25405" ua="false" sId="4">
    <oc r="U386" t="e">
      <f>D386+</f>
    </oc>
    <nc r="U386" t="n">
      <f>-</f>
    </nc>
  </rcc>
  <rcc rId="25406" ua="false" sId="4">
    <oc r="U387" t="e">
      <f>D387+</f>
    </oc>
    <nc r="U387" t="n">
      <f>-</f>
    </nc>
  </rcc>
  <rcc rId="25407" ua="false" sId="4">
    <oc r="U388" t="e">
      <f>D388+</f>
    </oc>
    <nc r="U388" t="n">
      <f>-</f>
    </nc>
  </rcc>
  <rcc rId="25408" ua="false" sId="4">
    <oc r="U389" t="e">
      <f>D389+</f>
    </oc>
    <nc r="U389" t="n">
      <f>-</f>
    </nc>
  </rcc>
  <rcc rId="25409" ua="false" sId="4">
    <nc r="U390" t="n">
      <f>-</f>
    </nc>
  </rcc>
  <rcc rId="25410" ua="false" sId="4">
    <oc r="V365" t="e">
      <f>E365+</f>
    </oc>
    <nc r="V365" t="n">
      <f>-</f>
    </nc>
  </rcc>
  <rcc rId="25411" ua="false" sId="4">
    <oc r="V366" t="e">
      <f>E366+</f>
    </oc>
    <nc r="V366" t="n">
      <f>-</f>
    </nc>
  </rcc>
  <rcc rId="25412" ua="false" sId="4">
    <oc r="V367" t="e">
      <f>E367+</f>
    </oc>
    <nc r="V367" t="n">
      <f>-</f>
    </nc>
  </rcc>
  <rcc rId="25413" ua="false" sId="4">
    <oc r="V368" t="e">
      <f>E368+</f>
    </oc>
    <nc r="V368" t="n">
      <f>-</f>
    </nc>
  </rcc>
  <rcc rId="25414" ua="false" sId="4">
    <oc r="V369" t="e">
      <f>E369+</f>
    </oc>
    <nc r="V369" t="n">
      <f>-</f>
    </nc>
  </rcc>
  <rcc rId="25415" ua="false" sId="4">
    <oc r="V370" t="e">
      <f>E370+</f>
    </oc>
    <nc r="V370" t="n">
      <f>-</f>
    </nc>
  </rcc>
  <rcc rId="25416" ua="false" sId="4">
    <oc r="V371" t="e">
      <f>E371+</f>
    </oc>
    <nc r="V371" t="n">
      <f>-</f>
    </nc>
  </rcc>
  <rcc rId="25417" ua="false" sId="4">
    <oc r="V372" t="e">
      <f>E372+</f>
    </oc>
    <nc r="V372" t="n">
      <f>-</f>
    </nc>
  </rcc>
  <rcc rId="25418" ua="false" sId="4">
    <oc r="V373" t="e">
      <f>E373+</f>
    </oc>
    <nc r="V373" t="n">
      <f>-</f>
    </nc>
  </rcc>
  <rcc rId="25419" ua="false" sId="4">
    <oc r="V374" t="e">
      <f>E374+</f>
    </oc>
    <nc r="V374" t="n">
      <f>-</f>
    </nc>
  </rcc>
  <rcc rId="25420" ua="false" sId="4">
    <oc r="V375" t="e">
      <f>E375+</f>
    </oc>
    <nc r="V375" t="n">
      <f>-</f>
    </nc>
  </rcc>
  <rcc rId="25421" ua="false" sId="4">
    <oc r="V376" t="e">
      <f>E376+</f>
    </oc>
    <nc r="V376" t="n">
      <f>-</f>
    </nc>
  </rcc>
  <rcc rId="25422" ua="false" sId="4">
    <oc r="V377" t="e">
      <f>E377+</f>
    </oc>
    <nc r="V377" t="n">
      <f>-</f>
    </nc>
  </rcc>
  <rcc rId="25423" ua="false" sId="4">
    <oc r="V378" t="e">
      <f>E378+</f>
    </oc>
    <nc r="V378" t="n">
      <f>-</f>
    </nc>
  </rcc>
  <rcc rId="25424" ua="false" sId="4">
    <oc r="V379" t="e">
      <f>E379+</f>
    </oc>
    <nc r="V379" t="n">
      <f>-</f>
    </nc>
  </rcc>
  <rcc rId="25425" ua="false" sId="4">
    <oc r="V380" t="e">
      <f>E380+</f>
    </oc>
    <nc r="V380" t="n">
      <f>-</f>
    </nc>
  </rcc>
  <rcc rId="25426" ua="false" sId="4">
    <oc r="V381" t="e">
      <f>E381+</f>
    </oc>
    <nc r="V381" t="n">
      <f>-</f>
    </nc>
  </rcc>
  <rcc rId="25427" ua="false" sId="4">
    <oc r="V382" t="e">
      <f>E382+</f>
    </oc>
    <nc r="V382" t="n">
      <f>-</f>
    </nc>
  </rcc>
  <rcc rId="25428" ua="false" sId="4">
    <oc r="V383" t="e">
      <f>E383+</f>
    </oc>
    <nc r="V383" t="n">
      <f>-</f>
    </nc>
  </rcc>
  <rcc rId="25429" ua="false" sId="4">
    <oc r="V384" t="e">
      <f>E384+</f>
    </oc>
    <nc r="V384" t="n">
      <f>-</f>
    </nc>
  </rcc>
  <rcc rId="25430" ua="false" sId="4">
    <oc r="V385" t="e">
      <f>E385+</f>
    </oc>
    <nc r="V385" t="n">
      <f>-</f>
    </nc>
  </rcc>
  <rcc rId="25431" ua="false" sId="4">
    <oc r="V386" t="e">
      <f>E386+</f>
    </oc>
    <nc r="V386" t="n">
      <f>-</f>
    </nc>
  </rcc>
  <rcc rId="25432" ua="false" sId="4">
    <oc r="V387" t="e">
      <f>E387+</f>
    </oc>
    <nc r="V387" t="n">
      <f>-</f>
    </nc>
  </rcc>
  <rcc rId="25433" ua="false" sId="4">
    <oc r="V388" t="e">
      <f>E388+</f>
    </oc>
    <nc r="V388" t="n">
      <f>-</f>
    </nc>
  </rcc>
  <rcc rId="25434" ua="false" sId="4">
    <oc r="V389" t="e">
      <f>E389+</f>
    </oc>
    <nc r="V389" t="n">
      <f>-</f>
    </nc>
  </rcc>
  <rcc rId="25435" ua="false" sId="4">
    <nc r="V390" t="n">
      <f>-</f>
    </nc>
  </rcc>
  <rcc rId="25436" ua="false" sId="4">
    <oc r="W365" t="e">
      <f>F365+</f>
    </oc>
    <nc r="W365" t="n">
      <f>-</f>
    </nc>
  </rcc>
  <rcc rId="25437" ua="false" sId="4">
    <oc r="W366" t="e">
      <f>F366+</f>
    </oc>
    <nc r="W366" t="n">
      <f>-</f>
    </nc>
  </rcc>
  <rcc rId="25438" ua="false" sId="4">
    <oc r="W367" t="e">
      <f>F367+</f>
    </oc>
    <nc r="W367" t="n">
      <f>-</f>
    </nc>
  </rcc>
  <rcc rId="25439" ua="false" sId="4">
    <oc r="W368" t="e">
      <f>F368+</f>
    </oc>
    <nc r="W368" t="n">
      <f>-</f>
    </nc>
  </rcc>
  <rcc rId="25440" ua="false" sId="4">
    <oc r="W369" t="e">
      <f>F369+</f>
    </oc>
    <nc r="W369" t="n">
      <f>-</f>
    </nc>
  </rcc>
  <rcc rId="25441" ua="false" sId="4">
    <oc r="W370" t="e">
      <f>F370+</f>
    </oc>
    <nc r="W370" t="n">
      <f>-</f>
    </nc>
  </rcc>
  <rcc rId="25442" ua="false" sId="4">
    <oc r="W371" t="e">
      <f>F371+</f>
    </oc>
    <nc r="W371" t="n">
      <f>-</f>
    </nc>
  </rcc>
  <rcc rId="25443" ua="false" sId="4">
    <oc r="W372" t="e">
      <f>F372+</f>
    </oc>
    <nc r="W372" t="n">
      <f>-</f>
    </nc>
  </rcc>
  <rcc rId="25444" ua="false" sId="4">
    <oc r="W373" t="e">
      <f>F373+</f>
    </oc>
    <nc r="W373" t="n">
      <f>-</f>
    </nc>
  </rcc>
  <rcc rId="25445" ua="false" sId="4">
    <oc r="W374" t="e">
      <f>F374+</f>
    </oc>
    <nc r="W374" t="n">
      <f>-</f>
    </nc>
  </rcc>
  <rcc rId="25446" ua="false" sId="4">
    <oc r="W375" t="e">
      <f>F375+</f>
    </oc>
    <nc r="W375" t="n">
      <f>-</f>
    </nc>
  </rcc>
  <rcc rId="25447" ua="false" sId="4">
    <oc r="W376" t="e">
      <f>F376+</f>
    </oc>
    <nc r="W376" t="n">
      <f>-</f>
    </nc>
  </rcc>
  <rcc rId="25448" ua="false" sId="4">
    <oc r="W377" t="e">
      <f>F377+</f>
    </oc>
    <nc r="W377" t="n">
      <f>-</f>
    </nc>
  </rcc>
  <rcc rId="25449" ua="false" sId="4">
    <oc r="W378" t="e">
      <f>F378+</f>
    </oc>
    <nc r="W378" t="n">
      <f>-</f>
    </nc>
  </rcc>
  <rcc rId="25450" ua="false" sId="4">
    <oc r="W379" t="e">
      <f>F379+</f>
    </oc>
    <nc r="W379" t="n">
      <f>-</f>
    </nc>
  </rcc>
  <rcc rId="25451" ua="false" sId="4">
    <oc r="W380" t="e">
      <f>F380+</f>
    </oc>
    <nc r="W380" t="n">
      <f>-</f>
    </nc>
  </rcc>
  <rcc rId="25452" ua="false" sId="4">
    <oc r="W381" t="e">
      <f>F381+</f>
    </oc>
    <nc r="W381" t="n">
      <f>-</f>
    </nc>
  </rcc>
  <rcc rId="25453" ua="false" sId="4">
    <oc r="W382" t="e">
      <f>F382+</f>
    </oc>
    <nc r="W382" t="n">
      <f>-</f>
    </nc>
  </rcc>
  <rcc rId="25454" ua="false" sId="4">
    <oc r="W383" t="e">
      <f>F383+</f>
    </oc>
    <nc r="W383" t="n">
      <f>-</f>
    </nc>
  </rcc>
  <rcc rId="25455" ua="false" sId="4">
    <oc r="W384" t="e">
      <f>F384+</f>
    </oc>
    <nc r="W384" t="n">
      <f>-</f>
    </nc>
  </rcc>
  <rcc rId="25456" ua="false" sId="4">
    <oc r="W385" t="e">
      <f>F385+</f>
    </oc>
    <nc r="W385" t="n">
      <f>-</f>
    </nc>
  </rcc>
  <rcc rId="25457" ua="false" sId="4">
    <oc r="W386" t="e">
      <f>F386+</f>
    </oc>
    <nc r="W386" t="n">
      <f>-</f>
    </nc>
  </rcc>
  <rcc rId="25458" ua="false" sId="4">
    <oc r="W387" t="e">
      <f>F387+</f>
    </oc>
    <nc r="W387" t="n">
      <f>-</f>
    </nc>
  </rcc>
  <rcc rId="25459" ua="false" sId="4">
    <oc r="W388" t="e">
      <f>F388+</f>
    </oc>
    <nc r="W388" t="n">
      <f>-</f>
    </nc>
  </rcc>
  <rcc rId="25460" ua="false" sId="4">
    <oc r="W389" t="e">
      <f>F389+</f>
    </oc>
    <nc r="W389" t="n">
      <f>-</f>
    </nc>
  </rcc>
  <rcc rId="25461" ua="false" sId="4">
    <nc r="W390" t="n">
      <f>-</f>
    </nc>
  </rcc>
  <rcc rId="25462" ua="false" sId="4">
    <oc r="X365" t="e">
      <f>G365+</f>
    </oc>
    <nc r="X365" t="n">
      <f>-</f>
    </nc>
  </rcc>
  <rcc rId="25463" ua="false" sId="4">
    <oc r="X366" t="e">
      <f>G366+</f>
    </oc>
    <nc r="X366" t="n">
      <f>-</f>
    </nc>
  </rcc>
  <rcc rId="25464" ua="false" sId="4">
    <oc r="X367" t="e">
      <f>G367+</f>
    </oc>
    <nc r="X367" t="n">
      <f>-</f>
    </nc>
  </rcc>
  <rcc rId="25465" ua="false" sId="4">
    <oc r="X368" t="e">
      <f>G368+</f>
    </oc>
    <nc r="X368" t="n">
      <f>-</f>
    </nc>
  </rcc>
  <rcc rId="25466" ua="false" sId="4">
    <oc r="X369" t="e">
      <f>G369+</f>
    </oc>
    <nc r="X369" t="n">
      <f>-</f>
    </nc>
  </rcc>
  <rcc rId="25467" ua="false" sId="4">
    <oc r="X370" t="e">
      <f>G370+</f>
    </oc>
    <nc r="X370" t="n">
      <f>-</f>
    </nc>
  </rcc>
  <rcc rId="25468" ua="false" sId="4">
    <oc r="X371" t="e">
      <f>G371+</f>
    </oc>
    <nc r="X371" t="n">
      <f>-</f>
    </nc>
  </rcc>
  <rcc rId="25469" ua="false" sId="4">
    <oc r="X372" t="e">
      <f>G372+</f>
    </oc>
    <nc r="X372" t="n">
      <f>-</f>
    </nc>
  </rcc>
  <rcc rId="25470" ua="false" sId="4">
    <oc r="X373" t="e">
      <f>G373+</f>
    </oc>
    <nc r="X373" t="n">
      <f>-</f>
    </nc>
  </rcc>
  <rcc rId="25471" ua="false" sId="4">
    <oc r="X374" t="e">
      <f>G374+</f>
    </oc>
    <nc r="X374" t="n">
      <f>-</f>
    </nc>
  </rcc>
  <rcc rId="25472" ua="false" sId="4">
    <oc r="X375" t="e">
      <f>G375+</f>
    </oc>
    <nc r="X375" t="n">
      <f>-</f>
    </nc>
  </rcc>
  <rcc rId="25473" ua="false" sId="4">
    <oc r="X376" t="e">
      <f>G376+</f>
    </oc>
    <nc r="X376" t="n">
      <f>-</f>
    </nc>
  </rcc>
  <rcc rId="25474" ua="false" sId="4">
    <oc r="X377" t="e">
      <f>G377+</f>
    </oc>
    <nc r="X377" t="n">
      <f>-</f>
    </nc>
  </rcc>
  <rcc rId="25475" ua="false" sId="4">
    <oc r="X378" t="e">
      <f>G378+</f>
    </oc>
    <nc r="X378" t="n">
      <f>-</f>
    </nc>
  </rcc>
  <rcc rId="25476" ua="false" sId="4">
    <oc r="X379" t="e">
      <f>G379+</f>
    </oc>
    <nc r="X379" t="n">
      <f>-</f>
    </nc>
  </rcc>
  <rcc rId="25477" ua="false" sId="4">
    <oc r="X380" t="e">
      <f>G380+</f>
    </oc>
    <nc r="X380" t="n">
      <f>-</f>
    </nc>
  </rcc>
  <rcc rId="25478" ua="false" sId="4">
    <oc r="X381" t="e">
      <f>G381+</f>
    </oc>
    <nc r="X381" t="n">
      <f>-</f>
    </nc>
  </rcc>
  <rcc rId="25479" ua="false" sId="4">
    <oc r="X382" t="e">
      <f>G382+</f>
    </oc>
    <nc r="X382" t="n">
      <f>-</f>
    </nc>
  </rcc>
  <rcc rId="25480" ua="false" sId="4">
    <oc r="X383" t="e">
      <f>G383+</f>
    </oc>
    <nc r="X383" t="n">
      <f>-</f>
    </nc>
  </rcc>
  <rcc rId="25481" ua="false" sId="4">
    <oc r="X384" t="e">
      <f>G384+</f>
    </oc>
    <nc r="X384" t="n">
      <f>-</f>
    </nc>
  </rcc>
  <rcc rId="25482" ua="false" sId="4">
    <oc r="X385" t="e">
      <f>G385+</f>
    </oc>
    <nc r="X385" t="n">
      <f>-</f>
    </nc>
  </rcc>
  <rcc rId="25483" ua="false" sId="4">
    <oc r="X386" t="e">
      <f>G386+</f>
    </oc>
    <nc r="X386" t="n">
      <f>-</f>
    </nc>
  </rcc>
  <rcc rId="25484" ua="false" sId="4">
    <oc r="X387" t="e">
      <f>G387+</f>
    </oc>
    <nc r="X387" t="n">
      <f>-</f>
    </nc>
  </rcc>
  <rcc rId="25485" ua="false" sId="4">
    <oc r="X388" t="e">
      <f>G388+</f>
    </oc>
    <nc r="X388" t="n">
      <f>-</f>
    </nc>
  </rcc>
  <rcc rId="25486" ua="false" sId="4">
    <oc r="X389" t="e">
      <f>G389+</f>
    </oc>
    <nc r="X389" t="n">
      <f>-</f>
    </nc>
  </rcc>
  <rcc rId="25487" ua="false" sId="4">
    <nc r="X390" t="n">
      <f>-</f>
    </nc>
  </rcc>
  <rcc rId="25488" ua="false" sId="4">
    <oc r="Y365" t="e">
      <f>H365+</f>
    </oc>
    <nc r="Y365" t="n">
      <f>-</f>
    </nc>
  </rcc>
  <rcc rId="25489" ua="false" sId="4">
    <oc r="Y366" t="e">
      <f>H366+</f>
    </oc>
    <nc r="Y366" t="n">
      <f>-</f>
    </nc>
  </rcc>
  <rcc rId="25490" ua="false" sId="4">
    <oc r="Y367" t="e">
      <f>H367+</f>
    </oc>
    <nc r="Y367" t="n">
      <f>-</f>
    </nc>
  </rcc>
  <rcc rId="25491" ua="false" sId="4">
    <oc r="Y368" t="e">
      <f>H368+</f>
    </oc>
    <nc r="Y368" t="n">
      <f>-</f>
    </nc>
  </rcc>
  <rcc rId="25492" ua="false" sId="4">
    <oc r="Y369" t="e">
      <f>H369+</f>
    </oc>
    <nc r="Y369" t="n">
      <f>-</f>
    </nc>
  </rcc>
  <rcc rId="25493" ua="false" sId="4">
    <oc r="Y370" t="e">
      <f>H370+</f>
    </oc>
    <nc r="Y370" t="n">
      <f>-</f>
    </nc>
  </rcc>
  <rcc rId="25494" ua="false" sId="4">
    <oc r="Y371" t="e">
      <f>H371+</f>
    </oc>
    <nc r="Y371" t="n">
      <f>-</f>
    </nc>
  </rcc>
  <rcc rId="25495" ua="false" sId="4">
    <oc r="Y372" t="e">
      <f>H372+</f>
    </oc>
    <nc r="Y372" t="n">
      <f>-</f>
    </nc>
  </rcc>
  <rcc rId="25496" ua="false" sId="4">
    <oc r="Y373" t="e">
      <f>H373+</f>
    </oc>
    <nc r="Y373" t="n">
      <f>-</f>
    </nc>
  </rcc>
  <rcc rId="25497" ua="false" sId="4">
    <oc r="Y374" t="e">
      <f>H374+</f>
    </oc>
    <nc r="Y374" t="n">
      <f>-</f>
    </nc>
  </rcc>
  <rcc rId="25498" ua="false" sId="4">
    <oc r="Y375" t="e">
      <f>H375+</f>
    </oc>
    <nc r="Y375" t="n">
      <f>-</f>
    </nc>
  </rcc>
  <rcc rId="25499" ua="false" sId="4">
    <oc r="Y376" t="e">
      <f>H376+</f>
    </oc>
    <nc r="Y376" t="n">
      <f>-</f>
    </nc>
  </rcc>
  <rcc rId="25500" ua="false" sId="4">
    <oc r="Y377" t="e">
      <f>H377+</f>
    </oc>
    <nc r="Y377" t="n">
      <f>-</f>
    </nc>
  </rcc>
  <rcc rId="25501" ua="false" sId="4">
    <oc r="Y378" t="e">
      <f>H378+</f>
    </oc>
    <nc r="Y378" t="n">
      <f>-</f>
    </nc>
  </rcc>
  <rcc rId="25502" ua="false" sId="4">
    <oc r="Y379" t="e">
      <f>H379+</f>
    </oc>
    <nc r="Y379" t="n">
      <f>-</f>
    </nc>
  </rcc>
  <rcc rId="25503" ua="false" sId="4">
    <oc r="Y380" t="e">
      <f>H380+</f>
    </oc>
    <nc r="Y380" t="n">
      <f>-</f>
    </nc>
  </rcc>
  <rcc rId="25504" ua="false" sId="4">
    <oc r="Y381" t="e">
      <f>H381+</f>
    </oc>
    <nc r="Y381" t="n">
      <f>-</f>
    </nc>
  </rcc>
  <rcc rId="25505" ua="false" sId="4">
    <oc r="Y382" t="e">
      <f>H382+</f>
    </oc>
    <nc r="Y382" t="n">
      <f>-</f>
    </nc>
  </rcc>
  <rcc rId="25506" ua="false" sId="4">
    <oc r="Y383" t="e">
      <f>H383+</f>
    </oc>
    <nc r="Y383" t="n">
      <f>-</f>
    </nc>
  </rcc>
  <rcc rId="25507" ua="false" sId="4">
    <oc r="Y384" t="e">
      <f>H384+</f>
    </oc>
    <nc r="Y384" t="n">
      <f>-</f>
    </nc>
  </rcc>
  <rcc rId="25508" ua="false" sId="4">
    <oc r="Y385" t="e">
      <f>H385+</f>
    </oc>
    <nc r="Y385" t="n">
      <f>-</f>
    </nc>
  </rcc>
  <rcc rId="25509" ua="false" sId="4">
    <oc r="Y386" t="e">
      <f>H386+</f>
    </oc>
    <nc r="Y386" t="n">
      <f>-</f>
    </nc>
  </rcc>
  <rcc rId="25510" ua="false" sId="4">
    <oc r="Y387" t="e">
      <f>H387+</f>
    </oc>
    <nc r="Y387" t="n">
      <f>-</f>
    </nc>
  </rcc>
  <rcc rId="25511" ua="false" sId="4">
    <oc r="Y388" t="e">
      <f>H388+</f>
    </oc>
    <nc r="Y388" t="n">
      <f>-</f>
    </nc>
  </rcc>
  <rcc rId="25512" ua="false" sId="4">
    <oc r="Y389" t="e">
      <f>H389+</f>
    </oc>
    <nc r="Y389" t="n">
      <f>-</f>
    </nc>
  </rcc>
  <rcc rId="25513" ua="false" sId="4">
    <nc r="Y390" t="n">
      <f>-</f>
    </nc>
  </rcc>
  <rcc rId="25514" ua="false" sId="4">
    <oc r="Z365" t="n">
      <f>X365+0.33*Y365</f>
    </oc>
    <nc r="Z365" t="n">
      <f>-</f>
    </nc>
  </rcc>
  <rcc rId="25515" ua="false" sId="4">
    <oc r="Z366" t="n">
      <f>X366+0.33*Y366</f>
    </oc>
    <nc r="Z366" t="n">
      <f>-</f>
    </nc>
  </rcc>
  <rcc rId="25516" ua="false" sId="4">
    <oc r="Z367" t="n">
      <f>X367+0.33*Y367</f>
    </oc>
    <nc r="Z367" t="n">
      <f>-</f>
    </nc>
  </rcc>
  <rcc rId="25517" ua="false" sId="4">
    <oc r="Z368" t="n">
      <f>X368+0.33*Y368</f>
    </oc>
    <nc r="Z368" t="n">
      <f>-</f>
    </nc>
  </rcc>
  <rcc rId="25518" ua="false" sId="4">
    <oc r="Z369" t="n">
      <f>X369+0.33*Y369</f>
    </oc>
    <nc r="Z369" t="n">
      <f>-</f>
    </nc>
  </rcc>
  <rcc rId="25519" ua="false" sId="4">
    <oc r="Z370" t="n">
      <f>X370+0.33*Y370</f>
    </oc>
    <nc r="Z370" t="n">
      <f>-</f>
    </nc>
  </rcc>
  <rcc rId="25520" ua="false" sId="4">
    <oc r="Z371" t="n">
      <f>X371+0.33*Y371</f>
    </oc>
    <nc r="Z371" t="n">
      <f>-</f>
    </nc>
  </rcc>
  <rcc rId="25521" ua="false" sId="4">
    <oc r="Z372" t="n">
      <f>X372+0.33*Y372</f>
    </oc>
    <nc r="Z372" t="n">
      <f>-</f>
    </nc>
  </rcc>
  <rcc rId="25522" ua="false" sId="4">
    <oc r="Z373" t="n">
      <f>X373+0.33*Y373</f>
    </oc>
    <nc r="Z373" t="n">
      <f>-</f>
    </nc>
  </rcc>
  <rcc rId="25523" ua="false" sId="4">
    <oc r="Z374" t="n">
      <f>X374+0.33*Y374</f>
    </oc>
    <nc r="Z374" t="n">
      <f>-</f>
    </nc>
  </rcc>
  <rcc rId="25524" ua="false" sId="4">
    <oc r="Z375" t="n">
      <f>X375+0.33*Y375</f>
    </oc>
    <nc r="Z375" t="n">
      <f>-</f>
    </nc>
  </rcc>
  <rcc rId="25525" ua="false" sId="4">
    <oc r="Z376" t="n">
      <f>X376+0.33*Y376</f>
    </oc>
    <nc r="Z376" t="n">
      <f>-</f>
    </nc>
  </rcc>
  <rcc rId="25526" ua="false" sId="4">
    <oc r="Z377" t="n">
      <f>X377+0.33*Y377</f>
    </oc>
    <nc r="Z377" t="n">
      <f>-</f>
    </nc>
  </rcc>
  <rcc rId="25527" ua="false" sId="4">
    <oc r="Z378" t="n">
      <f>X378+0.33*Y378</f>
    </oc>
    <nc r="Z378" t="n">
      <f>-</f>
    </nc>
  </rcc>
  <rcc rId="25528" ua="false" sId="4">
    <oc r="Z379" t="n">
      <f>X379+0.33*Y379</f>
    </oc>
    <nc r="Z379" t="n">
      <f>-</f>
    </nc>
  </rcc>
  <rcc rId="25529" ua="false" sId="4">
    <oc r="Z380" t="n">
      <f>X380+0.33*Y380</f>
    </oc>
    <nc r="Z380" t="n">
      <f>-</f>
    </nc>
  </rcc>
  <rcc rId="25530" ua="false" sId="4">
    <oc r="Z381" t="n">
      <f>X381+0.33*Y381</f>
    </oc>
    <nc r="Z381" t="n">
      <f>-</f>
    </nc>
  </rcc>
  <rcc rId="25531" ua="false" sId="4">
    <oc r="Z382" t="n">
      <f>X382+0.33*Y382</f>
    </oc>
    <nc r="Z382" t="n">
      <f>-</f>
    </nc>
  </rcc>
  <rcc rId="25532" ua="false" sId="4">
    <oc r="Z383" t="n">
      <f>X383+0.33*Y383</f>
    </oc>
    <nc r="Z383" t="n">
      <f>-</f>
    </nc>
  </rcc>
  <rcc rId="25533" ua="false" sId="4">
    <oc r="Z384" t="n">
      <f>X384+0.33*Y384</f>
    </oc>
    <nc r="Z384" t="n">
      <f>-</f>
    </nc>
  </rcc>
  <rcc rId="25534" ua="false" sId="4">
    <oc r="Z385" t="n">
      <f>X385+0.33*Y385</f>
    </oc>
    <nc r="Z385" t="n">
      <f>-</f>
    </nc>
  </rcc>
  <rcc rId="25535" ua="false" sId="4">
    <oc r="Z386" t="n">
      <f>X386+0.33*Y386</f>
    </oc>
    <nc r="Z386" t="n">
      <f>-</f>
    </nc>
  </rcc>
  <rcc rId="25536" ua="false" sId="4">
    <oc r="Z387" t="n">
      <f>X387+0.33*Y387</f>
    </oc>
    <nc r="Z387" t="n">
      <f>-</f>
    </nc>
  </rcc>
  <rcc rId="25537" ua="false" sId="4">
    <oc r="Z388" t="n">
      <f>X388+0.33*Y388</f>
    </oc>
    <nc r="Z388" t="n">
      <f>-</f>
    </nc>
  </rcc>
  <rcc rId="25538" ua="false" sId="4">
    <oc r="Z389" t="n">
      <f>X389+0.33*Y389</f>
    </oc>
    <nc r="Z389" t="n">
      <f>-</f>
    </nc>
  </rcc>
  <rcc rId="25539" ua="false" sId="4">
    <nc r="Z390" t="n">
      <f>-</f>
    </nc>
  </rcc>
  <rcc rId="25540" ua="false" sId="4">
    <oc r="AC365" t="n">
      <f>IF(T365&gt;0,S365/T365,0)</f>
    </oc>
    <nc r="AC365" t="n">
      <f>-</f>
    </nc>
  </rcc>
  <rcc rId="25541" ua="false" sId="4">
    <oc r="AC366" t="n">
      <f>IF(T366&gt;0,S366/T366,0)</f>
    </oc>
    <nc r="AC366" t="n">
      <f>-</f>
    </nc>
  </rcc>
  <rcc rId="25542" ua="false" sId="4">
    <oc r="AC367" t="n">
      <f>IF(T367&gt;0,S367/T367,0)</f>
    </oc>
    <nc r="AC367" t="n">
      <f>-</f>
    </nc>
  </rcc>
  <rcc rId="25543" ua="false" sId="4">
    <oc r="AC368" t="n">
      <f>IF(T368&gt;0,S368/T368,0)</f>
    </oc>
    <nc r="AC368" t="n">
      <f>-</f>
    </nc>
  </rcc>
  <rcc rId="25544" ua="false" sId="4">
    <oc r="AC369" t="n">
      <f>IF(T369&gt;0,S369/T369,0)</f>
    </oc>
    <nc r="AC369" t="n">
      <f>-</f>
    </nc>
  </rcc>
  <rcc rId="25545" ua="false" sId="4">
    <oc r="AC370" t="n">
      <f>IF(T370&gt;0,S370/T370,0)</f>
    </oc>
    <nc r="AC370" t="n">
      <f>-</f>
    </nc>
  </rcc>
  <rcc rId="25546" ua="false" sId="4">
    <oc r="AC371" t="n">
      <f>IF(T371&gt;0,S371/T371,0)</f>
    </oc>
    <nc r="AC371" t="n">
      <f>-</f>
    </nc>
  </rcc>
  <rcc rId="25547" ua="false" sId="4">
    <oc r="AC372" t="n">
      <f>IF(T372&gt;0,S372/T372,0)</f>
    </oc>
    <nc r="AC372" t="n">
      <f>-</f>
    </nc>
  </rcc>
  <rcc rId="25548" ua="false" sId="4">
    <oc r="AC373" t="n">
      <f>IF(T373&gt;0,S373/T373,0)</f>
    </oc>
    <nc r="AC373" t="n">
      <f>-</f>
    </nc>
  </rcc>
  <rcc rId="25549" ua="false" sId="4">
    <oc r="AC374" t="n">
      <f>IF(T374&gt;0,S374/T374,0)</f>
    </oc>
    <nc r="AC374" t="n">
      <f>-</f>
    </nc>
  </rcc>
  <rcc rId="25550" ua="false" sId="4">
    <oc r="AC375" t="n">
      <f>IF(T375&gt;0,S375/T375,0)</f>
    </oc>
    <nc r="AC375" t="n">
      <f>-</f>
    </nc>
  </rcc>
  <rcc rId="25551" ua="false" sId="4">
    <oc r="AC376" t="n">
      <f>IF(T376&gt;0,S376/T376,0)</f>
    </oc>
    <nc r="AC376" t="n">
      <f>-</f>
    </nc>
  </rcc>
  <rcc rId="25552" ua="false" sId="4">
    <oc r="AC377" t="n">
      <f>IF(T377&gt;0,S377/T377,0)</f>
    </oc>
    <nc r="AC377" t="n">
      <f>-</f>
    </nc>
  </rcc>
  <rcc rId="25553" ua="false" sId="4">
    <oc r="AC378" t="n">
      <f>IF(T378&gt;0,S378/T378,0)</f>
    </oc>
    <nc r="AC378" t="n">
      <f>-</f>
    </nc>
  </rcc>
  <rcc rId="25554" ua="false" sId="4">
    <oc r="AC379" t="n">
      <f>IF(T379&gt;0,S379/T379,0)</f>
    </oc>
    <nc r="AC379" t="n">
      <f>-</f>
    </nc>
  </rcc>
  <rcc rId="25555" ua="false" sId="4">
    <oc r="AC380" t="n">
      <f>IF(T380&gt;0,S380/T380,0)</f>
    </oc>
    <nc r="AC380" t="n">
      <f>-</f>
    </nc>
  </rcc>
  <rcc rId="25556" ua="false" sId="4">
    <oc r="AC381" t="n">
      <f>IF(T381&gt;0,S381/T381,0)</f>
    </oc>
    <nc r="AC381" t="n">
      <f>-</f>
    </nc>
  </rcc>
  <rcc rId="25557" ua="false" sId="4">
    <oc r="AC382" t="n">
      <f>IF(T382&gt;0,S382/T382,0)</f>
    </oc>
    <nc r="AC382" t="n">
      <f>-</f>
    </nc>
  </rcc>
  <rcc rId="25558" ua="false" sId="4">
    <oc r="AC383" t="n">
      <f>IF(T383&gt;0,S383/T383,0)</f>
    </oc>
    <nc r="AC383" t="n">
      <f>-</f>
    </nc>
  </rcc>
  <rcc rId="25559" ua="false" sId="4">
    <oc r="AC384" t="n">
      <f>IF(T384&gt;0,S384/T384,0)</f>
    </oc>
    <nc r="AC384" t="n">
      <f>-</f>
    </nc>
  </rcc>
  <rcc rId="25560" ua="false" sId="4">
    <oc r="AC385" t="n">
      <f>IF(T385&gt;0,S385/T385,0)</f>
    </oc>
    <nc r="AC385" t="n">
      <f>-</f>
    </nc>
  </rcc>
  <rcc rId="25561" ua="false" sId="4">
    <oc r="AC386" t="n">
      <f>IF(T386&gt;0,S386/T386,0)</f>
    </oc>
    <nc r="AC386" t="n">
      <f>-</f>
    </nc>
  </rcc>
  <rcc rId="25562" ua="false" sId="4">
    <oc r="AC387" t="n">
      <f>IF(T387&gt;0,S387/T387,0)</f>
    </oc>
    <nc r="AC387" t="n">
      <f>-</f>
    </nc>
  </rcc>
  <rcc rId="25563" ua="false" sId="4">
    <oc r="AC388" t="n">
      <f>IF(T388&gt;0,S388/T388,0)</f>
    </oc>
    <nc r="AC388" t="n">
      <f>-</f>
    </nc>
  </rcc>
  <rcc rId="25564" ua="false" sId="4">
    <oc r="AC389" t="n">
      <f>IF(T389&gt;0,S389/T389,0)</f>
    </oc>
    <nc r="AC389" t="n">
      <f>-</f>
    </nc>
  </rcc>
  <rcc rId="25565" ua="false" sId="4">
    <oc r="AC390" t="e">
      <f>AVERAGE(AC365:AC389)</f>
    </oc>
    <nc r="AC390" t="n">
      <f>-</f>
    </nc>
  </rcc>
  <rcc rId="25566" ua="false" sId="4">
    <oc r="AC391" t="e">
      <f>_xlfn.STDEV.P(AC365:AC389)</f>
    </oc>
    <nc r="AC391" t="n">
      <f>-</f>
    </nc>
  </rcc>
  <rcc rId="25567" ua="false" sId="4">
    <oc r="AD365" t="e">
      <f>EXP((((AC365-AC$390)/AC$391+2)/4-1.9)^3)</f>
    </oc>
    <nc r="AD365" t="n">
      <f>-</f>
    </nc>
  </rcc>
  <rcc rId="25568" ua="false" sId="4">
    <oc r="AD366" t="e">
      <f>EXP((((AC366-AC$390)/AC$391+2)/4-1.9)^3)</f>
    </oc>
    <nc r="AD366" t="n">
      <f>-</f>
    </nc>
  </rcc>
  <rcc rId="25569" ua="false" sId="4">
    <oc r="AD367" t="e">
      <f>EXP((((AC367-AC$390)/AC$391+2)/4-1.9)^3)</f>
    </oc>
    <nc r="AD367" t="n">
      <f>-</f>
    </nc>
  </rcc>
  <rcc rId="25570" ua="false" sId="4">
    <oc r="AD368" t="e">
      <f>EXP((((AC368-AC$390)/AC$391+2)/4-1.9)^3)</f>
    </oc>
    <nc r="AD368" t="n">
      <f>-</f>
    </nc>
  </rcc>
  <rcc rId="25571" ua="false" sId="4">
    <oc r="AD369" t="e">
      <f>EXP((((AC369-AC$390)/AC$391+2)/4-1.9)^3)</f>
    </oc>
    <nc r="AD369" t="n">
      <f>-</f>
    </nc>
  </rcc>
  <rcc rId="25572" ua="false" sId="4">
    <oc r="AD370" t="e">
      <f>EXP((((AC370-AC$390)/AC$391+2)/4-1.9)^3)</f>
    </oc>
    <nc r="AD370" t="n">
      <f>-</f>
    </nc>
  </rcc>
  <rcc rId="25573" ua="false" sId="4">
    <oc r="AD371" t="e">
      <f>EXP((((AC371-AC$390)/AC$391+2)/4-1.9)^3)</f>
    </oc>
    <nc r="AD371" t="n">
      <f>-</f>
    </nc>
  </rcc>
  <rcc rId="25574" ua="false" sId="4">
    <oc r="AD372" t="e">
      <f>EXP((((AC372-AC$390)/AC$391+2)/4-1.9)^3)</f>
    </oc>
    <nc r="AD372" t="n">
      <f>-</f>
    </nc>
  </rcc>
  <rcc rId="25575" ua="false" sId="4">
    <oc r="AD373" t="e">
      <f>EXP((((AC373-AC$390)/AC$391+2)/4-1.9)^3)</f>
    </oc>
    <nc r="AD373" t="n">
      <f>-</f>
    </nc>
  </rcc>
  <rcc rId="25576" ua="false" sId="4">
    <oc r="AD374" t="e">
      <f>EXP((((AC374-AC$390)/AC$391+2)/4-1.9)^3)</f>
    </oc>
    <nc r="AD374" t="n">
      <f>-</f>
    </nc>
  </rcc>
  <rcc rId="25577" ua="false" sId="4">
    <oc r="AD375" t="e">
      <f>EXP((((AC375-AC$390)/AC$391+2)/4-1.9)^3)</f>
    </oc>
    <nc r="AD375" t="n">
      <f>-</f>
    </nc>
  </rcc>
  <rcc rId="25578" ua="false" sId="4">
    <oc r="AD376" t="e">
      <f>EXP((((AC376-AC$390)/AC$391+2)/4-1.9)^3)</f>
    </oc>
    <nc r="AD376" t="n">
      <f>-</f>
    </nc>
  </rcc>
  <rcc rId="25579" ua="false" sId="4">
    <oc r="AD377" t="e">
      <f>EXP((((AC377-AC$390)/AC$391+2)/4-1.9)^3)</f>
    </oc>
    <nc r="AD377" t="n">
      <f>-</f>
    </nc>
  </rcc>
  <rcc rId="25580" ua="false" sId="4">
    <oc r="AD378" t="e">
      <f>EXP((((AC378-AC$390)/AC$391+2)/4-1.9)^3)</f>
    </oc>
    <nc r="AD378" t="n">
      <f>-</f>
    </nc>
  </rcc>
  <rcc rId="25581" ua="false" sId="4">
    <oc r="AD379" t="e">
      <f>EXP((((AC379-AC$390)/AC$391+2)/4-1.9)^3)</f>
    </oc>
    <nc r="AD379" t="n">
      <f>-</f>
    </nc>
  </rcc>
  <rcc rId="25582" ua="false" sId="4">
    <oc r="AD380" t="e">
      <f>EXP((((AC380-AC$390)/AC$391+2)/4-1.9)^3)</f>
    </oc>
    <nc r="AD380" t="n">
      <f>-</f>
    </nc>
  </rcc>
  <rcc rId="25583" ua="false" sId="4">
    <oc r="AD381" t="e">
      <f>EXP((((AC381-AC$390)/AC$391+2)/4-1.9)^3)</f>
    </oc>
    <nc r="AD381" t="n">
      <f>-</f>
    </nc>
  </rcc>
  <rcc rId="25584" ua="false" sId="4">
    <oc r="AD382" t="e">
      <f>EXP((((AC382-AC$390)/AC$391+2)/4-1.9)^3)</f>
    </oc>
    <nc r="AD382" t="n">
      <f>-</f>
    </nc>
  </rcc>
  <rcc rId="25585" ua="false" sId="4">
    <oc r="AD383" t="e">
      <f>EXP((((AC383-AC$390)/AC$391+2)/4-1.9)^3)</f>
    </oc>
    <nc r="AD383" t="n">
      <f>-</f>
    </nc>
  </rcc>
  <rcc rId="25586" ua="false" sId="4">
    <oc r="AD384" t="e">
      <f>EXP((((AC384-AC$390)/AC$391+2)/4-1.9)^3)</f>
    </oc>
    <nc r="AD384" t="n">
      <f>-</f>
    </nc>
  </rcc>
  <rcc rId="25587" ua="false" sId="4">
    <oc r="AD385" t="e">
      <f>EXP((((AC385-AC$390)/AC$391+2)/4-1.9)^3)</f>
    </oc>
    <nc r="AD385" t="n">
      <f>-</f>
    </nc>
  </rcc>
  <rcc rId="25588" ua="false" sId="4">
    <oc r="AD386" t="e">
      <f>EXP((((AC386-AC$390)/AC$391+2)/4-1.9)^3)</f>
    </oc>
    <nc r="AD386" t="n">
      <f>-</f>
    </nc>
  </rcc>
  <rcc rId="25589" ua="false" sId="4">
    <oc r="AD387" t="e">
      <f>EXP((((AC387-AC$390)/AC$391+2)/4-1.9)^3)</f>
    </oc>
    <nc r="AD387" t="n">
      <f>-</f>
    </nc>
  </rcc>
  <rcc rId="25590" ua="false" sId="4">
    <oc r="AD388" t="e">
      <f>EXP((((AC388-AC$390)/AC$391+2)/4-1.9)^3)</f>
    </oc>
    <nc r="AD388" t="n">
      <f>-</f>
    </nc>
  </rcc>
  <rcc rId="25591" ua="false" sId="4">
    <oc r="AD389" t="e">
      <f>EXP((((AC389-AC$390)/AC$391+2)/4-1.9)^3)</f>
    </oc>
    <nc r="AD389" t="n">
      <f>-</f>
    </nc>
  </rcc>
  <rcc rId="25592" ua="false" sId="4">
    <oc r="AE365" t="e">
      <f>S365/U365</f>
    </oc>
    <nc r="AE365" t="n">
      <f>-</f>
    </nc>
  </rcc>
  <rcc rId="25593" ua="false" sId="4">
    <oc r="AE366" t="e">
      <f>S366/U366</f>
    </oc>
    <nc r="AE366" t="n">
      <f>-</f>
    </nc>
  </rcc>
  <rcc rId="25594" ua="false" sId="4">
    <oc r="AE367" t="e">
      <f>S367/U367</f>
    </oc>
    <nc r="AE367" t="n">
      <f>-</f>
    </nc>
  </rcc>
  <rcc rId="25595" ua="false" sId="4">
    <oc r="AE368" t="e">
      <f>S368/U368</f>
    </oc>
    <nc r="AE368" t="n">
      <f>-</f>
    </nc>
  </rcc>
  <rcc rId="25596" ua="false" sId="4">
    <oc r="AE369" t="e">
      <f>S369/U369</f>
    </oc>
    <nc r="AE369" t="n">
      <f>-</f>
    </nc>
  </rcc>
  <rcc rId="25597" ua="false" sId="4">
    <oc r="AE370" t="e">
      <f>S370/U370</f>
    </oc>
    <nc r="AE370" t="n">
      <f>-</f>
    </nc>
  </rcc>
  <rcc rId="25598" ua="false" sId="4">
    <oc r="AE371" t="e">
      <f>S371/U371</f>
    </oc>
    <nc r="AE371" t="n">
      <f>-</f>
    </nc>
  </rcc>
  <rcc rId="25599" ua="false" sId="4">
    <oc r="AE372" t="e">
      <f>S372/U372</f>
    </oc>
    <nc r="AE372" t="n">
      <f>-</f>
    </nc>
  </rcc>
  <rcc rId="25600" ua="false" sId="4">
    <oc r="AE373" t="e">
      <f>S373/U373</f>
    </oc>
    <nc r="AE373" t="n">
      <f>-</f>
    </nc>
  </rcc>
  <rcc rId="25601" ua="false" sId="4">
    <oc r="AE374" t="e">
      <f>S374/U374</f>
    </oc>
    <nc r="AE374" t="n">
      <f>-</f>
    </nc>
  </rcc>
  <rcc rId="25602" ua="false" sId="4">
    <oc r="AE375" t="e">
      <f>S375/U375</f>
    </oc>
    <nc r="AE375" t="n">
      <f>-</f>
    </nc>
  </rcc>
  <rcc rId="25603" ua="false" sId="4">
    <oc r="AE376" t="e">
      <f>S376/U376</f>
    </oc>
    <nc r="AE376" t="n">
      <f>-</f>
    </nc>
  </rcc>
  <rcc rId="25604" ua="false" sId="4">
    <oc r="AE377" t="e">
      <f>S377/U377</f>
    </oc>
    <nc r="AE377" t="n">
      <f>-</f>
    </nc>
  </rcc>
  <rcc rId="25605" ua="false" sId="4">
    <oc r="AE378" t="e">
      <f>S378/U378</f>
    </oc>
    <nc r="AE378" t="n">
      <f>-</f>
    </nc>
  </rcc>
  <rcc rId="25606" ua="false" sId="4">
    <oc r="AE379" t="e">
      <f>S379/U379</f>
    </oc>
    <nc r="AE379" t="n">
      <f>-</f>
    </nc>
  </rcc>
  <rcc rId="25607" ua="false" sId="4">
    <oc r="AE380" t="e">
      <f>S380/U380</f>
    </oc>
    <nc r="AE380" t="n">
      <f>-</f>
    </nc>
  </rcc>
  <rcc rId="25608" ua="false" sId="4">
    <oc r="AE381" t="e">
      <f>S381/U381</f>
    </oc>
    <nc r="AE381" t="n">
      <f>-</f>
    </nc>
  </rcc>
  <rcc rId="25609" ua="false" sId="4">
    <oc r="AE382" t="e">
      <f>S382/U382</f>
    </oc>
    <nc r="AE382" t="n">
      <f>-</f>
    </nc>
  </rcc>
  <rcc rId="25610" ua="false" sId="4">
    <oc r="AE383" t="e">
      <f>S383/U383</f>
    </oc>
    <nc r="AE383" t="n">
      <f>-</f>
    </nc>
  </rcc>
  <rcc rId="25611" ua="false" sId="4">
    <oc r="AE384" t="e">
      <f>S384/U384</f>
    </oc>
    <nc r="AE384" t="n">
      <f>-</f>
    </nc>
  </rcc>
  <rcc rId="25612" ua="false" sId="4">
    <oc r="AE385" t="e">
      <f>S385/U385</f>
    </oc>
    <nc r="AE385" t="n">
      <f>-</f>
    </nc>
  </rcc>
  <rcc rId="25613" ua="false" sId="4">
    <oc r="AE386" t="e">
      <f>S386/U386</f>
    </oc>
    <nc r="AE386" t="n">
      <f>-</f>
    </nc>
  </rcc>
  <rcc rId="25614" ua="false" sId="4">
    <oc r="AE387" t="e">
      <f>S387/U387</f>
    </oc>
    <nc r="AE387" t="n">
      <f>-</f>
    </nc>
  </rcc>
  <rcc rId="25615" ua="false" sId="4">
    <oc r="AE388" t="e">
      <f>S388/U388</f>
    </oc>
    <nc r="AE388" t="n">
      <f>-</f>
    </nc>
  </rcc>
  <rcc rId="25616" ua="false" sId="4">
    <oc r="AE389" t="e">
      <f>S389/U389</f>
    </oc>
    <nc r="AE389" t="n">
      <f>-</f>
    </nc>
  </rcc>
  <rcc rId="25617" ua="false" sId="4">
    <oc r="AE390" t="e">
      <f>AVERAGE(AE365:AE389)</f>
    </oc>
    <nc r="AE390" t="n">
      <f>-</f>
    </nc>
  </rcc>
  <rcc rId="25618" ua="false" sId="4">
    <oc r="AE391" t="e">
      <f>_xlfn.STDEV.P(AE365:AE389)</f>
    </oc>
    <nc r="AE391" t="n">
      <f>-</f>
    </nc>
  </rcc>
  <rcc rId="25619" ua="false" sId="4">
    <oc r="AF365" t="e">
      <f>EXP((((AE365-AE$390)/AE$391+2)/4-1.9)^3)</f>
    </oc>
    <nc r="AF365" t="n">
      <f>-</f>
    </nc>
  </rcc>
  <rcc rId="25620" ua="false" sId="4">
    <oc r="AF366" t="e">
      <f>EXP((((AE366-AE$390)/AE$391+2)/4-1.9)^3)</f>
    </oc>
    <nc r="AF366" t="n">
      <f>-</f>
    </nc>
  </rcc>
  <rcc rId="25621" ua="false" sId="4">
    <oc r="AF367" t="e">
      <f>EXP((((AE367-AE$390)/AE$391+2)/4-1.9)^3)</f>
    </oc>
    <nc r="AF367" t="n">
      <f>-</f>
    </nc>
  </rcc>
  <rcc rId="25622" ua="false" sId="4">
    <oc r="AF368" t="e">
      <f>EXP((((AE368-AE$390)/AE$391+2)/4-1.9)^3)</f>
    </oc>
    <nc r="AF368" t="n">
      <f>-</f>
    </nc>
  </rcc>
  <rcc rId="25623" ua="false" sId="4">
    <oc r="AF369" t="e">
      <f>EXP((((AE369-AE$390)/AE$391+2)/4-1.9)^3)</f>
    </oc>
    <nc r="AF369" t="n">
      <f>-</f>
    </nc>
  </rcc>
  <rcc rId="25624" ua="false" sId="4">
    <oc r="AF370" t="e">
      <f>EXP((((AE370-AE$390)/AE$391+2)/4-1.9)^3)</f>
    </oc>
    <nc r="AF370" t="n">
      <f>-</f>
    </nc>
  </rcc>
  <rcc rId="25625" ua="false" sId="4">
    <oc r="AF371" t="e">
      <f>EXP((((AE371-AE$390)/AE$391+2)/4-1.9)^3)</f>
    </oc>
    <nc r="AF371" t="n">
      <f>-</f>
    </nc>
  </rcc>
  <rcc rId="25626" ua="false" sId="4">
    <oc r="AF372" t="e">
      <f>EXP((((AE372-AE$390)/AE$391+2)/4-1.9)^3)</f>
    </oc>
    <nc r="AF372" t="n">
      <f>-</f>
    </nc>
  </rcc>
  <rcc rId="25627" ua="false" sId="4">
    <oc r="AF373" t="e">
      <f>EXP((((AE373-AE$390)/AE$391+2)/4-1.9)^3)</f>
    </oc>
    <nc r="AF373" t="n">
      <f>-</f>
    </nc>
  </rcc>
  <rcc rId="25628" ua="false" sId="4">
    <oc r="AF374" t="e">
      <f>EXP((((AE374-AE$390)/AE$391+2)/4-1.9)^3)</f>
    </oc>
    <nc r="AF374" t="n">
      <f>-</f>
    </nc>
  </rcc>
  <rcc rId="25629" ua="false" sId="4">
    <oc r="AF375" t="e">
      <f>EXP((((AE375-AE$390)/AE$391+2)/4-1.9)^3)</f>
    </oc>
    <nc r="AF375" t="n">
      <f>-</f>
    </nc>
  </rcc>
  <rcc rId="25630" ua="false" sId="4">
    <oc r="AF376" t="e">
      <f>EXP((((AE376-AE$390)/AE$391+2)/4-1.9)^3)</f>
    </oc>
    <nc r="AF376" t="n">
      <f>-</f>
    </nc>
  </rcc>
  <rcc rId="25631" ua="false" sId="4">
    <oc r="AF377" t="e">
      <f>EXP((((AE377-AE$390)/AE$391+2)/4-1.9)^3)</f>
    </oc>
    <nc r="AF377" t="n">
      <f>-</f>
    </nc>
  </rcc>
  <rcc rId="25632" ua="false" sId="4">
    <oc r="AF378" t="e">
      <f>EXP((((AE378-AE$390)/AE$391+2)/4-1.9)^3)</f>
    </oc>
    <nc r="AF378" t="n">
      <f>-</f>
    </nc>
  </rcc>
  <rcc rId="25633" ua="false" sId="4">
    <oc r="AF379" t="e">
      <f>EXP((((AE379-AE$390)/AE$391+2)/4-1.9)^3)</f>
    </oc>
    <nc r="AF379" t="n">
      <f>-</f>
    </nc>
  </rcc>
  <rcc rId="25634" ua="false" sId="4">
    <oc r="AF380" t="e">
      <f>EXP((((AE380-AE$390)/AE$391+2)/4-1.9)^3)</f>
    </oc>
    <nc r="AF380" t="n">
      <f>-</f>
    </nc>
  </rcc>
  <rcc rId="25635" ua="false" sId="4">
    <oc r="AF381" t="e">
      <f>EXP((((AE381-AE$390)/AE$391+2)/4-1.9)^3)</f>
    </oc>
    <nc r="AF381" t="n">
      <f>-</f>
    </nc>
  </rcc>
  <rcc rId="25636" ua="false" sId="4">
    <oc r="AF382" t="e">
      <f>EXP((((AE382-AE$390)/AE$391+2)/4-1.9)^3)</f>
    </oc>
    <nc r="AF382" t="n">
      <f>-</f>
    </nc>
  </rcc>
  <rcc rId="25637" ua="false" sId="4">
    <oc r="AF383" t="e">
      <f>EXP((((AE383-AE$390)/AE$391+2)/4-1.9)^3)</f>
    </oc>
    <nc r="AF383" t="n">
      <f>-</f>
    </nc>
  </rcc>
  <rcc rId="25638" ua="false" sId="4">
    <oc r="AF384" t="e">
      <f>EXP((((AE384-AE$390)/AE$391+2)/4-1.9)^3)</f>
    </oc>
    <nc r="AF384" t="n">
      <f>-</f>
    </nc>
  </rcc>
  <rcc rId="25639" ua="false" sId="4">
    <oc r="AF385" t="e">
      <f>EXP((((AE385-AE$390)/AE$391+2)/4-1.9)^3)</f>
    </oc>
    <nc r="AF385" t="n">
      <f>-</f>
    </nc>
  </rcc>
  <rcc rId="25640" ua="false" sId="4">
    <oc r="AF386" t="e">
      <f>EXP((((AE386-AE$390)/AE$391+2)/4-1.9)^3)</f>
    </oc>
    <nc r="AF386" t="n">
      <f>-</f>
    </nc>
  </rcc>
  <rcc rId="25641" ua="false" sId="4">
    <oc r="AF387" t="e">
      <f>EXP((((AE387-AE$390)/AE$391+2)/4-1.9)^3)</f>
    </oc>
    <nc r="AF387" t="n">
      <f>-</f>
    </nc>
  </rcc>
  <rcc rId="25642" ua="false" sId="4">
    <oc r="AF388" t="e">
      <f>EXP((((AE388-AE$390)/AE$391+2)/4-1.9)^3)</f>
    </oc>
    <nc r="AF388" t="n">
      <f>-</f>
    </nc>
  </rcc>
  <rcc rId="25643" ua="false" sId="4">
    <oc r="AF389" t="e">
      <f>EXP((((AE389-AE$390)/AE$391+2)/4-1.9)^3)</f>
    </oc>
    <nc r="AF389" t="n">
      <f>-</f>
    </nc>
  </rcc>
  <rcc rId="25644" ua="false" sId="4">
    <oc r="AG365" t="e">
      <f>V365/U365</f>
    </oc>
    <nc r="AG365" t="n">
      <f>-</f>
    </nc>
  </rcc>
  <rcc rId="25645" ua="false" sId="4">
    <oc r="AG366" t="e">
      <f>V366/U366</f>
    </oc>
    <nc r="AG366" t="n">
      <f>-</f>
    </nc>
  </rcc>
  <rcc rId="25646" ua="false" sId="4">
    <oc r="AG367" t="e">
      <f>V367/U367</f>
    </oc>
    <nc r="AG367" t="n">
      <f>-</f>
    </nc>
  </rcc>
  <rcc rId="25647" ua="false" sId="4">
    <oc r="AG368" t="e">
      <f>V368/U368</f>
    </oc>
    <nc r="AG368" t="n">
      <f>-</f>
    </nc>
  </rcc>
  <rcc rId="25648" ua="false" sId="4">
    <oc r="AG369" t="e">
      <f>V369/U369</f>
    </oc>
    <nc r="AG369" t="n">
      <f>-</f>
    </nc>
  </rcc>
  <rcc rId="25649" ua="false" sId="4">
    <oc r="AG370" t="e">
      <f>V370/U370</f>
    </oc>
    <nc r="AG370" t="n">
      <f>-</f>
    </nc>
  </rcc>
  <rcc rId="25650" ua="false" sId="4">
    <oc r="AG371" t="e">
      <f>V371/U371</f>
    </oc>
    <nc r="AG371" t="n">
      <f>-</f>
    </nc>
  </rcc>
  <rcc rId="25651" ua="false" sId="4">
    <oc r="AG372" t="e">
      <f>V372/U372</f>
    </oc>
    <nc r="AG372" t="n">
      <f>-</f>
    </nc>
  </rcc>
  <rcc rId="25652" ua="false" sId="4">
    <oc r="AG373" t="e">
      <f>V373/U373</f>
    </oc>
    <nc r="AG373" t="n">
      <f>-</f>
    </nc>
  </rcc>
  <rcc rId="25653" ua="false" sId="4">
    <oc r="AG374" t="e">
      <f>V374/U374</f>
    </oc>
    <nc r="AG374" t="n">
      <f>-</f>
    </nc>
  </rcc>
  <rcc rId="25654" ua="false" sId="4">
    <oc r="AG375" t="e">
      <f>V375/U375</f>
    </oc>
    <nc r="AG375" t="n">
      <f>-</f>
    </nc>
  </rcc>
  <rcc rId="25655" ua="false" sId="4">
    <oc r="AG376" t="e">
      <f>V376/U376</f>
    </oc>
    <nc r="AG376" t="n">
      <f>-</f>
    </nc>
  </rcc>
  <rcc rId="25656" ua="false" sId="4">
    <oc r="AG377" t="e">
      <f>V377/U377</f>
    </oc>
    <nc r="AG377" t="n">
      <f>-</f>
    </nc>
  </rcc>
  <rcc rId="25657" ua="false" sId="4">
    <oc r="AG378" t="e">
      <f>V378/U378</f>
    </oc>
    <nc r="AG378" t="n">
      <f>-</f>
    </nc>
  </rcc>
  <rcc rId="25658" ua="false" sId="4">
    <oc r="AG379" t="e">
      <f>V379/U379</f>
    </oc>
    <nc r="AG379" t="n">
      <f>-</f>
    </nc>
  </rcc>
  <rcc rId="25659" ua="false" sId="4">
    <oc r="AG380" t="e">
      <f>V380/U380</f>
    </oc>
    <nc r="AG380" t="n">
      <f>-</f>
    </nc>
  </rcc>
  <rcc rId="25660" ua="false" sId="4">
    <oc r="AG381" t="e">
      <f>V381/U381</f>
    </oc>
    <nc r="AG381" t="n">
      <f>-</f>
    </nc>
  </rcc>
  <rcc rId="25661" ua="false" sId="4">
    <oc r="AG382" t="e">
      <f>V382/U382</f>
    </oc>
    <nc r="AG382" t="n">
      <f>-</f>
    </nc>
  </rcc>
  <rcc rId="25662" ua="false" sId="4">
    <oc r="AG383" t="e">
      <f>V383/U383</f>
    </oc>
    <nc r="AG383" t="n">
      <f>-</f>
    </nc>
  </rcc>
  <rcc rId="25663" ua="false" sId="4">
    <oc r="AG384" t="e">
      <f>V384/U384</f>
    </oc>
    <nc r="AG384" t="n">
      <f>-</f>
    </nc>
  </rcc>
  <rcc rId="25664" ua="false" sId="4">
    <oc r="AG385" t="e">
      <f>V385/U385</f>
    </oc>
    <nc r="AG385" t="n">
      <f>-</f>
    </nc>
  </rcc>
  <rcc rId="25665" ua="false" sId="4">
    <oc r="AG386" t="e">
      <f>V386/U386</f>
    </oc>
    <nc r="AG386" t="n">
      <f>-</f>
    </nc>
  </rcc>
  <rcc rId="25666" ua="false" sId="4">
    <oc r="AG387" t="e">
      <f>V387/U387</f>
    </oc>
    <nc r="AG387" t="n">
      <f>-</f>
    </nc>
  </rcc>
  <rcc rId="25667" ua="false" sId="4">
    <oc r="AG388" t="e">
      <f>V388/U388</f>
    </oc>
    <nc r="AG388" t="n">
      <f>-</f>
    </nc>
  </rcc>
  <rcc rId="25668" ua="false" sId="4">
    <oc r="AG389" t="e">
      <f>V389/U389</f>
    </oc>
    <nc r="AG389" t="n">
      <f>-</f>
    </nc>
  </rcc>
  <rcc rId="25669" ua="false" sId="4">
    <oc r="AG390" t="e">
      <f>AVERAGE(AG365:AG389)</f>
    </oc>
    <nc r="AG390" t="n">
      <f>-</f>
    </nc>
  </rcc>
  <rcc rId="25670" ua="false" sId="4">
    <oc r="AG391" t="e">
      <f>_xlfn.STDEV.P(AG365:AG389)</f>
    </oc>
    <nc r="AG391" t="n">
      <f>-</f>
    </nc>
  </rcc>
  <rcc rId="25671" ua="false" sId="4">
    <oc r="AH365" t="e">
      <f>EXP((((AG365-AG$390)/AG$391+2)/4-1.9)^3)</f>
    </oc>
    <nc r="AH365" t="n">
      <f>-</f>
    </nc>
  </rcc>
  <rcc rId="25672" ua="false" sId="4">
    <oc r="AH366" t="e">
      <f>EXP((((AG366-AG$390)/AG$391+2)/4-1.9)^3)</f>
    </oc>
    <nc r="AH366" t="n">
      <f>-</f>
    </nc>
  </rcc>
  <rcc rId="25673" ua="false" sId="4">
    <oc r="AH367" t="e">
      <f>EXP((((AG367-AG$390)/AG$391+2)/4-1.9)^3)</f>
    </oc>
    <nc r="AH367" t="n">
      <f>-</f>
    </nc>
  </rcc>
  <rcc rId="25674" ua="false" sId="4">
    <oc r="AH368" t="e">
      <f>EXP((((AG368-AG$390)/AG$391+2)/4-1.9)^3)</f>
    </oc>
    <nc r="AH368" t="n">
      <f>-</f>
    </nc>
  </rcc>
  <rcc rId="25675" ua="false" sId="4">
    <oc r="AH369" t="e">
      <f>EXP((((AG369-AG$390)/AG$391+2)/4-1.9)^3)</f>
    </oc>
    <nc r="AH369" t="n">
      <f>-</f>
    </nc>
  </rcc>
  <rcc rId="25676" ua="false" sId="4">
    <oc r="AH370" t="e">
      <f>EXP((((AG370-AG$390)/AG$391+2)/4-1.9)^3)</f>
    </oc>
    <nc r="AH370" t="n">
      <f>-</f>
    </nc>
  </rcc>
  <rcc rId="25677" ua="false" sId="4">
    <oc r="AH371" t="e">
      <f>EXP((((AG371-AG$390)/AG$391+2)/4-1.9)^3)</f>
    </oc>
    <nc r="AH371" t="n">
      <f>-</f>
    </nc>
  </rcc>
  <rcc rId="25678" ua="false" sId="4">
    <oc r="AH372" t="e">
      <f>EXP((((AG372-AG$390)/AG$391+2)/4-1.9)^3)</f>
    </oc>
    <nc r="AH372" t="n">
      <f>-</f>
    </nc>
  </rcc>
  <rcc rId="25679" ua="false" sId="4">
    <oc r="AH373" t="e">
      <f>EXP((((AG373-AG$390)/AG$391+2)/4-1.9)^3)</f>
    </oc>
    <nc r="AH373" t="n">
      <f>-</f>
    </nc>
  </rcc>
  <rcc rId="25680" ua="false" sId="4">
    <oc r="AH374" t="e">
      <f>EXP((((AG374-AG$390)/AG$391+2)/4-1.9)^3)</f>
    </oc>
    <nc r="AH374" t="n">
      <f>-</f>
    </nc>
  </rcc>
  <rcc rId="25681" ua="false" sId="4">
    <oc r="AH375" t="e">
      <f>EXP((((AG375-AG$390)/AG$391+2)/4-1.9)^3)</f>
    </oc>
    <nc r="AH375" t="n">
      <f>-</f>
    </nc>
  </rcc>
  <rcc rId="25682" ua="false" sId="4">
    <oc r="AH376" t="e">
      <f>EXP((((AG376-AG$390)/AG$391+2)/4-1.9)^3)</f>
    </oc>
    <nc r="AH376" t="n">
      <f>-</f>
    </nc>
  </rcc>
  <rcc rId="25683" ua="false" sId="4">
    <oc r="AH377" t="e">
      <f>EXP((((AG377-AG$390)/AG$391+2)/4-1.9)^3)</f>
    </oc>
    <nc r="AH377" t="n">
      <f>-</f>
    </nc>
  </rcc>
  <rcc rId="25684" ua="false" sId="4">
    <oc r="AH378" t="e">
      <f>EXP((((AG378-AG$390)/AG$391+2)/4-1.9)^3)</f>
    </oc>
    <nc r="AH378" t="n">
      <f>-</f>
    </nc>
  </rcc>
  <rcc rId="25685" ua="false" sId="4">
    <oc r="AH379" t="e">
      <f>EXP((((AG379-AG$390)/AG$391+2)/4-1.9)^3)</f>
    </oc>
    <nc r="AH379" t="n">
      <f>-</f>
    </nc>
  </rcc>
  <rcc rId="25686" ua="false" sId="4">
    <oc r="AH380" t="e">
      <f>EXP((((AG380-AG$390)/AG$391+2)/4-1.9)^3)</f>
    </oc>
    <nc r="AH380" t="n">
      <f>-</f>
    </nc>
  </rcc>
  <rcc rId="25687" ua="false" sId="4">
    <oc r="AH381" t="e">
      <f>EXP((((AG381-AG$390)/AG$391+2)/4-1.9)^3)</f>
    </oc>
    <nc r="AH381" t="n">
      <f>-</f>
    </nc>
  </rcc>
  <rcc rId="25688" ua="false" sId="4">
    <oc r="AH382" t="e">
      <f>EXP((((AG382-AG$390)/AG$391+2)/4-1.9)^3)</f>
    </oc>
    <nc r="AH382" t="n">
      <f>-</f>
    </nc>
  </rcc>
  <rcc rId="25689" ua="false" sId="4">
    <oc r="AH383" t="e">
      <f>EXP((((AG383-AG$390)/AG$391+2)/4-1.9)^3)</f>
    </oc>
    <nc r="AH383" t="n">
      <f>-</f>
    </nc>
  </rcc>
  <rcc rId="25690" ua="false" sId="4">
    <oc r="AH384" t="e">
      <f>EXP((((AG384-AG$390)/AG$391+2)/4-1.9)^3)</f>
    </oc>
    <nc r="AH384" t="n">
      <f>-</f>
    </nc>
  </rcc>
  <rcc rId="25691" ua="false" sId="4">
    <oc r="AH385" t="e">
      <f>EXP((((AG385-AG$390)/AG$391+2)/4-1.9)^3)</f>
    </oc>
    <nc r="AH385" t="n">
      <f>-</f>
    </nc>
  </rcc>
  <rcc rId="25692" ua="false" sId="4">
    <oc r="AH386" t="e">
      <f>EXP((((AG386-AG$390)/AG$391+2)/4-1.9)^3)</f>
    </oc>
    <nc r="AH386" t="n">
      <f>-</f>
    </nc>
  </rcc>
  <rcc rId="25693" ua="false" sId="4">
    <oc r="AH387" t="e">
      <f>EXP((((AG387-AG$390)/AG$391+2)/4-1.9)^3)</f>
    </oc>
    <nc r="AH387" t="n">
      <f>-</f>
    </nc>
  </rcc>
  <rcc rId="25694" ua="false" sId="4">
    <oc r="AH388" t="e">
      <f>EXP((((AG388-AG$390)/AG$391+2)/4-1.9)^3)</f>
    </oc>
    <nc r="AH388" t="n">
      <f>-</f>
    </nc>
  </rcc>
  <rcc rId="25695" ua="false" sId="4">
    <oc r="AH389" t="e">
      <f>EXP((((AG389-AG$390)/AG$391+2)/4-1.9)^3)</f>
    </oc>
    <nc r="AH389" t="n">
      <f>-</f>
    </nc>
  </rcc>
  <rcc rId="25696" ua="false" sId="4">
    <oc r="AI365" t="e">
      <f>W365/U365</f>
    </oc>
    <nc r="AI365" t="n">
      <f>-</f>
    </nc>
  </rcc>
  <rcc rId="25697" ua="false" sId="4">
    <oc r="AI366" t="e">
      <f>W366/U366</f>
    </oc>
    <nc r="AI366" t="n">
      <f>-</f>
    </nc>
  </rcc>
  <rcc rId="25698" ua="false" sId="4">
    <oc r="AI367" t="e">
      <f>W367/U367</f>
    </oc>
    <nc r="AI367" t="n">
      <f>-</f>
    </nc>
  </rcc>
  <rcc rId="25699" ua="false" sId="4">
    <oc r="AI368" t="e">
      <f>W368/U368</f>
    </oc>
    <nc r="AI368" t="n">
      <f>-</f>
    </nc>
  </rcc>
  <rcc rId="25700" ua="false" sId="4">
    <oc r="AI369" t="e">
      <f>W369/U369</f>
    </oc>
    <nc r="AI369" t="n">
      <f>-</f>
    </nc>
  </rcc>
  <rcc rId="25701" ua="false" sId="4">
    <oc r="AI370" t="e">
      <f>W370/U370</f>
    </oc>
    <nc r="AI370" t="n">
      <f>-</f>
    </nc>
  </rcc>
  <rcc rId="25702" ua="false" sId="4">
    <oc r="AI371" t="e">
      <f>W371/U371</f>
    </oc>
    <nc r="AI371" t="n">
      <f>-</f>
    </nc>
  </rcc>
  <rcc rId="25703" ua="false" sId="4">
    <oc r="AI372" t="e">
      <f>W372/U372</f>
    </oc>
    <nc r="AI372" t="n">
      <f>-</f>
    </nc>
  </rcc>
  <rcc rId="25704" ua="false" sId="4">
    <oc r="AI373" t="e">
      <f>W373/U373</f>
    </oc>
    <nc r="AI373" t="n">
      <f>-</f>
    </nc>
  </rcc>
  <rcc rId="25705" ua="false" sId="4">
    <oc r="AI374" t="e">
      <f>W374/U374</f>
    </oc>
    <nc r="AI374" t="n">
      <f>-</f>
    </nc>
  </rcc>
  <rcc rId="25706" ua="false" sId="4">
    <oc r="AI375" t="e">
      <f>W375/U375</f>
    </oc>
    <nc r="AI375" t="n">
      <f>-</f>
    </nc>
  </rcc>
  <rcc rId="25707" ua="false" sId="4">
    <oc r="AI376" t="e">
      <f>W376/U376</f>
    </oc>
    <nc r="AI376" t="n">
      <f>-</f>
    </nc>
  </rcc>
  <rcc rId="25708" ua="false" sId="4">
    <oc r="AI377" t="e">
      <f>W377/U377</f>
    </oc>
    <nc r="AI377" t="n">
      <f>-</f>
    </nc>
  </rcc>
  <rcc rId="25709" ua="false" sId="4">
    <oc r="AI378" t="e">
      <f>W378/U378</f>
    </oc>
    <nc r="AI378" t="n">
      <f>-</f>
    </nc>
  </rcc>
  <rcc rId="25710" ua="false" sId="4">
    <oc r="AI379" t="e">
      <f>W379/U379</f>
    </oc>
    <nc r="AI379" t="n">
      <f>-</f>
    </nc>
  </rcc>
  <rcc rId="25711" ua="false" sId="4">
    <oc r="AI380" t="e">
      <f>W380/U380</f>
    </oc>
    <nc r="AI380" t="n">
      <f>-</f>
    </nc>
  </rcc>
  <rcc rId="25712" ua="false" sId="4">
    <oc r="AI381" t="e">
      <f>W381/U381</f>
    </oc>
    <nc r="AI381" t="n">
      <f>-</f>
    </nc>
  </rcc>
  <rcc rId="25713" ua="false" sId="4">
    <oc r="AI382" t="e">
      <f>W382/U382</f>
    </oc>
    <nc r="AI382" t="n">
      <f>-</f>
    </nc>
  </rcc>
  <rcc rId="25714" ua="false" sId="4">
    <oc r="AI383" t="e">
      <f>W383/U383</f>
    </oc>
    <nc r="AI383" t="n">
      <f>-</f>
    </nc>
  </rcc>
  <rcc rId="25715" ua="false" sId="4">
    <oc r="AI384" t="e">
      <f>W384/U384</f>
    </oc>
    <nc r="AI384" t="n">
      <f>-</f>
    </nc>
  </rcc>
  <rcc rId="25716" ua="false" sId="4">
    <oc r="AI385" t="e">
      <f>W385/U385</f>
    </oc>
    <nc r="AI385" t="n">
      <f>-</f>
    </nc>
  </rcc>
  <rcc rId="25717" ua="false" sId="4">
    <oc r="AI386" t="e">
      <f>W386/U386</f>
    </oc>
    <nc r="AI386" t="n">
      <f>-</f>
    </nc>
  </rcc>
  <rcc rId="25718" ua="false" sId="4">
    <oc r="AI387" t="e">
      <f>W387/U387</f>
    </oc>
    <nc r="AI387" t="n">
      <f>-</f>
    </nc>
  </rcc>
  <rcc rId="25719" ua="false" sId="4">
    <oc r="AI388" t="e">
      <f>W388/U388</f>
    </oc>
    <nc r="AI388" t="n">
      <f>-</f>
    </nc>
  </rcc>
  <rcc rId="25720" ua="false" sId="4">
    <oc r="AI389" t="e">
      <f>W389/U389</f>
    </oc>
    <nc r="AI389" t="n">
      <f>-</f>
    </nc>
  </rcc>
  <rcc rId="25721" ua="false" sId="4">
    <oc r="AI390" t="e">
      <f>AVERAGE(AI365:AI389)</f>
    </oc>
    <nc r="AI390" t="n">
      <f>-</f>
    </nc>
  </rcc>
  <rcc rId="25722" ua="false" sId="4">
    <oc r="AI391" t="e">
      <f>_xlfn.STDEV.P(AI365:AI389)</f>
    </oc>
    <nc r="AI391" t="n">
      <f>-</f>
    </nc>
  </rcc>
  <rcc rId="25723" ua="false" sId="4">
    <oc r="AJ365" t="e">
      <f>EXP((((AI365-AI$390)/AI$391+2)/4-1.9)^3)</f>
    </oc>
    <nc r="AJ365" t="n">
      <f>-</f>
    </nc>
  </rcc>
  <rcc rId="25724" ua="false" sId="4">
    <oc r="AJ366" t="e">
      <f>EXP((((AI366-AI$390)/AI$391+2)/4-1.9)^3)</f>
    </oc>
    <nc r="AJ366" t="n">
      <f>-</f>
    </nc>
  </rcc>
  <rcc rId="25725" ua="false" sId="4">
    <oc r="AJ367" t="e">
      <f>EXP((((AI367-AI$390)/AI$391+2)/4-1.9)^3)</f>
    </oc>
    <nc r="AJ367" t="n">
      <f>-</f>
    </nc>
  </rcc>
  <rcc rId="25726" ua="false" sId="4">
    <oc r="AJ368" t="e">
      <f>EXP((((AI368-AI$390)/AI$391+2)/4-1.9)^3)</f>
    </oc>
    <nc r="AJ368" t="n">
      <f>-</f>
    </nc>
  </rcc>
  <rcc rId="25727" ua="false" sId="4">
    <oc r="AJ369" t="e">
      <f>EXP((((AI369-AI$390)/AI$391+2)/4-1.9)^3)</f>
    </oc>
    <nc r="AJ369" t="n">
      <f>-</f>
    </nc>
  </rcc>
  <rcc rId="25728" ua="false" sId="4">
    <oc r="AJ370" t="e">
      <f>EXP((((AI370-AI$390)/AI$391+2)/4-1.9)^3)</f>
    </oc>
    <nc r="AJ370" t="n">
      <f>-</f>
    </nc>
  </rcc>
  <rcc rId="25729" ua="false" sId="4">
    <oc r="AJ371" t="e">
      <f>EXP((((AI371-AI$390)/AI$391+2)/4-1.9)^3)</f>
    </oc>
    <nc r="AJ371" t="n">
      <f>-</f>
    </nc>
  </rcc>
  <rcc rId="25730" ua="false" sId="4">
    <oc r="AJ372" t="e">
      <f>EXP((((AI372-AI$390)/AI$391+2)/4-1.9)^3)</f>
    </oc>
    <nc r="AJ372" t="n">
      <f>-</f>
    </nc>
  </rcc>
  <rcc rId="25731" ua="false" sId="4">
    <oc r="AJ373" t="e">
      <f>EXP((((AI373-AI$390)/AI$391+2)/4-1.9)^3)</f>
    </oc>
    <nc r="AJ373" t="n">
      <f>-</f>
    </nc>
  </rcc>
  <rcc rId="25732" ua="false" sId="4">
    <oc r="AJ374" t="e">
      <f>EXP((((AI374-AI$390)/AI$391+2)/4-1.9)^3)</f>
    </oc>
    <nc r="AJ374" t="n">
      <f>-</f>
    </nc>
  </rcc>
  <rcc rId="25733" ua="false" sId="4">
    <oc r="AJ375" t="e">
      <f>EXP((((AI375-AI$390)/AI$391+2)/4-1.9)^3)</f>
    </oc>
    <nc r="AJ375" t="n">
      <f>-</f>
    </nc>
  </rcc>
  <rcc rId="25734" ua="false" sId="4">
    <oc r="AJ376" t="e">
      <f>EXP((((AI376-AI$390)/AI$391+2)/4-1.9)^3)</f>
    </oc>
    <nc r="AJ376" t="n">
      <f>-</f>
    </nc>
  </rcc>
  <rcc rId="25735" ua="false" sId="4">
    <oc r="AJ377" t="e">
      <f>EXP((((AI377-AI$390)/AI$391+2)/4-1.9)^3)</f>
    </oc>
    <nc r="AJ377" t="n">
      <f>-</f>
    </nc>
  </rcc>
  <rcc rId="25736" ua="false" sId="4">
    <oc r="AJ378" t="e">
      <f>EXP((((AI378-AI$390)/AI$391+2)/4-1.9)^3)</f>
    </oc>
    <nc r="AJ378" t="n">
      <f>-</f>
    </nc>
  </rcc>
  <rcc rId="25737" ua="false" sId="4">
    <oc r="AJ379" t="e">
      <f>EXP((((AI379-AI$390)/AI$391+2)/4-1.9)^3)</f>
    </oc>
    <nc r="AJ379" t="n">
      <f>-</f>
    </nc>
  </rcc>
  <rcc rId="25738" ua="false" sId="4">
    <oc r="AJ380" t="e">
      <f>EXP((((AI380-AI$390)/AI$391+2)/4-1.9)^3)</f>
    </oc>
    <nc r="AJ380" t="n">
      <f>-</f>
    </nc>
  </rcc>
  <rcc rId="25739" ua="false" sId="4">
    <oc r="AJ381" t="e">
      <f>EXP((((AI381-AI$390)/AI$391+2)/4-1.9)^3)</f>
    </oc>
    <nc r="AJ381" t="n">
      <f>-</f>
    </nc>
  </rcc>
  <rcc rId="25740" ua="false" sId="4">
    <oc r="AJ382" t="e">
      <f>EXP((((AI382-AI$390)/AI$391+2)/4-1.9)^3)</f>
    </oc>
    <nc r="AJ382" t="n">
      <f>-</f>
    </nc>
  </rcc>
  <rcc rId="25741" ua="false" sId="4">
    <oc r="AJ383" t="e">
      <f>EXP((((AI383-AI$390)/AI$391+2)/4-1.9)^3)</f>
    </oc>
    <nc r="AJ383" t="n">
      <f>-</f>
    </nc>
  </rcc>
  <rcc rId="25742" ua="false" sId="4">
    <oc r="AJ384" t="e">
      <f>EXP((((AI384-AI$390)/AI$391+2)/4-1.9)^3)</f>
    </oc>
    <nc r="AJ384" t="n">
      <f>-</f>
    </nc>
  </rcc>
  <rcc rId="25743" ua="false" sId="4">
    <oc r="AJ385" t="e">
      <f>EXP((((AI385-AI$390)/AI$391+2)/4-1.9)^3)</f>
    </oc>
    <nc r="AJ385" t="n">
      <f>-</f>
    </nc>
  </rcc>
  <rcc rId="25744" ua="false" sId="4">
    <oc r="AJ386" t="e">
      <f>EXP((((AI386-AI$390)/AI$391+2)/4-1.9)^3)</f>
    </oc>
    <nc r="AJ386" t="n">
      <f>-</f>
    </nc>
  </rcc>
  <rcc rId="25745" ua="false" sId="4">
    <oc r="AJ387" t="e">
      <f>EXP((((AI387-AI$390)/AI$391+2)/4-1.9)^3)</f>
    </oc>
    <nc r="AJ387" t="n">
      <f>-</f>
    </nc>
  </rcc>
  <rcc rId="25746" ua="false" sId="4">
    <oc r="AJ388" t="e">
      <f>EXP((((AI388-AI$390)/AI$391+2)/4-1.9)^3)</f>
    </oc>
    <nc r="AJ388" t="n">
      <f>-</f>
    </nc>
  </rcc>
  <rcc rId="25747" ua="false" sId="4">
    <oc r="AJ389" t="e">
      <f>EXP((((AI389-AI$390)/AI$391+2)/4-1.9)^3)</f>
    </oc>
    <nc r="AJ389" t="n">
      <f>-</f>
    </nc>
  </rcc>
  <rcc rId="25748" ua="false" sId="4">
    <oc r="AK365" t="e">
      <f>Z365/U365</f>
    </oc>
    <nc r="AK365" t="n">
      <f>-</f>
    </nc>
  </rcc>
  <rcc rId="25749" ua="false" sId="4">
    <oc r="AK366" t="e">
      <f>Z366/U366</f>
    </oc>
    <nc r="AK366" t="n">
      <f>-</f>
    </nc>
  </rcc>
  <rcc rId="25750" ua="false" sId="4">
    <oc r="AK367" t="e">
      <f>Z367/U367</f>
    </oc>
    <nc r="AK367" t="n">
      <f>-</f>
    </nc>
  </rcc>
  <rcc rId="25751" ua="false" sId="4">
    <oc r="AK368" t="e">
      <f>Z368/U368</f>
    </oc>
    <nc r="AK368" t="n">
      <f>-</f>
    </nc>
  </rcc>
  <rcc rId="25752" ua="false" sId="4">
    <oc r="AK369" t="e">
      <f>Z369/U369</f>
    </oc>
    <nc r="AK369" t="n">
      <f>-</f>
    </nc>
  </rcc>
  <rcc rId="25753" ua="false" sId="4">
    <oc r="AK370" t="e">
      <f>Z370/U370</f>
    </oc>
    <nc r="AK370" t="n">
      <f>-</f>
    </nc>
  </rcc>
  <rcc rId="25754" ua="false" sId="4">
    <oc r="AK371" t="e">
      <f>Z371/U371</f>
    </oc>
    <nc r="AK371" t="n">
      <f>-</f>
    </nc>
  </rcc>
  <rcc rId="25755" ua="false" sId="4">
    <oc r="AK372" t="e">
      <f>Z372/U372</f>
    </oc>
    <nc r="AK372" t="n">
      <f>-</f>
    </nc>
  </rcc>
  <rcc rId="25756" ua="false" sId="4">
    <oc r="AK373" t="e">
      <f>Z373/U373</f>
    </oc>
    <nc r="AK373" t="n">
      <f>-</f>
    </nc>
  </rcc>
  <rcc rId="25757" ua="false" sId="4">
    <oc r="AK374" t="e">
      <f>Z374/U374</f>
    </oc>
    <nc r="AK374" t="n">
      <f>-</f>
    </nc>
  </rcc>
  <rcc rId="25758" ua="false" sId="4">
    <oc r="AK375" t="e">
      <f>Z375/U375</f>
    </oc>
    <nc r="AK375" t="n">
      <f>-</f>
    </nc>
  </rcc>
  <rcc rId="25759" ua="false" sId="4">
    <oc r="AK376" t="e">
      <f>Z376/U376</f>
    </oc>
    <nc r="AK376" t="n">
      <f>-</f>
    </nc>
  </rcc>
  <rcc rId="25760" ua="false" sId="4">
    <oc r="AK377" t="e">
      <f>Z377/U377</f>
    </oc>
    <nc r="AK377" t="n">
      <f>-</f>
    </nc>
  </rcc>
  <rcc rId="25761" ua="false" sId="4">
    <oc r="AK378" t="e">
      <f>Z378/U378</f>
    </oc>
    <nc r="AK378" t="n">
      <f>-</f>
    </nc>
  </rcc>
  <rcc rId="25762" ua="false" sId="4">
    <oc r="AK379" t="e">
      <f>Z379/U379</f>
    </oc>
    <nc r="AK379" t="n">
      <f>-</f>
    </nc>
  </rcc>
  <rcc rId="25763" ua="false" sId="4">
    <oc r="AK380" t="e">
      <f>Z380/U380</f>
    </oc>
    <nc r="AK380" t="n">
      <f>-</f>
    </nc>
  </rcc>
  <rcc rId="25764" ua="false" sId="4">
    <oc r="AK381" t="e">
      <f>Z381/U381</f>
    </oc>
    <nc r="AK381" t="n">
      <f>-</f>
    </nc>
  </rcc>
  <rcc rId="25765" ua="false" sId="4">
    <oc r="AK382" t="e">
      <f>Z382/U382</f>
    </oc>
    <nc r="AK382" t="n">
      <f>-</f>
    </nc>
  </rcc>
  <rcc rId="25766" ua="false" sId="4">
    <oc r="AK383" t="e">
      <f>Z383/U383</f>
    </oc>
    <nc r="AK383" t="n">
      <f>-</f>
    </nc>
  </rcc>
  <rcc rId="25767" ua="false" sId="4">
    <oc r="AK384" t="e">
      <f>Z384/U384</f>
    </oc>
    <nc r="AK384" t="n">
      <f>-</f>
    </nc>
  </rcc>
  <rcc rId="25768" ua="false" sId="4">
    <oc r="AK385" t="e">
      <f>Z385/U385</f>
    </oc>
    <nc r="AK385" t="n">
      <f>-</f>
    </nc>
  </rcc>
  <rcc rId="25769" ua="false" sId="4">
    <oc r="AK386" t="e">
      <f>Z386/U386</f>
    </oc>
    <nc r="AK386" t="n">
      <f>-</f>
    </nc>
  </rcc>
  <rcc rId="25770" ua="false" sId="4">
    <oc r="AK387" t="e">
      <f>Z387/U387</f>
    </oc>
    <nc r="AK387" t="n">
      <f>-</f>
    </nc>
  </rcc>
  <rcc rId="25771" ua="false" sId="4">
    <oc r="AK388" t="e">
      <f>Z388/U388</f>
    </oc>
    <nc r="AK388" t="n">
      <f>-</f>
    </nc>
  </rcc>
  <rcc rId="25772" ua="false" sId="4">
    <oc r="AK389" t="e">
      <f>Z389/U389</f>
    </oc>
    <nc r="AK389" t="n">
      <f>-</f>
    </nc>
  </rcc>
  <rcc rId="25773" ua="false" sId="4">
    <oc r="AK390" t="e">
      <f>AVERAGE(AK365:AK389)</f>
    </oc>
    <nc r="AK390" t="n">
      <f>-</f>
    </nc>
  </rcc>
  <rcc rId="25774" ua="false" sId="4">
    <oc r="AK391" t="e">
      <f>_xlfn.STDEV.P(AK365:AK389)</f>
    </oc>
    <nc r="AK391" t="n">
      <f>-</f>
    </nc>
  </rcc>
  <rcc rId="25775" ua="false" sId="4">
    <oc r="AL365" t="e">
      <f>EXP((((AK365-AK$390)/AK$391+2)/4-1.9)^3)</f>
    </oc>
    <nc r="AL365" t="n">
      <f>-</f>
    </nc>
  </rcc>
  <rcc rId="25776" ua="false" sId="4">
    <oc r="AL366" t="e">
      <f>EXP((((AK366-AK$390)/AK$391+2)/4-1.9)^3)</f>
    </oc>
    <nc r="AL366" t="n">
      <f>-</f>
    </nc>
  </rcc>
  <rcc rId="25777" ua="false" sId="4">
    <oc r="AL367" t="e">
      <f>EXP((((AK367-AK$390)/AK$391+2)/4-1.9)^3)</f>
    </oc>
    <nc r="AL367" t="n">
      <f>-</f>
    </nc>
  </rcc>
  <rcc rId="25778" ua="false" sId="4">
    <oc r="AL368" t="e">
      <f>EXP((((AK368-AK$390)/AK$391+2)/4-1.9)^3)</f>
    </oc>
    <nc r="AL368" t="n">
      <f>-</f>
    </nc>
  </rcc>
  <rcc rId="25779" ua="false" sId="4">
    <oc r="AL369" t="e">
      <f>EXP((((AK369-AK$390)/AK$391+2)/4-1.9)^3)</f>
    </oc>
    <nc r="AL369" t="n">
      <f>-</f>
    </nc>
  </rcc>
  <rcc rId="25780" ua="false" sId="4">
    <oc r="AL370" t="e">
      <f>EXP((((AK370-AK$390)/AK$391+2)/4-1.9)^3)</f>
    </oc>
    <nc r="AL370" t="n">
      <f>-</f>
    </nc>
  </rcc>
  <rcc rId="25781" ua="false" sId="4">
    <oc r="AL371" t="e">
      <f>EXP((((AK371-AK$390)/AK$391+2)/4-1.9)^3)</f>
    </oc>
    <nc r="AL371" t="n">
      <f>-</f>
    </nc>
  </rcc>
  <rcc rId="25782" ua="false" sId="4">
    <oc r="AL372" t="e">
      <f>EXP((((AK372-AK$390)/AK$391+2)/4-1.9)^3)</f>
    </oc>
    <nc r="AL372" t="n">
      <f>-</f>
    </nc>
  </rcc>
  <rcc rId="25783" ua="false" sId="4">
    <oc r="AL373" t="e">
      <f>EXP((((AK373-AK$390)/AK$391+2)/4-1.9)^3)</f>
    </oc>
    <nc r="AL373" t="n">
      <f>-</f>
    </nc>
  </rcc>
  <rcc rId="25784" ua="false" sId="4">
    <oc r="AL374" t="e">
      <f>EXP((((AK374-AK$390)/AK$391+2)/4-1.9)^3)</f>
    </oc>
    <nc r="AL374" t="n">
      <f>-</f>
    </nc>
  </rcc>
  <rcc rId="25785" ua="false" sId="4">
    <oc r="AL375" t="e">
      <f>EXP((((AK375-AK$390)/AK$391+2)/4-1.9)^3)</f>
    </oc>
    <nc r="AL375" t="n">
      <f>-</f>
    </nc>
  </rcc>
  <rcc rId="25786" ua="false" sId="4">
    <oc r="AL376" t="e">
      <f>EXP((((AK376-AK$390)/AK$391+2)/4-1.9)^3)</f>
    </oc>
    <nc r="AL376" t="n">
      <f>-</f>
    </nc>
  </rcc>
  <rcc rId="25787" ua="false" sId="4">
    <oc r="AL377" t="e">
      <f>EXP((((AK377-AK$390)/AK$391+2)/4-1.9)^3)</f>
    </oc>
    <nc r="AL377" t="n">
      <f>-</f>
    </nc>
  </rcc>
  <rcc rId="25788" ua="false" sId="4">
    <oc r="AL378" t="e">
      <f>EXP((((AK378-AK$390)/AK$391+2)/4-1.9)^3)</f>
    </oc>
    <nc r="AL378" t="n">
      <f>-</f>
    </nc>
  </rcc>
  <rcc rId="25789" ua="false" sId="4">
    <oc r="AL379" t="e">
      <f>EXP((((AK379-AK$390)/AK$391+2)/4-1.9)^3)</f>
    </oc>
    <nc r="AL379" t="n">
      <f>-</f>
    </nc>
  </rcc>
  <rcc rId="25790" ua="false" sId="4">
    <oc r="AL380" t="e">
      <f>EXP((((AK380-AK$390)/AK$391+2)/4-1.9)^3)</f>
    </oc>
    <nc r="AL380" t="n">
      <f>-</f>
    </nc>
  </rcc>
  <rcc rId="25791" ua="false" sId="4">
    <oc r="AL381" t="e">
      <f>EXP((((AK381-AK$390)/AK$391+2)/4-1.9)^3)</f>
    </oc>
    <nc r="AL381" t="n">
      <f>-</f>
    </nc>
  </rcc>
  <rcc rId="25792" ua="false" sId="4">
    <oc r="AL382" t="e">
      <f>EXP((((AK382-AK$390)/AK$391+2)/4-1.9)^3)</f>
    </oc>
    <nc r="AL382" t="n">
      <f>-</f>
    </nc>
  </rcc>
  <rcc rId="25793" ua="false" sId="4">
    <oc r="AL383" t="e">
      <f>EXP((((AK383-AK$390)/AK$391+2)/4-1.9)^3)</f>
    </oc>
    <nc r="AL383" t="n">
      <f>-</f>
    </nc>
  </rcc>
  <rcc rId="25794" ua="false" sId="4">
    <oc r="AL384" t="e">
      <f>EXP((((AK384-AK$390)/AK$391+2)/4-1.9)^3)</f>
    </oc>
    <nc r="AL384" t="n">
      <f>-</f>
    </nc>
  </rcc>
  <rcc rId="25795" ua="false" sId="4">
    <oc r="AL385" t="e">
      <f>EXP((((AK385-AK$390)/AK$391+2)/4-1.9)^3)</f>
    </oc>
    <nc r="AL385" t="n">
      <f>-</f>
    </nc>
  </rcc>
  <rcc rId="25796" ua="false" sId="4">
    <oc r="AL386" t="e">
      <f>EXP((((AK386-AK$390)/AK$391+2)/4-1.9)^3)</f>
    </oc>
    <nc r="AL386" t="n">
      <f>-</f>
    </nc>
  </rcc>
  <rcc rId="25797" ua="false" sId="4">
    <oc r="AL387" t="e">
      <f>EXP((((AK387-AK$390)/AK$391+2)/4-1.9)^3)</f>
    </oc>
    <nc r="AL387" t="n">
      <f>-</f>
    </nc>
  </rcc>
  <rcc rId="25798" ua="false" sId="4">
    <oc r="AL388" t="e">
      <f>EXP((((AK388-AK$390)/AK$391+2)/4-1.9)^3)</f>
    </oc>
    <nc r="AL388" t="n">
      <f>-</f>
    </nc>
  </rcc>
  <rcc rId="25799" ua="false" sId="4">
    <oc r="AL389" t="e">
      <f>EXP((((AK389-AK$390)/AK$391+2)/4-1.9)^3)</f>
    </oc>
    <nc r="AL389" t="n">
      <f>-</f>
    </nc>
  </rcc>
  <rcc rId="25800" ua="false" sId="4">
    <oc r="AM365" t="n">
      <f>0.01*AD365+0.15*AF365+0.24*AH365+0.25*AJ365+0.35*AL365</f>
    </oc>
    <nc r="AM365" t="n">
      <f>-</f>
    </nc>
  </rcc>
  <rcc rId="25801" ua="false" sId="4">
    <oc r="AM366" t="n">
      <f>0.01*AD366+0.15*AF366+0.24*AH366+0.25*AJ366+0.35*AL366</f>
    </oc>
    <nc r="AM366" t="n">
      <f>-</f>
    </nc>
  </rcc>
  <rcc rId="25802" ua="false" sId="4">
    <oc r="AM367" t="n">
      <f>0.01*AD367+0.15*AF367+0.24*AH367+0.25*AJ367+0.35*AL367</f>
    </oc>
    <nc r="AM367" t="n">
      <f>-</f>
    </nc>
  </rcc>
  <rcc rId="25803" ua="false" sId="4">
    <oc r="AM368" t="n">
      <f>0.01*AD368+0.15*AF368+0.24*AH368+0.25*AJ368+0.35*AL368</f>
    </oc>
    <nc r="AM368" t="n">
      <f>-</f>
    </nc>
  </rcc>
  <rcc rId="25804" ua="false" sId="4">
    <oc r="AM369" t="n">
      <f>0.01*AD369+0.15*AF369+0.24*AH369+0.25*AJ369+0.35*AL369</f>
    </oc>
    <nc r="AM369" t="n">
      <f>-</f>
    </nc>
  </rcc>
  <rcc rId="25805" ua="false" sId="4">
    <oc r="AM370" t="n">
      <f>0.01*AD370+0.15*AF370+0.24*AH370+0.25*AJ370+0.35*AL370</f>
    </oc>
    <nc r="AM370" t="n">
      <f>-</f>
    </nc>
  </rcc>
  <rcc rId="25806" ua="false" sId="4">
    <oc r="AM371" t="n">
      <f>0.01*AD371+0.15*AF371+0.24*AH371+0.25*AJ371+0.35*AL371</f>
    </oc>
    <nc r="AM371" t="n">
      <f>-</f>
    </nc>
  </rcc>
  <rcc rId="25807" ua="false" sId="4">
    <oc r="AM372" t="n">
      <f>0.01*AD372+0.15*AF372+0.24*AH372+0.25*AJ372+0.35*AL372</f>
    </oc>
    <nc r="AM372" t="n">
      <f>-</f>
    </nc>
  </rcc>
  <rcc rId="25808" ua="false" sId="4">
    <oc r="AM373" t="n">
      <f>0.01*AD373+0.15*AF373+0.24*AH373+0.25*AJ373+0.35*AL373</f>
    </oc>
    <nc r="AM373" t="n">
      <f>-</f>
    </nc>
  </rcc>
  <rcc rId="25809" ua="false" sId="4">
    <oc r="AM374" t="n">
      <f>0.01*AD374+0.15*AF374+0.24*AH374+0.25*AJ374+0.35*AL374</f>
    </oc>
    <nc r="AM374" t="n">
      <f>-</f>
    </nc>
  </rcc>
  <rcc rId="25810" ua="false" sId="4">
    <oc r="AM375" t="n">
      <f>0.01*AD375+0.15*AF375+0.24*AH375+0.25*AJ375+0.35*AL375</f>
    </oc>
    <nc r="AM375" t="n">
      <f>-</f>
    </nc>
  </rcc>
  <rcc rId="25811" ua="false" sId="4">
    <oc r="AM376" t="n">
      <f>0.01*AD376+0.15*AF376+0.24*AH376+0.25*AJ376+0.35*AL376</f>
    </oc>
    <nc r="AM376" t="n">
      <f>-</f>
    </nc>
  </rcc>
  <rcc rId="25812" ua="false" sId="4">
    <oc r="AM377" t="n">
      <f>0.01*AD377+0.15*AF377+0.24*AH377+0.25*AJ377+0.35*AL377</f>
    </oc>
    <nc r="AM377" t="n">
      <f>-</f>
    </nc>
  </rcc>
  <rcc rId="25813" ua="false" sId="4">
    <oc r="AM378" t="n">
      <f>0.01*AD378+0.15*AF378+0.24*AH378+0.25*AJ378+0.35*AL378</f>
    </oc>
    <nc r="AM378" t="n">
      <f>-</f>
    </nc>
  </rcc>
  <rcc rId="25814" ua="false" sId="4">
    <oc r="AM379" t="n">
      <f>0.01*AD379+0.15*AF379+0.24*AH379+0.25*AJ379+0.35*AL379</f>
    </oc>
    <nc r="AM379" t="n">
      <f>-</f>
    </nc>
  </rcc>
  <rcc rId="25815" ua="false" sId="4">
    <oc r="AM380" t="n">
      <f>0.01*AD380+0.15*AF380+0.24*AH380+0.25*AJ380+0.35*AL380</f>
    </oc>
    <nc r="AM380" t="n">
      <f>-</f>
    </nc>
  </rcc>
  <rcc rId="25816" ua="false" sId="4">
    <oc r="AM381" t="n">
      <f>0.01*AD381+0.15*AF381+0.24*AH381+0.25*AJ381+0.35*AL381</f>
    </oc>
    <nc r="AM381" t="n">
      <f>-</f>
    </nc>
  </rcc>
  <rcc rId="25817" ua="false" sId="4">
    <oc r="AM382" t="n">
      <f>0.01*AD382+0.15*AF382+0.24*AH382+0.25*AJ382+0.35*AL382</f>
    </oc>
    <nc r="AM382" t="n">
      <f>-</f>
    </nc>
  </rcc>
  <rcc rId="25818" ua="false" sId="4">
    <oc r="AM383" t="n">
      <f>0.01*AD383+0.15*AF383+0.24*AH383+0.25*AJ383+0.35*AL383</f>
    </oc>
    <nc r="AM383" t="n">
      <f>-</f>
    </nc>
  </rcc>
  <rcc rId="25819" ua="false" sId="4">
    <oc r="AM384" t="n">
      <f>0.01*AD384+0.15*AF384+0.24*AH384+0.25*AJ384+0.35*AL384</f>
    </oc>
    <nc r="AM384" t="n">
      <f>-</f>
    </nc>
  </rcc>
  <rcc rId="25820" ua="false" sId="4">
    <oc r="AM385" t="n">
      <f>0.01*AD385+0.15*AF385+0.24*AH385+0.25*AJ385+0.35*AL385</f>
    </oc>
    <nc r="AM385" t="n">
      <f>-</f>
    </nc>
  </rcc>
  <rcc rId="25821" ua="false" sId="4">
    <oc r="AM386" t="n">
      <f>0.01*AD386+0.15*AF386+0.24*AH386+0.25*AJ386+0.35*AL386</f>
    </oc>
    <nc r="AM386" t="n">
      <f>-</f>
    </nc>
  </rcc>
  <rcc rId="25822" ua="false" sId="4">
    <oc r="AM387" t="n">
      <f>0.01*AD387+0.15*AF387+0.24*AH387+0.25*AJ387+0.35*AL387</f>
    </oc>
    <nc r="AM387" t="n">
      <f>-</f>
    </nc>
  </rcc>
  <rcc rId="25823" ua="false" sId="4">
    <oc r="AM388" t="n">
      <f>0.01*AD388+0.15*AF388+0.24*AH388+0.25*AJ388+0.35*AL388</f>
    </oc>
    <nc r="AM388" t="n">
      <f>-</f>
    </nc>
  </rcc>
  <rcc rId="25824" ua="false" sId="4">
    <oc r="AM389" t="n">
      <f>0.01*AD389+0.15*AF389+0.24*AH389+0.25*AJ389+0.35*AL389</f>
    </oc>
    <nc r="AM389" t="n">
      <f>-</f>
    </nc>
  </rcc>
  <rcc rId="25825" ua="false" sId="4">
    <oc r="AM390" t="n">
      <f>SUM(AM365:AM389)</f>
    </oc>
    <nc r="AM390" t="n">
      <f>-</f>
    </nc>
  </rcc>
  <rcc rId="25826" ua="false" sId="4">
    <oc r="AO365" t="n">
      <f>AO400</f>
    </oc>
    <nc r="AO365" t="n">
      <f>-</f>
    </nc>
  </rcc>
  <rcc rId="25827" ua="false" sId="4">
    <oc r="AO366" t="n">
      <f>AO401</f>
    </oc>
    <nc r="AO366" t="n">
      <f>-</f>
    </nc>
  </rcc>
  <rcc rId="25828" ua="false" sId="4">
    <oc r="AO367" t="n">
      <f>AO402</f>
    </oc>
    <nc r="AO367" t="n">
      <f>-</f>
    </nc>
  </rcc>
  <rcc rId="25829" ua="false" sId="4">
    <oc r="AO368" t="n">
      <f>AO403</f>
    </oc>
    <nc r="AO368" t="n">
      <f>-</f>
    </nc>
  </rcc>
  <rcc rId="25830" ua="false" sId="4">
    <oc r="AO369" t="n">
      <f>AO404</f>
    </oc>
    <nc r="AO369" t="n">
      <f>-</f>
    </nc>
  </rcc>
  <rcc rId="25831" ua="false" sId="4">
    <oc r="AO370" t="n">
      <f>AO405</f>
    </oc>
    <nc r="AO370" t="n">
      <f>-</f>
    </nc>
  </rcc>
  <rcc rId="25832" ua="false" sId="4">
    <oc r="AO371" t="n">
      <f>AO406</f>
    </oc>
    <nc r="AO371" t="n">
      <f>-</f>
    </nc>
  </rcc>
  <rcc rId="25833" ua="false" sId="4">
    <oc r="AO372" t="n">
      <f>AO407</f>
    </oc>
    <nc r="AO372" t="n">
      <f>-</f>
    </nc>
  </rcc>
  <rcc rId="25834" ua="false" sId="4">
    <oc r="AO373" t="n">
      <f>AO408</f>
    </oc>
    <nc r="AO373" t="n">
      <f>-</f>
    </nc>
  </rcc>
  <rcc rId="25835" ua="false" sId="4">
    <oc r="AO374" t="n">
      <f>AO409</f>
    </oc>
    <nc r="AO374" t="n">
      <f>-</f>
    </nc>
  </rcc>
  <rcc rId="25836" ua="false" sId="4">
    <oc r="AO375" t="n">
      <f>AO410</f>
    </oc>
    <nc r="AO375" t="n">
      <f>-</f>
    </nc>
  </rcc>
  <rcc rId="25837" ua="false" sId="4">
    <oc r="AO376" t="n">
      <f>AO411</f>
    </oc>
    <nc r="AO376" t="n">
      <f>-</f>
    </nc>
  </rcc>
  <rcc rId="25838" ua="false" sId="4">
    <oc r="AO377" t="n">
      <f>AO412</f>
    </oc>
    <nc r="AO377" t="n">
      <f>-</f>
    </nc>
  </rcc>
  <rcc rId="25839" ua="false" sId="4">
    <oc r="AO378" t="n">
      <f>AO413</f>
    </oc>
    <nc r="AO378" t="n">
      <f>-</f>
    </nc>
  </rcc>
  <rcc rId="25840" ua="false" sId="4">
    <oc r="AO379" t="n">
      <f>AO414</f>
    </oc>
    <nc r="AO379" t="n">
      <f>-</f>
    </nc>
  </rcc>
  <rcc rId="25841" ua="false" sId="4">
    <oc r="AO380" t="n">
      <f>AO415</f>
    </oc>
    <nc r="AO380" t="n">
      <f>-</f>
    </nc>
  </rcc>
  <rcc rId="25842" ua="false" sId="4">
    <oc r="AO381" t="n">
      <f>AO416</f>
    </oc>
    <nc r="AO381" t="n">
      <f>-</f>
    </nc>
  </rcc>
  <rcc rId="25843" ua="false" sId="4">
    <oc r="AO382" t="n">
      <f>AO417</f>
    </oc>
    <nc r="AO382" t="n">
      <f>-</f>
    </nc>
  </rcc>
  <rcc rId="25844" ua="false" sId="4">
    <oc r="AO383" t="n">
      <f>AO418</f>
    </oc>
    <nc r="AO383" t="n">
      <f>-</f>
    </nc>
  </rcc>
  <rcc rId="25845" ua="false" sId="4">
    <oc r="AO384" t="n">
      <f>AO419</f>
    </oc>
    <nc r="AO384" t="n">
      <f>-</f>
    </nc>
  </rcc>
  <rcc rId="25846" ua="false" sId="4">
    <oc r="AO385" t="n">
      <f>AO420</f>
    </oc>
    <nc r="AO385" t="n">
      <f>-</f>
    </nc>
  </rcc>
  <rcc rId="25847" ua="false" sId="4">
    <oc r="AO386" t="n">
      <f>AO421</f>
    </oc>
    <nc r="AO386" t="n">
      <f>-</f>
    </nc>
  </rcc>
  <rcc rId="25848" ua="false" sId="4">
    <oc r="AO387" t="n">
      <f>AO422</f>
    </oc>
    <nc r="AO387" t="n">
      <f>-</f>
    </nc>
  </rcc>
  <rcc rId="25849" ua="false" sId="4">
    <oc r="AO388" t="n">
      <f>AO423</f>
    </oc>
    <nc r="AO388" t="n">
      <f>-</f>
    </nc>
  </rcc>
  <rcc rId="25850" ua="false" sId="4">
    <oc r="AO389" t="n">
      <f>AO424</f>
    </oc>
    <nc r="AO389" t="n">
      <f>-</f>
    </nc>
  </rcc>
  <rcc rId="25851" ua="false" sId="4">
    <oc r="AO390" t="n">
      <f>SUM(AO363:AO389)</f>
    </oc>
    <nc r="AO390" t="n">
      <f>-</f>
    </nc>
  </rcc>
  <rcc rId="25852" ua="false" sId="4">
    <oc r="AP365" t="n">
      <f>AO365*$J$390</f>
    </oc>
    <nc r="AP365" t="n">
      <f>-</f>
    </nc>
  </rcc>
  <rcc rId="25853" ua="false" sId="4">
    <oc r="AP366" t="n">
      <f>AO366*$J$390</f>
    </oc>
    <nc r="AP366" t="n">
      <f>-</f>
    </nc>
  </rcc>
  <rcc rId="25854" ua="false" sId="4">
    <oc r="AP367" t="n">
      <f>AO367*$J$390</f>
    </oc>
    <nc r="AP367" t="n">
      <f>-</f>
    </nc>
  </rcc>
  <rcc rId="25855" ua="false" sId="4">
    <oc r="AP368" t="n">
      <f>AO368*$J$390</f>
    </oc>
    <nc r="AP368" t="n">
      <f>-</f>
    </nc>
  </rcc>
  <rcc rId="25856" ua="false" sId="4">
    <oc r="AP369" t="n">
      <f>AO369*$J$390</f>
    </oc>
    <nc r="AP369" t="n">
      <f>-</f>
    </nc>
  </rcc>
  <rcc rId="25857" ua="false" sId="4">
    <oc r="AP370" t="n">
      <f>AO370*$J$390</f>
    </oc>
    <nc r="AP370" t="n">
      <f>-</f>
    </nc>
  </rcc>
  <rcc rId="25858" ua="false" sId="4">
    <oc r="AP371" t="n">
      <f>AO371*$J$390</f>
    </oc>
    <nc r="AP371" t="n">
      <f>-</f>
    </nc>
  </rcc>
  <rcc rId="25859" ua="false" sId="4">
    <oc r="AP372" t="n">
      <f>AO372*$J$390</f>
    </oc>
    <nc r="AP372" t="n">
      <f>-</f>
    </nc>
  </rcc>
  <rcc rId="25860" ua="false" sId="4">
    <oc r="AP373" t="n">
      <f>AO373*$J$390</f>
    </oc>
    <nc r="AP373" t="n">
      <f>-</f>
    </nc>
  </rcc>
  <rcc rId="25861" ua="false" sId="4">
    <oc r="AP374" t="n">
      <f>AO374*$J$390</f>
    </oc>
    <nc r="AP374" t="n">
      <f>-</f>
    </nc>
  </rcc>
  <rcc rId="25862" ua="false" sId="4">
    <oc r="AP375" t="n">
      <f>AO375*$J$390</f>
    </oc>
    <nc r="AP375" t="n">
      <f>-</f>
    </nc>
  </rcc>
  <rcc rId="25863" ua="false" sId="4">
    <oc r="AP376" t="n">
      <f>AO376*$J$390</f>
    </oc>
    <nc r="AP376" t="n">
      <f>-</f>
    </nc>
  </rcc>
  <rcc rId="25864" ua="false" sId="4">
    <oc r="AP377" t="n">
      <f>AO377*$J$390</f>
    </oc>
    <nc r="AP377" t="n">
      <f>-</f>
    </nc>
  </rcc>
  <rcc rId="25865" ua="false" sId="4">
    <oc r="AP378" t="n">
      <f>AO378*$J$390</f>
    </oc>
    <nc r="AP378" t="n">
      <f>-</f>
    </nc>
  </rcc>
  <rcc rId="25866" ua="false" sId="4">
    <oc r="AP379" t="n">
      <f>AO379*$J$390</f>
    </oc>
    <nc r="AP379" t="n">
      <f>-</f>
    </nc>
  </rcc>
  <rcc rId="25867" ua="false" sId="4">
    <oc r="AP380" t="n">
      <f>AO380*$J$390</f>
    </oc>
    <nc r="AP380" t="n">
      <f>-</f>
    </nc>
  </rcc>
  <rcc rId="25868" ua="false" sId="4">
    <oc r="AP381" t="n">
      <f>AO381*$J$390</f>
    </oc>
    <nc r="AP381" t="n">
      <f>-</f>
    </nc>
  </rcc>
  <rcc rId="25869" ua="false" sId="4">
    <oc r="AP382" t="n">
      <f>AO382*$J$390</f>
    </oc>
    <nc r="AP382" t="n">
      <f>-</f>
    </nc>
  </rcc>
  <rcc rId="25870" ua="false" sId="4">
    <oc r="AP383" t="n">
      <f>AO383*$J$390</f>
    </oc>
    <nc r="AP383" t="n">
      <f>-</f>
    </nc>
  </rcc>
  <rcc rId="25871" ua="false" sId="4">
    <oc r="AP384" t="n">
      <f>AO384*$J$390</f>
    </oc>
    <nc r="AP384" t="n">
      <f>-</f>
    </nc>
  </rcc>
  <rcc rId="25872" ua="false" sId="4">
    <oc r="AP385" t="n">
      <f>AO385*$J$390</f>
    </oc>
    <nc r="AP385" t="n">
      <f>-</f>
    </nc>
  </rcc>
  <rcc rId="25873" ua="false" sId="4">
    <oc r="AP386" t="n">
      <f>AO386*$J$390</f>
    </oc>
    <nc r="AP386" t="n">
      <f>-</f>
    </nc>
  </rcc>
  <rcc rId="25874" ua="false" sId="4">
    <oc r="AP387" t="n">
      <f>AO387*$J$390</f>
    </oc>
    <nc r="AP387" t="n">
      <f>-</f>
    </nc>
  </rcc>
  <rcc rId="25875" ua="false" sId="4">
    <oc r="AP388" t="n">
      <f>AO388*$J$390</f>
    </oc>
    <nc r="AP388" t="n">
      <f>-</f>
    </nc>
  </rcc>
  <rcc rId="25876" ua="false" sId="4">
    <oc r="AP389" t="n">
      <f>AO389*$J$390</f>
    </oc>
    <nc r="AP389" t="n">
      <f>-</f>
    </nc>
  </rcc>
  <rcc rId="25877" ua="false" sId="4">
    <oc r="AP390" t="n">
      <f>SUM(AP363:AP389)</f>
    </oc>
    <nc r="AP390" t="n">
      <f>-</f>
    </nc>
  </rcc>
  <rcc rId="25878" ua="false" sId="4">
    <oc r="AQ365" t="n">
      <f>AQ400</f>
    </oc>
    <nc r="AQ365" t="n">
      <f>-</f>
    </nc>
  </rcc>
  <rcc rId="25879" ua="false" sId="4">
    <oc r="AQ366" t="n">
      <f>AQ401</f>
    </oc>
    <nc r="AQ366" t="n">
      <f>-</f>
    </nc>
  </rcc>
  <rcc rId="25880" ua="false" sId="4">
    <oc r="AQ367" t="n">
      <f>AQ402</f>
    </oc>
    <nc r="AQ367" t="n">
      <f>-</f>
    </nc>
  </rcc>
  <rcc rId="25881" ua="false" sId="4">
    <oc r="AQ368" t="n">
      <f>AQ403</f>
    </oc>
    <nc r="AQ368" t="n">
      <f>-</f>
    </nc>
  </rcc>
  <rcc rId="25882" ua="false" sId="4">
    <oc r="AQ369" t="n">
      <f>AQ404</f>
    </oc>
    <nc r="AQ369" t="n">
      <f>-</f>
    </nc>
  </rcc>
  <rcc rId="25883" ua="false" sId="4">
    <oc r="AQ370" t="n">
      <f>AQ405</f>
    </oc>
    <nc r="AQ370" t="n">
      <f>-</f>
    </nc>
  </rcc>
  <rcc rId="25884" ua="false" sId="4">
    <oc r="AQ371" t="n">
      <f>AQ406</f>
    </oc>
    <nc r="AQ371" t="n">
      <f>-</f>
    </nc>
  </rcc>
  <rcc rId="25885" ua="false" sId="4">
    <oc r="AQ372" t="n">
      <f>AQ407</f>
    </oc>
    <nc r="AQ372" t="n">
      <f>-</f>
    </nc>
  </rcc>
  <rcc rId="25886" ua="false" sId="4">
    <oc r="AQ373" t="n">
      <f>AQ408</f>
    </oc>
    <nc r="AQ373" t="n">
      <f>-</f>
    </nc>
  </rcc>
  <rcc rId="25887" ua="false" sId="4">
    <oc r="AQ374" t="n">
      <f>AQ409</f>
    </oc>
    <nc r="AQ374" t="n">
      <f>-</f>
    </nc>
  </rcc>
  <rcc rId="25888" ua="false" sId="4">
    <oc r="AQ375" t="n">
      <f>AQ410</f>
    </oc>
    <nc r="AQ375" t="n">
      <f>-</f>
    </nc>
  </rcc>
  <rcc rId="25889" ua="false" sId="4">
    <oc r="AQ376" t="n">
      <f>AQ411</f>
    </oc>
    <nc r="AQ376" t="n">
      <f>-</f>
    </nc>
  </rcc>
  <rcc rId="25890" ua="false" sId="4">
    <oc r="AQ377" t="n">
      <f>AQ412</f>
    </oc>
    <nc r="AQ377" t="n">
      <f>-</f>
    </nc>
  </rcc>
  <rcc rId="25891" ua="false" sId="4">
    <oc r="AQ378" t="n">
      <f>AQ413</f>
    </oc>
    <nc r="AQ378" t="n">
      <f>-</f>
    </nc>
  </rcc>
  <rcc rId="25892" ua="false" sId="4">
    <oc r="AQ379" t="n">
      <f>AQ414</f>
    </oc>
    <nc r="AQ379" t="n">
      <f>-</f>
    </nc>
  </rcc>
  <rcc rId="25893" ua="false" sId="4">
    <oc r="AQ380" t="n">
      <f>AQ415</f>
    </oc>
    <nc r="AQ380" t="n">
      <f>-</f>
    </nc>
  </rcc>
  <rcc rId="25894" ua="false" sId="4">
    <oc r="AQ381" t="n">
      <f>AQ416</f>
    </oc>
    <nc r="AQ381" t="n">
      <f>-</f>
    </nc>
  </rcc>
  <rcc rId="25895" ua="false" sId="4">
    <oc r="AQ382" t="n">
      <f>AQ417</f>
    </oc>
    <nc r="AQ382" t="n">
      <f>-</f>
    </nc>
  </rcc>
  <rcc rId="25896" ua="false" sId="4">
    <oc r="AQ383" t="n">
      <f>AQ418</f>
    </oc>
    <nc r="AQ383" t="n">
      <f>-</f>
    </nc>
  </rcc>
  <rcc rId="25897" ua="false" sId="4">
    <oc r="AQ384" t="n">
      <f>AQ419</f>
    </oc>
    <nc r="AQ384" t="n">
      <f>-</f>
    </nc>
  </rcc>
  <rcc rId="25898" ua="false" sId="4">
    <oc r="AQ385" t="n">
      <f>AQ420</f>
    </oc>
    <nc r="AQ385" t="n">
      <f>-</f>
    </nc>
  </rcc>
  <rcc rId="25899" ua="false" sId="4">
    <oc r="AQ386" t="n">
      <f>AQ421</f>
    </oc>
    <nc r="AQ386" t="n">
      <f>-</f>
    </nc>
  </rcc>
  <rcc rId="25900" ua="false" sId="4">
    <oc r="AQ387" t="n">
      <f>AQ422</f>
    </oc>
    <nc r="AQ387" t="n">
      <f>-</f>
    </nc>
  </rcc>
  <rcc rId="25901" ua="false" sId="4">
    <oc r="AQ388" t="n">
      <f>AQ423</f>
    </oc>
    <nc r="AQ388" t="n">
      <f>-</f>
    </nc>
  </rcc>
  <rcc rId="25902" ua="false" sId="4">
    <oc r="AQ389" t="n">
      <f>AQ424</f>
    </oc>
    <nc r="AQ389" t="n">
      <f>-</f>
    </nc>
  </rcc>
  <rcc rId="25903" ua="false" sId="4">
    <oc r="AQ390" t="n">
      <f>SUM(AQ363:AQ389)</f>
    </oc>
    <nc r="AQ390" t="n">
      <f>-</f>
    </nc>
  </rcc>
  <rcc rId="25904" ua="false" sId="4">
    <oc r="AR365" t="n">
      <f>AQ365*$J$390</f>
    </oc>
    <nc r="AR365" t="n">
      <f>-</f>
    </nc>
  </rcc>
  <rcc rId="25905" ua="false" sId="4">
    <oc r="AR366" t="n">
      <f>AQ366*$J$390</f>
    </oc>
    <nc r="AR366" t="n">
      <f>-</f>
    </nc>
  </rcc>
  <rcc rId="25906" ua="false" sId="4">
    <oc r="AR367" t="n">
      <f>AQ367*$J$390</f>
    </oc>
    <nc r="AR367" t="n">
      <f>-</f>
    </nc>
  </rcc>
  <rcc rId="25907" ua="false" sId="4">
    <oc r="AR368" t="n">
      <f>AQ368*$J$390</f>
    </oc>
    <nc r="AR368" t="n">
      <f>-</f>
    </nc>
  </rcc>
  <rcc rId="25908" ua="false" sId="4">
    <oc r="AR369" t="n">
      <f>AQ369*$J$390</f>
    </oc>
    <nc r="AR369" t="n">
      <f>-</f>
    </nc>
  </rcc>
  <rcc rId="25909" ua="false" sId="4">
    <oc r="AR370" t="n">
      <f>AQ370*$J$390</f>
    </oc>
    <nc r="AR370" t="n">
      <f>-</f>
    </nc>
  </rcc>
  <rcc rId="25910" ua="false" sId="4">
    <oc r="AR371" t="n">
      <f>AQ371*$J$390</f>
    </oc>
    <nc r="AR371" t="n">
      <f>-</f>
    </nc>
  </rcc>
  <rcc rId="25911" ua="false" sId="4">
    <oc r="AR372" t="n">
      <f>AQ372*$J$390</f>
    </oc>
    <nc r="AR372" t="n">
      <f>-</f>
    </nc>
  </rcc>
  <rcc rId="25912" ua="false" sId="4">
    <oc r="AR373" t="n">
      <f>AQ373*$J$390</f>
    </oc>
    <nc r="AR373" t="n">
      <f>-</f>
    </nc>
  </rcc>
  <rcc rId="25913" ua="false" sId="4">
    <oc r="AR374" t="n">
      <f>AQ374*$J$390</f>
    </oc>
    <nc r="AR374" t="n">
      <f>-</f>
    </nc>
  </rcc>
  <rcc rId="25914" ua="false" sId="4">
    <oc r="AR375" t="n">
      <f>AQ375*$J$390</f>
    </oc>
    <nc r="AR375" t="n">
      <f>-</f>
    </nc>
  </rcc>
  <rcc rId="25915" ua="false" sId="4">
    <oc r="AR376" t="n">
      <f>AQ376*$J$390</f>
    </oc>
    <nc r="AR376" t="n">
      <f>-</f>
    </nc>
  </rcc>
  <rcc rId="25916" ua="false" sId="4">
    <oc r="AR377" t="n">
      <f>AQ377*$J$390</f>
    </oc>
    <nc r="AR377" t="n">
      <f>-</f>
    </nc>
  </rcc>
  <rcc rId="25917" ua="false" sId="4">
    <oc r="AR378" t="n">
      <f>AQ378*$J$390</f>
    </oc>
    <nc r="AR378" t="n">
      <f>-</f>
    </nc>
  </rcc>
  <rcc rId="25918" ua="false" sId="4">
    <oc r="AR379" t="n">
      <f>AQ379*$J$390</f>
    </oc>
    <nc r="AR379" t="n">
      <f>-</f>
    </nc>
  </rcc>
  <rcc rId="25919" ua="false" sId="4">
    <oc r="AR380" t="n">
      <f>AQ380*$J$390</f>
    </oc>
    <nc r="AR380" t="n">
      <f>-</f>
    </nc>
  </rcc>
  <rcc rId="25920" ua="false" sId="4">
    <oc r="AR381" t="n">
      <f>AQ381*$J$390</f>
    </oc>
    <nc r="AR381" t="n">
      <f>-</f>
    </nc>
  </rcc>
  <rcc rId="25921" ua="false" sId="4">
    <oc r="AR382" t="n">
      <f>AQ382*$J$390</f>
    </oc>
    <nc r="AR382" t="n">
      <f>-</f>
    </nc>
  </rcc>
  <rcc rId="25922" ua="false" sId="4">
    <oc r="AR383" t="n">
      <f>AQ383*$J$390</f>
    </oc>
    <nc r="AR383" t="n">
      <f>-</f>
    </nc>
  </rcc>
  <rcc rId="25923" ua="false" sId="4">
    <oc r="AR384" t="n">
      <f>AQ384*$J$390</f>
    </oc>
    <nc r="AR384" t="n">
      <f>-</f>
    </nc>
  </rcc>
  <rcc rId="25924" ua="false" sId="4">
    <oc r="AR385" t="n">
      <f>AQ385*$J$390</f>
    </oc>
    <nc r="AR385" t="n">
      <f>-</f>
    </nc>
  </rcc>
  <rcc rId="25925" ua="false" sId="4">
    <oc r="AR386" t="n">
      <f>AQ386*$J$390</f>
    </oc>
    <nc r="AR386" t="n">
      <f>-</f>
    </nc>
  </rcc>
  <rcc rId="25926" ua="false" sId="4">
    <oc r="AR387" t="n">
      <f>AQ387*$J$390</f>
    </oc>
    <nc r="AR387" t="n">
      <f>-</f>
    </nc>
  </rcc>
  <rcc rId="25927" ua="false" sId="4">
    <oc r="AR388" t="n">
      <f>AQ388*$J$390</f>
    </oc>
    <nc r="AR388" t="n">
      <f>-</f>
    </nc>
  </rcc>
  <rcc rId="25928" ua="false" sId="4">
    <oc r="AR389" t="n">
      <f>AQ389*$J$390</f>
    </oc>
    <nc r="AR389" t="n">
      <f>-</f>
    </nc>
  </rcc>
  <rcc rId="25929" ua="false" sId="4">
    <oc r="AR390" t="n">
      <f>SUM(AR363:AR389)</f>
    </oc>
    <nc r="AR390" t="n">
      <f>-</f>
    </nc>
  </rcc>
  <rcc rId="25930" ua="false" sId="4">
    <oc r="AS365" t="n">
      <f>AS400</f>
    </oc>
    <nc r="AS365" t="n">
      <f>-</f>
    </nc>
  </rcc>
  <rcc rId="25931" ua="false" sId="4">
    <oc r="AS366" t="n">
      <f>AS401</f>
    </oc>
    <nc r="AS366" t="n">
      <f>-</f>
    </nc>
  </rcc>
  <rcc rId="25932" ua="false" sId="4">
    <oc r="AS367" t="n">
      <f>AS402</f>
    </oc>
    <nc r="AS367" t="n">
      <f>-</f>
    </nc>
  </rcc>
  <rcc rId="25933" ua="false" sId="4">
    <oc r="AS368" t="n">
      <f>AS403</f>
    </oc>
    <nc r="AS368" t="n">
      <f>-</f>
    </nc>
  </rcc>
  <rcc rId="25934" ua="false" sId="4">
    <oc r="AS369" t="n">
      <f>AS404</f>
    </oc>
    <nc r="AS369" t="n">
      <f>-</f>
    </nc>
  </rcc>
  <rcc rId="25935" ua="false" sId="4">
    <oc r="AS370" t="n">
      <f>AS405</f>
    </oc>
    <nc r="AS370" t="n">
      <f>-</f>
    </nc>
  </rcc>
  <rcc rId="25936" ua="false" sId="4">
    <oc r="AS371" t="n">
      <f>AS406</f>
    </oc>
    <nc r="AS371" t="n">
      <f>-</f>
    </nc>
  </rcc>
  <rcc rId="25937" ua="false" sId="4">
    <oc r="AS372" t="n">
      <f>AS407</f>
    </oc>
    <nc r="AS372" t="n">
      <f>-</f>
    </nc>
  </rcc>
  <rcc rId="25938" ua="false" sId="4">
    <oc r="AS373" t="n">
      <f>AS408</f>
    </oc>
    <nc r="AS373" t="n">
      <f>-</f>
    </nc>
  </rcc>
  <rcc rId="25939" ua="false" sId="4">
    <oc r="AS374" t="n">
      <f>AS409</f>
    </oc>
    <nc r="AS374" t="n">
      <f>-</f>
    </nc>
  </rcc>
  <rcc rId="25940" ua="false" sId="4">
    <oc r="AS375" t="n">
      <f>AS410</f>
    </oc>
    <nc r="AS375" t="n">
      <f>-</f>
    </nc>
  </rcc>
  <rcc rId="25941" ua="false" sId="4">
    <oc r="AS376" t="n">
      <f>AS411</f>
    </oc>
    <nc r="AS376" t="n">
      <f>-</f>
    </nc>
  </rcc>
  <rcc rId="25942" ua="false" sId="4">
    <oc r="AS377" t="n">
      <f>AS412</f>
    </oc>
    <nc r="AS377" t="n">
      <f>-</f>
    </nc>
  </rcc>
  <rcc rId="25943" ua="false" sId="4">
    <oc r="AS378" t="n">
      <f>AS413</f>
    </oc>
    <nc r="AS378" t="n">
      <f>-</f>
    </nc>
  </rcc>
  <rcc rId="25944" ua="false" sId="4">
    <oc r="AS379" t="n">
      <f>AS414</f>
    </oc>
    <nc r="AS379" t="n">
      <f>-</f>
    </nc>
  </rcc>
  <rcc rId="25945" ua="false" sId="4">
    <oc r="AS380" t="n">
      <f>AS415</f>
    </oc>
    <nc r="AS380" t="n">
      <f>-</f>
    </nc>
  </rcc>
  <rcc rId="25946" ua="false" sId="4">
    <oc r="AS381" t="n">
      <f>AS416</f>
    </oc>
    <nc r="AS381" t="n">
      <f>-</f>
    </nc>
  </rcc>
  <rcc rId="25947" ua="false" sId="4">
    <oc r="AS382" t="n">
      <f>AS417</f>
    </oc>
    <nc r="AS382" t="n">
      <f>-</f>
    </nc>
  </rcc>
  <rcc rId="25948" ua="false" sId="4">
    <oc r="AS383" t="n">
      <f>AS418</f>
    </oc>
    <nc r="AS383" t="n">
      <f>-</f>
    </nc>
  </rcc>
  <rcc rId="25949" ua="false" sId="4">
    <oc r="AS384" t="n">
      <f>AS419</f>
    </oc>
    <nc r="AS384" t="n">
      <f>-</f>
    </nc>
  </rcc>
  <rcc rId="25950" ua="false" sId="4">
    <oc r="AS385" t="n">
      <f>AS420</f>
    </oc>
    <nc r="AS385" t="n">
      <f>-</f>
    </nc>
  </rcc>
  <rcc rId="25951" ua="false" sId="4">
    <oc r="AS386" t="n">
      <f>AS421</f>
    </oc>
    <nc r="AS386" t="n">
      <f>-</f>
    </nc>
  </rcc>
  <rcc rId="25952" ua="false" sId="4">
    <oc r="AS387" t="n">
      <f>AS422</f>
    </oc>
    <nc r="AS387" t="n">
      <f>-</f>
    </nc>
  </rcc>
  <rcc rId="25953" ua="false" sId="4">
    <oc r="AS388" t="n">
      <f>AS423</f>
    </oc>
    <nc r="AS388" t="n">
      <f>-</f>
    </nc>
  </rcc>
  <rcc rId="25954" ua="false" sId="4">
    <oc r="AS389" t="n">
      <f>AS424</f>
    </oc>
    <nc r="AS389" t="n">
      <f>-</f>
    </nc>
  </rcc>
  <rcc rId="25955" ua="false" sId="4">
    <oc r="AS390" t="n">
      <f>SUM(AS363:AS389)</f>
    </oc>
    <nc r="AS390" t="n">
      <f>-</f>
    </nc>
  </rcc>
  <rcc rId="25956" ua="false" sId="4">
    <oc r="AT365" t="n">
      <f>AS365*$J$390</f>
    </oc>
    <nc r="AT365" t="n">
      <f>-</f>
    </nc>
  </rcc>
  <rcc rId="25957" ua="false" sId="4">
    <oc r="AT366" t="n">
      <f>AS366*$J$390</f>
    </oc>
    <nc r="AT366" t="n">
      <f>-</f>
    </nc>
  </rcc>
  <rcc rId="25958" ua="false" sId="4">
    <oc r="AT367" t="n">
      <f>AS367*$J$390</f>
    </oc>
    <nc r="AT367" t="n">
      <f>-</f>
    </nc>
  </rcc>
  <rcc rId="25959" ua="false" sId="4">
    <oc r="AT368" t="n">
      <f>AS368*$J$390</f>
    </oc>
    <nc r="AT368" t="n">
      <f>-</f>
    </nc>
  </rcc>
  <rcc rId="25960" ua="false" sId="4">
    <oc r="AT369" t="n">
      <f>AS369*$J$390</f>
    </oc>
    <nc r="AT369" t="n">
      <f>-</f>
    </nc>
  </rcc>
  <rcc rId="25961" ua="false" sId="4">
    <oc r="AT370" t="n">
      <f>AS370*$J$390</f>
    </oc>
    <nc r="AT370" t="n">
      <f>-</f>
    </nc>
  </rcc>
  <rcc rId="25962" ua="false" sId="4">
    <oc r="AT371" t="n">
      <f>AS371*$J$390</f>
    </oc>
    <nc r="AT371" t="n">
      <f>-</f>
    </nc>
  </rcc>
  <rcc rId="25963" ua="false" sId="4">
    <oc r="AT372" t="n">
      <f>AS372*$J$390</f>
    </oc>
    <nc r="AT372" t="n">
      <f>-</f>
    </nc>
  </rcc>
  <rcc rId="25964" ua="false" sId="4">
    <oc r="AT373" t="n">
      <f>AS373*$J$390</f>
    </oc>
    <nc r="AT373" t="n">
      <f>-</f>
    </nc>
  </rcc>
  <rcc rId="25965" ua="false" sId="4">
    <oc r="AT374" t="n">
      <f>AS374*$J$390</f>
    </oc>
    <nc r="AT374" t="n">
      <f>-</f>
    </nc>
  </rcc>
  <rcc rId="25966" ua="false" sId="4">
    <oc r="AT375" t="n">
      <f>AS375*$J$390</f>
    </oc>
    <nc r="AT375" t="n">
      <f>-</f>
    </nc>
  </rcc>
  <rcc rId="25967" ua="false" sId="4">
    <oc r="AT376" t="n">
      <f>AS376*$J$390</f>
    </oc>
    <nc r="AT376" t="n">
      <f>-</f>
    </nc>
  </rcc>
  <rcc rId="25968" ua="false" sId="4">
    <oc r="AT377" t="n">
      <f>AS377*$J$390</f>
    </oc>
    <nc r="AT377" t="n">
      <f>-</f>
    </nc>
  </rcc>
  <rcc rId="25969" ua="false" sId="4">
    <oc r="AT378" t="n">
      <f>AS378*$J$390</f>
    </oc>
    <nc r="AT378" t="n">
      <f>-</f>
    </nc>
  </rcc>
  <rcc rId="25970" ua="false" sId="4">
    <oc r="AT379" t="n">
      <f>AS379*$J$390</f>
    </oc>
    <nc r="AT379" t="n">
      <f>-</f>
    </nc>
  </rcc>
  <rcc rId="25971" ua="false" sId="4">
    <oc r="AT380" t="n">
      <f>AS380*$J$390</f>
    </oc>
    <nc r="AT380" t="n">
      <f>-</f>
    </nc>
  </rcc>
  <rcc rId="25972" ua="false" sId="4">
    <oc r="AT381" t="n">
      <f>AS381*$J$390</f>
    </oc>
    <nc r="AT381" t="n">
      <f>-</f>
    </nc>
  </rcc>
  <rcc rId="25973" ua="false" sId="4">
    <oc r="AT382" t="n">
      <f>AS382*$J$390</f>
    </oc>
    <nc r="AT382" t="n">
      <f>-</f>
    </nc>
  </rcc>
  <rcc rId="25974" ua="false" sId="4">
    <oc r="AT383" t="n">
      <f>AS383*$J$390</f>
    </oc>
    <nc r="AT383" t="n">
      <f>-</f>
    </nc>
  </rcc>
  <rcc rId="25975" ua="false" sId="4">
    <oc r="AT384" t="n">
      <f>AS384*$J$390</f>
    </oc>
    <nc r="AT384" t="n">
      <f>-</f>
    </nc>
  </rcc>
  <rcc rId="25976" ua="false" sId="4">
    <oc r="AT385" t="n">
      <f>AS385*$J$390</f>
    </oc>
    <nc r="AT385" t="n">
      <f>-</f>
    </nc>
  </rcc>
  <rcc rId="25977" ua="false" sId="4">
    <oc r="AT386" t="n">
      <f>AS386*$J$390</f>
    </oc>
    <nc r="AT386" t="n">
      <f>-</f>
    </nc>
  </rcc>
  <rcc rId="25978" ua="false" sId="4">
    <oc r="AT387" t="n">
      <f>AS387*$J$390</f>
    </oc>
    <nc r="AT387" t="n">
      <f>-</f>
    </nc>
  </rcc>
  <rcc rId="25979" ua="false" sId="4">
    <oc r="AT388" t="n">
      <f>AS388*$J$390</f>
    </oc>
    <nc r="AT388" t="n">
      <f>-</f>
    </nc>
  </rcc>
  <rcc rId="25980" ua="false" sId="4">
    <oc r="AT389" t="n">
      <f>AS389*$J$390</f>
    </oc>
    <nc r="AT389" t="n">
      <f>-</f>
    </nc>
  </rcc>
  <rcc rId="25981" ua="false" sId="4">
    <oc r="AT390" t="n">
      <f>SUM(AT363:AT389)</f>
    </oc>
    <nc r="AT390" t="n">
      <f>-</f>
    </nc>
  </rcc>
  <rcc rId="25982" ua="false" sId="4">
    <oc r="AU365" t="n">
      <f>AU400</f>
    </oc>
    <nc r="AU365" t="n">
      <f>-</f>
    </nc>
  </rcc>
  <rcc rId="25983" ua="false" sId="4">
    <oc r="AU366" t="n">
      <f>AU401</f>
    </oc>
    <nc r="AU366" t="n">
      <f>-</f>
    </nc>
  </rcc>
  <rcc rId="25984" ua="false" sId="4">
    <oc r="AU367" t="n">
      <f>AU402</f>
    </oc>
    <nc r="AU367" t="n">
      <f>-</f>
    </nc>
  </rcc>
  <rcc rId="25985" ua="false" sId="4">
    <oc r="AU368" t="n">
      <f>AU403</f>
    </oc>
    <nc r="AU368" t="n">
      <f>-</f>
    </nc>
  </rcc>
  <rcc rId="25986" ua="false" sId="4">
    <oc r="AU369" t="n">
      <f>AU404</f>
    </oc>
    <nc r="AU369" t="n">
      <f>-</f>
    </nc>
  </rcc>
  <rcc rId="25987" ua="false" sId="4">
    <oc r="AU370" t="n">
      <f>AU405</f>
    </oc>
    <nc r="AU370" t="n">
      <f>-</f>
    </nc>
  </rcc>
  <rcc rId="25988" ua="false" sId="4">
    <oc r="AU371" t="n">
      <f>AU406</f>
    </oc>
    <nc r="AU371" t="n">
      <f>-</f>
    </nc>
  </rcc>
  <rcc rId="25989" ua="false" sId="4">
    <oc r="AU372" t="n">
      <f>AU407</f>
    </oc>
    <nc r="AU372" t="n">
      <f>-</f>
    </nc>
  </rcc>
  <rcc rId="25990" ua="false" sId="4">
    <oc r="AU373" t="n">
      <f>AU408</f>
    </oc>
    <nc r="AU373" t="n">
      <f>-</f>
    </nc>
  </rcc>
  <rcc rId="25991" ua="false" sId="4">
    <oc r="AU374" t="n">
      <f>AU409</f>
    </oc>
    <nc r="AU374" t="n">
      <f>-</f>
    </nc>
  </rcc>
  <rcc rId="25992" ua="false" sId="4">
    <oc r="AU375" t="n">
      <f>AU410</f>
    </oc>
    <nc r="AU375" t="n">
      <f>-</f>
    </nc>
  </rcc>
  <rcc rId="25993" ua="false" sId="4">
    <oc r="AU376" t="n">
      <f>AU411</f>
    </oc>
    <nc r="AU376" t="n">
      <f>-</f>
    </nc>
  </rcc>
  <rcc rId="25994" ua="false" sId="4">
    <oc r="AU377" t="n">
      <f>AU412</f>
    </oc>
    <nc r="AU377" t="n">
      <f>-</f>
    </nc>
  </rcc>
  <rcc rId="25995" ua="false" sId="4">
    <oc r="AU378" t="n">
      <f>AU413</f>
    </oc>
    <nc r="AU378" t="n">
      <f>-</f>
    </nc>
  </rcc>
  <rcc rId="25996" ua="false" sId="4">
    <oc r="AU379" t="n">
      <f>AU414</f>
    </oc>
    <nc r="AU379" t="n">
      <f>-</f>
    </nc>
  </rcc>
  <rcc rId="25997" ua="false" sId="4">
    <oc r="AU380" t="n">
      <f>AU415</f>
    </oc>
    <nc r="AU380" t="n">
      <f>-</f>
    </nc>
  </rcc>
  <rcc rId="25998" ua="false" sId="4">
    <oc r="AU381" t="n">
      <f>AU416</f>
    </oc>
    <nc r="AU381" t="n">
      <f>-</f>
    </nc>
  </rcc>
  <rcc rId="25999" ua="false" sId="4">
    <oc r="AU382" t="n">
      <f>AU417</f>
    </oc>
    <nc r="AU382" t="n">
      <f>-</f>
    </nc>
  </rcc>
  <rcc rId="26000" ua="false" sId="4">
    <oc r="AU383" t="n">
      <f>AU418</f>
    </oc>
    <nc r="AU383" t="n">
      <f>-</f>
    </nc>
  </rcc>
  <rcc rId="26001" ua="false" sId="4">
    <oc r="AU384" t="n">
      <f>AU419</f>
    </oc>
    <nc r="AU384" t="n">
      <f>-</f>
    </nc>
  </rcc>
  <rcc rId="26002" ua="false" sId="4">
    <oc r="AU385" t="n">
      <f>AU420</f>
    </oc>
    <nc r="AU385" t="n">
      <f>-</f>
    </nc>
  </rcc>
  <rcc rId="26003" ua="false" sId="4">
    <oc r="AU386" t="n">
      <f>AU421</f>
    </oc>
    <nc r="AU386" t="n">
      <f>-</f>
    </nc>
  </rcc>
  <rcc rId="26004" ua="false" sId="4">
    <oc r="AU387" t="n">
      <f>AU422</f>
    </oc>
    <nc r="AU387" t="n">
      <f>-</f>
    </nc>
  </rcc>
  <rcc rId="26005" ua="false" sId="4">
    <oc r="AU388" t="n">
      <f>AU423</f>
    </oc>
    <nc r="AU388" t="n">
      <f>-</f>
    </nc>
  </rcc>
  <rcc rId="26006" ua="false" sId="4">
    <oc r="AU389" t="n">
      <f>AU424</f>
    </oc>
    <nc r="AU389" t="n">
      <f>-</f>
    </nc>
  </rcc>
  <rcc rId="26007" ua="false" sId="4">
    <oc r="AU390" t="n">
      <f>SUM(AU363:AU389)</f>
    </oc>
    <nc r="AU390" t="n">
      <f>-</f>
    </nc>
  </rcc>
  <rcc rId="26008" ua="false" sId="4">
    <oc r="AV365" t="n">
      <f>AU365*$J$390</f>
    </oc>
    <nc r="AV365" t="n">
      <f>-</f>
    </nc>
  </rcc>
  <rcc rId="26009" ua="false" sId="4">
    <oc r="AV366" t="n">
      <f>AU366*$J$390</f>
    </oc>
    <nc r="AV366" t="n">
      <f>-</f>
    </nc>
  </rcc>
  <rcc rId="26010" ua="false" sId="4">
    <oc r="AV367" t="n">
      <f>AU367*$J$390</f>
    </oc>
    <nc r="AV367" t="n">
      <f>-</f>
    </nc>
  </rcc>
  <rcc rId="26011" ua="false" sId="4">
    <oc r="AV368" t="n">
      <f>AU368*$J$390</f>
    </oc>
    <nc r="AV368" t="n">
      <f>-</f>
    </nc>
  </rcc>
  <rcc rId="26012" ua="false" sId="4">
    <oc r="AV369" t="n">
      <f>AU369*$J$390</f>
    </oc>
    <nc r="AV369" t="n">
      <f>-</f>
    </nc>
  </rcc>
  <rcc rId="26013" ua="false" sId="4">
    <oc r="AV370" t="n">
      <f>AU370*$J$390</f>
    </oc>
    <nc r="AV370" t="n">
      <f>-</f>
    </nc>
  </rcc>
  <rcc rId="26014" ua="false" sId="4">
    <oc r="AV371" t="n">
      <f>AU371*$J$390</f>
    </oc>
    <nc r="AV371" t="n">
      <f>-</f>
    </nc>
  </rcc>
  <rcc rId="26015" ua="false" sId="4">
    <oc r="AV372" t="n">
      <f>AU372*$J$390</f>
    </oc>
    <nc r="AV372" t="n">
      <f>-</f>
    </nc>
  </rcc>
  <rcc rId="26016" ua="false" sId="4">
    <oc r="AV373" t="n">
      <f>AU373*$J$390</f>
    </oc>
    <nc r="AV373" t="n">
      <f>-</f>
    </nc>
  </rcc>
  <rcc rId="26017" ua="false" sId="4">
    <oc r="AV374" t="n">
      <f>AU374*$J$390</f>
    </oc>
    <nc r="AV374" t="n">
      <f>-</f>
    </nc>
  </rcc>
  <rcc rId="26018" ua="false" sId="4">
    <oc r="AV375" t="n">
      <f>AU375*$J$390</f>
    </oc>
    <nc r="AV375" t="n">
      <f>-</f>
    </nc>
  </rcc>
  <rcc rId="26019" ua="false" sId="4">
    <oc r="AV376" t="n">
      <f>AU376*$J$390</f>
    </oc>
    <nc r="AV376" t="n">
      <f>-</f>
    </nc>
  </rcc>
  <rcc rId="26020" ua="false" sId="4">
    <oc r="AV377" t="n">
      <f>AU377*$J$390</f>
    </oc>
    <nc r="AV377" t="n">
      <f>-</f>
    </nc>
  </rcc>
  <rcc rId="26021" ua="false" sId="4">
    <oc r="AV378" t="n">
      <f>AU378*$J$390</f>
    </oc>
    <nc r="AV378" t="n">
      <f>-</f>
    </nc>
  </rcc>
  <rcc rId="26022" ua="false" sId="4">
    <oc r="AV379" t="n">
      <f>AU379*$J$390</f>
    </oc>
    <nc r="AV379" t="n">
      <f>-</f>
    </nc>
  </rcc>
  <rcc rId="26023" ua="false" sId="4">
    <oc r="AV380" t="n">
      <f>AU380*$J$390</f>
    </oc>
    <nc r="AV380" t="n">
      <f>-</f>
    </nc>
  </rcc>
  <rcc rId="26024" ua="false" sId="4">
    <oc r="AV381" t="n">
      <f>AU381*$J$390</f>
    </oc>
    <nc r="AV381" t="n">
      <f>-</f>
    </nc>
  </rcc>
  <rcc rId="26025" ua="false" sId="4">
    <oc r="AV382" t="n">
      <f>AU382*$J$390</f>
    </oc>
    <nc r="AV382" t="n">
      <f>-</f>
    </nc>
  </rcc>
  <rcc rId="26026" ua="false" sId="4">
    <oc r="AV383" t="n">
      <f>AU383*$J$390</f>
    </oc>
    <nc r="AV383" t="n">
      <f>-</f>
    </nc>
  </rcc>
  <rcc rId="26027" ua="false" sId="4">
    <oc r="AV384" t="n">
      <f>AU384*$J$390</f>
    </oc>
    <nc r="AV384" t="n">
      <f>-</f>
    </nc>
  </rcc>
  <rcc rId="26028" ua="false" sId="4">
    <oc r="AV385" t="n">
      <f>AU385*$J$390</f>
    </oc>
    <nc r="AV385" t="n">
      <f>-</f>
    </nc>
  </rcc>
  <rcc rId="26029" ua="false" sId="4">
    <oc r="AV386" t="n">
      <f>AU386*$J$390</f>
    </oc>
    <nc r="AV386" t="n">
      <f>-</f>
    </nc>
  </rcc>
  <rcc rId="26030" ua="false" sId="4">
    <oc r="AV387" t="n">
      <f>AU387*$J$390</f>
    </oc>
    <nc r="AV387" t="n">
      <f>-</f>
    </nc>
  </rcc>
  <rcc rId="26031" ua="false" sId="4">
    <oc r="AV388" t="n">
      <f>AU388*$J$390</f>
    </oc>
    <nc r="AV388" t="n">
      <f>-</f>
    </nc>
  </rcc>
  <rcc rId="26032" ua="false" sId="4">
    <oc r="AV389" t="n">
      <f>AU389*$J$390</f>
    </oc>
    <nc r="AV389" t="n">
      <f>-</f>
    </nc>
  </rcc>
  <rcc rId="26033" ua="false" sId="4">
    <oc r="AV390" t="n">
      <f>SUM(AV363:AV389)</f>
    </oc>
    <nc r="AV390" t="n">
      <f>-</f>
    </nc>
  </rcc>
  <rcc rId="26034" ua="false" sId="4">
    <oc r="AW365" t="n">
      <f>AW400</f>
    </oc>
    <nc r="AW365" t="n">
      <f>-</f>
    </nc>
  </rcc>
  <rcc rId="26035" ua="false" sId="4">
    <oc r="AW366" t="n">
      <f>AW401</f>
    </oc>
    <nc r="AW366" t="n">
      <f>-</f>
    </nc>
  </rcc>
  <rcc rId="26036" ua="false" sId="4">
    <oc r="AW367" t="n">
      <f>AW402</f>
    </oc>
    <nc r="AW367" t="n">
      <f>-</f>
    </nc>
  </rcc>
  <rcc rId="26037" ua="false" sId="4">
    <oc r="AW368" t="n">
      <f>AW403</f>
    </oc>
    <nc r="AW368" t="n">
      <f>-</f>
    </nc>
  </rcc>
  <rcc rId="26038" ua="false" sId="4">
    <oc r="AW369" t="n">
      <f>AW404</f>
    </oc>
    <nc r="AW369" t="n">
      <f>-</f>
    </nc>
  </rcc>
  <rcc rId="26039" ua="false" sId="4">
    <oc r="AW370" t="n">
      <f>AW405</f>
    </oc>
    <nc r="AW370" t="n">
      <f>-</f>
    </nc>
  </rcc>
  <rcc rId="26040" ua="false" sId="4">
    <oc r="AW371" t="n">
      <f>AW406</f>
    </oc>
    <nc r="AW371" t="n">
      <f>-</f>
    </nc>
  </rcc>
  <rcc rId="26041" ua="false" sId="4">
    <oc r="AW372" t="n">
      <f>AW407</f>
    </oc>
    <nc r="AW372" t="n">
      <f>-</f>
    </nc>
  </rcc>
  <rcc rId="26042" ua="false" sId="4">
    <oc r="AW373" t="n">
      <f>AW408</f>
    </oc>
    <nc r="AW373" t="n">
      <f>-</f>
    </nc>
  </rcc>
  <rcc rId="26043" ua="false" sId="4">
    <oc r="AW374" t="n">
      <f>AW409</f>
    </oc>
    <nc r="AW374" t="n">
      <f>-</f>
    </nc>
  </rcc>
  <rcc rId="26044" ua="false" sId="4">
    <oc r="AW375" t="n">
      <f>AW410</f>
    </oc>
    <nc r="AW375" t="n">
      <f>-</f>
    </nc>
  </rcc>
  <rcc rId="26045" ua="false" sId="4">
    <oc r="AW376" t="n">
      <f>AW411</f>
    </oc>
    <nc r="AW376" t="n">
      <f>-</f>
    </nc>
  </rcc>
  <rcc rId="26046" ua="false" sId="4">
    <oc r="AW377" t="n">
      <f>AW412</f>
    </oc>
    <nc r="AW377" t="n">
      <f>-</f>
    </nc>
  </rcc>
  <rcc rId="26047" ua="false" sId="4">
    <oc r="AW378" t="n">
      <f>AW413</f>
    </oc>
    <nc r="AW378" t="n">
      <f>-</f>
    </nc>
  </rcc>
  <rcc rId="26048" ua="false" sId="4">
    <oc r="AW379" t="n">
      <f>AW414</f>
    </oc>
    <nc r="AW379" t="n">
      <f>-</f>
    </nc>
  </rcc>
  <rcc rId="26049" ua="false" sId="4">
    <oc r="AW380" t="n">
      <f>AW415</f>
    </oc>
    <nc r="AW380" t="n">
      <f>-</f>
    </nc>
  </rcc>
  <rcc rId="26050" ua="false" sId="4">
    <oc r="AW381" t="n">
      <f>AW416</f>
    </oc>
    <nc r="AW381" t="n">
      <f>-</f>
    </nc>
  </rcc>
  <rcc rId="26051" ua="false" sId="4">
    <oc r="AW382" t="n">
      <f>AW417</f>
    </oc>
    <nc r="AW382" t="n">
      <f>-</f>
    </nc>
  </rcc>
  <rcc rId="26052" ua="false" sId="4">
    <oc r="AW383" t="n">
      <f>AW418</f>
    </oc>
    <nc r="AW383" t="n">
      <f>-</f>
    </nc>
  </rcc>
  <rcc rId="26053" ua="false" sId="4">
    <oc r="AW384" t="n">
      <f>AW419</f>
    </oc>
    <nc r="AW384" t="n">
      <f>-</f>
    </nc>
  </rcc>
  <rcc rId="26054" ua="false" sId="4">
    <oc r="AW385" t="n">
      <f>AW420</f>
    </oc>
    <nc r="AW385" t="n">
      <f>-</f>
    </nc>
  </rcc>
  <rcc rId="26055" ua="false" sId="4">
    <oc r="AW386" t="n">
      <f>AW421</f>
    </oc>
    <nc r="AW386" t="n">
      <f>-</f>
    </nc>
  </rcc>
  <rcc rId="26056" ua="false" sId="4">
    <oc r="AW387" t="n">
      <f>AW422</f>
    </oc>
    <nc r="AW387" t="n">
      <f>-</f>
    </nc>
  </rcc>
  <rcc rId="26057" ua="false" sId="4">
    <oc r="AW388" t="n">
      <f>AW423</f>
    </oc>
    <nc r="AW388" t="n">
      <f>-</f>
    </nc>
  </rcc>
  <rcc rId="26058" ua="false" sId="4">
    <oc r="AW389" t="n">
      <f>AW424</f>
    </oc>
    <nc r="AW389" t="n">
      <f>-</f>
    </nc>
  </rcc>
  <rcc rId="26059" ua="false" sId="4">
    <oc r="AW390" t="n">
      <f>SUM(AW363:AW389)</f>
    </oc>
    <nc r="AW390" t="n">
      <f>-</f>
    </nc>
  </rcc>
  <rcc rId="26060" ua="false" sId="4">
    <oc r="AX365" t="n">
      <f>AW365*$J$390</f>
    </oc>
    <nc r="AX365" t="n">
      <f>-</f>
    </nc>
  </rcc>
  <rcc rId="26061" ua="false" sId="4">
    <oc r="AX366" t="n">
      <f>AW366*$J$390</f>
    </oc>
    <nc r="AX366" t="n">
      <f>-</f>
    </nc>
  </rcc>
  <rcc rId="26062" ua="false" sId="4">
    <oc r="AX367" t="n">
      <f>AW367*$J$390</f>
    </oc>
    <nc r="AX367" t="n">
      <f>-</f>
    </nc>
  </rcc>
  <rcc rId="26063" ua="false" sId="4">
    <oc r="AX368" t="n">
      <f>AW368*$J$390</f>
    </oc>
    <nc r="AX368" t="n">
      <f>-</f>
    </nc>
  </rcc>
  <rcc rId="26064" ua="false" sId="4">
    <oc r="AX369" t="n">
      <f>AW369*$J$390</f>
    </oc>
    <nc r="AX369" t="n">
      <f>-</f>
    </nc>
  </rcc>
  <rcc rId="26065" ua="false" sId="4">
    <oc r="AX370" t="n">
      <f>AW370*$J$390</f>
    </oc>
    <nc r="AX370" t="n">
      <f>-</f>
    </nc>
  </rcc>
  <rcc rId="26066" ua="false" sId="4">
    <oc r="AX371" t="n">
      <f>AW371*$J$390</f>
    </oc>
    <nc r="AX371" t="n">
      <f>-</f>
    </nc>
  </rcc>
  <rcc rId="26067" ua="false" sId="4">
    <oc r="AX372" t="n">
      <f>AW372*$J$390</f>
    </oc>
    <nc r="AX372" t="n">
      <f>-</f>
    </nc>
  </rcc>
  <rcc rId="26068" ua="false" sId="4">
    <oc r="AX373" t="n">
      <f>AW373*$J$390</f>
    </oc>
    <nc r="AX373" t="n">
      <f>-</f>
    </nc>
  </rcc>
  <rcc rId="26069" ua="false" sId="4">
    <oc r="AX374" t="n">
      <f>AW374*$J$390</f>
    </oc>
    <nc r="AX374" t="n">
      <f>-</f>
    </nc>
  </rcc>
  <rcc rId="26070" ua="false" sId="4">
    <oc r="AX375" t="n">
      <f>AW375*$J$390</f>
    </oc>
    <nc r="AX375" t="n">
      <f>-</f>
    </nc>
  </rcc>
  <rcc rId="26071" ua="false" sId="4">
    <oc r="AX376" t="n">
      <f>AW376*$J$390</f>
    </oc>
    <nc r="AX376" t="n">
      <f>-</f>
    </nc>
  </rcc>
  <rcc rId="26072" ua="false" sId="4">
    <oc r="AX377" t="n">
      <f>AW377*$J$390</f>
    </oc>
    <nc r="AX377" t="n">
      <f>-</f>
    </nc>
  </rcc>
  <rcc rId="26073" ua="false" sId="4">
    <oc r="AX378" t="n">
      <f>AW378*$J$390</f>
    </oc>
    <nc r="AX378" t="n">
      <f>-</f>
    </nc>
  </rcc>
  <rcc rId="26074" ua="false" sId="4">
    <oc r="AX379" t="n">
      <f>AW379*$J$390</f>
    </oc>
    <nc r="AX379" t="n">
      <f>-</f>
    </nc>
  </rcc>
  <rcc rId="26075" ua="false" sId="4">
    <oc r="AX380" t="n">
      <f>AW380*$J$390</f>
    </oc>
    <nc r="AX380" t="n">
      <f>-</f>
    </nc>
  </rcc>
  <rcc rId="26076" ua="false" sId="4">
    <oc r="AX381" t="n">
      <f>AW381*$J$390</f>
    </oc>
    <nc r="AX381" t="n">
      <f>-</f>
    </nc>
  </rcc>
  <rcc rId="26077" ua="false" sId="4">
    <oc r="AX382" t="n">
      <f>AW382*$J$390</f>
    </oc>
    <nc r="AX382" t="n">
      <f>-</f>
    </nc>
  </rcc>
  <rcc rId="26078" ua="false" sId="4">
    <oc r="AX383" t="n">
      <f>AW383*$J$390</f>
    </oc>
    <nc r="AX383" t="n">
      <f>-</f>
    </nc>
  </rcc>
  <rcc rId="26079" ua="false" sId="4">
    <oc r="AX384" t="n">
      <f>AW384*$J$390</f>
    </oc>
    <nc r="AX384" t="n">
      <f>-</f>
    </nc>
  </rcc>
  <rcc rId="26080" ua="false" sId="4">
    <oc r="AX385" t="n">
      <f>AW385*$J$390</f>
    </oc>
    <nc r="AX385" t="n">
      <f>-</f>
    </nc>
  </rcc>
  <rcc rId="26081" ua="false" sId="4">
    <oc r="AX386" t="n">
      <f>AW386*$J$390</f>
    </oc>
    <nc r="AX386" t="n">
      <f>-</f>
    </nc>
  </rcc>
  <rcc rId="26082" ua="false" sId="4">
    <oc r="AX387" t="n">
      <f>AW387*$J$390</f>
    </oc>
    <nc r="AX387" t="n">
      <f>-</f>
    </nc>
  </rcc>
  <rcc rId="26083" ua="false" sId="4">
    <oc r="AX388" t="n">
      <f>AW388*$J$390</f>
    </oc>
    <nc r="AX388" t="n">
      <f>-</f>
    </nc>
  </rcc>
  <rcc rId="26084" ua="false" sId="4">
    <oc r="AX389" t="n">
      <f>AW389*$J$390</f>
    </oc>
    <nc r="AX389" t="n">
      <f>-</f>
    </nc>
  </rcc>
  <rcc rId="26085" ua="false" sId="4">
    <oc r="AX390" t="n">
      <f>SUM(AX363:AX389)</f>
    </oc>
    <nc r="AX390" t="n">
      <f>-</f>
    </nc>
  </rcc>
  <rcc rId="26086" ua="false" sId="4">
    <nc r="B400" t="n">
      <f>-</f>
    </nc>
  </rcc>
  <rcc rId="26087" ua="false" sId="4">
    <nc r="B401" t="n">
      <f>-</f>
    </nc>
  </rcc>
  <rcc rId="26088" ua="false" sId="4">
    <nc r="B402" t="n">
      <f>-</f>
    </nc>
  </rcc>
  <rcc rId="26089" ua="false" sId="4">
    <nc r="B403" t="n">
      <f>-</f>
    </nc>
  </rcc>
  <rcc rId="26090" ua="false" sId="4">
    <nc r="B404" t="n">
      <f>-</f>
    </nc>
  </rcc>
  <rcc rId="26091" ua="false" sId="4">
    <nc r="B405" t="n">
      <f>-</f>
    </nc>
  </rcc>
  <rcc rId="26092" ua="false" sId="4">
    <nc r="B406" t="n">
      <f>-</f>
    </nc>
  </rcc>
  <rcc rId="26093" ua="false" sId="4">
    <nc r="B407" t="n">
      <f>-</f>
    </nc>
  </rcc>
  <rcc rId="26094" ua="false" sId="4">
    <nc r="B408" t="n">
      <f>-</f>
    </nc>
  </rcc>
  <rcc rId="26095" ua="false" sId="4">
    <nc r="B409" t="n">
      <f>-</f>
    </nc>
  </rcc>
  <rcc rId="26096" ua="false" sId="4">
    <nc r="B410" t="n">
      <f>-</f>
    </nc>
  </rcc>
  <rcc rId="26097" ua="false" sId="4">
    <nc r="B411" t="n">
      <f>-</f>
    </nc>
  </rcc>
  <rcc rId="26098" ua="false" sId="4">
    <nc r="B412" t="n">
      <f>-</f>
    </nc>
  </rcc>
  <rcc rId="26099" ua="false" sId="4">
    <nc r="B413" t="n">
      <f>-</f>
    </nc>
  </rcc>
  <rcc rId="26100" ua="false" sId="4">
    <nc r="B414" t="n">
      <f>-</f>
    </nc>
  </rcc>
  <rcc rId="26101" ua="false" sId="4">
    <nc r="B415" t="n">
      <f>-</f>
    </nc>
  </rcc>
  <rcc rId="26102" ua="false" sId="4">
    <nc r="B416" t="n">
      <f>-</f>
    </nc>
  </rcc>
  <rcc rId="26103" ua="false" sId="4">
    <nc r="B417" t="n">
      <f>-</f>
    </nc>
  </rcc>
  <rcc rId="26104" ua="false" sId="4">
    <nc r="B418" t="n">
      <f>-</f>
    </nc>
  </rcc>
  <rcc rId="26105" ua="false" sId="4">
    <nc r="B419" t="n">
      <f>-</f>
    </nc>
  </rcc>
  <rcc rId="26106" ua="false" sId="4">
    <nc r="B420" t="n">
      <f>-</f>
    </nc>
  </rcc>
  <rcc rId="26107" ua="false" sId="4">
    <nc r="B421" t="n">
      <f>-</f>
    </nc>
  </rcc>
  <rcc rId="26108" ua="false" sId="4">
    <nc r="B422" t="n">
      <f>-</f>
    </nc>
  </rcc>
  <rcc rId="26109" ua="false" sId="4">
    <nc r="B423" t="n">
      <f>-</f>
    </nc>
  </rcc>
  <rcc rId="26110" ua="false" sId="4">
    <nc r="B424" t="n">
      <f>-</f>
    </nc>
  </rcc>
  <rcc rId="26111" ua="false" sId="4">
    <nc r="B425" t="n">
      <f>-</f>
    </nc>
  </rcc>
  <rcc rId="26112" ua="false" sId="4">
    <nc r="C400" t="n">
      <f>-</f>
    </nc>
  </rcc>
  <rcc rId="26113" ua="false" sId="4">
    <nc r="C401" t="n">
      <f>-</f>
    </nc>
  </rcc>
  <rcc rId="26114" ua="false" sId="4">
    <nc r="C402" t="n">
      <f>-</f>
    </nc>
  </rcc>
  <rcc rId="26115" ua="false" sId="4">
    <nc r="C403" t="n">
      <f>-</f>
    </nc>
  </rcc>
  <rcc rId="26116" ua="false" sId="4">
    <nc r="C404" t="n">
      <f>-</f>
    </nc>
  </rcc>
  <rcc rId="26117" ua="false" sId="4">
    <nc r="C405" t="n">
      <f>-</f>
    </nc>
  </rcc>
  <rcc rId="26118" ua="false" sId="4">
    <nc r="C406" t="n">
      <f>-</f>
    </nc>
  </rcc>
  <rcc rId="26119" ua="false" sId="4">
    <nc r="C407" t="n">
      <f>-</f>
    </nc>
  </rcc>
  <rcc rId="26120" ua="false" sId="4">
    <nc r="C408" t="n">
      <f>-</f>
    </nc>
  </rcc>
  <rcc rId="26121" ua="false" sId="4">
    <nc r="C409" t="n">
      <f>-</f>
    </nc>
  </rcc>
  <rcc rId="26122" ua="false" sId="4">
    <nc r="C410" t="n">
      <f>-</f>
    </nc>
  </rcc>
  <rcc rId="26123" ua="false" sId="4">
    <nc r="C411" t="n">
      <f>-</f>
    </nc>
  </rcc>
  <rcc rId="26124" ua="false" sId="4">
    <nc r="C412" t="n">
      <f>-</f>
    </nc>
  </rcc>
  <rcc rId="26125" ua="false" sId="4">
    <nc r="C413" t="n">
      <f>-</f>
    </nc>
  </rcc>
  <rcc rId="26126" ua="false" sId="4">
    <nc r="C414" t="n">
      <f>-</f>
    </nc>
  </rcc>
  <rcc rId="26127" ua="false" sId="4">
    <nc r="C415" t="n">
      <f>-</f>
    </nc>
  </rcc>
  <rcc rId="26128" ua="false" sId="4">
    <nc r="C416" t="n">
      <f>-</f>
    </nc>
  </rcc>
  <rcc rId="26129" ua="false" sId="4">
    <nc r="C417" t="n">
      <f>-</f>
    </nc>
  </rcc>
  <rcc rId="26130" ua="false" sId="4">
    <nc r="C418" t="n">
      <f>-</f>
    </nc>
  </rcc>
  <rcc rId="26131" ua="false" sId="4">
    <nc r="C419" t="n">
      <f>-</f>
    </nc>
  </rcc>
  <rcc rId="26132" ua="false" sId="4">
    <nc r="C420" t="n">
      <f>-</f>
    </nc>
  </rcc>
  <rcc rId="26133" ua="false" sId="4">
    <nc r="C421" t="n">
      <f>-</f>
    </nc>
  </rcc>
  <rcc rId="26134" ua="false" sId="4">
    <nc r="C422" t="n">
      <f>-</f>
    </nc>
  </rcc>
  <rcc rId="26135" ua="false" sId="4">
    <nc r="C423" t="n">
      <f>-</f>
    </nc>
  </rcc>
  <rcc rId="26136" ua="false" sId="4">
    <nc r="C424" t="n">
      <f>-</f>
    </nc>
  </rcc>
  <rcc rId="26137" ua="false" sId="4">
    <nc r="C425" t="n">
      <f>-</f>
    </nc>
  </rcc>
  <rcc rId="26138" ua="false" sId="4">
    <nc r="D400" t="n">
      <f>-</f>
    </nc>
  </rcc>
  <rcc rId="26139" ua="false" sId="4">
    <nc r="D401" t="n">
      <f>-</f>
    </nc>
  </rcc>
  <rcc rId="26140" ua="false" sId="4">
    <nc r="D402" t="n">
      <f>-</f>
    </nc>
  </rcc>
  <rcc rId="26141" ua="false" sId="4">
    <nc r="D403" t="n">
      <f>-</f>
    </nc>
  </rcc>
  <rcc rId="26142" ua="false" sId="4">
    <nc r="D404" t="n">
      <f>-</f>
    </nc>
  </rcc>
  <rcc rId="26143" ua="false" sId="4">
    <nc r="D405" t="n">
      <f>-</f>
    </nc>
  </rcc>
  <rcc rId="26144" ua="false" sId="4">
    <nc r="D406" t="n">
      <f>-</f>
    </nc>
  </rcc>
  <rcc rId="26145" ua="false" sId="4">
    <nc r="D407" t="n">
      <f>-</f>
    </nc>
  </rcc>
  <rcc rId="26146" ua="false" sId="4">
    <nc r="D408" t="n">
      <f>-</f>
    </nc>
  </rcc>
  <rcc rId="26147" ua="false" sId="4">
    <nc r="D409" t="n">
      <f>-</f>
    </nc>
  </rcc>
  <rcc rId="26148" ua="false" sId="4">
    <nc r="D410" t="n">
      <f>-</f>
    </nc>
  </rcc>
  <rcc rId="26149" ua="false" sId="4">
    <nc r="D411" t="n">
      <f>-</f>
    </nc>
  </rcc>
  <rcc rId="26150" ua="false" sId="4">
    <nc r="D412" t="n">
      <f>-</f>
    </nc>
  </rcc>
  <rcc rId="26151" ua="false" sId="4">
    <nc r="D413" t="n">
      <f>-</f>
    </nc>
  </rcc>
  <rcc rId="26152" ua="false" sId="4">
    <nc r="D414" t="n">
      <f>-</f>
    </nc>
  </rcc>
  <rcc rId="26153" ua="false" sId="4">
    <nc r="D415" t="n">
      <f>-</f>
    </nc>
  </rcc>
  <rcc rId="26154" ua="false" sId="4">
    <nc r="D416" t="n">
      <f>-</f>
    </nc>
  </rcc>
  <rcc rId="26155" ua="false" sId="4">
    <nc r="D417" t="n">
      <f>-</f>
    </nc>
  </rcc>
  <rcc rId="26156" ua="false" sId="4">
    <nc r="D418" t="n">
      <f>-</f>
    </nc>
  </rcc>
  <rcc rId="26157" ua="false" sId="4">
    <nc r="D419" t="n">
      <f>-</f>
    </nc>
  </rcc>
  <rcc rId="26158" ua="false" sId="4">
    <nc r="D420" t="n">
      <f>-</f>
    </nc>
  </rcc>
  <rcc rId="26159" ua="false" sId="4">
    <nc r="D421" t="n">
      <f>-</f>
    </nc>
  </rcc>
  <rcc rId="26160" ua="false" sId="4">
    <nc r="D422" t="n">
      <f>-</f>
    </nc>
  </rcc>
  <rcc rId="26161" ua="false" sId="4">
    <nc r="D423" t="n">
      <f>-</f>
    </nc>
  </rcc>
  <rcc rId="26162" ua="false" sId="4">
    <nc r="D424" t="n">
      <f>-</f>
    </nc>
  </rcc>
  <rcc rId="26163" ua="false" sId="4">
    <nc r="D425" t="n">
      <f>-</f>
    </nc>
  </rcc>
  <rcc rId="26164" ua="false" sId="4">
    <nc r="E400" t="n">
      <f>-</f>
    </nc>
  </rcc>
  <rcc rId="26165" ua="false" sId="4">
    <nc r="E401" t="n">
      <f>-</f>
    </nc>
  </rcc>
  <rcc rId="26166" ua="false" sId="4">
    <nc r="E402" t="n">
      <f>-</f>
    </nc>
  </rcc>
  <rcc rId="26167" ua="false" sId="4">
    <nc r="E403" t="n">
      <f>-</f>
    </nc>
  </rcc>
  <rcc rId="26168" ua="false" sId="4">
    <nc r="E404" t="n">
      <f>-</f>
    </nc>
  </rcc>
  <rcc rId="26169" ua="false" sId="4">
    <nc r="E405" t="n">
      <f>-</f>
    </nc>
  </rcc>
  <rcc rId="26170" ua="false" sId="4">
    <nc r="E406" t="n">
      <f>-</f>
    </nc>
  </rcc>
  <rcc rId="26171" ua="false" sId="4">
    <nc r="E407" t="n">
      <f>-</f>
    </nc>
  </rcc>
  <rcc rId="26172" ua="false" sId="4">
    <nc r="E408" t="n">
      <f>-</f>
    </nc>
  </rcc>
  <rcc rId="26173" ua="false" sId="4">
    <nc r="E409" t="n">
      <f>-</f>
    </nc>
  </rcc>
  <rcc rId="26174" ua="false" sId="4">
    <nc r="E410" t="n">
      <f>-</f>
    </nc>
  </rcc>
  <rcc rId="26175" ua="false" sId="4">
    <nc r="E411" t="n">
      <f>-</f>
    </nc>
  </rcc>
  <rcc rId="26176" ua="false" sId="4">
    <nc r="E412" t="n">
      <f>-</f>
    </nc>
  </rcc>
  <rcc rId="26177" ua="false" sId="4">
    <nc r="E413" t="n">
      <f>-</f>
    </nc>
  </rcc>
  <rcc rId="26178" ua="false" sId="4">
    <nc r="E414" t="n">
      <f>-</f>
    </nc>
  </rcc>
  <rcc rId="26179" ua="false" sId="4">
    <nc r="E415" t="n">
      <f>-</f>
    </nc>
  </rcc>
  <rcc rId="26180" ua="false" sId="4">
    <nc r="E416" t="n">
      <f>-</f>
    </nc>
  </rcc>
  <rcc rId="26181" ua="false" sId="4">
    <nc r="E417" t="n">
      <f>-</f>
    </nc>
  </rcc>
  <rcc rId="26182" ua="false" sId="4">
    <nc r="E418" t="n">
      <f>-</f>
    </nc>
  </rcc>
  <rcc rId="26183" ua="false" sId="4">
    <nc r="E419" t="n">
      <f>-</f>
    </nc>
  </rcc>
  <rcc rId="26184" ua="false" sId="4">
    <nc r="E420" t="n">
      <f>-</f>
    </nc>
  </rcc>
  <rcc rId="26185" ua="false" sId="4">
    <nc r="E421" t="n">
      <f>-</f>
    </nc>
  </rcc>
  <rcc rId="26186" ua="false" sId="4">
    <nc r="E422" t="n">
      <f>-</f>
    </nc>
  </rcc>
  <rcc rId="26187" ua="false" sId="4">
    <nc r="E423" t="n">
      <f>-</f>
    </nc>
  </rcc>
  <rcc rId="26188" ua="false" sId="4">
    <nc r="E424" t="n">
      <f>-</f>
    </nc>
  </rcc>
  <rcc rId="26189" ua="false" sId="4">
    <nc r="E425" t="n">
      <f>-</f>
    </nc>
  </rcc>
  <rcc rId="26190" ua="false" sId="4">
    <nc r="F400" t="n">
      <f>-</f>
    </nc>
  </rcc>
  <rcc rId="26191" ua="false" sId="4">
    <oc r="F401" t="n">
      <v>-20</v>
    </oc>
    <nc r="F401" t="n">
      <f>-</f>
    </nc>
  </rcc>
  <rcc rId="26192" ua="false" sId="4">
    <nc r="F402" t="n">
      <f>-</f>
    </nc>
  </rcc>
  <rcc rId="26193" ua="false" sId="4">
    <nc r="F403" t="n">
      <f>-</f>
    </nc>
  </rcc>
  <rcc rId="26194" ua="false" sId="4">
    <nc r="F404" t="n">
      <f>-</f>
    </nc>
  </rcc>
  <rcc rId="26195" ua="false" sId="4">
    <nc r="F405" t="n">
      <f>-</f>
    </nc>
  </rcc>
  <rcc rId="26196" ua="false" sId="4">
    <nc r="F406" t="n">
      <f>-</f>
    </nc>
  </rcc>
  <rcc rId="26197" ua="false" sId="4">
    <nc r="F407" t="n">
      <f>-</f>
    </nc>
  </rcc>
  <rcc rId="26198" ua="false" sId="4">
    <nc r="F408" t="n">
      <f>-</f>
    </nc>
  </rcc>
  <rcc rId="26199" ua="false" sId="4">
    <nc r="F409" t="n">
      <f>-</f>
    </nc>
  </rcc>
  <rcc rId="26200" ua="false" sId="4">
    <nc r="F410" t="n">
      <f>-</f>
    </nc>
  </rcc>
  <rcc rId="26201" ua="false" sId="4">
    <nc r="F411" t="n">
      <f>-</f>
    </nc>
  </rcc>
  <rcc rId="26202" ua="false" sId="4">
    <nc r="F412" t="n">
      <f>-</f>
    </nc>
  </rcc>
  <rcc rId="26203" ua="false" sId="4">
    <nc r="F413" t="n">
      <f>-</f>
    </nc>
  </rcc>
  <rcc rId="26204" ua="false" sId="4">
    <nc r="F414" t="n">
      <f>-</f>
    </nc>
  </rcc>
  <rcc rId="26205" ua="false" sId="4">
    <nc r="F415" t="n">
      <f>-</f>
    </nc>
  </rcc>
  <rcc rId="26206" ua="false" sId="4">
    <nc r="F416" t="n">
      <f>-</f>
    </nc>
  </rcc>
  <rcc rId="26207" ua="false" sId="4">
    <nc r="F417" t="n">
      <f>-</f>
    </nc>
  </rcc>
  <rcc rId="26208" ua="false" sId="4">
    <nc r="F418" t="n">
      <f>-</f>
    </nc>
  </rcc>
  <rcc rId="26209" ua="false" sId="4">
    <nc r="F419" t="n">
      <f>-</f>
    </nc>
  </rcc>
  <rcc rId="26210" ua="false" sId="4">
    <nc r="F420" t="n">
      <f>-</f>
    </nc>
  </rcc>
  <rcc rId="26211" ua="false" sId="4">
    <nc r="F421" t="n">
      <f>-</f>
    </nc>
  </rcc>
  <rcc rId="26212" ua="false" sId="4">
    <nc r="F422" t="n">
      <f>-</f>
    </nc>
  </rcc>
  <rcc rId="26213" ua="false" sId="4">
    <nc r="F423" t="n">
      <f>-</f>
    </nc>
  </rcc>
  <rcc rId="26214" ua="false" sId="4">
    <nc r="F424" t="n">
      <f>-</f>
    </nc>
  </rcc>
  <rcc rId="26215" ua="false" sId="4">
    <nc r="F425" t="n">
      <f>-</f>
    </nc>
  </rcc>
  <rcc rId="26216" ua="false" sId="4">
    <nc r="G400" t="n">
      <f>-</f>
    </nc>
  </rcc>
  <rcc rId="26217" ua="false" sId="4">
    <nc r="G401" t="n">
      <f>-</f>
    </nc>
  </rcc>
  <rcc rId="26218" ua="false" sId="4">
    <nc r="G402" t="n">
      <f>-</f>
    </nc>
  </rcc>
  <rcc rId="26219" ua="false" sId="4">
    <nc r="G403" t="n">
      <f>-</f>
    </nc>
  </rcc>
  <rcc rId="26220" ua="false" sId="4">
    <nc r="G404" t="n">
      <f>-</f>
    </nc>
  </rcc>
  <rcc rId="26221" ua="false" sId="4">
    <nc r="G405" t="n">
      <f>-</f>
    </nc>
  </rcc>
  <rcc rId="26222" ua="false" sId="4">
    <nc r="G406" t="n">
      <f>-</f>
    </nc>
  </rcc>
  <rcc rId="26223" ua="false" sId="4">
    <nc r="G407" t="n">
      <f>-</f>
    </nc>
  </rcc>
  <rcc rId="26224" ua="false" sId="4">
    <nc r="G408" t="n">
      <f>-</f>
    </nc>
  </rcc>
  <rcc rId="26225" ua="false" sId="4">
    <nc r="G409" t="n">
      <f>-</f>
    </nc>
  </rcc>
  <rcc rId="26226" ua="false" sId="4">
    <nc r="G410" t="n">
      <f>-</f>
    </nc>
  </rcc>
  <rcc rId="26227" ua="false" sId="4">
    <nc r="G411" t="n">
      <f>-</f>
    </nc>
  </rcc>
  <rcc rId="26228" ua="false" sId="4">
    <nc r="G412" t="n">
      <f>-</f>
    </nc>
  </rcc>
  <rcc rId="26229" ua="false" sId="4">
    <nc r="G413" t="n">
      <f>-</f>
    </nc>
  </rcc>
  <rcc rId="26230" ua="false" sId="4">
    <nc r="G414" t="n">
      <f>-</f>
    </nc>
  </rcc>
  <rcc rId="26231" ua="false" sId="4">
    <nc r="G415" t="n">
      <f>-</f>
    </nc>
  </rcc>
  <rcc rId="26232" ua="false" sId="4">
    <nc r="G416" t="n">
      <f>-</f>
    </nc>
  </rcc>
  <rcc rId="26233" ua="false" sId="4">
    <nc r="G417" t="n">
      <f>-</f>
    </nc>
  </rcc>
  <rcc rId="26234" ua="false" sId="4">
    <nc r="G418" t="n">
      <f>-</f>
    </nc>
  </rcc>
  <rcc rId="26235" ua="false" sId="4">
    <nc r="G419" t="n">
      <f>-</f>
    </nc>
  </rcc>
  <rcc rId="26236" ua="false" sId="4">
    <nc r="G420" t="n">
      <f>-</f>
    </nc>
  </rcc>
  <rcc rId="26237" ua="false" sId="4">
    <nc r="G421" t="n">
      <f>-</f>
    </nc>
  </rcc>
  <rcc rId="26238" ua="false" sId="4">
    <nc r="G422" t="n">
      <f>-</f>
    </nc>
  </rcc>
  <rcc rId="26239" ua="false" sId="4">
    <nc r="G423" t="n">
      <f>-</f>
    </nc>
  </rcc>
  <rcc rId="26240" ua="false" sId="4">
    <nc r="G424" t="n">
      <f>-</f>
    </nc>
  </rcc>
  <rcc rId="26241" ua="false" sId="4">
    <nc r="G425" t="n">
      <f>-</f>
    </nc>
  </rcc>
  <rcc rId="26242" ua="false" sId="4">
    <nc r="H400" t="n">
      <f>-</f>
    </nc>
  </rcc>
  <rcc rId="26243" ua="false" sId="4">
    <nc r="H401" t="n">
      <f>-</f>
    </nc>
  </rcc>
  <rcc rId="26244" ua="false" sId="4">
    <nc r="H402" t="n">
      <f>-</f>
    </nc>
  </rcc>
  <rcc rId="26245" ua="false" sId="4">
    <nc r="H403" t="n">
      <f>-</f>
    </nc>
  </rcc>
  <rcc rId="26246" ua="false" sId="4">
    <nc r="H404" t="n">
      <f>-</f>
    </nc>
  </rcc>
  <rcc rId="26247" ua="false" sId="4">
    <nc r="H405" t="n">
      <f>-</f>
    </nc>
  </rcc>
  <rcc rId="26248" ua="false" sId="4">
    <nc r="H406" t="n">
      <f>-</f>
    </nc>
  </rcc>
  <rcc rId="26249" ua="false" sId="4">
    <nc r="H407" t="n">
      <f>-</f>
    </nc>
  </rcc>
  <rcc rId="26250" ua="false" sId="4">
    <nc r="H408" t="n">
      <f>-</f>
    </nc>
  </rcc>
  <rcc rId="26251" ua="false" sId="4">
    <nc r="H409" t="n">
      <f>-</f>
    </nc>
  </rcc>
  <rcc rId="26252" ua="false" sId="4">
    <nc r="H410" t="n">
      <f>-</f>
    </nc>
  </rcc>
  <rcc rId="26253" ua="false" sId="4">
    <nc r="H411" t="n">
      <f>-</f>
    </nc>
  </rcc>
  <rcc rId="26254" ua="false" sId="4">
    <nc r="H412" t="n">
      <f>-</f>
    </nc>
  </rcc>
  <rcc rId="26255" ua="false" sId="4">
    <nc r="H413" t="n">
      <f>-</f>
    </nc>
  </rcc>
  <rcc rId="26256" ua="false" sId="4">
    <nc r="H414" t="n">
      <f>-</f>
    </nc>
  </rcc>
  <rcc rId="26257" ua="false" sId="4">
    <nc r="H415" t="n">
      <f>-</f>
    </nc>
  </rcc>
  <rcc rId="26258" ua="false" sId="4">
    <nc r="H416" t="n">
      <f>-</f>
    </nc>
  </rcc>
  <rcc rId="26259" ua="false" sId="4">
    <nc r="H417" t="n">
      <f>-</f>
    </nc>
  </rcc>
  <rcc rId="26260" ua="false" sId="4">
    <nc r="H418" t="n">
      <f>-</f>
    </nc>
  </rcc>
  <rcc rId="26261" ua="false" sId="4">
    <nc r="H419" t="n">
      <f>-</f>
    </nc>
  </rcc>
  <rcc rId="26262" ua="false" sId="4">
    <nc r="H420" t="n">
      <f>-</f>
    </nc>
  </rcc>
  <rcc rId="26263" ua="false" sId="4">
    <nc r="H421" t="n">
      <f>-</f>
    </nc>
  </rcc>
  <rcc rId="26264" ua="false" sId="4">
    <nc r="H422" t="n">
      <f>-</f>
    </nc>
  </rcc>
  <rcc rId="26265" ua="false" sId="4">
    <nc r="H423" t="n">
      <f>-</f>
    </nc>
  </rcc>
  <rcc rId="26266" ua="false" sId="4">
    <nc r="H424" t="n">
      <f>-</f>
    </nc>
  </rcc>
  <rcc rId="26267" ua="false" sId="4">
    <nc r="H425" t="n">
      <f>-</f>
    </nc>
  </rcc>
  <rcc rId="26268" ua="false" sId="4">
    <oc r="I400" t="n">
      <f>AO400+AQ400+AS400+AU400+AW400</f>
    </oc>
    <nc r="I400" t="n">
      <f>-</f>
    </nc>
  </rcc>
  <rcc rId="26269" ua="false" sId="4">
    <oc r="I401" t="n">
      <f>AO401+AQ401+AS401+AU401+AW401</f>
    </oc>
    <nc r="I401" t="n">
      <f>-</f>
    </nc>
  </rcc>
  <rcc rId="26270" ua="false" sId="4">
    <oc r="I402" t="n">
      <f>AO402+AQ402+AS402+AU402+AW402</f>
    </oc>
    <nc r="I402" t="n">
      <f>-</f>
    </nc>
  </rcc>
  <rcc rId="26271" ua="false" sId="4">
    <oc r="I403" t="n">
      <f>AO403+AQ403+AS403+AU403+AW403</f>
    </oc>
    <nc r="I403" t="n">
      <f>-</f>
    </nc>
  </rcc>
  <rcc rId="26272" ua="false" sId="4">
    <oc r="I404" t="n">
      <f>AO404+AQ404+AS404+AU404+AW404</f>
    </oc>
    <nc r="I404" t="n">
      <f>-</f>
    </nc>
  </rcc>
  <rcc rId="26273" ua="false" sId="4">
    <oc r="I405" t="n">
      <f>AO405+AQ405+AS405+AU405+AW405</f>
    </oc>
    <nc r="I405" t="n">
      <f>-</f>
    </nc>
  </rcc>
  <rcc rId="26274" ua="false" sId="4">
    <oc r="I406" t="n">
      <f>AO406+AQ406+AS406+AU406+AW406</f>
    </oc>
    <nc r="I406" t="n">
      <f>-</f>
    </nc>
  </rcc>
  <rcc rId="26275" ua="false" sId="4">
    <oc r="I407" t="n">
      <f>AO407+AQ407+AS407+AU407+AW407</f>
    </oc>
    <nc r="I407" t="n">
      <f>-</f>
    </nc>
  </rcc>
  <rcc rId="26276" ua="false" sId="4">
    <oc r="I408" t="n">
      <f>AO408+AQ408+AS408+AU408+AW408</f>
    </oc>
    <nc r="I408" t="n">
      <f>-</f>
    </nc>
  </rcc>
  <rcc rId="26277" ua="false" sId="4">
    <oc r="I409" t="n">
      <f>AO409+AQ409+AS409+AU409+AW409</f>
    </oc>
    <nc r="I409" t="n">
      <f>-</f>
    </nc>
  </rcc>
  <rcc rId="26278" ua="false" sId="4">
    <oc r="I410" t="n">
      <f>AO410+AQ410+AS410+AU410+AW410</f>
    </oc>
    <nc r="I410" t="n">
      <f>-</f>
    </nc>
  </rcc>
  <rcc rId="26279" ua="false" sId="4">
    <oc r="I411" t="n">
      <f>AO411+AQ411+AS411+AU411+AW411</f>
    </oc>
    <nc r="I411" t="n">
      <f>-</f>
    </nc>
  </rcc>
  <rcc rId="26280" ua="false" sId="4">
    <oc r="I412" t="n">
      <f>AO412+AQ412+AS412+AU412+AW412</f>
    </oc>
    <nc r="I412" t="n">
      <f>-</f>
    </nc>
  </rcc>
  <rcc rId="26281" ua="false" sId="4">
    <oc r="I413" t="n">
      <f>AO413+AQ413+AS413+AU413+AW413</f>
    </oc>
    <nc r="I413" t="n">
      <f>-</f>
    </nc>
  </rcc>
  <rcc rId="26282" ua="false" sId="4">
    <oc r="I414" t="n">
      <f>AO414+AQ414+AS414+AU414+AW414</f>
    </oc>
    <nc r="I414" t="n">
      <f>-</f>
    </nc>
  </rcc>
  <rcc rId="26283" ua="false" sId="4">
    <oc r="I415" t="n">
      <f>AO415+AQ415+AS415+AU415+AW415</f>
    </oc>
    <nc r="I415" t="n">
      <f>-</f>
    </nc>
  </rcc>
  <rcc rId="26284" ua="false" sId="4">
    <oc r="I416" t="n">
      <f>AO416+AQ416+AS416+AU416+AW416</f>
    </oc>
    <nc r="I416" t="n">
      <f>-</f>
    </nc>
  </rcc>
  <rcc rId="26285" ua="false" sId="4">
    <oc r="I417" t="n">
      <f>AO417+AQ417+AS417+AU417+AW417</f>
    </oc>
    <nc r="I417" t="n">
      <f>-</f>
    </nc>
  </rcc>
  <rcc rId="26286" ua="false" sId="4">
    <oc r="I418" t="n">
      <f>AO418+AQ418+AS418+AU418+AW418</f>
    </oc>
    <nc r="I418" t="n">
      <f>-</f>
    </nc>
  </rcc>
  <rcc rId="26287" ua="false" sId="4">
    <oc r="I419" t="n">
      <f>AO419+AQ419+AS419+AU419+AW419</f>
    </oc>
    <nc r="I419" t="n">
      <f>-</f>
    </nc>
  </rcc>
  <rcc rId="26288" ua="false" sId="4">
    <oc r="I420" t="n">
      <f>AO420+AQ420+AS420+AU420+AW420</f>
    </oc>
    <nc r="I420" t="n">
      <f>-</f>
    </nc>
  </rcc>
  <rcc rId="26289" ua="false" sId="4">
    <oc r="I421" t="n">
      <f>AO421+AQ421+AS421+AU421+AW421</f>
    </oc>
    <nc r="I421" t="n">
      <f>-</f>
    </nc>
  </rcc>
  <rcc rId="26290" ua="false" sId="4">
    <oc r="I422" t="n">
      <f>AO422+AQ422+AS422+AU422+AW422</f>
    </oc>
    <nc r="I422" t="n">
      <f>-</f>
    </nc>
  </rcc>
  <rcc rId="26291" ua="false" sId="4">
    <oc r="I423" t="n">
      <f>AO423+AQ423+AS423+AU423+AW423</f>
    </oc>
    <nc r="I423" t="n">
      <f>-</f>
    </nc>
  </rcc>
  <rcc rId="26292" ua="false" sId="4">
    <oc r="I424" t="n">
      <f>AO424+AQ424+AS424+AU424+AW424</f>
    </oc>
    <nc r="I424" t="n">
      <f>-</f>
    </nc>
  </rcc>
  <rcc rId="26293" ua="false" sId="4">
    <oc r="I425" t="n">
      <f>SUM(I398:I424)</f>
    </oc>
    <nc r="I425" t="n">
      <f>-</f>
    </nc>
  </rcc>
  <rcc rId="26294" ua="false" sId="4">
    <oc r="J400" t="n">
      <f>AP400+AR400+AT400+AV400+AX400</f>
    </oc>
    <nc r="J400" t="n">
      <f>-</f>
    </nc>
  </rcc>
  <rcc rId="26295" ua="false" sId="4">
    <oc r="J401" t="n">
      <f>AP401+AR401+AT401+AV401+AX401</f>
    </oc>
    <nc r="J401" t="n">
      <f>-</f>
    </nc>
  </rcc>
  <rcc rId="26296" ua="false" sId="4">
    <oc r="J402" t="n">
      <f>AP402+AR402+AT402+AV402+AX402</f>
    </oc>
    <nc r="J402" t="n">
      <f>-</f>
    </nc>
  </rcc>
  <rcc rId="26297" ua="false" sId="4">
    <oc r="J403" t="n">
      <f>AP403+AR403+AT403+AV403+AX403</f>
    </oc>
    <nc r="J403" t="n">
      <f>-</f>
    </nc>
  </rcc>
  <rcc rId="26298" ua="false" sId="4">
    <oc r="J404" t="n">
      <f>AP404+AR404+AT404+AV404+AX404</f>
    </oc>
    <nc r="J404" t="n">
      <f>-</f>
    </nc>
  </rcc>
  <rcc rId="26299" ua="false" sId="4">
    <oc r="J405" t="n">
      <f>AP405+AR405+AT405+AV405+AX405</f>
    </oc>
    <nc r="J405" t="n">
      <f>-</f>
    </nc>
  </rcc>
  <rcc rId="26300" ua="false" sId="4">
    <oc r="J406" t="n">
      <f>AP406+AR406+AT406+AV406+AX406</f>
    </oc>
    <nc r="J406" t="n">
      <f>-</f>
    </nc>
  </rcc>
  <rcc rId="26301" ua="false" sId="4">
    <oc r="J407" t="n">
      <f>AP407+AR407+AT407+AV407+AX407</f>
    </oc>
    <nc r="J407" t="n">
      <f>-</f>
    </nc>
  </rcc>
  <rcc rId="26302" ua="false" sId="4">
    <oc r="J408" t="n">
      <f>AP408+AR408+AT408+AV408+AX408</f>
    </oc>
    <nc r="J408" t="n">
      <f>-</f>
    </nc>
  </rcc>
  <rcc rId="26303" ua="false" sId="4">
    <oc r="J409" t="n">
      <f>AP409+AR409+AT409+AV409+AX409</f>
    </oc>
    <nc r="J409" t="n">
      <f>-</f>
    </nc>
  </rcc>
  <rcc rId="26304" ua="false" sId="4">
    <oc r="J410" t="n">
      <f>AP410+AR410+AT410+AV410+AX410</f>
    </oc>
    <nc r="J410" t="n">
      <f>-</f>
    </nc>
  </rcc>
  <rcc rId="26305" ua="false" sId="4">
    <oc r="J411" t="n">
      <f>AP411+AR411+AT411+AV411+AX411</f>
    </oc>
    <nc r="J411" t="n">
      <f>-</f>
    </nc>
  </rcc>
  <rcc rId="26306" ua="false" sId="4">
    <oc r="J412" t="n">
      <f>AP412+AR412+AT412+AV412+AX412</f>
    </oc>
    <nc r="J412" t="n">
      <f>-</f>
    </nc>
  </rcc>
  <rcc rId="26307" ua="false" sId="4">
    <oc r="J413" t="n">
      <f>AP413+AR413+AT413+AV413+AX413</f>
    </oc>
    <nc r="J413" t="n">
      <f>-</f>
    </nc>
  </rcc>
  <rcc rId="26308" ua="false" sId="4">
    <oc r="J414" t="n">
      <f>AP414+AR414+AT414+AV414+AX414</f>
    </oc>
    <nc r="J414" t="n">
      <f>-</f>
    </nc>
  </rcc>
  <rcc rId="26309" ua="false" sId="4">
    <oc r="J415" t="n">
      <f>AP415+AR415+AT415+AV415+AX415</f>
    </oc>
    <nc r="J415" t="n">
      <f>-</f>
    </nc>
  </rcc>
  <rcc rId="26310" ua="false" sId="4">
    <oc r="J416" t="n">
      <f>AP416+AR416+AT416+AV416+AX416</f>
    </oc>
    <nc r="J416" t="n">
      <f>-</f>
    </nc>
  </rcc>
  <rcc rId="26311" ua="false" sId="4">
    <oc r="J417" t="n">
      <f>AP417+AR417+AT417+AV417+AX417</f>
    </oc>
    <nc r="J417" t="n">
      <f>-</f>
    </nc>
  </rcc>
  <rcc rId="26312" ua="false" sId="4">
    <oc r="J418" t="n">
      <f>AP418+AR418+AT418+AV418+AX418</f>
    </oc>
    <nc r="J418" t="n">
      <f>-</f>
    </nc>
  </rcc>
  <rcc rId="26313" ua="false" sId="4">
    <oc r="J419" t="n">
      <f>AP419+AR419+AT419+AV419+AX419</f>
    </oc>
    <nc r="J419" t="n">
      <f>-</f>
    </nc>
  </rcc>
  <rcc rId="26314" ua="false" sId="4">
    <oc r="J420" t="n">
      <f>AP420+AR420+AT420+AV420+AX420</f>
    </oc>
    <nc r="J420" t="n">
      <f>-</f>
    </nc>
  </rcc>
  <rcc rId="26315" ua="false" sId="4">
    <oc r="J421" t="n">
      <f>AP421+AR421+AT421+AV421+AX421</f>
    </oc>
    <nc r="J421" t="n">
      <f>-</f>
    </nc>
  </rcc>
  <rcc rId="26316" ua="false" sId="4">
    <oc r="J422" t="n">
      <f>AP422+AR422+AT422+AV422+AX422</f>
    </oc>
    <nc r="J422" t="n">
      <f>-</f>
    </nc>
  </rcc>
  <rcc rId="26317" ua="false" sId="4">
    <oc r="J423" t="n">
      <f>AP423+AR423+AT423+AV423+AX423</f>
    </oc>
    <nc r="J423" t="n">
      <f>-</f>
    </nc>
  </rcc>
  <rcc rId="26318" ua="false" sId="4">
    <oc r="J424" t="n">
      <f>AP424+AR424+AT424+AV424+AX424</f>
    </oc>
    <nc r="J424" t="n">
      <f>-</f>
    </nc>
  </rcc>
  <rcc rId="26319" ua="false" sId="4">
    <oc r="J425" t="e">
      <f/>
    </oc>
    <nc r="J425" t="n">
      <f>-</f>
    </nc>
  </rcc>
  <rcc rId="26320" ua="false" sId="4">
    <oc r="K400" t="e">
      <f>I400-</f>
    </oc>
    <nc r="K400" t="n">
      <f>-</f>
    </nc>
  </rcc>
  <rcc rId="26321" ua="false" sId="4">
    <oc r="K401" t="e">
      <f>I401-</f>
    </oc>
    <nc r="K401" t="n">
      <f>-</f>
    </nc>
  </rcc>
  <rcc rId="26322" ua="false" sId="4">
    <oc r="K402" t="e">
      <f>I402-</f>
    </oc>
    <nc r="K402" t="n">
      <f>-</f>
    </nc>
  </rcc>
  <rcc rId="26323" ua="false" sId="4">
    <oc r="K403" t="e">
      <f>I403-</f>
    </oc>
    <nc r="K403" t="n">
      <f>-</f>
    </nc>
  </rcc>
  <rcc rId="26324" ua="false" sId="4">
    <oc r="K404" t="e">
      <f>I404-</f>
    </oc>
    <nc r="K404" t="n">
      <f>-</f>
    </nc>
  </rcc>
  <rcc rId="26325" ua="false" sId="4">
    <oc r="K405" t="e">
      <f>I405-</f>
    </oc>
    <nc r="K405" t="n">
      <f>-</f>
    </nc>
  </rcc>
  <rcc rId="26326" ua="false" sId="4">
    <oc r="K406" t="e">
      <f>I406-</f>
    </oc>
    <nc r="K406" t="n">
      <f>-</f>
    </nc>
  </rcc>
  <rcc rId="26327" ua="false" sId="4">
    <oc r="K407" t="e">
      <f>I407-</f>
    </oc>
    <nc r="K407" t="n">
      <f>-</f>
    </nc>
  </rcc>
  <rcc rId="26328" ua="false" sId="4">
    <oc r="K408" t="e">
      <f>I408-</f>
    </oc>
    <nc r="K408" t="n">
      <f>-</f>
    </nc>
  </rcc>
  <rcc rId="26329" ua="false" sId="4">
    <oc r="K409" t="e">
      <f>I409-</f>
    </oc>
    <nc r="K409" t="n">
      <f>-</f>
    </nc>
  </rcc>
  <rcc rId="26330" ua="false" sId="4">
    <oc r="K410" t="e">
      <f>I410-</f>
    </oc>
    <nc r="K410" t="n">
      <f>-</f>
    </nc>
  </rcc>
  <rcc rId="26331" ua="false" sId="4">
    <oc r="K411" t="e">
      <f>I411-</f>
    </oc>
    <nc r="K411" t="n">
      <f>-</f>
    </nc>
  </rcc>
  <rcc rId="26332" ua="false" sId="4">
    <oc r="K412" t="e">
      <f>I412-</f>
    </oc>
    <nc r="K412" t="n">
      <f>-</f>
    </nc>
  </rcc>
  <rcc rId="26333" ua="false" sId="4">
    <oc r="K413" t="e">
      <f>I413-</f>
    </oc>
    <nc r="K413" t="n">
      <f>-</f>
    </nc>
  </rcc>
  <rcc rId="26334" ua="false" sId="4">
    <oc r="K414" t="e">
      <f>I414-</f>
    </oc>
    <nc r="K414" t="n">
      <f>-</f>
    </nc>
  </rcc>
  <rcc rId="26335" ua="false" sId="4">
    <oc r="K415" t="e">
      <f>I415-</f>
    </oc>
    <nc r="K415" t="n">
      <f>-</f>
    </nc>
  </rcc>
  <rcc rId="26336" ua="false" sId="4">
    <oc r="K416" t="e">
      <f>I416-</f>
    </oc>
    <nc r="K416" t="n">
      <f>-</f>
    </nc>
  </rcc>
  <rcc rId="26337" ua="false" sId="4">
    <oc r="K417" t="e">
      <f>I417-</f>
    </oc>
    <nc r="K417" t="n">
      <f>-</f>
    </nc>
  </rcc>
  <rcc rId="26338" ua="false" sId="4">
    <oc r="K418" t="e">
      <f>I418-</f>
    </oc>
    <nc r="K418" t="n">
      <f>-</f>
    </nc>
  </rcc>
  <rcc rId="26339" ua="false" sId="4">
    <oc r="K419" t="e">
      <f>I419-</f>
    </oc>
    <nc r="K419" t="n">
      <f>-</f>
    </nc>
  </rcc>
  <rcc rId="26340" ua="false" sId="4">
    <oc r="K420" t="e">
      <f>I420-</f>
    </oc>
    <nc r="K420" t="n">
      <f>-</f>
    </nc>
  </rcc>
  <rcc rId="26341" ua="false" sId="4">
    <oc r="K421" t="e">
      <f>I421-</f>
    </oc>
    <nc r="K421" t="n">
      <f>-</f>
    </nc>
  </rcc>
  <rcc rId="26342" ua="false" sId="4">
    <oc r="K422" t="e">
      <f>I422-</f>
    </oc>
    <nc r="K422" t="n">
      <f>-</f>
    </nc>
  </rcc>
  <rcc rId="26343" ua="false" sId="4">
    <oc r="K423" t="e">
      <f>I423-</f>
    </oc>
    <nc r="K423" t="n">
      <f>-</f>
    </nc>
  </rcc>
  <rcc rId="26344" ua="false" sId="4">
    <oc r="K424" t="e">
      <f>I424-</f>
    </oc>
    <nc r="K424" t="n">
      <f>-</f>
    </nc>
  </rcc>
  <rcc rId="26345" ua="false" sId="4">
    <oc r="K425" t="e">
      <f>I425-</f>
    </oc>
    <nc r="K425" t="n">
      <f>-</f>
    </nc>
  </rcc>
  <rcc rId="26346" ua="false" sId="4">
    <oc r="L400" t="e">
      <f>J400-</f>
    </oc>
    <nc r="L400" t="n">
      <f>-</f>
    </nc>
  </rcc>
  <rcc rId="26347" ua="false" sId="4">
    <oc r="L401" t="e">
      <f>J401-</f>
    </oc>
    <nc r="L401" t="n">
      <f>-</f>
    </nc>
  </rcc>
  <rcc rId="26348" ua="false" sId="4">
    <oc r="L402" t="e">
      <f>J402-</f>
    </oc>
    <nc r="L402" t="n">
      <f>-</f>
    </nc>
  </rcc>
  <rcc rId="26349" ua="false" sId="4">
    <oc r="L403" t="e">
      <f>J403-</f>
    </oc>
    <nc r="L403" t="n">
      <f>-</f>
    </nc>
  </rcc>
  <rcc rId="26350" ua="false" sId="4">
    <oc r="L404" t="e">
      <f>J404-</f>
    </oc>
    <nc r="L404" t="n">
      <f>-</f>
    </nc>
  </rcc>
  <rcc rId="26351" ua="false" sId="4">
    <oc r="L405" t="e">
      <f>J405-</f>
    </oc>
    <nc r="L405" t="n">
      <f>-</f>
    </nc>
  </rcc>
  <rcc rId="26352" ua="false" sId="4">
    <oc r="L406" t="e">
      <f>J406-</f>
    </oc>
    <nc r="L406" t="n">
      <f>-</f>
    </nc>
  </rcc>
  <rcc rId="26353" ua="false" sId="4">
    <oc r="L407" t="e">
      <f>J407-</f>
    </oc>
    <nc r="L407" t="n">
      <f>-</f>
    </nc>
  </rcc>
  <rcc rId="26354" ua="false" sId="4">
    <oc r="L408" t="e">
      <f>J408-</f>
    </oc>
    <nc r="L408" t="n">
      <f>-</f>
    </nc>
  </rcc>
  <rcc rId="26355" ua="false" sId="4">
    <oc r="L409" t="e">
      <f>J409-</f>
    </oc>
    <nc r="L409" t="n">
      <f>-</f>
    </nc>
  </rcc>
  <rcc rId="26356" ua="false" sId="4">
    <oc r="L410" t="e">
      <f>J410-</f>
    </oc>
    <nc r="L410" t="n">
      <f>-</f>
    </nc>
  </rcc>
  <rcc rId="26357" ua="false" sId="4">
    <oc r="L411" t="e">
      <f>J411-</f>
    </oc>
    <nc r="L411" t="n">
      <f>-</f>
    </nc>
  </rcc>
  <rcc rId="26358" ua="false" sId="4">
    <oc r="L412" t="e">
      <f>J412-</f>
    </oc>
    <nc r="L412" t="n">
      <f>-</f>
    </nc>
  </rcc>
  <rcc rId="26359" ua="false" sId="4">
    <oc r="L413" t="e">
      <f>J413-</f>
    </oc>
    <nc r="L413" t="n">
      <f>-</f>
    </nc>
  </rcc>
  <rcc rId="26360" ua="false" sId="4">
    <oc r="L414" t="e">
      <f>J414-</f>
    </oc>
    <nc r="L414" t="n">
      <f>-</f>
    </nc>
  </rcc>
  <rcc rId="26361" ua="false" sId="4">
    <oc r="L415" t="e">
      <f>J415-</f>
    </oc>
    <nc r="L415" t="n">
      <f>-</f>
    </nc>
  </rcc>
  <rcc rId="26362" ua="false" sId="4">
    <oc r="L416" t="e">
      <f>J416-</f>
    </oc>
    <nc r="L416" t="n">
      <f>-</f>
    </nc>
  </rcc>
  <rcc rId="26363" ua="false" sId="4">
    <oc r="L417" t="e">
      <f>J417-</f>
    </oc>
    <nc r="L417" t="n">
      <f>-</f>
    </nc>
  </rcc>
  <rcc rId="26364" ua="false" sId="4">
    <oc r="L418" t="e">
      <f>J418-</f>
    </oc>
    <nc r="L418" t="n">
      <f>-</f>
    </nc>
  </rcc>
  <rcc rId="26365" ua="false" sId="4">
    <oc r="L419" t="e">
      <f>J419-</f>
    </oc>
    <nc r="L419" t="n">
      <f>-</f>
    </nc>
  </rcc>
  <rcc rId="26366" ua="false" sId="4">
    <oc r="L420" t="e">
      <f>J420-</f>
    </oc>
    <nc r="L420" t="n">
      <f>-</f>
    </nc>
  </rcc>
  <rcc rId="26367" ua="false" sId="4">
    <oc r="L421" t="e">
      <f>J421-</f>
    </oc>
    <nc r="L421" t="n">
      <f>-</f>
    </nc>
  </rcc>
  <rcc rId="26368" ua="false" sId="4">
    <oc r="L422" t="e">
      <f>J422-</f>
    </oc>
    <nc r="L422" t="n">
      <f>-</f>
    </nc>
  </rcc>
  <rcc rId="26369" ua="false" sId="4">
    <oc r="L423" t="e">
      <f>J423-</f>
    </oc>
    <nc r="L423" t="n">
      <f>-</f>
    </nc>
  </rcc>
  <rcc rId="26370" ua="false" sId="4">
    <oc r="L424" t="e">
      <f>J424-</f>
    </oc>
    <nc r="L424" t="n">
      <f>-</f>
    </nc>
  </rcc>
  <rcc rId="26371" ua="false" sId="4">
    <oc r="L425" t="e">
      <f>J425-</f>
    </oc>
    <nc r="L425" t="n">
      <f>-</f>
    </nc>
  </rcc>
  <rcc rId="26372" ua="false" sId="4">
    <oc r="M400" t="e">
      <f>P435/P$460</f>
    </oc>
    <nc r="M400" t="n">
      <f>-</f>
    </nc>
  </rcc>
  <rcc rId="26373" ua="false" sId="4">
    <oc r="M401" t="e">
      <f>P436/P$460</f>
    </oc>
    <nc r="M401" t="n">
      <f>-</f>
    </nc>
  </rcc>
  <rcc rId="26374" ua="false" sId="4">
    <oc r="M402" t="e">
      <f>P437/P$460</f>
    </oc>
    <nc r="M402" t="n">
      <f>-</f>
    </nc>
  </rcc>
  <rcc rId="26375" ua="false" sId="4">
    <oc r="M403" t="e">
      <f>P438/P$460</f>
    </oc>
    <nc r="M403" t="n">
      <f>-</f>
    </nc>
  </rcc>
  <rcc rId="26376" ua="false" sId="4">
    <oc r="M404" t="e">
      <f>P439/P$460</f>
    </oc>
    <nc r="M404" t="n">
      <f>-</f>
    </nc>
  </rcc>
  <rcc rId="26377" ua="false" sId="4">
    <oc r="M405" t="e">
      <f>P440/P$460</f>
    </oc>
    <nc r="M405" t="n">
      <f>-</f>
    </nc>
  </rcc>
  <rcc rId="26378" ua="false" sId="4">
    <oc r="M406" t="e">
      <f>P441/P$460</f>
    </oc>
    <nc r="M406" t="n">
      <f>-</f>
    </nc>
  </rcc>
  <rcc rId="26379" ua="false" sId="4">
    <oc r="M407" t="e">
      <f>P442/P$460</f>
    </oc>
    <nc r="M407" t="n">
      <f>-</f>
    </nc>
  </rcc>
  <rcc rId="26380" ua="false" sId="4">
    <oc r="M408" t="e">
      <f>P443/P$460</f>
    </oc>
    <nc r="M408" t="n">
      <f>-</f>
    </nc>
  </rcc>
  <rcc rId="26381" ua="false" sId="4">
    <oc r="M409" t="e">
      <f>P444/P$460</f>
    </oc>
    <nc r="M409" t="n">
      <f>-</f>
    </nc>
  </rcc>
  <rcc rId="26382" ua="false" sId="4">
    <oc r="M410" t="e">
      <f>P445/P$460</f>
    </oc>
    <nc r="M410" t="n">
      <f>-</f>
    </nc>
  </rcc>
  <rcc rId="26383" ua="false" sId="4">
    <oc r="M411" t="e">
      <f>P446/P$460</f>
    </oc>
    <nc r="M411" t="n">
      <f>-</f>
    </nc>
  </rcc>
  <rcc rId="26384" ua="false" sId="4">
    <oc r="M412" t="e">
      <f>P447/P$460</f>
    </oc>
    <nc r="M412" t="n">
      <f>-</f>
    </nc>
  </rcc>
  <rcc rId="26385" ua="false" sId="4">
    <oc r="M413" t="e">
      <f>P448/P$460</f>
    </oc>
    <nc r="M413" t="n">
      <f>-</f>
    </nc>
  </rcc>
  <rcc rId="26386" ua="false" sId="4">
    <oc r="M414" t="e">
      <f>P449/P$460</f>
    </oc>
    <nc r="M414" t="n">
      <f>-</f>
    </nc>
  </rcc>
  <rcc rId="26387" ua="false" sId="4">
    <oc r="M415" t="e">
      <f>P450/P$460</f>
    </oc>
    <nc r="M415" t="n">
      <f>-</f>
    </nc>
  </rcc>
  <rcc rId="26388" ua="false" sId="4">
    <oc r="M416" t="e">
      <f>P451/P$460</f>
    </oc>
    <nc r="M416" t="n">
      <f>-</f>
    </nc>
  </rcc>
  <rcc rId="26389" ua="false" sId="4">
    <oc r="M417" t="e">
      <f>P452/P$460</f>
    </oc>
    <nc r="M417" t="n">
      <f>-</f>
    </nc>
  </rcc>
  <rcc rId="26390" ua="false" sId="4">
    <oc r="M418" t="e">
      <f>P453/P$460</f>
    </oc>
    <nc r="M418" t="n">
      <f>-</f>
    </nc>
  </rcc>
  <rcc rId="26391" ua="false" sId="4">
    <oc r="M419" t="e">
      <f>P454/P$460</f>
    </oc>
    <nc r="M419" t="n">
      <f>-</f>
    </nc>
  </rcc>
  <rcc rId="26392" ua="false" sId="4">
    <oc r="M420" t="e">
      <f>P455/P$460</f>
    </oc>
    <nc r="M420" t="n">
      <f>-</f>
    </nc>
  </rcc>
  <rcc rId="26393" ua="false" sId="4">
    <oc r="M421" t="e">
      <f>P456/P$460</f>
    </oc>
    <nc r="M421" t="n">
      <f>-</f>
    </nc>
  </rcc>
  <rcc rId="26394" ua="false" sId="4">
    <oc r="M422" t="e">
      <f>P457/P$460</f>
    </oc>
    <nc r="M422" t="n">
      <f>-</f>
    </nc>
  </rcc>
  <rcc rId="26395" ua="false" sId="4">
    <oc r="M423" t="e">
      <f>P458/P$460</f>
    </oc>
    <nc r="M423" t="n">
      <f>-</f>
    </nc>
  </rcc>
  <rcc rId="26396" ua="false" sId="4">
    <oc r="M424" t="e">
      <f>P459/P$460</f>
    </oc>
    <nc r="M424" t="n">
      <f>-</f>
    </nc>
  </rcc>
  <rcc rId="26397" ua="false" sId="4">
    <nc r="M425" t="n">
      <f>-</f>
    </nc>
  </rcc>
  <rcc rId="26398" ua="false" sId="4">
    <oc r="N400" t="n">
      <f>ROUND(N$425*M400,0)</f>
    </oc>
    <nc r="N400" t="n">
      <f>-</f>
    </nc>
  </rcc>
  <rcc rId="26399" ua="false" sId="4">
    <oc r="N401" t="n">
      <f>ROUND(N$425*M401,0)</f>
    </oc>
    <nc r="N401" t="n">
      <f>-</f>
    </nc>
  </rcc>
  <rcc rId="26400" ua="false" sId="4">
    <oc r="N402" t="n">
      <f>ROUND(N$425*M402,0)</f>
    </oc>
    <nc r="N402" t="n">
      <f>-</f>
    </nc>
  </rcc>
  <rcc rId="26401" ua="false" sId="4">
    <oc r="N403" t="n">
      <f>ROUND(N$425*M403,0)</f>
    </oc>
    <nc r="N403" t="n">
      <f>-</f>
    </nc>
  </rcc>
  <rcc rId="26402" ua="false" sId="4">
    <oc r="N404" t="n">
      <f>ROUND(N$425*M404,0)</f>
    </oc>
    <nc r="N404" t="n">
      <f>-</f>
    </nc>
  </rcc>
  <rcc rId="26403" ua="false" sId="4">
    <oc r="N405" t="n">
      <f>ROUND(N$425*M405,0)</f>
    </oc>
    <nc r="N405" t="n">
      <f>-</f>
    </nc>
  </rcc>
  <rcc rId="26404" ua="false" sId="4">
    <oc r="N406" t="n">
      <f>ROUND(N$425*M406,0)</f>
    </oc>
    <nc r="N406" t="n">
      <f>-</f>
    </nc>
  </rcc>
  <rcc rId="26405" ua="false" sId="4">
    <oc r="N407" t="n">
      <f>ROUND(N$425*M407,0)</f>
    </oc>
    <nc r="N407" t="n">
      <f>-</f>
    </nc>
  </rcc>
  <rcc rId="26406" ua="false" sId="4">
    <oc r="N408" t="n">
      <f>ROUND(N$425*M408,0)</f>
    </oc>
    <nc r="N408" t="n">
      <f>-</f>
    </nc>
  </rcc>
  <rcc rId="26407" ua="false" sId="4">
    <oc r="N409" t="n">
      <f>ROUND(N$425*M409,0)</f>
    </oc>
    <nc r="N409" t="n">
      <f>-</f>
    </nc>
  </rcc>
  <rcc rId="26408" ua="false" sId="4">
    <oc r="N410" t="n">
      <f>ROUND(N$425*M410,0)</f>
    </oc>
    <nc r="N410" t="n">
      <f>-</f>
    </nc>
  </rcc>
  <rcc rId="26409" ua="false" sId="4">
    <oc r="N411" t="n">
      <f>ROUND(N$425*M411,0)</f>
    </oc>
    <nc r="N411" t="n">
      <f>-</f>
    </nc>
  </rcc>
  <rcc rId="26410" ua="false" sId="4">
    <oc r="N412" t="n">
      <f>ROUND(N$425*M412,0)</f>
    </oc>
    <nc r="N412" t="n">
      <f>-</f>
    </nc>
  </rcc>
  <rcc rId="26411" ua="false" sId="4">
    <oc r="N413" t="n">
      <f>ROUND(N$425*M413,0)</f>
    </oc>
    <nc r="N413" t="n">
      <f>-</f>
    </nc>
  </rcc>
  <rcc rId="26412" ua="false" sId="4">
    <oc r="N414" t="n">
      <f>ROUND(N$425*M414,0)</f>
    </oc>
    <nc r="N414" t="n">
      <f>-</f>
    </nc>
  </rcc>
  <rcc rId="26413" ua="false" sId="4">
    <oc r="N415" t="n">
      <f>ROUND(N$425*M415,0)</f>
    </oc>
    <nc r="N415" t="n">
      <f>-</f>
    </nc>
  </rcc>
  <rcc rId="26414" ua="false" sId="4">
    <oc r="N416" t="n">
      <f>ROUND(N$425*M416,0)</f>
    </oc>
    <nc r="N416" t="n">
      <f>-</f>
    </nc>
  </rcc>
  <rcc rId="26415" ua="false" sId="4">
    <oc r="N417" t="n">
      <f>ROUND(N$425*M417,0)</f>
    </oc>
    <nc r="N417" t="n">
      <f>-</f>
    </nc>
  </rcc>
  <rcc rId="26416" ua="false" sId="4">
    <oc r="N418" t="n">
      <f>ROUND(N$425*M418,0)</f>
    </oc>
    <nc r="N418" t="n">
      <f>-</f>
    </nc>
  </rcc>
  <rcc rId="26417" ua="false" sId="4">
    <oc r="N419" t="n">
      <f>ROUND(N$425*M419,0)</f>
    </oc>
    <nc r="N419" t="n">
      <f>-</f>
    </nc>
  </rcc>
  <rcc rId="26418" ua="false" sId="4">
    <oc r="N420" t="n">
      <f>ROUND(N$425*M420,0)</f>
    </oc>
    <nc r="N420" t="n">
      <f>-</f>
    </nc>
  </rcc>
  <rcc rId="26419" ua="false" sId="4">
    <oc r="N421" t="n">
      <f>ROUND(N$425*M421,0)</f>
    </oc>
    <nc r="N421" t="n">
      <f>-</f>
    </nc>
  </rcc>
  <rcc rId="26420" ua="false" sId="4">
    <oc r="N422" t="n">
      <f>ROUND(N$425*M422,0)</f>
    </oc>
    <nc r="N422" t="n">
      <f>-</f>
    </nc>
  </rcc>
  <rcc rId="26421" ua="false" sId="4">
    <oc r="N423" t="n">
      <f>ROUND(N$425*M423,0)</f>
    </oc>
    <nc r="N423" t="n">
      <f>-</f>
    </nc>
  </rcc>
  <rcc rId="26422" ua="false" sId="4">
    <oc r="N424" t="n">
      <f>ROUND(N$425*M424,0)</f>
    </oc>
    <nc r="N424" t="n">
      <f>-</f>
    </nc>
  </rcc>
  <rcc rId="26423" ua="false" sId="4">
    <oc r="N425" t="e">
      <f/>
    </oc>
    <nc r="N425" t="n">
      <f>-</f>
    </nc>
  </rcc>
  <rcc rId="26424" ua="false" sId="4">
    <oc r="O400" t="e">
      <f>N400-</f>
    </oc>
    <nc r="O400" t="n">
      <f>-</f>
    </nc>
  </rcc>
  <rcc rId="26425" ua="false" sId="4">
    <oc r="O401" t="e">
      <f>N401-</f>
    </oc>
    <nc r="O401" t="n">
      <f>-</f>
    </nc>
  </rcc>
  <rcc rId="26426" ua="false" sId="4">
    <oc r="O402" t="e">
      <f>N402-</f>
    </oc>
    <nc r="O402" t="n">
      <f>-</f>
    </nc>
  </rcc>
  <rcc rId="26427" ua="false" sId="4">
    <oc r="O403" t="e">
      <f>N403-</f>
    </oc>
    <nc r="O403" t="n">
      <f>-</f>
    </nc>
  </rcc>
  <rcc rId="26428" ua="false" sId="4">
    <oc r="O404" t="e">
      <f>N404-</f>
    </oc>
    <nc r="O404" t="n">
      <f>-</f>
    </nc>
  </rcc>
  <rcc rId="26429" ua="false" sId="4">
    <oc r="O405" t="e">
      <f>N405-</f>
    </oc>
    <nc r="O405" t="n">
      <f>-</f>
    </nc>
  </rcc>
  <rcc rId="26430" ua="false" sId="4">
    <oc r="O406" t="e">
      <f>N406-</f>
    </oc>
    <nc r="O406" t="n">
      <f>-</f>
    </nc>
  </rcc>
  <rcc rId="26431" ua="false" sId="4">
    <oc r="O407" t="e">
      <f>N407-</f>
    </oc>
    <nc r="O407" t="n">
      <f>-</f>
    </nc>
  </rcc>
  <rcc rId="26432" ua="false" sId="4">
    <oc r="O408" t="e">
      <f>N408-</f>
    </oc>
    <nc r="O408" t="n">
      <f>-</f>
    </nc>
  </rcc>
  <rcc rId="26433" ua="false" sId="4">
    <oc r="O409" t="e">
      <f>N409-</f>
    </oc>
    <nc r="O409" t="n">
      <f>-</f>
    </nc>
  </rcc>
  <rcc rId="26434" ua="false" sId="4">
    <oc r="O410" t="e">
      <f>N410-</f>
    </oc>
    <nc r="O410" t="n">
      <f>-</f>
    </nc>
  </rcc>
  <rcc rId="26435" ua="false" sId="4">
    <oc r="O411" t="e">
      <f>N411-</f>
    </oc>
    <nc r="O411" t="n">
      <f>-</f>
    </nc>
  </rcc>
  <rcc rId="26436" ua="false" sId="4">
    <oc r="O412" t="e">
      <f>N412-</f>
    </oc>
    <nc r="O412" t="n">
      <f>-</f>
    </nc>
  </rcc>
  <rcc rId="26437" ua="false" sId="4">
    <oc r="O413" t="e">
      <f>N413-</f>
    </oc>
    <nc r="O413" t="n">
      <f>-</f>
    </nc>
  </rcc>
  <rcc rId="26438" ua="false" sId="4">
    <oc r="O414" t="e">
      <f>N414-</f>
    </oc>
    <nc r="O414" t="n">
      <f>-</f>
    </nc>
  </rcc>
  <rcc rId="26439" ua="false" sId="4">
    <oc r="O415" t="e">
      <f>N415-</f>
    </oc>
    <nc r="O415" t="n">
      <f>-</f>
    </nc>
  </rcc>
  <rcc rId="26440" ua="false" sId="4">
    <oc r="O416" t="e">
      <f>N416-</f>
    </oc>
    <nc r="O416" t="n">
      <f>-</f>
    </nc>
  </rcc>
  <rcc rId="26441" ua="false" sId="4">
    <oc r="O417" t="e">
      <f>N417-</f>
    </oc>
    <nc r="O417" t="n">
      <f>-</f>
    </nc>
  </rcc>
  <rcc rId="26442" ua="false" sId="4">
    <oc r="O418" t="e">
      <f>N418-</f>
    </oc>
    <nc r="O418" t="n">
      <f>-</f>
    </nc>
  </rcc>
  <rcc rId="26443" ua="false" sId="4">
    <oc r="O419" t="e">
      <f>N419-</f>
    </oc>
    <nc r="O419" t="n">
      <f>-</f>
    </nc>
  </rcc>
  <rcc rId="26444" ua="false" sId="4">
    <oc r="O420" t="e">
      <f>N420-</f>
    </oc>
    <nc r="O420" t="n">
      <f>-</f>
    </nc>
  </rcc>
  <rcc rId="26445" ua="false" sId="4">
    <oc r="O421" t="e">
      <f>N421-</f>
    </oc>
    <nc r="O421" t="n">
      <f>-</f>
    </nc>
  </rcc>
  <rcc rId="26446" ua="false" sId="4">
    <oc r="O422" t="e">
      <f>N422-</f>
    </oc>
    <nc r="O422" t="n">
      <f>-</f>
    </nc>
  </rcc>
  <rcc rId="26447" ua="false" sId="4">
    <oc r="O423" t="e">
      <f>N423-</f>
    </oc>
    <nc r="O423" t="n">
      <f>-</f>
    </nc>
  </rcc>
  <rcc rId="26448" ua="false" sId="4">
    <oc r="O424" t="e">
      <f>N424-</f>
    </oc>
    <nc r="O424" t="n">
      <f>-</f>
    </nc>
  </rcc>
  <rcc rId="26449" ua="false" sId="4">
    <nc r="O425" t="n">
      <f>-</f>
    </nc>
  </rcc>
  <rcc rId="26450" ua="false" sId="4">
    <oc r="P400" t="n">
      <f>N400+J400</f>
    </oc>
    <nc r="P400" t="n">
      <f>-</f>
    </nc>
  </rcc>
  <rcc rId="26451" ua="false" sId="4">
    <oc r="P401" t="n">
      <f>N401+J401</f>
    </oc>
    <nc r="P401" t="n">
      <f>-</f>
    </nc>
  </rcc>
  <rcc rId="26452" ua="false" sId="4">
    <oc r="P402" t="n">
      <f>N402+J402</f>
    </oc>
    <nc r="P402" t="n">
      <f>-</f>
    </nc>
  </rcc>
  <rcc rId="26453" ua="false" sId="4">
    <oc r="P403" t="n">
      <f>N403+J403</f>
    </oc>
    <nc r="P403" t="n">
      <f>-</f>
    </nc>
  </rcc>
  <rcc rId="26454" ua="false" sId="4">
    <oc r="P404" t="n">
      <f>N404+J404</f>
    </oc>
    <nc r="P404" t="n">
      <f>-</f>
    </nc>
  </rcc>
  <rcc rId="26455" ua="false" sId="4">
    <oc r="P405" t="n">
      <f>N405+J405</f>
    </oc>
    <nc r="P405" t="n">
      <f>-</f>
    </nc>
  </rcc>
  <rcc rId="26456" ua="false" sId="4">
    <oc r="P406" t="n">
      <f>N406+J406</f>
    </oc>
    <nc r="P406" t="n">
      <f>-</f>
    </nc>
  </rcc>
  <rcc rId="26457" ua="false" sId="4">
    <oc r="P407" t="n">
      <f>N407+J407</f>
    </oc>
    <nc r="P407" t="n">
      <f>-</f>
    </nc>
  </rcc>
  <rcc rId="26458" ua="false" sId="4">
    <oc r="P408" t="n">
      <f>N408+J408</f>
    </oc>
    <nc r="P408" t="n">
      <f>-</f>
    </nc>
  </rcc>
  <rcc rId="26459" ua="false" sId="4">
    <oc r="P409" t="n">
      <f>N409+J409</f>
    </oc>
    <nc r="P409" t="n">
      <f>-</f>
    </nc>
  </rcc>
  <rcc rId="26460" ua="false" sId="4">
    <oc r="P410" t="n">
      <f>N410+J410</f>
    </oc>
    <nc r="P410" t="n">
      <f>-</f>
    </nc>
  </rcc>
  <rcc rId="26461" ua="false" sId="4">
    <oc r="P411" t="n">
      <f>N411+J411</f>
    </oc>
    <nc r="P411" t="n">
      <f>-</f>
    </nc>
  </rcc>
  <rcc rId="26462" ua="false" sId="4">
    <oc r="P412" t="n">
      <f>N412+J412</f>
    </oc>
    <nc r="P412" t="n">
      <f>-</f>
    </nc>
  </rcc>
  <rcc rId="26463" ua="false" sId="4">
    <oc r="P413" t="n">
      <f>N413+J413</f>
    </oc>
    <nc r="P413" t="n">
      <f>-</f>
    </nc>
  </rcc>
  <rcc rId="26464" ua="false" sId="4">
    <oc r="P414" t="n">
      <f>N414+J414</f>
    </oc>
    <nc r="P414" t="n">
      <f>-</f>
    </nc>
  </rcc>
  <rcc rId="26465" ua="false" sId="4">
    <oc r="P415" t="n">
      <f>N415+J415</f>
    </oc>
    <nc r="P415" t="n">
      <f>-</f>
    </nc>
  </rcc>
  <rcc rId="26466" ua="false" sId="4">
    <oc r="P416" t="n">
      <f>N416+J416</f>
    </oc>
    <nc r="P416" t="n">
      <f>-</f>
    </nc>
  </rcc>
  <rcc rId="26467" ua="false" sId="4">
    <oc r="P417" t="n">
      <f>N417+J417</f>
    </oc>
    <nc r="P417" t="n">
      <f>-</f>
    </nc>
  </rcc>
  <rcc rId="26468" ua="false" sId="4">
    <oc r="P418" t="n">
      <f>N418+J418</f>
    </oc>
    <nc r="P418" t="n">
      <f>-</f>
    </nc>
  </rcc>
  <rcc rId="26469" ua="false" sId="4">
    <oc r="P419" t="n">
      <f>N419+J419</f>
    </oc>
    <nc r="P419" t="n">
      <f>-</f>
    </nc>
  </rcc>
  <rcc rId="26470" ua="false" sId="4">
    <oc r="P420" t="n">
      <f>N420+J420</f>
    </oc>
    <nc r="P420" t="n">
      <f>-</f>
    </nc>
  </rcc>
  <rcc rId="26471" ua="false" sId="4">
    <oc r="P421" t="n">
      <f>N421+J421</f>
    </oc>
    <nc r="P421" t="n">
      <f>-</f>
    </nc>
  </rcc>
  <rcc rId="26472" ua="false" sId="4">
    <oc r="P422" t="n">
      <f>N422+J422</f>
    </oc>
    <nc r="P422" t="n">
      <f>-</f>
    </nc>
  </rcc>
  <rcc rId="26473" ua="false" sId="4">
    <oc r="P423" t="n">
      <f>N423+J423</f>
    </oc>
    <nc r="P423" t="n">
      <f>-</f>
    </nc>
  </rcc>
  <rcc rId="26474" ua="false" sId="4">
    <oc r="P424" t="n">
      <f>N424+J424</f>
    </oc>
    <nc r="P424" t="n">
      <f>-</f>
    </nc>
  </rcc>
  <rcc rId="26475" ua="false" sId="4">
    <oc r="P425" t="e">
      <f/>
    </oc>
    <nc r="P425" t="n">
      <f>-</f>
    </nc>
  </rcc>
  <rcc rId="26476" ua="false" sId="4">
    <oc r="Q400" t="e">
      <f>P400-</f>
    </oc>
    <nc r="Q400" t="n">
      <f>-</f>
    </nc>
  </rcc>
  <rcc rId="26477" ua="false" sId="4">
    <oc r="Q401" t="e">
      <f>P401-</f>
    </oc>
    <nc r="Q401" t="n">
      <f>-</f>
    </nc>
  </rcc>
  <rcc rId="26478" ua="false" sId="4">
    <oc r="Q402" t="e">
      <f>P402-</f>
    </oc>
    <nc r="Q402" t="n">
      <f>-</f>
    </nc>
  </rcc>
  <rcc rId="26479" ua="false" sId="4">
    <oc r="Q403" t="e">
      <f>P403-</f>
    </oc>
    <nc r="Q403" t="n">
      <f>-</f>
    </nc>
  </rcc>
  <rcc rId="26480" ua="false" sId="4">
    <oc r="Q404" t="e">
      <f>P404-</f>
    </oc>
    <nc r="Q404" t="n">
      <f>-</f>
    </nc>
  </rcc>
  <rcc rId="26481" ua="false" sId="4">
    <oc r="Q405" t="e">
      <f>P405-</f>
    </oc>
    <nc r="Q405" t="n">
      <f>-</f>
    </nc>
  </rcc>
  <rcc rId="26482" ua="false" sId="4">
    <oc r="Q406" t="e">
      <f>P406-</f>
    </oc>
    <nc r="Q406" t="n">
      <f>-</f>
    </nc>
  </rcc>
  <rcc rId="26483" ua="false" sId="4">
    <oc r="Q407" t="e">
      <f>P407-</f>
    </oc>
    <nc r="Q407" t="n">
      <f>-</f>
    </nc>
  </rcc>
  <rcc rId="26484" ua="false" sId="4">
    <oc r="Q408" t="e">
      <f>P408-</f>
    </oc>
    <nc r="Q408" t="n">
      <f>-</f>
    </nc>
  </rcc>
  <rcc rId="26485" ua="false" sId="4">
    <oc r="Q409" t="e">
      <f>P409-</f>
    </oc>
    <nc r="Q409" t="n">
      <f>-</f>
    </nc>
  </rcc>
  <rcc rId="26486" ua="false" sId="4">
    <oc r="Q410" t="e">
      <f>P410-</f>
    </oc>
    <nc r="Q410" t="n">
      <f>-</f>
    </nc>
  </rcc>
  <rcc rId="26487" ua="false" sId="4">
    <oc r="Q411" t="e">
      <f>P411-</f>
    </oc>
    <nc r="Q411" t="n">
      <f>-</f>
    </nc>
  </rcc>
  <rcc rId="26488" ua="false" sId="4">
    <oc r="Q412" t="e">
      <f>P412-</f>
    </oc>
    <nc r="Q412" t="n">
      <f>-</f>
    </nc>
  </rcc>
  <rcc rId="26489" ua="false" sId="4">
    <oc r="Q413" t="e">
      <f>P413-</f>
    </oc>
    <nc r="Q413" t="n">
      <f>-</f>
    </nc>
  </rcc>
  <rcc rId="26490" ua="false" sId="4">
    <oc r="Q414" t="e">
      <f>P414-</f>
    </oc>
    <nc r="Q414" t="n">
      <f>-</f>
    </nc>
  </rcc>
  <rcc rId="26491" ua="false" sId="4">
    <oc r="Q415" t="e">
      <f>P415-</f>
    </oc>
    <nc r="Q415" t="n">
      <f>-</f>
    </nc>
  </rcc>
  <rcc rId="26492" ua="false" sId="4">
    <oc r="Q416" t="e">
      <f>P416-</f>
    </oc>
    <nc r="Q416" t="n">
      <f>-</f>
    </nc>
  </rcc>
  <rcc rId="26493" ua="false" sId="4">
    <oc r="Q417" t="e">
      <f>P417-</f>
    </oc>
    <nc r="Q417" t="n">
      <f>-</f>
    </nc>
  </rcc>
  <rcc rId="26494" ua="false" sId="4">
    <oc r="Q418" t="e">
      <f>P418-</f>
    </oc>
    <nc r="Q418" t="n">
      <f>-</f>
    </nc>
  </rcc>
  <rcc rId="26495" ua="false" sId="4">
    <oc r="Q419" t="e">
      <f>P419-</f>
    </oc>
    <nc r="Q419" t="n">
      <f>-</f>
    </nc>
  </rcc>
  <rcc rId="26496" ua="false" sId="4">
    <oc r="Q420" t="e">
      <f>P420-</f>
    </oc>
    <nc r="Q420" t="n">
      <f>-</f>
    </nc>
  </rcc>
  <rcc rId="26497" ua="false" sId="4">
    <oc r="Q421" t="e">
      <f>P421-</f>
    </oc>
    <nc r="Q421" t="n">
      <f>-</f>
    </nc>
  </rcc>
  <rcc rId="26498" ua="false" sId="4">
    <oc r="Q422" t="e">
      <f>P422-</f>
    </oc>
    <nc r="Q422" t="n">
      <f>-</f>
    </nc>
  </rcc>
  <rcc rId="26499" ua="false" sId="4">
    <oc r="Q423" t="e">
      <f>P423-</f>
    </oc>
    <nc r="Q423" t="n">
      <f>-</f>
    </nc>
  </rcc>
  <rcc rId="26500" ua="false" sId="4">
    <oc r="Q424" t="e">
      <f>P424-</f>
    </oc>
    <nc r="Q424" t="n">
      <f>-</f>
    </nc>
  </rcc>
  <rcc rId="26501" ua="false" sId="4">
    <nc r="Q425" t="n">
      <f>-</f>
    </nc>
  </rcc>
  <rcc rId="26502" ua="false" sId="4">
    <oc r="S400" t="e">
      <f>B400+</f>
    </oc>
    <nc r="S400" t="n">
      <f>-</f>
    </nc>
  </rcc>
  <rcc rId="26503" ua="false" sId="4">
    <oc r="S401" t="e">
      <f>B401+</f>
    </oc>
    <nc r="S401" t="n">
      <f>-</f>
    </nc>
  </rcc>
  <rcc rId="26504" ua="false" sId="4">
    <oc r="S402" t="e">
      <f>B402+</f>
    </oc>
    <nc r="S402" t="n">
      <f>-</f>
    </nc>
  </rcc>
  <rcc rId="26505" ua="false" sId="4">
    <oc r="S403" t="e">
      <f>B403+</f>
    </oc>
    <nc r="S403" t="n">
      <f>-</f>
    </nc>
  </rcc>
  <rcc rId="26506" ua="false" sId="4">
    <oc r="S404" t="e">
      <f>B404+</f>
    </oc>
    <nc r="S404" t="n">
      <f>-</f>
    </nc>
  </rcc>
  <rcc rId="26507" ua="false" sId="4">
    <oc r="S405" t="e">
      <f>B405+</f>
    </oc>
    <nc r="S405" t="n">
      <f>-</f>
    </nc>
  </rcc>
  <rcc rId="26508" ua="false" sId="4">
    <oc r="S406" t="e">
      <f>B406+</f>
    </oc>
    <nc r="S406" t="n">
      <f>-</f>
    </nc>
  </rcc>
  <rcc rId="26509" ua="false" sId="4">
    <oc r="S407" t="e">
      <f>B407+</f>
    </oc>
    <nc r="S407" t="n">
      <f>-</f>
    </nc>
  </rcc>
  <rcc rId="26510" ua="false" sId="4">
    <oc r="S408" t="e">
      <f>B408+</f>
    </oc>
    <nc r="S408" t="n">
      <f>-</f>
    </nc>
  </rcc>
  <rcc rId="26511" ua="false" sId="4">
    <oc r="S409" t="e">
      <f>B409+</f>
    </oc>
    <nc r="S409" t="n">
      <f>-</f>
    </nc>
  </rcc>
  <rcc rId="26512" ua="false" sId="4">
    <oc r="S410" t="e">
      <f>B410+</f>
    </oc>
    <nc r="S410" t="n">
      <f>-</f>
    </nc>
  </rcc>
  <rcc rId="26513" ua="false" sId="4">
    <oc r="S411" t="e">
      <f>B411+</f>
    </oc>
    <nc r="S411" t="n">
      <f>-</f>
    </nc>
  </rcc>
  <rcc rId="26514" ua="false" sId="4">
    <oc r="S412" t="e">
      <f>B412+</f>
    </oc>
    <nc r="S412" t="n">
      <f>-</f>
    </nc>
  </rcc>
  <rcc rId="26515" ua="false" sId="4">
    <oc r="S413" t="e">
      <f>B413+</f>
    </oc>
    <nc r="S413" t="n">
      <f>-</f>
    </nc>
  </rcc>
  <rcc rId="26516" ua="false" sId="4">
    <oc r="S414" t="e">
      <f>B414+</f>
    </oc>
    <nc r="S414" t="n">
      <f>-</f>
    </nc>
  </rcc>
  <rcc rId="26517" ua="false" sId="4">
    <oc r="S415" t="e">
      <f>B415+</f>
    </oc>
    <nc r="S415" t="n">
      <f>-</f>
    </nc>
  </rcc>
  <rcc rId="26518" ua="false" sId="4">
    <oc r="S416" t="e">
      <f>B416+</f>
    </oc>
    <nc r="S416" t="n">
      <f>-</f>
    </nc>
  </rcc>
  <rcc rId="26519" ua="false" sId="4">
    <oc r="S417" t="e">
      <f>B417+</f>
    </oc>
    <nc r="S417" t="n">
      <f>-</f>
    </nc>
  </rcc>
  <rcc rId="26520" ua="false" sId="4">
    <oc r="S418" t="e">
      <f>B418+</f>
    </oc>
    <nc r="S418" t="n">
      <f>-</f>
    </nc>
  </rcc>
  <rcc rId="26521" ua="false" sId="4">
    <oc r="S419" t="e">
      <f>B419+</f>
    </oc>
    <nc r="S419" t="n">
      <f>-</f>
    </nc>
  </rcc>
  <rcc rId="26522" ua="false" sId="4">
    <oc r="S420" t="e">
      <f>B420+</f>
    </oc>
    <nc r="S420" t="n">
      <f>-</f>
    </nc>
  </rcc>
  <rcc rId="26523" ua="false" sId="4">
    <oc r="S421" t="e">
      <f>B421+</f>
    </oc>
    <nc r="S421" t="n">
      <f>-</f>
    </nc>
  </rcc>
  <rcc rId="26524" ua="false" sId="4">
    <oc r="S422" t="e">
      <f>B422+</f>
    </oc>
    <nc r="S422" t="n">
      <f>-</f>
    </nc>
  </rcc>
  <rcc rId="26525" ua="false" sId="4">
    <oc r="S423" t="e">
      <f>B423+</f>
    </oc>
    <nc r="S423" t="n">
      <f>-</f>
    </nc>
  </rcc>
  <rcc rId="26526" ua="false" sId="4">
    <oc r="S424" t="e">
      <f>B424+</f>
    </oc>
    <nc r="S424" t="n">
      <f>-</f>
    </nc>
  </rcc>
  <rcc rId="26527" ua="false" sId="4">
    <nc r="S425" t="n">
      <f>-</f>
    </nc>
  </rcc>
  <rcc rId="26528" ua="false" sId="4">
    <oc r="T400" t="e">
      <f>C400+</f>
    </oc>
    <nc r="T400" t="n">
      <f>-</f>
    </nc>
  </rcc>
  <rcc rId="26529" ua="false" sId="4">
    <oc r="T401" t="e">
      <f>C401+</f>
    </oc>
    <nc r="T401" t="n">
      <f>-</f>
    </nc>
  </rcc>
  <rcc rId="26530" ua="false" sId="4">
    <oc r="T402" t="e">
      <f>C402+</f>
    </oc>
    <nc r="T402" t="n">
      <f>-</f>
    </nc>
  </rcc>
  <rcc rId="26531" ua="false" sId="4">
    <oc r="T403" t="e">
      <f>C403+</f>
    </oc>
    <nc r="T403" t="n">
      <f>-</f>
    </nc>
  </rcc>
  <rcc rId="26532" ua="false" sId="4">
    <oc r="T404" t="e">
      <f>C404+</f>
    </oc>
    <nc r="T404" t="n">
      <f>-</f>
    </nc>
  </rcc>
  <rcc rId="26533" ua="false" sId="4">
    <oc r="T405" t="e">
      <f>C405+</f>
    </oc>
    <nc r="T405" t="n">
      <f>-</f>
    </nc>
  </rcc>
  <rcc rId="26534" ua="false" sId="4">
    <oc r="T406" t="e">
      <f>C406+</f>
    </oc>
    <nc r="T406" t="n">
      <f>-</f>
    </nc>
  </rcc>
  <rcc rId="26535" ua="false" sId="4">
    <oc r="T407" t="e">
      <f>C407+</f>
    </oc>
    <nc r="T407" t="n">
      <f>-</f>
    </nc>
  </rcc>
  <rcc rId="26536" ua="false" sId="4">
    <oc r="T408" t="e">
      <f>C408+</f>
    </oc>
    <nc r="T408" t="n">
      <f>-</f>
    </nc>
  </rcc>
  <rcc rId="26537" ua="false" sId="4">
    <oc r="T409" t="e">
      <f>C409+</f>
    </oc>
    <nc r="T409" t="n">
      <f>-</f>
    </nc>
  </rcc>
  <rcc rId="26538" ua="false" sId="4">
    <oc r="T410" t="e">
      <f>C410+</f>
    </oc>
    <nc r="T410" t="n">
      <f>-</f>
    </nc>
  </rcc>
  <rcc rId="26539" ua="false" sId="4">
    <oc r="T411" t="e">
      <f>C411+</f>
    </oc>
    <nc r="T411" t="n">
      <f>-</f>
    </nc>
  </rcc>
  <rcc rId="26540" ua="false" sId="4">
    <oc r="T412" t="e">
      <f>C412+</f>
    </oc>
    <nc r="T412" t="n">
      <f>-</f>
    </nc>
  </rcc>
  <rcc rId="26541" ua="false" sId="4">
    <oc r="T413" t="e">
      <f>C413+</f>
    </oc>
    <nc r="T413" t="n">
      <f>-</f>
    </nc>
  </rcc>
  <rcc rId="26542" ua="false" sId="4">
    <oc r="T414" t="e">
      <f>C414+</f>
    </oc>
    <nc r="T414" t="n">
      <f>-</f>
    </nc>
  </rcc>
  <rcc rId="26543" ua="false" sId="4">
    <oc r="T415" t="e">
      <f>C415+</f>
    </oc>
    <nc r="T415" t="n">
      <f>-</f>
    </nc>
  </rcc>
  <rcc rId="26544" ua="false" sId="4">
    <oc r="T416" t="e">
      <f>C416+</f>
    </oc>
    <nc r="T416" t="n">
      <f>-</f>
    </nc>
  </rcc>
  <rcc rId="26545" ua="false" sId="4">
    <oc r="T417" t="e">
      <f>C417+</f>
    </oc>
    <nc r="T417" t="n">
      <f>-</f>
    </nc>
  </rcc>
  <rcc rId="26546" ua="false" sId="4">
    <oc r="T418" t="e">
      <f>C418+</f>
    </oc>
    <nc r="T418" t="n">
      <f>-</f>
    </nc>
  </rcc>
  <rcc rId="26547" ua="false" sId="4">
    <oc r="T419" t="e">
      <f>C419+</f>
    </oc>
    <nc r="T419" t="n">
      <f>-</f>
    </nc>
  </rcc>
  <rcc rId="26548" ua="false" sId="4">
    <oc r="T420" t="e">
      <f>C420+</f>
    </oc>
    <nc r="T420" t="n">
      <f>-</f>
    </nc>
  </rcc>
  <rcc rId="26549" ua="false" sId="4">
    <oc r="T421" t="e">
      <f>C421+</f>
    </oc>
    <nc r="T421" t="n">
      <f>-</f>
    </nc>
  </rcc>
  <rcc rId="26550" ua="false" sId="4">
    <oc r="T422" t="e">
      <f>C422+</f>
    </oc>
    <nc r="T422" t="n">
      <f>-</f>
    </nc>
  </rcc>
  <rcc rId="26551" ua="false" sId="4">
    <oc r="T423" t="e">
      <f>C423+</f>
    </oc>
    <nc r="T423" t="n">
      <f>-</f>
    </nc>
  </rcc>
  <rcc rId="26552" ua="false" sId="4">
    <oc r="T424" t="e">
      <f>C424+</f>
    </oc>
    <nc r="T424" t="n">
      <f>-</f>
    </nc>
  </rcc>
  <rcc rId="26553" ua="false" sId="4">
    <nc r="T425" t="n">
      <f>-</f>
    </nc>
  </rcc>
  <rcc rId="26554" ua="false" sId="4">
    <oc r="U400" t="e">
      <f>D400+</f>
    </oc>
    <nc r="U400" t="n">
      <f>-</f>
    </nc>
  </rcc>
  <rcc rId="26555" ua="false" sId="4">
    <oc r="U401" t="e">
      <f>D401+</f>
    </oc>
    <nc r="U401" t="n">
      <f>-</f>
    </nc>
  </rcc>
  <rcc rId="26556" ua="false" sId="4">
    <oc r="U402" t="e">
      <f>D402+</f>
    </oc>
    <nc r="U402" t="n">
      <f>-</f>
    </nc>
  </rcc>
  <rcc rId="26557" ua="false" sId="4">
    <oc r="U403" t="e">
      <f>D403+</f>
    </oc>
    <nc r="U403" t="n">
      <f>-</f>
    </nc>
  </rcc>
  <rcc rId="26558" ua="false" sId="4">
    <oc r="U404" t="e">
      <f>D404+</f>
    </oc>
    <nc r="U404" t="n">
      <f>-</f>
    </nc>
  </rcc>
  <rcc rId="26559" ua="false" sId="4">
    <oc r="U405" t="e">
      <f>D405+</f>
    </oc>
    <nc r="U405" t="n">
      <f>-</f>
    </nc>
  </rcc>
  <rcc rId="26560" ua="false" sId="4">
    <oc r="U406" t="e">
      <f>D406+</f>
    </oc>
    <nc r="U406" t="n">
      <f>-</f>
    </nc>
  </rcc>
  <rcc rId="26561" ua="false" sId="4">
    <oc r="U407" t="e">
      <f>D407+</f>
    </oc>
    <nc r="U407" t="n">
      <f>-</f>
    </nc>
  </rcc>
  <rcc rId="26562" ua="false" sId="4">
    <oc r="U408" t="e">
      <f>D408+</f>
    </oc>
    <nc r="U408" t="n">
      <f>-</f>
    </nc>
  </rcc>
  <rcc rId="26563" ua="false" sId="4">
    <oc r="U409" t="e">
      <f>D409+</f>
    </oc>
    <nc r="U409" t="n">
      <f>-</f>
    </nc>
  </rcc>
  <rcc rId="26564" ua="false" sId="4">
    <oc r="U410" t="e">
      <f>D410+</f>
    </oc>
    <nc r="U410" t="n">
      <f>-</f>
    </nc>
  </rcc>
  <rcc rId="26565" ua="false" sId="4">
    <oc r="U411" t="e">
      <f>D411+</f>
    </oc>
    <nc r="U411" t="n">
      <f>-</f>
    </nc>
  </rcc>
  <rcc rId="26566" ua="false" sId="4">
    <oc r="U412" t="e">
      <f>D412+</f>
    </oc>
    <nc r="U412" t="n">
      <f>-</f>
    </nc>
  </rcc>
  <rcc rId="26567" ua="false" sId="4">
    <oc r="U413" t="e">
      <f>D413+</f>
    </oc>
    <nc r="U413" t="n">
      <f>-</f>
    </nc>
  </rcc>
  <rcc rId="26568" ua="false" sId="4">
    <oc r="U414" t="e">
      <f>D414+</f>
    </oc>
    <nc r="U414" t="n">
      <f>-</f>
    </nc>
  </rcc>
  <rcc rId="26569" ua="false" sId="4">
    <oc r="U415" t="e">
      <f>D415+</f>
    </oc>
    <nc r="U415" t="n">
      <f>-</f>
    </nc>
  </rcc>
  <rcc rId="26570" ua="false" sId="4">
    <oc r="U416" t="e">
      <f>D416+</f>
    </oc>
    <nc r="U416" t="n">
      <f>-</f>
    </nc>
  </rcc>
  <rcc rId="26571" ua="false" sId="4">
    <oc r="U417" t="e">
      <f>D417+</f>
    </oc>
    <nc r="U417" t="n">
      <f>-</f>
    </nc>
  </rcc>
  <rcc rId="26572" ua="false" sId="4">
    <oc r="U418" t="e">
      <f>D418+</f>
    </oc>
    <nc r="U418" t="n">
      <f>-</f>
    </nc>
  </rcc>
  <rcc rId="26573" ua="false" sId="4">
    <oc r="U419" t="e">
      <f>D419+</f>
    </oc>
    <nc r="U419" t="n">
      <f>-</f>
    </nc>
  </rcc>
  <rcc rId="26574" ua="false" sId="4">
    <oc r="U420" t="e">
      <f>D420+</f>
    </oc>
    <nc r="U420" t="n">
      <f>-</f>
    </nc>
  </rcc>
  <rcc rId="26575" ua="false" sId="4">
    <oc r="U421" t="e">
      <f>D421+</f>
    </oc>
    <nc r="U421" t="n">
      <f>-</f>
    </nc>
  </rcc>
  <rcc rId="26576" ua="false" sId="4">
    <oc r="U422" t="e">
      <f>D422+</f>
    </oc>
    <nc r="U422" t="n">
      <f>-</f>
    </nc>
  </rcc>
  <rcc rId="26577" ua="false" sId="4">
    <oc r="U423" t="e">
      <f>D423+</f>
    </oc>
    <nc r="U423" t="n">
      <f>-</f>
    </nc>
  </rcc>
  <rcc rId="26578" ua="false" sId="4">
    <oc r="U424" t="e">
      <f>D424+</f>
    </oc>
    <nc r="U424" t="n">
      <f>-</f>
    </nc>
  </rcc>
  <rcc rId="26579" ua="false" sId="4">
    <nc r="U425" t="n">
      <f>-</f>
    </nc>
  </rcc>
  <rcc rId="26580" ua="false" sId="4">
    <oc r="V400" t="e">
      <f>E400+</f>
    </oc>
    <nc r="V400" t="n">
      <f>-</f>
    </nc>
  </rcc>
  <rcc rId="26581" ua="false" sId="4">
    <oc r="V401" t="e">
      <f>E401+</f>
    </oc>
    <nc r="V401" t="n">
      <f>-</f>
    </nc>
  </rcc>
  <rcc rId="26582" ua="false" sId="4">
    <oc r="V402" t="e">
      <f>E402+</f>
    </oc>
    <nc r="V402" t="n">
      <f>-</f>
    </nc>
  </rcc>
  <rcc rId="26583" ua="false" sId="4">
    <oc r="V403" t="e">
      <f>E403+</f>
    </oc>
    <nc r="V403" t="n">
      <f>-</f>
    </nc>
  </rcc>
  <rcc rId="26584" ua="false" sId="4">
    <oc r="V404" t="e">
      <f>E404+</f>
    </oc>
    <nc r="V404" t="n">
      <f>-</f>
    </nc>
  </rcc>
  <rcc rId="26585" ua="false" sId="4">
    <oc r="V405" t="e">
      <f>E405+</f>
    </oc>
    <nc r="V405" t="n">
      <f>-</f>
    </nc>
  </rcc>
  <rcc rId="26586" ua="false" sId="4">
    <oc r="V406" t="e">
      <f>E406+</f>
    </oc>
    <nc r="V406" t="n">
      <f>-</f>
    </nc>
  </rcc>
  <rcc rId="26587" ua="false" sId="4">
    <oc r="V407" t="e">
      <f>E407+</f>
    </oc>
    <nc r="V407" t="n">
      <f>-</f>
    </nc>
  </rcc>
  <rcc rId="26588" ua="false" sId="4">
    <oc r="V408" t="e">
      <f>E408+</f>
    </oc>
    <nc r="V408" t="n">
      <f>-</f>
    </nc>
  </rcc>
  <rcc rId="26589" ua="false" sId="4">
    <oc r="V409" t="e">
      <f>E409+</f>
    </oc>
    <nc r="V409" t="n">
      <f>-</f>
    </nc>
  </rcc>
  <rcc rId="26590" ua="false" sId="4">
    <oc r="V410" t="e">
      <f>E410+</f>
    </oc>
    <nc r="V410" t="n">
      <f>-</f>
    </nc>
  </rcc>
  <rcc rId="26591" ua="false" sId="4">
    <oc r="V411" t="e">
      <f>E411+</f>
    </oc>
    <nc r="V411" t="n">
      <f>-</f>
    </nc>
  </rcc>
  <rcc rId="26592" ua="false" sId="4">
    <oc r="V412" t="e">
      <f>E412+</f>
    </oc>
    <nc r="V412" t="n">
      <f>-</f>
    </nc>
  </rcc>
  <rcc rId="26593" ua="false" sId="4">
    <oc r="V413" t="e">
      <f>E413+</f>
    </oc>
    <nc r="V413" t="n">
      <f>-</f>
    </nc>
  </rcc>
  <rcc rId="26594" ua="false" sId="4">
    <oc r="V414" t="e">
      <f>E414+</f>
    </oc>
    <nc r="V414" t="n">
      <f>-</f>
    </nc>
  </rcc>
  <rcc rId="26595" ua="false" sId="4">
    <oc r="V415" t="e">
      <f>E415+</f>
    </oc>
    <nc r="V415" t="n">
      <f>-</f>
    </nc>
  </rcc>
  <rcc rId="26596" ua="false" sId="4">
    <oc r="V416" t="e">
      <f>E416+</f>
    </oc>
    <nc r="V416" t="n">
      <f>-</f>
    </nc>
  </rcc>
  <rcc rId="26597" ua="false" sId="4">
    <oc r="V417" t="e">
      <f>E417+</f>
    </oc>
    <nc r="V417" t="n">
      <f>-</f>
    </nc>
  </rcc>
  <rcc rId="26598" ua="false" sId="4">
    <oc r="V418" t="e">
      <f>E418+</f>
    </oc>
    <nc r="V418" t="n">
      <f>-</f>
    </nc>
  </rcc>
  <rcc rId="26599" ua="false" sId="4">
    <oc r="V419" t="e">
      <f>E419+</f>
    </oc>
    <nc r="V419" t="n">
      <f>-</f>
    </nc>
  </rcc>
  <rcc rId="26600" ua="false" sId="4">
    <oc r="V420" t="e">
      <f>E420+</f>
    </oc>
    <nc r="V420" t="n">
      <f>-</f>
    </nc>
  </rcc>
  <rcc rId="26601" ua="false" sId="4">
    <oc r="V421" t="e">
      <f>E421+</f>
    </oc>
    <nc r="V421" t="n">
      <f>-</f>
    </nc>
  </rcc>
  <rcc rId="26602" ua="false" sId="4">
    <oc r="V422" t="e">
      <f>E422+</f>
    </oc>
    <nc r="V422" t="n">
      <f>-</f>
    </nc>
  </rcc>
  <rcc rId="26603" ua="false" sId="4">
    <oc r="V423" t="e">
      <f>E423+</f>
    </oc>
    <nc r="V423" t="n">
      <f>-</f>
    </nc>
  </rcc>
  <rcc rId="26604" ua="false" sId="4">
    <oc r="V424" t="e">
      <f>E424+</f>
    </oc>
    <nc r="V424" t="n">
      <f>-</f>
    </nc>
  </rcc>
  <rcc rId="26605" ua="false" sId="4">
    <nc r="V425" t="n">
      <f>-</f>
    </nc>
  </rcc>
  <rcc rId="26606" ua="false" sId="4">
    <oc r="W400" t="e">
      <f>F400+</f>
    </oc>
    <nc r="W400" t="n">
      <f>-</f>
    </nc>
  </rcc>
  <rcc rId="26607" ua="false" sId="4">
    <oc r="W401" t="e">
      <f>F401+</f>
    </oc>
    <nc r="W401" t="n">
      <f>-</f>
    </nc>
  </rcc>
  <rcc rId="26608" ua="false" sId="4">
    <oc r="W402" t="e">
      <f>F402+</f>
    </oc>
    <nc r="W402" t="n">
      <f>-</f>
    </nc>
  </rcc>
  <rcc rId="26609" ua="false" sId="4">
    <oc r="W403" t="e">
      <f>F403+</f>
    </oc>
    <nc r="W403" t="n">
      <f>-</f>
    </nc>
  </rcc>
  <rcc rId="26610" ua="false" sId="4">
    <oc r="W404" t="e">
      <f>F404+</f>
    </oc>
    <nc r="W404" t="n">
      <f>-</f>
    </nc>
  </rcc>
  <rcc rId="26611" ua="false" sId="4">
    <oc r="W405" t="e">
      <f>F405+</f>
    </oc>
    <nc r="W405" t="n">
      <f>-</f>
    </nc>
  </rcc>
  <rcc rId="26612" ua="false" sId="4">
    <oc r="W406" t="e">
      <f>F406+</f>
    </oc>
    <nc r="W406" t="n">
      <f>-</f>
    </nc>
  </rcc>
  <rcc rId="26613" ua="false" sId="4">
    <oc r="W407" t="e">
      <f>F407+</f>
    </oc>
    <nc r="W407" t="n">
      <f>-</f>
    </nc>
  </rcc>
  <rcc rId="26614" ua="false" sId="4">
    <oc r="W408" t="e">
      <f>F408+</f>
    </oc>
    <nc r="W408" t="n">
      <f>-</f>
    </nc>
  </rcc>
  <rcc rId="26615" ua="false" sId="4">
    <oc r="W409" t="e">
      <f>F409+</f>
    </oc>
    <nc r="W409" t="n">
      <f>-</f>
    </nc>
  </rcc>
  <rcc rId="26616" ua="false" sId="4">
    <oc r="W410" t="e">
      <f>F410+</f>
    </oc>
    <nc r="W410" t="n">
      <f>-</f>
    </nc>
  </rcc>
  <rcc rId="26617" ua="false" sId="4">
    <oc r="W411" t="e">
      <f>F411+</f>
    </oc>
    <nc r="W411" t="n">
      <f>-</f>
    </nc>
  </rcc>
  <rcc rId="26618" ua="false" sId="4">
    <oc r="W412" t="e">
      <f>F412+</f>
    </oc>
    <nc r="W412" t="n">
      <f>-</f>
    </nc>
  </rcc>
  <rcc rId="26619" ua="false" sId="4">
    <oc r="W413" t="e">
      <f>F413+</f>
    </oc>
    <nc r="W413" t="n">
      <f>-</f>
    </nc>
  </rcc>
  <rcc rId="26620" ua="false" sId="4">
    <oc r="W414" t="e">
      <f>F414+</f>
    </oc>
    <nc r="W414" t="n">
      <f>-</f>
    </nc>
  </rcc>
  <rcc rId="26621" ua="false" sId="4">
    <oc r="W415" t="e">
      <f>F415+</f>
    </oc>
    <nc r="W415" t="n">
      <f>-</f>
    </nc>
  </rcc>
  <rcc rId="26622" ua="false" sId="4">
    <oc r="W416" t="e">
      <f>F416+</f>
    </oc>
    <nc r="W416" t="n">
      <f>-</f>
    </nc>
  </rcc>
  <rcc rId="26623" ua="false" sId="4">
    <oc r="W417" t="e">
      <f>F417+</f>
    </oc>
    <nc r="W417" t="n">
      <f>-</f>
    </nc>
  </rcc>
  <rcc rId="26624" ua="false" sId="4">
    <oc r="W418" t="e">
      <f>F418+</f>
    </oc>
    <nc r="W418" t="n">
      <f>-</f>
    </nc>
  </rcc>
  <rcc rId="26625" ua="false" sId="4">
    <oc r="W419" t="e">
      <f>F419+</f>
    </oc>
    <nc r="W419" t="n">
      <f>-</f>
    </nc>
  </rcc>
  <rcc rId="26626" ua="false" sId="4">
    <oc r="W420" t="e">
      <f>F420+</f>
    </oc>
    <nc r="W420" t="n">
      <f>-</f>
    </nc>
  </rcc>
  <rcc rId="26627" ua="false" sId="4">
    <oc r="W421" t="e">
      <f>F421+</f>
    </oc>
    <nc r="W421" t="n">
      <f>-</f>
    </nc>
  </rcc>
  <rcc rId="26628" ua="false" sId="4">
    <oc r="W422" t="e">
      <f>F422+</f>
    </oc>
    <nc r="W422" t="n">
      <f>-</f>
    </nc>
  </rcc>
  <rcc rId="26629" ua="false" sId="4">
    <oc r="W423" t="e">
      <f>F423+</f>
    </oc>
    <nc r="W423" t="n">
      <f>-</f>
    </nc>
  </rcc>
  <rcc rId="26630" ua="false" sId="4">
    <oc r="W424" t="e">
      <f>F424+</f>
    </oc>
    <nc r="W424" t="n">
      <f>-</f>
    </nc>
  </rcc>
  <rcc rId="26631" ua="false" sId="4">
    <nc r="W425" t="n">
      <f>-</f>
    </nc>
  </rcc>
  <rcc rId="26632" ua="false" sId="4">
    <oc r="X400" t="e">
      <f>G400+</f>
    </oc>
    <nc r="X400" t="n">
      <f>-</f>
    </nc>
  </rcc>
  <rcc rId="26633" ua="false" sId="4">
    <oc r="X401" t="e">
      <f>G401+</f>
    </oc>
    <nc r="X401" t="n">
      <f>-</f>
    </nc>
  </rcc>
  <rcc rId="26634" ua="false" sId="4">
    <oc r="X402" t="e">
      <f>G402+</f>
    </oc>
    <nc r="X402" t="n">
      <f>-</f>
    </nc>
  </rcc>
  <rcc rId="26635" ua="false" sId="4">
    <oc r="X403" t="e">
      <f>G403+</f>
    </oc>
    <nc r="X403" t="n">
      <f>-</f>
    </nc>
  </rcc>
  <rcc rId="26636" ua="false" sId="4">
    <oc r="X404" t="e">
      <f>G404+</f>
    </oc>
    <nc r="X404" t="n">
      <f>-</f>
    </nc>
  </rcc>
  <rcc rId="26637" ua="false" sId="4">
    <oc r="X405" t="e">
      <f>G405+</f>
    </oc>
    <nc r="X405" t="n">
      <f>-</f>
    </nc>
  </rcc>
  <rcc rId="26638" ua="false" sId="4">
    <oc r="X406" t="e">
      <f>G406+</f>
    </oc>
    <nc r="X406" t="n">
      <f>-</f>
    </nc>
  </rcc>
  <rcc rId="26639" ua="false" sId="4">
    <oc r="X407" t="e">
      <f>G407+</f>
    </oc>
    <nc r="X407" t="n">
      <f>-</f>
    </nc>
  </rcc>
  <rcc rId="26640" ua="false" sId="4">
    <oc r="X408" t="e">
      <f>G408+</f>
    </oc>
    <nc r="X408" t="n">
      <f>-</f>
    </nc>
  </rcc>
  <rcc rId="26641" ua="false" sId="4">
    <oc r="X409" t="e">
      <f>G409+</f>
    </oc>
    <nc r="X409" t="n">
      <f>-</f>
    </nc>
  </rcc>
  <rcc rId="26642" ua="false" sId="4">
    <oc r="X410" t="e">
      <f>G410+</f>
    </oc>
    <nc r="X410" t="n">
      <f>-</f>
    </nc>
  </rcc>
  <rcc rId="26643" ua="false" sId="4">
    <oc r="X411" t="e">
      <f>G411+</f>
    </oc>
    <nc r="X411" t="n">
      <f>-</f>
    </nc>
  </rcc>
  <rcc rId="26644" ua="false" sId="4">
    <oc r="X412" t="e">
      <f>G412+</f>
    </oc>
    <nc r="X412" t="n">
      <f>-</f>
    </nc>
  </rcc>
  <rcc rId="26645" ua="false" sId="4">
    <oc r="X413" t="e">
      <f>G413+</f>
    </oc>
    <nc r="X413" t="n">
      <f>-</f>
    </nc>
  </rcc>
  <rcc rId="26646" ua="false" sId="4">
    <oc r="X414" t="e">
      <f>G414+</f>
    </oc>
    <nc r="X414" t="n">
      <f>-</f>
    </nc>
  </rcc>
  <rcc rId="26647" ua="false" sId="4">
    <oc r="X415" t="e">
      <f>G415+</f>
    </oc>
    <nc r="X415" t="n">
      <f>-</f>
    </nc>
  </rcc>
  <rcc rId="26648" ua="false" sId="4">
    <oc r="X416" t="e">
      <f>G416+</f>
    </oc>
    <nc r="X416" t="n">
      <f>-</f>
    </nc>
  </rcc>
  <rcc rId="26649" ua="false" sId="4">
    <oc r="X417" t="e">
      <f>G417+</f>
    </oc>
    <nc r="X417" t="n">
      <f>-</f>
    </nc>
  </rcc>
  <rcc rId="26650" ua="false" sId="4">
    <oc r="X418" t="e">
      <f>G418+</f>
    </oc>
    <nc r="X418" t="n">
      <f>-</f>
    </nc>
  </rcc>
  <rcc rId="26651" ua="false" sId="4">
    <oc r="X419" t="e">
      <f>G419+</f>
    </oc>
    <nc r="X419" t="n">
      <f>-</f>
    </nc>
  </rcc>
  <rcc rId="26652" ua="false" sId="4">
    <oc r="X420" t="e">
      <f>G420+</f>
    </oc>
    <nc r="X420" t="n">
      <f>-</f>
    </nc>
  </rcc>
  <rcc rId="26653" ua="false" sId="4">
    <oc r="X421" t="e">
      <f>G421+</f>
    </oc>
    <nc r="X421" t="n">
      <f>-</f>
    </nc>
  </rcc>
  <rcc rId="26654" ua="false" sId="4">
    <oc r="X422" t="e">
      <f>G422+</f>
    </oc>
    <nc r="X422" t="n">
      <f>-</f>
    </nc>
  </rcc>
  <rcc rId="26655" ua="false" sId="4">
    <oc r="X423" t="e">
      <f>G423+</f>
    </oc>
    <nc r="X423" t="n">
      <f>-</f>
    </nc>
  </rcc>
  <rcc rId="26656" ua="false" sId="4">
    <oc r="X424" t="e">
      <f>G424+</f>
    </oc>
    <nc r="X424" t="n">
      <f>-</f>
    </nc>
  </rcc>
  <rcc rId="26657" ua="false" sId="4">
    <nc r="X425" t="n">
      <f>-</f>
    </nc>
  </rcc>
  <rcc rId="26658" ua="false" sId="4">
    <oc r="Y400" t="e">
      <f>H400+</f>
    </oc>
    <nc r="Y400" t="n">
      <f>-</f>
    </nc>
  </rcc>
  <rcc rId="26659" ua="false" sId="4">
    <oc r="Y401" t="e">
      <f>H401+</f>
    </oc>
    <nc r="Y401" t="n">
      <f>-</f>
    </nc>
  </rcc>
  <rcc rId="26660" ua="false" sId="4">
    <oc r="Y402" t="e">
      <f>H402+</f>
    </oc>
    <nc r="Y402" t="n">
      <f>-</f>
    </nc>
  </rcc>
  <rcc rId="26661" ua="false" sId="4">
    <oc r="Y403" t="e">
      <f>H403+</f>
    </oc>
    <nc r="Y403" t="n">
      <f>-</f>
    </nc>
  </rcc>
  <rcc rId="26662" ua="false" sId="4">
    <oc r="Y404" t="e">
      <f>H404+</f>
    </oc>
    <nc r="Y404" t="n">
      <f>-</f>
    </nc>
  </rcc>
  <rcc rId="26663" ua="false" sId="4">
    <oc r="Y405" t="e">
      <f>H405+</f>
    </oc>
    <nc r="Y405" t="n">
      <f>-</f>
    </nc>
  </rcc>
  <rcc rId="26664" ua="false" sId="4">
    <oc r="Y406" t="e">
      <f>H406+</f>
    </oc>
    <nc r="Y406" t="n">
      <f>-</f>
    </nc>
  </rcc>
  <rcc rId="26665" ua="false" sId="4">
    <oc r="Y407" t="e">
      <f>H407+</f>
    </oc>
    <nc r="Y407" t="n">
      <f>-</f>
    </nc>
  </rcc>
  <rcc rId="26666" ua="false" sId="4">
    <oc r="Y408" t="e">
      <f>H408+</f>
    </oc>
    <nc r="Y408" t="n">
      <f>-</f>
    </nc>
  </rcc>
  <rcc rId="26667" ua="false" sId="4">
    <oc r="Y409" t="e">
      <f>H409+</f>
    </oc>
    <nc r="Y409" t="n">
      <f>-</f>
    </nc>
  </rcc>
  <rcc rId="26668" ua="false" sId="4">
    <oc r="Y410" t="e">
      <f>H410+</f>
    </oc>
    <nc r="Y410" t="n">
      <f>-</f>
    </nc>
  </rcc>
  <rcc rId="26669" ua="false" sId="4">
    <oc r="Y411" t="e">
      <f>H411+</f>
    </oc>
    <nc r="Y411" t="n">
      <f>-</f>
    </nc>
  </rcc>
  <rcc rId="26670" ua="false" sId="4">
    <oc r="Y412" t="e">
      <f>H412+</f>
    </oc>
    <nc r="Y412" t="n">
      <f>-</f>
    </nc>
  </rcc>
  <rcc rId="26671" ua="false" sId="4">
    <oc r="Y413" t="e">
      <f>H413+</f>
    </oc>
    <nc r="Y413" t="n">
      <f>-</f>
    </nc>
  </rcc>
  <rcc rId="26672" ua="false" sId="4">
    <oc r="Y414" t="e">
      <f>H414+</f>
    </oc>
    <nc r="Y414" t="n">
      <f>-</f>
    </nc>
  </rcc>
  <rcc rId="26673" ua="false" sId="4">
    <oc r="Y415" t="e">
      <f>H415+</f>
    </oc>
    <nc r="Y415" t="n">
      <f>-</f>
    </nc>
  </rcc>
  <rcc rId="26674" ua="false" sId="4">
    <oc r="Y416" t="e">
      <f>H416+</f>
    </oc>
    <nc r="Y416" t="n">
      <f>-</f>
    </nc>
  </rcc>
  <rcc rId="26675" ua="false" sId="4">
    <oc r="Y417" t="e">
      <f>H417+</f>
    </oc>
    <nc r="Y417" t="n">
      <f>-</f>
    </nc>
  </rcc>
  <rcc rId="26676" ua="false" sId="4">
    <oc r="Y418" t="e">
      <f>H418+</f>
    </oc>
    <nc r="Y418" t="n">
      <f>-</f>
    </nc>
  </rcc>
  <rcc rId="26677" ua="false" sId="4">
    <oc r="Y419" t="e">
      <f>H419+</f>
    </oc>
    <nc r="Y419" t="n">
      <f>-</f>
    </nc>
  </rcc>
  <rcc rId="26678" ua="false" sId="4">
    <oc r="Y420" t="e">
      <f>H420+</f>
    </oc>
    <nc r="Y420" t="n">
      <f>-</f>
    </nc>
  </rcc>
  <rcc rId="26679" ua="false" sId="4">
    <oc r="Y421" t="e">
      <f>H421+</f>
    </oc>
    <nc r="Y421" t="n">
      <f>-</f>
    </nc>
  </rcc>
  <rcc rId="26680" ua="false" sId="4">
    <oc r="Y422" t="e">
      <f>H422+</f>
    </oc>
    <nc r="Y422" t="n">
      <f>-</f>
    </nc>
  </rcc>
  <rcc rId="26681" ua="false" sId="4">
    <oc r="Y423" t="e">
      <f>H423+</f>
    </oc>
    <nc r="Y423" t="n">
      <f>-</f>
    </nc>
  </rcc>
  <rcc rId="26682" ua="false" sId="4">
    <oc r="Y424" t="e">
      <f>H424+</f>
    </oc>
    <nc r="Y424" t="n">
      <f>-</f>
    </nc>
  </rcc>
  <rcc rId="26683" ua="false" sId="4">
    <nc r="Y425" t="n">
      <f>-</f>
    </nc>
  </rcc>
  <rcc rId="26684" ua="false" sId="4">
    <oc r="Z400" t="n">
      <f>X400+0.33*Y400</f>
    </oc>
    <nc r="Z400" t="n">
      <f>-</f>
    </nc>
  </rcc>
  <rcc rId="26685" ua="false" sId="4">
    <oc r="Z401" t="n">
      <f>X401+0.33*Y401</f>
    </oc>
    <nc r="Z401" t="n">
      <f>-</f>
    </nc>
  </rcc>
  <rcc rId="26686" ua="false" sId="4">
    <oc r="Z402" t="n">
      <f>X402+0.33*Y402</f>
    </oc>
    <nc r="Z402" t="n">
      <f>-</f>
    </nc>
  </rcc>
  <rcc rId="26687" ua="false" sId="4">
    <oc r="Z403" t="n">
      <f>X403+0.33*Y403</f>
    </oc>
    <nc r="Z403" t="n">
      <f>-</f>
    </nc>
  </rcc>
  <rcc rId="26688" ua="false" sId="4">
    <oc r="Z404" t="n">
      <f>X404+0.33*Y404</f>
    </oc>
    <nc r="Z404" t="n">
      <f>-</f>
    </nc>
  </rcc>
  <rcc rId="26689" ua="false" sId="4">
    <oc r="Z405" t="n">
      <f>X405+0.33*Y405</f>
    </oc>
    <nc r="Z405" t="n">
      <f>-</f>
    </nc>
  </rcc>
  <rcc rId="26690" ua="false" sId="4">
    <oc r="Z406" t="n">
      <f>X406+0.33*Y406</f>
    </oc>
    <nc r="Z406" t="n">
      <f>-</f>
    </nc>
  </rcc>
  <rcc rId="26691" ua="false" sId="4">
    <oc r="Z407" t="n">
      <f>X407+0.33*Y407</f>
    </oc>
    <nc r="Z407" t="n">
      <f>-</f>
    </nc>
  </rcc>
  <rcc rId="26692" ua="false" sId="4">
    <oc r="Z408" t="n">
      <f>X408+0.33*Y408</f>
    </oc>
    <nc r="Z408" t="n">
      <f>-</f>
    </nc>
  </rcc>
  <rcc rId="26693" ua="false" sId="4">
    <oc r="Z409" t="n">
      <f>X409+0.33*Y409</f>
    </oc>
    <nc r="Z409" t="n">
      <f>-</f>
    </nc>
  </rcc>
  <rcc rId="26694" ua="false" sId="4">
    <oc r="Z410" t="n">
      <f>X410+0.33*Y410</f>
    </oc>
    <nc r="Z410" t="n">
      <f>-</f>
    </nc>
  </rcc>
  <rcc rId="26695" ua="false" sId="4">
    <oc r="Z411" t="n">
      <f>X411+0.33*Y411</f>
    </oc>
    <nc r="Z411" t="n">
      <f>-</f>
    </nc>
  </rcc>
  <rcc rId="26696" ua="false" sId="4">
    <oc r="Z412" t="n">
      <f>X412+0.33*Y412</f>
    </oc>
    <nc r="Z412" t="n">
      <f>-</f>
    </nc>
  </rcc>
  <rcc rId="26697" ua="false" sId="4">
    <oc r="Z413" t="n">
      <f>X413+0.33*Y413</f>
    </oc>
    <nc r="Z413" t="n">
      <f>-</f>
    </nc>
  </rcc>
  <rcc rId="26698" ua="false" sId="4">
    <oc r="Z414" t="n">
      <f>X414+0.33*Y414</f>
    </oc>
    <nc r="Z414" t="n">
      <f>-</f>
    </nc>
  </rcc>
  <rcc rId="26699" ua="false" sId="4">
    <oc r="Z415" t="n">
      <f>X415+0.33*Y415</f>
    </oc>
    <nc r="Z415" t="n">
      <f>-</f>
    </nc>
  </rcc>
  <rcc rId="26700" ua="false" sId="4">
    <oc r="Z416" t="n">
      <f>X416+0.33*Y416</f>
    </oc>
    <nc r="Z416" t="n">
      <f>-</f>
    </nc>
  </rcc>
  <rcc rId="26701" ua="false" sId="4">
    <oc r="Z417" t="n">
      <f>X417+0.33*Y417</f>
    </oc>
    <nc r="Z417" t="n">
      <f>-</f>
    </nc>
  </rcc>
  <rcc rId="26702" ua="false" sId="4">
    <oc r="Z418" t="n">
      <f>X418+0.33*Y418</f>
    </oc>
    <nc r="Z418" t="n">
      <f>-</f>
    </nc>
  </rcc>
  <rcc rId="26703" ua="false" sId="4">
    <oc r="Z419" t="n">
      <f>X419+0.33*Y419</f>
    </oc>
    <nc r="Z419" t="n">
      <f>-</f>
    </nc>
  </rcc>
  <rcc rId="26704" ua="false" sId="4">
    <oc r="Z420" t="n">
      <f>X420+0.33*Y420</f>
    </oc>
    <nc r="Z420" t="n">
      <f>-</f>
    </nc>
  </rcc>
  <rcc rId="26705" ua="false" sId="4">
    <oc r="Z421" t="n">
      <f>X421+0.33*Y421</f>
    </oc>
    <nc r="Z421" t="n">
      <f>-</f>
    </nc>
  </rcc>
  <rcc rId="26706" ua="false" sId="4">
    <oc r="Z422" t="n">
      <f>X422+0.33*Y422</f>
    </oc>
    <nc r="Z422" t="n">
      <f>-</f>
    </nc>
  </rcc>
  <rcc rId="26707" ua="false" sId="4">
    <oc r="Z423" t="n">
      <f>X423+0.33*Y423</f>
    </oc>
    <nc r="Z423" t="n">
      <f>-</f>
    </nc>
  </rcc>
  <rcc rId="26708" ua="false" sId="4">
    <oc r="Z424" t="n">
      <f>X424+0.33*Y424</f>
    </oc>
    <nc r="Z424" t="n">
      <f>-</f>
    </nc>
  </rcc>
  <rcc rId="26709" ua="false" sId="4">
    <nc r="Z425" t="n">
      <f>-</f>
    </nc>
  </rcc>
  <rcc rId="26710" ua="false" sId="4">
    <oc r="AC400" t="n">
      <f>IF(T400&gt;0,S400/T400,0)</f>
    </oc>
    <nc r="AC400" t="n">
      <f>-</f>
    </nc>
  </rcc>
  <rcc rId="26711" ua="false" sId="4">
    <oc r="AC401" t="n">
      <f>IF(T401&gt;0,S401/T401,0)</f>
    </oc>
    <nc r="AC401" t="n">
      <f>-</f>
    </nc>
  </rcc>
  <rcc rId="26712" ua="false" sId="4">
    <oc r="AC402" t="n">
      <f>IF(T402&gt;0,S402/T402,0)</f>
    </oc>
    <nc r="AC402" t="n">
      <f>-</f>
    </nc>
  </rcc>
  <rcc rId="26713" ua="false" sId="4">
    <oc r="AC403" t="n">
      <f>IF(T403&gt;0,S403/T403,0)</f>
    </oc>
    <nc r="AC403" t="n">
      <f>-</f>
    </nc>
  </rcc>
  <rcc rId="26714" ua="false" sId="4">
    <oc r="AC404" t="n">
      <f>IF(T404&gt;0,S404/T404,0)</f>
    </oc>
    <nc r="AC404" t="n">
      <f>-</f>
    </nc>
  </rcc>
  <rcc rId="26715" ua="false" sId="4">
    <oc r="AC405" t="n">
      <f>IF(T405&gt;0,S405/T405,0)</f>
    </oc>
    <nc r="AC405" t="n">
      <f>-</f>
    </nc>
  </rcc>
  <rcc rId="26716" ua="false" sId="4">
    <oc r="AC406" t="n">
      <f>IF(T406&gt;0,S406/T406,0)</f>
    </oc>
    <nc r="AC406" t="n">
      <f>-</f>
    </nc>
  </rcc>
  <rcc rId="26717" ua="false" sId="4">
    <oc r="AC407" t="n">
      <f>IF(T407&gt;0,S407/T407,0)</f>
    </oc>
    <nc r="AC407" t="n">
      <f>-</f>
    </nc>
  </rcc>
  <rcc rId="26718" ua="false" sId="4">
    <oc r="AC408" t="n">
      <f>IF(T408&gt;0,S408/T408,0)</f>
    </oc>
    <nc r="AC408" t="n">
      <f>-</f>
    </nc>
  </rcc>
  <rcc rId="26719" ua="false" sId="4">
    <oc r="AC409" t="n">
      <f>IF(T409&gt;0,S409/T409,0)</f>
    </oc>
    <nc r="AC409" t="n">
      <f>-</f>
    </nc>
  </rcc>
  <rcc rId="26720" ua="false" sId="4">
    <oc r="AC410" t="n">
      <f>IF(T410&gt;0,S410/T410,0)</f>
    </oc>
    <nc r="AC410" t="n">
      <f>-</f>
    </nc>
  </rcc>
  <rcc rId="26721" ua="false" sId="4">
    <oc r="AC411" t="n">
      <f>IF(T411&gt;0,S411/T411,0)</f>
    </oc>
    <nc r="AC411" t="n">
      <f>-</f>
    </nc>
  </rcc>
  <rcc rId="26722" ua="false" sId="4">
    <oc r="AC412" t="n">
      <f>IF(T412&gt;0,S412/T412,0)</f>
    </oc>
    <nc r="AC412" t="n">
      <f>-</f>
    </nc>
  </rcc>
  <rcc rId="26723" ua="false" sId="4">
    <oc r="AC413" t="n">
      <f>IF(T413&gt;0,S413/T413,0)</f>
    </oc>
    <nc r="AC413" t="n">
      <f>-</f>
    </nc>
  </rcc>
  <rcc rId="26724" ua="false" sId="4">
    <oc r="AC414" t="n">
      <f>IF(T414&gt;0,S414/T414,0)</f>
    </oc>
    <nc r="AC414" t="n">
      <f>-</f>
    </nc>
  </rcc>
  <rcc rId="26725" ua="false" sId="4">
    <oc r="AC415" t="n">
      <f>IF(T415&gt;0,S415/T415,0)</f>
    </oc>
    <nc r="AC415" t="n">
      <f>-</f>
    </nc>
  </rcc>
  <rcc rId="26726" ua="false" sId="4">
    <oc r="AC416" t="n">
      <f>IF(T416&gt;0,S416/T416,0)</f>
    </oc>
    <nc r="AC416" t="n">
      <f>-</f>
    </nc>
  </rcc>
  <rcc rId="26727" ua="false" sId="4">
    <oc r="AC417" t="n">
      <f>IF(T417&gt;0,S417/T417,0)</f>
    </oc>
    <nc r="AC417" t="n">
      <f>-</f>
    </nc>
  </rcc>
  <rcc rId="26728" ua="false" sId="4">
    <oc r="AC418" t="n">
      <f>IF(T418&gt;0,S418/T418,0)</f>
    </oc>
    <nc r="AC418" t="n">
      <f>-</f>
    </nc>
  </rcc>
  <rcc rId="26729" ua="false" sId="4">
    <oc r="AC419" t="n">
      <f>IF(T419&gt;0,S419/T419,0)</f>
    </oc>
    <nc r="AC419" t="n">
      <f>-</f>
    </nc>
  </rcc>
  <rcc rId="26730" ua="false" sId="4">
    <oc r="AC420" t="n">
      <f>IF(T420&gt;0,S420/T420,0)</f>
    </oc>
    <nc r="AC420" t="n">
      <f>-</f>
    </nc>
  </rcc>
  <rcc rId="26731" ua="false" sId="4">
    <oc r="AC421" t="n">
      <f>IF(T421&gt;0,S421/T421,0)</f>
    </oc>
    <nc r="AC421" t="n">
      <f>-</f>
    </nc>
  </rcc>
  <rcc rId="26732" ua="false" sId="4">
    <oc r="AC422" t="n">
      <f>IF(T422&gt;0,S422/T422,0)</f>
    </oc>
    <nc r="AC422" t="n">
      <f>-</f>
    </nc>
  </rcc>
  <rcc rId="26733" ua="false" sId="4">
    <oc r="AC423" t="n">
      <f>IF(T423&gt;0,S423/T423,0)</f>
    </oc>
    <nc r="AC423" t="n">
      <f>-</f>
    </nc>
  </rcc>
  <rcc rId="26734" ua="false" sId="4">
    <oc r="AC424" t="n">
      <f>IF(T424&gt;0,S424/T424,0)</f>
    </oc>
    <nc r="AC424" t="n">
      <f>-</f>
    </nc>
  </rcc>
  <rcc rId="26735" ua="false" sId="4">
    <oc r="AC425" t="e">
      <f>AVERAGE(AC400:AC424)</f>
    </oc>
    <nc r="AC425" t="n">
      <f>-</f>
    </nc>
  </rcc>
  <rcc rId="26736" ua="false" sId="4">
    <oc r="AC426" t="e">
      <f>_xlfn.STDEV.P(AC400:AC424)</f>
    </oc>
    <nc r="AC426" t="n">
      <f>-</f>
    </nc>
  </rcc>
  <rcc rId="26737" ua="false" sId="4">
    <oc r="AD400" t="e">
      <f>EXP((((AC400-AC$425)/AC$426+2)/4-1.9)^3)</f>
    </oc>
    <nc r="AD400" t="n">
      <f>-</f>
    </nc>
  </rcc>
  <rcc rId="26738" ua="false" sId="4">
    <oc r="AD401" t="e">
      <f>EXP((((AC401-AC$425)/AC$426+2)/4-1.9)^3)</f>
    </oc>
    <nc r="AD401" t="n">
      <f>-</f>
    </nc>
  </rcc>
  <rcc rId="26739" ua="false" sId="4">
    <oc r="AD402" t="e">
      <f>EXP((((AC402-AC$425)/AC$426+2)/4-1.9)^3)</f>
    </oc>
    <nc r="AD402" t="n">
      <f>-</f>
    </nc>
  </rcc>
  <rcc rId="26740" ua="false" sId="4">
    <oc r="AD403" t="e">
      <f>EXP((((AC403-AC$425)/AC$426+2)/4-1.9)^3)</f>
    </oc>
    <nc r="AD403" t="n">
      <f>-</f>
    </nc>
  </rcc>
  <rcc rId="26741" ua="false" sId="4">
    <oc r="AD404" t="e">
      <f>EXP((((AC404-AC$425)/AC$426+2)/4-1.9)^3)</f>
    </oc>
    <nc r="AD404" t="n">
      <f>-</f>
    </nc>
  </rcc>
  <rcc rId="26742" ua="false" sId="4">
    <oc r="AD405" t="e">
      <f>EXP((((AC405-AC$425)/AC$426+2)/4-1.9)^3)</f>
    </oc>
    <nc r="AD405" t="n">
      <f>-</f>
    </nc>
  </rcc>
  <rcc rId="26743" ua="false" sId="4">
    <oc r="AD406" t="e">
      <f>EXP((((AC406-AC$425)/AC$426+2)/4-1.9)^3)</f>
    </oc>
    <nc r="AD406" t="n">
      <f>-</f>
    </nc>
  </rcc>
  <rcc rId="26744" ua="false" sId="4">
    <oc r="AD407" t="e">
      <f>EXP((((AC407-AC$425)/AC$426+2)/4-1.9)^3)</f>
    </oc>
    <nc r="AD407" t="n">
      <f>-</f>
    </nc>
  </rcc>
  <rcc rId="26745" ua="false" sId="4">
    <oc r="AD408" t="e">
      <f>EXP((((AC408-AC$425)/AC$426+2)/4-1.9)^3)</f>
    </oc>
    <nc r="AD408" t="n">
      <f>-</f>
    </nc>
  </rcc>
  <rcc rId="26746" ua="false" sId="4">
    <oc r="AD409" t="e">
      <f>EXP((((AC409-AC$425)/AC$426+2)/4-1.9)^3)</f>
    </oc>
    <nc r="AD409" t="n">
      <f>-</f>
    </nc>
  </rcc>
  <rcc rId="26747" ua="false" sId="4">
    <oc r="AD410" t="e">
      <f>EXP((((AC410-AC$425)/AC$426+2)/4-1.9)^3)</f>
    </oc>
    <nc r="AD410" t="n">
      <f>-</f>
    </nc>
  </rcc>
  <rcc rId="26748" ua="false" sId="4">
    <oc r="AD411" t="e">
      <f>EXP((((AC411-AC$425)/AC$426+2)/4-1.9)^3)</f>
    </oc>
    <nc r="AD411" t="n">
      <f>-</f>
    </nc>
  </rcc>
  <rcc rId="26749" ua="false" sId="4">
    <oc r="AD412" t="e">
      <f>EXP((((AC412-AC$425)/AC$426+2)/4-1.9)^3)</f>
    </oc>
    <nc r="AD412" t="n">
      <f>-</f>
    </nc>
  </rcc>
  <rcc rId="26750" ua="false" sId="4">
    <oc r="AD413" t="e">
      <f>EXP((((AC413-AC$425)/AC$426+2)/4-1.9)^3)</f>
    </oc>
    <nc r="AD413" t="n">
      <f>-</f>
    </nc>
  </rcc>
  <rcc rId="26751" ua="false" sId="4">
    <oc r="AD414" t="e">
      <f>EXP((((AC414-AC$425)/AC$426+2)/4-1.9)^3)</f>
    </oc>
    <nc r="AD414" t="n">
      <f>-</f>
    </nc>
  </rcc>
  <rcc rId="26752" ua="false" sId="4">
    <oc r="AD415" t="e">
      <f>EXP((((AC415-AC$425)/AC$426+2)/4-1.9)^3)</f>
    </oc>
    <nc r="AD415" t="n">
      <f>-</f>
    </nc>
  </rcc>
  <rcc rId="26753" ua="false" sId="4">
    <oc r="AD416" t="e">
      <f>EXP((((AC416-AC$425)/AC$426+2)/4-1.9)^3)</f>
    </oc>
    <nc r="AD416" t="n">
      <f>-</f>
    </nc>
  </rcc>
  <rcc rId="26754" ua="false" sId="4">
    <oc r="AD417" t="e">
      <f>EXP((((AC417-AC$425)/AC$426+2)/4-1.9)^3)</f>
    </oc>
    <nc r="AD417" t="n">
      <f>-</f>
    </nc>
  </rcc>
  <rcc rId="26755" ua="false" sId="4">
    <oc r="AD418" t="e">
      <f>EXP((((AC418-AC$425)/AC$426+2)/4-1.9)^3)</f>
    </oc>
    <nc r="AD418" t="n">
      <f>-</f>
    </nc>
  </rcc>
  <rcc rId="26756" ua="false" sId="4">
    <oc r="AD419" t="e">
      <f>EXP((((AC419-AC$425)/AC$426+2)/4-1.9)^3)</f>
    </oc>
    <nc r="AD419" t="n">
      <f>-</f>
    </nc>
  </rcc>
  <rcc rId="26757" ua="false" sId="4">
    <oc r="AD420" t="e">
      <f>EXP((((AC420-AC$425)/AC$426+2)/4-1.9)^3)</f>
    </oc>
    <nc r="AD420" t="n">
      <f>-</f>
    </nc>
  </rcc>
  <rcc rId="26758" ua="false" sId="4">
    <oc r="AD421" t="e">
      <f>EXP((((AC421-AC$425)/AC$426+2)/4-1.9)^3)</f>
    </oc>
    <nc r="AD421" t="n">
      <f>-</f>
    </nc>
  </rcc>
  <rcc rId="26759" ua="false" sId="4">
    <oc r="AD422" t="e">
      <f>EXP((((AC422-AC$425)/AC$426+2)/4-1.9)^3)</f>
    </oc>
    <nc r="AD422" t="n">
      <f>-</f>
    </nc>
  </rcc>
  <rcc rId="26760" ua="false" sId="4">
    <oc r="AD423" t="e">
      <f>EXP((((AC423-AC$425)/AC$426+2)/4-1.9)^3)</f>
    </oc>
    <nc r="AD423" t="n">
      <f>-</f>
    </nc>
  </rcc>
  <rcc rId="26761" ua="false" sId="4">
    <oc r="AD424" t="e">
      <f>EXP((((AC424-AC$425)/AC$426+2)/4-1.9)^3)</f>
    </oc>
    <nc r="AD424" t="n">
      <f>-</f>
    </nc>
  </rcc>
  <rcc rId="26762" ua="false" sId="4">
    <oc r="AE400" t="e">
      <f>S400/U400</f>
    </oc>
    <nc r="AE400" t="n">
      <f>-</f>
    </nc>
  </rcc>
  <rcc rId="26763" ua="false" sId="4">
    <oc r="AE401" t="e">
      <f>S401/U401</f>
    </oc>
    <nc r="AE401" t="n">
      <f>-</f>
    </nc>
  </rcc>
  <rcc rId="26764" ua="false" sId="4">
    <oc r="AE402" t="e">
      <f>S402/U402</f>
    </oc>
    <nc r="AE402" t="n">
      <f>-</f>
    </nc>
  </rcc>
  <rcc rId="26765" ua="false" sId="4">
    <oc r="AE403" t="e">
      <f>S403/U403</f>
    </oc>
    <nc r="AE403" t="n">
      <f>-</f>
    </nc>
  </rcc>
  <rcc rId="26766" ua="false" sId="4">
    <oc r="AE404" t="e">
      <f>S404/U404</f>
    </oc>
    <nc r="AE404" t="n">
      <f>-</f>
    </nc>
  </rcc>
  <rcc rId="26767" ua="false" sId="4">
    <oc r="AE405" t="e">
      <f>S405/U405</f>
    </oc>
    <nc r="AE405" t="n">
      <f>-</f>
    </nc>
  </rcc>
  <rcc rId="26768" ua="false" sId="4">
    <oc r="AE406" t="e">
      <f>S406/U406</f>
    </oc>
    <nc r="AE406" t="n">
      <f>-</f>
    </nc>
  </rcc>
  <rcc rId="26769" ua="false" sId="4">
    <oc r="AE407" t="e">
      <f>S407/U407</f>
    </oc>
    <nc r="AE407" t="n">
      <f>-</f>
    </nc>
  </rcc>
  <rcc rId="26770" ua="false" sId="4">
    <oc r="AE408" t="e">
      <f>S408/U408</f>
    </oc>
    <nc r="AE408" t="n">
      <f>-</f>
    </nc>
  </rcc>
  <rcc rId="26771" ua="false" sId="4">
    <oc r="AE409" t="e">
      <f>S409/U409</f>
    </oc>
    <nc r="AE409" t="n">
      <f>-</f>
    </nc>
  </rcc>
  <rcc rId="26772" ua="false" sId="4">
    <oc r="AE410" t="e">
      <f>S410/U410</f>
    </oc>
    <nc r="AE410" t="n">
      <f>-</f>
    </nc>
  </rcc>
  <rcc rId="26773" ua="false" sId="4">
    <oc r="AE411" t="e">
      <f>S411/U411</f>
    </oc>
    <nc r="AE411" t="n">
      <f>-</f>
    </nc>
  </rcc>
  <rcc rId="26774" ua="false" sId="4">
    <oc r="AE412" t="e">
      <f>S412/U412</f>
    </oc>
    <nc r="AE412" t="n">
      <f>-</f>
    </nc>
  </rcc>
  <rcc rId="26775" ua="false" sId="4">
    <oc r="AE413" t="e">
      <f>S413/U413</f>
    </oc>
    <nc r="AE413" t="n">
      <f>-</f>
    </nc>
  </rcc>
  <rcc rId="26776" ua="false" sId="4">
    <oc r="AE414" t="e">
      <f>S414/U414</f>
    </oc>
    <nc r="AE414" t="n">
      <f>-</f>
    </nc>
  </rcc>
  <rcc rId="26777" ua="false" sId="4">
    <oc r="AE415" t="e">
      <f>S415/U415</f>
    </oc>
    <nc r="AE415" t="n">
      <f>-</f>
    </nc>
  </rcc>
  <rcc rId="26778" ua="false" sId="4">
    <oc r="AE416" t="e">
      <f>S416/U416</f>
    </oc>
    <nc r="AE416" t="n">
      <f>-</f>
    </nc>
  </rcc>
  <rcc rId="26779" ua="false" sId="4">
    <oc r="AE417" t="e">
      <f>S417/U417</f>
    </oc>
    <nc r="AE417" t="n">
      <f>-</f>
    </nc>
  </rcc>
  <rcc rId="26780" ua="false" sId="4">
    <oc r="AE418" t="e">
      <f>S418/U418</f>
    </oc>
    <nc r="AE418" t="n">
      <f>-</f>
    </nc>
  </rcc>
  <rcc rId="26781" ua="false" sId="4">
    <oc r="AE419" t="e">
      <f>S419/U419</f>
    </oc>
    <nc r="AE419" t="n">
      <f>-</f>
    </nc>
  </rcc>
  <rcc rId="26782" ua="false" sId="4">
    <oc r="AE420" t="e">
      <f>S420/U420</f>
    </oc>
    <nc r="AE420" t="n">
      <f>-</f>
    </nc>
  </rcc>
  <rcc rId="26783" ua="false" sId="4">
    <oc r="AE421" t="e">
      <f>S421/U421</f>
    </oc>
    <nc r="AE421" t="n">
      <f>-</f>
    </nc>
  </rcc>
  <rcc rId="26784" ua="false" sId="4">
    <oc r="AE422" t="e">
      <f>S422/U422</f>
    </oc>
    <nc r="AE422" t="n">
      <f>-</f>
    </nc>
  </rcc>
  <rcc rId="26785" ua="false" sId="4">
    <oc r="AE423" t="e">
      <f>S423/U423</f>
    </oc>
    <nc r="AE423" t="n">
      <f>-</f>
    </nc>
  </rcc>
  <rcc rId="26786" ua="false" sId="4">
    <oc r="AE424" t="e">
      <f>S424/U424</f>
    </oc>
    <nc r="AE424" t="n">
      <f>-</f>
    </nc>
  </rcc>
  <rcc rId="26787" ua="false" sId="4">
    <oc r="AE425" t="e">
      <f>AVERAGE(AE400:AE424)</f>
    </oc>
    <nc r="AE425" t="n">
      <f>-</f>
    </nc>
  </rcc>
  <rcc rId="26788" ua="false" sId="4">
    <oc r="AE426" t="e">
      <f>_xlfn.STDEV.P(AE400:AE424)</f>
    </oc>
    <nc r="AE426" t="n">
      <f>-</f>
    </nc>
  </rcc>
  <rcc rId="26789" ua="false" sId="4">
    <oc r="AF400" t="e">
      <f>EXP((((AE400-AE$425)/AE$426+2)/4-1.9)^3)</f>
    </oc>
    <nc r="AF400" t="n">
      <f>-</f>
    </nc>
  </rcc>
  <rcc rId="26790" ua="false" sId="4">
    <oc r="AF401" t="e">
      <f>EXP((((AE401-AE$425)/AE$426+2)/4-1.9)^3)</f>
    </oc>
    <nc r="AF401" t="n">
      <f>-</f>
    </nc>
  </rcc>
  <rcc rId="26791" ua="false" sId="4">
    <oc r="AF402" t="e">
      <f>EXP((((AE402-AE$425)/AE$426+2)/4-1.9)^3)</f>
    </oc>
    <nc r="AF402" t="n">
      <f>-</f>
    </nc>
  </rcc>
  <rcc rId="26792" ua="false" sId="4">
    <oc r="AF403" t="e">
      <f>EXP((((AE403-AE$425)/AE$426+2)/4-1.9)^3)</f>
    </oc>
    <nc r="AF403" t="n">
      <f>-</f>
    </nc>
  </rcc>
  <rcc rId="26793" ua="false" sId="4">
    <oc r="AF404" t="e">
      <f>EXP((((AE404-AE$425)/AE$426+2)/4-1.9)^3)</f>
    </oc>
    <nc r="AF404" t="n">
      <f>-</f>
    </nc>
  </rcc>
  <rcc rId="26794" ua="false" sId="4">
    <oc r="AF405" t="e">
      <f>EXP((((AE405-AE$425)/AE$426+2)/4-1.9)^3)</f>
    </oc>
    <nc r="AF405" t="n">
      <f>-</f>
    </nc>
  </rcc>
  <rcc rId="26795" ua="false" sId="4">
    <oc r="AF406" t="e">
      <f>EXP((((AE406-AE$425)/AE$426+2)/4-1.9)^3)</f>
    </oc>
    <nc r="AF406" t="n">
      <f>-</f>
    </nc>
  </rcc>
  <rcc rId="26796" ua="false" sId="4">
    <oc r="AF407" t="e">
      <f>EXP((((AE407-AE$425)/AE$426+2)/4-1.9)^3)</f>
    </oc>
    <nc r="AF407" t="n">
      <f>-</f>
    </nc>
  </rcc>
  <rcc rId="26797" ua="false" sId="4">
    <oc r="AF408" t="e">
      <f>EXP((((AE408-AE$425)/AE$426+2)/4-1.9)^3)</f>
    </oc>
    <nc r="AF408" t="n">
      <f>-</f>
    </nc>
  </rcc>
  <rcc rId="26798" ua="false" sId="4">
    <oc r="AF409" t="e">
      <f>EXP((((AE409-AE$425)/AE$426+2)/4-1.9)^3)</f>
    </oc>
    <nc r="AF409" t="n">
      <f>-</f>
    </nc>
  </rcc>
  <rcc rId="26799" ua="false" sId="4">
    <oc r="AF410" t="e">
      <f>EXP((((AE410-AE$425)/AE$426+2)/4-1.9)^3)</f>
    </oc>
    <nc r="AF410" t="n">
      <f>-</f>
    </nc>
  </rcc>
  <rcc rId="26800" ua="false" sId="4">
    <oc r="AF411" t="e">
      <f>EXP((((AE411-AE$425)/AE$426+2)/4-1.9)^3)</f>
    </oc>
    <nc r="AF411" t="n">
      <f>-</f>
    </nc>
  </rcc>
  <rcc rId="26801" ua="false" sId="4">
    <oc r="AF412" t="e">
      <f>EXP((((AE412-AE$425)/AE$426+2)/4-1.9)^3)</f>
    </oc>
    <nc r="AF412" t="n">
      <f>-</f>
    </nc>
  </rcc>
  <rcc rId="26802" ua="false" sId="4">
    <oc r="AF413" t="e">
      <f>EXP((((AE413-AE$425)/AE$426+2)/4-1.9)^3)</f>
    </oc>
    <nc r="AF413" t="n">
      <f>-</f>
    </nc>
  </rcc>
  <rcc rId="26803" ua="false" sId="4">
    <oc r="AF414" t="e">
      <f>EXP((((AE414-AE$425)/AE$426+2)/4-1.9)^3)</f>
    </oc>
    <nc r="AF414" t="n">
      <f>-</f>
    </nc>
  </rcc>
  <rcc rId="26804" ua="false" sId="4">
    <oc r="AF415" t="e">
      <f>EXP((((AE415-AE$425)/AE$426+2)/4-1.9)^3)</f>
    </oc>
    <nc r="AF415" t="n">
      <f>-</f>
    </nc>
  </rcc>
  <rcc rId="26805" ua="false" sId="4">
    <oc r="AF416" t="e">
      <f>EXP((((AE416-AE$425)/AE$426+2)/4-1.9)^3)</f>
    </oc>
    <nc r="AF416" t="n">
      <f>-</f>
    </nc>
  </rcc>
  <rcc rId="26806" ua="false" sId="4">
    <oc r="AF417" t="e">
      <f>EXP((((AE417-AE$425)/AE$426+2)/4-1.9)^3)</f>
    </oc>
    <nc r="AF417" t="n">
      <f>-</f>
    </nc>
  </rcc>
  <rcc rId="26807" ua="false" sId="4">
    <oc r="AF418" t="e">
      <f>EXP((((AE418-AE$425)/AE$426+2)/4-1.9)^3)</f>
    </oc>
    <nc r="AF418" t="n">
      <f>-</f>
    </nc>
  </rcc>
  <rcc rId="26808" ua="false" sId="4">
    <oc r="AF419" t="e">
      <f>EXP((((AE419-AE$425)/AE$426+2)/4-1.9)^3)</f>
    </oc>
    <nc r="AF419" t="n">
      <f>-</f>
    </nc>
  </rcc>
  <rcc rId="26809" ua="false" sId="4">
    <oc r="AF420" t="e">
      <f>EXP((((AE420-AE$425)/AE$426+2)/4-1.9)^3)</f>
    </oc>
    <nc r="AF420" t="n">
      <f>-</f>
    </nc>
  </rcc>
  <rcc rId="26810" ua="false" sId="4">
    <oc r="AF421" t="e">
      <f>EXP((((AE421-AE$425)/AE$426+2)/4-1.9)^3)</f>
    </oc>
    <nc r="AF421" t="n">
      <f>-</f>
    </nc>
  </rcc>
  <rcc rId="26811" ua="false" sId="4">
    <oc r="AF422" t="e">
      <f>EXP((((AE422-AE$425)/AE$426+2)/4-1.9)^3)</f>
    </oc>
    <nc r="AF422" t="n">
      <f>-</f>
    </nc>
  </rcc>
  <rcc rId="26812" ua="false" sId="4">
    <oc r="AF423" t="e">
      <f>EXP((((AE423-AE$425)/AE$426+2)/4-1.9)^3)</f>
    </oc>
    <nc r="AF423" t="n">
      <f>-</f>
    </nc>
  </rcc>
  <rcc rId="26813" ua="false" sId="4">
    <oc r="AF424" t="e">
      <f>EXP((((AE424-AE$425)/AE$426+2)/4-1.9)^3)</f>
    </oc>
    <nc r="AF424" t="n">
      <f>-</f>
    </nc>
  </rcc>
  <rcc rId="26814" ua="false" sId="4">
    <oc r="AG400" t="e">
      <f>V400/U400</f>
    </oc>
    <nc r="AG400" t="n">
      <f>-</f>
    </nc>
  </rcc>
  <rcc rId="26815" ua="false" sId="4">
    <oc r="AG401" t="e">
      <f>V401/U401</f>
    </oc>
    <nc r="AG401" t="n">
      <f>-</f>
    </nc>
  </rcc>
  <rcc rId="26816" ua="false" sId="4">
    <oc r="AG402" t="e">
      <f>V402/U402</f>
    </oc>
    <nc r="AG402" t="n">
      <f>-</f>
    </nc>
  </rcc>
  <rcc rId="26817" ua="false" sId="4">
    <oc r="AG403" t="e">
      <f>V403/U403</f>
    </oc>
    <nc r="AG403" t="n">
      <f>-</f>
    </nc>
  </rcc>
  <rcc rId="26818" ua="false" sId="4">
    <oc r="AG404" t="e">
      <f>V404/U404</f>
    </oc>
    <nc r="AG404" t="n">
      <f>-</f>
    </nc>
  </rcc>
  <rcc rId="26819" ua="false" sId="4">
    <oc r="AG405" t="e">
      <f>V405/U405</f>
    </oc>
    <nc r="AG405" t="n">
      <f>-</f>
    </nc>
  </rcc>
  <rcc rId="26820" ua="false" sId="4">
    <oc r="AG406" t="e">
      <f>V406/U406</f>
    </oc>
    <nc r="AG406" t="n">
      <f>-</f>
    </nc>
  </rcc>
  <rcc rId="26821" ua="false" sId="4">
    <oc r="AG407" t="e">
      <f>V407/U407</f>
    </oc>
    <nc r="AG407" t="n">
      <f>-</f>
    </nc>
  </rcc>
  <rcc rId="26822" ua="false" sId="4">
    <oc r="AG408" t="e">
      <f>V408/U408</f>
    </oc>
    <nc r="AG408" t="n">
      <f>-</f>
    </nc>
  </rcc>
  <rcc rId="26823" ua="false" sId="4">
    <oc r="AG409" t="e">
      <f>V409/U409</f>
    </oc>
    <nc r="AG409" t="n">
      <f>-</f>
    </nc>
  </rcc>
  <rcc rId="26824" ua="false" sId="4">
    <oc r="AG410" t="e">
      <f>V410/U410</f>
    </oc>
    <nc r="AG410" t="n">
      <f>-</f>
    </nc>
  </rcc>
  <rcc rId="26825" ua="false" sId="4">
    <oc r="AG411" t="e">
      <f>V411/U411</f>
    </oc>
    <nc r="AG411" t="n">
      <f>-</f>
    </nc>
  </rcc>
  <rcc rId="26826" ua="false" sId="4">
    <oc r="AG412" t="e">
      <f>V412/U412</f>
    </oc>
    <nc r="AG412" t="n">
      <f>-</f>
    </nc>
  </rcc>
  <rcc rId="26827" ua="false" sId="4">
    <oc r="AG413" t="e">
      <f>V413/U413</f>
    </oc>
    <nc r="AG413" t="n">
      <f>-</f>
    </nc>
  </rcc>
  <rcc rId="26828" ua="false" sId="4">
    <oc r="AG414" t="e">
      <f>V414/U414</f>
    </oc>
    <nc r="AG414" t="n">
      <f>-</f>
    </nc>
  </rcc>
  <rcc rId="26829" ua="false" sId="4">
    <oc r="AG415" t="e">
      <f>V415/U415</f>
    </oc>
    <nc r="AG415" t="n">
      <f>-</f>
    </nc>
  </rcc>
  <rcc rId="26830" ua="false" sId="4">
    <oc r="AG416" t="e">
      <f>V416/U416</f>
    </oc>
    <nc r="AG416" t="n">
      <f>-</f>
    </nc>
  </rcc>
  <rcc rId="26831" ua="false" sId="4">
    <oc r="AG417" t="e">
      <f>V417/U417</f>
    </oc>
    <nc r="AG417" t="n">
      <f>-</f>
    </nc>
  </rcc>
  <rcc rId="26832" ua="false" sId="4">
    <oc r="AG418" t="e">
      <f>V418/U418</f>
    </oc>
    <nc r="AG418" t="n">
      <f>-</f>
    </nc>
  </rcc>
  <rcc rId="26833" ua="false" sId="4">
    <oc r="AG419" t="e">
      <f>V419/U419</f>
    </oc>
    <nc r="AG419" t="n">
      <f>-</f>
    </nc>
  </rcc>
  <rcc rId="26834" ua="false" sId="4">
    <oc r="AG420" t="e">
      <f>V420/U420</f>
    </oc>
    <nc r="AG420" t="n">
      <f>-</f>
    </nc>
  </rcc>
  <rcc rId="26835" ua="false" sId="4">
    <oc r="AG421" t="e">
      <f>V421/U421</f>
    </oc>
    <nc r="AG421" t="n">
      <f>-</f>
    </nc>
  </rcc>
  <rcc rId="26836" ua="false" sId="4">
    <oc r="AG422" t="e">
      <f>V422/U422</f>
    </oc>
    <nc r="AG422" t="n">
      <f>-</f>
    </nc>
  </rcc>
  <rcc rId="26837" ua="false" sId="4">
    <oc r="AG423" t="e">
      <f>V423/U423</f>
    </oc>
    <nc r="AG423" t="n">
      <f>-</f>
    </nc>
  </rcc>
  <rcc rId="26838" ua="false" sId="4">
    <oc r="AG424" t="e">
      <f>V424/U424</f>
    </oc>
    <nc r="AG424" t="n">
      <f>-</f>
    </nc>
  </rcc>
  <rcc rId="26839" ua="false" sId="4">
    <oc r="AG425" t="e">
      <f>AVERAGE(AG400:AG424)</f>
    </oc>
    <nc r="AG425" t="n">
      <f>-</f>
    </nc>
  </rcc>
  <rcc rId="26840" ua="false" sId="4">
    <oc r="AG426" t="e">
      <f>_xlfn.STDEV.P(AG400:AG424)</f>
    </oc>
    <nc r="AG426" t="n">
      <f>-</f>
    </nc>
  </rcc>
  <rcc rId="26841" ua="false" sId="4">
    <oc r="AH400" t="e">
      <f>EXP((((AG400-AG$425)/AG$426+2)/4-1.9)^3)</f>
    </oc>
    <nc r="AH400" t="n">
      <f>-</f>
    </nc>
  </rcc>
  <rcc rId="26842" ua="false" sId="4">
    <oc r="AH401" t="e">
      <f>EXP((((AG401-AG$425)/AG$426+2)/4-1.9)^3)</f>
    </oc>
    <nc r="AH401" t="n">
      <f>-</f>
    </nc>
  </rcc>
  <rcc rId="26843" ua="false" sId="4">
    <oc r="AH402" t="e">
      <f>EXP((((AG402-AG$425)/AG$426+2)/4-1.9)^3)</f>
    </oc>
    <nc r="AH402" t="n">
      <f>-</f>
    </nc>
  </rcc>
  <rcc rId="26844" ua="false" sId="4">
    <oc r="AH403" t="e">
      <f>EXP((((AG403-AG$425)/AG$426+2)/4-1.9)^3)</f>
    </oc>
    <nc r="AH403" t="n">
      <f>-</f>
    </nc>
  </rcc>
  <rcc rId="26845" ua="false" sId="4">
    <oc r="AH404" t="e">
      <f>EXP((((AG404-AG$425)/AG$426+2)/4-1.9)^3)</f>
    </oc>
    <nc r="AH404" t="n">
      <f>-</f>
    </nc>
  </rcc>
  <rcc rId="26846" ua="false" sId="4">
    <oc r="AH405" t="e">
      <f>EXP((((AG405-AG$425)/AG$426+2)/4-1.9)^3)</f>
    </oc>
    <nc r="AH405" t="n">
      <f>-</f>
    </nc>
  </rcc>
  <rcc rId="26847" ua="false" sId="4">
    <oc r="AH406" t="e">
      <f>EXP((((AG406-AG$425)/AG$426+2)/4-1.9)^3)</f>
    </oc>
    <nc r="AH406" t="n">
      <f>-</f>
    </nc>
  </rcc>
  <rcc rId="26848" ua="false" sId="4">
    <oc r="AH407" t="e">
      <f>EXP((((AG407-AG$425)/AG$426+2)/4-1.9)^3)</f>
    </oc>
    <nc r="AH407" t="n">
      <f>-</f>
    </nc>
  </rcc>
  <rcc rId="26849" ua="false" sId="4">
    <oc r="AH408" t="e">
      <f>EXP((((AG408-AG$425)/AG$426+2)/4-1.9)^3)</f>
    </oc>
    <nc r="AH408" t="n">
      <f>-</f>
    </nc>
  </rcc>
  <rcc rId="26850" ua="false" sId="4">
    <oc r="AH409" t="e">
      <f>EXP((((AG409-AG$425)/AG$426+2)/4-1.9)^3)</f>
    </oc>
    <nc r="AH409" t="n">
      <f>-</f>
    </nc>
  </rcc>
  <rcc rId="26851" ua="false" sId="4">
    <oc r="AH410" t="e">
      <f>EXP((((AG410-AG$425)/AG$426+2)/4-1.9)^3)</f>
    </oc>
    <nc r="AH410" t="n">
      <f>-</f>
    </nc>
  </rcc>
  <rcc rId="26852" ua="false" sId="4">
    <oc r="AH411" t="e">
      <f>EXP((((AG411-AG$425)/AG$426+2)/4-1.9)^3)</f>
    </oc>
    <nc r="AH411" t="n">
      <f>-</f>
    </nc>
  </rcc>
  <rcc rId="26853" ua="false" sId="4">
    <oc r="AH412" t="e">
      <f>EXP((((AG412-AG$425)/AG$426+2)/4-1.9)^3)</f>
    </oc>
    <nc r="AH412" t="n">
      <f>-</f>
    </nc>
  </rcc>
  <rcc rId="26854" ua="false" sId="4">
    <oc r="AH413" t="e">
      <f>EXP((((AG413-AG$425)/AG$426+2)/4-1.9)^3)</f>
    </oc>
    <nc r="AH413" t="n">
      <f>-</f>
    </nc>
  </rcc>
  <rcc rId="26855" ua="false" sId="4">
    <oc r="AH414" t="e">
      <f>EXP((((AG414-AG$425)/AG$426+2)/4-1.9)^3)</f>
    </oc>
    <nc r="AH414" t="n">
      <f>-</f>
    </nc>
  </rcc>
  <rcc rId="26856" ua="false" sId="4">
    <oc r="AH415" t="e">
      <f>EXP((((AG415-AG$425)/AG$426+2)/4-1.9)^3)</f>
    </oc>
    <nc r="AH415" t="n">
      <f>-</f>
    </nc>
  </rcc>
  <rcc rId="26857" ua="false" sId="4">
    <oc r="AH416" t="e">
      <f>EXP((((AG416-AG$425)/AG$426+2)/4-1.9)^3)</f>
    </oc>
    <nc r="AH416" t="n">
      <f>-</f>
    </nc>
  </rcc>
  <rcc rId="26858" ua="false" sId="4">
    <oc r="AH417" t="e">
      <f>EXP((((AG417-AG$425)/AG$426+2)/4-1.9)^3)</f>
    </oc>
    <nc r="AH417" t="n">
      <f>-</f>
    </nc>
  </rcc>
  <rcc rId="26859" ua="false" sId="4">
    <oc r="AH418" t="e">
      <f>EXP((((AG418-AG$425)/AG$426+2)/4-1.9)^3)</f>
    </oc>
    <nc r="AH418" t="n">
      <f>-</f>
    </nc>
  </rcc>
  <rcc rId="26860" ua="false" sId="4">
    <oc r="AH419" t="e">
      <f>EXP((((AG419-AG$425)/AG$426+2)/4-1.9)^3)</f>
    </oc>
    <nc r="AH419" t="n">
      <f>-</f>
    </nc>
  </rcc>
  <rcc rId="26861" ua="false" sId="4">
    <oc r="AH420" t="e">
      <f>EXP((((AG420-AG$425)/AG$426+2)/4-1.9)^3)</f>
    </oc>
    <nc r="AH420" t="n">
      <f>-</f>
    </nc>
  </rcc>
  <rcc rId="26862" ua="false" sId="4">
    <oc r="AH421" t="e">
      <f>EXP((((AG421-AG$425)/AG$426+2)/4-1.9)^3)</f>
    </oc>
    <nc r="AH421" t="n">
      <f>-</f>
    </nc>
  </rcc>
  <rcc rId="26863" ua="false" sId="4">
    <oc r="AH422" t="e">
      <f>EXP((((AG422-AG$425)/AG$426+2)/4-1.9)^3)</f>
    </oc>
    <nc r="AH422" t="n">
      <f>-</f>
    </nc>
  </rcc>
  <rcc rId="26864" ua="false" sId="4">
    <oc r="AH423" t="e">
      <f>EXP((((AG423-AG$425)/AG$426+2)/4-1.9)^3)</f>
    </oc>
    <nc r="AH423" t="n">
      <f>-</f>
    </nc>
  </rcc>
  <rcc rId="26865" ua="false" sId="4">
    <oc r="AH424" t="e">
      <f>EXP((((AG424-AG$425)/AG$426+2)/4-1.9)^3)</f>
    </oc>
    <nc r="AH424" t="n">
      <f>-</f>
    </nc>
  </rcc>
  <rcc rId="26866" ua="false" sId="4">
    <oc r="AI400" t="e">
      <f>W400/U400</f>
    </oc>
    <nc r="AI400" t="n">
      <f>-</f>
    </nc>
  </rcc>
  <rcc rId="26867" ua="false" sId="4">
    <oc r="AI401" t="e">
      <f>W401/U401</f>
    </oc>
    <nc r="AI401" t="n">
      <f>-</f>
    </nc>
  </rcc>
  <rcc rId="26868" ua="false" sId="4">
    <oc r="AI402" t="e">
      <f>W402/U402</f>
    </oc>
    <nc r="AI402" t="n">
      <f>-</f>
    </nc>
  </rcc>
  <rcc rId="26869" ua="false" sId="4">
    <oc r="AI403" t="e">
      <f>W403/U403</f>
    </oc>
    <nc r="AI403" t="n">
      <f>-</f>
    </nc>
  </rcc>
  <rcc rId="26870" ua="false" sId="4">
    <oc r="AI404" t="e">
      <f>W404/U404</f>
    </oc>
    <nc r="AI404" t="n">
      <f>-</f>
    </nc>
  </rcc>
  <rcc rId="26871" ua="false" sId="4">
    <oc r="AI405" t="e">
      <f>W405/U405</f>
    </oc>
    <nc r="AI405" t="n">
      <f>-</f>
    </nc>
  </rcc>
  <rcc rId="26872" ua="false" sId="4">
    <oc r="AI406" t="e">
      <f>W406/U406</f>
    </oc>
    <nc r="AI406" t="n">
      <f>-</f>
    </nc>
  </rcc>
  <rcc rId="26873" ua="false" sId="4">
    <oc r="AI407" t="e">
      <f>W407/U407</f>
    </oc>
    <nc r="AI407" t="n">
      <f>-</f>
    </nc>
  </rcc>
  <rcc rId="26874" ua="false" sId="4">
    <oc r="AI408" t="e">
      <f>W408/U408</f>
    </oc>
    <nc r="AI408" t="n">
      <f>-</f>
    </nc>
  </rcc>
  <rcc rId="26875" ua="false" sId="4">
    <oc r="AI409" t="e">
      <f>W409/U409</f>
    </oc>
    <nc r="AI409" t="n">
      <f>-</f>
    </nc>
  </rcc>
  <rcc rId="26876" ua="false" sId="4">
    <oc r="AI410" t="e">
      <f>W410/U410</f>
    </oc>
    <nc r="AI410" t="n">
      <f>-</f>
    </nc>
  </rcc>
  <rcc rId="26877" ua="false" sId="4">
    <oc r="AI411" t="e">
      <f>W411/U411</f>
    </oc>
    <nc r="AI411" t="n">
      <f>-</f>
    </nc>
  </rcc>
  <rcc rId="26878" ua="false" sId="4">
    <oc r="AI412" t="e">
      <f>W412/U412</f>
    </oc>
    <nc r="AI412" t="n">
      <f>-</f>
    </nc>
  </rcc>
  <rcc rId="26879" ua="false" sId="4">
    <oc r="AI413" t="e">
      <f>W413/U413</f>
    </oc>
    <nc r="AI413" t="n">
      <f>-</f>
    </nc>
  </rcc>
  <rcc rId="26880" ua="false" sId="4">
    <oc r="AI414" t="e">
      <f>W414/U414</f>
    </oc>
    <nc r="AI414" t="n">
      <f>-</f>
    </nc>
  </rcc>
  <rcc rId="26881" ua="false" sId="4">
    <oc r="AI415" t="e">
      <f>W415/U415</f>
    </oc>
    <nc r="AI415" t="n">
      <f>-</f>
    </nc>
  </rcc>
  <rcc rId="26882" ua="false" sId="4">
    <oc r="AI416" t="e">
      <f>W416/U416</f>
    </oc>
    <nc r="AI416" t="n">
      <f>-</f>
    </nc>
  </rcc>
  <rcc rId="26883" ua="false" sId="4">
    <oc r="AI417" t="e">
      <f>W417/U417</f>
    </oc>
    <nc r="AI417" t="n">
      <f>-</f>
    </nc>
  </rcc>
  <rcc rId="26884" ua="false" sId="4">
    <oc r="AI418" t="e">
      <f>W418/U418</f>
    </oc>
    <nc r="AI418" t="n">
      <f>-</f>
    </nc>
  </rcc>
  <rcc rId="26885" ua="false" sId="4">
    <oc r="AI419" t="e">
      <f>W419/U419</f>
    </oc>
    <nc r="AI419" t="n">
      <f>-</f>
    </nc>
  </rcc>
  <rcc rId="26886" ua="false" sId="4">
    <oc r="AI420" t="e">
      <f>W420/U420</f>
    </oc>
    <nc r="AI420" t="n">
      <f>-</f>
    </nc>
  </rcc>
  <rcc rId="26887" ua="false" sId="4">
    <oc r="AI421" t="e">
      <f>W421/U421</f>
    </oc>
    <nc r="AI421" t="n">
      <f>-</f>
    </nc>
  </rcc>
  <rcc rId="26888" ua="false" sId="4">
    <oc r="AI422" t="e">
      <f>W422/U422</f>
    </oc>
    <nc r="AI422" t="n">
      <f>-</f>
    </nc>
  </rcc>
  <rcc rId="26889" ua="false" sId="4">
    <oc r="AI423" t="e">
      <f>W423/U423</f>
    </oc>
    <nc r="AI423" t="n">
      <f>-</f>
    </nc>
  </rcc>
  <rcc rId="26890" ua="false" sId="4">
    <oc r="AI424" t="e">
      <f>W424/U424</f>
    </oc>
    <nc r="AI424" t="n">
      <f>-</f>
    </nc>
  </rcc>
  <rcc rId="26891" ua="false" sId="4">
    <oc r="AI425" t="e">
      <f>AVERAGE(AI400:AI424)</f>
    </oc>
    <nc r="AI425" t="n">
      <f>-</f>
    </nc>
  </rcc>
  <rcc rId="26892" ua="false" sId="4">
    <oc r="AI426" t="e">
      <f>_xlfn.STDEV.P(AI400:AI424)</f>
    </oc>
    <nc r="AI426" t="n">
      <f>-</f>
    </nc>
  </rcc>
  <rcc rId="26893" ua="false" sId="4">
    <oc r="AJ400" t="e">
      <f>EXP((((AI400-AI$425)/AI$426+2)/4-1.9)^3)</f>
    </oc>
    <nc r="AJ400" t="n">
      <f>-</f>
    </nc>
  </rcc>
  <rcc rId="26894" ua="false" sId="4">
    <oc r="AJ401" t="e">
      <f>EXP((((AI401-AI$425)/AI$426+2)/4-1.9)^3)</f>
    </oc>
    <nc r="AJ401" t="n">
      <f>-</f>
    </nc>
  </rcc>
  <rcc rId="26895" ua="false" sId="4">
    <oc r="AJ402" t="e">
      <f>EXP((((AI402-AI$425)/AI$426+2)/4-1.9)^3)</f>
    </oc>
    <nc r="AJ402" t="n">
      <f>-</f>
    </nc>
  </rcc>
  <rcc rId="26896" ua="false" sId="4">
    <oc r="AJ403" t="e">
      <f>EXP((((AI403-AI$425)/AI$426+2)/4-1.9)^3)</f>
    </oc>
    <nc r="AJ403" t="n">
      <f>-</f>
    </nc>
  </rcc>
  <rcc rId="26897" ua="false" sId="4">
    <oc r="AJ404" t="e">
      <f>EXP((((AI404-AI$425)/AI$426+2)/4-1.9)^3)</f>
    </oc>
    <nc r="AJ404" t="n">
      <f>-</f>
    </nc>
  </rcc>
  <rcc rId="26898" ua="false" sId="4">
    <oc r="AJ405" t="e">
      <f>EXP((((AI405-AI$425)/AI$426+2)/4-1.9)^3)</f>
    </oc>
    <nc r="AJ405" t="n">
      <f>-</f>
    </nc>
  </rcc>
  <rcc rId="26899" ua="false" sId="4">
    <oc r="AJ406" t="e">
      <f>EXP((((AI406-AI$425)/AI$426+2)/4-1.9)^3)</f>
    </oc>
    <nc r="AJ406" t="n">
      <f>-</f>
    </nc>
  </rcc>
  <rcc rId="26900" ua="false" sId="4">
    <oc r="AJ407" t="e">
      <f>EXP((((AI407-AI$425)/AI$426+2)/4-1.9)^3)</f>
    </oc>
    <nc r="AJ407" t="n">
      <f>-</f>
    </nc>
  </rcc>
  <rcc rId="26901" ua="false" sId="4">
    <oc r="AJ408" t="e">
      <f>EXP((((AI408-AI$425)/AI$426+2)/4-1.9)^3)</f>
    </oc>
    <nc r="AJ408" t="n">
      <f>-</f>
    </nc>
  </rcc>
  <rcc rId="26902" ua="false" sId="4">
    <oc r="AJ409" t="e">
      <f>EXP((((AI409-AI$425)/AI$426+2)/4-1.9)^3)</f>
    </oc>
    <nc r="AJ409" t="n">
      <f>-</f>
    </nc>
  </rcc>
  <rcc rId="26903" ua="false" sId="4">
    <oc r="AJ410" t="e">
      <f>EXP((((AI410-AI$425)/AI$426+2)/4-1.9)^3)</f>
    </oc>
    <nc r="AJ410" t="n">
      <f>-</f>
    </nc>
  </rcc>
  <rcc rId="26904" ua="false" sId="4">
    <oc r="AJ411" t="e">
      <f>EXP((((AI411-AI$425)/AI$426+2)/4-1.9)^3)</f>
    </oc>
    <nc r="AJ411" t="n">
      <f>-</f>
    </nc>
  </rcc>
  <rcc rId="26905" ua="false" sId="4">
    <oc r="AJ412" t="e">
      <f>EXP((((AI412-AI$425)/AI$426+2)/4-1.9)^3)</f>
    </oc>
    <nc r="AJ412" t="n">
      <f>-</f>
    </nc>
  </rcc>
  <rcc rId="26906" ua="false" sId="4">
    <oc r="AJ413" t="e">
      <f>EXP((((AI413-AI$425)/AI$426+2)/4-1.9)^3)</f>
    </oc>
    <nc r="AJ413" t="n">
      <f>-</f>
    </nc>
  </rcc>
  <rcc rId="26907" ua="false" sId="4">
    <oc r="AJ414" t="e">
      <f>EXP((((AI414-AI$425)/AI$426+2)/4-1.9)^3)</f>
    </oc>
    <nc r="AJ414" t="n">
      <f>-</f>
    </nc>
  </rcc>
  <rcc rId="26908" ua="false" sId="4">
    <oc r="AJ415" t="e">
      <f>EXP((((AI415-AI$425)/AI$426+2)/4-1.9)^3)</f>
    </oc>
    <nc r="AJ415" t="n">
      <f>-</f>
    </nc>
  </rcc>
  <rcc rId="26909" ua="false" sId="4">
    <oc r="AJ416" t="e">
      <f>EXP((((AI416-AI$425)/AI$426+2)/4-1.9)^3)</f>
    </oc>
    <nc r="AJ416" t="n">
      <f>-</f>
    </nc>
  </rcc>
  <rcc rId="26910" ua="false" sId="4">
    <oc r="AJ417" t="e">
      <f>EXP((((AI417-AI$425)/AI$426+2)/4-1.9)^3)</f>
    </oc>
    <nc r="AJ417" t="n">
      <f>-</f>
    </nc>
  </rcc>
  <rcc rId="26911" ua="false" sId="4">
    <oc r="AJ418" t="e">
      <f>EXP((((AI418-AI$425)/AI$426+2)/4-1.9)^3)</f>
    </oc>
    <nc r="AJ418" t="n">
      <f>-</f>
    </nc>
  </rcc>
  <rcc rId="26912" ua="false" sId="4">
    <oc r="AJ419" t="e">
      <f>EXP((((AI419-AI$425)/AI$426+2)/4-1.9)^3)</f>
    </oc>
    <nc r="AJ419" t="n">
      <f>-</f>
    </nc>
  </rcc>
  <rcc rId="26913" ua="false" sId="4">
    <oc r="AJ420" t="e">
      <f>EXP((((AI420-AI$425)/AI$426+2)/4-1.9)^3)</f>
    </oc>
    <nc r="AJ420" t="n">
      <f>-</f>
    </nc>
  </rcc>
  <rcc rId="26914" ua="false" sId="4">
    <oc r="AJ421" t="e">
      <f>EXP((((AI421-AI$425)/AI$426+2)/4-1.9)^3)</f>
    </oc>
    <nc r="AJ421" t="n">
      <f>-</f>
    </nc>
  </rcc>
  <rcc rId="26915" ua="false" sId="4">
    <oc r="AJ422" t="e">
      <f>EXP((((AI422-AI$425)/AI$426+2)/4-1.9)^3)</f>
    </oc>
    <nc r="AJ422" t="n">
      <f>-</f>
    </nc>
  </rcc>
  <rcc rId="26916" ua="false" sId="4">
    <oc r="AJ423" t="e">
      <f>EXP((((AI423-AI$425)/AI$426+2)/4-1.9)^3)</f>
    </oc>
    <nc r="AJ423" t="n">
      <f>-</f>
    </nc>
  </rcc>
  <rcc rId="26917" ua="false" sId="4">
    <oc r="AJ424" t="e">
      <f>EXP((((AI424-AI$425)/AI$426+2)/4-1.9)^3)</f>
    </oc>
    <nc r="AJ424" t="n">
      <f>-</f>
    </nc>
  </rcc>
  <rcc rId="26918" ua="false" sId="4">
    <oc r="AK400" t="e">
      <f>Z400/U400</f>
    </oc>
    <nc r="AK400" t="n">
      <f>-</f>
    </nc>
  </rcc>
  <rcc rId="26919" ua="false" sId="4">
    <oc r="AK401" t="e">
      <f>Z401/U401</f>
    </oc>
    <nc r="AK401" t="n">
      <f>-</f>
    </nc>
  </rcc>
  <rcc rId="26920" ua="false" sId="4">
    <oc r="AK402" t="e">
      <f>Z402/U402</f>
    </oc>
    <nc r="AK402" t="n">
      <f>-</f>
    </nc>
  </rcc>
  <rcc rId="26921" ua="false" sId="4">
    <oc r="AK403" t="e">
      <f>Z403/U403</f>
    </oc>
    <nc r="AK403" t="n">
      <f>-</f>
    </nc>
  </rcc>
  <rcc rId="26922" ua="false" sId="4">
    <oc r="AK404" t="e">
      <f>Z404/U404</f>
    </oc>
    <nc r="AK404" t="n">
      <f>-</f>
    </nc>
  </rcc>
  <rcc rId="26923" ua="false" sId="4">
    <oc r="AK405" t="e">
      <f>Z405/U405</f>
    </oc>
    <nc r="AK405" t="n">
      <f>-</f>
    </nc>
  </rcc>
  <rcc rId="26924" ua="false" sId="4">
    <oc r="AK406" t="e">
      <f>Z406/U406</f>
    </oc>
    <nc r="AK406" t="n">
      <f>-</f>
    </nc>
  </rcc>
  <rcc rId="26925" ua="false" sId="4">
    <oc r="AK407" t="e">
      <f>Z407/U407</f>
    </oc>
    <nc r="AK407" t="n">
      <f>-</f>
    </nc>
  </rcc>
  <rcc rId="26926" ua="false" sId="4">
    <oc r="AK408" t="e">
      <f>Z408/U408</f>
    </oc>
    <nc r="AK408" t="n">
      <f>-</f>
    </nc>
  </rcc>
  <rcc rId="26927" ua="false" sId="4">
    <oc r="AK409" t="e">
      <f>Z409/U409</f>
    </oc>
    <nc r="AK409" t="n">
      <f>-</f>
    </nc>
  </rcc>
  <rcc rId="26928" ua="false" sId="4">
    <oc r="AK410" t="e">
      <f>Z410/U410</f>
    </oc>
    <nc r="AK410" t="n">
      <f>-</f>
    </nc>
  </rcc>
  <rcc rId="26929" ua="false" sId="4">
    <oc r="AK411" t="e">
      <f>Z411/U411</f>
    </oc>
    <nc r="AK411" t="n">
      <f>-</f>
    </nc>
  </rcc>
  <rcc rId="26930" ua="false" sId="4">
    <oc r="AK412" t="e">
      <f>Z412/U412</f>
    </oc>
    <nc r="AK412" t="n">
      <f>-</f>
    </nc>
  </rcc>
  <rcc rId="26931" ua="false" sId="4">
    <oc r="AK413" t="e">
      <f>Z413/U413</f>
    </oc>
    <nc r="AK413" t="n">
      <f>-</f>
    </nc>
  </rcc>
  <rcc rId="26932" ua="false" sId="4">
    <oc r="AK414" t="e">
      <f>Z414/U414</f>
    </oc>
    <nc r="AK414" t="n">
      <f>-</f>
    </nc>
  </rcc>
  <rcc rId="26933" ua="false" sId="4">
    <oc r="AK415" t="e">
      <f>Z415/U415</f>
    </oc>
    <nc r="AK415" t="n">
      <f>-</f>
    </nc>
  </rcc>
  <rcc rId="26934" ua="false" sId="4">
    <oc r="AK416" t="e">
      <f>Z416/U416</f>
    </oc>
    <nc r="AK416" t="n">
      <f>-</f>
    </nc>
  </rcc>
  <rcc rId="26935" ua="false" sId="4">
    <oc r="AK417" t="e">
      <f>Z417/U417</f>
    </oc>
    <nc r="AK417" t="n">
      <f>-</f>
    </nc>
  </rcc>
  <rcc rId="26936" ua="false" sId="4">
    <oc r="AK418" t="e">
      <f>Z418/U418</f>
    </oc>
    <nc r="AK418" t="n">
      <f>-</f>
    </nc>
  </rcc>
  <rcc rId="26937" ua="false" sId="4">
    <oc r="AK419" t="e">
      <f>Z419/U419</f>
    </oc>
    <nc r="AK419" t="n">
      <f>-</f>
    </nc>
  </rcc>
  <rcc rId="26938" ua="false" sId="4">
    <oc r="AK420" t="e">
      <f>Z420/U420</f>
    </oc>
    <nc r="AK420" t="n">
      <f>-</f>
    </nc>
  </rcc>
  <rcc rId="26939" ua="false" sId="4">
    <oc r="AK421" t="e">
      <f>Z421/U421</f>
    </oc>
    <nc r="AK421" t="n">
      <f>-</f>
    </nc>
  </rcc>
  <rcc rId="26940" ua="false" sId="4">
    <oc r="AK422" t="e">
      <f>Z422/U422</f>
    </oc>
    <nc r="AK422" t="n">
      <f>-</f>
    </nc>
  </rcc>
  <rcc rId="26941" ua="false" sId="4">
    <oc r="AK423" t="e">
      <f>Z423/U423</f>
    </oc>
    <nc r="AK423" t="n">
      <f>-</f>
    </nc>
  </rcc>
  <rcc rId="26942" ua="false" sId="4">
    <oc r="AK424" t="e">
      <f>Z424/U424</f>
    </oc>
    <nc r="AK424" t="n">
      <f>-</f>
    </nc>
  </rcc>
  <rcc rId="26943" ua="false" sId="4">
    <oc r="AK425" t="e">
      <f>AVERAGE(AK400:AK424)</f>
    </oc>
    <nc r="AK425" t="n">
      <f>-</f>
    </nc>
  </rcc>
  <rcc rId="26944" ua="false" sId="4">
    <oc r="AK426" t="e">
      <f>_xlfn.STDEV.P(AK400:AK424)</f>
    </oc>
    <nc r="AK426" t="n">
      <f>-</f>
    </nc>
  </rcc>
  <rcc rId="26945" ua="false" sId="4">
    <oc r="AL400" t="e">
      <f>EXP((((AK400-AK$425)/AK$426+2)/4-1.9)^3)</f>
    </oc>
    <nc r="AL400" t="n">
      <f>-</f>
    </nc>
  </rcc>
  <rcc rId="26946" ua="false" sId="4">
    <oc r="AL401" t="e">
      <f>EXP((((AK401-AK$425)/AK$426+2)/4-1.9)^3)</f>
    </oc>
    <nc r="AL401" t="n">
      <f>-</f>
    </nc>
  </rcc>
  <rcc rId="26947" ua="false" sId="4">
    <oc r="AL402" t="e">
      <f>EXP((((AK402-AK$425)/AK$426+2)/4-1.9)^3)</f>
    </oc>
    <nc r="AL402" t="n">
      <f>-</f>
    </nc>
  </rcc>
  <rcc rId="26948" ua="false" sId="4">
    <oc r="AL403" t="e">
      <f>EXP((((AK403-AK$425)/AK$426+2)/4-1.9)^3)</f>
    </oc>
    <nc r="AL403" t="n">
      <f>-</f>
    </nc>
  </rcc>
  <rcc rId="26949" ua="false" sId="4">
    <oc r="AL404" t="e">
      <f>EXP((((AK404-AK$425)/AK$426+2)/4-1.9)^3)</f>
    </oc>
    <nc r="AL404" t="n">
      <f>-</f>
    </nc>
  </rcc>
  <rcc rId="26950" ua="false" sId="4">
    <oc r="AL405" t="e">
      <f>EXP((((AK405-AK$425)/AK$426+2)/4-1.9)^3)</f>
    </oc>
    <nc r="AL405" t="n">
      <f>-</f>
    </nc>
  </rcc>
  <rcc rId="26951" ua="false" sId="4">
    <oc r="AL406" t="e">
      <f>EXP((((AK406-AK$425)/AK$426+2)/4-1.9)^3)</f>
    </oc>
    <nc r="AL406" t="n">
      <f>-</f>
    </nc>
  </rcc>
  <rcc rId="26952" ua="false" sId="4">
    <oc r="AL407" t="e">
      <f>EXP((((AK407-AK$425)/AK$426+2)/4-1.9)^3)</f>
    </oc>
    <nc r="AL407" t="n">
      <f>-</f>
    </nc>
  </rcc>
  <rcc rId="26953" ua="false" sId="4">
    <oc r="AL408" t="e">
      <f>EXP((((AK408-AK$425)/AK$426+2)/4-1.9)^3)</f>
    </oc>
    <nc r="AL408" t="n">
      <f>-</f>
    </nc>
  </rcc>
  <rcc rId="26954" ua="false" sId="4">
    <oc r="AL409" t="e">
      <f>EXP((((AK409-AK$425)/AK$426+2)/4-1.9)^3)</f>
    </oc>
    <nc r="AL409" t="n">
      <f>-</f>
    </nc>
  </rcc>
  <rcc rId="26955" ua="false" sId="4">
    <oc r="AL410" t="e">
      <f>EXP((((AK410-AK$425)/AK$426+2)/4-1.9)^3)</f>
    </oc>
    <nc r="AL410" t="n">
      <f>-</f>
    </nc>
  </rcc>
  <rcc rId="26956" ua="false" sId="4">
    <oc r="AL411" t="e">
      <f>EXP((((AK411-AK$425)/AK$426+2)/4-1.9)^3)</f>
    </oc>
    <nc r="AL411" t="n">
      <f>-</f>
    </nc>
  </rcc>
  <rcc rId="26957" ua="false" sId="4">
    <oc r="AL412" t="e">
      <f>EXP((((AK412-AK$425)/AK$426+2)/4-1.9)^3)</f>
    </oc>
    <nc r="AL412" t="n">
      <f>-</f>
    </nc>
  </rcc>
  <rcc rId="26958" ua="false" sId="4">
    <oc r="AL413" t="e">
      <f>EXP((((AK413-AK$425)/AK$426+2)/4-1.9)^3)</f>
    </oc>
    <nc r="AL413" t="n">
      <f>-</f>
    </nc>
  </rcc>
  <rcc rId="26959" ua="false" sId="4">
    <oc r="AL414" t="e">
      <f>EXP((((AK414-AK$425)/AK$426+2)/4-1.9)^3)</f>
    </oc>
    <nc r="AL414" t="n">
      <f>-</f>
    </nc>
  </rcc>
  <rcc rId="26960" ua="false" sId="4">
    <oc r="AL415" t="e">
      <f>EXP((((AK415-AK$425)/AK$426+2)/4-1.9)^3)</f>
    </oc>
    <nc r="AL415" t="n">
      <f>-</f>
    </nc>
  </rcc>
  <rcc rId="26961" ua="false" sId="4">
    <oc r="AL416" t="e">
      <f>EXP((((AK416-AK$425)/AK$426+2)/4-1.9)^3)</f>
    </oc>
    <nc r="AL416" t="n">
      <f>-</f>
    </nc>
  </rcc>
  <rcc rId="26962" ua="false" sId="4">
    <oc r="AL417" t="e">
      <f>EXP((((AK417-AK$425)/AK$426+2)/4-1.9)^3)</f>
    </oc>
    <nc r="AL417" t="n">
      <f>-</f>
    </nc>
  </rcc>
  <rcc rId="26963" ua="false" sId="4">
    <oc r="AL418" t="e">
      <f>EXP((((AK418-AK$425)/AK$426+2)/4-1.9)^3)</f>
    </oc>
    <nc r="AL418" t="n">
      <f>-</f>
    </nc>
  </rcc>
  <rcc rId="26964" ua="false" sId="4">
    <oc r="AL419" t="e">
      <f>EXP((((AK419-AK$425)/AK$426+2)/4-1.9)^3)</f>
    </oc>
    <nc r="AL419" t="n">
      <f>-</f>
    </nc>
  </rcc>
  <rcc rId="26965" ua="false" sId="4">
    <oc r="AL420" t="e">
      <f>EXP((((AK420-AK$425)/AK$426+2)/4-1.9)^3)</f>
    </oc>
    <nc r="AL420" t="n">
      <f>-</f>
    </nc>
  </rcc>
  <rcc rId="26966" ua="false" sId="4">
    <oc r="AL421" t="e">
      <f>EXP((((AK421-AK$425)/AK$426+2)/4-1.9)^3)</f>
    </oc>
    <nc r="AL421" t="n">
      <f>-</f>
    </nc>
  </rcc>
  <rcc rId="26967" ua="false" sId="4">
    <oc r="AL422" t="e">
      <f>EXP((((AK422-AK$425)/AK$426+2)/4-1.9)^3)</f>
    </oc>
    <nc r="AL422" t="n">
      <f>-</f>
    </nc>
  </rcc>
  <rcc rId="26968" ua="false" sId="4">
    <oc r="AL423" t="e">
      <f>EXP((((AK423-AK$425)/AK$426+2)/4-1.9)^3)</f>
    </oc>
    <nc r="AL423" t="n">
      <f>-</f>
    </nc>
  </rcc>
  <rcc rId="26969" ua="false" sId="4">
    <oc r="AL424" t="e">
      <f>EXP((((AK424-AK$425)/AK$426+2)/4-1.9)^3)</f>
    </oc>
    <nc r="AL424" t="n">
      <f>-</f>
    </nc>
  </rcc>
  <rcc rId="26970" ua="false" sId="4">
    <oc r="AM400" t="n">
      <f>0.01*AD400+0.15*AF400+0.24*AH400+0.25*AJ400+0.35*AL400</f>
    </oc>
    <nc r="AM400" t="n">
      <f>-</f>
    </nc>
  </rcc>
  <rcc rId="26971" ua="false" sId="4">
    <oc r="AM401" t="n">
      <f>0.01*AD401+0.15*AF401+0.24*AH401+0.25*AJ401+0.35*AL401</f>
    </oc>
    <nc r="AM401" t="n">
      <f>-</f>
    </nc>
  </rcc>
  <rcc rId="26972" ua="false" sId="4">
    <oc r="AM402" t="n">
      <f>0.01*AD402+0.15*AF402+0.24*AH402+0.25*AJ402+0.35*AL402</f>
    </oc>
    <nc r="AM402" t="n">
      <f>-</f>
    </nc>
  </rcc>
  <rcc rId="26973" ua="false" sId="4">
    <oc r="AM403" t="n">
      <f>0.01*AD403+0.15*AF403+0.24*AH403+0.25*AJ403+0.35*AL403</f>
    </oc>
    <nc r="AM403" t="n">
      <f>-</f>
    </nc>
  </rcc>
  <rcc rId="26974" ua="false" sId="4">
    <oc r="AM404" t="n">
      <f>0.01*AD404+0.15*AF404+0.24*AH404+0.25*AJ404+0.35*AL404</f>
    </oc>
    <nc r="AM404" t="n">
      <f>-</f>
    </nc>
  </rcc>
  <rcc rId="26975" ua="false" sId="4">
    <oc r="AM405" t="n">
      <f>0.01*AD405+0.15*AF405+0.24*AH405+0.25*AJ405+0.35*AL405</f>
    </oc>
    <nc r="AM405" t="n">
      <f>-</f>
    </nc>
  </rcc>
  <rcc rId="26976" ua="false" sId="4">
    <oc r="AM406" t="n">
      <f>0.01*AD406+0.15*AF406+0.24*AH406+0.25*AJ406+0.35*AL406</f>
    </oc>
    <nc r="AM406" t="n">
      <f>-</f>
    </nc>
  </rcc>
  <rcc rId="26977" ua="false" sId="4">
    <oc r="AM407" t="n">
      <f>0.01*AD407+0.15*AF407+0.24*AH407+0.25*AJ407+0.35*AL407</f>
    </oc>
    <nc r="AM407" t="n">
      <f>-</f>
    </nc>
  </rcc>
  <rcc rId="26978" ua="false" sId="4">
    <oc r="AM408" t="n">
      <f>0.01*AD408+0.15*AF408+0.24*AH408+0.25*AJ408+0.35*AL408</f>
    </oc>
    <nc r="AM408" t="n">
      <f>-</f>
    </nc>
  </rcc>
  <rcc rId="26979" ua="false" sId="4">
    <oc r="AM409" t="n">
      <f>0.01*AD409+0.15*AF409+0.24*AH409+0.25*AJ409+0.35*AL409</f>
    </oc>
    <nc r="AM409" t="n">
      <f>-</f>
    </nc>
  </rcc>
  <rcc rId="26980" ua="false" sId="4">
    <oc r="AM410" t="n">
      <f>0.01*AD410+0.15*AF410+0.24*AH410+0.25*AJ410+0.35*AL410</f>
    </oc>
    <nc r="AM410" t="n">
      <f>-</f>
    </nc>
  </rcc>
  <rcc rId="26981" ua="false" sId="4">
    <oc r="AM411" t="n">
      <f>0.01*AD411+0.15*AF411+0.24*AH411+0.25*AJ411+0.35*AL411</f>
    </oc>
    <nc r="AM411" t="n">
      <f>-</f>
    </nc>
  </rcc>
  <rcc rId="26982" ua="false" sId="4">
    <oc r="AM412" t="n">
      <f>0.01*AD412+0.15*AF412+0.24*AH412+0.25*AJ412+0.35*AL412</f>
    </oc>
    <nc r="AM412" t="n">
      <f>-</f>
    </nc>
  </rcc>
  <rcc rId="26983" ua="false" sId="4">
    <oc r="AM413" t="n">
      <f>0.01*AD413+0.15*AF413+0.24*AH413+0.25*AJ413+0.35*AL413</f>
    </oc>
    <nc r="AM413" t="n">
      <f>-</f>
    </nc>
  </rcc>
  <rcc rId="26984" ua="false" sId="4">
    <oc r="AM414" t="n">
      <f>0.01*AD414+0.15*AF414+0.24*AH414+0.25*AJ414+0.35*AL414</f>
    </oc>
    <nc r="AM414" t="n">
      <f>-</f>
    </nc>
  </rcc>
  <rcc rId="26985" ua="false" sId="4">
    <oc r="AM415" t="n">
      <f>0.01*AD415+0.15*AF415+0.24*AH415+0.25*AJ415+0.35*AL415</f>
    </oc>
    <nc r="AM415" t="n">
      <f>-</f>
    </nc>
  </rcc>
  <rcc rId="26986" ua="false" sId="4">
    <oc r="AM416" t="n">
      <f>0.01*AD416+0.15*AF416+0.24*AH416+0.25*AJ416+0.35*AL416</f>
    </oc>
    <nc r="AM416" t="n">
      <f>-</f>
    </nc>
  </rcc>
  <rcc rId="26987" ua="false" sId="4">
    <oc r="AM417" t="n">
      <f>0.01*AD417+0.15*AF417+0.24*AH417+0.25*AJ417+0.35*AL417</f>
    </oc>
    <nc r="AM417" t="n">
      <f>-</f>
    </nc>
  </rcc>
  <rcc rId="26988" ua="false" sId="4">
    <oc r="AM418" t="n">
      <f>0.01*AD418+0.15*AF418+0.24*AH418+0.25*AJ418+0.35*AL418</f>
    </oc>
    <nc r="AM418" t="n">
      <f>-</f>
    </nc>
  </rcc>
  <rcc rId="26989" ua="false" sId="4">
    <oc r="AM419" t="n">
      <f>0.01*AD419+0.15*AF419+0.24*AH419+0.25*AJ419+0.35*AL419</f>
    </oc>
    <nc r="AM419" t="n">
      <f>-</f>
    </nc>
  </rcc>
  <rcc rId="26990" ua="false" sId="4">
    <oc r="AM420" t="n">
      <f>0.01*AD420+0.15*AF420+0.24*AH420+0.25*AJ420+0.35*AL420</f>
    </oc>
    <nc r="AM420" t="n">
      <f>-</f>
    </nc>
  </rcc>
  <rcc rId="26991" ua="false" sId="4">
    <oc r="AM421" t="n">
      <f>0.01*AD421+0.15*AF421+0.24*AH421+0.25*AJ421+0.35*AL421</f>
    </oc>
    <nc r="AM421" t="n">
      <f>-</f>
    </nc>
  </rcc>
  <rcc rId="26992" ua="false" sId="4">
    <oc r="AM422" t="n">
      <f>0.01*AD422+0.15*AF422+0.24*AH422+0.25*AJ422+0.35*AL422</f>
    </oc>
    <nc r="AM422" t="n">
      <f>-</f>
    </nc>
  </rcc>
  <rcc rId="26993" ua="false" sId="4">
    <oc r="AM423" t="n">
      <f>0.01*AD423+0.15*AF423+0.24*AH423+0.25*AJ423+0.35*AL423</f>
    </oc>
    <nc r="AM423" t="n">
      <f>-</f>
    </nc>
  </rcc>
  <rcc rId="26994" ua="false" sId="4">
    <oc r="AM424" t="n">
      <f>0.01*AD424+0.15*AF424+0.24*AH424+0.25*AJ424+0.35*AL424</f>
    </oc>
    <nc r="AM424" t="n">
      <f>-</f>
    </nc>
  </rcc>
  <rcc rId="26995" ua="false" sId="4">
    <oc r="AM425" t="n">
      <f>SUM(AM400:AM424)</f>
    </oc>
    <nc r="AM425" t="n">
      <f>-</f>
    </nc>
  </rcc>
  <rcc rId="26996" ua="false" sId="4">
    <oc r="AO400" t="e">
      <f>0.01*AD400/$AM$425</f>
    </oc>
    <nc r="AO400" t="n">
      <f>-</f>
    </nc>
  </rcc>
  <rcc rId="26997" ua="false" sId="4">
    <oc r="AO401" t="e">
      <f>0.01*AD401/$AM$425</f>
    </oc>
    <nc r="AO401" t="n">
      <f>-</f>
    </nc>
  </rcc>
  <rcc rId="26998" ua="false" sId="4">
    <oc r="AO402" t="e">
      <f>0.01*AD402/$AM$425</f>
    </oc>
    <nc r="AO402" t="n">
      <f>-</f>
    </nc>
  </rcc>
  <rcc rId="26999" ua="false" sId="4">
    <oc r="AO403" t="e">
      <f>0.01*AD403/$AM$425</f>
    </oc>
    <nc r="AO403" t="n">
      <f>-</f>
    </nc>
  </rcc>
  <rcc rId="27000" ua="false" sId="4">
    <oc r="AO404" t="e">
      <f>0.01*AD404/$AM$425</f>
    </oc>
    <nc r="AO404" t="n">
      <f>-</f>
    </nc>
  </rcc>
  <rcc rId="27001" ua="false" sId="4">
    <oc r="AO405" t="e">
      <f>0.01*AD405/$AM$425</f>
    </oc>
    <nc r="AO405" t="n">
      <f>-</f>
    </nc>
  </rcc>
  <rcc rId="27002" ua="false" sId="4">
    <oc r="AO406" t="e">
      <f>0.01*AD406/$AM$425</f>
    </oc>
    <nc r="AO406" t="n">
      <f>-</f>
    </nc>
  </rcc>
  <rcc rId="27003" ua="false" sId="4">
    <oc r="AO407" t="e">
      <f>0.01*AD407/$AM$425</f>
    </oc>
    <nc r="AO407" t="n">
      <f>-</f>
    </nc>
  </rcc>
  <rcc rId="27004" ua="false" sId="4">
    <oc r="AO408" t="e">
      <f>0.01*AD408/$AM$425</f>
    </oc>
    <nc r="AO408" t="n">
      <f>-</f>
    </nc>
  </rcc>
  <rcc rId="27005" ua="false" sId="4">
    <oc r="AO409" t="e">
      <f>0.01*AD409/$AM$425</f>
    </oc>
    <nc r="AO409" t="n">
      <f>-</f>
    </nc>
  </rcc>
  <rcc rId="27006" ua="false" sId="4">
    <oc r="AO410" t="e">
      <f>0.01*AD410/$AM$425</f>
    </oc>
    <nc r="AO410" t="n">
      <f>-</f>
    </nc>
  </rcc>
  <rcc rId="27007" ua="false" sId="4">
    <oc r="AO411" t="e">
      <f>0.01*AD411/$AM$425</f>
    </oc>
    <nc r="AO411" t="n">
      <f>-</f>
    </nc>
  </rcc>
  <rcc rId="27008" ua="false" sId="4">
    <oc r="AO412" t="e">
      <f>0.01*AD412/$AM$425</f>
    </oc>
    <nc r="AO412" t="n">
      <f>-</f>
    </nc>
  </rcc>
  <rcc rId="27009" ua="false" sId="4">
    <oc r="AO413" t="e">
      <f>0.01*AD413/$AM$425</f>
    </oc>
    <nc r="AO413" t="n">
      <f>-</f>
    </nc>
  </rcc>
  <rcc rId="27010" ua="false" sId="4">
    <oc r="AO414" t="e">
      <f>0.01*AD414/$AM$425</f>
    </oc>
    <nc r="AO414" t="n">
      <f>-</f>
    </nc>
  </rcc>
  <rcc rId="27011" ua="false" sId="4">
    <oc r="AO415" t="e">
      <f>0.01*AD415/$AM$425</f>
    </oc>
    <nc r="AO415" t="n">
      <f>-</f>
    </nc>
  </rcc>
  <rcc rId="27012" ua="false" sId="4">
    <oc r="AO416" t="e">
      <f>0.01*AD416/$AM$425</f>
    </oc>
    <nc r="AO416" t="n">
      <f>-</f>
    </nc>
  </rcc>
  <rcc rId="27013" ua="false" sId="4">
    <oc r="AO417" t="e">
      <f>0.01*AD417/$AM$425</f>
    </oc>
    <nc r="AO417" t="n">
      <f>-</f>
    </nc>
  </rcc>
  <rcc rId="27014" ua="false" sId="4">
    <oc r="AO418" t="e">
      <f>0.01*AD418/$AM$425</f>
    </oc>
    <nc r="AO418" t="n">
      <f>-</f>
    </nc>
  </rcc>
  <rcc rId="27015" ua="false" sId="4">
    <oc r="AO419" t="e">
      <f>0.01*AD419/$AM$425</f>
    </oc>
    <nc r="AO419" t="n">
      <f>-</f>
    </nc>
  </rcc>
  <rcc rId="27016" ua="false" sId="4">
    <oc r="AO420" t="e">
      <f>0.01*AD420/$AM$425</f>
    </oc>
    <nc r="AO420" t="n">
      <f>-</f>
    </nc>
  </rcc>
  <rcc rId="27017" ua="false" sId="4">
    <oc r="AO421" t="e">
      <f>0.01*AD421/$AM$425</f>
    </oc>
    <nc r="AO421" t="n">
      <f>-</f>
    </nc>
  </rcc>
  <rcc rId="27018" ua="false" sId="4">
    <oc r="AO422" t="e">
      <f>0.01*AD422/$AM$425</f>
    </oc>
    <nc r="AO422" t="n">
      <f>-</f>
    </nc>
  </rcc>
  <rcc rId="27019" ua="false" sId="4">
    <oc r="AO423" t="e">
      <f>0.01*AD423/$AM$425</f>
    </oc>
    <nc r="AO423" t="n">
      <f>-</f>
    </nc>
  </rcc>
  <rcc rId="27020" ua="false" sId="4">
    <oc r="AO424" t="e">
      <f>0.01*AD424/$AM$425</f>
    </oc>
    <nc r="AO424" t="n">
      <f>-</f>
    </nc>
  </rcc>
  <rcc rId="27021" ua="false" sId="4">
    <oc r="AO425" t="n">
      <f>SUM(AO398:AO424)</f>
    </oc>
    <nc r="AO425" t="n">
      <f>-</f>
    </nc>
  </rcc>
  <rcc rId="27022" ua="false" sId="4">
    <oc r="AP400" t="n">
      <f>AO400*$J$425</f>
    </oc>
    <nc r="AP400" t="n">
      <f>-</f>
    </nc>
  </rcc>
  <rcc rId="27023" ua="false" sId="4">
    <oc r="AP401" t="n">
      <f>AO401*$J$425</f>
    </oc>
    <nc r="AP401" t="n">
      <f>-</f>
    </nc>
  </rcc>
  <rcc rId="27024" ua="false" sId="4">
    <oc r="AP402" t="n">
      <f>AO402*$J$425</f>
    </oc>
    <nc r="AP402" t="n">
      <f>-</f>
    </nc>
  </rcc>
  <rcc rId="27025" ua="false" sId="4">
    <oc r="AP403" t="n">
      <f>AO403*$J$425</f>
    </oc>
    <nc r="AP403" t="n">
      <f>-</f>
    </nc>
  </rcc>
  <rcc rId="27026" ua="false" sId="4">
    <oc r="AP404" t="n">
      <f>AO404*$J$425</f>
    </oc>
    <nc r="AP404" t="n">
      <f>-</f>
    </nc>
  </rcc>
  <rcc rId="27027" ua="false" sId="4">
    <oc r="AP405" t="n">
      <f>AO405*$J$425</f>
    </oc>
    <nc r="AP405" t="n">
      <f>-</f>
    </nc>
  </rcc>
  <rcc rId="27028" ua="false" sId="4">
    <oc r="AP406" t="n">
      <f>AO406*$J$425</f>
    </oc>
    <nc r="AP406" t="n">
      <f>-</f>
    </nc>
  </rcc>
  <rcc rId="27029" ua="false" sId="4">
    <oc r="AP407" t="n">
      <f>AO407*$J$425</f>
    </oc>
    <nc r="AP407" t="n">
      <f>-</f>
    </nc>
  </rcc>
  <rcc rId="27030" ua="false" sId="4">
    <oc r="AP408" t="n">
      <f>AO408*$J$425</f>
    </oc>
    <nc r="AP408" t="n">
      <f>-</f>
    </nc>
  </rcc>
  <rcc rId="27031" ua="false" sId="4">
    <oc r="AP409" t="n">
      <f>AO409*$J$425</f>
    </oc>
    <nc r="AP409" t="n">
      <f>-</f>
    </nc>
  </rcc>
  <rcc rId="27032" ua="false" sId="4">
    <oc r="AP410" t="n">
      <f>AO410*$J$425</f>
    </oc>
    <nc r="AP410" t="n">
      <f>-</f>
    </nc>
  </rcc>
  <rcc rId="27033" ua="false" sId="4">
    <oc r="AP411" t="n">
      <f>AO411*$J$425</f>
    </oc>
    <nc r="AP411" t="n">
      <f>-</f>
    </nc>
  </rcc>
  <rcc rId="27034" ua="false" sId="4">
    <oc r="AP412" t="n">
      <f>AO412*$J$425</f>
    </oc>
    <nc r="AP412" t="n">
      <f>-</f>
    </nc>
  </rcc>
  <rcc rId="27035" ua="false" sId="4">
    <oc r="AP413" t="n">
      <f>AO413*$J$425</f>
    </oc>
    <nc r="AP413" t="n">
      <f>-</f>
    </nc>
  </rcc>
  <rcc rId="27036" ua="false" sId="4">
    <oc r="AP414" t="n">
      <f>AO414*$J$425</f>
    </oc>
    <nc r="AP414" t="n">
      <f>-</f>
    </nc>
  </rcc>
  <rcc rId="27037" ua="false" sId="4">
    <oc r="AP415" t="n">
      <f>AO415*$J$425</f>
    </oc>
    <nc r="AP415" t="n">
      <f>-</f>
    </nc>
  </rcc>
  <rcc rId="27038" ua="false" sId="4">
    <oc r="AP416" t="n">
      <f>AO416*$J$425</f>
    </oc>
    <nc r="AP416" t="n">
      <f>-</f>
    </nc>
  </rcc>
  <rcc rId="27039" ua="false" sId="4">
    <oc r="AP417" t="n">
      <f>AO417*$J$425</f>
    </oc>
    <nc r="AP417" t="n">
      <f>-</f>
    </nc>
  </rcc>
  <rcc rId="27040" ua="false" sId="4">
    <oc r="AP418" t="n">
      <f>AO418*$J$425</f>
    </oc>
    <nc r="AP418" t="n">
      <f>-</f>
    </nc>
  </rcc>
  <rcc rId="27041" ua="false" sId="4">
    <oc r="AP419" t="n">
      <f>AO419*$J$425</f>
    </oc>
    <nc r="AP419" t="n">
      <f>-</f>
    </nc>
  </rcc>
  <rcc rId="27042" ua="false" sId="4">
    <oc r="AP420" t="n">
      <f>AO420*$J$425</f>
    </oc>
    <nc r="AP420" t="n">
      <f>-</f>
    </nc>
  </rcc>
  <rcc rId="27043" ua="false" sId="4">
    <oc r="AP421" t="n">
      <f>AO421*$J$425</f>
    </oc>
    <nc r="AP421" t="n">
      <f>-</f>
    </nc>
  </rcc>
  <rcc rId="27044" ua="false" sId="4">
    <oc r="AP422" t="n">
      <f>AO422*$J$425</f>
    </oc>
    <nc r="AP422" t="n">
      <f>-</f>
    </nc>
  </rcc>
  <rcc rId="27045" ua="false" sId="4">
    <oc r="AP423" t="n">
      <f>AO423*$J$425</f>
    </oc>
    <nc r="AP423" t="n">
      <f>-</f>
    </nc>
  </rcc>
  <rcc rId="27046" ua="false" sId="4">
    <oc r="AP424" t="n">
      <f>AO424*$J$425</f>
    </oc>
    <nc r="AP424" t="n">
      <f>-</f>
    </nc>
  </rcc>
  <rcc rId="27047" ua="false" sId="4">
    <oc r="AP425" t="n">
      <f>SUM(AP398:AP424)</f>
    </oc>
    <nc r="AP425" t="n">
      <f>-</f>
    </nc>
  </rcc>
  <rcc rId="27048" ua="false" sId="4">
    <oc r="AQ400" t="e">
      <f>0.15*AF400/$AM$425</f>
    </oc>
    <nc r="AQ400" t="n">
      <f>-</f>
    </nc>
  </rcc>
  <rcc rId="27049" ua="false" sId="4">
    <oc r="AQ401" t="e">
      <f>0.15*AF401/$AM$425</f>
    </oc>
    <nc r="AQ401" t="n">
      <f>-</f>
    </nc>
  </rcc>
  <rcc rId="27050" ua="false" sId="4">
    <oc r="AQ402" t="e">
      <f>0.15*AF402/$AM$425</f>
    </oc>
    <nc r="AQ402" t="n">
      <f>-</f>
    </nc>
  </rcc>
  <rcc rId="27051" ua="false" sId="4">
    <oc r="AQ403" t="e">
      <f>0.15*AF403/$AM$425</f>
    </oc>
    <nc r="AQ403" t="n">
      <f>-</f>
    </nc>
  </rcc>
  <rcc rId="27052" ua="false" sId="4">
    <oc r="AQ404" t="e">
      <f>0.15*AF404/$AM$425</f>
    </oc>
    <nc r="AQ404" t="n">
      <f>-</f>
    </nc>
  </rcc>
  <rcc rId="27053" ua="false" sId="4">
    <oc r="AQ405" t="e">
      <f>0.15*AF405/$AM$425</f>
    </oc>
    <nc r="AQ405" t="n">
      <f>-</f>
    </nc>
  </rcc>
  <rcc rId="27054" ua="false" sId="4">
    <oc r="AQ406" t="e">
      <f>0.15*AF406/$AM$425</f>
    </oc>
    <nc r="AQ406" t="n">
      <f>-</f>
    </nc>
  </rcc>
  <rcc rId="27055" ua="false" sId="4">
    <oc r="AQ407" t="e">
      <f>0.15*AF407/$AM$425</f>
    </oc>
    <nc r="AQ407" t="n">
      <f>-</f>
    </nc>
  </rcc>
  <rcc rId="27056" ua="false" sId="4">
    <oc r="AQ408" t="e">
      <f>0.15*AF408/$AM$425</f>
    </oc>
    <nc r="AQ408" t="n">
      <f>-</f>
    </nc>
  </rcc>
  <rcc rId="27057" ua="false" sId="4">
    <oc r="AQ409" t="e">
      <f>0.15*AF409/$AM$425</f>
    </oc>
    <nc r="AQ409" t="n">
      <f>-</f>
    </nc>
  </rcc>
  <rcc rId="27058" ua="false" sId="4">
    <oc r="AQ410" t="e">
      <f>0.15*AF410/$AM$425</f>
    </oc>
    <nc r="AQ410" t="n">
      <f>-</f>
    </nc>
  </rcc>
  <rcc rId="27059" ua="false" sId="4">
    <oc r="AQ411" t="e">
      <f>0.15*AF411/$AM$425</f>
    </oc>
    <nc r="AQ411" t="n">
      <f>-</f>
    </nc>
  </rcc>
  <rcc rId="27060" ua="false" sId="4">
    <oc r="AQ412" t="e">
      <f>0.15*AF412/$AM$425</f>
    </oc>
    <nc r="AQ412" t="n">
      <f>-</f>
    </nc>
  </rcc>
  <rcc rId="27061" ua="false" sId="4">
    <oc r="AQ413" t="e">
      <f>0.15*AF413/$AM$425</f>
    </oc>
    <nc r="AQ413" t="n">
      <f>-</f>
    </nc>
  </rcc>
  <rcc rId="27062" ua="false" sId="4">
    <oc r="AQ414" t="e">
      <f>0.15*AF414/$AM$425</f>
    </oc>
    <nc r="AQ414" t="n">
      <f>-</f>
    </nc>
  </rcc>
  <rcc rId="27063" ua="false" sId="4">
    <oc r="AQ415" t="e">
      <f>0.15*AF415/$AM$425</f>
    </oc>
    <nc r="AQ415" t="n">
      <f>-</f>
    </nc>
  </rcc>
  <rcc rId="27064" ua="false" sId="4">
    <oc r="AQ416" t="e">
      <f>0.15*AF416/$AM$425</f>
    </oc>
    <nc r="AQ416" t="n">
      <f>-</f>
    </nc>
  </rcc>
  <rcc rId="27065" ua="false" sId="4">
    <oc r="AQ417" t="e">
      <f>0.15*AF417/$AM$425</f>
    </oc>
    <nc r="AQ417" t="n">
      <f>-</f>
    </nc>
  </rcc>
  <rcc rId="27066" ua="false" sId="4">
    <oc r="AQ418" t="e">
      <f>0.15*AF418/$AM$425</f>
    </oc>
    <nc r="AQ418" t="n">
      <f>-</f>
    </nc>
  </rcc>
  <rcc rId="27067" ua="false" sId="4">
    <oc r="AQ419" t="e">
      <f>0.15*AF419/$AM$425</f>
    </oc>
    <nc r="AQ419" t="n">
      <f>-</f>
    </nc>
  </rcc>
  <rcc rId="27068" ua="false" sId="4">
    <oc r="AQ420" t="e">
      <f>0.15*AF420/$AM$425</f>
    </oc>
    <nc r="AQ420" t="n">
      <f>-</f>
    </nc>
  </rcc>
  <rcc rId="27069" ua="false" sId="4">
    <oc r="AQ421" t="e">
      <f>0.15*AF421/$AM$425</f>
    </oc>
    <nc r="AQ421" t="n">
      <f>-</f>
    </nc>
  </rcc>
  <rcc rId="27070" ua="false" sId="4">
    <oc r="AQ422" t="e">
      <f>0.15*AF422/$AM$425</f>
    </oc>
    <nc r="AQ422" t="n">
      <f>-</f>
    </nc>
  </rcc>
  <rcc rId="27071" ua="false" sId="4">
    <oc r="AQ423" t="e">
      <f>0.15*AF423/$AM$425</f>
    </oc>
    <nc r="AQ423" t="n">
      <f>-</f>
    </nc>
  </rcc>
  <rcc rId="27072" ua="false" sId="4">
    <oc r="AQ424" t="e">
      <f>0.15*AF424/$AM$425</f>
    </oc>
    <nc r="AQ424" t="n">
      <f>-</f>
    </nc>
  </rcc>
  <rcc rId="27073" ua="false" sId="4">
    <oc r="AQ425" t="n">
      <f>SUM(AQ398:AQ424)</f>
    </oc>
    <nc r="AQ425" t="n">
      <f>-</f>
    </nc>
  </rcc>
  <rcc rId="27074" ua="false" sId="4">
    <oc r="AR400" t="n">
      <f>AQ400*$J$425</f>
    </oc>
    <nc r="AR400" t="n">
      <f>-</f>
    </nc>
  </rcc>
  <rcc rId="27075" ua="false" sId="4">
    <oc r="AR401" t="n">
      <f>AQ401*$J$425</f>
    </oc>
    <nc r="AR401" t="n">
      <f>-</f>
    </nc>
  </rcc>
  <rcc rId="27076" ua="false" sId="4">
    <oc r="AR402" t="n">
      <f>AQ402*$J$425</f>
    </oc>
    <nc r="AR402" t="n">
      <f>-</f>
    </nc>
  </rcc>
  <rcc rId="27077" ua="false" sId="4">
    <oc r="AR403" t="n">
      <f>AQ403*$J$425</f>
    </oc>
    <nc r="AR403" t="n">
      <f>-</f>
    </nc>
  </rcc>
  <rcc rId="27078" ua="false" sId="4">
    <oc r="AR404" t="n">
      <f>AQ404*$J$425</f>
    </oc>
    <nc r="AR404" t="n">
      <f>-</f>
    </nc>
  </rcc>
  <rcc rId="27079" ua="false" sId="4">
    <oc r="AR405" t="n">
      <f>AQ405*$J$425</f>
    </oc>
    <nc r="AR405" t="n">
      <f>-</f>
    </nc>
  </rcc>
  <rcc rId="27080" ua="false" sId="4">
    <oc r="AR406" t="n">
      <f>AQ406*$J$425</f>
    </oc>
    <nc r="AR406" t="n">
      <f>-</f>
    </nc>
  </rcc>
  <rcc rId="27081" ua="false" sId="4">
    <oc r="AR407" t="n">
      <f>AQ407*$J$425</f>
    </oc>
    <nc r="AR407" t="n">
      <f>-</f>
    </nc>
  </rcc>
  <rcc rId="27082" ua="false" sId="4">
    <oc r="AR408" t="n">
      <f>AQ408*$J$425</f>
    </oc>
    <nc r="AR408" t="n">
      <f>-</f>
    </nc>
  </rcc>
  <rcc rId="27083" ua="false" sId="4">
    <oc r="AR409" t="n">
      <f>AQ409*$J$425</f>
    </oc>
    <nc r="AR409" t="n">
      <f>-</f>
    </nc>
  </rcc>
  <rcc rId="27084" ua="false" sId="4">
    <oc r="AR410" t="n">
      <f>AQ410*$J$425</f>
    </oc>
    <nc r="AR410" t="n">
      <f>-</f>
    </nc>
  </rcc>
  <rcc rId="27085" ua="false" sId="4">
    <oc r="AR411" t="n">
      <f>AQ411*$J$425</f>
    </oc>
    <nc r="AR411" t="n">
      <f>-</f>
    </nc>
  </rcc>
  <rcc rId="27086" ua="false" sId="4">
    <oc r="AR412" t="n">
      <f>AQ412*$J$425</f>
    </oc>
    <nc r="AR412" t="n">
      <f>-</f>
    </nc>
  </rcc>
  <rcc rId="27087" ua="false" sId="4">
    <oc r="AR413" t="n">
      <f>AQ413*$J$425</f>
    </oc>
    <nc r="AR413" t="n">
      <f>-</f>
    </nc>
  </rcc>
  <rcc rId="27088" ua="false" sId="4">
    <oc r="AR414" t="n">
      <f>AQ414*$J$425</f>
    </oc>
    <nc r="AR414" t="n">
      <f>-</f>
    </nc>
  </rcc>
  <rcc rId="27089" ua="false" sId="4">
    <oc r="AR415" t="n">
      <f>AQ415*$J$425</f>
    </oc>
    <nc r="AR415" t="n">
      <f>-</f>
    </nc>
  </rcc>
  <rcc rId="27090" ua="false" sId="4">
    <oc r="AR416" t="n">
      <f>AQ416*$J$425</f>
    </oc>
    <nc r="AR416" t="n">
      <f>-</f>
    </nc>
  </rcc>
  <rcc rId="27091" ua="false" sId="4">
    <oc r="AR417" t="n">
      <f>AQ417*$J$425</f>
    </oc>
    <nc r="AR417" t="n">
      <f>-</f>
    </nc>
  </rcc>
  <rcc rId="27092" ua="false" sId="4">
    <oc r="AR418" t="n">
      <f>AQ418*$J$425</f>
    </oc>
    <nc r="AR418" t="n">
      <f>-</f>
    </nc>
  </rcc>
  <rcc rId="27093" ua="false" sId="4">
    <oc r="AR419" t="n">
      <f>AQ419*$J$425</f>
    </oc>
    <nc r="AR419" t="n">
      <f>-</f>
    </nc>
  </rcc>
  <rcc rId="27094" ua="false" sId="4">
    <oc r="AR420" t="n">
      <f>AQ420*$J$425</f>
    </oc>
    <nc r="AR420" t="n">
      <f>-</f>
    </nc>
  </rcc>
  <rcc rId="27095" ua="false" sId="4">
    <oc r="AR421" t="n">
      <f>AQ421*$J$425</f>
    </oc>
    <nc r="AR421" t="n">
      <f>-</f>
    </nc>
  </rcc>
  <rcc rId="27096" ua="false" sId="4">
    <oc r="AR422" t="n">
      <f>AQ422*$J$425</f>
    </oc>
    <nc r="AR422" t="n">
      <f>-</f>
    </nc>
  </rcc>
  <rcc rId="27097" ua="false" sId="4">
    <oc r="AR423" t="n">
      <f>AQ423*$J$425</f>
    </oc>
    <nc r="AR423" t="n">
      <f>-</f>
    </nc>
  </rcc>
  <rcc rId="27098" ua="false" sId="4">
    <oc r="AR424" t="n">
      <f>AQ424*$J$425</f>
    </oc>
    <nc r="AR424" t="n">
      <f>-</f>
    </nc>
  </rcc>
  <rcc rId="27099" ua="false" sId="4">
    <oc r="AR425" t="n">
      <f>SUM(AR398:AR424)</f>
    </oc>
    <nc r="AR425" t="n">
      <f>-</f>
    </nc>
  </rcc>
  <rcc rId="27100" ua="false" sId="4">
    <oc r="AS400" t="e">
      <f>0.24*AH400/$AM$425</f>
    </oc>
    <nc r="AS400" t="n">
      <f>-</f>
    </nc>
  </rcc>
  <rcc rId="27101" ua="false" sId="4">
    <oc r="AS401" t="e">
      <f>0.24*AH401/$AM$425</f>
    </oc>
    <nc r="AS401" t="n">
      <f>-</f>
    </nc>
  </rcc>
  <rcc rId="27102" ua="false" sId="4">
    <oc r="AS402" t="e">
      <f>0.24*AH402/$AM$425</f>
    </oc>
    <nc r="AS402" t="n">
      <f>-</f>
    </nc>
  </rcc>
  <rcc rId="27103" ua="false" sId="4">
    <oc r="AS403" t="e">
      <f>0.24*AH403/$AM$425</f>
    </oc>
    <nc r="AS403" t="n">
      <f>-</f>
    </nc>
  </rcc>
  <rcc rId="27104" ua="false" sId="4">
    <oc r="AS404" t="e">
      <f>0.24*AH404/$AM$425</f>
    </oc>
    <nc r="AS404" t="n">
      <f>-</f>
    </nc>
  </rcc>
  <rcc rId="27105" ua="false" sId="4">
    <oc r="AS405" t="e">
      <f>0.24*AH405/$AM$425</f>
    </oc>
    <nc r="AS405" t="n">
      <f>-</f>
    </nc>
  </rcc>
  <rcc rId="27106" ua="false" sId="4">
    <oc r="AS406" t="e">
      <f>0.24*AH406/$AM$425</f>
    </oc>
    <nc r="AS406" t="n">
      <f>-</f>
    </nc>
  </rcc>
  <rcc rId="27107" ua="false" sId="4">
    <oc r="AS407" t="e">
      <f>0.24*AH407/$AM$425</f>
    </oc>
    <nc r="AS407" t="n">
      <f>-</f>
    </nc>
  </rcc>
  <rcc rId="27108" ua="false" sId="4">
    <oc r="AS408" t="e">
      <f>0.24*AH408/$AM$425</f>
    </oc>
    <nc r="AS408" t="n">
      <f>-</f>
    </nc>
  </rcc>
  <rcc rId="27109" ua="false" sId="4">
    <oc r="AS409" t="e">
      <f>0.24*AH409/$AM$425</f>
    </oc>
    <nc r="AS409" t="n">
      <f>-</f>
    </nc>
  </rcc>
  <rcc rId="27110" ua="false" sId="4">
    <oc r="AS410" t="e">
      <f>0.24*AH410/$AM$425</f>
    </oc>
    <nc r="AS410" t="n">
      <f>-</f>
    </nc>
  </rcc>
  <rcc rId="27111" ua="false" sId="4">
    <oc r="AS411" t="e">
      <f>0.24*AH411/$AM$425</f>
    </oc>
    <nc r="AS411" t="n">
      <f>-</f>
    </nc>
  </rcc>
  <rcc rId="27112" ua="false" sId="4">
    <oc r="AS412" t="e">
      <f>0.24*AH412/$AM$425</f>
    </oc>
    <nc r="AS412" t="n">
      <f>-</f>
    </nc>
  </rcc>
  <rcc rId="27113" ua="false" sId="4">
    <oc r="AS413" t="e">
      <f>0.24*AH413/$AM$425</f>
    </oc>
    <nc r="AS413" t="n">
      <f>-</f>
    </nc>
  </rcc>
  <rcc rId="27114" ua="false" sId="4">
    <oc r="AS414" t="e">
      <f>0.24*AH414/$AM$425</f>
    </oc>
    <nc r="AS414" t="n">
      <f>-</f>
    </nc>
  </rcc>
  <rcc rId="27115" ua="false" sId="4">
    <oc r="AS415" t="e">
      <f>0.24*AH415/$AM$425</f>
    </oc>
    <nc r="AS415" t="n">
      <f>-</f>
    </nc>
  </rcc>
  <rcc rId="27116" ua="false" sId="4">
    <oc r="AS416" t="e">
      <f>0.24*AH416/$AM$425</f>
    </oc>
    <nc r="AS416" t="n">
      <f>-</f>
    </nc>
  </rcc>
  <rcc rId="27117" ua="false" sId="4">
    <oc r="AS417" t="e">
      <f>0.24*AH417/$AM$425</f>
    </oc>
    <nc r="AS417" t="n">
      <f>-</f>
    </nc>
  </rcc>
  <rcc rId="27118" ua="false" sId="4">
    <oc r="AS418" t="e">
      <f>0.24*AH418/$AM$425</f>
    </oc>
    <nc r="AS418" t="n">
      <f>-</f>
    </nc>
  </rcc>
  <rcc rId="27119" ua="false" sId="4">
    <oc r="AS419" t="e">
      <f>0.24*AH419/$AM$425</f>
    </oc>
    <nc r="AS419" t="n">
      <f>-</f>
    </nc>
  </rcc>
  <rcc rId="27120" ua="false" sId="4">
    <oc r="AS420" t="e">
      <f>0.24*AH420/$AM$425</f>
    </oc>
    <nc r="AS420" t="n">
      <f>-</f>
    </nc>
  </rcc>
  <rcc rId="27121" ua="false" sId="4">
    <oc r="AS421" t="e">
      <f>0.24*AH421/$AM$425</f>
    </oc>
    <nc r="AS421" t="n">
      <f>-</f>
    </nc>
  </rcc>
  <rcc rId="27122" ua="false" sId="4">
    <oc r="AS422" t="e">
      <f>0.24*AH422/$AM$425</f>
    </oc>
    <nc r="AS422" t="n">
      <f>-</f>
    </nc>
  </rcc>
  <rcc rId="27123" ua="false" sId="4">
    <oc r="AS423" t="e">
      <f>0.24*AH423/$AM$425</f>
    </oc>
    <nc r="AS423" t="n">
      <f>-</f>
    </nc>
  </rcc>
  <rcc rId="27124" ua="false" sId="4">
    <oc r="AS424" t="e">
      <f>0.24*AH424/$AM$425</f>
    </oc>
    <nc r="AS424" t="n">
      <f>-</f>
    </nc>
  </rcc>
  <rcc rId="27125" ua="false" sId="4">
    <oc r="AS425" t="n">
      <f>SUM(AS398:AS424)</f>
    </oc>
    <nc r="AS425" t="n">
      <f>-</f>
    </nc>
  </rcc>
  <rcc rId="27126" ua="false" sId="4">
    <oc r="AT400" t="n">
      <f>AS400*$J$425</f>
    </oc>
    <nc r="AT400" t="n">
      <f>-</f>
    </nc>
  </rcc>
  <rcc rId="27127" ua="false" sId="4">
    <oc r="AT401" t="n">
      <f>AS401*$J$425</f>
    </oc>
    <nc r="AT401" t="n">
      <f>-</f>
    </nc>
  </rcc>
  <rcc rId="27128" ua="false" sId="4">
    <oc r="AT402" t="n">
      <f>AS402*$J$425</f>
    </oc>
    <nc r="AT402" t="n">
      <f>-</f>
    </nc>
  </rcc>
  <rcc rId="27129" ua="false" sId="4">
    <oc r="AT403" t="n">
      <f>AS403*$J$425</f>
    </oc>
    <nc r="AT403" t="n">
      <f>-</f>
    </nc>
  </rcc>
  <rcc rId="27130" ua="false" sId="4">
    <oc r="AT404" t="n">
      <f>AS404*$J$425</f>
    </oc>
    <nc r="AT404" t="n">
      <f>-</f>
    </nc>
  </rcc>
  <rcc rId="27131" ua="false" sId="4">
    <oc r="AT405" t="n">
      <f>AS405*$J$425</f>
    </oc>
    <nc r="AT405" t="n">
      <f>-</f>
    </nc>
  </rcc>
  <rcc rId="27132" ua="false" sId="4">
    <oc r="AT406" t="n">
      <f>AS406*$J$425</f>
    </oc>
    <nc r="AT406" t="n">
      <f>-</f>
    </nc>
  </rcc>
  <rcc rId="27133" ua="false" sId="4">
    <oc r="AT407" t="n">
      <f>AS407*$J$425</f>
    </oc>
    <nc r="AT407" t="n">
      <f>-</f>
    </nc>
  </rcc>
  <rcc rId="27134" ua="false" sId="4">
    <oc r="AT408" t="n">
      <f>AS408*$J$425</f>
    </oc>
    <nc r="AT408" t="n">
      <f>-</f>
    </nc>
  </rcc>
  <rcc rId="27135" ua="false" sId="4">
    <oc r="AT409" t="n">
      <f>AS409*$J$425</f>
    </oc>
    <nc r="AT409" t="n">
      <f>-</f>
    </nc>
  </rcc>
  <rcc rId="27136" ua="false" sId="4">
    <oc r="AT410" t="n">
      <f>AS410*$J$425</f>
    </oc>
    <nc r="AT410" t="n">
      <f>-</f>
    </nc>
  </rcc>
  <rcc rId="27137" ua="false" sId="4">
    <oc r="AT411" t="n">
      <f>AS411*$J$425</f>
    </oc>
    <nc r="AT411" t="n">
      <f>-</f>
    </nc>
  </rcc>
  <rcc rId="27138" ua="false" sId="4">
    <oc r="AT412" t="n">
      <f>AS412*$J$425</f>
    </oc>
    <nc r="AT412" t="n">
      <f>-</f>
    </nc>
  </rcc>
  <rcc rId="27139" ua="false" sId="4">
    <oc r="AT413" t="n">
      <f>AS413*$J$425</f>
    </oc>
    <nc r="AT413" t="n">
      <f>-</f>
    </nc>
  </rcc>
  <rcc rId="27140" ua="false" sId="4">
    <oc r="AT414" t="n">
      <f>AS414*$J$425</f>
    </oc>
    <nc r="AT414" t="n">
      <f>-</f>
    </nc>
  </rcc>
  <rcc rId="27141" ua="false" sId="4">
    <oc r="AT415" t="n">
      <f>AS415*$J$425</f>
    </oc>
    <nc r="AT415" t="n">
      <f>-</f>
    </nc>
  </rcc>
  <rcc rId="27142" ua="false" sId="4">
    <oc r="AT416" t="n">
      <f>AS416*$J$425</f>
    </oc>
    <nc r="AT416" t="n">
      <f>-</f>
    </nc>
  </rcc>
  <rcc rId="27143" ua="false" sId="4">
    <oc r="AT417" t="n">
      <f>AS417*$J$425</f>
    </oc>
    <nc r="AT417" t="n">
      <f>-</f>
    </nc>
  </rcc>
  <rcc rId="27144" ua="false" sId="4">
    <oc r="AT418" t="n">
      <f>AS418*$J$425</f>
    </oc>
    <nc r="AT418" t="n">
      <f>-</f>
    </nc>
  </rcc>
  <rcc rId="27145" ua="false" sId="4">
    <oc r="AT419" t="n">
      <f>AS419*$J$425</f>
    </oc>
    <nc r="AT419" t="n">
      <f>-</f>
    </nc>
  </rcc>
  <rcc rId="27146" ua="false" sId="4">
    <oc r="AT420" t="n">
      <f>AS420*$J$425</f>
    </oc>
    <nc r="AT420" t="n">
      <f>-</f>
    </nc>
  </rcc>
  <rcc rId="27147" ua="false" sId="4">
    <oc r="AT421" t="n">
      <f>AS421*$J$425</f>
    </oc>
    <nc r="AT421" t="n">
      <f>-</f>
    </nc>
  </rcc>
  <rcc rId="27148" ua="false" sId="4">
    <oc r="AT422" t="n">
      <f>AS422*$J$425</f>
    </oc>
    <nc r="AT422" t="n">
      <f>-</f>
    </nc>
  </rcc>
  <rcc rId="27149" ua="false" sId="4">
    <oc r="AT423" t="n">
      <f>AS423*$J$425</f>
    </oc>
    <nc r="AT423" t="n">
      <f>-</f>
    </nc>
  </rcc>
  <rcc rId="27150" ua="false" sId="4">
    <oc r="AT424" t="n">
      <f>AS424*$J$425</f>
    </oc>
    <nc r="AT424" t="n">
      <f>-</f>
    </nc>
  </rcc>
  <rcc rId="27151" ua="false" sId="4">
    <oc r="AT425" t="n">
      <f>SUM(AT398:AT424)</f>
    </oc>
    <nc r="AT425" t="n">
      <f>-</f>
    </nc>
  </rcc>
  <rcc rId="27152" ua="false" sId="4">
    <oc r="AU400" t="e">
      <f>0.25*AJ400/$AM$425</f>
    </oc>
    <nc r="AU400" t="n">
      <f>-</f>
    </nc>
  </rcc>
  <rcc rId="27153" ua="false" sId="4">
    <oc r="AU401" t="e">
      <f>0.25*AJ401/$AM$425</f>
    </oc>
    <nc r="AU401" t="n">
      <f>-</f>
    </nc>
  </rcc>
  <rcc rId="27154" ua="false" sId="4">
    <oc r="AU402" t="e">
      <f>0.25*AJ402/$AM$425</f>
    </oc>
    <nc r="AU402" t="n">
      <f>-</f>
    </nc>
  </rcc>
  <rcc rId="27155" ua="false" sId="4">
    <oc r="AU403" t="e">
      <f>0.25*AJ403/$AM$425</f>
    </oc>
    <nc r="AU403" t="n">
      <f>-</f>
    </nc>
  </rcc>
  <rcc rId="27156" ua="false" sId="4">
    <oc r="AU404" t="e">
      <f>0.25*AJ404/$AM$425</f>
    </oc>
    <nc r="AU404" t="n">
      <f>-</f>
    </nc>
  </rcc>
  <rcc rId="27157" ua="false" sId="4">
    <oc r="AU405" t="e">
      <f>0.25*AJ405/$AM$425</f>
    </oc>
    <nc r="AU405" t="n">
      <f>-</f>
    </nc>
  </rcc>
  <rcc rId="27158" ua="false" sId="4">
    <oc r="AU406" t="e">
      <f>0.25*AJ406/$AM$425</f>
    </oc>
    <nc r="AU406" t="n">
      <f>-</f>
    </nc>
  </rcc>
  <rcc rId="27159" ua="false" sId="4">
    <oc r="AU407" t="e">
      <f>0.25*AJ407/$AM$425</f>
    </oc>
    <nc r="AU407" t="n">
      <f>-</f>
    </nc>
  </rcc>
  <rcc rId="27160" ua="false" sId="4">
    <oc r="AU408" t="e">
      <f>0.25*AJ408/$AM$425</f>
    </oc>
    <nc r="AU408" t="n">
      <f>-</f>
    </nc>
  </rcc>
  <rcc rId="27161" ua="false" sId="4">
    <oc r="AU409" t="e">
      <f>0.25*AJ409/$AM$425</f>
    </oc>
    <nc r="AU409" t="n">
      <f>-</f>
    </nc>
  </rcc>
  <rcc rId="27162" ua="false" sId="4">
    <oc r="AU410" t="e">
      <f>0.25*AJ410/$AM$425</f>
    </oc>
    <nc r="AU410" t="n">
      <f>-</f>
    </nc>
  </rcc>
  <rcc rId="27163" ua="false" sId="4">
    <oc r="AU411" t="e">
      <f>0.25*AJ411/$AM$425</f>
    </oc>
    <nc r="AU411" t="n">
      <f>-</f>
    </nc>
  </rcc>
  <rcc rId="27164" ua="false" sId="4">
    <oc r="AU412" t="e">
      <f>0.25*AJ412/$AM$425</f>
    </oc>
    <nc r="AU412" t="n">
      <f>-</f>
    </nc>
  </rcc>
  <rcc rId="27165" ua="false" sId="4">
    <oc r="AU413" t="e">
      <f>0.25*AJ413/$AM$425</f>
    </oc>
    <nc r="AU413" t="n">
      <f>-</f>
    </nc>
  </rcc>
  <rcc rId="27166" ua="false" sId="4">
    <oc r="AU414" t="e">
      <f>0.25*AJ414/$AM$425</f>
    </oc>
    <nc r="AU414" t="n">
      <f>-</f>
    </nc>
  </rcc>
  <rcc rId="27167" ua="false" sId="4">
    <oc r="AU415" t="e">
      <f>0.25*AJ415/$AM$425</f>
    </oc>
    <nc r="AU415" t="n">
      <f>-</f>
    </nc>
  </rcc>
  <rcc rId="27168" ua="false" sId="4">
    <oc r="AU416" t="e">
      <f>0.25*AJ416/$AM$425</f>
    </oc>
    <nc r="AU416" t="n">
      <f>-</f>
    </nc>
  </rcc>
  <rcc rId="27169" ua="false" sId="4">
    <oc r="AU417" t="e">
      <f>0.25*AJ417/$AM$425</f>
    </oc>
    <nc r="AU417" t="n">
      <f>-</f>
    </nc>
  </rcc>
  <rcc rId="27170" ua="false" sId="4">
    <oc r="AU418" t="e">
      <f>0.25*AJ418/$AM$425</f>
    </oc>
    <nc r="AU418" t="n">
      <f>-</f>
    </nc>
  </rcc>
  <rcc rId="27171" ua="false" sId="4">
    <oc r="AU419" t="e">
      <f>0.25*AJ419/$AM$425</f>
    </oc>
    <nc r="AU419" t="n">
      <f>-</f>
    </nc>
  </rcc>
  <rcc rId="27172" ua="false" sId="4">
    <oc r="AU420" t="e">
      <f>0.25*AJ420/$AM$425</f>
    </oc>
    <nc r="AU420" t="n">
      <f>-</f>
    </nc>
  </rcc>
  <rcc rId="27173" ua="false" sId="4">
    <oc r="AU421" t="e">
      <f>0.25*AJ421/$AM$425</f>
    </oc>
    <nc r="AU421" t="n">
      <f>-</f>
    </nc>
  </rcc>
  <rcc rId="27174" ua="false" sId="4">
    <oc r="AU422" t="e">
      <f>0.25*AJ422/$AM$425</f>
    </oc>
    <nc r="AU422" t="n">
      <f>-</f>
    </nc>
  </rcc>
  <rcc rId="27175" ua="false" sId="4">
    <oc r="AU423" t="e">
      <f>0.25*AJ423/$AM$425</f>
    </oc>
    <nc r="AU423" t="n">
      <f>-</f>
    </nc>
  </rcc>
  <rcc rId="27176" ua="false" sId="4">
    <oc r="AU424" t="e">
      <f>0.25*AJ424/$AM$425</f>
    </oc>
    <nc r="AU424" t="n">
      <f>-</f>
    </nc>
  </rcc>
  <rcc rId="27177" ua="false" sId="4">
    <oc r="AU425" t="n">
      <f>SUM(AU398:AU424)</f>
    </oc>
    <nc r="AU425" t="n">
      <f>-</f>
    </nc>
  </rcc>
  <rcc rId="27178" ua="false" sId="4">
    <oc r="AV400" t="n">
      <f>AU400*$J$425</f>
    </oc>
    <nc r="AV400" t="n">
      <f>-</f>
    </nc>
  </rcc>
  <rcc rId="27179" ua="false" sId="4">
    <oc r="AV401" t="n">
      <f>AU401*$J$425</f>
    </oc>
    <nc r="AV401" t="n">
      <f>-</f>
    </nc>
  </rcc>
  <rcc rId="27180" ua="false" sId="4">
    <oc r="AV402" t="n">
      <f>AU402*$J$425</f>
    </oc>
    <nc r="AV402" t="n">
      <f>-</f>
    </nc>
  </rcc>
  <rcc rId="27181" ua="false" sId="4">
    <oc r="AV403" t="n">
      <f>AU403*$J$425</f>
    </oc>
    <nc r="AV403" t="n">
      <f>-</f>
    </nc>
  </rcc>
  <rcc rId="27182" ua="false" sId="4">
    <oc r="AV404" t="n">
      <f>AU404*$J$425</f>
    </oc>
    <nc r="AV404" t="n">
      <f>-</f>
    </nc>
  </rcc>
  <rcc rId="27183" ua="false" sId="4">
    <oc r="AV405" t="n">
      <f>AU405*$J$425</f>
    </oc>
    <nc r="AV405" t="n">
      <f>-</f>
    </nc>
  </rcc>
  <rcc rId="27184" ua="false" sId="4">
    <oc r="AV406" t="n">
      <f>AU406*$J$425</f>
    </oc>
    <nc r="AV406" t="n">
      <f>-</f>
    </nc>
  </rcc>
  <rcc rId="27185" ua="false" sId="4">
    <oc r="AV407" t="n">
      <f>AU407*$J$425</f>
    </oc>
    <nc r="AV407" t="n">
      <f>-</f>
    </nc>
  </rcc>
  <rcc rId="27186" ua="false" sId="4">
    <oc r="AV408" t="n">
      <f>AU408*$J$425</f>
    </oc>
    <nc r="AV408" t="n">
      <f>-</f>
    </nc>
  </rcc>
  <rcc rId="27187" ua="false" sId="4">
    <oc r="AV409" t="n">
      <f>AU409*$J$425</f>
    </oc>
    <nc r="AV409" t="n">
      <f>-</f>
    </nc>
  </rcc>
  <rcc rId="27188" ua="false" sId="4">
    <oc r="AV410" t="n">
      <f>AU410*$J$425</f>
    </oc>
    <nc r="AV410" t="n">
      <f>-</f>
    </nc>
  </rcc>
  <rcc rId="27189" ua="false" sId="4">
    <oc r="AV411" t="n">
      <f>AU411*$J$425</f>
    </oc>
    <nc r="AV411" t="n">
      <f>-</f>
    </nc>
  </rcc>
  <rcc rId="27190" ua="false" sId="4">
    <oc r="AV412" t="n">
      <f>AU412*$J$425</f>
    </oc>
    <nc r="AV412" t="n">
      <f>-</f>
    </nc>
  </rcc>
  <rcc rId="27191" ua="false" sId="4">
    <oc r="AV413" t="n">
      <f>AU413*$J$425</f>
    </oc>
    <nc r="AV413" t="n">
      <f>-</f>
    </nc>
  </rcc>
  <rcc rId="27192" ua="false" sId="4">
    <oc r="AV414" t="n">
      <f>AU414*$J$425</f>
    </oc>
    <nc r="AV414" t="n">
      <f>-</f>
    </nc>
  </rcc>
  <rcc rId="27193" ua="false" sId="4">
    <oc r="AV415" t="n">
      <f>AU415*$J$425</f>
    </oc>
    <nc r="AV415" t="n">
      <f>-</f>
    </nc>
  </rcc>
  <rcc rId="27194" ua="false" sId="4">
    <oc r="AV416" t="n">
      <f>AU416*$J$425</f>
    </oc>
    <nc r="AV416" t="n">
      <f>-</f>
    </nc>
  </rcc>
  <rcc rId="27195" ua="false" sId="4">
    <oc r="AV417" t="n">
      <f>AU417*$J$425</f>
    </oc>
    <nc r="AV417" t="n">
      <f>-</f>
    </nc>
  </rcc>
  <rcc rId="27196" ua="false" sId="4">
    <oc r="AV418" t="n">
      <f>AU418*$J$425</f>
    </oc>
    <nc r="AV418" t="n">
      <f>-</f>
    </nc>
  </rcc>
  <rcc rId="27197" ua="false" sId="4">
    <oc r="AV419" t="n">
      <f>AU419*$J$425</f>
    </oc>
    <nc r="AV419" t="n">
      <f>-</f>
    </nc>
  </rcc>
  <rcc rId="27198" ua="false" sId="4">
    <oc r="AV420" t="n">
      <f>AU420*$J$425</f>
    </oc>
    <nc r="AV420" t="n">
      <f>-</f>
    </nc>
  </rcc>
  <rcc rId="27199" ua="false" sId="4">
    <oc r="AV421" t="n">
      <f>AU421*$J$425</f>
    </oc>
    <nc r="AV421" t="n">
      <f>-</f>
    </nc>
  </rcc>
  <rcc rId="27200" ua="false" sId="4">
    <oc r="AV422" t="n">
      <f>AU422*$J$425</f>
    </oc>
    <nc r="AV422" t="n">
      <f>-</f>
    </nc>
  </rcc>
  <rcc rId="27201" ua="false" sId="4">
    <oc r="AV423" t="n">
      <f>AU423*$J$425</f>
    </oc>
    <nc r="AV423" t="n">
      <f>-</f>
    </nc>
  </rcc>
  <rcc rId="27202" ua="false" sId="4">
    <oc r="AV424" t="n">
      <f>AU424*$J$425</f>
    </oc>
    <nc r="AV424" t="n">
      <f>-</f>
    </nc>
  </rcc>
  <rcc rId="27203" ua="false" sId="4">
    <oc r="AV425" t="n">
      <f>SUM(AV398:AV424)</f>
    </oc>
    <nc r="AV425" t="n">
      <f>-</f>
    </nc>
  </rcc>
  <rcc rId="27204" ua="false" sId="4">
    <oc r="AW400" t="e">
      <f>0.35*AL400/$AM$425</f>
    </oc>
    <nc r="AW400" t="n">
      <f>-</f>
    </nc>
  </rcc>
  <rcc rId="27205" ua="false" sId="4">
    <oc r="AW401" t="e">
      <f>0.35*AL401/$AM$425</f>
    </oc>
    <nc r="AW401" t="n">
      <f>-</f>
    </nc>
  </rcc>
  <rcc rId="27206" ua="false" sId="4">
    <oc r="AW402" t="e">
      <f>0.35*AL402/$AM$425</f>
    </oc>
    <nc r="AW402" t="n">
      <f>-</f>
    </nc>
  </rcc>
  <rcc rId="27207" ua="false" sId="4">
    <oc r="AW403" t="e">
      <f>0.35*AL403/$AM$425</f>
    </oc>
    <nc r="AW403" t="n">
      <f>-</f>
    </nc>
  </rcc>
  <rcc rId="27208" ua="false" sId="4">
    <oc r="AW404" t="e">
      <f>0.35*AL404/$AM$425</f>
    </oc>
    <nc r="AW404" t="n">
      <f>-</f>
    </nc>
  </rcc>
  <rcc rId="27209" ua="false" sId="4">
    <oc r="AW405" t="e">
      <f>0.35*AL405/$AM$425</f>
    </oc>
    <nc r="AW405" t="n">
      <f>-</f>
    </nc>
  </rcc>
  <rcc rId="27210" ua="false" sId="4">
    <oc r="AW406" t="e">
      <f>0.35*AL406/$AM$425</f>
    </oc>
    <nc r="AW406" t="n">
      <f>-</f>
    </nc>
  </rcc>
  <rcc rId="27211" ua="false" sId="4">
    <oc r="AW407" t="e">
      <f>0.35*AL407/$AM$425</f>
    </oc>
    <nc r="AW407" t="n">
      <f>-</f>
    </nc>
  </rcc>
  <rcc rId="27212" ua="false" sId="4">
    <oc r="AW408" t="e">
      <f>0.35*AL408/$AM$425</f>
    </oc>
    <nc r="AW408" t="n">
      <f>-</f>
    </nc>
  </rcc>
  <rcc rId="27213" ua="false" sId="4">
    <oc r="AW409" t="e">
      <f>0.35*AL409/$AM$425</f>
    </oc>
    <nc r="AW409" t="n">
      <f>-</f>
    </nc>
  </rcc>
  <rcc rId="27214" ua="false" sId="4">
    <oc r="AW410" t="e">
      <f>0.35*AL410/$AM$425</f>
    </oc>
    <nc r="AW410" t="n">
      <f>-</f>
    </nc>
  </rcc>
  <rcc rId="27215" ua="false" sId="4">
    <oc r="AW411" t="e">
      <f>0.35*AL411/$AM$425</f>
    </oc>
    <nc r="AW411" t="n">
      <f>-</f>
    </nc>
  </rcc>
  <rcc rId="27216" ua="false" sId="4">
    <oc r="AW412" t="e">
      <f>0.35*AL412/$AM$425</f>
    </oc>
    <nc r="AW412" t="n">
      <f>-</f>
    </nc>
  </rcc>
  <rcc rId="27217" ua="false" sId="4">
    <oc r="AW413" t="e">
      <f>0.35*AL413/$AM$425</f>
    </oc>
    <nc r="AW413" t="n">
      <f>-</f>
    </nc>
  </rcc>
  <rcc rId="27218" ua="false" sId="4">
    <oc r="AW414" t="e">
      <f>0.35*AL414/$AM$425</f>
    </oc>
    <nc r="AW414" t="n">
      <f>-</f>
    </nc>
  </rcc>
  <rcc rId="27219" ua="false" sId="4">
    <oc r="AW415" t="e">
      <f>0.35*AL415/$AM$425</f>
    </oc>
    <nc r="AW415" t="n">
      <f>-</f>
    </nc>
  </rcc>
  <rcc rId="27220" ua="false" sId="4">
    <oc r="AW416" t="e">
      <f>0.35*AL416/$AM$425</f>
    </oc>
    <nc r="AW416" t="n">
      <f>-</f>
    </nc>
  </rcc>
  <rcc rId="27221" ua="false" sId="4">
    <oc r="AW417" t="e">
      <f>0.35*AL417/$AM$425</f>
    </oc>
    <nc r="AW417" t="n">
      <f>-</f>
    </nc>
  </rcc>
  <rcc rId="27222" ua="false" sId="4">
    <oc r="AW418" t="e">
      <f>0.35*AL418/$AM$425</f>
    </oc>
    <nc r="AW418" t="n">
      <f>-</f>
    </nc>
  </rcc>
  <rcc rId="27223" ua="false" sId="4">
    <oc r="AW419" t="e">
      <f>0.35*AL419/$AM$425</f>
    </oc>
    <nc r="AW419" t="n">
      <f>-</f>
    </nc>
  </rcc>
  <rcc rId="27224" ua="false" sId="4">
    <oc r="AW420" t="e">
      <f>0.35*AL420/$AM$425</f>
    </oc>
    <nc r="AW420" t="n">
      <f>-</f>
    </nc>
  </rcc>
  <rcc rId="27225" ua="false" sId="4">
    <oc r="AW421" t="e">
      <f>0.35*AL421/$AM$425</f>
    </oc>
    <nc r="AW421" t="n">
      <f>-</f>
    </nc>
  </rcc>
  <rcc rId="27226" ua="false" sId="4">
    <oc r="AW422" t="e">
      <f>0.35*AL422/$AM$425</f>
    </oc>
    <nc r="AW422" t="n">
      <f>-</f>
    </nc>
  </rcc>
  <rcc rId="27227" ua="false" sId="4">
    <oc r="AW423" t="e">
      <f>0.35*AL423/$AM$425</f>
    </oc>
    <nc r="AW423" t="n">
      <f>-</f>
    </nc>
  </rcc>
  <rcc rId="27228" ua="false" sId="4">
    <oc r="AW424" t="e">
      <f>0.35*AL424/$AM$425</f>
    </oc>
    <nc r="AW424" t="n">
      <f>-</f>
    </nc>
  </rcc>
  <rcc rId="27229" ua="false" sId="4">
    <oc r="AW425" t="n">
      <f>SUM(AW398:AW424)</f>
    </oc>
    <nc r="AW425" t="n">
      <f>-</f>
    </nc>
  </rcc>
  <rcc rId="27230" ua="false" sId="4">
    <oc r="AX400" t="n">
      <f>AW400*$J$425</f>
    </oc>
    <nc r="AX400" t="n">
      <f>-</f>
    </nc>
  </rcc>
  <rcc rId="27231" ua="false" sId="4">
    <oc r="AX401" t="n">
      <f>AW401*$J$425</f>
    </oc>
    <nc r="AX401" t="n">
      <f>-</f>
    </nc>
  </rcc>
  <rcc rId="27232" ua="false" sId="4">
    <oc r="AX402" t="n">
      <f>AW402*$J$425</f>
    </oc>
    <nc r="AX402" t="n">
      <f>-</f>
    </nc>
  </rcc>
  <rcc rId="27233" ua="false" sId="4">
    <oc r="AX403" t="n">
      <f>AW403*$J$425</f>
    </oc>
    <nc r="AX403" t="n">
      <f>-</f>
    </nc>
  </rcc>
  <rcc rId="27234" ua="false" sId="4">
    <oc r="AX404" t="n">
      <f>AW404*$J$425</f>
    </oc>
    <nc r="AX404" t="n">
      <f>-</f>
    </nc>
  </rcc>
  <rcc rId="27235" ua="false" sId="4">
    <oc r="AX405" t="n">
      <f>AW405*$J$425</f>
    </oc>
    <nc r="AX405" t="n">
      <f>-</f>
    </nc>
  </rcc>
  <rcc rId="27236" ua="false" sId="4">
    <oc r="AX406" t="n">
      <f>AW406*$J$425</f>
    </oc>
    <nc r="AX406" t="n">
      <f>-</f>
    </nc>
  </rcc>
  <rcc rId="27237" ua="false" sId="4">
    <oc r="AX407" t="n">
      <f>AW407*$J$425</f>
    </oc>
    <nc r="AX407" t="n">
      <f>-</f>
    </nc>
  </rcc>
  <rcc rId="27238" ua="false" sId="4">
    <oc r="AX408" t="n">
      <f>AW408*$J$425</f>
    </oc>
    <nc r="AX408" t="n">
      <f>-</f>
    </nc>
  </rcc>
  <rcc rId="27239" ua="false" sId="4">
    <oc r="AX409" t="n">
      <f>AW409*$J$425</f>
    </oc>
    <nc r="AX409" t="n">
      <f>-</f>
    </nc>
  </rcc>
  <rcc rId="27240" ua="false" sId="4">
    <oc r="AX410" t="n">
      <f>AW410*$J$425</f>
    </oc>
    <nc r="AX410" t="n">
      <f>-</f>
    </nc>
  </rcc>
  <rcc rId="27241" ua="false" sId="4">
    <oc r="AX411" t="n">
      <f>AW411*$J$425</f>
    </oc>
    <nc r="AX411" t="n">
      <f>-</f>
    </nc>
  </rcc>
  <rcc rId="27242" ua="false" sId="4">
    <oc r="AX412" t="n">
      <f>AW412*$J$425</f>
    </oc>
    <nc r="AX412" t="n">
      <f>-</f>
    </nc>
  </rcc>
  <rcc rId="27243" ua="false" sId="4">
    <oc r="AX413" t="n">
      <f>AW413*$J$425</f>
    </oc>
    <nc r="AX413" t="n">
      <f>-</f>
    </nc>
  </rcc>
  <rcc rId="27244" ua="false" sId="4">
    <oc r="AX414" t="n">
      <f>AW414*$J$425</f>
    </oc>
    <nc r="AX414" t="n">
      <f>-</f>
    </nc>
  </rcc>
  <rcc rId="27245" ua="false" sId="4">
    <oc r="AX415" t="n">
      <f>AW415*$J$425</f>
    </oc>
    <nc r="AX415" t="n">
      <f>-</f>
    </nc>
  </rcc>
  <rcc rId="27246" ua="false" sId="4">
    <oc r="AX416" t="n">
      <f>AW416*$J$425</f>
    </oc>
    <nc r="AX416" t="n">
      <f>-</f>
    </nc>
  </rcc>
  <rcc rId="27247" ua="false" sId="4">
    <oc r="AX417" t="n">
      <f>AW417*$J$425</f>
    </oc>
    <nc r="AX417" t="n">
      <f>-</f>
    </nc>
  </rcc>
  <rcc rId="27248" ua="false" sId="4">
    <oc r="AX418" t="n">
      <f>AW418*$J$425</f>
    </oc>
    <nc r="AX418" t="n">
      <f>-</f>
    </nc>
  </rcc>
  <rcc rId="27249" ua="false" sId="4">
    <oc r="AX419" t="n">
      <f>AW419*$J$425</f>
    </oc>
    <nc r="AX419" t="n">
      <f>-</f>
    </nc>
  </rcc>
  <rcc rId="27250" ua="false" sId="4">
    <oc r="AX420" t="n">
      <f>AW420*$J$425</f>
    </oc>
    <nc r="AX420" t="n">
      <f>-</f>
    </nc>
  </rcc>
  <rcc rId="27251" ua="false" sId="4">
    <oc r="AX421" t="n">
      <f>AW421*$J$425</f>
    </oc>
    <nc r="AX421" t="n">
      <f>-</f>
    </nc>
  </rcc>
  <rcc rId="27252" ua="false" sId="4">
    <oc r="AX422" t="n">
      <f>AW422*$J$425</f>
    </oc>
    <nc r="AX422" t="n">
      <f>-</f>
    </nc>
  </rcc>
  <rcc rId="27253" ua="false" sId="4">
    <oc r="AX423" t="n">
      <f>AW423*$J$425</f>
    </oc>
    <nc r="AX423" t="n">
      <f>-</f>
    </nc>
  </rcc>
  <rcc rId="27254" ua="false" sId="4">
    <oc r="AX424" t="n">
      <f>AW424*$J$425</f>
    </oc>
    <nc r="AX424" t="n">
      <f>-</f>
    </nc>
  </rcc>
  <rcc rId="27255" ua="false" sId="4">
    <oc r="AX425" t="n">
      <f>SUM(AX398:AX424)</f>
    </oc>
    <nc r="AX425" t="n">
      <f>-</f>
    </nc>
  </rcc>
  <rcc rId="27256" ua="false" sId="4">
    <oc r="B435" t="e">
      <f>-</f>
    </oc>
    <nc r="B435" t="n">
      <f>-</f>
    </nc>
  </rcc>
  <rcc rId="27257" ua="false" sId="4">
    <oc r="B436" t="e">
      <f>-</f>
    </oc>
    <nc r="B436" t="n">
      <f>-</f>
    </nc>
  </rcc>
  <rcc rId="27258" ua="false" sId="4">
    <oc r="B437" t="e">
      <f>-</f>
    </oc>
    <nc r="B437" t="n">
      <f>-</f>
    </nc>
  </rcc>
  <rcc rId="27259" ua="false" sId="4">
    <oc r="B438" t="e">
      <f>-</f>
    </oc>
    <nc r="B438" t="n">
      <f>-</f>
    </nc>
  </rcc>
  <rcc rId="27260" ua="false" sId="4">
    <oc r="B439" t="e">
      <f>-</f>
    </oc>
    <nc r="B439" t="n">
      <f>-</f>
    </nc>
  </rcc>
  <rcc rId="27261" ua="false" sId="4">
    <oc r="B440" t="e">
      <f>-</f>
    </oc>
    <nc r="B440" t="n">
      <f>-</f>
    </nc>
  </rcc>
  <rcc rId="27262" ua="false" sId="4">
    <oc r="B441" t="e">
      <f>-</f>
    </oc>
    <nc r="B441" t="n">
      <f>-</f>
    </nc>
  </rcc>
  <rcc rId="27263" ua="false" sId="4">
    <oc r="B442" t="e">
      <f>-</f>
    </oc>
    <nc r="B442" t="n">
      <f>-</f>
    </nc>
  </rcc>
  <rcc rId="27264" ua="false" sId="4">
    <oc r="B443" t="e">
      <f>-</f>
    </oc>
    <nc r="B443" t="n">
      <f>-</f>
    </nc>
  </rcc>
  <rcc rId="27265" ua="false" sId="4">
    <oc r="B444" t="e">
      <f>-</f>
    </oc>
    <nc r="B444" t="n">
      <f>-</f>
    </nc>
  </rcc>
  <rcc rId="27266" ua="false" sId="4">
    <oc r="B445" t="e">
      <f>-</f>
    </oc>
    <nc r="B445" t="n">
      <f>-</f>
    </nc>
  </rcc>
  <rcc rId="27267" ua="false" sId="4">
    <oc r="B446" t="e">
      <f>-</f>
    </oc>
    <nc r="B446" t="n">
      <f>-</f>
    </nc>
  </rcc>
  <rcc rId="27268" ua="false" sId="4">
    <oc r="B447" t="e">
      <f>-</f>
    </oc>
    <nc r="B447" t="n">
      <f>-</f>
    </nc>
  </rcc>
  <rcc rId="27269" ua="false" sId="4">
    <oc r="B448" t="e">
      <f>-</f>
    </oc>
    <nc r="B448" t="n">
      <f>-</f>
    </nc>
  </rcc>
  <rcc rId="27270" ua="false" sId="4">
    <oc r="B449" t="e">
      <f>-</f>
    </oc>
    <nc r="B449" t="n">
      <f>-</f>
    </nc>
  </rcc>
  <rcc rId="27271" ua="false" sId="4">
    <oc r="B450" t="e">
      <f>-</f>
    </oc>
    <nc r="B450" t="n">
      <f>-</f>
    </nc>
  </rcc>
  <rcc rId="27272" ua="false" sId="4">
    <oc r="B451" t="e">
      <f>-</f>
    </oc>
    <nc r="B451" t="n">
      <f>-</f>
    </nc>
  </rcc>
  <rcc rId="27273" ua="false" sId="4">
    <oc r="B452" t="e">
      <f>-</f>
    </oc>
    <nc r="B452" t="n">
      <f>-</f>
    </nc>
  </rcc>
  <rcc rId="27274" ua="false" sId="4">
    <oc r="B453" t="e">
      <f>-</f>
    </oc>
    <nc r="B453" t="n">
      <f>-</f>
    </nc>
  </rcc>
  <rcc rId="27275" ua="false" sId="4">
    <oc r="B454" t="e">
      <f>-</f>
    </oc>
    <nc r="B454" t="n">
      <f>-</f>
    </nc>
  </rcc>
  <rcc rId="27276" ua="false" sId="4">
    <oc r="B455" t="e">
      <f>-</f>
    </oc>
    <nc r="B455" t="n">
      <f>-</f>
    </nc>
  </rcc>
  <rcc rId="27277" ua="false" sId="4">
    <oc r="B456" t="e">
      <f>-</f>
    </oc>
    <nc r="B456" t="n">
      <f>-</f>
    </nc>
  </rcc>
  <rcc rId="27278" ua="false" sId="4">
    <oc r="B457" t="e">
      <f>-</f>
    </oc>
    <nc r="B457" t="n">
      <f>-</f>
    </nc>
  </rcc>
  <rcc rId="27279" ua="false" sId="4">
    <oc r="B458" t="e">
      <f>-</f>
    </oc>
    <nc r="B458" t="n">
      <f>-</f>
    </nc>
  </rcc>
  <rcc rId="27280" ua="false" sId="4">
    <oc r="B459" t="e">
      <f>-</f>
    </oc>
    <nc r="B459" t="n">
      <f>-</f>
    </nc>
  </rcc>
  <rcc rId="27281" ua="false" sId="4">
    <nc r="B460" t="n">
      <f>-</f>
    </nc>
  </rcc>
  <rcc rId="27282" ua="false" sId="4">
    <oc r="C435" t="e">
      <f>-</f>
    </oc>
    <nc r="C435" t="n">
      <f>-</f>
    </nc>
  </rcc>
  <rcc rId="27283" ua="false" sId="4">
    <oc r="C436" t="e">
      <f>-</f>
    </oc>
    <nc r="C436" t="n">
      <f>-</f>
    </nc>
  </rcc>
  <rcc rId="27284" ua="false" sId="4">
    <oc r="C437" t="e">
      <f>-</f>
    </oc>
    <nc r="C437" t="n">
      <f>-</f>
    </nc>
  </rcc>
  <rcc rId="27285" ua="false" sId="4">
    <oc r="C438" t="e">
      <f>-</f>
    </oc>
    <nc r="C438" t="n">
      <f>-</f>
    </nc>
  </rcc>
  <rcc rId="27286" ua="false" sId="4">
    <oc r="C439" t="e">
      <f>-</f>
    </oc>
    <nc r="C439" t="n">
      <f>-</f>
    </nc>
  </rcc>
  <rcc rId="27287" ua="false" sId="4">
    <oc r="C440" t="e">
      <f>-</f>
    </oc>
    <nc r="C440" t="n">
      <f>-</f>
    </nc>
  </rcc>
  <rcc rId="27288" ua="false" sId="4">
    <oc r="C441" t="e">
      <f>-</f>
    </oc>
    <nc r="C441" t="n">
      <f>-</f>
    </nc>
  </rcc>
  <rcc rId="27289" ua="false" sId="4">
    <oc r="C442" t="e">
      <f>-</f>
    </oc>
    <nc r="C442" t="n">
      <f>-</f>
    </nc>
  </rcc>
  <rcc rId="27290" ua="false" sId="4">
    <oc r="C443" t="e">
      <f>-</f>
    </oc>
    <nc r="C443" t="n">
      <f>-</f>
    </nc>
  </rcc>
  <rcc rId="27291" ua="false" sId="4">
    <oc r="C444" t="e">
      <f>-</f>
    </oc>
    <nc r="C444" t="n">
      <f>-</f>
    </nc>
  </rcc>
  <rcc rId="27292" ua="false" sId="4">
    <oc r="C445" t="e">
      <f>-</f>
    </oc>
    <nc r="C445" t="n">
      <f>-</f>
    </nc>
  </rcc>
  <rcc rId="27293" ua="false" sId="4">
    <oc r="C446" t="e">
      <f>-</f>
    </oc>
    <nc r="C446" t="n">
      <f>-</f>
    </nc>
  </rcc>
  <rcc rId="27294" ua="false" sId="4">
    <oc r="C447" t="e">
      <f>-</f>
    </oc>
    <nc r="C447" t="n">
      <f>-</f>
    </nc>
  </rcc>
  <rcc rId="27295" ua="false" sId="4">
    <oc r="C448" t="e">
      <f>-</f>
    </oc>
    <nc r="C448" t="n">
      <f>-</f>
    </nc>
  </rcc>
  <rcc rId="27296" ua="false" sId="4">
    <oc r="C449" t="e">
      <f>-</f>
    </oc>
    <nc r="C449" t="n">
      <f>-</f>
    </nc>
  </rcc>
  <rcc rId="27297" ua="false" sId="4">
    <oc r="C450" t="e">
      <f>-</f>
    </oc>
    <nc r="C450" t="n">
      <f>-</f>
    </nc>
  </rcc>
  <rcc rId="27298" ua="false" sId="4">
    <oc r="C451" t="e">
      <f>-</f>
    </oc>
    <nc r="C451" t="n">
      <f>-</f>
    </nc>
  </rcc>
  <rcc rId="27299" ua="false" sId="4">
    <oc r="C452" t="e">
      <f>-</f>
    </oc>
    <nc r="C452" t="n">
      <f>-</f>
    </nc>
  </rcc>
  <rcc rId="27300" ua="false" sId="4">
    <oc r="C453" t="e">
      <f>-</f>
    </oc>
    <nc r="C453" t="n">
      <f>-</f>
    </nc>
  </rcc>
  <rcc rId="27301" ua="false" sId="4">
    <oc r="C454" t="e">
      <f>-</f>
    </oc>
    <nc r="C454" t="n">
      <f>-</f>
    </nc>
  </rcc>
  <rcc rId="27302" ua="false" sId="4">
    <oc r="C455" t="e">
      <f>-</f>
    </oc>
    <nc r="C455" t="n">
      <f>-</f>
    </nc>
  </rcc>
  <rcc rId="27303" ua="false" sId="4">
    <oc r="C456" t="e">
      <f>-</f>
    </oc>
    <nc r="C456" t="n">
      <f>-</f>
    </nc>
  </rcc>
  <rcc rId="27304" ua="false" sId="4">
    <oc r="C457" t="e">
      <f>-</f>
    </oc>
    <nc r="C457" t="n">
      <f>-</f>
    </nc>
  </rcc>
  <rcc rId="27305" ua="false" sId="4">
    <oc r="C458" t="e">
      <f>-</f>
    </oc>
    <nc r="C458" t="n">
      <f>-</f>
    </nc>
  </rcc>
  <rcc rId="27306" ua="false" sId="4">
    <oc r="C459" t="e">
      <f>-</f>
    </oc>
    <nc r="C459" t="n">
      <f>-</f>
    </nc>
  </rcc>
  <rcc rId="27307" ua="false" sId="4">
    <nc r="C460" t="n">
      <f>-</f>
    </nc>
  </rcc>
  <rcc rId="27308" ua="false" sId="4">
    <oc r="D435" t="e">
      <f>-</f>
    </oc>
    <nc r="D435" t="n">
      <f>-</f>
    </nc>
  </rcc>
  <rcc rId="27309" ua="false" sId="4">
    <oc r="D436" t="e">
      <f>-</f>
    </oc>
    <nc r="D436" t="n">
      <f>-</f>
    </nc>
  </rcc>
  <rcc rId="27310" ua="false" sId="4">
    <oc r="D437" t="e">
      <f>-</f>
    </oc>
    <nc r="D437" t="n">
      <f>-</f>
    </nc>
  </rcc>
  <rcc rId="27311" ua="false" sId="4">
    <oc r="D438" t="e">
      <f>-</f>
    </oc>
    <nc r="D438" t="n">
      <f>-</f>
    </nc>
  </rcc>
  <rcc rId="27312" ua="false" sId="4">
    <oc r="D439" t="e">
      <f>-</f>
    </oc>
    <nc r="D439" t="n">
      <f>-</f>
    </nc>
  </rcc>
  <rcc rId="27313" ua="false" sId="4">
    <oc r="D440" t="e">
      <f>-</f>
    </oc>
    <nc r="D440" t="n">
      <f>-</f>
    </nc>
  </rcc>
  <rcc rId="27314" ua="false" sId="4">
    <oc r="D441" t="e">
      <f>-</f>
    </oc>
    <nc r="D441" t="n">
      <f>-</f>
    </nc>
  </rcc>
  <rcc rId="27315" ua="false" sId="4">
    <oc r="D442" t="e">
      <f>-</f>
    </oc>
    <nc r="D442" t="n">
      <f>-</f>
    </nc>
  </rcc>
  <rcc rId="27316" ua="false" sId="4">
    <oc r="D443" t="e">
      <f>-</f>
    </oc>
    <nc r="D443" t="n">
      <f>-</f>
    </nc>
  </rcc>
  <rcc rId="27317" ua="false" sId="4">
    <oc r="D444" t="e">
      <f>-</f>
    </oc>
    <nc r="D444" t="n">
      <f>-</f>
    </nc>
  </rcc>
  <rcc rId="27318" ua="false" sId="4">
    <oc r="D445" t="e">
      <f>-</f>
    </oc>
    <nc r="D445" t="n">
      <f>-</f>
    </nc>
  </rcc>
  <rcc rId="27319" ua="false" sId="4">
    <oc r="D446" t="e">
      <f>-</f>
    </oc>
    <nc r="D446" t="n">
      <f>-</f>
    </nc>
  </rcc>
  <rcc rId="27320" ua="false" sId="4">
    <oc r="D447" t="e">
      <f>-</f>
    </oc>
    <nc r="D447" t="n">
      <f>-</f>
    </nc>
  </rcc>
  <rcc rId="27321" ua="false" sId="4">
    <oc r="D448" t="e">
      <f>-</f>
    </oc>
    <nc r="D448" t="n">
      <f>-</f>
    </nc>
  </rcc>
  <rcc rId="27322" ua="false" sId="4">
    <oc r="D449" t="e">
      <f>-</f>
    </oc>
    <nc r="D449" t="n">
      <f>-</f>
    </nc>
  </rcc>
  <rcc rId="27323" ua="false" sId="4">
    <oc r="D450" t="e">
      <f>-</f>
    </oc>
    <nc r="D450" t="n">
      <f>-</f>
    </nc>
  </rcc>
  <rcc rId="27324" ua="false" sId="4">
    <oc r="D451" t="e">
      <f>-</f>
    </oc>
    <nc r="D451" t="n">
      <f>-</f>
    </nc>
  </rcc>
  <rcc rId="27325" ua="false" sId="4">
    <oc r="D452" t="e">
      <f>-</f>
    </oc>
    <nc r="D452" t="n">
      <f>-</f>
    </nc>
  </rcc>
  <rcc rId="27326" ua="false" sId="4">
    <oc r="D453" t="e">
      <f>-</f>
    </oc>
    <nc r="D453" t="n">
      <f>-</f>
    </nc>
  </rcc>
  <rcc rId="27327" ua="false" sId="4">
    <oc r="D454" t="e">
      <f>-</f>
    </oc>
    <nc r="D454" t="n">
      <f>-</f>
    </nc>
  </rcc>
  <rcc rId="27328" ua="false" sId="4">
    <oc r="D455" t="e">
      <f>-</f>
    </oc>
    <nc r="D455" t="n">
      <f>-</f>
    </nc>
  </rcc>
  <rcc rId="27329" ua="false" sId="4">
    <oc r="D456" t="e">
      <f>-</f>
    </oc>
    <nc r="D456" t="n">
      <f>-</f>
    </nc>
  </rcc>
  <rcc rId="27330" ua="false" sId="4">
    <oc r="D457" t="e">
      <f>-</f>
    </oc>
    <nc r="D457" t="n">
      <f>-</f>
    </nc>
  </rcc>
  <rcc rId="27331" ua="false" sId="4">
    <oc r="D458" t="e">
      <f>-</f>
    </oc>
    <nc r="D458" t="n">
      <f>-</f>
    </nc>
  </rcc>
  <rcc rId="27332" ua="false" sId="4">
    <oc r="D459" t="e">
      <f>-</f>
    </oc>
    <nc r="D459" t="n">
      <f>-</f>
    </nc>
  </rcc>
  <rcc rId="27333" ua="false" sId="4">
    <nc r="D460" t="n">
      <f>-</f>
    </nc>
  </rcc>
  <rcc rId="27334" ua="false" sId="4">
    <oc r="E435" t="e">
      <f>-</f>
    </oc>
    <nc r="E435" t="n">
      <f>-</f>
    </nc>
  </rcc>
  <rcc rId="27335" ua="false" sId="4">
    <oc r="E436" t="e">
      <f>-</f>
    </oc>
    <nc r="E436" t="n">
      <f>-</f>
    </nc>
  </rcc>
  <rcc rId="27336" ua="false" sId="4">
    <oc r="E437" t="e">
      <f>-</f>
    </oc>
    <nc r="E437" t="n">
      <f>-</f>
    </nc>
  </rcc>
  <rcc rId="27337" ua="false" sId="4">
    <oc r="E438" t="e">
      <f>-</f>
    </oc>
    <nc r="E438" t="n">
      <f>-</f>
    </nc>
  </rcc>
  <rcc rId="27338" ua="false" sId="4">
    <oc r="E439" t="e">
      <f>-</f>
    </oc>
    <nc r="E439" t="n">
      <f>-</f>
    </nc>
  </rcc>
  <rcc rId="27339" ua="false" sId="4">
    <oc r="E440" t="e">
      <f>-</f>
    </oc>
    <nc r="E440" t="n">
      <f>-</f>
    </nc>
  </rcc>
  <rcc rId="27340" ua="false" sId="4">
    <oc r="E441" t="e">
      <f>-</f>
    </oc>
    <nc r="E441" t="n">
      <f>-</f>
    </nc>
  </rcc>
  <rcc rId="27341" ua="false" sId="4">
    <oc r="E442" t="e">
      <f>-</f>
    </oc>
    <nc r="E442" t="n">
      <f>-</f>
    </nc>
  </rcc>
  <rcc rId="27342" ua="false" sId="4">
    <oc r="E443" t="e">
      <f>-</f>
    </oc>
    <nc r="E443" t="n">
      <f>-</f>
    </nc>
  </rcc>
  <rcc rId="27343" ua="false" sId="4">
    <oc r="E444" t="e">
      <f>-</f>
    </oc>
    <nc r="E444" t="n">
      <f>-</f>
    </nc>
  </rcc>
  <rcc rId="27344" ua="false" sId="4">
    <oc r="E445" t="e">
      <f>-</f>
    </oc>
    <nc r="E445" t="n">
      <f>-</f>
    </nc>
  </rcc>
  <rcc rId="27345" ua="false" sId="4">
    <oc r="E446" t="e">
      <f>-</f>
    </oc>
    <nc r="E446" t="n">
      <f>-</f>
    </nc>
  </rcc>
  <rcc rId="27346" ua="false" sId="4">
    <oc r="E447" t="e">
      <f>-</f>
    </oc>
    <nc r="E447" t="n">
      <f>-</f>
    </nc>
  </rcc>
  <rcc rId="27347" ua="false" sId="4">
    <oc r="E448" t="e">
      <f>-</f>
    </oc>
    <nc r="E448" t="n">
      <f>-</f>
    </nc>
  </rcc>
  <rcc rId="27348" ua="false" sId="4">
    <oc r="E449" t="e">
      <f>-</f>
    </oc>
    <nc r="E449" t="n">
      <f>-</f>
    </nc>
  </rcc>
  <rcc rId="27349" ua="false" sId="4">
    <oc r="E450" t="e">
      <f>-</f>
    </oc>
    <nc r="E450" t="n">
      <f>-</f>
    </nc>
  </rcc>
  <rcc rId="27350" ua="false" sId="4">
    <oc r="E451" t="e">
      <f>-</f>
    </oc>
    <nc r="E451" t="n">
      <f>-</f>
    </nc>
  </rcc>
  <rcc rId="27351" ua="false" sId="4">
    <oc r="E452" t="e">
      <f>-</f>
    </oc>
    <nc r="E452" t="n">
      <f>-</f>
    </nc>
  </rcc>
  <rcc rId="27352" ua="false" sId="4">
    <oc r="E453" t="e">
      <f>-</f>
    </oc>
    <nc r="E453" t="n">
      <f>-</f>
    </nc>
  </rcc>
  <rcc rId="27353" ua="false" sId="4">
    <oc r="E454" t="e">
      <f>-</f>
    </oc>
    <nc r="E454" t="n">
      <f>-</f>
    </nc>
  </rcc>
  <rcc rId="27354" ua="false" sId="4">
    <oc r="E455" t="e">
      <f>-</f>
    </oc>
    <nc r="E455" t="n">
      <f>-</f>
    </nc>
  </rcc>
  <rcc rId="27355" ua="false" sId="4">
    <oc r="E456" t="e">
      <f>-</f>
    </oc>
    <nc r="E456" t="n">
      <f>-</f>
    </nc>
  </rcc>
  <rcc rId="27356" ua="false" sId="4">
    <oc r="E457" t="e">
      <f>-</f>
    </oc>
    <nc r="E457" t="n">
      <f>-</f>
    </nc>
  </rcc>
  <rcc rId="27357" ua="false" sId="4">
    <oc r="E458" t="e">
      <f>-</f>
    </oc>
    <nc r="E458" t="n">
      <f>-</f>
    </nc>
  </rcc>
  <rcc rId="27358" ua="false" sId="4">
    <oc r="E459" t="e">
      <f>-</f>
    </oc>
    <nc r="E459" t="n">
      <f>-</f>
    </nc>
  </rcc>
  <rcc rId="27359" ua="false" sId="4">
    <nc r="E460" t="n">
      <f>-</f>
    </nc>
  </rcc>
  <rcc rId="27360" ua="false" sId="4">
    <oc r="F435" t="e">
      <f>-</f>
    </oc>
    <nc r="F435" t="n">
      <f>-</f>
    </nc>
  </rcc>
  <rcc rId="27361" ua="false" sId="4">
    <oc r="F436" t="e">
      <f>-</f>
    </oc>
    <nc r="F436" t="n">
      <f>-</f>
    </nc>
  </rcc>
  <rcc rId="27362" ua="false" sId="4">
    <oc r="F437" t="e">
      <f>-</f>
    </oc>
    <nc r="F437" t="n">
      <f>-</f>
    </nc>
  </rcc>
  <rcc rId="27363" ua="false" sId="4">
    <oc r="F438" t="e">
      <f>-</f>
    </oc>
    <nc r="F438" t="n">
      <f>-</f>
    </nc>
  </rcc>
  <rcc rId="27364" ua="false" sId="4">
    <oc r="F439" t="e">
      <f>-</f>
    </oc>
    <nc r="F439" t="n">
      <f>-</f>
    </nc>
  </rcc>
  <rcc rId="27365" ua="false" sId="4">
    <oc r="F440" t="e">
      <f>-</f>
    </oc>
    <nc r="F440" t="n">
      <f>-</f>
    </nc>
  </rcc>
  <rcc rId="27366" ua="false" sId="4">
    <oc r="F441" t="e">
      <f>-</f>
    </oc>
    <nc r="F441" t="n">
      <f>-</f>
    </nc>
  </rcc>
  <rcc rId="27367" ua="false" sId="4">
    <oc r="F442" t="e">
      <f>-</f>
    </oc>
    <nc r="F442" t="n">
      <f>-</f>
    </nc>
  </rcc>
  <rcc rId="27368" ua="false" sId="4">
    <oc r="F443" t="e">
      <f>-</f>
    </oc>
    <nc r="F443" t="n">
      <f>-</f>
    </nc>
  </rcc>
  <rcc rId="27369" ua="false" sId="4">
    <oc r="F444" t="e">
      <f>-</f>
    </oc>
    <nc r="F444" t="n">
      <f>-</f>
    </nc>
  </rcc>
  <rcc rId="27370" ua="false" sId="4">
    <oc r="F445" t="e">
      <f>-</f>
    </oc>
    <nc r="F445" t="n">
      <f>-</f>
    </nc>
  </rcc>
  <rcc rId="27371" ua="false" sId="4">
    <oc r="F446" t="e">
      <f>-</f>
    </oc>
    <nc r="F446" t="n">
      <f>-</f>
    </nc>
  </rcc>
  <rcc rId="27372" ua="false" sId="4">
    <oc r="F447" t="e">
      <f>-</f>
    </oc>
    <nc r="F447" t="n">
      <f>-</f>
    </nc>
  </rcc>
  <rcc rId="27373" ua="false" sId="4">
    <oc r="F448" t="e">
      <f>-</f>
    </oc>
    <nc r="F448" t="n">
      <f>-</f>
    </nc>
  </rcc>
  <rcc rId="27374" ua="false" sId="4">
    <oc r="F449" t="e">
      <f>-</f>
    </oc>
    <nc r="F449" t="n">
      <f>-</f>
    </nc>
  </rcc>
  <rcc rId="27375" ua="false" sId="4">
    <oc r="F450" t="e">
      <f>-</f>
    </oc>
    <nc r="F450" t="n">
      <f>-</f>
    </nc>
  </rcc>
  <rcc rId="27376" ua="false" sId="4">
    <oc r="F451" t="e">
      <f>-</f>
    </oc>
    <nc r="F451" t="n">
      <f>-</f>
    </nc>
  </rcc>
  <rcc rId="27377" ua="false" sId="4">
    <oc r="F452" t="e">
      <f>-</f>
    </oc>
    <nc r="F452" t="n">
      <f>-</f>
    </nc>
  </rcc>
  <rcc rId="27378" ua="false" sId="4">
    <oc r="F453" t="e">
      <f>-</f>
    </oc>
    <nc r="F453" t="n">
      <f>-</f>
    </nc>
  </rcc>
  <rcc rId="27379" ua="false" sId="4">
    <oc r="F454" t="e">
      <f>-</f>
    </oc>
    <nc r="F454" t="n">
      <f>-</f>
    </nc>
  </rcc>
  <rcc rId="27380" ua="false" sId="4">
    <oc r="F455" t="e">
      <f>-</f>
    </oc>
    <nc r="F455" t="n">
      <f>-</f>
    </nc>
  </rcc>
  <rcc rId="27381" ua="false" sId="4">
    <oc r="F456" t="e">
      <f>-</f>
    </oc>
    <nc r="F456" t="n">
      <f>-</f>
    </nc>
  </rcc>
  <rcc rId="27382" ua="false" sId="4">
    <oc r="F457" t="e">
      <f>-</f>
    </oc>
    <nc r="F457" t="n">
      <f>-</f>
    </nc>
  </rcc>
  <rcc rId="27383" ua="false" sId="4">
    <oc r="F458" t="e">
      <f>-</f>
    </oc>
    <nc r="F458" t="n">
      <f>-</f>
    </nc>
  </rcc>
  <rcc rId="27384" ua="false" sId="4">
    <oc r="F459" t="e">
      <f>-</f>
    </oc>
    <nc r="F459" t="n">
      <f>-</f>
    </nc>
  </rcc>
  <rcc rId="27385" ua="false" sId="4">
    <nc r="F460" t="n">
      <f>-</f>
    </nc>
  </rcc>
  <rcc rId="27386" ua="false" sId="4">
    <oc r="G435" t="e">
      <f>-</f>
    </oc>
    <nc r="G435" t="n">
      <f>-</f>
    </nc>
  </rcc>
  <rcc rId="27387" ua="false" sId="4">
    <oc r="G436" t="e">
      <f>-</f>
    </oc>
    <nc r="G436" t="n">
      <f>-</f>
    </nc>
  </rcc>
  <rcc rId="27388" ua="false" sId="4">
    <oc r="G437" t="e">
      <f>-</f>
    </oc>
    <nc r="G437" t="n">
      <f>-</f>
    </nc>
  </rcc>
  <rcc rId="27389" ua="false" sId="4">
    <oc r="G438" t="e">
      <f>-</f>
    </oc>
    <nc r="G438" t="n">
      <f>-</f>
    </nc>
  </rcc>
  <rcc rId="27390" ua="false" sId="4">
    <oc r="G439" t="e">
      <f>-</f>
    </oc>
    <nc r="G439" t="n">
      <f>-</f>
    </nc>
  </rcc>
  <rcc rId="27391" ua="false" sId="4">
    <oc r="G440" t="e">
      <f>-</f>
    </oc>
    <nc r="G440" t="n">
      <f>-</f>
    </nc>
  </rcc>
  <rcc rId="27392" ua="false" sId="4">
    <oc r="G441" t="e">
      <f>-</f>
    </oc>
    <nc r="G441" t="n">
      <f>-</f>
    </nc>
  </rcc>
  <rcc rId="27393" ua="false" sId="4">
    <oc r="G442" t="e">
      <f>-</f>
    </oc>
    <nc r="G442" t="n">
      <f>-</f>
    </nc>
  </rcc>
  <rcc rId="27394" ua="false" sId="4">
    <oc r="G443" t="e">
      <f>-</f>
    </oc>
    <nc r="G443" t="n">
      <f>-</f>
    </nc>
  </rcc>
  <rcc rId="27395" ua="false" sId="4">
    <oc r="G444" t="e">
      <f>-</f>
    </oc>
    <nc r="G444" t="n">
      <f>-</f>
    </nc>
  </rcc>
  <rcc rId="27396" ua="false" sId="4">
    <oc r="G445" t="e">
      <f>-</f>
    </oc>
    <nc r="G445" t="n">
      <f>-</f>
    </nc>
  </rcc>
  <rcc rId="27397" ua="false" sId="4">
    <oc r="G446" t="e">
      <f>-</f>
    </oc>
    <nc r="G446" t="n">
      <f>-</f>
    </nc>
  </rcc>
  <rcc rId="27398" ua="false" sId="4">
    <oc r="G447" t="e">
      <f>-</f>
    </oc>
    <nc r="G447" t="n">
      <f>-</f>
    </nc>
  </rcc>
  <rcc rId="27399" ua="false" sId="4">
    <oc r="G448" t="e">
      <f>-</f>
    </oc>
    <nc r="G448" t="n">
      <f>-</f>
    </nc>
  </rcc>
  <rcc rId="27400" ua="false" sId="4">
    <oc r="G449" t="e">
      <f>-</f>
    </oc>
    <nc r="G449" t="n">
      <f>-</f>
    </nc>
  </rcc>
  <rcc rId="27401" ua="false" sId="4">
    <oc r="G450" t="e">
      <f>-</f>
    </oc>
    <nc r="G450" t="n">
      <f>-</f>
    </nc>
  </rcc>
  <rcc rId="27402" ua="false" sId="4">
    <oc r="G451" t="e">
      <f>-</f>
    </oc>
    <nc r="G451" t="n">
      <f>-</f>
    </nc>
  </rcc>
  <rcc rId="27403" ua="false" sId="4">
    <oc r="G452" t="e">
      <f>-</f>
    </oc>
    <nc r="G452" t="n">
      <f>-</f>
    </nc>
  </rcc>
  <rcc rId="27404" ua="false" sId="4">
    <oc r="G453" t="e">
      <f>-</f>
    </oc>
    <nc r="G453" t="n">
      <f>-</f>
    </nc>
  </rcc>
  <rcc rId="27405" ua="false" sId="4">
    <oc r="G454" t="e">
      <f>-</f>
    </oc>
    <nc r="G454" t="n">
      <f>-</f>
    </nc>
  </rcc>
  <rcc rId="27406" ua="false" sId="4">
    <oc r="G455" t="e">
      <f>-</f>
    </oc>
    <nc r="G455" t="n">
      <f>-</f>
    </nc>
  </rcc>
  <rcc rId="27407" ua="false" sId="4">
    <oc r="G456" t="e">
      <f>-</f>
    </oc>
    <nc r="G456" t="n">
      <f>-</f>
    </nc>
  </rcc>
  <rcc rId="27408" ua="false" sId="4">
    <oc r="G457" t="e">
      <f>-</f>
    </oc>
    <nc r="G457" t="n">
      <f>-</f>
    </nc>
  </rcc>
  <rcc rId="27409" ua="false" sId="4">
    <oc r="G458" t="e">
      <f>-</f>
    </oc>
    <nc r="G458" t="n">
      <f>-</f>
    </nc>
  </rcc>
  <rcc rId="27410" ua="false" sId="4">
    <oc r="G459" t="e">
      <f>-</f>
    </oc>
    <nc r="G459" t="n">
      <f>-</f>
    </nc>
  </rcc>
  <rcc rId="27411" ua="false" sId="4">
    <nc r="G460" t="n">
      <f>-</f>
    </nc>
  </rcc>
  <rcc rId="27412" ua="false" sId="4">
    <oc r="H435" t="e">
      <f>-</f>
    </oc>
    <nc r="H435" t="n">
      <f>-</f>
    </nc>
  </rcc>
  <rcc rId="27413" ua="false" sId="4">
    <oc r="H436" t="e">
      <f>-</f>
    </oc>
    <nc r="H436" t="n">
      <f>-</f>
    </nc>
  </rcc>
  <rcc rId="27414" ua="false" sId="4">
    <oc r="H437" t="e">
      <f>-</f>
    </oc>
    <nc r="H437" t="n">
      <f>-</f>
    </nc>
  </rcc>
  <rcc rId="27415" ua="false" sId="4">
    <oc r="H438" t="e">
      <f>-</f>
    </oc>
    <nc r="H438" t="n">
      <f>-</f>
    </nc>
  </rcc>
  <rcc rId="27416" ua="false" sId="4">
    <oc r="H439" t="e">
      <f>-</f>
    </oc>
    <nc r="H439" t="n">
      <f>-</f>
    </nc>
  </rcc>
  <rcc rId="27417" ua="false" sId="4">
    <oc r="H440" t="e">
      <f>-</f>
    </oc>
    <nc r="H440" t="n">
      <f>-</f>
    </nc>
  </rcc>
  <rcc rId="27418" ua="false" sId="4">
    <oc r="H441" t="e">
      <f>-</f>
    </oc>
    <nc r="H441" t="n">
      <f>-</f>
    </nc>
  </rcc>
  <rcc rId="27419" ua="false" sId="4">
    <oc r="H442" t="e">
      <f>-</f>
    </oc>
    <nc r="H442" t="n">
      <f>-</f>
    </nc>
  </rcc>
  <rcc rId="27420" ua="false" sId="4">
    <oc r="H443" t="e">
      <f>-</f>
    </oc>
    <nc r="H443" t="n">
      <f>-</f>
    </nc>
  </rcc>
  <rcc rId="27421" ua="false" sId="4">
    <oc r="H444" t="e">
      <f>-</f>
    </oc>
    <nc r="H444" t="n">
      <f>-</f>
    </nc>
  </rcc>
  <rcc rId="27422" ua="false" sId="4">
    <oc r="H445" t="e">
      <f>-</f>
    </oc>
    <nc r="H445" t="n">
      <f>-</f>
    </nc>
  </rcc>
  <rcc rId="27423" ua="false" sId="4">
    <oc r="H446" t="e">
      <f>-</f>
    </oc>
    <nc r="H446" t="n">
      <f>-</f>
    </nc>
  </rcc>
  <rcc rId="27424" ua="false" sId="4">
    <oc r="H447" t="e">
      <f>-</f>
    </oc>
    <nc r="H447" t="n">
      <f>-</f>
    </nc>
  </rcc>
  <rcc rId="27425" ua="false" sId="4">
    <oc r="H448" t="e">
      <f>-</f>
    </oc>
    <nc r="H448" t="n">
      <f>-</f>
    </nc>
  </rcc>
  <rcc rId="27426" ua="false" sId="4">
    <oc r="H449" t="e">
      <f>-</f>
    </oc>
    <nc r="H449" t="n">
      <f>-</f>
    </nc>
  </rcc>
  <rcc rId="27427" ua="false" sId="4">
    <oc r="H450" t="e">
      <f>-</f>
    </oc>
    <nc r="H450" t="n">
      <f>-</f>
    </nc>
  </rcc>
  <rcc rId="27428" ua="false" sId="4">
    <oc r="H451" t="e">
      <f>-</f>
    </oc>
    <nc r="H451" t="n">
      <f>-</f>
    </nc>
  </rcc>
  <rcc rId="27429" ua="false" sId="4">
    <oc r="H452" t="e">
      <f>-</f>
    </oc>
    <nc r="H452" t="n">
      <f>-</f>
    </nc>
  </rcc>
  <rcc rId="27430" ua="false" sId="4">
    <oc r="H453" t="e">
      <f>-</f>
    </oc>
    <nc r="H453" t="n">
      <f>-</f>
    </nc>
  </rcc>
  <rcc rId="27431" ua="false" sId="4">
    <oc r="H454" t="e">
      <f>-</f>
    </oc>
    <nc r="H454" t="n">
      <f>-</f>
    </nc>
  </rcc>
  <rcc rId="27432" ua="false" sId="4">
    <oc r="H455" t="e">
      <f>-</f>
    </oc>
    <nc r="H455" t="n">
      <f>-</f>
    </nc>
  </rcc>
  <rcc rId="27433" ua="false" sId="4">
    <oc r="H456" t="e">
      <f>-</f>
    </oc>
    <nc r="H456" t="n">
      <f>-</f>
    </nc>
  </rcc>
  <rcc rId="27434" ua="false" sId="4">
    <oc r="H457" t="e">
      <f>-</f>
    </oc>
    <nc r="H457" t="n">
      <f>-</f>
    </nc>
  </rcc>
  <rcc rId="27435" ua="false" sId="4">
    <oc r="H458" t="e">
      <f>-</f>
    </oc>
    <nc r="H458" t="n">
      <f>-</f>
    </nc>
  </rcc>
  <rcc rId="27436" ua="false" sId="4">
    <oc r="H459" t="e">
      <f>-</f>
    </oc>
    <nc r="H459" t="n">
      <f>-</f>
    </nc>
  </rcc>
  <rcc rId="27437" ua="false" sId="4">
    <nc r="H460" t="n">
      <f>-</f>
    </nc>
  </rcc>
  <rcc rId="27438" ua="false" sId="4">
    <oc r="I435" t="e">
      <f>-</f>
    </oc>
    <nc r="I435" t="n">
      <f>-</f>
    </nc>
  </rcc>
  <rcc rId="27439" ua="false" sId="4">
    <oc r="I436" t="e">
      <f>-</f>
    </oc>
    <nc r="I436" t="n">
      <f>-</f>
    </nc>
  </rcc>
  <rcc rId="27440" ua="false" sId="4">
    <oc r="I437" t="e">
      <f>-</f>
    </oc>
    <nc r="I437" t="n">
      <f>-</f>
    </nc>
  </rcc>
  <rcc rId="27441" ua="false" sId="4">
    <oc r="I438" t="e">
      <f>-</f>
    </oc>
    <nc r="I438" t="n">
      <f>-</f>
    </nc>
  </rcc>
  <rcc rId="27442" ua="false" sId="4">
    <oc r="I439" t="e">
      <f>-</f>
    </oc>
    <nc r="I439" t="n">
      <f>-</f>
    </nc>
  </rcc>
  <rcc rId="27443" ua="false" sId="4">
    <oc r="I440" t="e">
      <f>-</f>
    </oc>
    <nc r="I440" t="n">
      <f>-</f>
    </nc>
  </rcc>
  <rcc rId="27444" ua="false" sId="4">
    <oc r="I441" t="e">
      <f>-</f>
    </oc>
    <nc r="I441" t="n">
      <f>-</f>
    </nc>
  </rcc>
  <rcc rId="27445" ua="false" sId="4">
    <oc r="I442" t="e">
      <f>-</f>
    </oc>
    <nc r="I442" t="n">
      <f>-</f>
    </nc>
  </rcc>
  <rcc rId="27446" ua="false" sId="4">
    <oc r="I443" t="e">
      <f>-</f>
    </oc>
    <nc r="I443" t="n">
      <f>-</f>
    </nc>
  </rcc>
  <rcc rId="27447" ua="false" sId="4">
    <oc r="I444" t="e">
      <f>-</f>
    </oc>
    <nc r="I444" t="n">
      <f>-</f>
    </nc>
  </rcc>
  <rcc rId="27448" ua="false" sId="4">
    <oc r="I445" t="e">
      <f>-</f>
    </oc>
    <nc r="I445" t="n">
      <f>-</f>
    </nc>
  </rcc>
  <rcc rId="27449" ua="false" sId="4">
    <oc r="I446" t="e">
      <f>-</f>
    </oc>
    <nc r="I446" t="n">
      <f>-</f>
    </nc>
  </rcc>
  <rcc rId="27450" ua="false" sId="4">
    <oc r="I447" t="e">
      <f>-</f>
    </oc>
    <nc r="I447" t="n">
      <f>-</f>
    </nc>
  </rcc>
  <rcc rId="27451" ua="false" sId="4">
    <oc r="I448" t="e">
      <f>-</f>
    </oc>
    <nc r="I448" t="n">
      <f>-</f>
    </nc>
  </rcc>
  <rcc rId="27452" ua="false" sId="4">
    <oc r="I449" t="e">
      <f>-</f>
    </oc>
    <nc r="I449" t="n">
      <f>-</f>
    </nc>
  </rcc>
  <rcc rId="27453" ua="false" sId="4">
    <oc r="I450" t="e">
      <f>-</f>
    </oc>
    <nc r="I450" t="n">
      <f>-</f>
    </nc>
  </rcc>
  <rcc rId="27454" ua="false" sId="4">
    <oc r="I451" t="e">
      <f>-</f>
    </oc>
    <nc r="I451" t="n">
      <f>-</f>
    </nc>
  </rcc>
  <rcc rId="27455" ua="false" sId="4">
    <oc r="I452" t="e">
      <f>-</f>
    </oc>
    <nc r="I452" t="n">
      <f>-</f>
    </nc>
  </rcc>
  <rcc rId="27456" ua="false" sId="4">
    <oc r="I453" t="e">
      <f>-</f>
    </oc>
    <nc r="I453" t="n">
      <f>-</f>
    </nc>
  </rcc>
  <rcc rId="27457" ua="false" sId="4">
    <oc r="I454" t="e">
      <f>-</f>
    </oc>
    <nc r="I454" t="n">
      <f>-</f>
    </nc>
  </rcc>
  <rcc rId="27458" ua="false" sId="4">
    <oc r="I455" t="e">
      <f>-</f>
    </oc>
    <nc r="I455" t="n">
      <f>-</f>
    </nc>
  </rcc>
  <rcc rId="27459" ua="false" sId="4">
    <oc r="I456" t="e">
      <f>-</f>
    </oc>
    <nc r="I456" t="n">
      <f>-</f>
    </nc>
  </rcc>
  <rcc rId="27460" ua="false" sId="4">
    <oc r="I457" t="e">
      <f>-</f>
    </oc>
    <nc r="I457" t="n">
      <f>-</f>
    </nc>
  </rcc>
  <rcc rId="27461" ua="false" sId="4">
    <oc r="I458" t="e">
      <f>-</f>
    </oc>
    <nc r="I458" t="n">
      <f>-</f>
    </nc>
  </rcc>
  <rcc rId="27462" ua="false" sId="4">
    <oc r="I459" t="e">
      <f>-</f>
    </oc>
    <nc r="I459" t="n">
      <f>-</f>
    </nc>
  </rcc>
  <rcc rId="27463" ua="false" sId="4">
    <oc r="I460" t="n">
      <f>SUM(I433:I459)</f>
    </oc>
    <nc r="I460" t="n">
      <f>-</f>
    </nc>
  </rcc>
  <rcc rId="27464" ua="false" sId="4">
    <oc r="J435" t="e">
      <f>-</f>
    </oc>
    <nc r="J435" t="n">
      <f>-</f>
    </nc>
  </rcc>
  <rcc rId="27465" ua="false" sId="4">
    <oc r="J436" t="e">
      <f>-</f>
    </oc>
    <nc r="J436" t="n">
      <f>-</f>
    </nc>
  </rcc>
  <rcc rId="27466" ua="false" sId="4">
    <oc r="J437" t="e">
      <f>-</f>
    </oc>
    <nc r="J437" t="n">
      <f>-</f>
    </nc>
  </rcc>
  <rcc rId="27467" ua="false" sId="4">
    <oc r="J438" t="e">
      <f>-</f>
    </oc>
    <nc r="J438" t="n">
      <f>-</f>
    </nc>
  </rcc>
  <rcc rId="27468" ua="false" sId="4">
    <oc r="J439" t="e">
      <f>-</f>
    </oc>
    <nc r="J439" t="n">
      <f>-</f>
    </nc>
  </rcc>
  <rcc rId="27469" ua="false" sId="4">
    <oc r="J440" t="e">
      <f>-</f>
    </oc>
    <nc r="J440" t="n">
      <f>-</f>
    </nc>
  </rcc>
  <rcc rId="27470" ua="false" sId="4">
    <oc r="J441" t="e">
      <f>-</f>
    </oc>
    <nc r="J441" t="n">
      <f>-</f>
    </nc>
  </rcc>
  <rcc rId="27471" ua="false" sId="4">
    <oc r="J442" t="e">
      <f>-</f>
    </oc>
    <nc r="J442" t="n">
      <f>-</f>
    </nc>
  </rcc>
  <rcc rId="27472" ua="false" sId="4">
    <oc r="J443" t="e">
      <f>-</f>
    </oc>
    <nc r="J443" t="n">
      <f>-</f>
    </nc>
  </rcc>
  <rcc rId="27473" ua="false" sId="4">
    <oc r="J444" t="e">
      <f>-</f>
    </oc>
    <nc r="J444" t="n">
      <f>-</f>
    </nc>
  </rcc>
  <rcc rId="27474" ua="false" sId="4">
    <oc r="J445" t="e">
      <f>-</f>
    </oc>
    <nc r="J445" t="n">
      <f>-</f>
    </nc>
  </rcc>
  <rcc rId="27475" ua="false" sId="4">
    <oc r="J446" t="e">
      <f>-</f>
    </oc>
    <nc r="J446" t="n">
      <f>-</f>
    </nc>
  </rcc>
  <rcc rId="27476" ua="false" sId="4">
    <oc r="J447" t="e">
      <f>-</f>
    </oc>
    <nc r="J447" t="n">
      <f>-</f>
    </nc>
  </rcc>
  <rcc rId="27477" ua="false" sId="4">
    <oc r="J448" t="e">
      <f>-</f>
    </oc>
    <nc r="J448" t="n">
      <f>-</f>
    </nc>
  </rcc>
  <rcc rId="27478" ua="false" sId="4">
    <oc r="J449" t="e">
      <f>-</f>
    </oc>
    <nc r="J449" t="n">
      <f>-</f>
    </nc>
  </rcc>
  <rcc rId="27479" ua="false" sId="4">
    <oc r="J450" t="e">
      <f>-</f>
    </oc>
    <nc r="J450" t="n">
      <f>-</f>
    </nc>
  </rcc>
  <rcc rId="27480" ua="false" sId="4">
    <oc r="J451" t="e">
      <f>-</f>
    </oc>
    <nc r="J451" t="n">
      <f>-</f>
    </nc>
  </rcc>
  <rcc rId="27481" ua="false" sId="4">
    <oc r="J452" t="e">
      <f>-</f>
    </oc>
    <nc r="J452" t="n">
      <f>-</f>
    </nc>
  </rcc>
  <rcc rId="27482" ua="false" sId="4">
    <oc r="J453" t="e">
      <f>-</f>
    </oc>
    <nc r="J453" t="n">
      <f>-</f>
    </nc>
  </rcc>
  <rcc rId="27483" ua="false" sId="4">
    <oc r="J454" t="e">
      <f>-</f>
    </oc>
    <nc r="J454" t="n">
      <f>-</f>
    </nc>
  </rcc>
  <rcc rId="27484" ua="false" sId="4">
    <oc r="J455" t="e">
      <f>-</f>
    </oc>
    <nc r="J455" t="n">
      <f>-</f>
    </nc>
  </rcc>
  <rcc rId="27485" ua="false" sId="4">
    <oc r="J456" t="e">
      <f>-</f>
    </oc>
    <nc r="J456" t="n">
      <f>-</f>
    </nc>
  </rcc>
  <rcc rId="27486" ua="false" sId="4">
    <oc r="J457" t="e">
      <f>-</f>
    </oc>
    <nc r="J457" t="n">
      <f>-</f>
    </nc>
  </rcc>
  <rcc rId="27487" ua="false" sId="4">
    <oc r="J458" t="e">
      <f>-</f>
    </oc>
    <nc r="J458" t="n">
      <f>-</f>
    </nc>
  </rcc>
  <rcc rId="27488" ua="false" sId="4">
    <oc r="J459" t="e">
      <f>-</f>
    </oc>
    <nc r="J459" t="n">
      <f>-</f>
    </nc>
  </rcc>
  <rcc rId="27489" ua="false" sId="4">
    <oc r="J460" t="e">
      <f/>
    </oc>
    <nc r="J460" t="n">
      <f>-</f>
    </nc>
  </rcc>
  <rcc rId="27490" ua="false" sId="4">
    <oc r="K435" t="e">
      <f>-</f>
    </oc>
    <nc r="K435" t="n">
      <f>-</f>
    </nc>
  </rcc>
  <rcc rId="27491" ua="false" sId="4">
    <oc r="K436" t="e">
      <f>-</f>
    </oc>
    <nc r="K436" t="n">
      <f>-</f>
    </nc>
  </rcc>
  <rcc rId="27492" ua="false" sId="4">
    <oc r="K437" t="e">
      <f>-</f>
    </oc>
    <nc r="K437" t="n">
      <f>-</f>
    </nc>
  </rcc>
  <rcc rId="27493" ua="false" sId="4">
    <oc r="K438" t="e">
      <f>-</f>
    </oc>
    <nc r="K438" t="n">
      <f>-</f>
    </nc>
  </rcc>
  <rcc rId="27494" ua="false" sId="4">
    <oc r="K439" t="e">
      <f>-</f>
    </oc>
    <nc r="K439" t="n">
      <f>-</f>
    </nc>
  </rcc>
  <rcc rId="27495" ua="false" sId="4">
    <oc r="K440" t="e">
      <f>-</f>
    </oc>
    <nc r="K440" t="n">
      <f>-</f>
    </nc>
  </rcc>
  <rcc rId="27496" ua="false" sId="4">
    <oc r="K441" t="e">
      <f>-</f>
    </oc>
    <nc r="K441" t="n">
      <f>-</f>
    </nc>
  </rcc>
  <rcc rId="27497" ua="false" sId="4">
    <oc r="K442" t="e">
      <f>-</f>
    </oc>
    <nc r="K442" t="n">
      <f>-</f>
    </nc>
  </rcc>
  <rcc rId="27498" ua="false" sId="4">
    <oc r="K443" t="e">
      <f>-</f>
    </oc>
    <nc r="K443" t="n">
      <f>-</f>
    </nc>
  </rcc>
  <rcc rId="27499" ua="false" sId="4">
    <oc r="K444" t="e">
      <f>-</f>
    </oc>
    <nc r="K444" t="n">
      <f>-</f>
    </nc>
  </rcc>
  <rcc rId="27500" ua="false" sId="4">
    <oc r="K445" t="e">
      <f>-</f>
    </oc>
    <nc r="K445" t="n">
      <f>-</f>
    </nc>
  </rcc>
  <rcc rId="27501" ua="false" sId="4">
    <oc r="K446" t="e">
      <f>-</f>
    </oc>
    <nc r="K446" t="n">
      <f>-</f>
    </nc>
  </rcc>
  <rcc rId="27502" ua="false" sId="4">
    <oc r="K447" t="e">
      <f>-</f>
    </oc>
    <nc r="K447" t="n">
      <f>-</f>
    </nc>
  </rcc>
  <rcc rId="27503" ua="false" sId="4">
    <oc r="K448" t="e">
      <f>-</f>
    </oc>
    <nc r="K448" t="n">
      <f>-</f>
    </nc>
  </rcc>
  <rcc rId="27504" ua="false" sId="4">
    <oc r="K449" t="e">
      <f>-</f>
    </oc>
    <nc r="K449" t="n">
      <f>-</f>
    </nc>
  </rcc>
  <rcc rId="27505" ua="false" sId="4">
    <oc r="K450" t="e">
      <f>-</f>
    </oc>
    <nc r="K450" t="n">
      <f>-</f>
    </nc>
  </rcc>
  <rcc rId="27506" ua="false" sId="4">
    <oc r="K451" t="e">
      <f>-</f>
    </oc>
    <nc r="K451" t="n">
      <f>-</f>
    </nc>
  </rcc>
  <rcc rId="27507" ua="false" sId="4">
    <oc r="K452" t="e">
      <f>-</f>
    </oc>
    <nc r="K452" t="n">
      <f>-</f>
    </nc>
  </rcc>
  <rcc rId="27508" ua="false" sId="4">
    <oc r="K453" t="e">
      <f>-</f>
    </oc>
    <nc r="K453" t="n">
      <f>-</f>
    </nc>
  </rcc>
  <rcc rId="27509" ua="false" sId="4">
    <oc r="K454" t="e">
      <f>-</f>
    </oc>
    <nc r="K454" t="n">
      <f>-</f>
    </nc>
  </rcc>
  <rcc rId="27510" ua="false" sId="4">
    <oc r="K455" t="e">
      <f>-</f>
    </oc>
    <nc r="K455" t="n">
      <f>-</f>
    </nc>
  </rcc>
  <rcc rId="27511" ua="false" sId="4">
    <oc r="K456" t="e">
      <f>-</f>
    </oc>
    <nc r="K456" t="n">
      <f>-</f>
    </nc>
  </rcc>
  <rcc rId="27512" ua="false" sId="4">
    <oc r="K457" t="e">
      <f>-</f>
    </oc>
    <nc r="K457" t="n">
      <f>-</f>
    </nc>
  </rcc>
  <rcc rId="27513" ua="false" sId="4">
    <oc r="K458" t="e">
      <f>-</f>
    </oc>
    <nc r="K458" t="n">
      <f>-</f>
    </nc>
  </rcc>
  <rcc rId="27514" ua="false" sId="4">
    <oc r="K459" t="e">
      <f>-</f>
    </oc>
    <nc r="K459" t="n">
      <f>-</f>
    </nc>
  </rcc>
  <rcc rId="27515" ua="false" sId="4">
    <oc r="K460" t="e">
      <f>I460-</f>
    </oc>
    <nc r="K460" t="n">
      <f>-</f>
    </nc>
  </rcc>
  <rcc rId="27516" ua="false" sId="4">
    <oc r="L435" t="e">
      <f>-</f>
    </oc>
    <nc r="L435" t="n">
      <f>-</f>
    </nc>
  </rcc>
  <rcc rId="27517" ua="false" sId="4">
    <oc r="L436" t="e">
      <f>-</f>
    </oc>
    <nc r="L436" t="n">
      <f>-</f>
    </nc>
  </rcc>
  <rcc rId="27518" ua="false" sId="4">
    <oc r="L437" t="e">
      <f>-</f>
    </oc>
    <nc r="L437" t="n">
      <f>-</f>
    </nc>
  </rcc>
  <rcc rId="27519" ua="false" sId="4">
    <oc r="L438" t="e">
      <f>-</f>
    </oc>
    <nc r="L438" t="n">
      <f>-</f>
    </nc>
  </rcc>
  <rcc rId="27520" ua="false" sId="4">
    <oc r="L439" t="e">
      <f>-</f>
    </oc>
    <nc r="L439" t="n">
      <f>-</f>
    </nc>
  </rcc>
  <rcc rId="27521" ua="false" sId="4">
    <oc r="L440" t="e">
      <f>-</f>
    </oc>
    <nc r="L440" t="n">
      <f>-</f>
    </nc>
  </rcc>
  <rcc rId="27522" ua="false" sId="4">
    <oc r="L441" t="e">
      <f>-</f>
    </oc>
    <nc r="L441" t="n">
      <f>-</f>
    </nc>
  </rcc>
  <rcc rId="27523" ua="false" sId="4">
    <oc r="L442" t="e">
      <f>-</f>
    </oc>
    <nc r="L442" t="n">
      <f>-</f>
    </nc>
  </rcc>
  <rcc rId="27524" ua="false" sId="4">
    <oc r="L443" t="e">
      <f>-</f>
    </oc>
    <nc r="L443" t="n">
      <f>-</f>
    </nc>
  </rcc>
  <rcc rId="27525" ua="false" sId="4">
    <oc r="L444" t="e">
      <f>-</f>
    </oc>
    <nc r="L444" t="n">
      <f>-</f>
    </nc>
  </rcc>
  <rcc rId="27526" ua="false" sId="4">
    <oc r="L445" t="e">
      <f>-</f>
    </oc>
    <nc r="L445" t="n">
      <f>-</f>
    </nc>
  </rcc>
  <rcc rId="27527" ua="false" sId="4">
    <oc r="L446" t="e">
      <f>-</f>
    </oc>
    <nc r="L446" t="n">
      <f>-</f>
    </nc>
  </rcc>
  <rcc rId="27528" ua="false" sId="4">
    <oc r="L447" t="e">
      <f>-</f>
    </oc>
    <nc r="L447" t="n">
      <f>-</f>
    </nc>
  </rcc>
  <rcc rId="27529" ua="false" sId="4">
    <oc r="L448" t="e">
      <f>-</f>
    </oc>
    <nc r="L448" t="n">
      <f>-</f>
    </nc>
  </rcc>
  <rcc rId="27530" ua="false" sId="4">
    <oc r="L449" t="e">
      <f>-</f>
    </oc>
    <nc r="L449" t="n">
      <f>-</f>
    </nc>
  </rcc>
  <rcc rId="27531" ua="false" sId="4">
    <oc r="L450" t="e">
      <f>-</f>
    </oc>
    <nc r="L450" t="n">
      <f>-</f>
    </nc>
  </rcc>
  <rcc rId="27532" ua="false" sId="4">
    <oc r="L451" t="e">
      <f>-</f>
    </oc>
    <nc r="L451" t="n">
      <f>-</f>
    </nc>
  </rcc>
  <rcc rId="27533" ua="false" sId="4">
    <oc r="L452" t="e">
      <f>-</f>
    </oc>
    <nc r="L452" t="n">
      <f>-</f>
    </nc>
  </rcc>
  <rcc rId="27534" ua="false" sId="4">
    <oc r="L453" t="e">
      <f>-</f>
    </oc>
    <nc r="L453" t="n">
      <f>-</f>
    </nc>
  </rcc>
  <rcc rId="27535" ua="false" sId="4">
    <oc r="L454" t="e">
      <f>-</f>
    </oc>
    <nc r="L454" t="n">
      <f>-</f>
    </nc>
  </rcc>
  <rcc rId="27536" ua="false" sId="4">
    <oc r="L455" t="e">
      <f>-</f>
    </oc>
    <nc r="L455" t="n">
      <f>-</f>
    </nc>
  </rcc>
  <rcc rId="27537" ua="false" sId="4">
    <oc r="L456" t="e">
      <f>-</f>
    </oc>
    <nc r="L456" t="n">
      <f>-</f>
    </nc>
  </rcc>
  <rcc rId="27538" ua="false" sId="4">
    <oc r="L457" t="e">
      <f>-</f>
    </oc>
    <nc r="L457" t="n">
      <f>-</f>
    </nc>
  </rcc>
  <rcc rId="27539" ua="false" sId="4">
    <oc r="L458" t="e">
      <f>-</f>
    </oc>
    <nc r="L458" t="n">
      <f>-</f>
    </nc>
  </rcc>
  <rcc rId="27540" ua="false" sId="4">
    <oc r="L459" t="e">
      <f>-</f>
    </oc>
    <nc r="L459" t="n">
      <f>-</f>
    </nc>
  </rcc>
  <rcc rId="27541" ua="false" sId="4">
    <oc r="L460" t="e">
      <f>J460-</f>
    </oc>
    <nc r="L460" t="n">
      <f>-</f>
    </nc>
  </rcc>
  <rcc rId="27542" ua="false" sId="4">
    <oc r="M435" t="e">
      <f>-</f>
    </oc>
    <nc r="M435" t="n">
      <f>-</f>
    </nc>
  </rcc>
  <rcc rId="27543" ua="false" sId="4">
    <oc r="M436" t="e">
      <f>-</f>
    </oc>
    <nc r="M436" t="n">
      <f>-</f>
    </nc>
  </rcc>
  <rcc rId="27544" ua="false" sId="4">
    <oc r="M437" t="e">
      <f>-</f>
    </oc>
    <nc r="M437" t="n">
      <f>-</f>
    </nc>
  </rcc>
  <rcc rId="27545" ua="false" sId="4">
    <oc r="M438" t="e">
      <f>-</f>
    </oc>
    <nc r="M438" t="n">
      <f>-</f>
    </nc>
  </rcc>
  <rcc rId="27546" ua="false" sId="4">
    <oc r="M439" t="e">
      <f>-</f>
    </oc>
    <nc r="M439" t="n">
      <f>-</f>
    </nc>
  </rcc>
  <rcc rId="27547" ua="false" sId="4">
    <oc r="M440" t="e">
      <f>-</f>
    </oc>
    <nc r="M440" t="n">
      <f>-</f>
    </nc>
  </rcc>
  <rcc rId="27548" ua="false" sId="4">
    <oc r="M441" t="e">
      <f>-</f>
    </oc>
    <nc r="M441" t="n">
      <f>-</f>
    </nc>
  </rcc>
  <rcc rId="27549" ua="false" sId="4">
    <oc r="M442" t="e">
      <f>-</f>
    </oc>
    <nc r="M442" t="n">
      <f>-</f>
    </nc>
  </rcc>
  <rcc rId="27550" ua="false" sId="4">
    <oc r="M443" t="e">
      <f>-</f>
    </oc>
    <nc r="M443" t="n">
      <f>-</f>
    </nc>
  </rcc>
  <rcc rId="27551" ua="false" sId="4">
    <oc r="M444" t="e">
      <f>-</f>
    </oc>
    <nc r="M444" t="n">
      <f>-</f>
    </nc>
  </rcc>
  <rcc rId="27552" ua="false" sId="4">
    <oc r="M445" t="e">
      <f>-</f>
    </oc>
    <nc r="M445" t="n">
      <f>-</f>
    </nc>
  </rcc>
  <rcc rId="27553" ua="false" sId="4">
    <oc r="M446" t="e">
      <f>-</f>
    </oc>
    <nc r="M446" t="n">
      <f>-</f>
    </nc>
  </rcc>
  <rcc rId="27554" ua="false" sId="4">
    <oc r="M447" t="e">
      <f>-</f>
    </oc>
    <nc r="M447" t="n">
      <f>-</f>
    </nc>
  </rcc>
  <rcc rId="27555" ua="false" sId="4">
    <oc r="M448" t="e">
      <f>-</f>
    </oc>
    <nc r="M448" t="n">
      <f>-</f>
    </nc>
  </rcc>
  <rcc rId="27556" ua="false" sId="4">
    <oc r="M449" t="e">
      <f>-</f>
    </oc>
    <nc r="M449" t="n">
      <f>-</f>
    </nc>
  </rcc>
  <rcc rId="27557" ua="false" sId="4">
    <oc r="M450" t="e">
      <f>-</f>
    </oc>
    <nc r="M450" t="n">
      <f>-</f>
    </nc>
  </rcc>
  <rcc rId="27558" ua="false" sId="4">
    <oc r="M451" t="e">
      <f>-</f>
    </oc>
    <nc r="M451" t="n">
      <f>-</f>
    </nc>
  </rcc>
  <rcc rId="27559" ua="false" sId="4">
    <oc r="M452" t="e">
      <f>-</f>
    </oc>
    <nc r="M452" t="n">
      <f>-</f>
    </nc>
  </rcc>
  <rcc rId="27560" ua="false" sId="4">
    <oc r="M453" t="e">
      <f>-</f>
    </oc>
    <nc r="M453" t="n">
      <f>-</f>
    </nc>
  </rcc>
  <rcc rId="27561" ua="false" sId="4">
    <oc r="M454" t="e">
      <f>-</f>
    </oc>
    <nc r="M454" t="n">
      <f>-</f>
    </nc>
  </rcc>
  <rcc rId="27562" ua="false" sId="4">
    <oc r="M455" t="e">
      <f>-</f>
    </oc>
    <nc r="M455" t="n">
      <f>-</f>
    </nc>
  </rcc>
  <rcc rId="27563" ua="false" sId="4">
    <oc r="M456" t="e">
      <f>-</f>
    </oc>
    <nc r="M456" t="n">
      <f>-</f>
    </nc>
  </rcc>
  <rcc rId="27564" ua="false" sId="4">
    <oc r="M457" t="e">
      <f>-</f>
    </oc>
    <nc r="M457" t="n">
      <f>-</f>
    </nc>
  </rcc>
  <rcc rId="27565" ua="false" sId="4">
    <oc r="M458" t="e">
      <f>-</f>
    </oc>
    <nc r="M458" t="n">
      <f>-</f>
    </nc>
  </rcc>
  <rcc rId="27566" ua="false" sId="4">
    <oc r="M459" t="e">
      <f>-</f>
    </oc>
    <nc r="M459" t="n">
      <f>-</f>
    </nc>
  </rcc>
  <rcc rId="27567" ua="false" sId="4">
    <nc r="M460" t="n">
      <f>-</f>
    </nc>
  </rcc>
  <rcc rId="27568" ua="false" sId="4">
    <oc r="N435" t="e">
      <f>-</f>
    </oc>
    <nc r="N435" t="n">
      <f>-</f>
    </nc>
  </rcc>
  <rcc rId="27569" ua="false" sId="4">
    <oc r="N436" t="e">
      <f>-</f>
    </oc>
    <nc r="N436" t="n">
      <f>-</f>
    </nc>
  </rcc>
  <rcc rId="27570" ua="false" sId="4">
    <oc r="N437" t="e">
      <f>-</f>
    </oc>
    <nc r="N437" t="n">
      <f>-</f>
    </nc>
  </rcc>
  <rcc rId="27571" ua="false" sId="4">
    <oc r="N438" t="e">
      <f>-</f>
    </oc>
    <nc r="N438" t="n">
      <f>-</f>
    </nc>
  </rcc>
  <rcc rId="27572" ua="false" sId="4">
    <oc r="N439" t="e">
      <f>-</f>
    </oc>
    <nc r="N439" t="n">
      <f>-</f>
    </nc>
  </rcc>
  <rcc rId="27573" ua="false" sId="4">
    <oc r="N440" t="e">
      <f>-</f>
    </oc>
    <nc r="N440" t="n">
      <f>-</f>
    </nc>
  </rcc>
  <rcc rId="27574" ua="false" sId="4">
    <oc r="N441" t="e">
      <f>-</f>
    </oc>
    <nc r="N441" t="n">
      <f>-</f>
    </nc>
  </rcc>
  <rcc rId="27575" ua="false" sId="4">
    <oc r="N442" t="e">
      <f>-</f>
    </oc>
    <nc r="N442" t="n">
      <f>-</f>
    </nc>
  </rcc>
  <rcc rId="27576" ua="false" sId="4">
    <oc r="N443" t="e">
      <f>-</f>
    </oc>
    <nc r="N443" t="n">
      <f>-</f>
    </nc>
  </rcc>
  <rcc rId="27577" ua="false" sId="4">
    <oc r="N444" t="e">
      <f>-</f>
    </oc>
    <nc r="N444" t="n">
      <f>-</f>
    </nc>
  </rcc>
  <rcc rId="27578" ua="false" sId="4">
    <oc r="N445" t="e">
      <f>-</f>
    </oc>
    <nc r="N445" t="n">
      <f>-</f>
    </nc>
  </rcc>
  <rcc rId="27579" ua="false" sId="4">
    <oc r="N446" t="e">
      <f>-</f>
    </oc>
    <nc r="N446" t="n">
      <f>-</f>
    </nc>
  </rcc>
  <rcc rId="27580" ua="false" sId="4">
    <oc r="N447" t="e">
      <f>-</f>
    </oc>
    <nc r="N447" t="n">
      <f>-</f>
    </nc>
  </rcc>
  <rcc rId="27581" ua="false" sId="4">
    <oc r="N448" t="e">
      <f>-</f>
    </oc>
    <nc r="N448" t="n">
      <f>-</f>
    </nc>
  </rcc>
  <rcc rId="27582" ua="false" sId="4">
    <oc r="N449" t="e">
      <f>-</f>
    </oc>
    <nc r="N449" t="n">
      <f>-</f>
    </nc>
  </rcc>
  <rcc rId="27583" ua="false" sId="4">
    <oc r="N450" t="e">
      <f>-</f>
    </oc>
    <nc r="N450" t="n">
      <f>-</f>
    </nc>
  </rcc>
  <rcc rId="27584" ua="false" sId="4">
    <oc r="N451" t="e">
      <f>-</f>
    </oc>
    <nc r="N451" t="n">
      <f>-</f>
    </nc>
  </rcc>
  <rcc rId="27585" ua="false" sId="4">
    <oc r="N452" t="e">
      <f>-</f>
    </oc>
    <nc r="N452" t="n">
      <f>-</f>
    </nc>
  </rcc>
  <rcc rId="27586" ua="false" sId="4">
    <oc r="N453" t="e">
      <f>-</f>
    </oc>
    <nc r="N453" t="n">
      <f>-</f>
    </nc>
  </rcc>
  <rcc rId="27587" ua="false" sId="4">
    <oc r="N454" t="e">
      <f>-</f>
    </oc>
    <nc r="N454" t="n">
      <f>-</f>
    </nc>
  </rcc>
  <rcc rId="27588" ua="false" sId="4">
    <oc r="N455" t="e">
      <f>-</f>
    </oc>
    <nc r="N455" t="n">
      <f>-</f>
    </nc>
  </rcc>
  <rcc rId="27589" ua="false" sId="4">
    <oc r="N456" t="e">
      <f>-</f>
    </oc>
    <nc r="N456" t="n">
      <f>-</f>
    </nc>
  </rcc>
  <rcc rId="27590" ua="false" sId="4">
    <oc r="N457" t="e">
      <f>-</f>
    </oc>
    <nc r="N457" t="n">
      <f>-</f>
    </nc>
  </rcc>
  <rcc rId="27591" ua="false" sId="4">
    <oc r="N458" t="e">
      <f>-</f>
    </oc>
    <nc r="N458" t="n">
      <f>-</f>
    </nc>
  </rcc>
  <rcc rId="27592" ua="false" sId="4">
    <oc r="N459" t="e">
      <f>-</f>
    </oc>
    <nc r="N459" t="n">
      <f>-</f>
    </nc>
  </rcc>
  <rcc rId="27593" ua="false" sId="4">
    <oc r="N460" t="e">
      <f/>
    </oc>
    <nc r="N460" t="n">
      <f>-</f>
    </nc>
  </rcc>
  <rcc rId="27594" ua="false" sId="4">
    <oc r="O435" t="e">
      <f>-</f>
    </oc>
    <nc r="O435" t="n">
      <f>-</f>
    </nc>
  </rcc>
  <rcc rId="27595" ua="false" sId="4">
    <oc r="O436" t="e">
      <f>-</f>
    </oc>
    <nc r="O436" t="n">
      <f>-</f>
    </nc>
  </rcc>
  <rcc rId="27596" ua="false" sId="4">
    <oc r="O437" t="e">
      <f>-</f>
    </oc>
    <nc r="O437" t="n">
      <f>-</f>
    </nc>
  </rcc>
  <rcc rId="27597" ua="false" sId="4">
    <oc r="O438" t="e">
      <f>-</f>
    </oc>
    <nc r="O438" t="n">
      <f>-</f>
    </nc>
  </rcc>
  <rcc rId="27598" ua="false" sId="4">
    <oc r="O439" t="e">
      <f>-</f>
    </oc>
    <nc r="O439" t="n">
      <f>-</f>
    </nc>
  </rcc>
  <rcc rId="27599" ua="false" sId="4">
    <oc r="O440" t="e">
      <f>-</f>
    </oc>
    <nc r="O440" t="n">
      <f>-</f>
    </nc>
  </rcc>
  <rcc rId="27600" ua="false" sId="4">
    <oc r="O441" t="e">
      <f>-</f>
    </oc>
    <nc r="O441" t="n">
      <f>-</f>
    </nc>
  </rcc>
  <rcc rId="27601" ua="false" sId="4">
    <oc r="O442" t="e">
      <f>-</f>
    </oc>
    <nc r="O442" t="n">
      <f>-</f>
    </nc>
  </rcc>
  <rcc rId="27602" ua="false" sId="4">
    <oc r="O443" t="e">
      <f>-</f>
    </oc>
    <nc r="O443" t="n">
      <f>-</f>
    </nc>
  </rcc>
  <rcc rId="27603" ua="false" sId="4">
    <oc r="O444" t="e">
      <f>-</f>
    </oc>
    <nc r="O444" t="n">
      <f>-</f>
    </nc>
  </rcc>
  <rcc rId="27604" ua="false" sId="4">
    <oc r="O445" t="e">
      <f>-</f>
    </oc>
    <nc r="O445" t="n">
      <f>-</f>
    </nc>
  </rcc>
  <rcc rId="27605" ua="false" sId="4">
    <oc r="O446" t="e">
      <f>-</f>
    </oc>
    <nc r="O446" t="n">
      <f>-</f>
    </nc>
  </rcc>
  <rcc rId="27606" ua="false" sId="4">
    <oc r="O447" t="e">
      <f>-</f>
    </oc>
    <nc r="O447" t="n">
      <f>-</f>
    </nc>
  </rcc>
  <rcc rId="27607" ua="false" sId="4">
    <oc r="O448" t="e">
      <f>-</f>
    </oc>
    <nc r="O448" t="n">
      <f>-</f>
    </nc>
  </rcc>
  <rcc rId="27608" ua="false" sId="4">
    <oc r="O449" t="e">
      <f>-</f>
    </oc>
    <nc r="O449" t="n">
      <f>-</f>
    </nc>
  </rcc>
  <rcc rId="27609" ua="false" sId="4">
    <oc r="O450" t="e">
      <f>-</f>
    </oc>
    <nc r="O450" t="n">
      <f>-</f>
    </nc>
  </rcc>
  <rcc rId="27610" ua="false" sId="4">
    <oc r="O451" t="e">
      <f>-</f>
    </oc>
    <nc r="O451" t="n">
      <f>-</f>
    </nc>
  </rcc>
  <rcc rId="27611" ua="false" sId="4">
    <oc r="O452" t="e">
      <f>-</f>
    </oc>
    <nc r="O452" t="n">
      <f>-</f>
    </nc>
  </rcc>
  <rcc rId="27612" ua="false" sId="4">
    <oc r="O453" t="e">
      <f>-</f>
    </oc>
    <nc r="O453" t="n">
      <f>-</f>
    </nc>
  </rcc>
  <rcc rId="27613" ua="false" sId="4">
    <oc r="O454" t="e">
      <f>-</f>
    </oc>
    <nc r="O454" t="n">
      <f>-</f>
    </nc>
  </rcc>
  <rcc rId="27614" ua="false" sId="4">
    <oc r="O455" t="e">
      <f>-</f>
    </oc>
    <nc r="O455" t="n">
      <f>-</f>
    </nc>
  </rcc>
  <rcc rId="27615" ua="false" sId="4">
    <oc r="O456" t="e">
      <f>-</f>
    </oc>
    <nc r="O456" t="n">
      <f>-</f>
    </nc>
  </rcc>
  <rcc rId="27616" ua="false" sId="4">
    <oc r="O457" t="e">
      <f>-</f>
    </oc>
    <nc r="O457" t="n">
      <f>-</f>
    </nc>
  </rcc>
  <rcc rId="27617" ua="false" sId="4">
    <oc r="O458" t="e">
      <f>-</f>
    </oc>
    <nc r="O458" t="n">
      <f>-</f>
    </nc>
  </rcc>
  <rcc rId="27618" ua="false" sId="4">
    <oc r="O459" t="e">
      <f>-</f>
    </oc>
    <nc r="O459" t="n">
      <f>-</f>
    </nc>
  </rcc>
  <rcc rId="27619" ua="false" sId="4">
    <nc r="O460" t="n">
      <f>-</f>
    </nc>
  </rcc>
  <rcc rId="27620" ua="false" sId="4">
    <oc r="P435" t="e">
      <f>-</f>
    </oc>
    <nc r="P435" t="n">
      <f>-</f>
    </nc>
  </rcc>
  <rcc rId="27621" ua="false" sId="4">
    <oc r="P436" t="e">
      <f>-</f>
    </oc>
    <nc r="P436" t="n">
      <f>-</f>
    </nc>
  </rcc>
  <rcc rId="27622" ua="false" sId="4">
    <oc r="P437" t="e">
      <f>-</f>
    </oc>
    <nc r="P437" t="n">
      <f>-</f>
    </nc>
  </rcc>
  <rcc rId="27623" ua="false" sId="4">
    <oc r="P438" t="e">
      <f>-</f>
    </oc>
    <nc r="P438" t="n">
      <f>-</f>
    </nc>
  </rcc>
  <rcc rId="27624" ua="false" sId="4">
    <oc r="P439" t="e">
      <f>-</f>
    </oc>
    <nc r="P439" t="n">
      <f>-</f>
    </nc>
  </rcc>
  <rcc rId="27625" ua="false" sId="4">
    <oc r="P440" t="e">
      <f>-</f>
    </oc>
    <nc r="P440" t="n">
      <f>-</f>
    </nc>
  </rcc>
  <rcc rId="27626" ua="false" sId="4">
    <oc r="P441" t="e">
      <f>-</f>
    </oc>
    <nc r="P441" t="n">
      <f>-</f>
    </nc>
  </rcc>
  <rcc rId="27627" ua="false" sId="4">
    <oc r="P442" t="e">
      <f>-</f>
    </oc>
    <nc r="P442" t="n">
      <f>-</f>
    </nc>
  </rcc>
  <rcc rId="27628" ua="false" sId="4">
    <oc r="P443" t="e">
      <f>-</f>
    </oc>
    <nc r="P443" t="n">
      <f>-</f>
    </nc>
  </rcc>
  <rcc rId="27629" ua="false" sId="4">
    <oc r="P444" t="e">
      <f>-</f>
    </oc>
    <nc r="P444" t="n">
      <f>-</f>
    </nc>
  </rcc>
  <rcc rId="27630" ua="false" sId="4">
    <oc r="P445" t="e">
      <f>-</f>
    </oc>
    <nc r="P445" t="n">
      <f>-</f>
    </nc>
  </rcc>
  <rcc rId="27631" ua="false" sId="4">
    <oc r="P446" t="e">
      <f>-</f>
    </oc>
    <nc r="P446" t="n">
      <f>-</f>
    </nc>
  </rcc>
  <rcc rId="27632" ua="false" sId="4">
    <oc r="P447" t="e">
      <f>-</f>
    </oc>
    <nc r="P447" t="n">
      <f>-</f>
    </nc>
  </rcc>
  <rcc rId="27633" ua="false" sId="4">
    <oc r="P448" t="e">
      <f>-</f>
    </oc>
    <nc r="P448" t="n">
      <f>-</f>
    </nc>
  </rcc>
  <rcc rId="27634" ua="false" sId="4">
    <oc r="P449" t="e">
      <f>-</f>
    </oc>
    <nc r="P449" t="n">
      <f>-</f>
    </nc>
  </rcc>
  <rcc rId="27635" ua="false" sId="4">
    <oc r="P450" t="e">
      <f>-</f>
    </oc>
    <nc r="P450" t="n">
      <f>-</f>
    </nc>
  </rcc>
  <rcc rId="27636" ua="false" sId="4">
    <oc r="P451" t="e">
      <f>-</f>
    </oc>
    <nc r="P451" t="n">
      <f>-</f>
    </nc>
  </rcc>
  <rcc rId="27637" ua="false" sId="4">
    <oc r="P452" t="e">
      <f>-</f>
    </oc>
    <nc r="P452" t="n">
      <f>-</f>
    </nc>
  </rcc>
  <rcc rId="27638" ua="false" sId="4">
    <oc r="P453" t="e">
      <f>-</f>
    </oc>
    <nc r="P453" t="n">
      <f>-</f>
    </nc>
  </rcc>
  <rcc rId="27639" ua="false" sId="4">
    <oc r="P454" t="e">
      <f>-</f>
    </oc>
    <nc r="P454" t="n">
      <f>-</f>
    </nc>
  </rcc>
  <rcc rId="27640" ua="false" sId="4">
    <oc r="P455" t="e">
      <f>-</f>
    </oc>
    <nc r="P455" t="n">
      <f>-</f>
    </nc>
  </rcc>
  <rcc rId="27641" ua="false" sId="4">
    <oc r="P456" t="e">
      <f>-</f>
    </oc>
    <nc r="P456" t="n">
      <f>-</f>
    </nc>
  </rcc>
  <rcc rId="27642" ua="false" sId="4">
    <oc r="P457" t="e">
      <f>-</f>
    </oc>
    <nc r="P457" t="n">
      <f>-</f>
    </nc>
  </rcc>
  <rcc rId="27643" ua="false" sId="4">
    <oc r="P458" t="e">
      <f>-</f>
    </oc>
    <nc r="P458" t="n">
      <f>-</f>
    </nc>
  </rcc>
  <rcc rId="27644" ua="false" sId="4">
    <oc r="P459" t="e">
      <f>-</f>
    </oc>
    <nc r="P459" t="n">
      <f>-</f>
    </nc>
  </rcc>
  <rcc rId="27645" ua="false" sId="4">
    <oc r="P460" t="e">
      <f/>
    </oc>
    <nc r="P460" t="n">
      <f>-</f>
    </nc>
  </rcc>
  <rcc rId="27646" ua="false" sId="4">
    <oc r="Q435" t="e">
      <f>-</f>
    </oc>
    <nc r="Q435" t="n">
      <f>-</f>
    </nc>
  </rcc>
  <rcc rId="27647" ua="false" sId="4">
    <oc r="Q436" t="e">
      <f>-</f>
    </oc>
    <nc r="Q436" t="n">
      <f>-</f>
    </nc>
  </rcc>
  <rcc rId="27648" ua="false" sId="4">
    <oc r="Q437" t="e">
      <f>-</f>
    </oc>
    <nc r="Q437" t="n">
      <f>-</f>
    </nc>
  </rcc>
  <rcc rId="27649" ua="false" sId="4">
    <oc r="Q438" t="e">
      <f>-</f>
    </oc>
    <nc r="Q438" t="n">
      <f>-</f>
    </nc>
  </rcc>
  <rcc rId="27650" ua="false" sId="4">
    <oc r="Q439" t="e">
      <f>-</f>
    </oc>
    <nc r="Q439" t="n">
      <f>-</f>
    </nc>
  </rcc>
  <rcc rId="27651" ua="false" sId="4">
    <oc r="Q440" t="e">
      <f>-</f>
    </oc>
    <nc r="Q440" t="n">
      <f>-</f>
    </nc>
  </rcc>
  <rcc rId="27652" ua="false" sId="4">
    <oc r="Q441" t="e">
      <f>-</f>
    </oc>
    <nc r="Q441" t="n">
      <f>-</f>
    </nc>
  </rcc>
  <rcc rId="27653" ua="false" sId="4">
    <oc r="Q442" t="e">
      <f>-</f>
    </oc>
    <nc r="Q442" t="n">
      <f>-</f>
    </nc>
  </rcc>
  <rcc rId="27654" ua="false" sId="4">
    <oc r="Q443" t="e">
      <f>-</f>
    </oc>
    <nc r="Q443" t="n">
      <f>-</f>
    </nc>
  </rcc>
  <rcc rId="27655" ua="false" sId="4">
    <oc r="Q444" t="e">
      <f>-</f>
    </oc>
    <nc r="Q444" t="n">
      <f>-</f>
    </nc>
  </rcc>
  <rcc rId="27656" ua="false" sId="4">
    <oc r="Q445" t="e">
      <f>-</f>
    </oc>
    <nc r="Q445" t="n">
      <f>-</f>
    </nc>
  </rcc>
  <rcc rId="27657" ua="false" sId="4">
    <oc r="Q446" t="e">
      <f>-</f>
    </oc>
    <nc r="Q446" t="n">
      <f>-</f>
    </nc>
  </rcc>
  <rcc rId="27658" ua="false" sId="4">
    <oc r="Q447" t="e">
      <f>-</f>
    </oc>
    <nc r="Q447" t="n">
      <f>-</f>
    </nc>
  </rcc>
  <rcc rId="27659" ua="false" sId="4">
    <oc r="Q448" t="e">
      <f>-</f>
    </oc>
    <nc r="Q448" t="n">
      <f>-</f>
    </nc>
  </rcc>
  <rcc rId="27660" ua="false" sId="4">
    <oc r="Q449" t="e">
      <f>-</f>
    </oc>
    <nc r="Q449" t="n">
      <f>-</f>
    </nc>
  </rcc>
  <rcc rId="27661" ua="false" sId="4">
    <oc r="Q450" t="e">
      <f>-</f>
    </oc>
    <nc r="Q450" t="n">
      <f>-</f>
    </nc>
  </rcc>
  <rcc rId="27662" ua="false" sId="4">
    <oc r="Q451" t="e">
      <f>-</f>
    </oc>
    <nc r="Q451" t="n">
      <f>-</f>
    </nc>
  </rcc>
  <rcc rId="27663" ua="false" sId="4">
    <oc r="Q452" t="e">
      <f>-</f>
    </oc>
    <nc r="Q452" t="n">
      <f>-</f>
    </nc>
  </rcc>
  <rcc rId="27664" ua="false" sId="4">
    <oc r="Q453" t="e">
      <f>-</f>
    </oc>
    <nc r="Q453" t="n">
      <f>-</f>
    </nc>
  </rcc>
  <rcc rId="27665" ua="false" sId="4">
    <oc r="Q454" t="e">
      <f>-</f>
    </oc>
    <nc r="Q454" t="n">
      <f>-</f>
    </nc>
  </rcc>
  <rcc rId="27666" ua="false" sId="4">
    <oc r="Q455" t="e">
      <f>-</f>
    </oc>
    <nc r="Q455" t="n">
      <f>-</f>
    </nc>
  </rcc>
  <rcc rId="27667" ua="false" sId="4">
    <oc r="Q456" t="e">
      <f>-</f>
    </oc>
    <nc r="Q456" t="n">
      <f>-</f>
    </nc>
  </rcc>
  <rcc rId="27668" ua="false" sId="4">
    <oc r="Q457" t="e">
      <f>-</f>
    </oc>
    <nc r="Q457" t="n">
      <f>-</f>
    </nc>
  </rcc>
  <rcc rId="27669" ua="false" sId="4">
    <oc r="Q458" t="e">
      <f>-</f>
    </oc>
    <nc r="Q458" t="n">
      <f>-</f>
    </nc>
  </rcc>
  <rcc rId="27670" ua="false" sId="4">
    <oc r="Q459" t="e">
      <f>-</f>
    </oc>
    <nc r="Q459" t="n">
      <f>-</f>
    </nc>
  </rcc>
  <rcc rId="27671" ua="false" sId="4">
    <nc r="Q460" t="n">
      <f>-</f>
    </nc>
  </rcc>
  <rcc rId="27672" ua="false" sId="4">
    <oc r="S435" t="e">
      <f>-</f>
    </oc>
    <nc r="S435" t="n">
      <f>-</f>
    </nc>
  </rcc>
  <rcc rId="27673" ua="false" sId="4">
    <oc r="S436" t="e">
      <f>-</f>
    </oc>
    <nc r="S436" t="n">
      <f>-</f>
    </nc>
  </rcc>
  <rcc rId="27674" ua="false" sId="4">
    <oc r="S437" t="e">
      <f>-</f>
    </oc>
    <nc r="S437" t="n">
      <f>-</f>
    </nc>
  </rcc>
  <rcc rId="27675" ua="false" sId="4">
    <oc r="S438" t="e">
      <f>-</f>
    </oc>
    <nc r="S438" t="n">
      <f>-</f>
    </nc>
  </rcc>
  <rcc rId="27676" ua="false" sId="4">
    <oc r="S439" t="e">
      <f>-</f>
    </oc>
    <nc r="S439" t="n">
      <f>-</f>
    </nc>
  </rcc>
  <rcc rId="27677" ua="false" sId="4">
    <oc r="S440" t="e">
      <f>-</f>
    </oc>
    <nc r="S440" t="n">
      <f>-</f>
    </nc>
  </rcc>
  <rcc rId="27678" ua="false" sId="4">
    <oc r="S441" t="e">
      <f>-</f>
    </oc>
    <nc r="S441" t="n">
      <f>-</f>
    </nc>
  </rcc>
  <rcc rId="27679" ua="false" sId="4">
    <oc r="S442" t="e">
      <f>-</f>
    </oc>
    <nc r="S442" t="n">
      <f>-</f>
    </nc>
  </rcc>
  <rcc rId="27680" ua="false" sId="4">
    <oc r="S443" t="e">
      <f>-</f>
    </oc>
    <nc r="S443" t="n">
      <f>-</f>
    </nc>
  </rcc>
  <rcc rId="27681" ua="false" sId="4">
    <oc r="S444" t="e">
      <f>-</f>
    </oc>
    <nc r="S444" t="n">
      <f>-</f>
    </nc>
  </rcc>
  <rcc rId="27682" ua="false" sId="4">
    <oc r="S445" t="e">
      <f>-</f>
    </oc>
    <nc r="S445" t="n">
      <f>-</f>
    </nc>
  </rcc>
  <rcc rId="27683" ua="false" sId="4">
    <oc r="S446" t="e">
      <f>-</f>
    </oc>
    <nc r="S446" t="n">
      <f>-</f>
    </nc>
  </rcc>
  <rcc rId="27684" ua="false" sId="4">
    <oc r="S447" t="e">
      <f>-</f>
    </oc>
    <nc r="S447" t="n">
      <f>-</f>
    </nc>
  </rcc>
  <rcc rId="27685" ua="false" sId="4">
    <oc r="S448" t="e">
      <f>-</f>
    </oc>
    <nc r="S448" t="n">
      <f>-</f>
    </nc>
  </rcc>
  <rcc rId="27686" ua="false" sId="4">
    <oc r="S449" t="e">
      <f>-</f>
    </oc>
    <nc r="S449" t="n">
      <f>-</f>
    </nc>
  </rcc>
  <rcc rId="27687" ua="false" sId="4">
    <oc r="S450" t="e">
      <f>-</f>
    </oc>
    <nc r="S450" t="n">
      <f>-</f>
    </nc>
  </rcc>
  <rcc rId="27688" ua="false" sId="4">
    <oc r="S451" t="e">
      <f>-</f>
    </oc>
    <nc r="S451" t="n">
      <f>-</f>
    </nc>
  </rcc>
  <rcc rId="27689" ua="false" sId="4">
    <oc r="S452" t="e">
      <f>-</f>
    </oc>
    <nc r="S452" t="n">
      <f>-</f>
    </nc>
  </rcc>
  <rcc rId="27690" ua="false" sId="4">
    <oc r="S453" t="e">
      <f>-</f>
    </oc>
    <nc r="S453" t="n">
      <f>-</f>
    </nc>
  </rcc>
  <rcc rId="27691" ua="false" sId="4">
    <oc r="S454" t="e">
      <f>-</f>
    </oc>
    <nc r="S454" t="n">
      <f>-</f>
    </nc>
  </rcc>
  <rcc rId="27692" ua="false" sId="4">
    <oc r="S455" t="e">
      <f>-</f>
    </oc>
    <nc r="S455" t="n">
      <f>-</f>
    </nc>
  </rcc>
  <rcc rId="27693" ua="false" sId="4">
    <oc r="S456" t="e">
      <f>-</f>
    </oc>
    <nc r="S456" t="n">
      <f>-</f>
    </nc>
  </rcc>
  <rcc rId="27694" ua="false" sId="4">
    <oc r="S457" t="e">
      <f>-</f>
    </oc>
    <nc r="S457" t="n">
      <f>-</f>
    </nc>
  </rcc>
  <rcc rId="27695" ua="false" sId="4">
    <oc r="S458" t="e">
      <f>-</f>
    </oc>
    <nc r="S458" t="n">
      <f>-</f>
    </nc>
  </rcc>
  <rcc rId="27696" ua="false" sId="4">
    <oc r="S459" t="e">
      <f>-</f>
    </oc>
    <nc r="S459" t="n">
      <f>-</f>
    </nc>
  </rcc>
  <rcc rId="27697" ua="false" sId="4">
    <nc r="S460" t="n">
      <f>-</f>
    </nc>
  </rcc>
  <rcc rId="27698" ua="false" sId="4">
    <oc r="T435" t="e">
      <f>-</f>
    </oc>
    <nc r="T435" t="n">
      <f>-</f>
    </nc>
  </rcc>
  <rcc rId="27699" ua="false" sId="4">
    <oc r="T436" t="e">
      <f>-</f>
    </oc>
    <nc r="T436" t="n">
      <f>-</f>
    </nc>
  </rcc>
  <rcc rId="27700" ua="false" sId="4">
    <oc r="T437" t="e">
      <f>-</f>
    </oc>
    <nc r="T437" t="n">
      <f>-</f>
    </nc>
  </rcc>
  <rcc rId="27701" ua="false" sId="4">
    <oc r="T438" t="e">
      <f>-</f>
    </oc>
    <nc r="T438" t="n">
      <f>-</f>
    </nc>
  </rcc>
  <rcc rId="27702" ua="false" sId="4">
    <oc r="T439" t="e">
      <f>-</f>
    </oc>
    <nc r="T439" t="n">
      <f>-</f>
    </nc>
  </rcc>
  <rcc rId="27703" ua="false" sId="4">
    <oc r="T440" t="e">
      <f>-</f>
    </oc>
    <nc r="T440" t="n">
      <f>-</f>
    </nc>
  </rcc>
  <rcc rId="27704" ua="false" sId="4">
    <oc r="T441" t="e">
      <f>-</f>
    </oc>
    <nc r="T441" t="n">
      <f>-</f>
    </nc>
  </rcc>
  <rcc rId="27705" ua="false" sId="4">
    <oc r="T442" t="e">
      <f>-</f>
    </oc>
    <nc r="T442" t="n">
      <f>-</f>
    </nc>
  </rcc>
  <rcc rId="27706" ua="false" sId="4">
    <oc r="T443" t="e">
      <f>-</f>
    </oc>
    <nc r="T443" t="n">
      <f>-</f>
    </nc>
  </rcc>
  <rcc rId="27707" ua="false" sId="4">
    <oc r="T444" t="e">
      <f>-</f>
    </oc>
    <nc r="T444" t="n">
      <f>-</f>
    </nc>
  </rcc>
  <rcc rId="27708" ua="false" sId="4">
    <oc r="T445" t="e">
      <f>-</f>
    </oc>
    <nc r="T445" t="n">
      <f>-</f>
    </nc>
  </rcc>
  <rcc rId="27709" ua="false" sId="4">
    <oc r="T446" t="e">
      <f>-</f>
    </oc>
    <nc r="T446" t="n">
      <f>-</f>
    </nc>
  </rcc>
  <rcc rId="27710" ua="false" sId="4">
    <oc r="T447" t="e">
      <f>-</f>
    </oc>
    <nc r="T447" t="n">
      <f>-</f>
    </nc>
  </rcc>
  <rcc rId="27711" ua="false" sId="4">
    <oc r="T448" t="e">
      <f>-</f>
    </oc>
    <nc r="T448" t="n">
      <f>-</f>
    </nc>
  </rcc>
  <rcc rId="27712" ua="false" sId="4">
    <oc r="T449" t="e">
      <f>-</f>
    </oc>
    <nc r="T449" t="n">
      <f>-</f>
    </nc>
  </rcc>
  <rcc rId="27713" ua="false" sId="4">
    <oc r="T450" t="e">
      <f>-</f>
    </oc>
    <nc r="T450" t="n">
      <f>-</f>
    </nc>
  </rcc>
  <rcc rId="27714" ua="false" sId="4">
    <oc r="T451" t="e">
      <f>-</f>
    </oc>
    <nc r="T451" t="n">
      <f>-</f>
    </nc>
  </rcc>
  <rcc rId="27715" ua="false" sId="4">
    <oc r="T452" t="e">
      <f>-</f>
    </oc>
    <nc r="T452" t="n">
      <f>-</f>
    </nc>
  </rcc>
  <rcc rId="27716" ua="false" sId="4">
    <oc r="T453" t="e">
      <f>-</f>
    </oc>
    <nc r="T453" t="n">
      <f>-</f>
    </nc>
  </rcc>
  <rcc rId="27717" ua="false" sId="4">
    <oc r="T454" t="e">
      <f>-</f>
    </oc>
    <nc r="T454" t="n">
      <f>-</f>
    </nc>
  </rcc>
  <rcc rId="27718" ua="false" sId="4">
    <oc r="T455" t="e">
      <f>-</f>
    </oc>
    <nc r="T455" t="n">
      <f>-</f>
    </nc>
  </rcc>
  <rcc rId="27719" ua="false" sId="4">
    <oc r="T456" t="e">
      <f>-</f>
    </oc>
    <nc r="T456" t="n">
      <f>-</f>
    </nc>
  </rcc>
  <rcc rId="27720" ua="false" sId="4">
    <oc r="T457" t="e">
      <f>-</f>
    </oc>
    <nc r="T457" t="n">
      <f>-</f>
    </nc>
  </rcc>
  <rcc rId="27721" ua="false" sId="4">
    <oc r="T458" t="e">
      <f>-</f>
    </oc>
    <nc r="T458" t="n">
      <f>-</f>
    </nc>
  </rcc>
  <rcc rId="27722" ua="false" sId="4">
    <oc r="T459" t="e">
      <f>-</f>
    </oc>
    <nc r="T459" t="n">
      <f>-</f>
    </nc>
  </rcc>
  <rcc rId="27723" ua="false" sId="4">
    <nc r="T460" t="n">
      <f>-</f>
    </nc>
  </rcc>
  <rcc rId="27724" ua="false" sId="4">
    <oc r="U435" t="e">
      <f>-</f>
    </oc>
    <nc r="U435" t="n">
      <f>-</f>
    </nc>
  </rcc>
  <rcc rId="27725" ua="false" sId="4">
    <oc r="U436" t="e">
      <f>-</f>
    </oc>
    <nc r="U436" t="n">
      <f>-</f>
    </nc>
  </rcc>
  <rcc rId="27726" ua="false" sId="4">
    <oc r="U437" t="e">
      <f>-</f>
    </oc>
    <nc r="U437" t="n">
      <f>-</f>
    </nc>
  </rcc>
  <rcc rId="27727" ua="false" sId="4">
    <oc r="U438" t="e">
      <f>-</f>
    </oc>
    <nc r="U438" t="n">
      <f>-</f>
    </nc>
  </rcc>
  <rcc rId="27728" ua="false" sId="4">
    <oc r="U439" t="e">
      <f>-</f>
    </oc>
    <nc r="U439" t="n">
      <f>-</f>
    </nc>
  </rcc>
  <rcc rId="27729" ua="false" sId="4">
    <oc r="U440" t="e">
      <f>-</f>
    </oc>
    <nc r="U440" t="n">
      <f>-</f>
    </nc>
  </rcc>
  <rcc rId="27730" ua="false" sId="4">
    <oc r="U441" t="e">
      <f>-</f>
    </oc>
    <nc r="U441" t="n">
      <f>-</f>
    </nc>
  </rcc>
  <rcc rId="27731" ua="false" sId="4">
    <oc r="U442" t="e">
      <f>-</f>
    </oc>
    <nc r="U442" t="n">
      <f>-</f>
    </nc>
  </rcc>
  <rcc rId="27732" ua="false" sId="4">
    <oc r="U443" t="e">
      <f>-</f>
    </oc>
    <nc r="U443" t="n">
      <f>-</f>
    </nc>
  </rcc>
  <rcc rId="27733" ua="false" sId="4">
    <oc r="U444" t="e">
      <f>-</f>
    </oc>
    <nc r="U444" t="n">
      <f>-</f>
    </nc>
  </rcc>
  <rcc rId="27734" ua="false" sId="4">
    <oc r="U445" t="e">
      <f>-</f>
    </oc>
    <nc r="U445" t="n">
      <f>-</f>
    </nc>
  </rcc>
  <rcc rId="27735" ua="false" sId="4">
    <oc r="U446" t="e">
      <f>-</f>
    </oc>
    <nc r="U446" t="n">
      <f>-</f>
    </nc>
  </rcc>
  <rcc rId="27736" ua="false" sId="4">
    <oc r="U447" t="e">
      <f>-</f>
    </oc>
    <nc r="U447" t="n">
      <f>-</f>
    </nc>
  </rcc>
  <rcc rId="27737" ua="false" sId="4">
    <oc r="U448" t="e">
      <f>-</f>
    </oc>
    <nc r="U448" t="n">
      <f>-</f>
    </nc>
  </rcc>
  <rcc rId="27738" ua="false" sId="4">
    <oc r="U449" t="e">
      <f>-</f>
    </oc>
    <nc r="U449" t="n">
      <f>-</f>
    </nc>
  </rcc>
  <rcc rId="27739" ua="false" sId="4">
    <oc r="U450" t="e">
      <f>-</f>
    </oc>
    <nc r="U450" t="n">
      <f>-</f>
    </nc>
  </rcc>
  <rcc rId="27740" ua="false" sId="4">
    <oc r="U451" t="e">
      <f>-</f>
    </oc>
    <nc r="U451" t="n">
      <f>-</f>
    </nc>
  </rcc>
  <rcc rId="27741" ua="false" sId="4">
    <oc r="U452" t="e">
      <f>-</f>
    </oc>
    <nc r="U452" t="n">
      <f>-</f>
    </nc>
  </rcc>
  <rcc rId="27742" ua="false" sId="4">
    <oc r="U453" t="e">
      <f>-</f>
    </oc>
    <nc r="U453" t="n">
      <f>-</f>
    </nc>
  </rcc>
  <rcc rId="27743" ua="false" sId="4">
    <oc r="U454" t="e">
      <f>-</f>
    </oc>
    <nc r="U454" t="n">
      <f>-</f>
    </nc>
  </rcc>
  <rcc rId="27744" ua="false" sId="4">
    <oc r="U455" t="e">
      <f>-</f>
    </oc>
    <nc r="U455" t="n">
      <f>-</f>
    </nc>
  </rcc>
  <rcc rId="27745" ua="false" sId="4">
    <oc r="U456" t="e">
      <f>-</f>
    </oc>
    <nc r="U456" t="n">
      <f>-</f>
    </nc>
  </rcc>
  <rcc rId="27746" ua="false" sId="4">
    <oc r="U457" t="e">
      <f>-</f>
    </oc>
    <nc r="U457" t="n">
      <f>-</f>
    </nc>
  </rcc>
  <rcc rId="27747" ua="false" sId="4">
    <oc r="U458" t="e">
      <f>-</f>
    </oc>
    <nc r="U458" t="n">
      <f>-</f>
    </nc>
  </rcc>
  <rcc rId="27748" ua="false" sId="4">
    <oc r="U459" t="e">
      <f>-</f>
    </oc>
    <nc r="U459" t="n">
      <f>-</f>
    </nc>
  </rcc>
  <rcc rId="27749" ua="false" sId="4">
    <nc r="U460" t="n">
      <f>-</f>
    </nc>
  </rcc>
  <rcc rId="27750" ua="false" sId="4">
    <oc r="V435" t="e">
      <f>-</f>
    </oc>
    <nc r="V435" t="n">
      <f>-</f>
    </nc>
  </rcc>
  <rcc rId="27751" ua="false" sId="4">
    <oc r="V436" t="e">
      <f>-</f>
    </oc>
    <nc r="V436" t="n">
      <f>-</f>
    </nc>
  </rcc>
  <rcc rId="27752" ua="false" sId="4">
    <oc r="V437" t="e">
      <f>-</f>
    </oc>
    <nc r="V437" t="n">
      <f>-</f>
    </nc>
  </rcc>
  <rcc rId="27753" ua="false" sId="4">
    <oc r="V438" t="e">
      <f>-</f>
    </oc>
    <nc r="V438" t="n">
      <f>-</f>
    </nc>
  </rcc>
  <rcc rId="27754" ua="false" sId="4">
    <oc r="V439" t="e">
      <f>-</f>
    </oc>
    <nc r="V439" t="n">
      <f>-</f>
    </nc>
  </rcc>
  <rcc rId="27755" ua="false" sId="4">
    <oc r="V440" t="e">
      <f>-</f>
    </oc>
    <nc r="V440" t="n">
      <f>-</f>
    </nc>
  </rcc>
  <rcc rId="27756" ua="false" sId="4">
    <oc r="V441" t="e">
      <f>-</f>
    </oc>
    <nc r="V441" t="n">
      <f>-</f>
    </nc>
  </rcc>
  <rcc rId="27757" ua="false" sId="4">
    <oc r="V442" t="e">
      <f>-</f>
    </oc>
    <nc r="V442" t="n">
      <f>-</f>
    </nc>
  </rcc>
  <rcc rId="27758" ua="false" sId="4">
    <oc r="V443" t="e">
      <f>-</f>
    </oc>
    <nc r="V443" t="n">
      <f>-</f>
    </nc>
  </rcc>
  <rcc rId="27759" ua="false" sId="4">
    <oc r="V444" t="e">
      <f>-</f>
    </oc>
    <nc r="V444" t="n">
      <f>-</f>
    </nc>
  </rcc>
  <rcc rId="27760" ua="false" sId="4">
    <oc r="V445" t="e">
      <f>-</f>
    </oc>
    <nc r="V445" t="n">
      <f>-</f>
    </nc>
  </rcc>
  <rcc rId="27761" ua="false" sId="4">
    <oc r="V446" t="e">
      <f>-</f>
    </oc>
    <nc r="V446" t="n">
      <f>-</f>
    </nc>
  </rcc>
  <rcc rId="27762" ua="false" sId="4">
    <oc r="V447" t="e">
      <f>-</f>
    </oc>
    <nc r="V447" t="n">
      <f>-</f>
    </nc>
  </rcc>
  <rcc rId="27763" ua="false" sId="4">
    <oc r="V448" t="e">
      <f>-</f>
    </oc>
    <nc r="V448" t="n">
      <f>-</f>
    </nc>
  </rcc>
  <rcc rId="27764" ua="false" sId="4">
    <oc r="V449" t="e">
      <f>-</f>
    </oc>
    <nc r="V449" t="n">
      <f>-</f>
    </nc>
  </rcc>
  <rcc rId="27765" ua="false" sId="4">
    <oc r="V450" t="e">
      <f>-</f>
    </oc>
    <nc r="V450" t="n">
      <f>-</f>
    </nc>
  </rcc>
  <rcc rId="27766" ua="false" sId="4">
    <oc r="V451" t="e">
      <f>-</f>
    </oc>
    <nc r="V451" t="n">
      <f>-</f>
    </nc>
  </rcc>
  <rcc rId="27767" ua="false" sId="4">
    <oc r="V452" t="e">
      <f>-</f>
    </oc>
    <nc r="V452" t="n">
      <f>-</f>
    </nc>
  </rcc>
  <rcc rId="27768" ua="false" sId="4">
    <oc r="V453" t="e">
      <f>-</f>
    </oc>
    <nc r="V453" t="n">
      <f>-</f>
    </nc>
  </rcc>
  <rcc rId="27769" ua="false" sId="4">
    <oc r="V454" t="e">
      <f>-</f>
    </oc>
    <nc r="V454" t="n">
      <f>-</f>
    </nc>
  </rcc>
  <rcc rId="27770" ua="false" sId="4">
    <oc r="V455" t="e">
      <f>-</f>
    </oc>
    <nc r="V455" t="n">
      <f>-</f>
    </nc>
  </rcc>
  <rcc rId="27771" ua="false" sId="4">
    <oc r="V456" t="e">
      <f>-</f>
    </oc>
    <nc r="V456" t="n">
      <f>-</f>
    </nc>
  </rcc>
  <rcc rId="27772" ua="false" sId="4">
    <oc r="V457" t="e">
      <f>-</f>
    </oc>
    <nc r="V457" t="n">
      <f>-</f>
    </nc>
  </rcc>
  <rcc rId="27773" ua="false" sId="4">
    <oc r="V458" t="e">
      <f>-</f>
    </oc>
    <nc r="V458" t="n">
      <f>-</f>
    </nc>
  </rcc>
  <rcc rId="27774" ua="false" sId="4">
    <oc r="V459" t="e">
      <f>-</f>
    </oc>
    <nc r="V459" t="n">
      <f>-</f>
    </nc>
  </rcc>
  <rcc rId="27775" ua="false" sId="4">
    <nc r="V460" t="n">
      <f>-</f>
    </nc>
  </rcc>
  <rcc rId="27776" ua="false" sId="4">
    <oc r="W435" t="e">
      <f>-</f>
    </oc>
    <nc r="W435" t="n">
      <f>-</f>
    </nc>
  </rcc>
  <rcc rId="27777" ua="false" sId="4">
    <oc r="W436" t="e">
      <f>-</f>
    </oc>
    <nc r="W436" t="n">
      <f>-</f>
    </nc>
  </rcc>
  <rcc rId="27778" ua="false" sId="4">
    <oc r="W437" t="e">
      <f>-</f>
    </oc>
    <nc r="W437" t="n">
      <f>-</f>
    </nc>
  </rcc>
  <rcc rId="27779" ua="false" sId="4">
    <oc r="W438" t="e">
      <f>-</f>
    </oc>
    <nc r="W438" t="n">
      <f>-</f>
    </nc>
  </rcc>
  <rcc rId="27780" ua="false" sId="4">
    <oc r="W439" t="e">
      <f>-</f>
    </oc>
    <nc r="W439" t="n">
      <f>-</f>
    </nc>
  </rcc>
  <rcc rId="27781" ua="false" sId="4">
    <oc r="W440" t="e">
      <f>-</f>
    </oc>
    <nc r="W440" t="n">
      <f>-</f>
    </nc>
  </rcc>
  <rcc rId="27782" ua="false" sId="4">
    <oc r="W441" t="e">
      <f>-</f>
    </oc>
    <nc r="W441" t="n">
      <f>-</f>
    </nc>
  </rcc>
  <rcc rId="27783" ua="false" sId="4">
    <oc r="W442" t="e">
      <f>-</f>
    </oc>
    <nc r="W442" t="n">
      <f>-</f>
    </nc>
  </rcc>
  <rcc rId="27784" ua="false" sId="4">
    <oc r="W443" t="e">
      <f>-</f>
    </oc>
    <nc r="W443" t="n">
      <f>-</f>
    </nc>
  </rcc>
  <rcc rId="27785" ua="false" sId="4">
    <oc r="W444" t="e">
      <f>-</f>
    </oc>
    <nc r="W444" t="n">
      <f>-</f>
    </nc>
  </rcc>
  <rcc rId="27786" ua="false" sId="4">
    <oc r="W445" t="e">
      <f>-</f>
    </oc>
    <nc r="W445" t="n">
      <f>-</f>
    </nc>
  </rcc>
  <rcc rId="27787" ua="false" sId="4">
    <oc r="W446" t="e">
      <f>-</f>
    </oc>
    <nc r="W446" t="n">
      <f>-</f>
    </nc>
  </rcc>
  <rcc rId="27788" ua="false" sId="4">
    <oc r="W447" t="e">
      <f>-</f>
    </oc>
    <nc r="W447" t="n">
      <f>-</f>
    </nc>
  </rcc>
  <rcc rId="27789" ua="false" sId="4">
    <oc r="W448" t="e">
      <f>-</f>
    </oc>
    <nc r="W448" t="n">
      <f>-</f>
    </nc>
  </rcc>
  <rcc rId="27790" ua="false" sId="4">
    <oc r="W449" t="e">
      <f>-</f>
    </oc>
    <nc r="W449" t="n">
      <f>-</f>
    </nc>
  </rcc>
  <rcc rId="27791" ua="false" sId="4">
    <oc r="W450" t="e">
      <f>-</f>
    </oc>
    <nc r="W450" t="n">
      <f>-</f>
    </nc>
  </rcc>
  <rcc rId="27792" ua="false" sId="4">
    <oc r="W451" t="e">
      <f>-</f>
    </oc>
    <nc r="W451" t="n">
      <f>-</f>
    </nc>
  </rcc>
  <rcc rId="27793" ua="false" sId="4">
    <oc r="W452" t="e">
      <f>-</f>
    </oc>
    <nc r="W452" t="n">
      <f>-</f>
    </nc>
  </rcc>
  <rcc rId="27794" ua="false" sId="4">
    <oc r="W453" t="e">
      <f>-</f>
    </oc>
    <nc r="W453" t="n">
      <f>-</f>
    </nc>
  </rcc>
  <rcc rId="27795" ua="false" sId="4">
    <oc r="W454" t="e">
      <f>-</f>
    </oc>
    <nc r="W454" t="n">
      <f>-</f>
    </nc>
  </rcc>
  <rcc rId="27796" ua="false" sId="4">
    <oc r="W455" t="e">
      <f>-</f>
    </oc>
    <nc r="W455" t="n">
      <f>-</f>
    </nc>
  </rcc>
  <rcc rId="27797" ua="false" sId="4">
    <oc r="W456" t="e">
      <f>-</f>
    </oc>
    <nc r="W456" t="n">
      <f>-</f>
    </nc>
  </rcc>
  <rcc rId="27798" ua="false" sId="4">
    <oc r="W457" t="e">
      <f>-</f>
    </oc>
    <nc r="W457" t="n">
      <f>-</f>
    </nc>
  </rcc>
  <rcc rId="27799" ua="false" sId="4">
    <oc r="W458" t="e">
      <f>-</f>
    </oc>
    <nc r="W458" t="n">
      <f>-</f>
    </nc>
  </rcc>
  <rcc rId="27800" ua="false" sId="4">
    <oc r="W459" t="e">
      <f>-</f>
    </oc>
    <nc r="W459" t="n">
      <f>-</f>
    </nc>
  </rcc>
  <rcc rId="27801" ua="false" sId="4">
    <nc r="W460" t="n">
      <f>-</f>
    </nc>
  </rcc>
  <rcc rId="27802" ua="false" sId="4">
    <oc r="X435" t="e">
      <f>-</f>
    </oc>
    <nc r="X435" t="n">
      <f>-</f>
    </nc>
  </rcc>
  <rcc rId="27803" ua="false" sId="4">
    <oc r="X436" t="e">
      <f>-</f>
    </oc>
    <nc r="X436" t="n">
      <f>-</f>
    </nc>
  </rcc>
  <rcc rId="27804" ua="false" sId="4">
    <oc r="X437" t="e">
      <f>-</f>
    </oc>
    <nc r="X437" t="n">
      <f>-</f>
    </nc>
  </rcc>
  <rcc rId="27805" ua="false" sId="4">
    <oc r="X438" t="e">
      <f>-</f>
    </oc>
    <nc r="X438" t="n">
      <f>-</f>
    </nc>
  </rcc>
  <rcc rId="27806" ua="false" sId="4">
    <oc r="X439" t="e">
      <f>-</f>
    </oc>
    <nc r="X439" t="n">
      <f>-</f>
    </nc>
  </rcc>
  <rcc rId="27807" ua="false" sId="4">
    <oc r="X440" t="e">
      <f>-</f>
    </oc>
    <nc r="X440" t="n">
      <f>-</f>
    </nc>
  </rcc>
  <rcc rId="27808" ua="false" sId="4">
    <oc r="X441" t="e">
      <f>-</f>
    </oc>
    <nc r="X441" t="n">
      <f>-</f>
    </nc>
  </rcc>
  <rcc rId="27809" ua="false" sId="4">
    <oc r="X442" t="e">
      <f>-</f>
    </oc>
    <nc r="X442" t="n">
      <f>-</f>
    </nc>
  </rcc>
  <rcc rId="27810" ua="false" sId="4">
    <oc r="X443" t="e">
      <f>-</f>
    </oc>
    <nc r="X443" t="n">
      <f>-</f>
    </nc>
  </rcc>
  <rcc rId="27811" ua="false" sId="4">
    <oc r="X444" t="e">
      <f>-</f>
    </oc>
    <nc r="X444" t="n">
      <f>-</f>
    </nc>
  </rcc>
  <rcc rId="27812" ua="false" sId="4">
    <oc r="X445" t="e">
      <f>-</f>
    </oc>
    <nc r="X445" t="n">
      <f>-</f>
    </nc>
  </rcc>
  <rcc rId="27813" ua="false" sId="4">
    <oc r="X446" t="e">
      <f>-</f>
    </oc>
    <nc r="X446" t="n">
      <f>-</f>
    </nc>
  </rcc>
  <rcc rId="27814" ua="false" sId="4">
    <oc r="X447" t="e">
      <f>-</f>
    </oc>
    <nc r="X447" t="n">
      <f>-</f>
    </nc>
  </rcc>
  <rcc rId="27815" ua="false" sId="4">
    <oc r="X448" t="e">
      <f>-</f>
    </oc>
    <nc r="X448" t="n">
      <f>-</f>
    </nc>
  </rcc>
  <rcc rId="27816" ua="false" sId="4">
    <oc r="X449" t="e">
      <f>-</f>
    </oc>
    <nc r="X449" t="n">
      <f>-</f>
    </nc>
  </rcc>
  <rcc rId="27817" ua="false" sId="4">
    <oc r="X450" t="e">
      <f>-</f>
    </oc>
    <nc r="X450" t="n">
      <f>-</f>
    </nc>
  </rcc>
  <rcc rId="27818" ua="false" sId="4">
    <oc r="X451" t="e">
      <f>-</f>
    </oc>
    <nc r="X451" t="n">
      <f>-</f>
    </nc>
  </rcc>
  <rcc rId="27819" ua="false" sId="4">
    <oc r="X452" t="e">
      <f>-</f>
    </oc>
    <nc r="X452" t="n">
      <f>-</f>
    </nc>
  </rcc>
  <rcc rId="27820" ua="false" sId="4">
    <oc r="X453" t="e">
      <f>-</f>
    </oc>
    <nc r="X453" t="n">
      <f>-</f>
    </nc>
  </rcc>
  <rcc rId="27821" ua="false" sId="4">
    <oc r="X454" t="e">
      <f>-</f>
    </oc>
    <nc r="X454" t="n">
      <f>-</f>
    </nc>
  </rcc>
  <rcc rId="27822" ua="false" sId="4">
    <oc r="X455" t="e">
      <f>-</f>
    </oc>
    <nc r="X455" t="n">
      <f>-</f>
    </nc>
  </rcc>
  <rcc rId="27823" ua="false" sId="4">
    <oc r="X456" t="e">
      <f>-</f>
    </oc>
    <nc r="X456" t="n">
      <f>-</f>
    </nc>
  </rcc>
  <rcc rId="27824" ua="false" sId="4">
    <oc r="X457" t="e">
      <f>-</f>
    </oc>
    <nc r="X457" t="n">
      <f>-</f>
    </nc>
  </rcc>
  <rcc rId="27825" ua="false" sId="4">
    <oc r="X458" t="e">
      <f>-</f>
    </oc>
    <nc r="X458" t="n">
      <f>-</f>
    </nc>
  </rcc>
  <rcc rId="27826" ua="false" sId="4">
    <oc r="X459" t="e">
      <f>-</f>
    </oc>
    <nc r="X459" t="n">
      <f>-</f>
    </nc>
  </rcc>
  <rcc rId="27827" ua="false" sId="4">
    <nc r="X460" t="n">
      <f>-</f>
    </nc>
  </rcc>
  <rcc rId="27828" ua="false" sId="4">
    <oc r="Y435" t="e">
      <f>-</f>
    </oc>
    <nc r="Y435" t="n">
      <f>-</f>
    </nc>
  </rcc>
  <rcc rId="27829" ua="false" sId="4">
    <oc r="Y436" t="e">
      <f>-</f>
    </oc>
    <nc r="Y436" t="n">
      <f>-</f>
    </nc>
  </rcc>
  <rcc rId="27830" ua="false" sId="4">
    <oc r="Y437" t="e">
      <f>-</f>
    </oc>
    <nc r="Y437" t="n">
      <f>-</f>
    </nc>
  </rcc>
  <rcc rId="27831" ua="false" sId="4">
    <oc r="Y438" t="e">
      <f>-</f>
    </oc>
    <nc r="Y438" t="n">
      <f>-</f>
    </nc>
  </rcc>
  <rcc rId="27832" ua="false" sId="4">
    <oc r="Y439" t="e">
      <f>-</f>
    </oc>
    <nc r="Y439" t="n">
      <f>-</f>
    </nc>
  </rcc>
  <rcc rId="27833" ua="false" sId="4">
    <oc r="Y440" t="e">
      <f>-</f>
    </oc>
    <nc r="Y440" t="n">
      <f>-</f>
    </nc>
  </rcc>
  <rcc rId="27834" ua="false" sId="4">
    <oc r="Y441" t="e">
      <f>-</f>
    </oc>
    <nc r="Y441" t="n">
      <f>-</f>
    </nc>
  </rcc>
  <rcc rId="27835" ua="false" sId="4">
    <oc r="Y442" t="e">
      <f>-</f>
    </oc>
    <nc r="Y442" t="n">
      <f>-</f>
    </nc>
  </rcc>
  <rcc rId="27836" ua="false" sId="4">
    <oc r="Y443" t="e">
      <f>-</f>
    </oc>
    <nc r="Y443" t="n">
      <f>-</f>
    </nc>
  </rcc>
  <rcc rId="27837" ua="false" sId="4">
    <oc r="Y444" t="e">
      <f>-</f>
    </oc>
    <nc r="Y444" t="n">
      <f>-</f>
    </nc>
  </rcc>
  <rcc rId="27838" ua="false" sId="4">
    <oc r="Y445" t="e">
      <f>-</f>
    </oc>
    <nc r="Y445" t="n">
      <f>-</f>
    </nc>
  </rcc>
  <rcc rId="27839" ua="false" sId="4">
    <oc r="Y446" t="e">
      <f>-</f>
    </oc>
    <nc r="Y446" t="n">
      <f>-</f>
    </nc>
  </rcc>
  <rcc rId="27840" ua="false" sId="4">
    <oc r="Y447" t="e">
      <f>-</f>
    </oc>
    <nc r="Y447" t="n">
      <f>-</f>
    </nc>
  </rcc>
  <rcc rId="27841" ua="false" sId="4">
    <oc r="Y448" t="e">
      <f>-</f>
    </oc>
    <nc r="Y448" t="n">
      <f>-</f>
    </nc>
  </rcc>
  <rcc rId="27842" ua="false" sId="4">
    <oc r="Y449" t="e">
      <f>-</f>
    </oc>
    <nc r="Y449" t="n">
      <f>-</f>
    </nc>
  </rcc>
  <rcc rId="27843" ua="false" sId="4">
    <oc r="Y450" t="e">
      <f>-</f>
    </oc>
    <nc r="Y450" t="n">
      <f>-</f>
    </nc>
  </rcc>
  <rcc rId="27844" ua="false" sId="4">
    <oc r="Y451" t="e">
      <f>-</f>
    </oc>
    <nc r="Y451" t="n">
      <f>-</f>
    </nc>
  </rcc>
  <rcc rId="27845" ua="false" sId="4">
    <oc r="Y452" t="e">
      <f>-</f>
    </oc>
    <nc r="Y452" t="n">
      <f>-</f>
    </nc>
  </rcc>
  <rcc rId="27846" ua="false" sId="4">
    <oc r="Y453" t="e">
      <f>-</f>
    </oc>
    <nc r="Y453" t="n">
      <f>-</f>
    </nc>
  </rcc>
  <rcc rId="27847" ua="false" sId="4">
    <oc r="Y454" t="e">
      <f>-</f>
    </oc>
    <nc r="Y454" t="n">
      <f>-</f>
    </nc>
  </rcc>
  <rcc rId="27848" ua="false" sId="4">
    <oc r="Y455" t="e">
      <f>-</f>
    </oc>
    <nc r="Y455" t="n">
      <f>-</f>
    </nc>
  </rcc>
  <rcc rId="27849" ua="false" sId="4">
    <oc r="Y456" t="e">
      <f>-</f>
    </oc>
    <nc r="Y456" t="n">
      <f>-</f>
    </nc>
  </rcc>
  <rcc rId="27850" ua="false" sId="4">
    <oc r="Y457" t="e">
      <f>-</f>
    </oc>
    <nc r="Y457" t="n">
      <f>-</f>
    </nc>
  </rcc>
  <rcc rId="27851" ua="false" sId="4">
    <oc r="Y458" t="e">
      <f>-</f>
    </oc>
    <nc r="Y458" t="n">
      <f>-</f>
    </nc>
  </rcc>
  <rcc rId="27852" ua="false" sId="4">
    <oc r="Y459" t="e">
      <f>-</f>
    </oc>
    <nc r="Y459" t="n">
      <f>-</f>
    </nc>
  </rcc>
  <rcc rId="27853" ua="false" sId="4">
    <nc r="Y460" t="n">
      <f>-</f>
    </nc>
  </rcc>
  <rcc rId="27854" ua="false" sId="4">
    <oc r="Z435" t="e">
      <f>-</f>
    </oc>
    <nc r="Z435" t="n">
      <f>-</f>
    </nc>
  </rcc>
  <rcc rId="27855" ua="false" sId="4">
    <oc r="Z436" t="e">
      <f>-</f>
    </oc>
    <nc r="Z436" t="n">
      <f>-</f>
    </nc>
  </rcc>
  <rcc rId="27856" ua="false" sId="4">
    <oc r="Z437" t="e">
      <f>-</f>
    </oc>
    <nc r="Z437" t="n">
      <f>-</f>
    </nc>
  </rcc>
  <rcc rId="27857" ua="false" sId="4">
    <oc r="Z438" t="e">
      <f>-</f>
    </oc>
    <nc r="Z438" t="n">
      <f>-</f>
    </nc>
  </rcc>
  <rcc rId="27858" ua="false" sId="4">
    <oc r="Z439" t="e">
      <f>-</f>
    </oc>
    <nc r="Z439" t="n">
      <f>-</f>
    </nc>
  </rcc>
  <rcc rId="27859" ua="false" sId="4">
    <oc r="Z440" t="e">
      <f>-</f>
    </oc>
    <nc r="Z440" t="n">
      <f>-</f>
    </nc>
  </rcc>
  <rcc rId="27860" ua="false" sId="4">
    <oc r="Z441" t="e">
      <f>-</f>
    </oc>
    <nc r="Z441" t="n">
      <f>-</f>
    </nc>
  </rcc>
  <rcc rId="27861" ua="false" sId="4">
    <oc r="Z442" t="e">
      <f>-</f>
    </oc>
    <nc r="Z442" t="n">
      <f>-</f>
    </nc>
  </rcc>
  <rcc rId="27862" ua="false" sId="4">
    <oc r="Z443" t="e">
      <f>-</f>
    </oc>
    <nc r="Z443" t="n">
      <f>-</f>
    </nc>
  </rcc>
  <rcc rId="27863" ua="false" sId="4">
    <oc r="Z444" t="e">
      <f>-</f>
    </oc>
    <nc r="Z444" t="n">
      <f>-</f>
    </nc>
  </rcc>
  <rcc rId="27864" ua="false" sId="4">
    <oc r="Z445" t="e">
      <f>-</f>
    </oc>
    <nc r="Z445" t="n">
      <f>-</f>
    </nc>
  </rcc>
  <rcc rId="27865" ua="false" sId="4">
    <oc r="Z446" t="e">
      <f>-</f>
    </oc>
    <nc r="Z446" t="n">
      <f>-</f>
    </nc>
  </rcc>
  <rcc rId="27866" ua="false" sId="4">
    <oc r="Z447" t="e">
      <f>-</f>
    </oc>
    <nc r="Z447" t="n">
      <f>-</f>
    </nc>
  </rcc>
  <rcc rId="27867" ua="false" sId="4">
    <oc r="Z448" t="e">
      <f>-</f>
    </oc>
    <nc r="Z448" t="n">
      <f>-</f>
    </nc>
  </rcc>
  <rcc rId="27868" ua="false" sId="4">
    <oc r="Z449" t="e">
      <f>-</f>
    </oc>
    <nc r="Z449" t="n">
      <f>-</f>
    </nc>
  </rcc>
  <rcc rId="27869" ua="false" sId="4">
    <oc r="Z450" t="e">
      <f>-</f>
    </oc>
    <nc r="Z450" t="n">
      <f>-</f>
    </nc>
  </rcc>
  <rcc rId="27870" ua="false" sId="4">
    <oc r="Z451" t="e">
      <f>-</f>
    </oc>
    <nc r="Z451" t="n">
      <f>-</f>
    </nc>
  </rcc>
  <rcc rId="27871" ua="false" sId="4">
    <oc r="Z452" t="e">
      <f>-</f>
    </oc>
    <nc r="Z452" t="n">
      <f>-</f>
    </nc>
  </rcc>
  <rcc rId="27872" ua="false" sId="4">
    <oc r="Z453" t="e">
      <f>-</f>
    </oc>
    <nc r="Z453" t="n">
      <f>-</f>
    </nc>
  </rcc>
  <rcc rId="27873" ua="false" sId="4">
    <oc r="Z454" t="e">
      <f>-</f>
    </oc>
    <nc r="Z454" t="n">
      <f>-</f>
    </nc>
  </rcc>
  <rcc rId="27874" ua="false" sId="4">
    <oc r="Z455" t="e">
      <f>-</f>
    </oc>
    <nc r="Z455" t="n">
      <f>-</f>
    </nc>
  </rcc>
  <rcc rId="27875" ua="false" sId="4">
    <oc r="Z456" t="e">
      <f>-</f>
    </oc>
    <nc r="Z456" t="n">
      <f>-</f>
    </nc>
  </rcc>
  <rcc rId="27876" ua="false" sId="4">
    <oc r="Z457" t="e">
      <f>-</f>
    </oc>
    <nc r="Z457" t="n">
      <f>-</f>
    </nc>
  </rcc>
  <rcc rId="27877" ua="false" sId="4">
    <oc r="Z458" t="e">
      <f>-</f>
    </oc>
    <nc r="Z458" t="n">
      <f>-</f>
    </nc>
  </rcc>
  <rcc rId="27878" ua="false" sId="4">
    <oc r="Z459" t="e">
      <f>-</f>
    </oc>
    <nc r="Z459" t="n">
      <f>-</f>
    </nc>
  </rcc>
  <rcc rId="27879" ua="false" sId="4">
    <nc r="Z460" t="n">
      <f>-</f>
    </nc>
  </rcc>
  <rcc rId="27880" ua="false" sId="4">
    <oc r="AC435" t="n">
      <f>IF(T435&gt;0,S435/T435,0)</f>
    </oc>
    <nc r="AC435" t="n">
      <f>-</f>
    </nc>
  </rcc>
  <rcc rId="27881" ua="false" sId="4">
    <oc r="AC436" t="n">
      <f>IF(T436&gt;0,S436/T436,0)</f>
    </oc>
    <nc r="AC436" t="n">
      <f>-</f>
    </nc>
  </rcc>
  <rcc rId="27882" ua="false" sId="4">
    <oc r="AC437" t="n">
      <f>IF(T437&gt;0,S437/T437,0)</f>
    </oc>
    <nc r="AC437" t="n">
      <f>-</f>
    </nc>
  </rcc>
  <rcc rId="27883" ua="false" sId="4">
    <oc r="AC438" t="n">
      <f>IF(T438&gt;0,S438/T438,0)</f>
    </oc>
    <nc r="AC438" t="n">
      <f>-</f>
    </nc>
  </rcc>
  <rcc rId="27884" ua="false" sId="4">
    <oc r="AC439" t="n">
      <f>IF(T439&gt;0,S439/T439,0)</f>
    </oc>
    <nc r="AC439" t="n">
      <f>-</f>
    </nc>
  </rcc>
  <rcc rId="27885" ua="false" sId="4">
    <oc r="AC440" t="n">
      <f>IF(T440&gt;0,S440/T440,0)</f>
    </oc>
    <nc r="AC440" t="n">
      <f>-</f>
    </nc>
  </rcc>
  <rcc rId="27886" ua="false" sId="4">
    <oc r="AC441" t="n">
      <f>IF(T441&gt;0,S441/T441,0)</f>
    </oc>
    <nc r="AC441" t="n">
      <f>-</f>
    </nc>
  </rcc>
  <rcc rId="27887" ua="false" sId="4">
    <oc r="AC442" t="n">
      <f>IF(T442&gt;0,S442/T442,0)</f>
    </oc>
    <nc r="AC442" t="n">
      <f>-</f>
    </nc>
  </rcc>
  <rcc rId="27888" ua="false" sId="4">
    <oc r="AC443" t="n">
      <f>IF(T443&gt;0,S443/T443,0)</f>
    </oc>
    <nc r="AC443" t="n">
      <f>-</f>
    </nc>
  </rcc>
  <rcc rId="27889" ua="false" sId="4">
    <oc r="AC444" t="n">
      <f>IF(T444&gt;0,S444/T444,0)</f>
    </oc>
    <nc r="AC444" t="n">
      <f>-</f>
    </nc>
  </rcc>
  <rcc rId="27890" ua="false" sId="4">
    <oc r="AC445" t="n">
      <f>IF(T445&gt;0,S445/T445,0)</f>
    </oc>
    <nc r="AC445" t="n">
      <f>-</f>
    </nc>
  </rcc>
  <rcc rId="27891" ua="false" sId="4">
    <oc r="AC446" t="n">
      <f>IF(T446&gt;0,S446/T446,0)</f>
    </oc>
    <nc r="AC446" t="n">
      <f>-</f>
    </nc>
  </rcc>
  <rcc rId="27892" ua="false" sId="4">
    <oc r="AC447" t="n">
      <f>IF(T447&gt;0,S447/T447,0)</f>
    </oc>
    <nc r="AC447" t="n">
      <f>-</f>
    </nc>
  </rcc>
  <rcc rId="27893" ua="false" sId="4">
    <oc r="AC448" t="n">
      <f>IF(T448&gt;0,S448/T448,0)</f>
    </oc>
    <nc r="AC448" t="n">
      <f>-</f>
    </nc>
  </rcc>
  <rcc rId="27894" ua="false" sId="4">
    <oc r="AC449" t="n">
      <f>IF(T449&gt;0,S449/T449,0)</f>
    </oc>
    <nc r="AC449" t="n">
      <f>-</f>
    </nc>
  </rcc>
  <rcc rId="27895" ua="false" sId="4">
    <oc r="AC450" t="n">
      <f>IF(T450&gt;0,S450/T450,0)</f>
    </oc>
    <nc r="AC450" t="n">
      <f>-</f>
    </nc>
  </rcc>
  <rcc rId="27896" ua="false" sId="4">
    <oc r="AC451" t="n">
      <f>IF(T451&gt;0,S451/T451,0)</f>
    </oc>
    <nc r="AC451" t="n">
      <f>-</f>
    </nc>
  </rcc>
  <rcc rId="27897" ua="false" sId="4">
    <oc r="AC452" t="n">
      <f>IF(T452&gt;0,S452/T452,0)</f>
    </oc>
    <nc r="AC452" t="n">
      <f>-</f>
    </nc>
  </rcc>
  <rcc rId="27898" ua="false" sId="4">
    <oc r="AC453" t="n">
      <f>IF(T453&gt;0,S453/T453,0)</f>
    </oc>
    <nc r="AC453" t="n">
      <f>-</f>
    </nc>
  </rcc>
  <rcc rId="27899" ua="false" sId="4">
    <oc r="AC454" t="n">
      <f>IF(T454&gt;0,S454/T454,0)</f>
    </oc>
    <nc r="AC454" t="n">
      <f>-</f>
    </nc>
  </rcc>
  <rcc rId="27900" ua="false" sId="4">
    <oc r="AC455" t="n">
      <f>IF(T455&gt;0,S455/T455,0)</f>
    </oc>
    <nc r="AC455" t="n">
      <f>-</f>
    </nc>
  </rcc>
  <rcc rId="27901" ua="false" sId="4">
    <oc r="AC456" t="n">
      <f>IF(T456&gt;0,S456/T456,0)</f>
    </oc>
    <nc r="AC456" t="n">
      <f>-</f>
    </nc>
  </rcc>
  <rcc rId="27902" ua="false" sId="4">
    <oc r="AC457" t="n">
      <f>IF(T457&gt;0,S457/T457,0)</f>
    </oc>
    <nc r="AC457" t="n">
      <f>-</f>
    </nc>
  </rcc>
  <rcc rId="27903" ua="false" sId="4">
    <oc r="AC458" t="n">
      <f>IF(T458&gt;0,S458/T458,0)</f>
    </oc>
    <nc r="AC458" t="n">
      <f>-</f>
    </nc>
  </rcc>
  <rcc rId="27904" ua="false" sId="4">
    <oc r="AC459" t="n">
      <f>IF(T459&gt;0,S459/T459,0)</f>
    </oc>
    <nc r="AC459" t="n">
      <f>-</f>
    </nc>
  </rcc>
  <rcc rId="27905" ua="false" sId="4">
    <oc r="AC460" t="e">
      <f>AVERAGE(AC435:AC459)</f>
    </oc>
    <nc r="AC460" t="n">
      <f>-</f>
    </nc>
  </rcc>
  <rcc rId="27906" ua="false" sId="4">
    <oc r="AC461" t="e">
      <f>_xlfn.STDEV.P(AC435:AC459)</f>
    </oc>
    <nc r="AC461" t="n">
      <f>-</f>
    </nc>
  </rcc>
  <rcc rId="27907" ua="false" sId="4">
    <oc r="AD435" t="e">
      <f>EXP((((AC435-AC$460)/AC$461+2)/4-1.9)^3)</f>
    </oc>
    <nc r="AD435" t="n">
      <f>-</f>
    </nc>
  </rcc>
  <rcc rId="27908" ua="false" sId="4">
    <oc r="AD436" t="e">
      <f>EXP((((AC436-AC$460)/AC$461+2)/4-1.9)^3)</f>
    </oc>
    <nc r="AD436" t="n">
      <f>-</f>
    </nc>
  </rcc>
  <rcc rId="27909" ua="false" sId="4">
    <oc r="AD437" t="e">
      <f>EXP((((AC437-AC$460)/AC$461+2)/4-1.9)^3)</f>
    </oc>
    <nc r="AD437" t="n">
      <f>-</f>
    </nc>
  </rcc>
  <rcc rId="27910" ua="false" sId="4">
    <oc r="AD438" t="e">
      <f>EXP((((AC438-AC$460)/AC$461+2)/4-1.9)^3)</f>
    </oc>
    <nc r="AD438" t="n">
      <f>-</f>
    </nc>
  </rcc>
  <rcc rId="27911" ua="false" sId="4">
    <oc r="AD439" t="e">
      <f>EXP((((AC439-AC$460)/AC$461+2)/4-1.9)^3)</f>
    </oc>
    <nc r="AD439" t="n">
      <f>-</f>
    </nc>
  </rcc>
  <rcc rId="27912" ua="false" sId="4">
    <oc r="AD440" t="e">
      <f>EXP((((AC440-AC$460)/AC$461+2)/4-1.9)^3)</f>
    </oc>
    <nc r="AD440" t="n">
      <f>-</f>
    </nc>
  </rcc>
  <rcc rId="27913" ua="false" sId="4">
    <oc r="AD441" t="e">
      <f>EXP((((AC441-AC$460)/AC$461+2)/4-1.9)^3)</f>
    </oc>
    <nc r="AD441" t="n">
      <f>-</f>
    </nc>
  </rcc>
  <rcc rId="27914" ua="false" sId="4">
    <oc r="AD442" t="e">
      <f>EXP((((AC442-AC$460)/AC$461+2)/4-1.9)^3)</f>
    </oc>
    <nc r="AD442" t="n">
      <f>-</f>
    </nc>
  </rcc>
  <rcc rId="27915" ua="false" sId="4">
    <oc r="AD443" t="e">
      <f>EXP((((AC443-AC$460)/AC$461+2)/4-1.9)^3)</f>
    </oc>
    <nc r="AD443" t="n">
      <f>-</f>
    </nc>
  </rcc>
  <rcc rId="27916" ua="false" sId="4">
    <oc r="AD444" t="e">
      <f>EXP((((AC444-AC$460)/AC$461+2)/4-1.9)^3)</f>
    </oc>
    <nc r="AD444" t="n">
      <f>-</f>
    </nc>
  </rcc>
  <rcc rId="27917" ua="false" sId="4">
    <oc r="AD445" t="e">
      <f>EXP((((AC445-AC$460)/AC$461+2)/4-1.9)^3)</f>
    </oc>
    <nc r="AD445" t="n">
      <f>-</f>
    </nc>
  </rcc>
  <rcc rId="27918" ua="false" sId="4">
    <oc r="AD446" t="e">
      <f>EXP((((AC446-AC$460)/AC$461+2)/4-1.9)^3)</f>
    </oc>
    <nc r="AD446" t="n">
      <f>-</f>
    </nc>
  </rcc>
  <rcc rId="27919" ua="false" sId="4">
    <oc r="AD447" t="e">
      <f>EXP((((AC447-AC$460)/AC$461+2)/4-1.9)^3)</f>
    </oc>
    <nc r="AD447" t="n">
      <f>-</f>
    </nc>
  </rcc>
  <rcc rId="27920" ua="false" sId="4">
    <oc r="AD448" t="e">
      <f>EXP((((AC448-AC$460)/AC$461+2)/4-1.9)^3)</f>
    </oc>
    <nc r="AD448" t="n">
      <f>-</f>
    </nc>
  </rcc>
  <rcc rId="27921" ua="false" sId="4">
    <oc r="AD449" t="e">
      <f>EXP((((AC449-AC$460)/AC$461+2)/4-1.9)^3)</f>
    </oc>
    <nc r="AD449" t="n">
      <f>-</f>
    </nc>
  </rcc>
  <rcc rId="27922" ua="false" sId="4">
    <oc r="AD450" t="e">
      <f>EXP((((AC450-AC$460)/AC$461+2)/4-1.9)^3)</f>
    </oc>
    <nc r="AD450" t="n">
      <f>-</f>
    </nc>
  </rcc>
  <rcc rId="27923" ua="false" sId="4">
    <oc r="AD451" t="e">
      <f>EXP((((AC451-AC$460)/AC$461+2)/4-1.9)^3)</f>
    </oc>
    <nc r="AD451" t="n">
      <f>-</f>
    </nc>
  </rcc>
  <rcc rId="27924" ua="false" sId="4">
    <oc r="AD452" t="e">
      <f>EXP((((AC452-AC$460)/AC$461+2)/4-1.9)^3)</f>
    </oc>
    <nc r="AD452" t="n">
      <f>-</f>
    </nc>
  </rcc>
  <rcc rId="27925" ua="false" sId="4">
    <oc r="AD453" t="e">
      <f>EXP((((AC453-AC$460)/AC$461+2)/4-1.9)^3)</f>
    </oc>
    <nc r="AD453" t="n">
      <f>-</f>
    </nc>
  </rcc>
  <rcc rId="27926" ua="false" sId="4">
    <oc r="AD454" t="e">
      <f>EXP((((AC454-AC$460)/AC$461+2)/4-1.9)^3)</f>
    </oc>
    <nc r="AD454" t="n">
      <f>-</f>
    </nc>
  </rcc>
  <rcc rId="27927" ua="false" sId="4">
    <oc r="AD455" t="e">
      <f>EXP((((AC455-AC$460)/AC$461+2)/4-1.9)^3)</f>
    </oc>
    <nc r="AD455" t="n">
      <f>-</f>
    </nc>
  </rcc>
  <rcc rId="27928" ua="false" sId="4">
    <oc r="AD456" t="e">
      <f>EXP((((AC456-AC$460)/AC$461+2)/4-1.9)^3)</f>
    </oc>
    <nc r="AD456" t="n">
      <f>-</f>
    </nc>
  </rcc>
  <rcc rId="27929" ua="false" sId="4">
    <oc r="AD457" t="e">
      <f>EXP((((AC457-AC$460)/AC$461+2)/4-1.9)^3)</f>
    </oc>
    <nc r="AD457" t="n">
      <f>-</f>
    </nc>
  </rcc>
  <rcc rId="27930" ua="false" sId="4">
    <oc r="AD458" t="e">
      <f>EXP((((AC458-AC$460)/AC$461+2)/4-1.9)^3)</f>
    </oc>
    <nc r="AD458" t="n">
      <f>-</f>
    </nc>
  </rcc>
  <rcc rId="27931" ua="false" sId="4">
    <oc r="AD459" t="e">
      <f>EXP((((AC459-AC$460)/AC$461+2)/4-1.9)^3)</f>
    </oc>
    <nc r="AD459" t="n">
      <f>-</f>
    </nc>
  </rcc>
  <rcc rId="27932" ua="false" sId="4">
    <oc r="AE435" t="e">
      <f>S435/U435</f>
    </oc>
    <nc r="AE435" t="n">
      <f>-</f>
    </nc>
  </rcc>
  <rcc rId="27933" ua="false" sId="4">
    <oc r="AE436" t="e">
      <f>S436/U436</f>
    </oc>
    <nc r="AE436" t="n">
      <f>-</f>
    </nc>
  </rcc>
  <rcc rId="27934" ua="false" sId="4">
    <oc r="AE437" t="e">
      <f>S437/U437</f>
    </oc>
    <nc r="AE437" t="n">
      <f>-</f>
    </nc>
  </rcc>
  <rcc rId="27935" ua="false" sId="4">
    <oc r="AE438" t="e">
      <f>S438/U438</f>
    </oc>
    <nc r="AE438" t="n">
      <f>-</f>
    </nc>
  </rcc>
  <rcc rId="27936" ua="false" sId="4">
    <oc r="AE439" t="e">
      <f>S439/U439</f>
    </oc>
    <nc r="AE439" t="n">
      <f>-</f>
    </nc>
  </rcc>
  <rcc rId="27937" ua="false" sId="4">
    <oc r="AE440" t="e">
      <f>S440/U440</f>
    </oc>
    <nc r="AE440" t="n">
      <f>-</f>
    </nc>
  </rcc>
  <rcc rId="27938" ua="false" sId="4">
    <oc r="AE441" t="e">
      <f>S441/U441</f>
    </oc>
    <nc r="AE441" t="n">
      <f>-</f>
    </nc>
  </rcc>
  <rcc rId="27939" ua="false" sId="4">
    <oc r="AE442" t="e">
      <f>S442/U442</f>
    </oc>
    <nc r="AE442" t="n">
      <f>-</f>
    </nc>
  </rcc>
  <rcc rId="27940" ua="false" sId="4">
    <oc r="AE443" t="e">
      <f>S443/U443</f>
    </oc>
    <nc r="AE443" t="n">
      <f>-</f>
    </nc>
  </rcc>
  <rcc rId="27941" ua="false" sId="4">
    <oc r="AE444" t="e">
      <f>S444/U444</f>
    </oc>
    <nc r="AE444" t="n">
      <f>-</f>
    </nc>
  </rcc>
  <rcc rId="27942" ua="false" sId="4">
    <oc r="AE445" t="e">
      <f>S445/U445</f>
    </oc>
    <nc r="AE445" t="n">
      <f>-</f>
    </nc>
  </rcc>
  <rcc rId="27943" ua="false" sId="4">
    <oc r="AE446" t="e">
      <f>S446/U446</f>
    </oc>
    <nc r="AE446" t="n">
      <f>-</f>
    </nc>
  </rcc>
  <rcc rId="27944" ua="false" sId="4">
    <oc r="AE447" t="e">
      <f>S447/U447</f>
    </oc>
    <nc r="AE447" t="n">
      <f>-</f>
    </nc>
  </rcc>
  <rcc rId="27945" ua="false" sId="4">
    <oc r="AE448" t="e">
      <f>S448/U448</f>
    </oc>
    <nc r="AE448" t="n">
      <f>-</f>
    </nc>
  </rcc>
  <rcc rId="27946" ua="false" sId="4">
    <oc r="AE449" t="e">
      <f>S449/U449</f>
    </oc>
    <nc r="AE449" t="n">
      <f>-</f>
    </nc>
  </rcc>
  <rcc rId="27947" ua="false" sId="4">
    <oc r="AE450" t="e">
      <f>S450/U450</f>
    </oc>
    <nc r="AE450" t="n">
      <f>-</f>
    </nc>
  </rcc>
  <rcc rId="27948" ua="false" sId="4">
    <oc r="AE451" t="e">
      <f>S451/U451</f>
    </oc>
    <nc r="AE451" t="n">
      <f>-</f>
    </nc>
  </rcc>
  <rcc rId="27949" ua="false" sId="4">
    <oc r="AE452" t="e">
      <f>S452/U452</f>
    </oc>
    <nc r="AE452" t="n">
      <f>-</f>
    </nc>
  </rcc>
  <rcc rId="27950" ua="false" sId="4">
    <oc r="AE453" t="e">
      <f>S453/U453</f>
    </oc>
    <nc r="AE453" t="n">
      <f>-</f>
    </nc>
  </rcc>
  <rcc rId="27951" ua="false" sId="4">
    <oc r="AE454" t="e">
      <f>S454/U454</f>
    </oc>
    <nc r="AE454" t="n">
      <f>-</f>
    </nc>
  </rcc>
  <rcc rId="27952" ua="false" sId="4">
    <oc r="AE455" t="e">
      <f>S455/U455</f>
    </oc>
    <nc r="AE455" t="n">
      <f>-</f>
    </nc>
  </rcc>
  <rcc rId="27953" ua="false" sId="4">
    <oc r="AE456" t="e">
      <f>S456/U456</f>
    </oc>
    <nc r="AE456" t="n">
      <f>-</f>
    </nc>
  </rcc>
  <rcc rId="27954" ua="false" sId="4">
    <oc r="AE457" t="e">
      <f>S457/U457</f>
    </oc>
    <nc r="AE457" t="n">
      <f>-</f>
    </nc>
  </rcc>
  <rcc rId="27955" ua="false" sId="4">
    <oc r="AE458" t="e">
      <f>S458/U458</f>
    </oc>
    <nc r="AE458" t="n">
      <f>-</f>
    </nc>
  </rcc>
  <rcc rId="27956" ua="false" sId="4">
    <oc r="AE459" t="e">
      <f>S459/U459</f>
    </oc>
    <nc r="AE459" t="n">
      <f>-</f>
    </nc>
  </rcc>
  <rcc rId="27957" ua="false" sId="4">
    <oc r="AE460" t="e">
      <f>AVERAGE(AE435:AE459)</f>
    </oc>
    <nc r="AE460" t="n">
      <f>-</f>
    </nc>
  </rcc>
  <rcc rId="27958" ua="false" sId="4">
    <oc r="AE461" t="e">
      <f>_xlfn.STDEV.P(AE435:AE459)</f>
    </oc>
    <nc r="AE461" t="n">
      <f>-</f>
    </nc>
  </rcc>
  <rcc rId="27959" ua="false" sId="4">
    <oc r="AF435" t="e">
      <f>EXP((((AE435-AE$460)/AE$461+2)/4-1.9)^3)</f>
    </oc>
    <nc r="AF435" t="n">
      <f>-</f>
    </nc>
  </rcc>
  <rcc rId="27960" ua="false" sId="4">
    <oc r="AF436" t="e">
      <f>EXP((((AE436-AE$460)/AE$461+2)/4-1.9)^3)</f>
    </oc>
    <nc r="AF436" t="n">
      <f>-</f>
    </nc>
  </rcc>
  <rcc rId="27961" ua="false" sId="4">
    <oc r="AF437" t="e">
      <f>EXP((((AE437-AE$460)/AE$461+2)/4-1.9)^3)</f>
    </oc>
    <nc r="AF437" t="n">
      <f>-</f>
    </nc>
  </rcc>
  <rcc rId="27962" ua="false" sId="4">
    <oc r="AF438" t="e">
      <f>EXP((((AE438-AE$460)/AE$461+2)/4-1.9)^3)</f>
    </oc>
    <nc r="AF438" t="n">
      <f>-</f>
    </nc>
  </rcc>
  <rcc rId="27963" ua="false" sId="4">
    <oc r="AF439" t="e">
      <f>EXP((((AE439-AE$460)/AE$461+2)/4-1.9)^3)</f>
    </oc>
    <nc r="AF439" t="n">
      <f>-</f>
    </nc>
  </rcc>
  <rcc rId="27964" ua="false" sId="4">
    <oc r="AF440" t="e">
      <f>EXP((((AE440-AE$460)/AE$461+2)/4-1.9)^3)</f>
    </oc>
    <nc r="AF440" t="n">
      <f>-</f>
    </nc>
  </rcc>
  <rcc rId="27965" ua="false" sId="4">
    <oc r="AF441" t="e">
      <f>EXP((((AE441-AE$460)/AE$461+2)/4-1.9)^3)</f>
    </oc>
    <nc r="AF441" t="n">
      <f>-</f>
    </nc>
  </rcc>
  <rcc rId="27966" ua="false" sId="4">
    <oc r="AF442" t="e">
      <f>EXP((((AE442-AE$460)/AE$461+2)/4-1.9)^3)</f>
    </oc>
    <nc r="AF442" t="n">
      <f>-</f>
    </nc>
  </rcc>
  <rcc rId="27967" ua="false" sId="4">
    <oc r="AF443" t="e">
      <f>EXP((((AE443-AE$460)/AE$461+2)/4-1.9)^3)</f>
    </oc>
    <nc r="AF443" t="n">
      <f>-</f>
    </nc>
  </rcc>
  <rcc rId="27968" ua="false" sId="4">
    <oc r="AF444" t="e">
      <f>EXP((((AE444-AE$460)/AE$461+2)/4-1.9)^3)</f>
    </oc>
    <nc r="AF444" t="n">
      <f>-</f>
    </nc>
  </rcc>
  <rcc rId="27969" ua="false" sId="4">
    <oc r="AF445" t="e">
      <f>EXP((((AE445-AE$460)/AE$461+2)/4-1.9)^3)</f>
    </oc>
    <nc r="AF445" t="n">
      <f>-</f>
    </nc>
  </rcc>
  <rcc rId="27970" ua="false" sId="4">
    <oc r="AF446" t="e">
      <f>EXP((((AE446-AE$460)/AE$461+2)/4-1.9)^3)</f>
    </oc>
    <nc r="AF446" t="n">
      <f>-</f>
    </nc>
  </rcc>
  <rcc rId="27971" ua="false" sId="4">
    <oc r="AF447" t="e">
      <f>EXP((((AE447-AE$460)/AE$461+2)/4-1.9)^3)</f>
    </oc>
    <nc r="AF447" t="n">
      <f>-</f>
    </nc>
  </rcc>
  <rcc rId="27972" ua="false" sId="4">
    <oc r="AF448" t="e">
      <f>EXP((((AE448-AE$460)/AE$461+2)/4-1.9)^3)</f>
    </oc>
    <nc r="AF448" t="n">
      <f>-</f>
    </nc>
  </rcc>
  <rcc rId="27973" ua="false" sId="4">
    <oc r="AF449" t="e">
      <f>EXP((((AE449-AE$460)/AE$461+2)/4-1.9)^3)</f>
    </oc>
    <nc r="AF449" t="n">
      <f>-</f>
    </nc>
  </rcc>
  <rcc rId="27974" ua="false" sId="4">
    <oc r="AF450" t="e">
      <f>EXP((((AE450-AE$460)/AE$461+2)/4-1.9)^3)</f>
    </oc>
    <nc r="AF450" t="n">
      <f>-</f>
    </nc>
  </rcc>
  <rcc rId="27975" ua="false" sId="4">
    <oc r="AF451" t="e">
      <f>EXP((((AE451-AE$460)/AE$461+2)/4-1.9)^3)</f>
    </oc>
    <nc r="AF451" t="n">
      <f>-</f>
    </nc>
  </rcc>
  <rcc rId="27976" ua="false" sId="4">
    <oc r="AF452" t="e">
      <f>EXP((((AE452-AE$460)/AE$461+2)/4-1.9)^3)</f>
    </oc>
    <nc r="AF452" t="n">
      <f>-</f>
    </nc>
  </rcc>
  <rcc rId="27977" ua="false" sId="4">
    <oc r="AF453" t="e">
      <f>EXP((((AE453-AE$460)/AE$461+2)/4-1.9)^3)</f>
    </oc>
    <nc r="AF453" t="n">
      <f>-</f>
    </nc>
  </rcc>
  <rcc rId="27978" ua="false" sId="4">
    <oc r="AF454" t="e">
      <f>EXP((((AE454-AE$460)/AE$461+2)/4-1.9)^3)</f>
    </oc>
    <nc r="AF454" t="n">
      <f>-</f>
    </nc>
  </rcc>
  <rcc rId="27979" ua="false" sId="4">
    <oc r="AF455" t="e">
      <f>EXP((((AE455-AE$460)/AE$461+2)/4-1.9)^3)</f>
    </oc>
    <nc r="AF455" t="n">
      <f>-</f>
    </nc>
  </rcc>
  <rcc rId="27980" ua="false" sId="4">
    <oc r="AF456" t="e">
      <f>EXP((((AE456-AE$460)/AE$461+2)/4-1.9)^3)</f>
    </oc>
    <nc r="AF456" t="n">
      <f>-</f>
    </nc>
  </rcc>
  <rcc rId="27981" ua="false" sId="4">
    <oc r="AF457" t="e">
      <f>EXP((((AE457-AE$460)/AE$461+2)/4-1.9)^3)</f>
    </oc>
    <nc r="AF457" t="n">
      <f>-</f>
    </nc>
  </rcc>
  <rcc rId="27982" ua="false" sId="4">
    <oc r="AF458" t="e">
      <f>EXP((((AE458-AE$460)/AE$461+2)/4-1.9)^3)</f>
    </oc>
    <nc r="AF458" t="n">
      <f>-</f>
    </nc>
  </rcc>
  <rcc rId="27983" ua="false" sId="4">
    <oc r="AF459" t="e">
      <f>EXP((((AE459-AE$460)/AE$461+2)/4-1.9)^3)</f>
    </oc>
    <nc r="AF459" t="n">
      <f>-</f>
    </nc>
  </rcc>
  <rcc rId="27984" ua="false" sId="4">
    <oc r="AG435" t="e">
      <f>V435/U435</f>
    </oc>
    <nc r="AG435" t="n">
      <f>-</f>
    </nc>
  </rcc>
  <rcc rId="27985" ua="false" sId="4">
    <oc r="AG436" t="e">
      <f>V436/U436</f>
    </oc>
    <nc r="AG436" t="n">
      <f>-</f>
    </nc>
  </rcc>
  <rcc rId="27986" ua="false" sId="4">
    <oc r="AG437" t="e">
      <f>V437/U437</f>
    </oc>
    <nc r="AG437" t="n">
      <f>-</f>
    </nc>
  </rcc>
  <rcc rId="27987" ua="false" sId="4">
    <oc r="AG438" t="e">
      <f>V438/U438</f>
    </oc>
    <nc r="AG438" t="n">
      <f>-</f>
    </nc>
  </rcc>
  <rcc rId="27988" ua="false" sId="4">
    <oc r="AG439" t="e">
      <f>V439/U439</f>
    </oc>
    <nc r="AG439" t="n">
      <f>-</f>
    </nc>
  </rcc>
  <rcc rId="27989" ua="false" sId="4">
    <oc r="AG440" t="e">
      <f>V440/U440</f>
    </oc>
    <nc r="AG440" t="n">
      <f>-</f>
    </nc>
  </rcc>
  <rcc rId="27990" ua="false" sId="4">
    <oc r="AG441" t="e">
      <f>V441/U441</f>
    </oc>
    <nc r="AG441" t="n">
      <f>-</f>
    </nc>
  </rcc>
  <rcc rId="27991" ua="false" sId="4">
    <oc r="AG442" t="e">
      <f>V442/U442</f>
    </oc>
    <nc r="AG442" t="n">
      <f>-</f>
    </nc>
  </rcc>
  <rcc rId="27992" ua="false" sId="4">
    <oc r="AG443" t="e">
      <f>V443/U443</f>
    </oc>
    <nc r="AG443" t="n">
      <f>-</f>
    </nc>
  </rcc>
  <rcc rId="27993" ua="false" sId="4">
    <oc r="AG444" t="e">
      <f>V444/U444</f>
    </oc>
    <nc r="AG444" t="n">
      <f>-</f>
    </nc>
  </rcc>
  <rcc rId="27994" ua="false" sId="4">
    <oc r="AG445" t="e">
      <f>V445/U445</f>
    </oc>
    <nc r="AG445" t="n">
      <f>-</f>
    </nc>
  </rcc>
  <rcc rId="27995" ua="false" sId="4">
    <oc r="AG446" t="e">
      <f>V446/U446</f>
    </oc>
    <nc r="AG446" t="n">
      <f>-</f>
    </nc>
  </rcc>
  <rcc rId="27996" ua="false" sId="4">
    <oc r="AG447" t="e">
      <f>V447/U447</f>
    </oc>
    <nc r="AG447" t="n">
      <f>-</f>
    </nc>
  </rcc>
  <rcc rId="27997" ua="false" sId="4">
    <oc r="AG448" t="e">
      <f>V448/U448</f>
    </oc>
    <nc r="AG448" t="n">
      <f>-</f>
    </nc>
  </rcc>
  <rcc rId="27998" ua="false" sId="4">
    <oc r="AG449" t="e">
      <f>V449/U449</f>
    </oc>
    <nc r="AG449" t="n">
      <f>-</f>
    </nc>
  </rcc>
  <rcc rId="27999" ua="false" sId="4">
    <oc r="AG450" t="e">
      <f>V450/U450</f>
    </oc>
    <nc r="AG450" t="n">
      <f>-</f>
    </nc>
  </rcc>
  <rcc rId="28000" ua="false" sId="4">
    <oc r="AG451" t="e">
      <f>V451/U451</f>
    </oc>
    <nc r="AG451" t="n">
      <f>-</f>
    </nc>
  </rcc>
  <rcc rId="28001" ua="false" sId="4">
    <oc r="AG452" t="e">
      <f>V452/U452</f>
    </oc>
    <nc r="AG452" t="n">
      <f>-</f>
    </nc>
  </rcc>
  <rcc rId="28002" ua="false" sId="4">
    <oc r="AG453" t="e">
      <f>V453/U453</f>
    </oc>
    <nc r="AG453" t="n">
      <f>-</f>
    </nc>
  </rcc>
  <rcc rId="28003" ua="false" sId="4">
    <oc r="AG454" t="e">
      <f>V454/U454</f>
    </oc>
    <nc r="AG454" t="n">
      <f>-</f>
    </nc>
  </rcc>
  <rcc rId="28004" ua="false" sId="4">
    <oc r="AG455" t="e">
      <f>V455/U455</f>
    </oc>
    <nc r="AG455" t="n">
      <f>-</f>
    </nc>
  </rcc>
  <rcc rId="28005" ua="false" sId="4">
    <oc r="AG456" t="e">
      <f>V456/U456</f>
    </oc>
    <nc r="AG456" t="n">
      <f>-</f>
    </nc>
  </rcc>
  <rcc rId="28006" ua="false" sId="4">
    <oc r="AG457" t="e">
      <f>V457/U457</f>
    </oc>
    <nc r="AG457" t="n">
      <f>-</f>
    </nc>
  </rcc>
  <rcc rId="28007" ua="false" sId="4">
    <oc r="AG458" t="e">
      <f>V458/U458</f>
    </oc>
    <nc r="AG458" t="n">
      <f>-</f>
    </nc>
  </rcc>
  <rcc rId="28008" ua="false" sId="4">
    <oc r="AG459" t="e">
      <f>V459/U459</f>
    </oc>
    <nc r="AG459" t="n">
      <f>-</f>
    </nc>
  </rcc>
  <rcc rId="28009" ua="false" sId="4">
    <oc r="AG460" t="e">
      <f>AVERAGE(AG435:AG459)</f>
    </oc>
    <nc r="AG460" t="n">
      <f>-</f>
    </nc>
  </rcc>
  <rcc rId="28010" ua="false" sId="4">
    <oc r="AG461" t="e">
      <f>_xlfn.STDEV.P(AG435:AG459)</f>
    </oc>
    <nc r="AG461" t="n">
      <f>-</f>
    </nc>
  </rcc>
  <rcc rId="28011" ua="false" sId="4">
    <oc r="AH435" t="e">
      <f>EXP((((AG435-AG$460)/AG$461+2)/4-1.9)^3)</f>
    </oc>
    <nc r="AH435" t="n">
      <f>-</f>
    </nc>
  </rcc>
  <rcc rId="28012" ua="false" sId="4">
    <oc r="AH436" t="e">
      <f>EXP((((AG436-AG$460)/AG$461+2)/4-1.9)^3)</f>
    </oc>
    <nc r="AH436" t="n">
      <f>-</f>
    </nc>
  </rcc>
  <rcc rId="28013" ua="false" sId="4">
    <oc r="AH437" t="e">
      <f>EXP((((AG437-AG$460)/AG$461+2)/4-1.9)^3)</f>
    </oc>
    <nc r="AH437" t="n">
      <f>-</f>
    </nc>
  </rcc>
  <rcc rId="28014" ua="false" sId="4">
    <oc r="AH438" t="e">
      <f>EXP((((AG438-AG$460)/AG$461+2)/4-1.9)^3)</f>
    </oc>
    <nc r="AH438" t="n">
      <f>-</f>
    </nc>
  </rcc>
  <rcc rId="28015" ua="false" sId="4">
    <oc r="AH439" t="e">
      <f>EXP((((AG439-AG$460)/AG$461+2)/4-1.9)^3)</f>
    </oc>
    <nc r="AH439" t="n">
      <f>-</f>
    </nc>
  </rcc>
  <rcc rId="28016" ua="false" sId="4">
    <oc r="AH440" t="e">
      <f>EXP((((AG440-AG$460)/AG$461+2)/4-1.9)^3)</f>
    </oc>
    <nc r="AH440" t="n">
      <f>-</f>
    </nc>
  </rcc>
  <rcc rId="28017" ua="false" sId="4">
    <oc r="AH441" t="e">
      <f>EXP((((AG441-AG$460)/AG$461+2)/4-1.9)^3)</f>
    </oc>
    <nc r="AH441" t="n">
      <f>-</f>
    </nc>
  </rcc>
  <rcc rId="28018" ua="false" sId="4">
    <oc r="AH442" t="e">
      <f>EXP((((AG442-AG$460)/AG$461+2)/4-1.9)^3)</f>
    </oc>
    <nc r="AH442" t="n">
      <f>-</f>
    </nc>
  </rcc>
  <rcc rId="28019" ua="false" sId="4">
    <oc r="AH443" t="e">
      <f>EXP((((AG443-AG$460)/AG$461+2)/4-1.9)^3)</f>
    </oc>
    <nc r="AH443" t="n">
      <f>-</f>
    </nc>
  </rcc>
  <rcc rId="28020" ua="false" sId="4">
    <oc r="AH444" t="e">
      <f>EXP((((AG444-AG$460)/AG$461+2)/4-1.9)^3)</f>
    </oc>
    <nc r="AH444" t="n">
      <f>-</f>
    </nc>
  </rcc>
  <rcc rId="28021" ua="false" sId="4">
    <oc r="AH445" t="e">
      <f>EXP((((AG445-AG$460)/AG$461+2)/4-1.9)^3)</f>
    </oc>
    <nc r="AH445" t="n">
      <f>-</f>
    </nc>
  </rcc>
  <rcc rId="28022" ua="false" sId="4">
    <oc r="AH446" t="e">
      <f>EXP((((AG446-AG$460)/AG$461+2)/4-1.9)^3)</f>
    </oc>
    <nc r="AH446" t="n">
      <f>-</f>
    </nc>
  </rcc>
  <rcc rId="28023" ua="false" sId="4">
    <oc r="AH447" t="e">
      <f>EXP((((AG447-AG$460)/AG$461+2)/4-1.9)^3)</f>
    </oc>
    <nc r="AH447" t="n">
      <f>-</f>
    </nc>
  </rcc>
  <rcc rId="28024" ua="false" sId="4">
    <oc r="AH448" t="e">
      <f>EXP((((AG448-AG$460)/AG$461+2)/4-1.9)^3)</f>
    </oc>
    <nc r="AH448" t="n">
      <f>-</f>
    </nc>
  </rcc>
  <rcc rId="28025" ua="false" sId="4">
    <oc r="AH449" t="e">
      <f>EXP((((AG449-AG$460)/AG$461+2)/4-1.9)^3)</f>
    </oc>
    <nc r="AH449" t="n">
      <f>-</f>
    </nc>
  </rcc>
  <rcc rId="28026" ua="false" sId="4">
    <oc r="AH450" t="e">
      <f>EXP((((AG450-AG$460)/AG$461+2)/4-1.9)^3)</f>
    </oc>
    <nc r="AH450" t="n">
      <f>-</f>
    </nc>
  </rcc>
  <rcc rId="28027" ua="false" sId="4">
    <oc r="AH451" t="e">
      <f>EXP((((AG451-AG$460)/AG$461+2)/4-1.9)^3)</f>
    </oc>
    <nc r="AH451" t="n">
      <f>-</f>
    </nc>
  </rcc>
  <rcc rId="28028" ua="false" sId="4">
    <oc r="AH452" t="e">
      <f>EXP((((AG452-AG$460)/AG$461+2)/4-1.9)^3)</f>
    </oc>
    <nc r="AH452" t="n">
      <f>-</f>
    </nc>
  </rcc>
  <rcc rId="28029" ua="false" sId="4">
    <oc r="AH453" t="e">
      <f>EXP((((AG453-AG$460)/AG$461+2)/4-1.9)^3)</f>
    </oc>
    <nc r="AH453" t="n">
      <f>-</f>
    </nc>
  </rcc>
  <rcc rId="28030" ua="false" sId="4">
    <oc r="AH454" t="e">
      <f>EXP((((AG454-AG$460)/AG$461+2)/4-1.9)^3)</f>
    </oc>
    <nc r="AH454" t="n">
      <f>-</f>
    </nc>
  </rcc>
  <rcc rId="28031" ua="false" sId="4">
    <oc r="AH455" t="e">
      <f>EXP((((AG455-AG$460)/AG$461+2)/4-1.9)^3)</f>
    </oc>
    <nc r="AH455" t="n">
      <f>-</f>
    </nc>
  </rcc>
  <rcc rId="28032" ua="false" sId="4">
    <oc r="AH456" t="e">
      <f>EXP((((AG456-AG$460)/AG$461+2)/4-1.9)^3)</f>
    </oc>
    <nc r="AH456" t="n">
      <f>-</f>
    </nc>
  </rcc>
  <rcc rId="28033" ua="false" sId="4">
    <oc r="AH457" t="e">
      <f>EXP((((AG457-AG$460)/AG$461+2)/4-1.9)^3)</f>
    </oc>
    <nc r="AH457" t="n">
      <f>-</f>
    </nc>
  </rcc>
  <rcc rId="28034" ua="false" sId="4">
    <oc r="AH458" t="e">
      <f>EXP((((AG458-AG$460)/AG$461+2)/4-1.9)^3)</f>
    </oc>
    <nc r="AH458" t="n">
      <f>-</f>
    </nc>
  </rcc>
  <rcc rId="28035" ua="false" sId="4">
    <oc r="AH459" t="e">
      <f>EXP((((AG459-AG$460)/AG$461+2)/4-1.9)^3)</f>
    </oc>
    <nc r="AH459" t="n">
      <f>-</f>
    </nc>
  </rcc>
  <rcc rId="28036" ua="false" sId="4">
    <oc r="AI435" t="e">
      <f>W435/U435</f>
    </oc>
    <nc r="AI435" t="n">
      <f>-</f>
    </nc>
  </rcc>
  <rcc rId="28037" ua="false" sId="4">
    <oc r="AI436" t="e">
      <f>W436/U436</f>
    </oc>
    <nc r="AI436" t="n">
      <f>-</f>
    </nc>
  </rcc>
  <rcc rId="28038" ua="false" sId="4">
    <oc r="AI437" t="e">
      <f>W437/U437</f>
    </oc>
    <nc r="AI437" t="n">
      <f>-</f>
    </nc>
  </rcc>
  <rcc rId="28039" ua="false" sId="4">
    <oc r="AI438" t="e">
      <f>W438/U438</f>
    </oc>
    <nc r="AI438" t="n">
      <f>-</f>
    </nc>
  </rcc>
  <rcc rId="28040" ua="false" sId="4">
    <oc r="AI439" t="e">
      <f>W439/U439</f>
    </oc>
    <nc r="AI439" t="n">
      <f>-</f>
    </nc>
  </rcc>
  <rcc rId="28041" ua="false" sId="4">
    <oc r="AI440" t="e">
      <f>W440/U440</f>
    </oc>
    <nc r="AI440" t="n">
      <f>-</f>
    </nc>
  </rcc>
  <rcc rId="28042" ua="false" sId="4">
    <oc r="AI441" t="e">
      <f>W441/U441</f>
    </oc>
    <nc r="AI441" t="n">
      <f>-</f>
    </nc>
  </rcc>
  <rcc rId="28043" ua="false" sId="4">
    <oc r="AI442" t="e">
      <f>W442/U442</f>
    </oc>
    <nc r="AI442" t="n">
      <f>-</f>
    </nc>
  </rcc>
  <rcc rId="28044" ua="false" sId="4">
    <oc r="AI443" t="e">
      <f>W443/U443</f>
    </oc>
    <nc r="AI443" t="n">
      <f>-</f>
    </nc>
  </rcc>
  <rcc rId="28045" ua="false" sId="4">
    <oc r="AI444" t="e">
      <f>W444/U444</f>
    </oc>
    <nc r="AI444" t="n">
      <f>-</f>
    </nc>
  </rcc>
  <rcc rId="28046" ua="false" sId="4">
    <oc r="AI445" t="e">
      <f>W445/U445</f>
    </oc>
    <nc r="AI445" t="n">
      <f>-</f>
    </nc>
  </rcc>
  <rcc rId="28047" ua="false" sId="4">
    <oc r="AI446" t="e">
      <f>W446/U446</f>
    </oc>
    <nc r="AI446" t="n">
      <f>-</f>
    </nc>
  </rcc>
  <rcc rId="28048" ua="false" sId="4">
    <oc r="AI447" t="e">
      <f>W447/U447</f>
    </oc>
    <nc r="AI447" t="n">
      <f>-</f>
    </nc>
  </rcc>
  <rcc rId="28049" ua="false" sId="4">
    <oc r="AI448" t="e">
      <f>W448/U448</f>
    </oc>
    <nc r="AI448" t="n">
      <f>-</f>
    </nc>
  </rcc>
  <rcc rId="28050" ua="false" sId="4">
    <oc r="AI449" t="e">
      <f>W449/U449</f>
    </oc>
    <nc r="AI449" t="n">
      <f>-</f>
    </nc>
  </rcc>
  <rcc rId="28051" ua="false" sId="4">
    <oc r="AI450" t="e">
      <f>W450/U450</f>
    </oc>
    <nc r="AI450" t="n">
      <f>-</f>
    </nc>
  </rcc>
  <rcc rId="28052" ua="false" sId="4">
    <oc r="AI451" t="e">
      <f>W451/U451</f>
    </oc>
    <nc r="AI451" t="n">
      <f>-</f>
    </nc>
  </rcc>
  <rcc rId="28053" ua="false" sId="4">
    <oc r="AI452" t="e">
      <f>W452/U452</f>
    </oc>
    <nc r="AI452" t="n">
      <f>-</f>
    </nc>
  </rcc>
  <rcc rId="28054" ua="false" sId="4">
    <oc r="AI453" t="e">
      <f>W453/U453</f>
    </oc>
    <nc r="AI453" t="n">
      <f>-</f>
    </nc>
  </rcc>
  <rcc rId="28055" ua="false" sId="4">
    <oc r="AI454" t="e">
      <f>W454/U454</f>
    </oc>
    <nc r="AI454" t="n">
      <f>-</f>
    </nc>
  </rcc>
  <rcc rId="28056" ua="false" sId="4">
    <oc r="AI455" t="e">
      <f>W455/U455</f>
    </oc>
    <nc r="AI455" t="n">
      <f>-</f>
    </nc>
  </rcc>
  <rcc rId="28057" ua="false" sId="4">
    <oc r="AI456" t="e">
      <f>W456/U456</f>
    </oc>
    <nc r="AI456" t="n">
      <f>-</f>
    </nc>
  </rcc>
  <rcc rId="28058" ua="false" sId="4">
    <oc r="AI457" t="e">
      <f>W457/U457</f>
    </oc>
    <nc r="AI457" t="n">
      <f>-</f>
    </nc>
  </rcc>
  <rcc rId="28059" ua="false" sId="4">
    <oc r="AI458" t="e">
      <f>W458/U458</f>
    </oc>
    <nc r="AI458" t="n">
      <f>-</f>
    </nc>
  </rcc>
  <rcc rId="28060" ua="false" sId="4">
    <oc r="AI459" t="e">
      <f>W459/U459</f>
    </oc>
    <nc r="AI459" t="n">
      <f>-</f>
    </nc>
  </rcc>
  <rcc rId="28061" ua="false" sId="4">
    <oc r="AI460" t="e">
      <f>AVERAGE(AI435:AI459)</f>
    </oc>
    <nc r="AI460" t="n">
      <f>-</f>
    </nc>
  </rcc>
  <rcc rId="28062" ua="false" sId="4">
    <oc r="AI461" t="e">
      <f>_xlfn.STDEV.P(AI435:AI459)</f>
    </oc>
    <nc r="AI461" t="n">
      <f>-</f>
    </nc>
  </rcc>
  <rcc rId="28063" ua="false" sId="4">
    <oc r="AJ435" t="e">
      <f>EXP((((AI435-AI$460)/AI$461+2)/4-1.9)^3)</f>
    </oc>
    <nc r="AJ435" t="n">
      <f>-</f>
    </nc>
  </rcc>
  <rcc rId="28064" ua="false" sId="4">
    <oc r="AJ436" t="e">
      <f>EXP((((AI436-AI$460)/AI$461+2)/4-1.9)^3)</f>
    </oc>
    <nc r="AJ436" t="n">
      <f>-</f>
    </nc>
  </rcc>
  <rcc rId="28065" ua="false" sId="4">
    <oc r="AJ437" t="e">
      <f>EXP((((AI437-AI$460)/AI$461+2)/4-1.9)^3)</f>
    </oc>
    <nc r="AJ437" t="n">
      <f>-</f>
    </nc>
  </rcc>
  <rcc rId="28066" ua="false" sId="4">
    <oc r="AJ438" t="e">
      <f>EXP((((AI438-AI$460)/AI$461+2)/4-1.9)^3)</f>
    </oc>
    <nc r="AJ438" t="n">
      <f>-</f>
    </nc>
  </rcc>
  <rcc rId="28067" ua="false" sId="4">
    <oc r="AJ439" t="e">
      <f>EXP((((AI439-AI$460)/AI$461+2)/4-1.9)^3)</f>
    </oc>
    <nc r="AJ439" t="n">
      <f>-</f>
    </nc>
  </rcc>
  <rcc rId="28068" ua="false" sId="4">
    <oc r="AJ440" t="e">
      <f>EXP((((AI440-AI$460)/AI$461+2)/4-1.9)^3)</f>
    </oc>
    <nc r="AJ440" t="n">
      <f>-</f>
    </nc>
  </rcc>
  <rcc rId="28069" ua="false" sId="4">
    <oc r="AJ441" t="e">
      <f>EXP((((AI441-AI$460)/AI$461+2)/4-1.9)^3)</f>
    </oc>
    <nc r="AJ441" t="n">
      <f>-</f>
    </nc>
  </rcc>
  <rcc rId="28070" ua="false" sId="4">
    <oc r="AJ442" t="e">
      <f>EXP((((AI442-AI$460)/AI$461+2)/4-1.9)^3)</f>
    </oc>
    <nc r="AJ442" t="n">
      <f>-</f>
    </nc>
  </rcc>
  <rcc rId="28071" ua="false" sId="4">
    <oc r="AJ443" t="e">
      <f>EXP((((AI443-AI$460)/AI$461+2)/4-1.9)^3)</f>
    </oc>
    <nc r="AJ443" t="n">
      <f>-</f>
    </nc>
  </rcc>
  <rcc rId="28072" ua="false" sId="4">
    <oc r="AJ444" t="e">
      <f>EXP((((AI444-AI$460)/AI$461+2)/4-1.9)^3)</f>
    </oc>
    <nc r="AJ444" t="n">
      <f>-</f>
    </nc>
  </rcc>
  <rcc rId="28073" ua="false" sId="4">
    <oc r="AJ445" t="e">
      <f>EXP((((AI445-AI$460)/AI$461+2)/4-1.9)^3)</f>
    </oc>
    <nc r="AJ445" t="n">
      <f>-</f>
    </nc>
  </rcc>
  <rcc rId="28074" ua="false" sId="4">
    <oc r="AJ446" t="e">
      <f>EXP((((AI446-AI$460)/AI$461+2)/4-1.9)^3)</f>
    </oc>
    <nc r="AJ446" t="n">
      <f>-</f>
    </nc>
  </rcc>
  <rcc rId="28075" ua="false" sId="4">
    <oc r="AJ447" t="e">
      <f>EXP((((AI447-AI$460)/AI$461+2)/4-1.9)^3)</f>
    </oc>
    <nc r="AJ447" t="n">
      <f>-</f>
    </nc>
  </rcc>
  <rcc rId="28076" ua="false" sId="4">
    <oc r="AJ448" t="e">
      <f>EXP((((AI448-AI$460)/AI$461+2)/4-1.9)^3)</f>
    </oc>
    <nc r="AJ448" t="n">
      <f>-</f>
    </nc>
  </rcc>
  <rcc rId="28077" ua="false" sId="4">
    <oc r="AJ449" t="e">
      <f>EXP((((AI449-AI$460)/AI$461+2)/4-1.9)^3)</f>
    </oc>
    <nc r="AJ449" t="n">
      <f>-</f>
    </nc>
  </rcc>
  <rcc rId="28078" ua="false" sId="4">
    <oc r="AJ450" t="e">
      <f>EXP((((AI450-AI$460)/AI$461+2)/4-1.9)^3)</f>
    </oc>
    <nc r="AJ450" t="n">
      <f>-</f>
    </nc>
  </rcc>
  <rcc rId="28079" ua="false" sId="4">
    <oc r="AJ451" t="e">
      <f>EXP((((AI451-AI$460)/AI$461+2)/4-1.9)^3)</f>
    </oc>
    <nc r="AJ451" t="n">
      <f>-</f>
    </nc>
  </rcc>
  <rcc rId="28080" ua="false" sId="4">
    <oc r="AJ452" t="e">
      <f>EXP((((AI452-AI$460)/AI$461+2)/4-1.9)^3)</f>
    </oc>
    <nc r="AJ452" t="n">
      <f>-</f>
    </nc>
  </rcc>
  <rcc rId="28081" ua="false" sId="4">
    <oc r="AJ453" t="e">
      <f>EXP((((AI453-AI$460)/AI$461+2)/4-1.9)^3)</f>
    </oc>
    <nc r="AJ453" t="n">
      <f>-</f>
    </nc>
  </rcc>
  <rcc rId="28082" ua="false" sId="4">
    <oc r="AJ454" t="e">
      <f>EXP((((AI454-AI$460)/AI$461+2)/4-1.9)^3)</f>
    </oc>
    <nc r="AJ454" t="n">
      <f>-</f>
    </nc>
  </rcc>
  <rcc rId="28083" ua="false" sId="4">
    <oc r="AJ455" t="e">
      <f>EXP((((AI455-AI$460)/AI$461+2)/4-1.9)^3)</f>
    </oc>
    <nc r="AJ455" t="n">
      <f>-</f>
    </nc>
  </rcc>
  <rcc rId="28084" ua="false" sId="4">
    <oc r="AJ456" t="e">
      <f>EXP((((AI456-AI$460)/AI$461+2)/4-1.9)^3)</f>
    </oc>
    <nc r="AJ456" t="n">
      <f>-</f>
    </nc>
  </rcc>
  <rcc rId="28085" ua="false" sId="4">
    <oc r="AJ457" t="e">
      <f>EXP((((AI457-AI$460)/AI$461+2)/4-1.9)^3)</f>
    </oc>
    <nc r="AJ457" t="n">
      <f>-</f>
    </nc>
  </rcc>
  <rcc rId="28086" ua="false" sId="4">
    <oc r="AJ458" t="e">
      <f>EXP((((AI458-AI$460)/AI$461+2)/4-1.9)^3)</f>
    </oc>
    <nc r="AJ458" t="n">
      <f>-</f>
    </nc>
  </rcc>
  <rcc rId="28087" ua="false" sId="4">
    <oc r="AJ459" t="e">
      <f>EXP((((AI459-AI$460)/AI$461+2)/4-1.9)^3)</f>
    </oc>
    <nc r="AJ459" t="n">
      <f>-</f>
    </nc>
  </rcc>
  <rcc rId="28088" ua="false" sId="4">
    <oc r="AK435" t="e">
      <f>Z435/U435</f>
    </oc>
    <nc r="AK435" t="n">
      <f>-</f>
    </nc>
  </rcc>
  <rcc rId="28089" ua="false" sId="4">
    <oc r="AK436" t="e">
      <f>Z436/U436</f>
    </oc>
    <nc r="AK436" t="n">
      <f>-</f>
    </nc>
  </rcc>
  <rcc rId="28090" ua="false" sId="4">
    <oc r="AK437" t="e">
      <f>Z437/U437</f>
    </oc>
    <nc r="AK437" t="n">
      <f>-</f>
    </nc>
  </rcc>
  <rcc rId="28091" ua="false" sId="4">
    <oc r="AK438" t="e">
      <f>Z438/U438</f>
    </oc>
    <nc r="AK438" t="n">
      <f>-</f>
    </nc>
  </rcc>
  <rcc rId="28092" ua="false" sId="4">
    <oc r="AK439" t="e">
      <f>Z439/U439</f>
    </oc>
    <nc r="AK439" t="n">
      <f>-</f>
    </nc>
  </rcc>
  <rcc rId="28093" ua="false" sId="4">
    <oc r="AK440" t="e">
      <f>Z440/U440</f>
    </oc>
    <nc r="AK440" t="n">
      <f>-</f>
    </nc>
  </rcc>
  <rcc rId="28094" ua="false" sId="4">
    <oc r="AK441" t="e">
      <f>Z441/U441</f>
    </oc>
    <nc r="AK441" t="n">
      <f>-</f>
    </nc>
  </rcc>
  <rcc rId="28095" ua="false" sId="4">
    <oc r="AK442" t="e">
      <f>Z442/U442</f>
    </oc>
    <nc r="AK442" t="n">
      <f>-</f>
    </nc>
  </rcc>
  <rcc rId="28096" ua="false" sId="4">
    <oc r="AK443" t="e">
      <f>Z443/U443</f>
    </oc>
    <nc r="AK443" t="n">
      <f>-</f>
    </nc>
  </rcc>
  <rcc rId="28097" ua="false" sId="4">
    <oc r="AK444" t="e">
      <f>Z444/U444</f>
    </oc>
    <nc r="AK444" t="n">
      <f>-</f>
    </nc>
  </rcc>
  <rcc rId="28098" ua="false" sId="4">
    <oc r="AK445" t="e">
      <f>Z445/U445</f>
    </oc>
    <nc r="AK445" t="n">
      <f>-</f>
    </nc>
  </rcc>
  <rcc rId="28099" ua="false" sId="4">
    <oc r="AK446" t="e">
      <f>Z446/U446</f>
    </oc>
    <nc r="AK446" t="n">
      <f>-</f>
    </nc>
  </rcc>
  <rcc rId="28100" ua="false" sId="4">
    <oc r="AK447" t="e">
      <f>Z447/U447</f>
    </oc>
    <nc r="AK447" t="n">
      <f>-</f>
    </nc>
  </rcc>
  <rcc rId="28101" ua="false" sId="4">
    <oc r="AK448" t="e">
      <f>Z448/U448</f>
    </oc>
    <nc r="AK448" t="n">
      <f>-</f>
    </nc>
  </rcc>
  <rcc rId="28102" ua="false" sId="4">
    <oc r="AK449" t="e">
      <f>Z449/U449</f>
    </oc>
    <nc r="AK449" t="n">
      <f>-</f>
    </nc>
  </rcc>
  <rcc rId="28103" ua="false" sId="4">
    <oc r="AK450" t="e">
      <f>Z450/U450</f>
    </oc>
    <nc r="AK450" t="n">
      <f>-</f>
    </nc>
  </rcc>
  <rcc rId="28104" ua="false" sId="4">
    <oc r="AK451" t="e">
      <f>Z451/U451</f>
    </oc>
    <nc r="AK451" t="n">
      <f>-</f>
    </nc>
  </rcc>
  <rcc rId="28105" ua="false" sId="4">
    <oc r="AK452" t="e">
      <f>Z452/U452</f>
    </oc>
    <nc r="AK452" t="n">
      <f>-</f>
    </nc>
  </rcc>
  <rcc rId="28106" ua="false" sId="4">
    <oc r="AK453" t="e">
      <f>Z453/U453</f>
    </oc>
    <nc r="AK453" t="n">
      <f>-</f>
    </nc>
  </rcc>
  <rcc rId="28107" ua="false" sId="4">
    <oc r="AK454" t="e">
      <f>Z454/U454</f>
    </oc>
    <nc r="AK454" t="n">
      <f>-</f>
    </nc>
  </rcc>
  <rcc rId="28108" ua="false" sId="4">
    <oc r="AK455" t="e">
      <f>Z455/U455</f>
    </oc>
    <nc r="AK455" t="n">
      <f>-</f>
    </nc>
  </rcc>
  <rcc rId="28109" ua="false" sId="4">
    <oc r="AK456" t="e">
      <f>Z456/U456</f>
    </oc>
    <nc r="AK456" t="n">
      <f>-</f>
    </nc>
  </rcc>
  <rcc rId="28110" ua="false" sId="4">
    <oc r="AK457" t="e">
      <f>Z457/U457</f>
    </oc>
    <nc r="AK457" t="n">
      <f>-</f>
    </nc>
  </rcc>
  <rcc rId="28111" ua="false" sId="4">
    <oc r="AK458" t="e">
      <f>Z458/U458</f>
    </oc>
    <nc r="AK458" t="n">
      <f>-</f>
    </nc>
  </rcc>
  <rcc rId="28112" ua="false" sId="4">
    <oc r="AK459" t="e">
      <f>Z459/U459</f>
    </oc>
    <nc r="AK459" t="n">
      <f>-</f>
    </nc>
  </rcc>
  <rcc rId="28113" ua="false" sId="4">
    <oc r="AK460" t="e">
      <f>AVERAGE(AK435:AK459)</f>
    </oc>
    <nc r="AK460" t="n">
      <f>-</f>
    </nc>
  </rcc>
  <rcc rId="28114" ua="false" sId="4">
    <oc r="AK461" t="e">
      <f>_xlfn.STDEV.P(AK435:AK459)</f>
    </oc>
    <nc r="AK461" t="n">
      <f>-</f>
    </nc>
  </rcc>
  <rcc rId="28115" ua="false" sId="4">
    <oc r="AL435" t="e">
      <f>EXP((((AK435-AK$460)/AK$461+2)/4-1.9)^3)</f>
    </oc>
    <nc r="AL435" t="n">
      <f>-</f>
    </nc>
  </rcc>
  <rcc rId="28116" ua="false" sId="4">
    <oc r="AL436" t="e">
      <f>EXP((((AK436-AK$460)/AK$461+2)/4-1.9)^3)</f>
    </oc>
    <nc r="AL436" t="n">
      <f>-</f>
    </nc>
  </rcc>
  <rcc rId="28117" ua="false" sId="4">
    <oc r="AL437" t="e">
      <f>EXP((((AK437-AK$460)/AK$461+2)/4-1.9)^3)</f>
    </oc>
    <nc r="AL437" t="n">
      <f>-</f>
    </nc>
  </rcc>
  <rcc rId="28118" ua="false" sId="4">
    <oc r="AL438" t="e">
      <f>EXP((((AK438-AK$460)/AK$461+2)/4-1.9)^3)</f>
    </oc>
    <nc r="AL438" t="n">
      <f>-</f>
    </nc>
  </rcc>
  <rcc rId="28119" ua="false" sId="4">
    <oc r="AL439" t="e">
      <f>EXP((((AK439-AK$460)/AK$461+2)/4-1.9)^3)</f>
    </oc>
    <nc r="AL439" t="n">
      <f>-</f>
    </nc>
  </rcc>
  <rcc rId="28120" ua="false" sId="4">
    <oc r="AL440" t="e">
      <f>EXP((((AK440-AK$460)/AK$461+2)/4-1.9)^3)</f>
    </oc>
    <nc r="AL440" t="n">
      <f>-</f>
    </nc>
  </rcc>
  <rcc rId="28121" ua="false" sId="4">
    <oc r="AL441" t="e">
      <f>EXP((((AK441-AK$460)/AK$461+2)/4-1.9)^3)</f>
    </oc>
    <nc r="AL441" t="n">
      <f>-</f>
    </nc>
  </rcc>
  <rcc rId="28122" ua="false" sId="4">
    <oc r="AL442" t="e">
      <f>EXP((((AK442-AK$460)/AK$461+2)/4-1.9)^3)</f>
    </oc>
    <nc r="AL442" t="n">
      <f>-</f>
    </nc>
  </rcc>
  <rcc rId="28123" ua="false" sId="4">
    <oc r="AL443" t="e">
      <f>EXP((((AK443-AK$460)/AK$461+2)/4-1.9)^3)</f>
    </oc>
    <nc r="AL443" t="n">
      <f>-</f>
    </nc>
  </rcc>
  <rcc rId="28124" ua="false" sId="4">
    <oc r="AL444" t="e">
      <f>EXP((((AK444-AK$460)/AK$461+2)/4-1.9)^3)</f>
    </oc>
    <nc r="AL444" t="n">
      <f>-</f>
    </nc>
  </rcc>
  <rcc rId="28125" ua="false" sId="4">
    <oc r="AL445" t="e">
      <f>EXP((((AK445-AK$460)/AK$461+2)/4-1.9)^3)</f>
    </oc>
    <nc r="AL445" t="n">
      <f>-</f>
    </nc>
  </rcc>
  <rcc rId="28126" ua="false" sId="4">
    <oc r="AL446" t="e">
      <f>EXP((((AK446-AK$460)/AK$461+2)/4-1.9)^3)</f>
    </oc>
    <nc r="AL446" t="n">
      <f>-</f>
    </nc>
  </rcc>
  <rcc rId="28127" ua="false" sId="4">
    <oc r="AL447" t="e">
      <f>EXP((((AK447-AK$460)/AK$461+2)/4-1.9)^3)</f>
    </oc>
    <nc r="AL447" t="n">
      <f>-</f>
    </nc>
  </rcc>
  <rcc rId="28128" ua="false" sId="4">
    <oc r="AL448" t="e">
      <f>EXP((((AK448-AK$460)/AK$461+2)/4-1.9)^3)</f>
    </oc>
    <nc r="AL448" t="n">
      <f>-</f>
    </nc>
  </rcc>
  <rcc rId="28129" ua="false" sId="4">
    <oc r="AL449" t="e">
      <f>EXP((((AK449-AK$460)/AK$461+2)/4-1.9)^3)</f>
    </oc>
    <nc r="AL449" t="n">
      <f>-</f>
    </nc>
  </rcc>
  <rcc rId="28130" ua="false" sId="4">
    <oc r="AL450" t="e">
      <f>EXP((((AK450-AK$460)/AK$461+2)/4-1.9)^3)</f>
    </oc>
    <nc r="AL450" t="n">
      <f>-</f>
    </nc>
  </rcc>
  <rcc rId="28131" ua="false" sId="4">
    <oc r="AL451" t="e">
      <f>EXP((((AK451-AK$460)/AK$461+2)/4-1.9)^3)</f>
    </oc>
    <nc r="AL451" t="n">
      <f>-</f>
    </nc>
  </rcc>
  <rcc rId="28132" ua="false" sId="4">
    <oc r="AL452" t="e">
      <f>EXP((((AK452-AK$460)/AK$461+2)/4-1.9)^3)</f>
    </oc>
    <nc r="AL452" t="n">
      <f>-</f>
    </nc>
  </rcc>
  <rcc rId="28133" ua="false" sId="4">
    <oc r="AL453" t="e">
      <f>EXP((((AK453-AK$460)/AK$461+2)/4-1.9)^3)</f>
    </oc>
    <nc r="AL453" t="n">
      <f>-</f>
    </nc>
  </rcc>
  <rcc rId="28134" ua="false" sId="4">
    <oc r="AL454" t="e">
      <f>EXP((((AK454-AK$460)/AK$461+2)/4-1.9)^3)</f>
    </oc>
    <nc r="AL454" t="n">
      <f>-</f>
    </nc>
  </rcc>
  <rcc rId="28135" ua="false" sId="4">
    <oc r="AL455" t="e">
      <f>EXP((((AK455-AK$460)/AK$461+2)/4-1.9)^3)</f>
    </oc>
    <nc r="AL455" t="n">
      <f>-</f>
    </nc>
  </rcc>
  <rcc rId="28136" ua="false" sId="4">
    <oc r="AL456" t="e">
      <f>EXP((((AK456-AK$460)/AK$461+2)/4-1.9)^3)</f>
    </oc>
    <nc r="AL456" t="n">
      <f>-</f>
    </nc>
  </rcc>
  <rcc rId="28137" ua="false" sId="4">
    <oc r="AL457" t="e">
      <f>EXP((((AK457-AK$460)/AK$461+2)/4-1.9)^3)</f>
    </oc>
    <nc r="AL457" t="n">
      <f>-</f>
    </nc>
  </rcc>
  <rcc rId="28138" ua="false" sId="4">
    <oc r="AL458" t="e">
      <f>EXP((((AK458-AK$460)/AK$461+2)/4-1.9)^3)</f>
    </oc>
    <nc r="AL458" t="n">
      <f>-</f>
    </nc>
  </rcc>
  <rcc rId="28139" ua="false" sId="4">
    <oc r="AL459" t="e">
      <f>EXP((((AK459-AK$460)/AK$461+2)/4-1.9)^3)</f>
    </oc>
    <nc r="AL459" t="n">
      <f>-</f>
    </nc>
  </rcc>
  <rcc rId="28140" ua="false" sId="4">
    <oc r="AM435" t="n">
      <f>0.01*AD435+0.15*AF435+0.24*AH435+0.25*AJ435+0.35*AL435</f>
    </oc>
    <nc r="AM435" t="n">
      <f>-</f>
    </nc>
  </rcc>
  <rcc rId="28141" ua="false" sId="4">
    <oc r="AM436" t="n">
      <f>0.01*AD436+0.15*AF436+0.24*AH436+0.25*AJ436+0.35*AL436</f>
    </oc>
    <nc r="AM436" t="n">
      <f>-</f>
    </nc>
  </rcc>
  <rcc rId="28142" ua="false" sId="4">
    <oc r="AM437" t="n">
      <f>0.01*AD437+0.15*AF437+0.24*AH437+0.25*AJ437+0.35*AL437</f>
    </oc>
    <nc r="AM437" t="n">
      <f>-</f>
    </nc>
  </rcc>
  <rcc rId="28143" ua="false" sId="4">
    <oc r="AM438" t="n">
      <f>0.01*AD438+0.15*AF438+0.24*AH438+0.25*AJ438+0.35*AL438</f>
    </oc>
    <nc r="AM438" t="n">
      <f>-</f>
    </nc>
  </rcc>
  <rcc rId="28144" ua="false" sId="4">
    <oc r="AM439" t="n">
      <f>0.01*AD439+0.15*AF439+0.24*AH439+0.25*AJ439+0.35*AL439</f>
    </oc>
    <nc r="AM439" t="n">
      <f>-</f>
    </nc>
  </rcc>
  <rcc rId="28145" ua="false" sId="4">
    <oc r="AM440" t="n">
      <f>0.01*AD440+0.15*AF440+0.24*AH440+0.25*AJ440+0.35*AL440</f>
    </oc>
    <nc r="AM440" t="n">
      <f>-</f>
    </nc>
  </rcc>
  <rcc rId="28146" ua="false" sId="4">
    <oc r="AM441" t="n">
      <f>0.01*AD441+0.15*AF441+0.24*AH441+0.25*AJ441+0.35*AL441</f>
    </oc>
    <nc r="AM441" t="n">
      <f>-</f>
    </nc>
  </rcc>
  <rcc rId="28147" ua="false" sId="4">
    <oc r="AM442" t="n">
      <f>0.01*AD442+0.15*AF442+0.24*AH442+0.25*AJ442+0.35*AL442</f>
    </oc>
    <nc r="AM442" t="n">
      <f>-</f>
    </nc>
  </rcc>
  <rcc rId="28148" ua="false" sId="4">
    <oc r="AM443" t="n">
      <f>0.01*AD443+0.15*AF443+0.24*AH443+0.25*AJ443+0.35*AL443</f>
    </oc>
    <nc r="AM443" t="n">
      <f>-</f>
    </nc>
  </rcc>
  <rcc rId="28149" ua="false" sId="4">
    <oc r="AM444" t="n">
      <f>0.01*AD444+0.15*AF444+0.24*AH444+0.25*AJ444+0.35*AL444</f>
    </oc>
    <nc r="AM444" t="n">
      <f>-</f>
    </nc>
  </rcc>
  <rcc rId="28150" ua="false" sId="4">
    <oc r="AM445" t="n">
      <f>0.01*AD445+0.15*AF445+0.24*AH445+0.25*AJ445+0.35*AL445</f>
    </oc>
    <nc r="AM445" t="n">
      <f>-</f>
    </nc>
  </rcc>
  <rcc rId="28151" ua="false" sId="4">
    <oc r="AM446" t="n">
      <f>0.01*AD446+0.15*AF446+0.24*AH446+0.25*AJ446+0.35*AL446</f>
    </oc>
    <nc r="AM446" t="n">
      <f>-</f>
    </nc>
  </rcc>
  <rcc rId="28152" ua="false" sId="4">
    <oc r="AM447" t="n">
      <f>0.01*AD447+0.15*AF447+0.24*AH447+0.25*AJ447+0.35*AL447</f>
    </oc>
    <nc r="AM447" t="n">
      <f>-</f>
    </nc>
  </rcc>
  <rcc rId="28153" ua="false" sId="4">
    <oc r="AM448" t="n">
      <f>0.01*AD448+0.15*AF448+0.24*AH448+0.25*AJ448+0.35*AL448</f>
    </oc>
    <nc r="AM448" t="n">
      <f>-</f>
    </nc>
  </rcc>
  <rcc rId="28154" ua="false" sId="4">
    <oc r="AM449" t="n">
      <f>0.01*AD449+0.15*AF449+0.24*AH449+0.25*AJ449+0.35*AL449</f>
    </oc>
    <nc r="AM449" t="n">
      <f>-</f>
    </nc>
  </rcc>
  <rcc rId="28155" ua="false" sId="4">
    <oc r="AM450" t="n">
      <f>0.01*AD450+0.15*AF450+0.24*AH450+0.25*AJ450+0.35*AL450</f>
    </oc>
    <nc r="AM450" t="n">
      <f>-</f>
    </nc>
  </rcc>
  <rcc rId="28156" ua="false" sId="4">
    <oc r="AM451" t="n">
      <f>0.01*AD451+0.15*AF451+0.24*AH451+0.25*AJ451+0.35*AL451</f>
    </oc>
    <nc r="AM451" t="n">
      <f>-</f>
    </nc>
  </rcc>
  <rcc rId="28157" ua="false" sId="4">
    <oc r="AM452" t="n">
      <f>0.01*AD452+0.15*AF452+0.24*AH452+0.25*AJ452+0.35*AL452</f>
    </oc>
    <nc r="AM452" t="n">
      <f>-</f>
    </nc>
  </rcc>
  <rcc rId="28158" ua="false" sId="4">
    <oc r="AM453" t="n">
      <f>0.01*AD453+0.15*AF453+0.24*AH453+0.25*AJ453+0.35*AL453</f>
    </oc>
    <nc r="AM453" t="n">
      <f>-</f>
    </nc>
  </rcc>
  <rcc rId="28159" ua="false" sId="4">
    <oc r="AM454" t="n">
      <f>0.01*AD454+0.15*AF454+0.24*AH454+0.25*AJ454+0.35*AL454</f>
    </oc>
    <nc r="AM454" t="n">
      <f>-</f>
    </nc>
  </rcc>
  <rcc rId="28160" ua="false" sId="4">
    <oc r="AM455" t="n">
      <f>0.01*AD455+0.15*AF455+0.24*AH455+0.25*AJ455+0.35*AL455</f>
    </oc>
    <nc r="AM455" t="n">
      <f>-</f>
    </nc>
  </rcc>
  <rcc rId="28161" ua="false" sId="4">
    <oc r="AM456" t="n">
      <f>0.01*AD456+0.15*AF456+0.24*AH456+0.25*AJ456+0.35*AL456</f>
    </oc>
    <nc r="AM456" t="n">
      <f>-</f>
    </nc>
  </rcc>
  <rcc rId="28162" ua="false" sId="4">
    <oc r="AM457" t="n">
      <f>0.01*AD457+0.15*AF457+0.24*AH457+0.25*AJ457+0.35*AL457</f>
    </oc>
    <nc r="AM457" t="n">
      <f>-</f>
    </nc>
  </rcc>
  <rcc rId="28163" ua="false" sId="4">
    <oc r="AM458" t="n">
      <f>0.01*AD458+0.15*AF458+0.24*AH458+0.25*AJ458+0.35*AL458</f>
    </oc>
    <nc r="AM458" t="n">
      <f>-</f>
    </nc>
  </rcc>
  <rcc rId="28164" ua="false" sId="4">
    <oc r="AM459" t="n">
      <f>0.01*AD459+0.15*AF459+0.24*AH459+0.25*AJ459+0.35*AL459</f>
    </oc>
    <nc r="AM459" t="n">
      <f>-</f>
    </nc>
  </rcc>
  <rcc rId="28165" ua="false" sId="4">
    <oc r="AM460" t="n">
      <f>SUM(AM435:AM459)</f>
    </oc>
    <nc r="AM460" t="n">
      <f>-</f>
    </nc>
  </rcc>
  <rcc rId="28166" ua="false" sId="4">
    <oc r="AO435" t="e">
      <f>-</f>
    </oc>
    <nc r="AO435" t="n">
      <f>-</f>
    </nc>
  </rcc>
  <rcc rId="28167" ua="false" sId="4">
    <oc r="AO436" t="e">
      <f>-</f>
    </oc>
    <nc r="AO436" t="n">
      <f>-</f>
    </nc>
  </rcc>
  <rcc rId="28168" ua="false" sId="4">
    <oc r="AO437" t="e">
      <f>-</f>
    </oc>
    <nc r="AO437" t="n">
      <f>-</f>
    </nc>
  </rcc>
  <rcc rId="28169" ua="false" sId="4">
    <oc r="AO438" t="e">
      <f>-</f>
    </oc>
    <nc r="AO438" t="n">
      <f>-</f>
    </nc>
  </rcc>
  <rcc rId="28170" ua="false" sId="4">
    <oc r="AO439" t="e">
      <f>-</f>
    </oc>
    <nc r="AO439" t="n">
      <f>-</f>
    </nc>
  </rcc>
  <rcc rId="28171" ua="false" sId="4">
    <oc r="AO440" t="e">
      <f>-</f>
    </oc>
    <nc r="AO440" t="n">
      <f>-</f>
    </nc>
  </rcc>
  <rcc rId="28172" ua="false" sId="4">
    <oc r="AO441" t="e">
      <f>-</f>
    </oc>
    <nc r="AO441" t="n">
      <f>-</f>
    </nc>
  </rcc>
  <rcc rId="28173" ua="false" sId="4">
    <oc r="AO442" t="e">
      <f>-</f>
    </oc>
    <nc r="AO442" t="n">
      <f>-</f>
    </nc>
  </rcc>
  <rcc rId="28174" ua="false" sId="4">
    <oc r="AO443" t="e">
      <f>-</f>
    </oc>
    <nc r="AO443" t="n">
      <f>-</f>
    </nc>
  </rcc>
  <rcc rId="28175" ua="false" sId="4">
    <oc r="AO444" t="e">
      <f>-</f>
    </oc>
    <nc r="AO444" t="n">
      <f>-</f>
    </nc>
  </rcc>
  <rcc rId="28176" ua="false" sId="4">
    <oc r="AO445" t="e">
      <f>-</f>
    </oc>
    <nc r="AO445" t="n">
      <f>-</f>
    </nc>
  </rcc>
  <rcc rId="28177" ua="false" sId="4">
    <oc r="AO446" t="e">
      <f>-</f>
    </oc>
    <nc r="AO446" t="n">
      <f>-</f>
    </nc>
  </rcc>
  <rcc rId="28178" ua="false" sId="4">
    <oc r="AO447" t="e">
      <f>-</f>
    </oc>
    <nc r="AO447" t="n">
      <f>-</f>
    </nc>
  </rcc>
  <rcc rId="28179" ua="false" sId="4">
    <oc r="AO448" t="e">
      <f>-</f>
    </oc>
    <nc r="AO448" t="n">
      <f>-</f>
    </nc>
  </rcc>
  <rcc rId="28180" ua="false" sId="4">
    <oc r="AO449" t="e">
      <f>-</f>
    </oc>
    <nc r="AO449" t="n">
      <f>-</f>
    </nc>
  </rcc>
  <rcc rId="28181" ua="false" sId="4">
    <oc r="AO450" t="e">
      <f>-</f>
    </oc>
    <nc r="AO450" t="n">
      <f>-</f>
    </nc>
  </rcc>
  <rcc rId="28182" ua="false" sId="4">
    <oc r="AO451" t="e">
      <f>-</f>
    </oc>
    <nc r="AO451" t="n">
      <f>-</f>
    </nc>
  </rcc>
  <rcc rId="28183" ua="false" sId="4">
    <oc r="AO452" t="e">
      <f>-</f>
    </oc>
    <nc r="AO452" t="n">
      <f>-</f>
    </nc>
  </rcc>
  <rcc rId="28184" ua="false" sId="4">
    <oc r="AO453" t="e">
      <f>-</f>
    </oc>
    <nc r="AO453" t="n">
      <f>-</f>
    </nc>
  </rcc>
  <rcc rId="28185" ua="false" sId="4">
    <oc r="AO454" t="e">
      <f>-</f>
    </oc>
    <nc r="AO454" t="n">
      <f>-</f>
    </nc>
  </rcc>
  <rcc rId="28186" ua="false" sId="4">
    <oc r="AO455" t="e">
      <f>-</f>
    </oc>
    <nc r="AO455" t="n">
      <f>-</f>
    </nc>
  </rcc>
  <rcc rId="28187" ua="false" sId="4">
    <oc r="AO456" t="e">
      <f>-</f>
    </oc>
    <nc r="AO456" t="n">
      <f>-</f>
    </nc>
  </rcc>
  <rcc rId="28188" ua="false" sId="4">
    <oc r="AO457" t="e">
      <f>-</f>
    </oc>
    <nc r="AO457" t="n">
      <f>-</f>
    </nc>
  </rcc>
  <rcc rId="28189" ua="false" sId="4">
    <oc r="AO458" t="e">
      <f>-</f>
    </oc>
    <nc r="AO458" t="n">
      <f>-</f>
    </nc>
  </rcc>
  <rcc rId="28190" ua="false" sId="4">
    <oc r="AO459" t="e">
      <f>-</f>
    </oc>
    <nc r="AO459" t="n">
      <f>-</f>
    </nc>
  </rcc>
  <rcc rId="28191" ua="false" sId="4">
    <oc r="AO460" t="n">
      <f>SUM(AO433:AO459)</f>
    </oc>
    <nc r="AO460" t="n">
      <f>-</f>
    </nc>
  </rcc>
  <rcc rId="28192" ua="false" sId="4">
    <oc r="AP435" t="e">
      <f>-</f>
    </oc>
    <nc r="AP435" t="n">
      <f>-</f>
    </nc>
  </rcc>
  <rcc rId="28193" ua="false" sId="4">
    <oc r="AP436" t="e">
      <f>-</f>
    </oc>
    <nc r="AP436" t="n">
      <f>-</f>
    </nc>
  </rcc>
  <rcc rId="28194" ua="false" sId="4">
    <oc r="AP437" t="e">
      <f>-</f>
    </oc>
    <nc r="AP437" t="n">
      <f>-</f>
    </nc>
  </rcc>
  <rcc rId="28195" ua="false" sId="4">
    <oc r="AP438" t="e">
      <f>-</f>
    </oc>
    <nc r="AP438" t="n">
      <f>-</f>
    </nc>
  </rcc>
  <rcc rId="28196" ua="false" sId="4">
    <oc r="AP439" t="e">
      <f>-</f>
    </oc>
    <nc r="AP439" t="n">
      <f>-</f>
    </nc>
  </rcc>
  <rcc rId="28197" ua="false" sId="4">
    <oc r="AP440" t="e">
      <f>-</f>
    </oc>
    <nc r="AP440" t="n">
      <f>-</f>
    </nc>
  </rcc>
  <rcc rId="28198" ua="false" sId="4">
    <oc r="AP441" t="e">
      <f>-</f>
    </oc>
    <nc r="AP441" t="n">
      <f>-</f>
    </nc>
  </rcc>
  <rcc rId="28199" ua="false" sId="4">
    <oc r="AP442" t="e">
      <f>-</f>
    </oc>
    <nc r="AP442" t="n">
      <f>-</f>
    </nc>
  </rcc>
  <rcc rId="28200" ua="false" sId="4">
    <oc r="AP443" t="e">
      <f>-</f>
    </oc>
    <nc r="AP443" t="n">
      <f>-</f>
    </nc>
  </rcc>
  <rcc rId="28201" ua="false" sId="4">
    <oc r="AP444" t="e">
      <f>-</f>
    </oc>
    <nc r="AP444" t="n">
      <f>-</f>
    </nc>
  </rcc>
  <rcc rId="28202" ua="false" sId="4">
    <oc r="AP445" t="e">
      <f>-</f>
    </oc>
    <nc r="AP445" t="n">
      <f>-</f>
    </nc>
  </rcc>
  <rcc rId="28203" ua="false" sId="4">
    <oc r="AP446" t="e">
      <f>-</f>
    </oc>
    <nc r="AP446" t="n">
      <f>-</f>
    </nc>
  </rcc>
  <rcc rId="28204" ua="false" sId="4">
    <oc r="AP447" t="e">
      <f>-</f>
    </oc>
    <nc r="AP447" t="n">
      <f>-</f>
    </nc>
  </rcc>
  <rcc rId="28205" ua="false" sId="4">
    <oc r="AP448" t="e">
      <f>-</f>
    </oc>
    <nc r="AP448" t="n">
      <f>-</f>
    </nc>
  </rcc>
  <rcc rId="28206" ua="false" sId="4">
    <oc r="AP449" t="e">
      <f>-</f>
    </oc>
    <nc r="AP449" t="n">
      <f>-</f>
    </nc>
  </rcc>
  <rcc rId="28207" ua="false" sId="4">
    <oc r="AP450" t="e">
      <f>-</f>
    </oc>
    <nc r="AP450" t="n">
      <f>-</f>
    </nc>
  </rcc>
  <rcc rId="28208" ua="false" sId="4">
    <oc r="AP451" t="e">
      <f>-</f>
    </oc>
    <nc r="AP451" t="n">
      <f>-</f>
    </nc>
  </rcc>
  <rcc rId="28209" ua="false" sId="4">
    <oc r="AP452" t="e">
      <f>-</f>
    </oc>
    <nc r="AP452" t="n">
      <f>-</f>
    </nc>
  </rcc>
  <rcc rId="28210" ua="false" sId="4">
    <oc r="AP453" t="e">
      <f>-</f>
    </oc>
    <nc r="AP453" t="n">
      <f>-</f>
    </nc>
  </rcc>
  <rcc rId="28211" ua="false" sId="4">
    <oc r="AP454" t="e">
      <f>-</f>
    </oc>
    <nc r="AP454" t="n">
      <f>-</f>
    </nc>
  </rcc>
  <rcc rId="28212" ua="false" sId="4">
    <oc r="AP455" t="e">
      <f>-</f>
    </oc>
    <nc r="AP455" t="n">
      <f>-</f>
    </nc>
  </rcc>
  <rcc rId="28213" ua="false" sId="4">
    <oc r="AP456" t="e">
      <f>-</f>
    </oc>
    <nc r="AP456" t="n">
      <f>-</f>
    </nc>
  </rcc>
  <rcc rId="28214" ua="false" sId="4">
    <oc r="AP457" t="e">
      <f>-</f>
    </oc>
    <nc r="AP457" t="n">
      <f>-</f>
    </nc>
  </rcc>
  <rcc rId="28215" ua="false" sId="4">
    <oc r="AP458" t="e">
      <f>-</f>
    </oc>
    <nc r="AP458" t="n">
      <f>-</f>
    </nc>
  </rcc>
  <rcc rId="28216" ua="false" sId="4">
    <oc r="AP459" t="e">
      <f>-</f>
    </oc>
    <nc r="AP459" t="n">
      <f>-</f>
    </nc>
  </rcc>
  <rcc rId="28217" ua="false" sId="4">
    <oc r="AP460" t="n">
      <f>SUM(AP433:AP459)</f>
    </oc>
    <nc r="AP460" t="n">
      <f>-</f>
    </nc>
  </rcc>
  <rcc rId="28218" ua="false" sId="4">
    <oc r="AQ435" t="e">
      <f>-</f>
    </oc>
    <nc r="AQ435" t="n">
      <f>-</f>
    </nc>
  </rcc>
  <rcc rId="28219" ua="false" sId="4">
    <oc r="AQ436" t="e">
      <f>-</f>
    </oc>
    <nc r="AQ436" t="n">
      <f>-</f>
    </nc>
  </rcc>
  <rcc rId="28220" ua="false" sId="4">
    <oc r="AQ437" t="e">
      <f>-</f>
    </oc>
    <nc r="AQ437" t="n">
      <f>-</f>
    </nc>
  </rcc>
  <rcc rId="28221" ua="false" sId="4">
    <oc r="AQ438" t="e">
      <f>-</f>
    </oc>
    <nc r="AQ438" t="n">
      <f>-</f>
    </nc>
  </rcc>
  <rcc rId="28222" ua="false" sId="4">
    <oc r="AQ439" t="e">
      <f>-</f>
    </oc>
    <nc r="AQ439" t="n">
      <f>-</f>
    </nc>
  </rcc>
  <rcc rId="28223" ua="false" sId="4">
    <oc r="AQ440" t="e">
      <f>-</f>
    </oc>
    <nc r="AQ440" t="n">
      <f>-</f>
    </nc>
  </rcc>
  <rcc rId="28224" ua="false" sId="4">
    <oc r="AQ441" t="e">
      <f>-</f>
    </oc>
    <nc r="AQ441" t="n">
      <f>-</f>
    </nc>
  </rcc>
  <rcc rId="28225" ua="false" sId="4">
    <oc r="AQ442" t="e">
      <f>-</f>
    </oc>
    <nc r="AQ442" t="n">
      <f>-</f>
    </nc>
  </rcc>
  <rcc rId="28226" ua="false" sId="4">
    <oc r="AQ443" t="e">
      <f>-</f>
    </oc>
    <nc r="AQ443" t="n">
      <f>-</f>
    </nc>
  </rcc>
  <rcc rId="28227" ua="false" sId="4">
    <oc r="AQ444" t="e">
      <f>-</f>
    </oc>
    <nc r="AQ444" t="n">
      <f>-</f>
    </nc>
  </rcc>
  <rcc rId="28228" ua="false" sId="4">
    <oc r="AQ445" t="e">
      <f>-</f>
    </oc>
    <nc r="AQ445" t="n">
      <f>-</f>
    </nc>
  </rcc>
  <rcc rId="28229" ua="false" sId="4">
    <oc r="AQ446" t="e">
      <f>-</f>
    </oc>
    <nc r="AQ446" t="n">
      <f>-</f>
    </nc>
  </rcc>
  <rcc rId="28230" ua="false" sId="4">
    <oc r="AQ447" t="e">
      <f>-</f>
    </oc>
    <nc r="AQ447" t="n">
      <f>-</f>
    </nc>
  </rcc>
  <rcc rId="28231" ua="false" sId="4">
    <oc r="AQ448" t="e">
      <f>-</f>
    </oc>
    <nc r="AQ448" t="n">
      <f>-</f>
    </nc>
  </rcc>
  <rcc rId="28232" ua="false" sId="4">
    <oc r="AQ449" t="e">
      <f>-</f>
    </oc>
    <nc r="AQ449" t="n">
      <f>-</f>
    </nc>
  </rcc>
  <rcc rId="28233" ua="false" sId="4">
    <oc r="AQ450" t="e">
      <f>-</f>
    </oc>
    <nc r="AQ450" t="n">
      <f>-</f>
    </nc>
  </rcc>
  <rcc rId="28234" ua="false" sId="4">
    <oc r="AQ451" t="e">
      <f>-</f>
    </oc>
    <nc r="AQ451" t="n">
      <f>-</f>
    </nc>
  </rcc>
  <rcc rId="28235" ua="false" sId="4">
    <oc r="AQ452" t="e">
      <f>-</f>
    </oc>
    <nc r="AQ452" t="n">
      <f>-</f>
    </nc>
  </rcc>
  <rcc rId="28236" ua="false" sId="4">
    <oc r="AQ453" t="e">
      <f>-</f>
    </oc>
    <nc r="AQ453" t="n">
      <f>-</f>
    </nc>
  </rcc>
  <rcc rId="28237" ua="false" sId="4">
    <oc r="AQ454" t="e">
      <f>-</f>
    </oc>
    <nc r="AQ454" t="n">
      <f>-</f>
    </nc>
  </rcc>
  <rcc rId="28238" ua="false" sId="4">
    <oc r="AQ455" t="e">
      <f>-</f>
    </oc>
    <nc r="AQ455" t="n">
      <f>-</f>
    </nc>
  </rcc>
  <rcc rId="28239" ua="false" sId="4">
    <oc r="AQ456" t="e">
      <f>-</f>
    </oc>
    <nc r="AQ456" t="n">
      <f>-</f>
    </nc>
  </rcc>
  <rcc rId="28240" ua="false" sId="4">
    <oc r="AQ457" t="e">
      <f>-</f>
    </oc>
    <nc r="AQ457" t="n">
      <f>-</f>
    </nc>
  </rcc>
  <rcc rId="28241" ua="false" sId="4">
    <oc r="AQ458" t="e">
      <f>-</f>
    </oc>
    <nc r="AQ458" t="n">
      <f>-</f>
    </nc>
  </rcc>
  <rcc rId="28242" ua="false" sId="4">
    <oc r="AQ459" t="e">
      <f>-</f>
    </oc>
    <nc r="AQ459" t="n">
      <f>-</f>
    </nc>
  </rcc>
  <rcc rId="28243" ua="false" sId="4">
    <oc r="AQ460" t="n">
      <f>SUM(AQ433:AQ459)</f>
    </oc>
    <nc r="AQ460" t="n">
      <f>-</f>
    </nc>
  </rcc>
  <rcc rId="28244" ua="false" sId="4">
    <oc r="AR435" t="e">
      <f>-</f>
    </oc>
    <nc r="AR435" t="n">
      <f>-</f>
    </nc>
  </rcc>
  <rcc rId="28245" ua="false" sId="4">
    <oc r="AR436" t="e">
      <f>-</f>
    </oc>
    <nc r="AR436" t="n">
      <f>-</f>
    </nc>
  </rcc>
  <rcc rId="28246" ua="false" sId="4">
    <oc r="AR437" t="e">
      <f>-</f>
    </oc>
    <nc r="AR437" t="n">
      <f>-</f>
    </nc>
  </rcc>
  <rcc rId="28247" ua="false" sId="4">
    <oc r="AR438" t="e">
      <f>-</f>
    </oc>
    <nc r="AR438" t="n">
      <f>-</f>
    </nc>
  </rcc>
  <rcc rId="28248" ua="false" sId="4">
    <oc r="AR439" t="e">
      <f>-</f>
    </oc>
    <nc r="AR439" t="n">
      <f>-</f>
    </nc>
  </rcc>
  <rcc rId="28249" ua="false" sId="4">
    <oc r="AR440" t="e">
      <f>-</f>
    </oc>
    <nc r="AR440" t="n">
      <f>-</f>
    </nc>
  </rcc>
  <rcc rId="28250" ua="false" sId="4">
    <oc r="AR441" t="e">
      <f>-</f>
    </oc>
    <nc r="AR441" t="n">
      <f>-</f>
    </nc>
  </rcc>
  <rcc rId="28251" ua="false" sId="4">
    <oc r="AR442" t="e">
      <f>-</f>
    </oc>
    <nc r="AR442" t="n">
      <f>-</f>
    </nc>
  </rcc>
  <rcc rId="28252" ua="false" sId="4">
    <oc r="AR443" t="e">
      <f>-</f>
    </oc>
    <nc r="AR443" t="n">
      <f>-</f>
    </nc>
  </rcc>
  <rcc rId="28253" ua="false" sId="4">
    <oc r="AR444" t="e">
      <f>-</f>
    </oc>
    <nc r="AR444" t="n">
      <f>-</f>
    </nc>
  </rcc>
  <rcc rId="28254" ua="false" sId="4">
    <oc r="AR445" t="e">
      <f>-</f>
    </oc>
    <nc r="AR445" t="n">
      <f>-</f>
    </nc>
  </rcc>
  <rcc rId="28255" ua="false" sId="4">
    <oc r="AR446" t="e">
      <f>-</f>
    </oc>
    <nc r="AR446" t="n">
      <f>-</f>
    </nc>
  </rcc>
  <rcc rId="28256" ua="false" sId="4">
    <oc r="AR447" t="e">
      <f>-</f>
    </oc>
    <nc r="AR447" t="n">
      <f>-</f>
    </nc>
  </rcc>
  <rcc rId="28257" ua="false" sId="4">
    <oc r="AR448" t="e">
      <f>-</f>
    </oc>
    <nc r="AR448" t="n">
      <f>-</f>
    </nc>
  </rcc>
  <rcc rId="28258" ua="false" sId="4">
    <oc r="AR449" t="e">
      <f>-</f>
    </oc>
    <nc r="AR449" t="n">
      <f>-</f>
    </nc>
  </rcc>
  <rcc rId="28259" ua="false" sId="4">
    <oc r="AR450" t="e">
      <f>-</f>
    </oc>
    <nc r="AR450" t="n">
      <f>-</f>
    </nc>
  </rcc>
  <rcc rId="28260" ua="false" sId="4">
    <oc r="AR451" t="e">
      <f>-</f>
    </oc>
    <nc r="AR451" t="n">
      <f>-</f>
    </nc>
  </rcc>
  <rcc rId="28261" ua="false" sId="4">
    <oc r="AR452" t="e">
      <f>-</f>
    </oc>
    <nc r="AR452" t="n">
      <f>-</f>
    </nc>
  </rcc>
  <rcc rId="28262" ua="false" sId="4">
    <oc r="AR453" t="e">
      <f>-</f>
    </oc>
    <nc r="AR453" t="n">
      <f>-</f>
    </nc>
  </rcc>
  <rcc rId="28263" ua="false" sId="4">
    <oc r="AR454" t="e">
      <f>-</f>
    </oc>
    <nc r="AR454" t="n">
      <f>-</f>
    </nc>
  </rcc>
  <rcc rId="28264" ua="false" sId="4">
    <oc r="AR455" t="e">
      <f>-</f>
    </oc>
    <nc r="AR455" t="n">
      <f>-</f>
    </nc>
  </rcc>
  <rcc rId="28265" ua="false" sId="4">
    <oc r="AR456" t="e">
      <f>-</f>
    </oc>
    <nc r="AR456" t="n">
      <f>-</f>
    </nc>
  </rcc>
  <rcc rId="28266" ua="false" sId="4">
    <oc r="AR457" t="e">
      <f>-</f>
    </oc>
    <nc r="AR457" t="n">
      <f>-</f>
    </nc>
  </rcc>
  <rcc rId="28267" ua="false" sId="4">
    <oc r="AR458" t="e">
      <f>-</f>
    </oc>
    <nc r="AR458" t="n">
      <f>-</f>
    </nc>
  </rcc>
  <rcc rId="28268" ua="false" sId="4">
    <oc r="AR459" t="e">
      <f>-</f>
    </oc>
    <nc r="AR459" t="n">
      <f>-</f>
    </nc>
  </rcc>
  <rcc rId="28269" ua="false" sId="4">
    <oc r="AR460" t="n">
      <f>SUM(AR433:AR459)</f>
    </oc>
    <nc r="AR460" t="n">
      <f>-</f>
    </nc>
  </rcc>
  <rcc rId="28270" ua="false" sId="4">
    <oc r="AS435" t="e">
      <f>-</f>
    </oc>
    <nc r="AS435" t="n">
      <f>-</f>
    </nc>
  </rcc>
  <rcc rId="28271" ua="false" sId="4">
    <oc r="AS436" t="e">
      <f>-</f>
    </oc>
    <nc r="AS436" t="n">
      <f>-</f>
    </nc>
  </rcc>
  <rcc rId="28272" ua="false" sId="4">
    <oc r="AS437" t="e">
      <f>-</f>
    </oc>
    <nc r="AS437" t="n">
      <f>-</f>
    </nc>
  </rcc>
  <rcc rId="28273" ua="false" sId="4">
    <oc r="AS438" t="e">
      <f>-</f>
    </oc>
    <nc r="AS438" t="n">
      <f>-</f>
    </nc>
  </rcc>
  <rcc rId="28274" ua="false" sId="4">
    <oc r="AS439" t="e">
      <f>-</f>
    </oc>
    <nc r="AS439" t="n">
      <f>-</f>
    </nc>
  </rcc>
  <rcc rId="28275" ua="false" sId="4">
    <oc r="AS440" t="e">
      <f>-</f>
    </oc>
    <nc r="AS440" t="n">
      <f>-</f>
    </nc>
  </rcc>
  <rcc rId="28276" ua="false" sId="4">
    <oc r="AS441" t="e">
      <f>-</f>
    </oc>
    <nc r="AS441" t="n">
      <f>-</f>
    </nc>
  </rcc>
  <rcc rId="28277" ua="false" sId="4">
    <oc r="AS442" t="e">
      <f>-</f>
    </oc>
    <nc r="AS442" t="n">
      <f>-</f>
    </nc>
  </rcc>
  <rcc rId="28278" ua="false" sId="4">
    <oc r="AS443" t="e">
      <f>-</f>
    </oc>
    <nc r="AS443" t="n">
      <f>-</f>
    </nc>
  </rcc>
  <rcc rId="28279" ua="false" sId="4">
    <oc r="AS444" t="e">
      <f>-</f>
    </oc>
    <nc r="AS444" t="n">
      <f>-</f>
    </nc>
  </rcc>
  <rcc rId="28280" ua="false" sId="4">
    <oc r="AS445" t="e">
      <f>-</f>
    </oc>
    <nc r="AS445" t="n">
      <f>-</f>
    </nc>
  </rcc>
  <rcc rId="28281" ua="false" sId="4">
    <oc r="AS446" t="e">
      <f>-</f>
    </oc>
    <nc r="AS446" t="n">
      <f>-</f>
    </nc>
  </rcc>
  <rcc rId="28282" ua="false" sId="4">
    <oc r="AS447" t="e">
      <f>-</f>
    </oc>
    <nc r="AS447" t="n">
      <f>-</f>
    </nc>
  </rcc>
  <rcc rId="28283" ua="false" sId="4">
    <oc r="AS448" t="e">
      <f>-</f>
    </oc>
    <nc r="AS448" t="n">
      <f>-</f>
    </nc>
  </rcc>
  <rcc rId="28284" ua="false" sId="4">
    <oc r="AS449" t="e">
      <f>-</f>
    </oc>
    <nc r="AS449" t="n">
      <f>-</f>
    </nc>
  </rcc>
  <rcc rId="28285" ua="false" sId="4">
    <oc r="AS450" t="e">
      <f>-</f>
    </oc>
    <nc r="AS450" t="n">
      <f>-</f>
    </nc>
  </rcc>
  <rcc rId="28286" ua="false" sId="4">
    <oc r="AS451" t="e">
      <f>-</f>
    </oc>
    <nc r="AS451" t="n">
      <f>-</f>
    </nc>
  </rcc>
  <rcc rId="28287" ua="false" sId="4">
    <oc r="AS452" t="e">
      <f>-</f>
    </oc>
    <nc r="AS452" t="n">
      <f>-</f>
    </nc>
  </rcc>
  <rcc rId="28288" ua="false" sId="4">
    <oc r="AS453" t="e">
      <f>-</f>
    </oc>
    <nc r="AS453" t="n">
      <f>-</f>
    </nc>
  </rcc>
  <rcc rId="28289" ua="false" sId="4">
    <oc r="AS454" t="e">
      <f>-</f>
    </oc>
    <nc r="AS454" t="n">
      <f>-</f>
    </nc>
  </rcc>
  <rcc rId="28290" ua="false" sId="4">
    <oc r="AS455" t="e">
      <f>-</f>
    </oc>
    <nc r="AS455" t="n">
      <f>-</f>
    </nc>
  </rcc>
  <rcc rId="28291" ua="false" sId="4">
    <oc r="AS456" t="e">
      <f>-</f>
    </oc>
    <nc r="AS456" t="n">
      <f>-</f>
    </nc>
  </rcc>
  <rcc rId="28292" ua="false" sId="4">
    <oc r="AS457" t="e">
      <f>-</f>
    </oc>
    <nc r="AS457" t="n">
      <f>-</f>
    </nc>
  </rcc>
  <rcc rId="28293" ua="false" sId="4">
    <oc r="AS458" t="e">
      <f>-</f>
    </oc>
    <nc r="AS458" t="n">
      <f>-</f>
    </nc>
  </rcc>
  <rcc rId="28294" ua="false" sId="4">
    <oc r="AS459" t="e">
      <f>-</f>
    </oc>
    <nc r="AS459" t="n">
      <f>-</f>
    </nc>
  </rcc>
  <rcc rId="28295" ua="false" sId="4">
    <oc r="AS460" t="n">
      <f>SUM(AS433:AS459)</f>
    </oc>
    <nc r="AS460" t="n">
      <f>-</f>
    </nc>
  </rcc>
  <rcc rId="28296" ua="false" sId="4">
    <oc r="AT435" t="e">
      <f>-</f>
    </oc>
    <nc r="AT435" t="n">
      <f>-</f>
    </nc>
  </rcc>
  <rcc rId="28297" ua="false" sId="4">
    <oc r="AT436" t="e">
      <f>-</f>
    </oc>
    <nc r="AT436" t="n">
      <f>-</f>
    </nc>
  </rcc>
  <rcc rId="28298" ua="false" sId="4">
    <oc r="AT437" t="e">
      <f>-</f>
    </oc>
    <nc r="AT437" t="n">
      <f>-</f>
    </nc>
  </rcc>
  <rcc rId="28299" ua="false" sId="4">
    <oc r="AT438" t="e">
      <f>-</f>
    </oc>
    <nc r="AT438" t="n">
      <f>-</f>
    </nc>
  </rcc>
  <rcc rId="28300" ua="false" sId="4">
    <oc r="AT439" t="e">
      <f>-</f>
    </oc>
    <nc r="AT439" t="n">
      <f>-</f>
    </nc>
  </rcc>
  <rcc rId="28301" ua="false" sId="4">
    <oc r="AT440" t="e">
      <f>-</f>
    </oc>
    <nc r="AT440" t="n">
      <f>-</f>
    </nc>
  </rcc>
  <rcc rId="28302" ua="false" sId="4">
    <oc r="AT441" t="e">
      <f>-</f>
    </oc>
    <nc r="AT441" t="n">
      <f>-</f>
    </nc>
  </rcc>
  <rcc rId="28303" ua="false" sId="4">
    <oc r="AT442" t="e">
      <f>-</f>
    </oc>
    <nc r="AT442" t="n">
      <f>-</f>
    </nc>
  </rcc>
  <rcc rId="28304" ua="false" sId="4">
    <oc r="AT443" t="e">
      <f>-</f>
    </oc>
    <nc r="AT443" t="n">
      <f>-</f>
    </nc>
  </rcc>
  <rcc rId="28305" ua="false" sId="4">
    <oc r="AT444" t="e">
      <f>-</f>
    </oc>
    <nc r="AT444" t="n">
      <f>-</f>
    </nc>
  </rcc>
  <rcc rId="28306" ua="false" sId="4">
    <oc r="AT445" t="e">
      <f>-</f>
    </oc>
    <nc r="AT445" t="n">
      <f>-</f>
    </nc>
  </rcc>
  <rcc rId="28307" ua="false" sId="4">
    <oc r="AT446" t="e">
      <f>-</f>
    </oc>
    <nc r="AT446" t="n">
      <f>-</f>
    </nc>
  </rcc>
  <rcc rId="28308" ua="false" sId="4">
    <oc r="AT447" t="e">
      <f>-</f>
    </oc>
    <nc r="AT447" t="n">
      <f>-</f>
    </nc>
  </rcc>
  <rcc rId="28309" ua="false" sId="4">
    <oc r="AT448" t="e">
      <f>-</f>
    </oc>
    <nc r="AT448" t="n">
      <f>-</f>
    </nc>
  </rcc>
  <rcc rId="28310" ua="false" sId="4">
    <oc r="AT449" t="e">
      <f>-</f>
    </oc>
    <nc r="AT449" t="n">
      <f>-</f>
    </nc>
  </rcc>
  <rcc rId="28311" ua="false" sId="4">
    <oc r="AT450" t="e">
      <f>-</f>
    </oc>
    <nc r="AT450" t="n">
      <f>-</f>
    </nc>
  </rcc>
  <rcc rId="28312" ua="false" sId="4">
    <oc r="AT451" t="e">
      <f>-</f>
    </oc>
    <nc r="AT451" t="n">
      <f>-</f>
    </nc>
  </rcc>
  <rcc rId="28313" ua="false" sId="4">
    <oc r="AT452" t="e">
      <f>-</f>
    </oc>
    <nc r="AT452" t="n">
      <f>-</f>
    </nc>
  </rcc>
  <rcc rId="28314" ua="false" sId="4">
    <oc r="AT453" t="e">
      <f>-</f>
    </oc>
    <nc r="AT453" t="n">
      <f>-</f>
    </nc>
  </rcc>
  <rcc rId="28315" ua="false" sId="4">
    <oc r="AT454" t="e">
      <f>-</f>
    </oc>
    <nc r="AT454" t="n">
      <f>-</f>
    </nc>
  </rcc>
  <rcc rId="28316" ua="false" sId="4">
    <oc r="AT455" t="e">
      <f>-</f>
    </oc>
    <nc r="AT455" t="n">
      <f>-</f>
    </nc>
  </rcc>
  <rcc rId="28317" ua="false" sId="4">
    <oc r="AT456" t="e">
      <f>-</f>
    </oc>
    <nc r="AT456" t="n">
      <f>-</f>
    </nc>
  </rcc>
  <rcc rId="28318" ua="false" sId="4">
    <oc r="AT457" t="e">
      <f>-</f>
    </oc>
    <nc r="AT457" t="n">
      <f>-</f>
    </nc>
  </rcc>
  <rcc rId="28319" ua="false" sId="4">
    <oc r="AT458" t="e">
      <f>-</f>
    </oc>
    <nc r="AT458" t="n">
      <f>-</f>
    </nc>
  </rcc>
  <rcc rId="28320" ua="false" sId="4">
    <oc r="AT459" t="e">
      <f>-</f>
    </oc>
    <nc r="AT459" t="n">
      <f>-</f>
    </nc>
  </rcc>
  <rcc rId="28321" ua="false" sId="4">
    <oc r="AT460" t="n">
      <f>SUM(AT433:AT459)</f>
    </oc>
    <nc r="AT460" t="n">
      <f>-</f>
    </nc>
  </rcc>
  <rcc rId="28322" ua="false" sId="4">
    <oc r="AU435" t="e">
      <f>-</f>
    </oc>
    <nc r="AU435" t="n">
      <f>-</f>
    </nc>
  </rcc>
  <rcc rId="28323" ua="false" sId="4">
    <oc r="AU436" t="e">
      <f>-</f>
    </oc>
    <nc r="AU436" t="n">
      <f>-</f>
    </nc>
  </rcc>
  <rcc rId="28324" ua="false" sId="4">
    <oc r="AU437" t="e">
      <f>-</f>
    </oc>
    <nc r="AU437" t="n">
      <f>-</f>
    </nc>
  </rcc>
  <rcc rId="28325" ua="false" sId="4">
    <oc r="AU438" t="e">
      <f>-</f>
    </oc>
    <nc r="AU438" t="n">
      <f>-</f>
    </nc>
  </rcc>
  <rcc rId="28326" ua="false" sId="4">
    <oc r="AU439" t="e">
      <f>-</f>
    </oc>
    <nc r="AU439" t="n">
      <f>-</f>
    </nc>
  </rcc>
  <rcc rId="28327" ua="false" sId="4">
    <oc r="AU440" t="e">
      <f>-</f>
    </oc>
    <nc r="AU440" t="n">
      <f>-</f>
    </nc>
  </rcc>
  <rcc rId="28328" ua="false" sId="4">
    <oc r="AU441" t="e">
      <f>-</f>
    </oc>
    <nc r="AU441" t="n">
      <f>-</f>
    </nc>
  </rcc>
  <rcc rId="28329" ua="false" sId="4">
    <oc r="AU442" t="e">
      <f>-</f>
    </oc>
    <nc r="AU442" t="n">
      <f>-</f>
    </nc>
  </rcc>
  <rcc rId="28330" ua="false" sId="4">
    <oc r="AU443" t="e">
      <f>-</f>
    </oc>
    <nc r="AU443" t="n">
      <f>-</f>
    </nc>
  </rcc>
  <rcc rId="28331" ua="false" sId="4">
    <oc r="AU444" t="e">
      <f>-</f>
    </oc>
    <nc r="AU444" t="n">
      <f>-</f>
    </nc>
  </rcc>
  <rcc rId="28332" ua="false" sId="4">
    <oc r="AU445" t="e">
      <f>-</f>
    </oc>
    <nc r="AU445" t="n">
      <f>-</f>
    </nc>
  </rcc>
  <rcc rId="28333" ua="false" sId="4">
    <oc r="AU446" t="e">
      <f>-</f>
    </oc>
    <nc r="AU446" t="n">
      <f>-</f>
    </nc>
  </rcc>
  <rcc rId="28334" ua="false" sId="4">
    <oc r="AU447" t="e">
      <f>-</f>
    </oc>
    <nc r="AU447" t="n">
      <f>-</f>
    </nc>
  </rcc>
  <rcc rId="28335" ua="false" sId="4">
    <oc r="AU448" t="e">
      <f>-</f>
    </oc>
    <nc r="AU448" t="n">
      <f>-</f>
    </nc>
  </rcc>
  <rcc rId="28336" ua="false" sId="4">
    <oc r="AU449" t="e">
      <f>-</f>
    </oc>
    <nc r="AU449" t="n">
      <f>-</f>
    </nc>
  </rcc>
  <rcc rId="28337" ua="false" sId="4">
    <oc r="AU450" t="e">
      <f>-</f>
    </oc>
    <nc r="AU450" t="n">
      <f>-</f>
    </nc>
  </rcc>
  <rcc rId="28338" ua="false" sId="4">
    <oc r="AU451" t="e">
      <f>-</f>
    </oc>
    <nc r="AU451" t="n">
      <f>-</f>
    </nc>
  </rcc>
  <rcc rId="28339" ua="false" sId="4">
    <oc r="AU452" t="e">
      <f>-</f>
    </oc>
    <nc r="AU452" t="n">
      <f>-</f>
    </nc>
  </rcc>
  <rcc rId="28340" ua="false" sId="4">
    <oc r="AU453" t="e">
      <f>-</f>
    </oc>
    <nc r="AU453" t="n">
      <f>-</f>
    </nc>
  </rcc>
  <rcc rId="28341" ua="false" sId="4">
    <oc r="AU454" t="e">
      <f>-</f>
    </oc>
    <nc r="AU454" t="n">
      <f>-</f>
    </nc>
  </rcc>
  <rcc rId="28342" ua="false" sId="4">
    <oc r="AU455" t="e">
      <f>-</f>
    </oc>
    <nc r="AU455" t="n">
      <f>-</f>
    </nc>
  </rcc>
  <rcc rId="28343" ua="false" sId="4">
    <oc r="AU456" t="e">
      <f>-</f>
    </oc>
    <nc r="AU456" t="n">
      <f>-</f>
    </nc>
  </rcc>
  <rcc rId="28344" ua="false" sId="4">
    <oc r="AU457" t="e">
      <f>-</f>
    </oc>
    <nc r="AU457" t="n">
      <f>-</f>
    </nc>
  </rcc>
  <rcc rId="28345" ua="false" sId="4">
    <oc r="AU458" t="e">
      <f>-</f>
    </oc>
    <nc r="AU458" t="n">
      <f>-</f>
    </nc>
  </rcc>
  <rcc rId="28346" ua="false" sId="4">
    <oc r="AU459" t="e">
      <f>-</f>
    </oc>
    <nc r="AU459" t="n">
      <f>-</f>
    </nc>
  </rcc>
  <rcc rId="28347" ua="false" sId="4">
    <oc r="AU460" t="n">
      <f>SUM(AU433:AU459)</f>
    </oc>
    <nc r="AU460" t="n">
      <f>-</f>
    </nc>
  </rcc>
  <rcc rId="28348" ua="false" sId="4">
    <oc r="AV435" t="e">
      <f>-</f>
    </oc>
    <nc r="AV435" t="n">
      <f>-</f>
    </nc>
  </rcc>
  <rcc rId="28349" ua="false" sId="4">
    <oc r="AV436" t="e">
      <f>-</f>
    </oc>
    <nc r="AV436" t="n">
      <f>-</f>
    </nc>
  </rcc>
  <rcc rId="28350" ua="false" sId="4">
    <oc r="AV437" t="e">
      <f>-</f>
    </oc>
    <nc r="AV437" t="n">
      <f>-</f>
    </nc>
  </rcc>
  <rcc rId="28351" ua="false" sId="4">
    <oc r="AV438" t="e">
      <f>-</f>
    </oc>
    <nc r="AV438" t="n">
      <f>-</f>
    </nc>
  </rcc>
  <rcc rId="28352" ua="false" sId="4">
    <oc r="AV439" t="e">
      <f>-</f>
    </oc>
    <nc r="AV439" t="n">
      <f>-</f>
    </nc>
  </rcc>
  <rcc rId="28353" ua="false" sId="4">
    <oc r="AV440" t="e">
      <f>-</f>
    </oc>
    <nc r="AV440" t="n">
      <f>-</f>
    </nc>
  </rcc>
  <rcc rId="28354" ua="false" sId="4">
    <oc r="AV441" t="e">
      <f>-</f>
    </oc>
    <nc r="AV441" t="n">
      <f>-</f>
    </nc>
  </rcc>
  <rcc rId="28355" ua="false" sId="4">
    <oc r="AV442" t="e">
      <f>-</f>
    </oc>
    <nc r="AV442" t="n">
      <f>-</f>
    </nc>
  </rcc>
  <rcc rId="28356" ua="false" sId="4">
    <oc r="AV443" t="e">
      <f>-</f>
    </oc>
    <nc r="AV443" t="n">
      <f>-</f>
    </nc>
  </rcc>
  <rcc rId="28357" ua="false" sId="4">
    <oc r="AV444" t="e">
      <f>-</f>
    </oc>
    <nc r="AV444" t="n">
      <f>-</f>
    </nc>
  </rcc>
  <rcc rId="28358" ua="false" sId="4">
    <oc r="AV445" t="e">
      <f>-</f>
    </oc>
    <nc r="AV445" t="n">
      <f>-</f>
    </nc>
  </rcc>
  <rcc rId="28359" ua="false" sId="4">
    <oc r="AV446" t="e">
      <f>-</f>
    </oc>
    <nc r="AV446" t="n">
      <f>-</f>
    </nc>
  </rcc>
  <rcc rId="28360" ua="false" sId="4">
    <oc r="AV447" t="e">
      <f>-</f>
    </oc>
    <nc r="AV447" t="n">
      <f>-</f>
    </nc>
  </rcc>
  <rcc rId="28361" ua="false" sId="4">
    <oc r="AV448" t="e">
      <f>-</f>
    </oc>
    <nc r="AV448" t="n">
      <f>-</f>
    </nc>
  </rcc>
  <rcc rId="28362" ua="false" sId="4">
    <oc r="AV449" t="e">
      <f>-</f>
    </oc>
    <nc r="AV449" t="n">
      <f>-</f>
    </nc>
  </rcc>
  <rcc rId="28363" ua="false" sId="4">
    <oc r="AV450" t="e">
      <f>-</f>
    </oc>
    <nc r="AV450" t="n">
      <f>-</f>
    </nc>
  </rcc>
  <rcc rId="28364" ua="false" sId="4">
    <oc r="AV451" t="e">
      <f>-</f>
    </oc>
    <nc r="AV451" t="n">
      <f>-</f>
    </nc>
  </rcc>
  <rcc rId="28365" ua="false" sId="4">
    <oc r="AV452" t="e">
      <f>-</f>
    </oc>
    <nc r="AV452" t="n">
      <f>-</f>
    </nc>
  </rcc>
  <rcc rId="28366" ua="false" sId="4">
    <oc r="AV453" t="e">
      <f>-</f>
    </oc>
    <nc r="AV453" t="n">
      <f>-</f>
    </nc>
  </rcc>
  <rcc rId="28367" ua="false" sId="4">
    <oc r="AV454" t="e">
      <f>-</f>
    </oc>
    <nc r="AV454" t="n">
      <f>-</f>
    </nc>
  </rcc>
  <rcc rId="28368" ua="false" sId="4">
    <oc r="AV455" t="e">
      <f>-</f>
    </oc>
    <nc r="AV455" t="n">
      <f>-</f>
    </nc>
  </rcc>
  <rcc rId="28369" ua="false" sId="4">
    <oc r="AV456" t="e">
      <f>-</f>
    </oc>
    <nc r="AV456" t="n">
      <f>-</f>
    </nc>
  </rcc>
  <rcc rId="28370" ua="false" sId="4">
    <oc r="AV457" t="e">
      <f>-</f>
    </oc>
    <nc r="AV457" t="n">
      <f>-</f>
    </nc>
  </rcc>
  <rcc rId="28371" ua="false" sId="4">
    <oc r="AV458" t="e">
      <f>-</f>
    </oc>
    <nc r="AV458" t="n">
      <f>-</f>
    </nc>
  </rcc>
  <rcc rId="28372" ua="false" sId="4">
    <oc r="AV459" t="e">
      <f>-</f>
    </oc>
    <nc r="AV459" t="n">
      <f>-</f>
    </nc>
  </rcc>
  <rcc rId="28373" ua="false" sId="4">
    <oc r="AV460" t="n">
      <f>SUM(AV433:AV459)</f>
    </oc>
    <nc r="AV460" t="n">
      <f>-</f>
    </nc>
  </rcc>
  <rcc rId="28374" ua="false" sId="4">
    <oc r="AW435" t="e">
      <f>-</f>
    </oc>
    <nc r="AW435" t="n">
      <f>-</f>
    </nc>
  </rcc>
  <rcc rId="28375" ua="false" sId="4">
    <oc r="AW436" t="e">
      <f>-</f>
    </oc>
    <nc r="AW436" t="n">
      <f>-</f>
    </nc>
  </rcc>
  <rcc rId="28376" ua="false" sId="4">
    <oc r="AW437" t="e">
      <f>-</f>
    </oc>
    <nc r="AW437" t="n">
      <f>-</f>
    </nc>
  </rcc>
  <rcc rId="28377" ua="false" sId="4">
    <oc r="AW438" t="e">
      <f>-</f>
    </oc>
    <nc r="AW438" t="n">
      <f>-</f>
    </nc>
  </rcc>
  <rcc rId="28378" ua="false" sId="4">
    <oc r="AW439" t="e">
      <f>-</f>
    </oc>
    <nc r="AW439" t="n">
      <f>-</f>
    </nc>
  </rcc>
  <rcc rId="28379" ua="false" sId="4">
    <oc r="AW440" t="e">
      <f>-</f>
    </oc>
    <nc r="AW440" t="n">
      <f>-</f>
    </nc>
  </rcc>
  <rcc rId="28380" ua="false" sId="4">
    <oc r="AW441" t="e">
      <f>-</f>
    </oc>
    <nc r="AW441" t="n">
      <f>-</f>
    </nc>
  </rcc>
  <rcc rId="28381" ua="false" sId="4">
    <oc r="AW442" t="e">
      <f>-</f>
    </oc>
    <nc r="AW442" t="n">
      <f>-</f>
    </nc>
  </rcc>
  <rcc rId="28382" ua="false" sId="4">
    <oc r="AW443" t="e">
      <f>-</f>
    </oc>
    <nc r="AW443" t="n">
      <f>-</f>
    </nc>
  </rcc>
  <rcc rId="28383" ua="false" sId="4">
    <oc r="AW444" t="e">
      <f>-</f>
    </oc>
    <nc r="AW444" t="n">
      <f>-</f>
    </nc>
  </rcc>
  <rcc rId="28384" ua="false" sId="4">
    <oc r="AW445" t="e">
      <f>-</f>
    </oc>
    <nc r="AW445" t="n">
      <f>-</f>
    </nc>
  </rcc>
  <rcc rId="28385" ua="false" sId="4">
    <oc r="AW446" t="e">
      <f>-</f>
    </oc>
    <nc r="AW446" t="n">
      <f>-</f>
    </nc>
  </rcc>
  <rcc rId="28386" ua="false" sId="4">
    <oc r="AW447" t="e">
      <f>-</f>
    </oc>
    <nc r="AW447" t="n">
      <f>-</f>
    </nc>
  </rcc>
  <rcc rId="28387" ua="false" sId="4">
    <oc r="AW448" t="e">
      <f>-</f>
    </oc>
    <nc r="AW448" t="n">
      <f>-</f>
    </nc>
  </rcc>
  <rcc rId="28388" ua="false" sId="4">
    <oc r="AW449" t="e">
      <f>-</f>
    </oc>
    <nc r="AW449" t="n">
      <f>-</f>
    </nc>
  </rcc>
  <rcc rId="28389" ua="false" sId="4">
    <oc r="AW450" t="e">
      <f>-</f>
    </oc>
    <nc r="AW450" t="n">
      <f>-</f>
    </nc>
  </rcc>
  <rcc rId="28390" ua="false" sId="4">
    <oc r="AW451" t="e">
      <f>-</f>
    </oc>
    <nc r="AW451" t="n">
      <f>-</f>
    </nc>
  </rcc>
  <rcc rId="28391" ua="false" sId="4">
    <oc r="AW452" t="e">
      <f>-</f>
    </oc>
    <nc r="AW452" t="n">
      <f>-</f>
    </nc>
  </rcc>
  <rcc rId="28392" ua="false" sId="4">
    <oc r="AW453" t="e">
      <f>-</f>
    </oc>
    <nc r="AW453" t="n">
      <f>-</f>
    </nc>
  </rcc>
  <rcc rId="28393" ua="false" sId="4">
    <oc r="AW454" t="e">
      <f>-</f>
    </oc>
    <nc r="AW454" t="n">
      <f>-</f>
    </nc>
  </rcc>
  <rcc rId="28394" ua="false" sId="4">
    <oc r="AW455" t="e">
      <f>-</f>
    </oc>
    <nc r="AW455" t="n">
      <f>-</f>
    </nc>
  </rcc>
  <rcc rId="28395" ua="false" sId="4">
    <oc r="AW456" t="e">
      <f>-</f>
    </oc>
    <nc r="AW456" t="n">
      <f>-</f>
    </nc>
  </rcc>
  <rcc rId="28396" ua="false" sId="4">
    <oc r="AW457" t="e">
      <f>-</f>
    </oc>
    <nc r="AW457" t="n">
      <f>-</f>
    </nc>
  </rcc>
  <rcc rId="28397" ua="false" sId="4">
    <oc r="AW458" t="e">
      <f>-</f>
    </oc>
    <nc r="AW458" t="n">
      <f>-</f>
    </nc>
  </rcc>
  <rcc rId="28398" ua="false" sId="4">
    <oc r="AW459" t="e">
      <f>-</f>
    </oc>
    <nc r="AW459" t="n">
      <f>-</f>
    </nc>
  </rcc>
  <rcc rId="28399" ua="false" sId="4">
    <oc r="AW460" t="n">
      <f>SUM(AW433:AW459)</f>
    </oc>
    <nc r="AW460" t="n">
      <f>-</f>
    </nc>
  </rcc>
  <rcc rId="28400" ua="false" sId="4">
    <oc r="AX435" t="e">
      <f>-</f>
    </oc>
    <nc r="AX435" t="n">
      <f>-</f>
    </nc>
  </rcc>
  <rcc rId="28401" ua="false" sId="4">
    <oc r="AX436" t="e">
      <f>-</f>
    </oc>
    <nc r="AX436" t="n">
      <f>-</f>
    </nc>
  </rcc>
  <rcc rId="28402" ua="false" sId="4">
    <oc r="AX437" t="e">
      <f>-</f>
    </oc>
    <nc r="AX437" t="n">
      <f>-</f>
    </nc>
  </rcc>
  <rcc rId="28403" ua="false" sId="4">
    <oc r="AX438" t="e">
      <f>-</f>
    </oc>
    <nc r="AX438" t="n">
      <f>-</f>
    </nc>
  </rcc>
  <rcc rId="28404" ua="false" sId="4">
    <oc r="AX439" t="e">
      <f>-</f>
    </oc>
    <nc r="AX439" t="n">
      <f>-</f>
    </nc>
  </rcc>
  <rcc rId="28405" ua="false" sId="4">
    <oc r="AX440" t="e">
      <f>-</f>
    </oc>
    <nc r="AX440" t="n">
      <f>-</f>
    </nc>
  </rcc>
  <rcc rId="28406" ua="false" sId="4">
    <oc r="AX441" t="e">
      <f>-</f>
    </oc>
    <nc r="AX441" t="n">
      <f>-</f>
    </nc>
  </rcc>
  <rcc rId="28407" ua="false" sId="4">
    <oc r="AX442" t="e">
      <f>-</f>
    </oc>
    <nc r="AX442" t="n">
      <f>-</f>
    </nc>
  </rcc>
  <rcc rId="28408" ua="false" sId="4">
    <oc r="AX443" t="e">
      <f>-</f>
    </oc>
    <nc r="AX443" t="n">
      <f>-</f>
    </nc>
  </rcc>
  <rcc rId="28409" ua="false" sId="4">
    <oc r="AX444" t="e">
      <f>-</f>
    </oc>
    <nc r="AX444" t="n">
      <f>-</f>
    </nc>
  </rcc>
  <rcc rId="28410" ua="false" sId="4">
    <oc r="AX445" t="e">
      <f>-</f>
    </oc>
    <nc r="AX445" t="n">
      <f>-</f>
    </nc>
  </rcc>
  <rcc rId="28411" ua="false" sId="4">
    <oc r="AX446" t="e">
      <f>-</f>
    </oc>
    <nc r="AX446" t="n">
      <f>-</f>
    </nc>
  </rcc>
  <rcc rId="28412" ua="false" sId="4">
    <oc r="AX447" t="e">
      <f>-</f>
    </oc>
    <nc r="AX447" t="n">
      <f>-</f>
    </nc>
  </rcc>
  <rcc rId="28413" ua="false" sId="4">
    <oc r="AX448" t="e">
      <f>-</f>
    </oc>
    <nc r="AX448" t="n">
      <f>-</f>
    </nc>
  </rcc>
  <rcc rId="28414" ua="false" sId="4">
    <oc r="AX449" t="e">
      <f>-</f>
    </oc>
    <nc r="AX449" t="n">
      <f>-</f>
    </nc>
  </rcc>
  <rcc rId="28415" ua="false" sId="4">
    <oc r="AX450" t="e">
      <f>-</f>
    </oc>
    <nc r="AX450" t="n">
      <f>-</f>
    </nc>
  </rcc>
  <rcc rId="28416" ua="false" sId="4">
    <oc r="AX451" t="e">
      <f>-</f>
    </oc>
    <nc r="AX451" t="n">
      <f>-</f>
    </nc>
  </rcc>
  <rcc rId="28417" ua="false" sId="4">
    <oc r="AX452" t="e">
      <f>-</f>
    </oc>
    <nc r="AX452" t="n">
      <f>-</f>
    </nc>
  </rcc>
  <rcc rId="28418" ua="false" sId="4">
    <oc r="AX453" t="e">
      <f>-</f>
    </oc>
    <nc r="AX453" t="n">
      <f>-</f>
    </nc>
  </rcc>
  <rcc rId="28419" ua="false" sId="4">
    <oc r="AX454" t="e">
      <f>-</f>
    </oc>
    <nc r="AX454" t="n">
      <f>-</f>
    </nc>
  </rcc>
  <rcc rId="28420" ua="false" sId="4">
    <oc r="AX455" t="e">
      <f>-</f>
    </oc>
    <nc r="AX455" t="n">
      <f>-</f>
    </nc>
  </rcc>
  <rcc rId="28421" ua="false" sId="4">
    <oc r="AX456" t="e">
      <f>-</f>
    </oc>
    <nc r="AX456" t="n">
      <f>-</f>
    </nc>
  </rcc>
  <rcc rId="28422" ua="false" sId="4">
    <oc r="AX457" t="e">
      <f>-</f>
    </oc>
    <nc r="AX457" t="n">
      <f>-</f>
    </nc>
  </rcc>
  <rcc rId="28423" ua="false" sId="4">
    <oc r="AX458" t="e">
      <f>-</f>
    </oc>
    <nc r="AX458" t="n">
      <f>-</f>
    </nc>
  </rcc>
  <rcc rId="28424" ua="false" sId="4">
    <oc r="AX459" t="e">
      <f>-</f>
    </oc>
    <nc r="AX459" t="n">
      <f>-</f>
    </nc>
  </rcc>
  <rcc rId="28425" ua="false" sId="4">
    <oc r="AX460" t="n">
      <f>SUM(AX433:AX459)</f>
    </oc>
    <nc r="AX460" t="n">
      <f>-</f>
    </nc>
  </rcc>
  <rcc rId="28426" ua="false" sId="4">
    <oc r="AZ435" t="e">
      <f>AZ470*$N$460/$P$495+AP435</f>
    </oc>
    <nc r="AZ435"/>
  </rcc>
  <rcc rId="28427" ua="false" sId="4">
    <oc r="AZ436" t="e">
      <f>AZ471*$N$460/$P$495+AP436</f>
    </oc>
    <nc r="AZ436"/>
  </rcc>
  <rcc rId="28428" ua="false" sId="4">
    <oc r="AZ437" t="e">
      <f>AZ472*$N$460/$P$495+AP437</f>
    </oc>
    <nc r="AZ437"/>
  </rcc>
  <rcc rId="28429" ua="false" sId="4">
    <oc r="AZ438" t="e">
      <f>AZ473*$N$460/$P$495+AP438</f>
    </oc>
    <nc r="AZ438"/>
  </rcc>
  <rcc rId="28430" ua="false" sId="4">
    <oc r="AZ439" t="e">
      <f>AZ474*$N$460/$P$495+AP439</f>
    </oc>
    <nc r="AZ439"/>
  </rcc>
  <rcc rId="28431" ua="false" sId="4">
    <oc r="AZ440" t="e">
      <f>AZ475*$N$460/$P$495+AP440</f>
    </oc>
    <nc r="AZ440"/>
  </rcc>
  <rcc rId="28432" ua="false" sId="4">
    <oc r="AZ441" t="e">
      <f>AZ476*$N$460/$P$495+AP441</f>
    </oc>
    <nc r="AZ441"/>
  </rcc>
  <rcc rId="28433" ua="false" sId="4">
    <oc r="AZ442" t="e">
      <f>AZ477*$N$460/$P$495+AP442</f>
    </oc>
    <nc r="AZ442"/>
  </rcc>
  <rcc rId="28434" ua="false" sId="4">
    <oc r="AZ443" t="e">
      <f>AZ478*$N$460/$P$495+AP443</f>
    </oc>
    <nc r="AZ443"/>
  </rcc>
  <rcc rId="28435" ua="false" sId="4">
    <oc r="AZ444" t="e">
      <f>AZ479*$N$460/$P$495+AP444</f>
    </oc>
    <nc r="AZ444"/>
  </rcc>
  <rcc rId="28436" ua="false" sId="4">
    <oc r="AZ445" t="e">
      <f>AZ480*$N$460/$P$495+AP445</f>
    </oc>
    <nc r="AZ445"/>
  </rcc>
  <rcc rId="28437" ua="false" sId="4">
    <oc r="AZ446" t="e">
      <f>AZ481*$N$460/$P$495+AP446</f>
    </oc>
    <nc r="AZ446"/>
  </rcc>
  <rcc rId="28438" ua="false" sId="4">
    <oc r="AZ447" t="e">
      <f>AZ482*$N$460/$P$495+AP447</f>
    </oc>
    <nc r="AZ447"/>
  </rcc>
  <rcc rId="28439" ua="false" sId="4">
    <oc r="AZ448" t="e">
      <f>AZ483*$N$460/$P$495+AP448</f>
    </oc>
    <nc r="AZ448"/>
  </rcc>
  <rcc rId="28440" ua="false" sId="4">
    <oc r="AZ449" t="e">
      <f>AZ484*$N$460/$P$495+AP449</f>
    </oc>
    <nc r="AZ449"/>
  </rcc>
  <rcc rId="28441" ua="false" sId="4">
    <oc r="AZ450" t="e">
      <f>AZ485*$N$460/$P$495+AP450</f>
    </oc>
    <nc r="AZ450"/>
  </rcc>
  <rcc rId="28442" ua="false" sId="4">
    <oc r="AZ451" t="e">
      <f>AZ486*$N$460/$P$495+AP451</f>
    </oc>
    <nc r="AZ451"/>
  </rcc>
  <rcc rId="28443" ua="false" sId="4">
    <oc r="AZ452" t="e">
      <f>AZ487*$N$460/$P$495+AP452</f>
    </oc>
    <nc r="AZ452"/>
  </rcc>
  <rcc rId="28444" ua="false" sId="4">
    <oc r="AZ453" t="e">
      <f>AZ488*$N$460/$P$495+AP453</f>
    </oc>
    <nc r="AZ453"/>
  </rcc>
  <rcc rId="28445" ua="false" sId="4">
    <oc r="AZ454" t="e">
      <f>AZ489*$N$460/$P$495+AP454</f>
    </oc>
    <nc r="AZ454"/>
  </rcc>
  <rcc rId="28446" ua="false" sId="4">
    <oc r="AZ455" t="e">
      <f>AZ490*$N$460/$P$495+AP455</f>
    </oc>
    <nc r="AZ455"/>
  </rcc>
  <rcc rId="28447" ua="false" sId="4">
    <oc r="AZ456" t="e">
      <f>AZ491*$N$460/$P$495+AP456</f>
    </oc>
    <nc r="AZ456"/>
  </rcc>
  <rcc rId="28448" ua="false" sId="4">
    <oc r="AZ457" t="e">
      <f>AZ492*$N$460/$P$495+AP457</f>
    </oc>
    <nc r="AZ457"/>
  </rcc>
  <rcc rId="28449" ua="false" sId="4">
    <oc r="AZ458" t="e">
      <f>AZ493*$N$460/$P$495+AP458</f>
    </oc>
    <nc r="AZ458"/>
  </rcc>
  <rcc rId="28450" ua="false" sId="4">
    <oc r="AZ459" t="e">
      <f>AZ494*$N$460/$P$495+AP459</f>
    </oc>
    <nc r="AZ459"/>
  </rcc>
  <rcc rId="28451" ua="false" sId="4">
    <oc r="AZ460" t="e">
      <f>AZ495*$N$460/$P$495+AP460</f>
    </oc>
    <nc r="AZ460"/>
  </rcc>
  <rcc rId="28452" ua="false" sId="4">
    <oc r="BA435" t="e">
      <f>BA470*$N$460/$P$495+AR435</f>
    </oc>
    <nc r="BA435"/>
  </rcc>
  <rcc rId="28453" ua="false" sId="4">
    <oc r="BA436" t="e">
      <f>BA471*$N$460/$P$495+AR436</f>
    </oc>
    <nc r="BA436"/>
  </rcc>
  <rcc rId="28454" ua="false" sId="4">
    <oc r="BA437" t="e">
      <f>BA472*$N$460/$P$495+AR437</f>
    </oc>
    <nc r="BA437"/>
  </rcc>
  <rcc rId="28455" ua="false" sId="4">
    <oc r="BA438" t="e">
      <f>BA473*$N$460/$P$495+AR438</f>
    </oc>
    <nc r="BA438"/>
  </rcc>
  <rcc rId="28456" ua="false" sId="4">
    <oc r="BA439" t="e">
      <f>BA474*$N$460/$P$495+AR439</f>
    </oc>
    <nc r="BA439"/>
  </rcc>
  <rcc rId="28457" ua="false" sId="4">
    <oc r="BA440" t="e">
      <f>BA475*$N$460/$P$495+AR440</f>
    </oc>
    <nc r="BA440"/>
  </rcc>
  <rcc rId="28458" ua="false" sId="4">
    <oc r="BA441" t="e">
      <f>BA476*$N$460/$P$495+AR441</f>
    </oc>
    <nc r="BA441"/>
  </rcc>
  <rcc rId="28459" ua="false" sId="4">
    <oc r="BA442" t="e">
      <f>BA477*$N$460/$P$495+AR442</f>
    </oc>
    <nc r="BA442"/>
  </rcc>
  <rcc rId="28460" ua="false" sId="4">
    <oc r="BA443" t="e">
      <f>BA478*$N$460/$P$495+AR443</f>
    </oc>
    <nc r="BA443"/>
  </rcc>
  <rcc rId="28461" ua="false" sId="4">
    <oc r="BA444" t="e">
      <f>BA479*$N$460/$P$495+AR444</f>
    </oc>
    <nc r="BA444"/>
  </rcc>
  <rcc rId="28462" ua="false" sId="4">
    <oc r="BA445" t="e">
      <f>BA480*$N$460/$P$495+AR445</f>
    </oc>
    <nc r="BA445"/>
  </rcc>
  <rcc rId="28463" ua="false" sId="4">
    <oc r="BA446" t="e">
      <f>BA481*$N$460/$P$495+AR446</f>
    </oc>
    <nc r="BA446"/>
  </rcc>
  <rcc rId="28464" ua="false" sId="4">
    <oc r="BA447" t="e">
      <f>BA482*$N$460/$P$495+AR447</f>
    </oc>
    <nc r="BA447"/>
  </rcc>
  <rcc rId="28465" ua="false" sId="4">
    <oc r="BA448" t="e">
      <f>BA483*$N$460/$P$495+AR448</f>
    </oc>
    <nc r="BA448"/>
  </rcc>
  <rcc rId="28466" ua="false" sId="4">
    <oc r="BA449" t="e">
      <f>BA484*$N$460/$P$495+AR449</f>
    </oc>
    <nc r="BA449"/>
  </rcc>
  <rcc rId="28467" ua="false" sId="4">
    <oc r="BA450" t="e">
      <f>BA485*$N$460/$P$495+AR450</f>
    </oc>
    <nc r="BA450"/>
  </rcc>
  <rcc rId="28468" ua="false" sId="4">
    <oc r="BA451" t="e">
      <f>BA486*$N$460/$P$495+AR451</f>
    </oc>
    <nc r="BA451"/>
  </rcc>
  <rcc rId="28469" ua="false" sId="4">
    <oc r="BA452" t="e">
      <f>BA487*$N$460/$P$495+AR452</f>
    </oc>
    <nc r="BA452"/>
  </rcc>
  <rcc rId="28470" ua="false" sId="4">
    <oc r="BA453" t="e">
      <f>BA488*$N$460/$P$495+AR453</f>
    </oc>
    <nc r="BA453"/>
  </rcc>
  <rcc rId="28471" ua="false" sId="4">
    <oc r="BA454" t="e">
      <f>BA489*$N$460/$P$495+AR454</f>
    </oc>
    <nc r="BA454"/>
  </rcc>
  <rcc rId="28472" ua="false" sId="4">
    <oc r="BA455" t="e">
      <f>BA490*$N$460/$P$495+AR455</f>
    </oc>
    <nc r="BA455"/>
  </rcc>
  <rcc rId="28473" ua="false" sId="4">
    <oc r="BA456" t="e">
      <f>BA491*$N$460/$P$495+AR456</f>
    </oc>
    <nc r="BA456"/>
  </rcc>
  <rcc rId="28474" ua="false" sId="4">
    <oc r="BA457" t="e">
      <f>BA492*$N$460/$P$495+AR457</f>
    </oc>
    <nc r="BA457"/>
  </rcc>
  <rcc rId="28475" ua="false" sId="4">
    <oc r="BA458" t="e">
      <f>BA493*$N$460/$P$495+AR458</f>
    </oc>
    <nc r="BA458"/>
  </rcc>
  <rcc rId="28476" ua="false" sId="4">
    <oc r="BA459" t="e">
      <f>BA494*$N$460/$P$495+AR459</f>
    </oc>
    <nc r="BA459"/>
  </rcc>
  <rcc rId="28477" ua="false" sId="4">
    <oc r="BA460" t="e">
      <f>BA495*$N$460/$P$495+AR460</f>
    </oc>
    <nc r="BA460"/>
  </rcc>
  <rcc rId="28478" ua="false" sId="4">
    <oc r="BB435" t="e">
      <f>BB470*$N$460/$P$495+AT435</f>
    </oc>
    <nc r="BB435"/>
  </rcc>
  <rcc rId="28479" ua="false" sId="4">
    <oc r="BB436" t="e">
      <f>BB471*$N$460/$P$495+AT436</f>
    </oc>
    <nc r="BB436"/>
  </rcc>
  <rcc rId="28480" ua="false" sId="4">
    <oc r="BB437" t="e">
      <f>BB472*$N$460/$P$495+AT437</f>
    </oc>
    <nc r="BB437"/>
  </rcc>
  <rcc rId="28481" ua="false" sId="4">
    <oc r="BB438" t="e">
      <f>BB473*$N$460/$P$495+AT438</f>
    </oc>
    <nc r="BB438"/>
  </rcc>
  <rcc rId="28482" ua="false" sId="4">
    <oc r="BB439" t="e">
      <f>BB474*$N$460/$P$495+AT439</f>
    </oc>
    <nc r="BB439"/>
  </rcc>
  <rcc rId="28483" ua="false" sId="4">
    <oc r="BB440" t="e">
      <f>BB475*$N$460/$P$495+AT440</f>
    </oc>
    <nc r="BB440"/>
  </rcc>
  <rcc rId="28484" ua="false" sId="4">
    <oc r="BB441" t="e">
      <f>BB476*$N$460/$P$495+AT441</f>
    </oc>
    <nc r="BB441"/>
  </rcc>
  <rcc rId="28485" ua="false" sId="4">
    <oc r="BB442" t="e">
      <f>BB477*$N$460/$P$495+AT442</f>
    </oc>
    <nc r="BB442"/>
  </rcc>
  <rcc rId="28486" ua="false" sId="4">
    <oc r="BB443" t="e">
      <f>BB478*$N$460/$P$495+AT443</f>
    </oc>
    <nc r="BB443"/>
  </rcc>
  <rcc rId="28487" ua="false" sId="4">
    <oc r="BB444" t="e">
      <f>BB479*$N$460/$P$495+AT444</f>
    </oc>
    <nc r="BB444"/>
  </rcc>
  <rcc rId="28488" ua="false" sId="4">
    <oc r="BB445" t="e">
      <f>BB480*$N$460/$P$495+AT445</f>
    </oc>
    <nc r="BB445"/>
  </rcc>
  <rcc rId="28489" ua="false" sId="4">
    <oc r="BB446" t="e">
      <f>BB481*$N$460/$P$495+AT446</f>
    </oc>
    <nc r="BB446"/>
  </rcc>
  <rcc rId="28490" ua="false" sId="4">
    <oc r="BB447" t="e">
      <f>BB482*$N$460/$P$495+AT447</f>
    </oc>
    <nc r="BB447"/>
  </rcc>
  <rcc rId="28491" ua="false" sId="4">
    <oc r="BB448" t="e">
      <f>BB483*$N$460/$P$495+AT448</f>
    </oc>
    <nc r="BB448"/>
  </rcc>
  <rcc rId="28492" ua="false" sId="4">
    <oc r="BB449" t="e">
      <f>BB484*$N$460/$P$495+AT449</f>
    </oc>
    <nc r="BB449"/>
  </rcc>
  <rcc rId="28493" ua="false" sId="4">
    <oc r="BB450" t="e">
      <f>BB485*$N$460/$P$495+AT450</f>
    </oc>
    <nc r="BB450"/>
  </rcc>
  <rcc rId="28494" ua="false" sId="4">
    <oc r="BB451" t="e">
      <f>BB486*$N$460/$P$495+AT451</f>
    </oc>
    <nc r="BB451"/>
  </rcc>
  <rcc rId="28495" ua="false" sId="4">
    <oc r="BB452" t="e">
      <f>BB487*$N$460/$P$495+AT452</f>
    </oc>
    <nc r="BB452"/>
  </rcc>
  <rcc rId="28496" ua="false" sId="4">
    <oc r="BB453" t="e">
      <f>BB488*$N$460/$P$495+AT453</f>
    </oc>
    <nc r="BB453"/>
  </rcc>
  <rcc rId="28497" ua="false" sId="4">
    <oc r="BB454" t="e">
      <f>BB489*$N$460/$P$495+AT454</f>
    </oc>
    <nc r="BB454"/>
  </rcc>
  <rcc rId="28498" ua="false" sId="4">
    <oc r="BB455" t="e">
      <f>BB490*$N$460/$P$495+AT455</f>
    </oc>
    <nc r="BB455"/>
  </rcc>
  <rcc rId="28499" ua="false" sId="4">
    <oc r="BB456" t="e">
      <f>BB491*$N$460/$P$495+AT456</f>
    </oc>
    <nc r="BB456"/>
  </rcc>
  <rcc rId="28500" ua="false" sId="4">
    <oc r="BB457" t="e">
      <f>BB492*$N$460/$P$495+AT457</f>
    </oc>
    <nc r="BB457"/>
  </rcc>
  <rcc rId="28501" ua="false" sId="4">
    <oc r="BB458" t="e">
      <f>BB493*$N$460/$P$495+AT458</f>
    </oc>
    <nc r="BB458"/>
  </rcc>
  <rcc rId="28502" ua="false" sId="4">
    <oc r="BB459" t="e">
      <f>BB494*$N$460/$P$495+AT459</f>
    </oc>
    <nc r="BB459"/>
  </rcc>
  <rcc rId="28503" ua="false" sId="4">
    <oc r="BB460" t="e">
      <f>BB495*$N$460/$P$495+AT460</f>
    </oc>
    <nc r="BB460"/>
  </rcc>
  <rcc rId="28504" ua="false" sId="4">
    <oc r="BC435" t="e">
      <f>BC470*$N$460/$P$495+AV435</f>
    </oc>
    <nc r="BC435"/>
  </rcc>
  <rcc rId="28505" ua="false" sId="4">
    <oc r="BC436" t="e">
      <f>BC471*$N$460/$P$495+AV436</f>
    </oc>
    <nc r="BC436"/>
  </rcc>
  <rcc rId="28506" ua="false" sId="4">
    <oc r="BC437" t="e">
      <f>BC472*$N$460/$P$495+AV437</f>
    </oc>
    <nc r="BC437"/>
  </rcc>
  <rcc rId="28507" ua="false" sId="4">
    <oc r="BC438" t="e">
      <f>BC473*$N$460/$P$495+AV438</f>
    </oc>
    <nc r="BC438"/>
  </rcc>
  <rcc rId="28508" ua="false" sId="4">
    <oc r="BC439" t="e">
      <f>BC474*$N$460/$P$495+AV439</f>
    </oc>
    <nc r="BC439"/>
  </rcc>
  <rcc rId="28509" ua="false" sId="4">
    <oc r="BC440" t="e">
      <f>BC475*$N$460/$P$495+AV440</f>
    </oc>
    <nc r="BC440"/>
  </rcc>
  <rcc rId="28510" ua="false" sId="4">
    <oc r="BC441" t="e">
      <f>BC476*$N$460/$P$495+AV441</f>
    </oc>
    <nc r="BC441"/>
  </rcc>
  <rcc rId="28511" ua="false" sId="4">
    <oc r="BC442" t="e">
      <f>BC477*$N$460/$P$495+AV442</f>
    </oc>
    <nc r="BC442"/>
  </rcc>
  <rcc rId="28512" ua="false" sId="4">
    <oc r="BC443" t="e">
      <f>BC478*$N$460/$P$495+AV443</f>
    </oc>
    <nc r="BC443"/>
  </rcc>
  <rcc rId="28513" ua="false" sId="4">
    <oc r="BC444" t="e">
      <f>BC479*$N$460/$P$495+AV444</f>
    </oc>
    <nc r="BC444"/>
  </rcc>
  <rcc rId="28514" ua="false" sId="4">
    <oc r="BC445" t="e">
      <f>BC480*$N$460/$P$495+AV445</f>
    </oc>
    <nc r="BC445"/>
  </rcc>
  <rcc rId="28515" ua="false" sId="4">
    <oc r="BC446" t="e">
      <f>BC481*$N$460/$P$495+AV446</f>
    </oc>
    <nc r="BC446"/>
  </rcc>
  <rcc rId="28516" ua="false" sId="4">
    <oc r="BC447" t="e">
      <f>BC482*$N$460/$P$495+AV447</f>
    </oc>
    <nc r="BC447"/>
  </rcc>
  <rcc rId="28517" ua="false" sId="4">
    <oc r="BC448" t="e">
      <f>BC483*$N$460/$P$495+AV448</f>
    </oc>
    <nc r="BC448"/>
  </rcc>
  <rcc rId="28518" ua="false" sId="4">
    <oc r="BC449" t="e">
      <f>BC484*$N$460/$P$495+AV449</f>
    </oc>
    <nc r="BC449"/>
  </rcc>
  <rcc rId="28519" ua="false" sId="4">
    <oc r="BC450" t="e">
      <f>BC485*$N$460/$P$495+AV450</f>
    </oc>
    <nc r="BC450"/>
  </rcc>
  <rcc rId="28520" ua="false" sId="4">
    <oc r="BC451" t="e">
      <f>BC486*$N$460/$P$495+AV451</f>
    </oc>
    <nc r="BC451"/>
  </rcc>
  <rcc rId="28521" ua="false" sId="4">
    <oc r="BC452" t="e">
      <f>BC487*$N$460/$P$495+AV452</f>
    </oc>
    <nc r="BC452"/>
  </rcc>
  <rcc rId="28522" ua="false" sId="4">
    <oc r="BC453" t="e">
      <f>BC488*$N$460/$P$495+AV453</f>
    </oc>
    <nc r="BC453"/>
  </rcc>
  <rcc rId="28523" ua="false" sId="4">
    <oc r="BC454" t="e">
      <f>BC489*$N$460/$P$495+AV454</f>
    </oc>
    <nc r="BC454"/>
  </rcc>
  <rcc rId="28524" ua="false" sId="4">
    <oc r="BC455" t="e">
      <f>BC490*$N$460/$P$495+AV455</f>
    </oc>
    <nc r="BC455"/>
  </rcc>
  <rcc rId="28525" ua="false" sId="4">
    <oc r="BC456" t="e">
      <f>BC491*$N$460/$P$495+AV456</f>
    </oc>
    <nc r="BC456"/>
  </rcc>
  <rcc rId="28526" ua="false" sId="4">
    <oc r="BC457" t="e">
      <f>BC492*$N$460/$P$495+AV457</f>
    </oc>
    <nc r="BC457"/>
  </rcc>
  <rcc rId="28527" ua="false" sId="4">
    <oc r="BC458" t="e">
      <f>BC493*$N$460/$P$495+AV458</f>
    </oc>
    <nc r="BC458"/>
  </rcc>
  <rcc rId="28528" ua="false" sId="4">
    <oc r="BC459" t="e">
      <f>BC494*$N$460/$P$495+AV459</f>
    </oc>
    <nc r="BC459"/>
  </rcc>
  <rcc rId="28529" ua="false" sId="4">
    <oc r="BC460" t="e">
      <f>BC495*$N$460/$P$495+AV460</f>
    </oc>
    <nc r="BC460"/>
  </rcc>
  <rcc rId="28530" ua="false" sId="4">
    <oc r="BD435" t="e">
      <f>BD470*$N$460/$P$495+AW435</f>
    </oc>
    <nc r="BD435"/>
  </rcc>
  <rcc rId="28531" ua="false" sId="4">
    <oc r="BD436" t="e">
      <f>BD471*$N$460/$P$495+AW436</f>
    </oc>
    <nc r="BD436"/>
  </rcc>
  <rcc rId="28532" ua="false" sId="4">
    <oc r="BD437" t="e">
      <f>BD472*$N$460/$P$495+AW437</f>
    </oc>
    <nc r="BD437"/>
  </rcc>
  <rcc rId="28533" ua="false" sId="4">
    <oc r="BD438" t="e">
      <f>BD473*$N$460/$P$495+AW438</f>
    </oc>
    <nc r="BD438"/>
  </rcc>
  <rcc rId="28534" ua="false" sId="4">
    <oc r="BD439" t="e">
      <f>BD474*$N$460/$P$495+AW439</f>
    </oc>
    <nc r="BD439"/>
  </rcc>
  <rcc rId="28535" ua="false" sId="4">
    <oc r="BD440" t="e">
      <f>BD475*$N$460/$P$495+AW440</f>
    </oc>
    <nc r="BD440"/>
  </rcc>
  <rcc rId="28536" ua="false" sId="4">
    <oc r="BD441" t="e">
      <f>BD476*$N$460/$P$495+AW441</f>
    </oc>
    <nc r="BD441"/>
  </rcc>
  <rcc rId="28537" ua="false" sId="4">
    <oc r="BD442" t="e">
      <f>BD477*$N$460/$P$495+AW442</f>
    </oc>
    <nc r="BD442"/>
  </rcc>
  <rcc rId="28538" ua="false" sId="4">
    <oc r="BD443" t="e">
      <f>BD478*$N$460/$P$495+AW443</f>
    </oc>
    <nc r="BD443"/>
  </rcc>
  <rcc rId="28539" ua="false" sId="4">
    <oc r="BD444" t="e">
      <f>BD479*$N$460/$P$495+AW444</f>
    </oc>
    <nc r="BD444"/>
  </rcc>
  <rcc rId="28540" ua="false" sId="4">
    <oc r="BD445" t="e">
      <f>BD480*$N$460/$P$495+AW445</f>
    </oc>
    <nc r="BD445"/>
  </rcc>
  <rcc rId="28541" ua="false" sId="4">
    <oc r="BD446" t="e">
      <f>BD481*$N$460/$P$495+AW446</f>
    </oc>
    <nc r="BD446"/>
  </rcc>
  <rcc rId="28542" ua="false" sId="4">
    <oc r="BD447" t="e">
      <f>BD482*$N$460/$P$495+AW447</f>
    </oc>
    <nc r="BD447"/>
  </rcc>
  <rcc rId="28543" ua="false" sId="4">
    <oc r="BD448" t="e">
      <f>BD483*$N$460/$P$495+AW448</f>
    </oc>
    <nc r="BD448"/>
  </rcc>
  <rcc rId="28544" ua="false" sId="4">
    <oc r="BD449" t="e">
      <f>BD484*$N$460/$P$495+AW449</f>
    </oc>
    <nc r="BD449"/>
  </rcc>
  <rcc rId="28545" ua="false" sId="4">
    <oc r="BD450" t="e">
      <f>BD485*$N$460/$P$495+AW450</f>
    </oc>
    <nc r="BD450"/>
  </rcc>
  <rcc rId="28546" ua="false" sId="4">
    <oc r="BD451" t="e">
      <f>BD486*$N$460/$P$495+AW451</f>
    </oc>
    <nc r="BD451"/>
  </rcc>
  <rcc rId="28547" ua="false" sId="4">
    <oc r="BD452" t="e">
      <f>BD487*$N$460/$P$495+AW452</f>
    </oc>
    <nc r="BD452"/>
  </rcc>
  <rcc rId="28548" ua="false" sId="4">
    <oc r="BD453" t="e">
      <f>BD488*$N$460/$P$495+AW453</f>
    </oc>
    <nc r="BD453"/>
  </rcc>
  <rcc rId="28549" ua="false" sId="4">
    <oc r="BD454" t="e">
      <f>BD489*$N$460/$P$495+AW454</f>
    </oc>
    <nc r="BD454"/>
  </rcc>
  <rcc rId="28550" ua="false" sId="4">
    <oc r="BD455" t="e">
      <f>BD490*$N$460/$P$495+AW455</f>
    </oc>
    <nc r="BD455"/>
  </rcc>
  <rcc rId="28551" ua="false" sId="4">
    <oc r="BD456" t="e">
      <f>BD491*$N$460/$P$495+AW456</f>
    </oc>
    <nc r="BD456"/>
  </rcc>
  <rcc rId="28552" ua="false" sId="4">
    <oc r="BD457" t="e">
      <f>BD492*$N$460/$P$495+AW457</f>
    </oc>
    <nc r="BD457"/>
  </rcc>
  <rcc rId="28553" ua="false" sId="4">
    <oc r="BD458" t="e">
      <f>BD493*$N$460/$P$495+AW458</f>
    </oc>
    <nc r="BD458"/>
  </rcc>
  <rcc rId="28554" ua="false" sId="4">
    <oc r="BD459" t="e">
      <f>BD494*$N$460/$P$495+AW459</f>
    </oc>
    <nc r="BD459"/>
  </rcc>
  <rcc rId="28555" ua="false" sId="4">
    <oc r="BD460" t="e">
      <f>BD495*$N$460/$P$495+AW460</f>
    </oc>
    <nc r="BD460"/>
  </rcc>
  <rcc rId="28556" ua="false" sId="4">
    <oc r="BE435" t="n">
      <f>ROUND(SUM(AZ435:BD435),0)</f>
    </oc>
    <nc r="BE435"/>
  </rcc>
  <rcc rId="28557" ua="false" sId="4">
    <oc r="BE436" t="n">
      <f>ROUND(SUM(AZ436:BD436),0)</f>
    </oc>
    <nc r="BE436"/>
  </rcc>
  <rcc rId="28558" ua="false" sId="4">
    <oc r="BE437" t="n">
      <f>ROUND(SUM(AZ437:BD437),0)</f>
    </oc>
    <nc r="BE437"/>
  </rcc>
  <rcc rId="28559" ua="false" sId="4">
    <oc r="BE438" t="n">
      <f>ROUND(SUM(AZ438:BD438),0)</f>
    </oc>
    <nc r="BE438"/>
  </rcc>
  <rcc rId="28560" ua="false" sId="4">
    <oc r="BE439" t="n">
      <f>ROUND(SUM(AZ439:BD439),0)</f>
    </oc>
    <nc r="BE439"/>
  </rcc>
  <rcc rId="28561" ua="false" sId="4">
    <oc r="BE440" t="n">
      <f>ROUND(SUM(AZ440:BD440),0)</f>
    </oc>
    <nc r="BE440"/>
  </rcc>
  <rcc rId="28562" ua="false" sId="4">
    <oc r="BE441" t="n">
      <f>ROUND(SUM(AZ441:BD441),0)</f>
    </oc>
    <nc r="BE441"/>
  </rcc>
  <rcc rId="28563" ua="false" sId="4">
    <oc r="BE442" t="n">
      <f>ROUND(SUM(AZ442:BD442),0)</f>
    </oc>
    <nc r="BE442"/>
  </rcc>
  <rcc rId="28564" ua="false" sId="4">
    <oc r="BE443" t="n">
      <f>ROUND(SUM(AZ443:BD443),0)</f>
    </oc>
    <nc r="BE443"/>
  </rcc>
  <rcc rId="28565" ua="false" sId="4">
    <oc r="BE444" t="n">
      <f>ROUND(SUM(AZ444:BD444),0)</f>
    </oc>
    <nc r="BE444"/>
  </rcc>
  <rcc rId="28566" ua="false" sId="4">
    <oc r="BE445" t="n">
      <f>ROUND(SUM(AZ445:BD445),0)</f>
    </oc>
    <nc r="BE445"/>
  </rcc>
  <rcc rId="28567" ua="false" sId="4">
    <oc r="BE446" t="n">
      <f>ROUND(SUM(AZ446:BD446),0)</f>
    </oc>
    <nc r="BE446"/>
  </rcc>
  <rcc rId="28568" ua="false" sId="4">
    <oc r="BE447" t="n">
      <f>ROUND(SUM(AZ447:BD447),0)</f>
    </oc>
    <nc r="BE447"/>
  </rcc>
  <rcc rId="28569" ua="false" sId="4">
    <oc r="BE448" t="n">
      <f>ROUND(SUM(AZ448:BD448),0)</f>
    </oc>
    <nc r="BE448"/>
  </rcc>
  <rcc rId="28570" ua="false" sId="4">
    <oc r="BE449" t="n">
      <f>ROUND(SUM(AZ449:BD449),0)</f>
    </oc>
    <nc r="BE449"/>
  </rcc>
  <rcc rId="28571" ua="false" sId="4">
    <oc r="BE450" t="n">
      <f>ROUND(SUM(AZ450:BD450),0)</f>
    </oc>
    <nc r="BE450"/>
  </rcc>
  <rcc rId="28572" ua="false" sId="4">
    <oc r="BE451" t="n">
      <f>ROUND(SUM(AZ451:BD451),0)</f>
    </oc>
    <nc r="BE451"/>
  </rcc>
  <rcc rId="28573" ua="false" sId="4">
    <oc r="BE452" t="n">
      <f>ROUND(SUM(AZ452:BD452),0)</f>
    </oc>
    <nc r="BE452"/>
  </rcc>
  <rcc rId="28574" ua="false" sId="4">
    <oc r="BE453" t="n">
      <f>ROUND(SUM(AZ453:BD453),0)</f>
    </oc>
    <nc r="BE453"/>
  </rcc>
  <rcc rId="28575" ua="false" sId="4">
    <oc r="BE454" t="n">
      <f>ROUND(SUM(AZ454:BD454),0)</f>
    </oc>
    <nc r="BE454"/>
  </rcc>
  <rcc rId="28576" ua="false" sId="4">
    <oc r="BE455" t="n">
      <f>ROUND(SUM(AZ455:BD455),0)</f>
    </oc>
    <nc r="BE455"/>
  </rcc>
  <rcc rId="28577" ua="false" sId="4">
    <oc r="BE456" t="n">
      <f>ROUND(SUM(AZ456:BD456),0)</f>
    </oc>
    <nc r="BE456"/>
  </rcc>
  <rcc rId="28578" ua="false" sId="4">
    <oc r="BE457" t="n">
      <f>ROUND(SUM(AZ457:BD457),0)</f>
    </oc>
    <nc r="BE457"/>
  </rcc>
  <rcc rId="28579" ua="false" sId="4">
    <oc r="BE458" t="n">
      <f>ROUND(SUM(AZ458:BD458),0)</f>
    </oc>
    <nc r="BE458"/>
  </rcc>
  <rcc rId="28580" ua="false" sId="4">
    <oc r="BE459" t="n">
      <f>ROUND(SUM(AZ459:BD459),0)</f>
    </oc>
    <nc r="BE459"/>
  </rcc>
  <rcc rId="28581" ua="false" sId="4">
    <oc r="BE460" t="n">
      <f>ROUND(SUM(AZ460:BD460),0)</f>
    </oc>
    <nc r="BE460"/>
  </rcc>
  <rcc rId="28582" ua="false" sId="4">
    <oc r="BF435" t="n">
      <f>BE435-Q435</f>
    </oc>
    <nc r="BF435"/>
  </rcc>
  <rcc rId="28583" ua="false" sId="4">
    <oc r="BF436" t="n">
      <f>BE436-Q436</f>
    </oc>
    <nc r="BF436"/>
  </rcc>
  <rcc rId="28584" ua="false" sId="4">
    <oc r="BF437" t="n">
      <f>BE437-Q437</f>
    </oc>
    <nc r="BF437"/>
  </rcc>
  <rcc rId="28585" ua="false" sId="4">
    <oc r="BF438" t="n">
      <f>BE438-Q438</f>
    </oc>
    <nc r="BF438"/>
  </rcc>
  <rcc rId="28586" ua="false" sId="4">
    <oc r="BF439" t="n">
      <f>BE439-Q439</f>
    </oc>
    <nc r="BF439"/>
  </rcc>
  <rcc rId="28587" ua="false" sId="4">
    <oc r="BF440" t="n">
      <f>BE440-Q440</f>
    </oc>
    <nc r="BF440"/>
  </rcc>
  <rcc rId="28588" ua="false" sId="4">
    <oc r="BF441" t="n">
      <f>BE441-Q441</f>
    </oc>
    <nc r="BF441"/>
  </rcc>
  <rcc rId="28589" ua="false" sId="4">
    <oc r="BF442" t="n">
      <f>BE442-Q442</f>
    </oc>
    <nc r="BF442"/>
  </rcc>
  <rcc rId="28590" ua="false" sId="4">
    <oc r="BF443" t="n">
      <f>BE443-Q443</f>
    </oc>
    <nc r="BF443"/>
  </rcc>
  <rcc rId="28591" ua="false" sId="4">
    <oc r="BF444" t="n">
      <f>BE444-Q444</f>
    </oc>
    <nc r="BF444"/>
  </rcc>
  <rcc rId="28592" ua="false" sId="4">
    <oc r="BF445" t="n">
      <f>BE445-Q445</f>
    </oc>
    <nc r="BF445"/>
  </rcc>
  <rcc rId="28593" ua="false" sId="4">
    <oc r="BF446" t="n">
      <f>BE446-Q446</f>
    </oc>
    <nc r="BF446"/>
  </rcc>
  <rcc rId="28594" ua="false" sId="4">
    <oc r="BF447" t="n">
      <f>BE447-Q447</f>
    </oc>
    <nc r="BF447"/>
  </rcc>
  <rcc rId="28595" ua="false" sId="4">
    <oc r="BF448" t="n">
      <f>BE448-Q448</f>
    </oc>
    <nc r="BF448"/>
  </rcc>
  <rcc rId="28596" ua="false" sId="4">
    <oc r="BF449" t="n">
      <f>BE449-Q449</f>
    </oc>
    <nc r="BF449"/>
  </rcc>
  <rcc rId="28597" ua="false" sId="4">
    <oc r="BF450" t="n">
      <f>BE450-Q450</f>
    </oc>
    <nc r="BF450"/>
  </rcc>
  <rcc rId="28598" ua="false" sId="4">
    <oc r="BF451" t="n">
      <f>BE451-Q451</f>
    </oc>
    <nc r="BF451"/>
  </rcc>
  <rcc rId="28599" ua="false" sId="4">
    <oc r="BF452" t="n">
      <f>BE452-Q452</f>
    </oc>
    <nc r="BF452"/>
  </rcc>
  <rcc rId="28600" ua="false" sId="4">
    <oc r="BF453" t="n">
      <f>BE453-Q453</f>
    </oc>
    <nc r="BF453"/>
  </rcc>
  <rcc rId="28601" ua="false" sId="4">
    <oc r="BF454" t="n">
      <f>BE454-Q454</f>
    </oc>
    <nc r="BF454"/>
  </rcc>
  <rcc rId="28602" ua="false" sId="4">
    <oc r="BF455" t="n">
      <f>BE455-Q455</f>
    </oc>
    <nc r="BF455"/>
  </rcc>
  <rcc rId="28603" ua="false" sId="4">
    <oc r="BF456" t="n">
      <f>BE456-Q456</f>
    </oc>
    <nc r="BF456"/>
  </rcc>
  <rcc rId="28604" ua="false" sId="4">
    <oc r="BF457" t="n">
      <f>BE457-Q457</f>
    </oc>
    <nc r="BF457"/>
  </rcc>
  <rcc rId="28605" ua="false" sId="4">
    <oc r="BF458" t="n">
      <f>BE458-Q458</f>
    </oc>
    <nc r="BF458"/>
  </rcc>
  <rcc rId="28606" ua="false" sId="4">
    <oc r="BF459" t="n">
      <f>BE459-Q459</f>
    </oc>
    <nc r="BF459"/>
  </rcc>
  <rcc rId="28607" ua="false" sId="4">
    <oc r="BF460" t="n">
      <f>BE460-Q460</f>
    </oc>
    <nc r="BF460"/>
  </rcc>
  <rcc rId="28608" ua="false" sId="4">
    <oc r="B470" t="e">
      <f>-</f>
    </oc>
    <nc r="B470" t="n">
      <f>-</f>
    </nc>
  </rcc>
  <rcc rId="28609" ua="false" sId="4">
    <oc r="B471" t="e">
      <f>-</f>
    </oc>
    <nc r="B471" t="n">
      <f>-</f>
    </nc>
  </rcc>
  <rcc rId="28610" ua="false" sId="4">
    <oc r="B472" t="e">
      <f>-</f>
    </oc>
    <nc r="B472" t="n">
      <f>-</f>
    </nc>
  </rcc>
  <rcc rId="28611" ua="false" sId="4">
    <oc r="B473" t="e">
      <f>-</f>
    </oc>
    <nc r="B473" t="n">
      <f>-</f>
    </nc>
  </rcc>
  <rcc rId="28612" ua="false" sId="4">
    <oc r="B474" t="e">
      <f>-</f>
    </oc>
    <nc r="B474" t="n">
      <f>-</f>
    </nc>
  </rcc>
  <rcc rId="28613" ua="false" sId="4">
    <oc r="B475" t="e">
      <f>-</f>
    </oc>
    <nc r="B475" t="n">
      <f>-</f>
    </nc>
  </rcc>
  <rcc rId="28614" ua="false" sId="4">
    <oc r="B476" t="e">
      <f>-</f>
    </oc>
    <nc r="B476" t="n">
      <f>-</f>
    </nc>
  </rcc>
  <rcc rId="28615" ua="false" sId="4">
    <oc r="B477" t="e">
      <f>-</f>
    </oc>
    <nc r="B477" t="n">
      <f>-</f>
    </nc>
  </rcc>
  <rcc rId="28616" ua="false" sId="4">
    <oc r="B478" t="e">
      <f>-</f>
    </oc>
    <nc r="B478" t="n">
      <f>-</f>
    </nc>
  </rcc>
  <rcc rId="28617" ua="false" sId="4">
    <oc r="B479" t="e">
      <f>-</f>
    </oc>
    <nc r="B479" t="n">
      <f>-</f>
    </nc>
  </rcc>
  <rcc rId="28618" ua="false" sId="4">
    <oc r="B480" t="e">
      <f>-</f>
    </oc>
    <nc r="B480" t="n">
      <f>-</f>
    </nc>
  </rcc>
  <rcc rId="28619" ua="false" sId="4">
    <oc r="B481" t="e">
      <f>-</f>
    </oc>
    <nc r="B481" t="n">
      <f>-</f>
    </nc>
  </rcc>
  <rcc rId="28620" ua="false" sId="4">
    <oc r="B482" t="e">
      <f>-</f>
    </oc>
    <nc r="B482" t="n">
      <f>-</f>
    </nc>
  </rcc>
  <rcc rId="28621" ua="false" sId="4">
    <oc r="B483" t="e">
      <f>-</f>
    </oc>
    <nc r="B483" t="n">
      <f>-</f>
    </nc>
  </rcc>
  <rcc rId="28622" ua="false" sId="4">
    <oc r="B484" t="e">
      <f>-</f>
    </oc>
    <nc r="B484" t="n">
      <f>-</f>
    </nc>
  </rcc>
  <rcc rId="28623" ua="false" sId="4">
    <oc r="B485" t="e">
      <f>-</f>
    </oc>
    <nc r="B485" t="n">
      <f>-</f>
    </nc>
  </rcc>
  <rcc rId="28624" ua="false" sId="4">
    <oc r="B486" t="e">
      <f>-</f>
    </oc>
    <nc r="B486" t="n">
      <f>-</f>
    </nc>
  </rcc>
  <rcc rId="28625" ua="false" sId="4">
    <oc r="B487" t="e">
      <f>-</f>
    </oc>
    <nc r="B487" t="n">
      <f>-</f>
    </nc>
  </rcc>
  <rcc rId="28626" ua="false" sId="4">
    <oc r="B488" t="e">
      <f>-</f>
    </oc>
    <nc r="B488" t="n">
      <f>-</f>
    </nc>
  </rcc>
  <rcc rId="28627" ua="false" sId="4">
    <oc r="B489" t="e">
      <f>-</f>
    </oc>
    <nc r="B489" t="n">
      <f>-</f>
    </nc>
  </rcc>
  <rcc rId="28628" ua="false" sId="4">
    <oc r="B490" t="e">
      <f>-</f>
    </oc>
    <nc r="B490" t="n">
      <f>-</f>
    </nc>
  </rcc>
  <rcc rId="28629" ua="false" sId="4">
    <oc r="B491" t="e">
      <f>-</f>
    </oc>
    <nc r="B491" t="n">
      <f>-</f>
    </nc>
  </rcc>
  <rcc rId="28630" ua="false" sId="4">
    <oc r="B492" t="e">
      <f>-</f>
    </oc>
    <nc r="B492" t="n">
      <f>-</f>
    </nc>
  </rcc>
  <rcc rId="28631" ua="false" sId="4">
    <oc r="B493" t="e">
      <f>-</f>
    </oc>
    <nc r="B493" t="n">
      <f>-</f>
    </nc>
  </rcc>
  <rcc rId="28632" ua="false" sId="4">
    <oc r="B494" t="e">
      <f>-</f>
    </oc>
    <nc r="B494" t="n">
      <f>-</f>
    </nc>
  </rcc>
  <rcc rId="28633" ua="false" sId="4">
    <nc r="B495" t="n">
      <f>-</f>
    </nc>
  </rcc>
  <rcc rId="28634" ua="false" sId="4">
    <oc r="C470" t="e">
      <f>-</f>
    </oc>
    <nc r="C470" t="n">
      <f>-</f>
    </nc>
  </rcc>
  <rcc rId="28635" ua="false" sId="4">
    <oc r="C471" t="e">
      <f>-</f>
    </oc>
    <nc r="C471" t="n">
      <f>-</f>
    </nc>
  </rcc>
  <rcc rId="28636" ua="false" sId="4">
    <oc r="C472" t="e">
      <f>-</f>
    </oc>
    <nc r="C472" t="n">
      <f>-</f>
    </nc>
  </rcc>
  <rcc rId="28637" ua="false" sId="4">
    <oc r="C473" t="e">
      <f>-</f>
    </oc>
    <nc r="C473" t="n">
      <f>-</f>
    </nc>
  </rcc>
  <rcc rId="28638" ua="false" sId="4">
    <oc r="C474" t="e">
      <f>-</f>
    </oc>
    <nc r="C474" t="n">
      <f>-</f>
    </nc>
  </rcc>
  <rcc rId="28639" ua="false" sId="4">
    <oc r="C475" t="e">
      <f>-</f>
    </oc>
    <nc r="C475" t="n">
      <f>-</f>
    </nc>
  </rcc>
  <rcc rId="28640" ua="false" sId="4">
    <oc r="C476" t="e">
      <f>-</f>
    </oc>
    <nc r="C476" t="n">
      <f>-</f>
    </nc>
  </rcc>
  <rcc rId="28641" ua="false" sId="4">
    <oc r="C477" t="e">
      <f>-</f>
    </oc>
    <nc r="C477" t="n">
      <f>-</f>
    </nc>
  </rcc>
  <rcc rId="28642" ua="false" sId="4">
    <oc r="C478" t="e">
      <f>-</f>
    </oc>
    <nc r="C478" t="n">
      <f>-</f>
    </nc>
  </rcc>
  <rcc rId="28643" ua="false" sId="4">
    <oc r="C479" t="e">
      <f>-</f>
    </oc>
    <nc r="C479" t="n">
      <f>-</f>
    </nc>
  </rcc>
  <rcc rId="28644" ua="false" sId="4">
    <oc r="C480" t="e">
      <f>-</f>
    </oc>
    <nc r="C480" t="n">
      <f>-</f>
    </nc>
  </rcc>
  <rcc rId="28645" ua="false" sId="4">
    <oc r="C481" t="e">
      <f>-</f>
    </oc>
    <nc r="C481" t="n">
      <f>-</f>
    </nc>
  </rcc>
  <rcc rId="28646" ua="false" sId="4">
    <oc r="C482" t="e">
      <f>-</f>
    </oc>
    <nc r="C482" t="n">
      <f>-</f>
    </nc>
  </rcc>
  <rcc rId="28647" ua="false" sId="4">
    <oc r="C483" t="e">
      <f>-</f>
    </oc>
    <nc r="C483" t="n">
      <f>-</f>
    </nc>
  </rcc>
  <rcc rId="28648" ua="false" sId="4">
    <oc r="C484" t="e">
      <f>-</f>
    </oc>
    <nc r="C484" t="n">
      <f>-</f>
    </nc>
  </rcc>
  <rcc rId="28649" ua="false" sId="4">
    <oc r="C485" t="e">
      <f>-</f>
    </oc>
    <nc r="C485" t="n">
      <f>-</f>
    </nc>
  </rcc>
  <rcc rId="28650" ua="false" sId="4">
    <oc r="C486" t="e">
      <f>-</f>
    </oc>
    <nc r="C486" t="n">
      <f>-</f>
    </nc>
  </rcc>
  <rcc rId="28651" ua="false" sId="4">
    <oc r="C487" t="e">
      <f>-</f>
    </oc>
    <nc r="C487" t="n">
      <f>-</f>
    </nc>
  </rcc>
  <rcc rId="28652" ua="false" sId="4">
    <oc r="C488" t="e">
      <f>-</f>
    </oc>
    <nc r="C488" t="n">
      <f>-</f>
    </nc>
  </rcc>
  <rcc rId="28653" ua="false" sId="4">
    <oc r="C489" t="e">
      <f>-</f>
    </oc>
    <nc r="C489" t="n">
      <f>-</f>
    </nc>
  </rcc>
  <rcc rId="28654" ua="false" sId="4">
    <oc r="C490" t="e">
      <f>-</f>
    </oc>
    <nc r="C490" t="n">
      <f>-</f>
    </nc>
  </rcc>
  <rcc rId="28655" ua="false" sId="4">
    <oc r="C491" t="e">
      <f>-</f>
    </oc>
    <nc r="C491" t="n">
      <f>-</f>
    </nc>
  </rcc>
  <rcc rId="28656" ua="false" sId="4">
    <oc r="C492" t="e">
      <f>-</f>
    </oc>
    <nc r="C492" t="n">
      <f>-</f>
    </nc>
  </rcc>
  <rcc rId="28657" ua="false" sId="4">
    <oc r="C493" t="e">
      <f>-</f>
    </oc>
    <nc r="C493" t="n">
      <f>-</f>
    </nc>
  </rcc>
  <rcc rId="28658" ua="false" sId="4">
    <oc r="C494" t="e">
      <f>-</f>
    </oc>
    <nc r="C494" t="n">
      <f>-</f>
    </nc>
  </rcc>
  <rcc rId="28659" ua="false" sId="4">
    <nc r="C495" t="n">
      <f>-</f>
    </nc>
  </rcc>
  <rcc rId="28660" ua="false" sId="4">
    <oc r="D470" t="e">
      <f>-</f>
    </oc>
    <nc r="D470" t="n">
      <f>-</f>
    </nc>
  </rcc>
  <rcc rId="28661" ua="false" sId="4">
    <oc r="D471" t="e">
      <f>-</f>
    </oc>
    <nc r="D471" t="n">
      <f>-</f>
    </nc>
  </rcc>
  <rcc rId="28662" ua="false" sId="4">
    <oc r="D472" t="e">
      <f>-</f>
    </oc>
    <nc r="D472" t="n">
      <f>-</f>
    </nc>
  </rcc>
  <rcc rId="28663" ua="false" sId="4">
    <oc r="D473" t="e">
      <f>-</f>
    </oc>
    <nc r="D473" t="n">
      <f>-</f>
    </nc>
  </rcc>
  <rcc rId="28664" ua="false" sId="4">
    <oc r="D474" t="e">
      <f>-</f>
    </oc>
    <nc r="D474" t="n">
      <f>-</f>
    </nc>
  </rcc>
  <rcc rId="28665" ua="false" sId="4">
    <oc r="D475" t="e">
      <f>-</f>
    </oc>
    <nc r="D475" t="n">
      <f>-</f>
    </nc>
  </rcc>
  <rcc rId="28666" ua="false" sId="4">
    <oc r="D476" t="e">
      <f>-</f>
    </oc>
    <nc r="D476" t="n">
      <f>-</f>
    </nc>
  </rcc>
  <rcc rId="28667" ua="false" sId="4">
    <oc r="D477" t="e">
      <f>-</f>
    </oc>
    <nc r="D477" t="n">
      <f>-</f>
    </nc>
  </rcc>
  <rcc rId="28668" ua="false" sId="4">
    <oc r="D478" t="e">
      <f>-</f>
    </oc>
    <nc r="D478" t="n">
      <f>-</f>
    </nc>
  </rcc>
  <rcc rId="28669" ua="false" sId="4">
    <oc r="D479" t="e">
      <f>-</f>
    </oc>
    <nc r="D479" t="n">
      <f>-</f>
    </nc>
  </rcc>
  <rcc rId="28670" ua="false" sId="4">
    <oc r="D480" t="e">
      <f>-</f>
    </oc>
    <nc r="D480" t="n">
      <f>-</f>
    </nc>
  </rcc>
  <rcc rId="28671" ua="false" sId="4">
    <oc r="D481" t="e">
      <f>-</f>
    </oc>
    <nc r="D481" t="n">
      <f>-</f>
    </nc>
  </rcc>
  <rcc rId="28672" ua="false" sId="4">
    <oc r="D482" t="e">
      <f>-</f>
    </oc>
    <nc r="D482" t="n">
      <f>-</f>
    </nc>
  </rcc>
  <rcc rId="28673" ua="false" sId="4">
    <oc r="D483" t="e">
      <f>-</f>
    </oc>
    <nc r="D483" t="n">
      <f>-</f>
    </nc>
  </rcc>
  <rcc rId="28674" ua="false" sId="4">
    <oc r="D484" t="e">
      <f>-</f>
    </oc>
    <nc r="D484" t="n">
      <f>-</f>
    </nc>
  </rcc>
  <rcc rId="28675" ua="false" sId="4">
    <oc r="D485" t="e">
      <f>-</f>
    </oc>
    <nc r="D485" t="n">
      <f>-</f>
    </nc>
  </rcc>
  <rcc rId="28676" ua="false" sId="4">
    <oc r="D486" t="e">
      <f>-</f>
    </oc>
    <nc r="D486" t="n">
      <f>-</f>
    </nc>
  </rcc>
  <rcc rId="28677" ua="false" sId="4">
    <oc r="D487" t="e">
      <f>-</f>
    </oc>
    <nc r="D487" t="n">
      <f>-</f>
    </nc>
  </rcc>
  <rcc rId="28678" ua="false" sId="4">
    <oc r="D488" t="e">
      <f>-</f>
    </oc>
    <nc r="D488" t="n">
      <f>-</f>
    </nc>
  </rcc>
  <rcc rId="28679" ua="false" sId="4">
    <oc r="D489" t="e">
      <f>-</f>
    </oc>
    <nc r="D489" t="n">
      <f>-</f>
    </nc>
  </rcc>
  <rcc rId="28680" ua="false" sId="4">
    <oc r="D490" t="e">
      <f>-</f>
    </oc>
    <nc r="D490" t="n">
      <f>-</f>
    </nc>
  </rcc>
  <rcc rId="28681" ua="false" sId="4">
    <oc r="D491" t="e">
      <f>-</f>
    </oc>
    <nc r="D491" t="n">
      <f>-</f>
    </nc>
  </rcc>
  <rcc rId="28682" ua="false" sId="4">
    <oc r="D492" t="e">
      <f>-</f>
    </oc>
    <nc r="D492" t="n">
      <f>-</f>
    </nc>
  </rcc>
  <rcc rId="28683" ua="false" sId="4">
    <oc r="D493" t="e">
      <f>-</f>
    </oc>
    <nc r="D493" t="n">
      <f>-</f>
    </nc>
  </rcc>
  <rcc rId="28684" ua="false" sId="4">
    <oc r="D494" t="e">
      <f>-</f>
    </oc>
    <nc r="D494" t="n">
      <f>-</f>
    </nc>
  </rcc>
  <rcc rId="28685" ua="false" sId="4">
    <nc r="D495" t="n">
      <f>-</f>
    </nc>
  </rcc>
  <rcc rId="28686" ua="false" sId="4">
    <oc r="E470" t="e">
      <f>-</f>
    </oc>
    <nc r="E470" t="n">
      <f>-</f>
    </nc>
  </rcc>
  <rcc rId="28687" ua="false" sId="4">
    <oc r="E471" t="e">
      <f>-</f>
    </oc>
    <nc r="E471" t="n">
      <f>-</f>
    </nc>
  </rcc>
  <rcc rId="28688" ua="false" sId="4">
    <oc r="E472" t="e">
      <f>-</f>
    </oc>
    <nc r="E472" t="n">
      <f>-</f>
    </nc>
  </rcc>
  <rcc rId="28689" ua="false" sId="4">
    <oc r="E473" t="e">
      <f>-</f>
    </oc>
    <nc r="E473" t="n">
      <f>-</f>
    </nc>
  </rcc>
  <rcc rId="28690" ua="false" sId="4">
    <oc r="E474" t="e">
      <f>-</f>
    </oc>
    <nc r="E474" t="n">
      <f>-</f>
    </nc>
  </rcc>
  <rcc rId="28691" ua="false" sId="4">
    <oc r="E475" t="e">
      <f>-</f>
    </oc>
    <nc r="E475" t="n">
      <f>-</f>
    </nc>
  </rcc>
  <rcc rId="28692" ua="false" sId="4">
    <oc r="E476" t="e">
      <f>-</f>
    </oc>
    <nc r="E476" t="n">
      <f>-</f>
    </nc>
  </rcc>
  <rcc rId="28693" ua="false" sId="4">
    <oc r="E477" t="e">
      <f>-</f>
    </oc>
    <nc r="E477" t="n">
      <f>-</f>
    </nc>
  </rcc>
  <rcc rId="28694" ua="false" sId="4">
    <oc r="E478" t="e">
      <f>-</f>
    </oc>
    <nc r="E478" t="n">
      <f>-</f>
    </nc>
  </rcc>
  <rcc rId="28695" ua="false" sId="4">
    <oc r="E479" t="e">
      <f>-</f>
    </oc>
    <nc r="E479" t="n">
      <f>-</f>
    </nc>
  </rcc>
  <rcc rId="28696" ua="false" sId="4">
    <oc r="E480" t="e">
      <f>-</f>
    </oc>
    <nc r="E480" t="n">
      <f>-</f>
    </nc>
  </rcc>
  <rcc rId="28697" ua="false" sId="4">
    <oc r="E481" t="e">
      <f>-</f>
    </oc>
    <nc r="E481" t="n">
      <f>-</f>
    </nc>
  </rcc>
  <rcc rId="28698" ua="false" sId="4">
    <oc r="E482" t="e">
      <f>-</f>
    </oc>
    <nc r="E482" t="n">
      <f>-</f>
    </nc>
  </rcc>
  <rcc rId="28699" ua="false" sId="4">
    <oc r="E483" t="e">
      <f>-</f>
    </oc>
    <nc r="E483" t="n">
      <f>-</f>
    </nc>
  </rcc>
  <rcc rId="28700" ua="false" sId="4">
    <oc r="E484" t="e">
      <f>-</f>
    </oc>
    <nc r="E484" t="n">
      <f>-</f>
    </nc>
  </rcc>
  <rcc rId="28701" ua="false" sId="4">
    <oc r="E485" t="e">
      <f>-</f>
    </oc>
    <nc r="E485" t="n">
      <f>-</f>
    </nc>
  </rcc>
  <rcc rId="28702" ua="false" sId="4">
    <oc r="E486" t="e">
      <f>-</f>
    </oc>
    <nc r="E486" t="n">
      <f>-</f>
    </nc>
  </rcc>
  <rcc rId="28703" ua="false" sId="4">
    <oc r="E487" t="e">
      <f>-</f>
    </oc>
    <nc r="E487" t="n">
      <f>-</f>
    </nc>
  </rcc>
  <rcc rId="28704" ua="false" sId="4">
    <oc r="E488" t="e">
      <f>-</f>
    </oc>
    <nc r="E488" t="n">
      <f>-</f>
    </nc>
  </rcc>
  <rcc rId="28705" ua="false" sId="4">
    <oc r="E489" t="e">
      <f>-</f>
    </oc>
    <nc r="E489" t="n">
      <f>-</f>
    </nc>
  </rcc>
  <rcc rId="28706" ua="false" sId="4">
    <oc r="E490" t="e">
      <f>-</f>
    </oc>
    <nc r="E490" t="n">
      <f>-</f>
    </nc>
  </rcc>
  <rcc rId="28707" ua="false" sId="4">
    <oc r="E491" t="e">
      <f>-</f>
    </oc>
    <nc r="E491" t="n">
      <f>-</f>
    </nc>
  </rcc>
  <rcc rId="28708" ua="false" sId="4">
    <oc r="E492" t="e">
      <f>-</f>
    </oc>
    <nc r="E492" t="n">
      <f>-</f>
    </nc>
  </rcc>
  <rcc rId="28709" ua="false" sId="4">
    <oc r="E493" t="e">
      <f>-</f>
    </oc>
    <nc r="E493" t="n">
      <f>-</f>
    </nc>
  </rcc>
  <rcc rId="28710" ua="false" sId="4">
    <oc r="E494" t="e">
      <f>-</f>
    </oc>
    <nc r="E494" t="n">
      <f>-</f>
    </nc>
  </rcc>
  <rcc rId="28711" ua="false" sId="4">
    <nc r="E495" t="n">
      <f>-</f>
    </nc>
  </rcc>
  <rcc rId="28712" ua="false" sId="4">
    <oc r="F470" t="e">
      <f>-</f>
    </oc>
    <nc r="F470" t="n">
      <f>-</f>
    </nc>
  </rcc>
  <rcc rId="28713" ua="false" sId="4">
    <oc r="F471" t="e">
      <f>-</f>
    </oc>
    <nc r="F471" t="n">
      <f>-</f>
    </nc>
  </rcc>
  <rcc rId="28714" ua="false" sId="4">
    <oc r="F472" t="e">
      <f>-</f>
    </oc>
    <nc r="F472" t="n">
      <f>-</f>
    </nc>
  </rcc>
  <rcc rId="28715" ua="false" sId="4">
    <oc r="F473" t="e">
      <f>-</f>
    </oc>
    <nc r="F473" t="n">
      <f>-</f>
    </nc>
  </rcc>
  <rcc rId="28716" ua="false" sId="4">
    <oc r="F474" t="e">
      <f>-</f>
    </oc>
    <nc r="F474" t="n">
      <f>-</f>
    </nc>
  </rcc>
  <rcc rId="28717" ua="false" sId="4">
    <oc r="F475" t="e">
      <f>-</f>
    </oc>
    <nc r="F475" t="n">
      <f>-</f>
    </nc>
  </rcc>
  <rcc rId="28718" ua="false" sId="4">
    <oc r="F476" t="e">
      <f>-</f>
    </oc>
    <nc r="F476" t="n">
      <f>-</f>
    </nc>
  </rcc>
  <rcc rId="28719" ua="false" sId="4">
    <oc r="F477" t="e">
      <f>-</f>
    </oc>
    <nc r="F477" t="n">
      <f>-</f>
    </nc>
  </rcc>
  <rcc rId="28720" ua="false" sId="4">
    <oc r="F478" t="e">
      <f>-</f>
    </oc>
    <nc r="F478" t="n">
      <f>-</f>
    </nc>
  </rcc>
  <rcc rId="28721" ua="false" sId="4">
    <oc r="F479" t="e">
      <f>-</f>
    </oc>
    <nc r="F479" t="n">
      <f>-</f>
    </nc>
  </rcc>
  <rcc rId="28722" ua="false" sId="4">
    <oc r="F480" t="e">
      <f>-</f>
    </oc>
    <nc r="F480" t="n">
      <f>-</f>
    </nc>
  </rcc>
  <rcc rId="28723" ua="false" sId="4">
    <oc r="F481" t="e">
      <f>-</f>
    </oc>
    <nc r="F481" t="n">
      <f>-</f>
    </nc>
  </rcc>
  <rcc rId="28724" ua="false" sId="4">
    <oc r="F482" t="e">
      <f>-</f>
    </oc>
    <nc r="F482" t="n">
      <f>-</f>
    </nc>
  </rcc>
  <rcc rId="28725" ua="false" sId="4">
    <oc r="F483" t="e">
      <f>-</f>
    </oc>
    <nc r="F483" t="n">
      <f>-</f>
    </nc>
  </rcc>
  <rcc rId="28726" ua="false" sId="4">
    <oc r="F484" t="e">
      <f>-</f>
    </oc>
    <nc r="F484" t="n">
      <f>-</f>
    </nc>
  </rcc>
  <rcc rId="28727" ua="false" sId="4">
    <oc r="F485" t="e">
      <f>-</f>
    </oc>
    <nc r="F485" t="n">
      <f>-</f>
    </nc>
  </rcc>
  <rcc rId="28728" ua="false" sId="4">
    <oc r="F486" t="e">
      <f>-</f>
    </oc>
    <nc r="F486" t="n">
      <f>-</f>
    </nc>
  </rcc>
  <rcc rId="28729" ua="false" sId="4">
    <oc r="F487" t="e">
      <f>-</f>
    </oc>
    <nc r="F487" t="n">
      <f>-</f>
    </nc>
  </rcc>
  <rcc rId="28730" ua="false" sId="4">
    <oc r="F488" t="e">
      <f>-</f>
    </oc>
    <nc r="F488" t="n">
      <f>-</f>
    </nc>
  </rcc>
  <rcc rId="28731" ua="false" sId="4">
    <oc r="F489" t="e">
      <f>-</f>
    </oc>
    <nc r="F489" t="n">
      <f>-</f>
    </nc>
  </rcc>
  <rcc rId="28732" ua="false" sId="4">
    <oc r="F490" t="e">
      <f>-</f>
    </oc>
    <nc r="F490" t="n">
      <f>-</f>
    </nc>
  </rcc>
  <rcc rId="28733" ua="false" sId="4">
    <oc r="F491" t="e">
      <f>-</f>
    </oc>
    <nc r="F491" t="n">
      <f>-</f>
    </nc>
  </rcc>
  <rcc rId="28734" ua="false" sId="4">
    <oc r="F492" t="e">
      <f>-</f>
    </oc>
    <nc r="F492" t="n">
      <f>-</f>
    </nc>
  </rcc>
  <rcc rId="28735" ua="false" sId="4">
    <oc r="F493" t="e">
      <f>-</f>
    </oc>
    <nc r="F493" t="n">
      <f>-</f>
    </nc>
  </rcc>
  <rcc rId="28736" ua="false" sId="4">
    <oc r="F494" t="e">
      <f>-</f>
    </oc>
    <nc r="F494" t="n">
      <f>-</f>
    </nc>
  </rcc>
  <rcc rId="28737" ua="false" sId="4">
    <nc r="F495" t="n">
      <f>-</f>
    </nc>
  </rcc>
  <rcc rId="28738" ua="false" sId="4">
    <oc r="G470" t="e">
      <f>-</f>
    </oc>
    <nc r="G470" t="n">
      <f>-</f>
    </nc>
  </rcc>
  <rcc rId="28739" ua="false" sId="4">
    <oc r="G471" t="e">
      <f>-</f>
    </oc>
    <nc r="G471" t="n">
      <f>-</f>
    </nc>
  </rcc>
  <rcc rId="28740" ua="false" sId="4">
    <oc r="G472" t="e">
      <f>-</f>
    </oc>
    <nc r="G472" t="n">
      <f>-</f>
    </nc>
  </rcc>
  <rcc rId="28741" ua="false" sId="4">
    <oc r="G473" t="e">
      <f>-</f>
    </oc>
    <nc r="G473" t="n">
      <f>-</f>
    </nc>
  </rcc>
  <rcc rId="28742" ua="false" sId="4">
    <oc r="G474" t="e">
      <f>-</f>
    </oc>
    <nc r="G474" t="n">
      <f>-</f>
    </nc>
  </rcc>
  <rcc rId="28743" ua="false" sId="4">
    <oc r="G475" t="e">
      <f>-</f>
    </oc>
    <nc r="G475" t="n">
      <f>-</f>
    </nc>
  </rcc>
  <rcc rId="28744" ua="false" sId="4">
    <oc r="G476" t="e">
      <f>-</f>
    </oc>
    <nc r="G476" t="n">
      <f>-</f>
    </nc>
  </rcc>
  <rcc rId="28745" ua="false" sId="4">
    <oc r="G477" t="e">
      <f>-</f>
    </oc>
    <nc r="G477" t="n">
      <f>-</f>
    </nc>
  </rcc>
  <rcc rId="28746" ua="false" sId="4">
    <oc r="G478" t="e">
      <f>-</f>
    </oc>
    <nc r="G478" t="n">
      <f>-</f>
    </nc>
  </rcc>
  <rcc rId="28747" ua="false" sId="4">
    <oc r="G479" t="e">
      <f>-</f>
    </oc>
    <nc r="G479" t="n">
      <f>-</f>
    </nc>
  </rcc>
  <rcc rId="28748" ua="false" sId="4">
    <oc r="G480" t="e">
      <f>-</f>
    </oc>
    <nc r="G480" t="n">
      <f>-</f>
    </nc>
  </rcc>
  <rcc rId="28749" ua="false" sId="4">
    <oc r="G481" t="e">
      <f>-</f>
    </oc>
    <nc r="G481" t="n">
      <f>-</f>
    </nc>
  </rcc>
  <rcc rId="28750" ua="false" sId="4">
    <oc r="G482" t="e">
      <f>-</f>
    </oc>
    <nc r="G482" t="n">
      <f>-</f>
    </nc>
  </rcc>
  <rcc rId="28751" ua="false" sId="4">
    <oc r="G483" t="e">
      <f>-</f>
    </oc>
    <nc r="G483" t="n">
      <f>-</f>
    </nc>
  </rcc>
  <rcc rId="28752" ua="false" sId="4">
    <oc r="G484" t="e">
      <f>-</f>
    </oc>
    <nc r="G484" t="n">
      <f>-</f>
    </nc>
  </rcc>
  <rcc rId="28753" ua="false" sId="4">
    <oc r="G485" t="e">
      <f>-</f>
    </oc>
    <nc r="G485" t="n">
      <f>-</f>
    </nc>
  </rcc>
  <rcc rId="28754" ua="false" sId="4">
    <oc r="G486" t="e">
      <f>-</f>
    </oc>
    <nc r="G486" t="n">
      <f>-</f>
    </nc>
  </rcc>
  <rcc rId="28755" ua="false" sId="4">
    <oc r="G487" t="e">
      <f>-</f>
    </oc>
    <nc r="G487" t="n">
      <f>-</f>
    </nc>
  </rcc>
  <rcc rId="28756" ua="false" sId="4">
    <oc r="G488" t="e">
      <f>-</f>
    </oc>
    <nc r="G488" t="n">
      <f>-</f>
    </nc>
  </rcc>
  <rcc rId="28757" ua="false" sId="4">
    <oc r="G489" t="e">
      <f>-</f>
    </oc>
    <nc r="G489" t="n">
      <f>-</f>
    </nc>
  </rcc>
  <rcc rId="28758" ua="false" sId="4">
    <oc r="G490" t="e">
      <f>-</f>
    </oc>
    <nc r="G490" t="n">
      <f>-</f>
    </nc>
  </rcc>
  <rcc rId="28759" ua="false" sId="4">
    <oc r="G491" t="e">
      <f>-</f>
    </oc>
    <nc r="G491" t="n">
      <f>-</f>
    </nc>
  </rcc>
  <rcc rId="28760" ua="false" sId="4">
    <oc r="G492" t="e">
      <f>-</f>
    </oc>
    <nc r="G492" t="n">
      <f>-</f>
    </nc>
  </rcc>
  <rcc rId="28761" ua="false" sId="4">
    <oc r="G493" t="e">
      <f>-</f>
    </oc>
    <nc r="G493" t="n">
      <f>-</f>
    </nc>
  </rcc>
  <rcc rId="28762" ua="false" sId="4">
    <oc r="G494" t="e">
      <f>-</f>
    </oc>
    <nc r="G494" t="n">
      <f>-</f>
    </nc>
  </rcc>
  <rcc rId="28763" ua="false" sId="4">
    <nc r="G495" t="n">
      <f>-</f>
    </nc>
  </rcc>
  <rcc rId="28764" ua="false" sId="4">
    <oc r="H470" t="e">
      <f>-</f>
    </oc>
    <nc r="H470" t="n">
      <f>-</f>
    </nc>
  </rcc>
  <rcc rId="28765" ua="false" sId="4">
    <oc r="H471" t="e">
      <f>-</f>
    </oc>
    <nc r="H471" t="n">
      <f>-</f>
    </nc>
  </rcc>
  <rcc rId="28766" ua="false" sId="4">
    <oc r="H472" t="e">
      <f>-</f>
    </oc>
    <nc r="H472" t="n">
      <f>-</f>
    </nc>
  </rcc>
  <rcc rId="28767" ua="false" sId="4">
    <oc r="H473" t="e">
      <f>-</f>
    </oc>
    <nc r="H473" t="n">
      <f>-</f>
    </nc>
  </rcc>
  <rcc rId="28768" ua="false" sId="4">
    <oc r="H474" t="e">
      <f>-</f>
    </oc>
    <nc r="H474" t="n">
      <f>-</f>
    </nc>
  </rcc>
  <rcc rId="28769" ua="false" sId="4">
    <oc r="H475" t="e">
      <f>-</f>
    </oc>
    <nc r="H475" t="n">
      <f>-</f>
    </nc>
  </rcc>
  <rcc rId="28770" ua="false" sId="4">
    <oc r="H476" t="e">
      <f>-</f>
    </oc>
    <nc r="H476" t="n">
      <f>-</f>
    </nc>
  </rcc>
  <rcc rId="28771" ua="false" sId="4">
    <oc r="H477" t="e">
      <f>-</f>
    </oc>
    <nc r="H477" t="n">
      <f>-</f>
    </nc>
  </rcc>
  <rcc rId="28772" ua="false" sId="4">
    <oc r="H478" t="e">
      <f>-</f>
    </oc>
    <nc r="H478" t="n">
      <f>-</f>
    </nc>
  </rcc>
  <rcc rId="28773" ua="false" sId="4">
    <oc r="H479" t="e">
      <f>-</f>
    </oc>
    <nc r="H479" t="n">
      <f>-</f>
    </nc>
  </rcc>
  <rcc rId="28774" ua="false" sId="4">
    <oc r="H480" t="e">
      <f>-</f>
    </oc>
    <nc r="H480" t="n">
      <f>-</f>
    </nc>
  </rcc>
  <rcc rId="28775" ua="false" sId="4">
    <oc r="H481" t="e">
      <f>-</f>
    </oc>
    <nc r="H481" t="n">
      <f>-</f>
    </nc>
  </rcc>
  <rcc rId="28776" ua="false" sId="4">
    <oc r="H482" t="e">
      <f>-</f>
    </oc>
    <nc r="H482" t="n">
      <f>-</f>
    </nc>
  </rcc>
  <rcc rId="28777" ua="false" sId="4">
    <oc r="H483" t="e">
      <f>-</f>
    </oc>
    <nc r="H483" t="n">
      <f>-</f>
    </nc>
  </rcc>
  <rcc rId="28778" ua="false" sId="4">
    <oc r="H484" t="e">
      <f>-</f>
    </oc>
    <nc r="H484" t="n">
      <f>-</f>
    </nc>
  </rcc>
  <rcc rId="28779" ua="false" sId="4">
    <oc r="H485" t="e">
      <f>-</f>
    </oc>
    <nc r="H485" t="n">
      <f>-</f>
    </nc>
  </rcc>
  <rcc rId="28780" ua="false" sId="4">
    <oc r="H486" t="e">
      <f>-</f>
    </oc>
    <nc r="H486" t="n">
      <f>-</f>
    </nc>
  </rcc>
  <rcc rId="28781" ua="false" sId="4">
    <oc r="H487" t="e">
      <f>-</f>
    </oc>
    <nc r="H487" t="n">
      <f>-</f>
    </nc>
  </rcc>
  <rcc rId="28782" ua="false" sId="4">
    <oc r="H488" t="e">
      <f>-</f>
    </oc>
    <nc r="H488" t="n">
      <f>-</f>
    </nc>
  </rcc>
  <rcc rId="28783" ua="false" sId="4">
    <oc r="H489" t="e">
      <f>-</f>
    </oc>
    <nc r="H489" t="n">
      <f>-</f>
    </nc>
  </rcc>
  <rcc rId="28784" ua="false" sId="4">
    <oc r="H490" t="e">
      <f>-</f>
    </oc>
    <nc r="H490" t="n">
      <f>-</f>
    </nc>
  </rcc>
  <rcc rId="28785" ua="false" sId="4">
    <oc r="H491" t="e">
      <f>-</f>
    </oc>
    <nc r="H491" t="n">
      <f>-</f>
    </nc>
  </rcc>
  <rcc rId="28786" ua="false" sId="4">
    <oc r="H492" t="e">
      <f>-</f>
    </oc>
    <nc r="H492" t="n">
      <f>-</f>
    </nc>
  </rcc>
  <rcc rId="28787" ua="false" sId="4">
    <oc r="H493" t="e">
      <f>-</f>
    </oc>
    <nc r="H493" t="n">
      <f>-</f>
    </nc>
  </rcc>
  <rcc rId="28788" ua="false" sId="4">
    <oc r="H494" t="e">
      <f>-</f>
    </oc>
    <nc r="H494" t="n">
      <f>-</f>
    </nc>
  </rcc>
  <rcc rId="28789" ua="false" sId="4">
    <nc r="H495" t="n">
      <f>-</f>
    </nc>
  </rcc>
  <rcc rId="28790" ua="false" sId="4">
    <oc r="I470" t="e">
      <f>-</f>
    </oc>
    <nc r="I470" t="n">
      <f>-</f>
    </nc>
  </rcc>
  <rcc rId="28791" ua="false" sId="4">
    <oc r="I471" t="e">
      <f>-</f>
    </oc>
    <nc r="I471" t="n">
      <f>-</f>
    </nc>
  </rcc>
  <rcc rId="28792" ua="false" sId="4">
    <oc r="I472" t="e">
      <f>-</f>
    </oc>
    <nc r="I472" t="n">
      <f>-</f>
    </nc>
  </rcc>
  <rcc rId="28793" ua="false" sId="4">
    <oc r="I473" t="e">
      <f>-</f>
    </oc>
    <nc r="I473" t="n">
      <f>-</f>
    </nc>
  </rcc>
  <rcc rId="28794" ua="false" sId="4">
    <oc r="I474" t="e">
      <f>-</f>
    </oc>
    <nc r="I474" t="n">
      <f>-</f>
    </nc>
  </rcc>
  <rcc rId="28795" ua="false" sId="4">
    <oc r="I475" t="e">
      <f>-</f>
    </oc>
    <nc r="I475" t="n">
      <f>-</f>
    </nc>
  </rcc>
  <rcc rId="28796" ua="false" sId="4">
    <oc r="I476" t="e">
      <f>-</f>
    </oc>
    <nc r="I476" t="n">
      <f>-</f>
    </nc>
  </rcc>
  <rcc rId="28797" ua="false" sId="4">
    <oc r="I477" t="e">
      <f>-</f>
    </oc>
    <nc r="I477" t="n">
      <f>-</f>
    </nc>
  </rcc>
  <rcc rId="28798" ua="false" sId="4">
    <oc r="I478" t="e">
      <f>-</f>
    </oc>
    <nc r="I478" t="n">
      <f>-</f>
    </nc>
  </rcc>
  <rcc rId="28799" ua="false" sId="4">
    <oc r="I479" t="e">
      <f>-</f>
    </oc>
    <nc r="I479" t="n">
      <f>-</f>
    </nc>
  </rcc>
  <rcc rId="28800" ua="false" sId="4">
    <oc r="I480" t="e">
      <f>-</f>
    </oc>
    <nc r="I480" t="n">
      <f>-</f>
    </nc>
  </rcc>
  <rcc rId="28801" ua="false" sId="4">
    <oc r="I481" t="e">
      <f>-</f>
    </oc>
    <nc r="I481" t="n">
      <f>-</f>
    </nc>
  </rcc>
  <rcc rId="28802" ua="false" sId="4">
    <oc r="I482" t="e">
      <f>-</f>
    </oc>
    <nc r="I482" t="n">
      <f>-</f>
    </nc>
  </rcc>
  <rcc rId="28803" ua="false" sId="4">
    <oc r="I483" t="e">
      <f>-</f>
    </oc>
    <nc r="I483" t="n">
      <f>-</f>
    </nc>
  </rcc>
  <rcc rId="28804" ua="false" sId="4">
    <oc r="I484" t="e">
      <f>-</f>
    </oc>
    <nc r="I484" t="n">
      <f>-</f>
    </nc>
  </rcc>
  <rcc rId="28805" ua="false" sId="4">
    <oc r="I485" t="e">
      <f>-</f>
    </oc>
    <nc r="I485" t="n">
      <f>-</f>
    </nc>
  </rcc>
  <rcc rId="28806" ua="false" sId="4">
    <oc r="I486" t="e">
      <f>-</f>
    </oc>
    <nc r="I486" t="n">
      <f>-</f>
    </nc>
  </rcc>
  <rcc rId="28807" ua="false" sId="4">
    <oc r="I487" t="e">
      <f>-</f>
    </oc>
    <nc r="I487" t="n">
      <f>-</f>
    </nc>
  </rcc>
  <rcc rId="28808" ua="false" sId="4">
    <oc r="I488" t="e">
      <f>-</f>
    </oc>
    <nc r="I488" t="n">
      <f>-</f>
    </nc>
  </rcc>
  <rcc rId="28809" ua="false" sId="4">
    <oc r="I489" t="e">
      <f>-</f>
    </oc>
    <nc r="I489" t="n">
      <f>-</f>
    </nc>
  </rcc>
  <rcc rId="28810" ua="false" sId="4">
    <oc r="I490" t="e">
      <f>-</f>
    </oc>
    <nc r="I490" t="n">
      <f>-</f>
    </nc>
  </rcc>
  <rcc rId="28811" ua="false" sId="4">
    <oc r="I491" t="e">
      <f>-</f>
    </oc>
    <nc r="I491" t="n">
      <f>-</f>
    </nc>
  </rcc>
  <rcc rId="28812" ua="false" sId="4">
    <oc r="I492" t="e">
      <f>-</f>
    </oc>
    <nc r="I492" t="n">
      <f>-</f>
    </nc>
  </rcc>
  <rcc rId="28813" ua="false" sId="4">
    <oc r="I493" t="e">
      <f>-</f>
    </oc>
    <nc r="I493" t="n">
      <f>-</f>
    </nc>
  </rcc>
  <rcc rId="28814" ua="false" sId="4">
    <oc r="I494" t="e">
      <f>-</f>
    </oc>
    <nc r="I494" t="n">
      <f>-</f>
    </nc>
  </rcc>
  <rcc rId="28815" ua="false" sId="4">
    <oc r="I495" t="n">
      <f>SUM(I468:I494)</f>
    </oc>
    <nc r="I495" t="n">
      <f>-</f>
    </nc>
  </rcc>
  <rcc rId="28816" ua="false" sId="4">
    <oc r="J470" t="e">
      <f>-</f>
    </oc>
    <nc r="J470" t="n">
      <f>-</f>
    </nc>
  </rcc>
  <rcc rId="28817" ua="false" sId="4">
    <oc r="J471" t="e">
      <f>-</f>
    </oc>
    <nc r="J471" t="n">
      <f>-</f>
    </nc>
  </rcc>
  <rcc rId="28818" ua="false" sId="4">
    <oc r="J472" t="e">
      <f>-</f>
    </oc>
    <nc r="J472" t="n">
      <f>-</f>
    </nc>
  </rcc>
  <rcc rId="28819" ua="false" sId="4">
    <oc r="J473" t="e">
      <f>-</f>
    </oc>
    <nc r="J473" t="n">
      <f>-</f>
    </nc>
  </rcc>
  <rcc rId="28820" ua="false" sId="4">
    <oc r="J474" t="e">
      <f>-</f>
    </oc>
    <nc r="J474" t="n">
      <f>-</f>
    </nc>
  </rcc>
  <rcc rId="28821" ua="false" sId="4">
    <oc r="J475" t="e">
      <f>-</f>
    </oc>
    <nc r="J475" t="n">
      <f>-</f>
    </nc>
  </rcc>
  <rcc rId="28822" ua="false" sId="4">
    <oc r="J476" t="e">
      <f>-</f>
    </oc>
    <nc r="J476" t="n">
      <f>-</f>
    </nc>
  </rcc>
  <rcc rId="28823" ua="false" sId="4">
    <oc r="J477" t="e">
      <f>-</f>
    </oc>
    <nc r="J477" t="n">
      <f>-</f>
    </nc>
  </rcc>
  <rcc rId="28824" ua="false" sId="4">
    <oc r="J478" t="e">
      <f>-</f>
    </oc>
    <nc r="J478" t="n">
      <f>-</f>
    </nc>
  </rcc>
  <rcc rId="28825" ua="false" sId="4">
    <oc r="J479" t="e">
      <f>-</f>
    </oc>
    <nc r="J479" t="n">
      <f>-</f>
    </nc>
  </rcc>
  <rcc rId="28826" ua="false" sId="4">
    <oc r="J480" t="e">
      <f>-</f>
    </oc>
    <nc r="J480" t="n">
      <f>-</f>
    </nc>
  </rcc>
  <rcc rId="28827" ua="false" sId="4">
    <oc r="J481" t="e">
      <f>-</f>
    </oc>
    <nc r="J481" t="n">
      <f>-</f>
    </nc>
  </rcc>
  <rcc rId="28828" ua="false" sId="4">
    <oc r="J482" t="e">
      <f>-</f>
    </oc>
    <nc r="J482" t="n">
      <f>-</f>
    </nc>
  </rcc>
  <rcc rId="28829" ua="false" sId="4">
    <oc r="J483" t="e">
      <f>-</f>
    </oc>
    <nc r="J483" t="n">
      <f>-</f>
    </nc>
  </rcc>
  <rcc rId="28830" ua="false" sId="4">
    <oc r="J484" t="e">
      <f>-</f>
    </oc>
    <nc r="J484" t="n">
      <f>-</f>
    </nc>
  </rcc>
  <rcc rId="28831" ua="false" sId="4">
    <oc r="J485" t="e">
      <f>-</f>
    </oc>
    <nc r="J485" t="n">
      <f>-</f>
    </nc>
  </rcc>
  <rcc rId="28832" ua="false" sId="4">
    <oc r="J486" t="e">
      <f>-</f>
    </oc>
    <nc r="J486" t="n">
      <f>-</f>
    </nc>
  </rcc>
  <rcc rId="28833" ua="false" sId="4">
    <oc r="J487" t="e">
      <f>-</f>
    </oc>
    <nc r="J487" t="n">
      <f>-</f>
    </nc>
  </rcc>
  <rcc rId="28834" ua="false" sId="4">
    <oc r="J488" t="e">
      <f>-</f>
    </oc>
    <nc r="J488" t="n">
      <f>-</f>
    </nc>
  </rcc>
  <rcc rId="28835" ua="false" sId="4">
    <oc r="J489" t="e">
      <f>-</f>
    </oc>
    <nc r="J489" t="n">
      <f>-</f>
    </nc>
  </rcc>
  <rcc rId="28836" ua="false" sId="4">
    <oc r="J490" t="e">
      <f>-</f>
    </oc>
    <nc r="J490" t="n">
      <f>-</f>
    </nc>
  </rcc>
  <rcc rId="28837" ua="false" sId="4">
    <oc r="J491" t="e">
      <f>-</f>
    </oc>
    <nc r="J491" t="n">
      <f>-</f>
    </nc>
  </rcc>
  <rcc rId="28838" ua="false" sId="4">
    <oc r="J492" t="e">
      <f>-</f>
    </oc>
    <nc r="J492" t="n">
      <f>-</f>
    </nc>
  </rcc>
  <rcc rId="28839" ua="false" sId="4">
    <oc r="J493" t="e">
      <f>-</f>
    </oc>
    <nc r="J493" t="n">
      <f>-</f>
    </nc>
  </rcc>
  <rcc rId="28840" ua="false" sId="4">
    <oc r="J494" t="e">
      <f>-</f>
    </oc>
    <nc r="J494" t="n">
      <f>-</f>
    </nc>
  </rcc>
  <rcc rId="28841" ua="false" sId="4">
    <oc r="J495" t="e">
      <f/>
    </oc>
    <nc r="J495" t="n">
      <f>-</f>
    </nc>
  </rcc>
  <rcc rId="28842" ua="false" sId="4">
    <oc r="K470" t="e">
      <f>-</f>
    </oc>
    <nc r="K470" t="n">
      <f>-</f>
    </nc>
  </rcc>
  <rcc rId="28843" ua="false" sId="4">
    <oc r="K471" t="e">
      <f>-</f>
    </oc>
    <nc r="K471" t="n">
      <f>-</f>
    </nc>
  </rcc>
  <rcc rId="28844" ua="false" sId="4">
    <oc r="K472" t="e">
      <f>-</f>
    </oc>
    <nc r="K472" t="n">
      <f>-</f>
    </nc>
  </rcc>
  <rcc rId="28845" ua="false" sId="4">
    <oc r="K473" t="e">
      <f>-</f>
    </oc>
    <nc r="K473" t="n">
      <f>-</f>
    </nc>
  </rcc>
  <rcc rId="28846" ua="false" sId="4">
    <oc r="K474" t="e">
      <f>-</f>
    </oc>
    <nc r="K474" t="n">
      <f>-</f>
    </nc>
  </rcc>
  <rcc rId="28847" ua="false" sId="4">
    <oc r="K475" t="e">
      <f>-</f>
    </oc>
    <nc r="K475" t="n">
      <f>-</f>
    </nc>
  </rcc>
  <rcc rId="28848" ua="false" sId="4">
    <oc r="K476" t="e">
      <f>-</f>
    </oc>
    <nc r="K476" t="n">
      <f>-</f>
    </nc>
  </rcc>
  <rcc rId="28849" ua="false" sId="4">
    <oc r="K477" t="e">
      <f>-</f>
    </oc>
    <nc r="K477" t="n">
      <f>-</f>
    </nc>
  </rcc>
  <rcc rId="28850" ua="false" sId="4">
    <oc r="K478" t="e">
      <f>-</f>
    </oc>
    <nc r="K478" t="n">
      <f>-</f>
    </nc>
  </rcc>
  <rcc rId="28851" ua="false" sId="4">
    <oc r="K479" t="e">
      <f>-</f>
    </oc>
    <nc r="K479" t="n">
      <f>-</f>
    </nc>
  </rcc>
  <rcc rId="28852" ua="false" sId="4">
    <oc r="K480" t="e">
      <f>-</f>
    </oc>
    <nc r="K480" t="n">
      <f>-</f>
    </nc>
  </rcc>
  <rcc rId="28853" ua="false" sId="4">
    <oc r="K481" t="e">
      <f>-</f>
    </oc>
    <nc r="K481" t="n">
      <f>-</f>
    </nc>
  </rcc>
  <rcc rId="28854" ua="false" sId="4">
    <oc r="K482" t="e">
      <f>-</f>
    </oc>
    <nc r="K482" t="n">
      <f>-</f>
    </nc>
  </rcc>
  <rcc rId="28855" ua="false" sId="4">
    <oc r="K483" t="e">
      <f>-</f>
    </oc>
    <nc r="K483" t="n">
      <f>-</f>
    </nc>
  </rcc>
  <rcc rId="28856" ua="false" sId="4">
    <oc r="K484" t="e">
      <f>-</f>
    </oc>
    <nc r="K484" t="n">
      <f>-</f>
    </nc>
  </rcc>
  <rcc rId="28857" ua="false" sId="4">
    <oc r="K485" t="e">
      <f>-</f>
    </oc>
    <nc r="K485" t="n">
      <f>-</f>
    </nc>
  </rcc>
  <rcc rId="28858" ua="false" sId="4">
    <oc r="K486" t="e">
      <f>-</f>
    </oc>
    <nc r="K486" t="n">
      <f>-</f>
    </nc>
  </rcc>
  <rcc rId="28859" ua="false" sId="4">
    <oc r="K487" t="e">
      <f>-</f>
    </oc>
    <nc r="K487" t="n">
      <f>-</f>
    </nc>
  </rcc>
  <rcc rId="28860" ua="false" sId="4">
    <oc r="K488" t="e">
      <f>-</f>
    </oc>
    <nc r="K488" t="n">
      <f>-</f>
    </nc>
  </rcc>
  <rcc rId="28861" ua="false" sId="4">
    <oc r="K489" t="e">
      <f>-</f>
    </oc>
    <nc r="K489" t="n">
      <f>-</f>
    </nc>
  </rcc>
  <rcc rId="28862" ua="false" sId="4">
    <oc r="K490" t="e">
      <f>-</f>
    </oc>
    <nc r="K490" t="n">
      <f>-</f>
    </nc>
  </rcc>
  <rcc rId="28863" ua="false" sId="4">
    <oc r="K491" t="e">
      <f>-</f>
    </oc>
    <nc r="K491" t="n">
      <f>-</f>
    </nc>
  </rcc>
  <rcc rId="28864" ua="false" sId="4">
    <oc r="K492" t="e">
      <f>-</f>
    </oc>
    <nc r="K492" t="n">
      <f>-</f>
    </nc>
  </rcc>
  <rcc rId="28865" ua="false" sId="4">
    <oc r="K493" t="e">
      <f>-</f>
    </oc>
    <nc r="K493" t="n">
      <f>-</f>
    </nc>
  </rcc>
  <rcc rId="28866" ua="false" sId="4">
    <oc r="K494" t="e">
      <f>-</f>
    </oc>
    <nc r="K494" t="n">
      <f>-</f>
    </nc>
  </rcc>
  <rcc rId="28867" ua="false" sId="4">
    <oc r="K495" t="e">
      <f>I495-</f>
    </oc>
    <nc r="K495" t="n">
      <f>-</f>
    </nc>
  </rcc>
  <rcc rId="28868" ua="false" sId="4">
    <oc r="L470" t="e">
      <f>-</f>
    </oc>
    <nc r="L470" t="n">
      <f>-</f>
    </nc>
  </rcc>
  <rcc rId="28869" ua="false" sId="4">
    <oc r="L471" t="e">
      <f>-</f>
    </oc>
    <nc r="L471" t="n">
      <f>-</f>
    </nc>
  </rcc>
  <rcc rId="28870" ua="false" sId="4">
    <oc r="L472" t="e">
      <f>-</f>
    </oc>
    <nc r="L472" t="n">
      <f>-</f>
    </nc>
  </rcc>
  <rcc rId="28871" ua="false" sId="4">
    <oc r="L473" t="e">
      <f>-</f>
    </oc>
    <nc r="L473" t="n">
      <f>-</f>
    </nc>
  </rcc>
  <rcc rId="28872" ua="false" sId="4">
    <oc r="L474" t="e">
      <f>-</f>
    </oc>
    <nc r="L474" t="n">
      <f>-</f>
    </nc>
  </rcc>
  <rcc rId="28873" ua="false" sId="4">
    <oc r="L475" t="e">
      <f>-</f>
    </oc>
    <nc r="L475" t="n">
      <f>-</f>
    </nc>
  </rcc>
  <rcc rId="28874" ua="false" sId="4">
    <oc r="L476" t="e">
      <f>-</f>
    </oc>
    <nc r="L476" t="n">
      <f>-</f>
    </nc>
  </rcc>
  <rcc rId="28875" ua="false" sId="4">
    <oc r="L477" t="e">
      <f>-</f>
    </oc>
    <nc r="L477" t="n">
      <f>-</f>
    </nc>
  </rcc>
  <rcc rId="28876" ua="false" sId="4">
    <oc r="L478" t="e">
      <f>-</f>
    </oc>
    <nc r="L478" t="n">
      <f>-</f>
    </nc>
  </rcc>
  <rcc rId="28877" ua="false" sId="4">
    <oc r="L479" t="e">
      <f>-</f>
    </oc>
    <nc r="L479" t="n">
      <f>-</f>
    </nc>
  </rcc>
  <rcc rId="28878" ua="false" sId="4">
    <oc r="L480" t="e">
      <f>-</f>
    </oc>
    <nc r="L480" t="n">
      <f>-</f>
    </nc>
  </rcc>
  <rcc rId="28879" ua="false" sId="4">
    <oc r="L481" t="e">
      <f>-</f>
    </oc>
    <nc r="L481" t="n">
      <f>-</f>
    </nc>
  </rcc>
  <rcc rId="28880" ua="false" sId="4">
    <oc r="L482" t="e">
      <f>-</f>
    </oc>
    <nc r="L482" t="n">
      <f>-</f>
    </nc>
  </rcc>
  <rcc rId="28881" ua="false" sId="4">
    <oc r="L483" t="e">
      <f>-</f>
    </oc>
    <nc r="L483" t="n">
      <f>-</f>
    </nc>
  </rcc>
  <rcc rId="28882" ua="false" sId="4">
    <oc r="L484" t="e">
      <f>-</f>
    </oc>
    <nc r="L484" t="n">
      <f>-</f>
    </nc>
  </rcc>
  <rcc rId="28883" ua="false" sId="4">
    <oc r="L485" t="e">
      <f>-</f>
    </oc>
    <nc r="L485" t="n">
      <f>-</f>
    </nc>
  </rcc>
  <rcc rId="28884" ua="false" sId="4">
    <oc r="L486" t="e">
      <f>-</f>
    </oc>
    <nc r="L486" t="n">
      <f>-</f>
    </nc>
  </rcc>
  <rcc rId="28885" ua="false" sId="4">
    <oc r="L487" t="e">
      <f>-</f>
    </oc>
    <nc r="L487" t="n">
      <f>-</f>
    </nc>
  </rcc>
  <rcc rId="28886" ua="false" sId="4">
    <oc r="L488" t="e">
      <f>-</f>
    </oc>
    <nc r="L488" t="n">
      <f>-</f>
    </nc>
  </rcc>
  <rcc rId="28887" ua="false" sId="4">
    <oc r="L489" t="e">
      <f>-</f>
    </oc>
    <nc r="L489" t="n">
      <f>-</f>
    </nc>
  </rcc>
  <rcc rId="28888" ua="false" sId="4">
    <oc r="L490" t="e">
      <f>-</f>
    </oc>
    <nc r="L490" t="n">
      <f>-</f>
    </nc>
  </rcc>
  <rcc rId="28889" ua="false" sId="4">
    <oc r="L491" t="e">
      <f>-</f>
    </oc>
    <nc r="L491" t="n">
      <f>-</f>
    </nc>
  </rcc>
  <rcc rId="28890" ua="false" sId="4">
    <oc r="L492" t="e">
      <f>-</f>
    </oc>
    <nc r="L492" t="n">
      <f>-</f>
    </nc>
  </rcc>
  <rcc rId="28891" ua="false" sId="4">
    <oc r="L493" t="e">
      <f>-</f>
    </oc>
    <nc r="L493" t="n">
      <f>-</f>
    </nc>
  </rcc>
  <rcc rId="28892" ua="false" sId="4">
    <oc r="L494" t="e">
      <f>-</f>
    </oc>
    <nc r="L494" t="n">
      <f>-</f>
    </nc>
  </rcc>
  <rcc rId="28893" ua="false" sId="4">
    <oc r="L495" t="e">
      <f>J495-</f>
    </oc>
    <nc r="L495" t="n">
      <f>-</f>
    </nc>
  </rcc>
  <rcc rId="28894" ua="false" sId="4">
    <oc r="M470" t="e">
      <f>-</f>
    </oc>
    <nc r="M470" t="n">
      <f>-</f>
    </nc>
  </rcc>
  <rcc rId="28895" ua="false" sId="4">
    <oc r="M471" t="e">
      <f>-</f>
    </oc>
    <nc r="M471" t="n">
      <f>-</f>
    </nc>
  </rcc>
  <rcc rId="28896" ua="false" sId="4">
    <oc r="M472" t="e">
      <f>-</f>
    </oc>
    <nc r="M472" t="n">
      <f>-</f>
    </nc>
  </rcc>
  <rcc rId="28897" ua="false" sId="4">
    <oc r="M473" t="e">
      <f>-</f>
    </oc>
    <nc r="M473" t="n">
      <f>-</f>
    </nc>
  </rcc>
  <rcc rId="28898" ua="false" sId="4">
    <oc r="M474" t="e">
      <f>-</f>
    </oc>
    <nc r="M474" t="n">
      <f>-</f>
    </nc>
  </rcc>
  <rcc rId="28899" ua="false" sId="4">
    <oc r="M475" t="e">
      <f>-</f>
    </oc>
    <nc r="M475" t="n">
      <f>-</f>
    </nc>
  </rcc>
  <rcc rId="28900" ua="false" sId="4">
    <oc r="M476" t="e">
      <f>-</f>
    </oc>
    <nc r="M476" t="n">
      <f>-</f>
    </nc>
  </rcc>
  <rcc rId="28901" ua="false" sId="4">
    <oc r="M477" t="e">
      <f>-</f>
    </oc>
    <nc r="M477" t="n">
      <f>-</f>
    </nc>
  </rcc>
  <rcc rId="28902" ua="false" sId="4">
    <oc r="M478" t="e">
      <f>-</f>
    </oc>
    <nc r="M478" t="n">
      <f>-</f>
    </nc>
  </rcc>
  <rcc rId="28903" ua="false" sId="4">
    <oc r="M479" t="e">
      <f>-</f>
    </oc>
    <nc r="M479" t="n">
      <f>-</f>
    </nc>
  </rcc>
  <rcc rId="28904" ua="false" sId="4">
    <oc r="M480" t="e">
      <f>-</f>
    </oc>
    <nc r="M480" t="n">
      <f>-</f>
    </nc>
  </rcc>
  <rcc rId="28905" ua="false" sId="4">
    <oc r="M481" t="e">
      <f>-</f>
    </oc>
    <nc r="M481" t="n">
      <f>-</f>
    </nc>
  </rcc>
  <rcc rId="28906" ua="false" sId="4">
    <oc r="M482" t="e">
      <f>-</f>
    </oc>
    <nc r="M482" t="n">
      <f>-</f>
    </nc>
  </rcc>
  <rcc rId="28907" ua="false" sId="4">
    <oc r="M483" t="e">
      <f>-</f>
    </oc>
    <nc r="M483" t="n">
      <f>-</f>
    </nc>
  </rcc>
  <rcc rId="28908" ua="false" sId="4">
    <oc r="M484" t="e">
      <f>-</f>
    </oc>
    <nc r="M484" t="n">
      <f>-</f>
    </nc>
  </rcc>
  <rcc rId="28909" ua="false" sId="4">
    <oc r="M485" t="e">
      <f>-</f>
    </oc>
    <nc r="M485" t="n">
      <f>-</f>
    </nc>
  </rcc>
  <rcc rId="28910" ua="false" sId="4">
    <oc r="M486" t="e">
      <f>-</f>
    </oc>
    <nc r="M486" t="n">
      <f>-</f>
    </nc>
  </rcc>
  <rcc rId="28911" ua="false" sId="4">
    <oc r="M487" t="e">
      <f>-</f>
    </oc>
    <nc r="M487" t="n">
      <f>-</f>
    </nc>
  </rcc>
  <rcc rId="28912" ua="false" sId="4">
    <oc r="M488" t="e">
      <f>-</f>
    </oc>
    <nc r="M488" t="n">
      <f>-</f>
    </nc>
  </rcc>
  <rcc rId="28913" ua="false" sId="4">
    <oc r="M489" t="e">
      <f>-</f>
    </oc>
    <nc r="M489" t="n">
      <f>-</f>
    </nc>
  </rcc>
  <rcc rId="28914" ua="false" sId="4">
    <oc r="M490" t="e">
      <f>-</f>
    </oc>
    <nc r="M490" t="n">
      <f>-</f>
    </nc>
  </rcc>
  <rcc rId="28915" ua="false" sId="4">
    <oc r="M491" t="e">
      <f>-</f>
    </oc>
    <nc r="M491" t="n">
      <f>-</f>
    </nc>
  </rcc>
  <rcc rId="28916" ua="false" sId="4">
    <oc r="M492" t="e">
      <f>-</f>
    </oc>
    <nc r="M492" t="n">
      <f>-</f>
    </nc>
  </rcc>
  <rcc rId="28917" ua="false" sId="4">
    <oc r="M493" t="e">
      <f>-</f>
    </oc>
    <nc r="M493" t="n">
      <f>-</f>
    </nc>
  </rcc>
  <rcc rId="28918" ua="false" sId="4">
    <oc r="M494" t="e">
      <f>-</f>
    </oc>
    <nc r="M494" t="n">
      <f>-</f>
    </nc>
  </rcc>
  <rcc rId="28919" ua="false" sId="4">
    <nc r="M495" t="n">
      <f>-</f>
    </nc>
  </rcc>
  <rcc rId="28920" ua="false" sId="4">
    <oc r="N470" t="e">
      <f>-</f>
    </oc>
    <nc r="N470" t="n">
      <f>-</f>
    </nc>
  </rcc>
  <rcc rId="28921" ua="false" sId="4">
    <oc r="N471" t="e">
      <f>-</f>
    </oc>
    <nc r="N471" t="n">
      <f>-</f>
    </nc>
  </rcc>
  <rcc rId="28922" ua="false" sId="4">
    <oc r="N472" t="e">
      <f>-</f>
    </oc>
    <nc r="N472" t="n">
      <f>-</f>
    </nc>
  </rcc>
  <rcc rId="28923" ua="false" sId="4">
    <oc r="N473" t="e">
      <f>-</f>
    </oc>
    <nc r="N473" t="n">
      <f>-</f>
    </nc>
  </rcc>
  <rcc rId="28924" ua="false" sId="4">
    <oc r="N474" t="e">
      <f>-</f>
    </oc>
    <nc r="N474" t="n">
      <f>-</f>
    </nc>
  </rcc>
  <rcc rId="28925" ua="false" sId="4">
    <oc r="N475" t="e">
      <f>-</f>
    </oc>
    <nc r="N475" t="n">
      <f>-</f>
    </nc>
  </rcc>
  <rcc rId="28926" ua="false" sId="4">
    <oc r="N476" t="e">
      <f>-</f>
    </oc>
    <nc r="N476" t="n">
      <f>-</f>
    </nc>
  </rcc>
  <rcc rId="28927" ua="false" sId="4">
    <oc r="N477" t="e">
      <f>-</f>
    </oc>
    <nc r="N477" t="n">
      <f>-</f>
    </nc>
  </rcc>
  <rcc rId="28928" ua="false" sId="4">
    <oc r="N478" t="e">
      <f>-</f>
    </oc>
    <nc r="N478" t="n">
      <f>-</f>
    </nc>
  </rcc>
  <rcc rId="28929" ua="false" sId="4">
    <oc r="N479" t="e">
      <f>-</f>
    </oc>
    <nc r="N479" t="n">
      <f>-</f>
    </nc>
  </rcc>
  <rcc rId="28930" ua="false" sId="4">
    <oc r="N480" t="e">
      <f>-</f>
    </oc>
    <nc r="N480" t="n">
      <f>-</f>
    </nc>
  </rcc>
  <rcc rId="28931" ua="false" sId="4">
    <oc r="N481" t="e">
      <f>-</f>
    </oc>
    <nc r="N481" t="n">
      <f>-</f>
    </nc>
  </rcc>
  <rcc rId="28932" ua="false" sId="4">
    <oc r="N482" t="e">
      <f>-</f>
    </oc>
    <nc r="N482" t="n">
      <f>-</f>
    </nc>
  </rcc>
  <rcc rId="28933" ua="false" sId="4">
    <oc r="N483" t="e">
      <f>-</f>
    </oc>
    <nc r="N483" t="n">
      <f>-</f>
    </nc>
  </rcc>
  <rcc rId="28934" ua="false" sId="4">
    <oc r="N484" t="e">
      <f>-</f>
    </oc>
    <nc r="N484" t="n">
      <f>-</f>
    </nc>
  </rcc>
  <rcc rId="28935" ua="false" sId="4">
    <oc r="N485" t="e">
      <f>-</f>
    </oc>
    <nc r="N485" t="n">
      <f>-</f>
    </nc>
  </rcc>
  <rcc rId="28936" ua="false" sId="4">
    <oc r="N486" t="e">
      <f>-</f>
    </oc>
    <nc r="N486" t="n">
      <f>-</f>
    </nc>
  </rcc>
  <rcc rId="28937" ua="false" sId="4">
    <oc r="N487" t="e">
      <f>-</f>
    </oc>
    <nc r="N487" t="n">
      <f>-</f>
    </nc>
  </rcc>
  <rcc rId="28938" ua="false" sId="4">
    <oc r="N488" t="e">
      <f>-</f>
    </oc>
    <nc r="N488" t="n">
      <f>-</f>
    </nc>
  </rcc>
  <rcc rId="28939" ua="false" sId="4">
    <oc r="N489" t="e">
      <f>-</f>
    </oc>
    <nc r="N489" t="n">
      <f>-</f>
    </nc>
  </rcc>
  <rcc rId="28940" ua="false" sId="4">
    <oc r="N490" t="e">
      <f>-</f>
    </oc>
    <nc r="N490" t="n">
      <f>-</f>
    </nc>
  </rcc>
  <rcc rId="28941" ua="false" sId="4">
    <oc r="N491" t="e">
      <f>-</f>
    </oc>
    <nc r="N491" t="n">
      <f>-</f>
    </nc>
  </rcc>
  <rcc rId="28942" ua="false" sId="4">
    <oc r="N492" t="e">
      <f>-</f>
    </oc>
    <nc r="N492" t="n">
      <f>-</f>
    </nc>
  </rcc>
  <rcc rId="28943" ua="false" sId="4">
    <oc r="N493" t="e">
      <f>-</f>
    </oc>
    <nc r="N493" t="n">
      <f>-</f>
    </nc>
  </rcc>
  <rcc rId="28944" ua="false" sId="4">
    <oc r="N494" t="e">
      <f>-</f>
    </oc>
    <nc r="N494" t="n">
      <f>-</f>
    </nc>
  </rcc>
  <rcc rId="28945" ua="false" sId="4">
    <oc r="N495" t="e">
      <f/>
    </oc>
    <nc r="N495" t="n">
      <f>-</f>
    </nc>
  </rcc>
  <rcc rId="28946" ua="false" sId="4">
    <oc r="O470" t="e">
      <f>-</f>
    </oc>
    <nc r="O470" t="n">
      <f>-</f>
    </nc>
  </rcc>
  <rcc rId="28947" ua="false" sId="4">
    <oc r="O471" t="e">
      <f>-</f>
    </oc>
    <nc r="O471" t="n">
      <f>-</f>
    </nc>
  </rcc>
  <rcc rId="28948" ua="false" sId="4">
    <oc r="O472" t="e">
      <f>-</f>
    </oc>
    <nc r="O472" t="n">
      <f>-</f>
    </nc>
  </rcc>
  <rcc rId="28949" ua="false" sId="4">
    <oc r="O473" t="e">
      <f>-</f>
    </oc>
    <nc r="O473" t="n">
      <f>-</f>
    </nc>
  </rcc>
  <rcc rId="28950" ua="false" sId="4">
    <oc r="O474" t="e">
      <f>-</f>
    </oc>
    <nc r="O474" t="n">
      <f>-</f>
    </nc>
  </rcc>
  <rcc rId="28951" ua="false" sId="4">
    <oc r="O475" t="e">
      <f>-</f>
    </oc>
    <nc r="O475" t="n">
      <f>-</f>
    </nc>
  </rcc>
  <rcc rId="28952" ua="false" sId="4">
    <oc r="O476" t="e">
      <f>-</f>
    </oc>
    <nc r="O476" t="n">
      <f>-</f>
    </nc>
  </rcc>
  <rcc rId="28953" ua="false" sId="4">
    <oc r="O477" t="e">
      <f>-</f>
    </oc>
    <nc r="O477" t="n">
      <f>-</f>
    </nc>
  </rcc>
  <rcc rId="28954" ua="false" sId="4">
    <oc r="O478" t="e">
      <f>-</f>
    </oc>
    <nc r="O478" t="n">
      <f>-</f>
    </nc>
  </rcc>
  <rcc rId="28955" ua="false" sId="4">
    <oc r="O479" t="e">
      <f>-</f>
    </oc>
    <nc r="O479" t="n">
      <f>-</f>
    </nc>
  </rcc>
  <rcc rId="28956" ua="false" sId="4">
    <oc r="O480" t="e">
      <f>-</f>
    </oc>
    <nc r="O480" t="n">
      <f>-</f>
    </nc>
  </rcc>
  <rcc rId="28957" ua="false" sId="4">
    <oc r="O481" t="e">
      <f>-</f>
    </oc>
    <nc r="O481" t="n">
      <f>-</f>
    </nc>
  </rcc>
  <rcc rId="28958" ua="false" sId="4">
    <oc r="O482" t="e">
      <f>-</f>
    </oc>
    <nc r="O482" t="n">
      <f>-</f>
    </nc>
  </rcc>
  <rcc rId="28959" ua="false" sId="4">
    <oc r="O483" t="e">
      <f>-</f>
    </oc>
    <nc r="O483" t="n">
      <f>-</f>
    </nc>
  </rcc>
  <rcc rId="28960" ua="false" sId="4">
    <oc r="O484" t="e">
      <f>-</f>
    </oc>
    <nc r="O484" t="n">
      <f>-</f>
    </nc>
  </rcc>
  <rcc rId="28961" ua="false" sId="4">
    <oc r="O485" t="e">
      <f>-</f>
    </oc>
    <nc r="O485" t="n">
      <f>-</f>
    </nc>
  </rcc>
  <rcc rId="28962" ua="false" sId="4">
    <oc r="O486" t="e">
      <f>-</f>
    </oc>
    <nc r="O486" t="n">
      <f>-</f>
    </nc>
  </rcc>
  <rcc rId="28963" ua="false" sId="4">
    <oc r="O487" t="e">
      <f>-</f>
    </oc>
    <nc r="O487" t="n">
      <f>-</f>
    </nc>
  </rcc>
  <rcc rId="28964" ua="false" sId="4">
    <oc r="O488" t="e">
      <f>-</f>
    </oc>
    <nc r="O488" t="n">
      <f>-</f>
    </nc>
  </rcc>
  <rcc rId="28965" ua="false" sId="4">
    <oc r="O489" t="e">
      <f>-</f>
    </oc>
    <nc r="O489" t="n">
      <f>-</f>
    </nc>
  </rcc>
  <rcc rId="28966" ua="false" sId="4">
    <oc r="O490" t="e">
      <f>-</f>
    </oc>
    <nc r="O490" t="n">
      <f>-</f>
    </nc>
  </rcc>
  <rcc rId="28967" ua="false" sId="4">
    <oc r="O491" t="e">
      <f>-</f>
    </oc>
    <nc r="O491" t="n">
      <f>-</f>
    </nc>
  </rcc>
  <rcc rId="28968" ua="false" sId="4">
    <oc r="O492" t="e">
      <f>-</f>
    </oc>
    <nc r="O492" t="n">
      <f>-</f>
    </nc>
  </rcc>
  <rcc rId="28969" ua="false" sId="4">
    <oc r="O493" t="e">
      <f>-</f>
    </oc>
    <nc r="O493" t="n">
      <f>-</f>
    </nc>
  </rcc>
  <rcc rId="28970" ua="false" sId="4">
    <oc r="O494" t="e">
      <f>-</f>
    </oc>
    <nc r="O494" t="n">
      <f>-</f>
    </nc>
  </rcc>
  <rcc rId="28971" ua="false" sId="4">
    <nc r="O495" t="n">
      <f>-</f>
    </nc>
  </rcc>
  <rcc rId="28972" ua="false" sId="4">
    <oc r="P470" t="e">
      <f>-</f>
    </oc>
    <nc r="P470" t="n">
      <f>-</f>
    </nc>
  </rcc>
  <rcc rId="28973" ua="false" sId="4">
    <oc r="P471" t="e">
      <f>-</f>
    </oc>
    <nc r="P471" t="n">
      <f>-</f>
    </nc>
  </rcc>
  <rcc rId="28974" ua="false" sId="4">
    <oc r="P472" t="e">
      <f>-</f>
    </oc>
    <nc r="P472" t="n">
      <f>-</f>
    </nc>
  </rcc>
  <rcc rId="28975" ua="false" sId="4">
    <oc r="P473" t="e">
      <f>-</f>
    </oc>
    <nc r="P473" t="n">
      <f>-</f>
    </nc>
  </rcc>
  <rcc rId="28976" ua="false" sId="4">
    <oc r="P474" t="e">
      <f>-</f>
    </oc>
    <nc r="P474" t="n">
      <f>-</f>
    </nc>
  </rcc>
  <rcc rId="28977" ua="false" sId="4">
    <oc r="P475" t="e">
      <f>-</f>
    </oc>
    <nc r="P475" t="n">
      <f>-</f>
    </nc>
  </rcc>
  <rcc rId="28978" ua="false" sId="4">
    <oc r="P476" t="e">
      <f>-</f>
    </oc>
    <nc r="P476" t="n">
      <f>-</f>
    </nc>
  </rcc>
  <rcc rId="28979" ua="false" sId="4">
    <oc r="P477" t="e">
      <f>-</f>
    </oc>
    <nc r="P477" t="n">
      <f>-</f>
    </nc>
  </rcc>
  <rcc rId="28980" ua="false" sId="4">
    <oc r="P478" t="e">
      <f>-</f>
    </oc>
    <nc r="P478" t="n">
      <f>-</f>
    </nc>
  </rcc>
  <rcc rId="28981" ua="false" sId="4">
    <oc r="P479" t="e">
      <f>-</f>
    </oc>
    <nc r="P479" t="n">
      <f>-</f>
    </nc>
  </rcc>
  <rcc rId="28982" ua="false" sId="4">
    <oc r="P480" t="e">
      <f>-</f>
    </oc>
    <nc r="P480" t="n">
      <f>-</f>
    </nc>
  </rcc>
  <rcc rId="28983" ua="false" sId="4">
    <oc r="P481" t="e">
      <f>-</f>
    </oc>
    <nc r="P481" t="n">
      <f>-</f>
    </nc>
  </rcc>
  <rcc rId="28984" ua="false" sId="4">
    <oc r="P482" t="e">
      <f>-</f>
    </oc>
    <nc r="P482" t="n">
      <f>-</f>
    </nc>
  </rcc>
  <rcc rId="28985" ua="false" sId="4">
    <oc r="P483" t="e">
      <f>-</f>
    </oc>
    <nc r="P483" t="n">
      <f>-</f>
    </nc>
  </rcc>
  <rcc rId="28986" ua="false" sId="4">
    <oc r="P484" t="e">
      <f>-</f>
    </oc>
    <nc r="P484" t="n">
      <f>-</f>
    </nc>
  </rcc>
  <rcc rId="28987" ua="false" sId="4">
    <oc r="P485" t="e">
      <f>-</f>
    </oc>
    <nc r="P485" t="n">
      <f>-</f>
    </nc>
  </rcc>
  <rcc rId="28988" ua="false" sId="4">
    <oc r="P486" t="e">
      <f>-</f>
    </oc>
    <nc r="P486" t="n">
      <f>-</f>
    </nc>
  </rcc>
  <rcc rId="28989" ua="false" sId="4">
    <oc r="P487" t="e">
      <f>-</f>
    </oc>
    <nc r="P487" t="n">
      <f>-</f>
    </nc>
  </rcc>
  <rcc rId="28990" ua="false" sId="4">
    <oc r="P488" t="e">
      <f>-</f>
    </oc>
    <nc r="P488" t="n">
      <f>-</f>
    </nc>
  </rcc>
  <rcc rId="28991" ua="false" sId="4">
    <oc r="P489" t="e">
      <f>-</f>
    </oc>
    <nc r="P489" t="n">
      <f>-</f>
    </nc>
  </rcc>
  <rcc rId="28992" ua="false" sId="4">
    <oc r="P490" t="e">
      <f>-</f>
    </oc>
    <nc r="P490" t="n">
      <f>-</f>
    </nc>
  </rcc>
  <rcc rId="28993" ua="false" sId="4">
    <oc r="P491" t="e">
      <f>-</f>
    </oc>
    <nc r="P491" t="n">
      <f>-</f>
    </nc>
  </rcc>
  <rcc rId="28994" ua="false" sId="4">
    <oc r="P492" t="e">
      <f>-</f>
    </oc>
    <nc r="P492" t="n">
      <f>-</f>
    </nc>
  </rcc>
  <rcc rId="28995" ua="false" sId="4">
    <oc r="P493" t="e">
      <f>-</f>
    </oc>
    <nc r="P493" t="n">
      <f>-</f>
    </nc>
  </rcc>
  <rcc rId="28996" ua="false" sId="4">
    <oc r="P494" t="e">
      <f>-</f>
    </oc>
    <nc r="P494" t="n">
      <f>-</f>
    </nc>
  </rcc>
  <rcc rId="28997" ua="false" sId="4">
    <oc r="P495" t="e">
      <f/>
    </oc>
    <nc r="P495" t="n">
      <f>-</f>
    </nc>
  </rcc>
  <rcc rId="28998" ua="false" sId="4">
    <oc r="Q470" t="e">
      <f>-</f>
    </oc>
    <nc r="Q470" t="n">
      <f>-</f>
    </nc>
  </rcc>
  <rcc rId="28999" ua="false" sId="4">
    <oc r="Q471" t="e">
      <f>-</f>
    </oc>
    <nc r="Q471" t="n">
      <f>-</f>
    </nc>
  </rcc>
  <rcc rId="29000" ua="false" sId="4">
    <oc r="Q472" t="e">
      <f>-</f>
    </oc>
    <nc r="Q472" t="n">
      <f>-</f>
    </nc>
  </rcc>
  <rcc rId="29001" ua="false" sId="4">
    <oc r="Q473" t="e">
      <f>-</f>
    </oc>
    <nc r="Q473" t="n">
      <f>-</f>
    </nc>
  </rcc>
  <rcc rId="29002" ua="false" sId="4">
    <oc r="Q474" t="e">
      <f>-</f>
    </oc>
    <nc r="Q474" t="n">
      <f>-</f>
    </nc>
  </rcc>
  <rcc rId="29003" ua="false" sId="4">
    <oc r="Q475" t="e">
      <f>-</f>
    </oc>
    <nc r="Q475" t="n">
      <f>-</f>
    </nc>
  </rcc>
  <rcc rId="29004" ua="false" sId="4">
    <oc r="Q476" t="e">
      <f>-</f>
    </oc>
    <nc r="Q476" t="n">
      <f>-</f>
    </nc>
  </rcc>
  <rcc rId="29005" ua="false" sId="4">
    <oc r="Q477" t="e">
      <f>-</f>
    </oc>
    <nc r="Q477" t="n">
      <f>-</f>
    </nc>
  </rcc>
  <rcc rId="29006" ua="false" sId="4">
    <oc r="Q478" t="e">
      <f>-</f>
    </oc>
    <nc r="Q478" t="n">
      <f>-</f>
    </nc>
  </rcc>
  <rcc rId="29007" ua="false" sId="4">
    <oc r="Q479" t="e">
      <f>-</f>
    </oc>
    <nc r="Q479" t="n">
      <f>-</f>
    </nc>
  </rcc>
  <rcc rId="29008" ua="false" sId="4">
    <oc r="Q480" t="e">
      <f>-</f>
    </oc>
    <nc r="Q480" t="n">
      <f>-</f>
    </nc>
  </rcc>
  <rcc rId="29009" ua="false" sId="4">
    <oc r="Q481" t="e">
      <f>-</f>
    </oc>
    <nc r="Q481" t="n">
      <f>-</f>
    </nc>
  </rcc>
  <rcc rId="29010" ua="false" sId="4">
    <oc r="Q482" t="e">
      <f>-</f>
    </oc>
    <nc r="Q482" t="n">
      <f>-</f>
    </nc>
  </rcc>
  <rcc rId="29011" ua="false" sId="4">
    <oc r="Q483" t="e">
      <f>-</f>
    </oc>
    <nc r="Q483" t="n">
      <f>-</f>
    </nc>
  </rcc>
  <rcc rId="29012" ua="false" sId="4">
    <oc r="Q484" t="e">
      <f>-</f>
    </oc>
    <nc r="Q484" t="n">
      <f>-</f>
    </nc>
  </rcc>
  <rcc rId="29013" ua="false" sId="4">
    <oc r="Q485" t="e">
      <f>-</f>
    </oc>
    <nc r="Q485" t="n">
      <f>-</f>
    </nc>
  </rcc>
  <rcc rId="29014" ua="false" sId="4">
    <oc r="Q486" t="e">
      <f>-</f>
    </oc>
    <nc r="Q486" t="n">
      <f>-</f>
    </nc>
  </rcc>
  <rcc rId="29015" ua="false" sId="4">
    <oc r="Q487" t="e">
      <f>-</f>
    </oc>
    <nc r="Q487" t="n">
      <f>-</f>
    </nc>
  </rcc>
  <rcc rId="29016" ua="false" sId="4">
    <oc r="Q488" t="e">
      <f>-</f>
    </oc>
    <nc r="Q488" t="n">
      <f>-</f>
    </nc>
  </rcc>
  <rcc rId="29017" ua="false" sId="4">
    <oc r="Q489" t="e">
      <f>-</f>
    </oc>
    <nc r="Q489" t="n">
      <f>-</f>
    </nc>
  </rcc>
  <rcc rId="29018" ua="false" sId="4">
    <oc r="Q490" t="e">
      <f>-</f>
    </oc>
    <nc r="Q490" t="n">
      <f>-</f>
    </nc>
  </rcc>
  <rcc rId="29019" ua="false" sId="4">
    <oc r="Q491" t="e">
      <f>-</f>
    </oc>
    <nc r="Q491" t="n">
      <f>-</f>
    </nc>
  </rcc>
  <rcc rId="29020" ua="false" sId="4">
    <oc r="Q492" t="e">
      <f>-</f>
    </oc>
    <nc r="Q492" t="n">
      <f>-</f>
    </nc>
  </rcc>
  <rcc rId="29021" ua="false" sId="4">
    <oc r="Q493" t="e">
      <f>-</f>
    </oc>
    <nc r="Q493" t="n">
      <f>-</f>
    </nc>
  </rcc>
  <rcc rId="29022" ua="false" sId="4">
    <oc r="Q494" t="e">
      <f>-</f>
    </oc>
    <nc r="Q494" t="n">
      <f>-</f>
    </nc>
  </rcc>
  <rcc rId="29023" ua="false" sId="4">
    <nc r="Q495" t="n">
      <f>-</f>
    </nc>
  </rcc>
  <rcc rId="29024" ua="false" sId="4">
    <oc r="S470" t="e">
      <f>-</f>
    </oc>
    <nc r="S470" t="n">
      <f>-</f>
    </nc>
  </rcc>
  <rcc rId="29025" ua="false" sId="4">
    <oc r="S471" t="e">
      <f>-</f>
    </oc>
    <nc r="S471" t="n">
      <f>-</f>
    </nc>
  </rcc>
  <rcc rId="29026" ua="false" sId="4">
    <oc r="S472" t="e">
      <f>-</f>
    </oc>
    <nc r="S472" t="n">
      <f>-</f>
    </nc>
  </rcc>
  <rcc rId="29027" ua="false" sId="4">
    <oc r="S473" t="e">
      <f>-</f>
    </oc>
    <nc r="S473" t="n">
      <f>-</f>
    </nc>
  </rcc>
  <rcc rId="29028" ua="false" sId="4">
    <oc r="S474" t="e">
      <f>-</f>
    </oc>
    <nc r="S474" t="n">
      <f>-</f>
    </nc>
  </rcc>
  <rcc rId="29029" ua="false" sId="4">
    <oc r="S475" t="e">
      <f>-</f>
    </oc>
    <nc r="S475" t="n">
      <f>-</f>
    </nc>
  </rcc>
  <rcc rId="29030" ua="false" sId="4">
    <oc r="S476" t="e">
      <f>-</f>
    </oc>
    <nc r="S476" t="n">
      <f>-</f>
    </nc>
  </rcc>
  <rcc rId="29031" ua="false" sId="4">
    <oc r="S477" t="e">
      <f>-</f>
    </oc>
    <nc r="S477" t="n">
      <f>-</f>
    </nc>
  </rcc>
  <rcc rId="29032" ua="false" sId="4">
    <oc r="S478" t="e">
      <f>-</f>
    </oc>
    <nc r="S478" t="n">
      <f>-</f>
    </nc>
  </rcc>
  <rcc rId="29033" ua="false" sId="4">
    <oc r="S479" t="e">
      <f>-</f>
    </oc>
    <nc r="S479" t="n">
      <f>-</f>
    </nc>
  </rcc>
  <rcc rId="29034" ua="false" sId="4">
    <oc r="S480" t="e">
      <f>-</f>
    </oc>
    <nc r="S480" t="n">
      <f>-</f>
    </nc>
  </rcc>
  <rcc rId="29035" ua="false" sId="4">
    <oc r="S481" t="e">
      <f>-</f>
    </oc>
    <nc r="S481" t="n">
      <f>-</f>
    </nc>
  </rcc>
  <rcc rId="29036" ua="false" sId="4">
    <oc r="S482" t="e">
      <f>-</f>
    </oc>
    <nc r="S482" t="n">
      <f>-</f>
    </nc>
  </rcc>
  <rcc rId="29037" ua="false" sId="4">
    <oc r="S483" t="e">
      <f>-</f>
    </oc>
    <nc r="S483" t="n">
      <f>-</f>
    </nc>
  </rcc>
  <rcc rId="29038" ua="false" sId="4">
    <oc r="S484" t="e">
      <f>-</f>
    </oc>
    <nc r="S484" t="n">
      <f>-</f>
    </nc>
  </rcc>
  <rcc rId="29039" ua="false" sId="4">
    <oc r="S485" t="e">
      <f>-</f>
    </oc>
    <nc r="S485" t="n">
      <f>-</f>
    </nc>
  </rcc>
  <rcc rId="29040" ua="false" sId="4">
    <oc r="S486" t="e">
      <f>-</f>
    </oc>
    <nc r="S486" t="n">
      <f>-</f>
    </nc>
  </rcc>
  <rcc rId="29041" ua="false" sId="4">
    <oc r="S487" t="e">
      <f>-</f>
    </oc>
    <nc r="S487" t="n">
      <f>-</f>
    </nc>
  </rcc>
  <rcc rId="29042" ua="false" sId="4">
    <oc r="S488" t="e">
      <f>-</f>
    </oc>
    <nc r="S488" t="n">
      <f>-</f>
    </nc>
  </rcc>
  <rcc rId="29043" ua="false" sId="4">
    <oc r="S489" t="e">
      <f>-</f>
    </oc>
    <nc r="S489" t="n">
      <f>-</f>
    </nc>
  </rcc>
  <rcc rId="29044" ua="false" sId="4">
    <oc r="S490" t="e">
      <f>-</f>
    </oc>
    <nc r="S490" t="n">
      <f>-</f>
    </nc>
  </rcc>
  <rcc rId="29045" ua="false" sId="4">
    <oc r="S491" t="e">
      <f>-</f>
    </oc>
    <nc r="S491" t="n">
      <f>-</f>
    </nc>
  </rcc>
  <rcc rId="29046" ua="false" sId="4">
    <oc r="S492" t="e">
      <f>-</f>
    </oc>
    <nc r="S492" t="n">
      <f>-</f>
    </nc>
  </rcc>
  <rcc rId="29047" ua="false" sId="4">
    <oc r="S493" t="e">
      <f>-</f>
    </oc>
    <nc r="S493" t="n">
      <f>-</f>
    </nc>
  </rcc>
  <rcc rId="29048" ua="false" sId="4">
    <oc r="S494" t="e">
      <f>-</f>
    </oc>
    <nc r="S494" t="n">
      <f>-</f>
    </nc>
  </rcc>
  <rcc rId="29049" ua="false" sId="4">
    <nc r="S495" t="n">
      <f>-</f>
    </nc>
  </rcc>
  <rcc rId="29050" ua="false" sId="4">
    <oc r="T470" t="e">
      <f>-</f>
    </oc>
    <nc r="T470" t="n">
      <f>-</f>
    </nc>
  </rcc>
  <rcc rId="29051" ua="false" sId="4">
    <oc r="T471" t="e">
      <f>-</f>
    </oc>
    <nc r="T471" t="n">
      <f>-</f>
    </nc>
  </rcc>
  <rcc rId="29052" ua="false" sId="4">
    <oc r="T472" t="e">
      <f>-</f>
    </oc>
    <nc r="T472" t="n">
      <f>-</f>
    </nc>
  </rcc>
  <rcc rId="29053" ua="false" sId="4">
    <oc r="T473" t="e">
      <f>-</f>
    </oc>
    <nc r="T473" t="n">
      <f>-</f>
    </nc>
  </rcc>
  <rcc rId="29054" ua="false" sId="4">
    <oc r="T474" t="e">
      <f>-</f>
    </oc>
    <nc r="T474" t="n">
      <f>-</f>
    </nc>
  </rcc>
  <rcc rId="29055" ua="false" sId="4">
    <oc r="T475" t="e">
      <f>-</f>
    </oc>
    <nc r="T475" t="n">
      <f>-</f>
    </nc>
  </rcc>
  <rcc rId="29056" ua="false" sId="4">
    <oc r="T476" t="e">
      <f>-</f>
    </oc>
    <nc r="T476" t="n">
      <f>-</f>
    </nc>
  </rcc>
  <rcc rId="29057" ua="false" sId="4">
    <oc r="T477" t="e">
      <f>-</f>
    </oc>
    <nc r="T477" t="n">
      <f>-</f>
    </nc>
  </rcc>
  <rcc rId="29058" ua="false" sId="4">
    <oc r="T478" t="e">
      <f>-</f>
    </oc>
    <nc r="T478" t="n">
      <f>-</f>
    </nc>
  </rcc>
  <rcc rId="29059" ua="false" sId="4">
    <oc r="T479" t="e">
      <f>-</f>
    </oc>
    <nc r="T479" t="n">
      <f>-</f>
    </nc>
  </rcc>
  <rcc rId="29060" ua="false" sId="4">
    <oc r="T480" t="e">
      <f>-</f>
    </oc>
    <nc r="T480" t="n">
      <f>-</f>
    </nc>
  </rcc>
  <rcc rId="29061" ua="false" sId="4">
    <oc r="T481" t="e">
      <f>-</f>
    </oc>
    <nc r="T481" t="n">
      <f>-</f>
    </nc>
  </rcc>
  <rcc rId="29062" ua="false" sId="4">
    <oc r="T482" t="e">
      <f>-</f>
    </oc>
    <nc r="T482" t="n">
      <f>-</f>
    </nc>
  </rcc>
  <rcc rId="29063" ua="false" sId="4">
    <oc r="T483" t="e">
      <f>-</f>
    </oc>
    <nc r="T483" t="n">
      <f>-</f>
    </nc>
  </rcc>
  <rcc rId="29064" ua="false" sId="4">
    <oc r="T484" t="e">
      <f>-</f>
    </oc>
    <nc r="T484" t="n">
      <f>-</f>
    </nc>
  </rcc>
  <rcc rId="29065" ua="false" sId="4">
    <oc r="T485" t="e">
      <f>-</f>
    </oc>
    <nc r="T485" t="n">
      <f>-</f>
    </nc>
  </rcc>
  <rcc rId="29066" ua="false" sId="4">
    <oc r="T486" t="e">
      <f>-</f>
    </oc>
    <nc r="T486" t="n">
      <f>-</f>
    </nc>
  </rcc>
  <rcc rId="29067" ua="false" sId="4">
    <oc r="T487" t="e">
      <f>-</f>
    </oc>
    <nc r="T487" t="n">
      <f>-</f>
    </nc>
  </rcc>
  <rcc rId="29068" ua="false" sId="4">
    <oc r="T488" t="e">
      <f>-</f>
    </oc>
    <nc r="T488" t="n">
      <f>-</f>
    </nc>
  </rcc>
  <rcc rId="29069" ua="false" sId="4">
    <oc r="T489" t="e">
      <f>-</f>
    </oc>
    <nc r="T489" t="n">
      <f>-</f>
    </nc>
  </rcc>
  <rcc rId="29070" ua="false" sId="4">
    <oc r="T490" t="e">
      <f>-</f>
    </oc>
    <nc r="T490" t="n">
      <f>-</f>
    </nc>
  </rcc>
  <rcc rId="29071" ua="false" sId="4">
    <oc r="T491" t="e">
      <f>-</f>
    </oc>
    <nc r="T491" t="n">
      <f>-</f>
    </nc>
  </rcc>
  <rcc rId="29072" ua="false" sId="4">
    <oc r="T492" t="e">
      <f>-</f>
    </oc>
    <nc r="T492" t="n">
      <f>-</f>
    </nc>
  </rcc>
  <rcc rId="29073" ua="false" sId="4">
    <oc r="T493" t="e">
      <f>-</f>
    </oc>
    <nc r="T493" t="n">
      <f>-</f>
    </nc>
  </rcc>
  <rcc rId="29074" ua="false" sId="4">
    <oc r="T494" t="e">
      <f>-</f>
    </oc>
    <nc r="T494" t="n">
      <f>-</f>
    </nc>
  </rcc>
  <rcc rId="29075" ua="false" sId="4">
    <nc r="T495" t="n">
      <f>-</f>
    </nc>
  </rcc>
  <rcc rId="29076" ua="false" sId="4">
    <oc r="U470" t="e">
      <f>-</f>
    </oc>
    <nc r="U470" t="n">
      <f>-</f>
    </nc>
  </rcc>
  <rcc rId="29077" ua="false" sId="4">
    <oc r="U471" t="e">
      <f>-</f>
    </oc>
    <nc r="U471" t="n">
      <f>-</f>
    </nc>
  </rcc>
  <rcc rId="29078" ua="false" sId="4">
    <oc r="U472" t="e">
      <f>-</f>
    </oc>
    <nc r="U472" t="n">
      <f>-</f>
    </nc>
  </rcc>
  <rcc rId="29079" ua="false" sId="4">
    <oc r="U473" t="e">
      <f>-</f>
    </oc>
    <nc r="U473" t="n">
      <f>-</f>
    </nc>
  </rcc>
  <rcc rId="29080" ua="false" sId="4">
    <oc r="U474" t="e">
      <f>-</f>
    </oc>
    <nc r="U474" t="n">
      <f>-</f>
    </nc>
  </rcc>
  <rcc rId="29081" ua="false" sId="4">
    <oc r="U475" t="e">
      <f>-</f>
    </oc>
    <nc r="U475" t="n">
      <f>-</f>
    </nc>
  </rcc>
  <rcc rId="29082" ua="false" sId="4">
    <oc r="U476" t="e">
      <f>-</f>
    </oc>
    <nc r="U476" t="n">
      <f>-</f>
    </nc>
  </rcc>
  <rcc rId="29083" ua="false" sId="4">
    <oc r="U477" t="e">
      <f>-</f>
    </oc>
    <nc r="U477" t="n">
      <f>-</f>
    </nc>
  </rcc>
  <rcc rId="29084" ua="false" sId="4">
    <oc r="U478" t="e">
      <f>-</f>
    </oc>
    <nc r="U478" t="n">
      <f>-</f>
    </nc>
  </rcc>
  <rcc rId="29085" ua="false" sId="4">
    <oc r="U479" t="e">
      <f>-</f>
    </oc>
    <nc r="U479" t="n">
      <f>-</f>
    </nc>
  </rcc>
  <rcc rId="29086" ua="false" sId="4">
    <oc r="U480" t="e">
      <f>-</f>
    </oc>
    <nc r="U480" t="n">
      <f>-</f>
    </nc>
  </rcc>
  <rcc rId="29087" ua="false" sId="4">
    <oc r="U481" t="e">
      <f>-</f>
    </oc>
    <nc r="U481" t="n">
      <f>-</f>
    </nc>
  </rcc>
  <rcc rId="29088" ua="false" sId="4">
    <oc r="U482" t="e">
      <f>-</f>
    </oc>
    <nc r="U482" t="n">
      <f>-</f>
    </nc>
  </rcc>
  <rcc rId="29089" ua="false" sId="4">
    <oc r="U483" t="e">
      <f>-</f>
    </oc>
    <nc r="U483" t="n">
      <f>-</f>
    </nc>
  </rcc>
  <rcc rId="29090" ua="false" sId="4">
    <oc r="U484" t="e">
      <f>-</f>
    </oc>
    <nc r="U484" t="n">
      <f>-</f>
    </nc>
  </rcc>
  <rcc rId="29091" ua="false" sId="4">
    <oc r="U485" t="e">
      <f>-</f>
    </oc>
    <nc r="U485" t="n">
      <f>-</f>
    </nc>
  </rcc>
  <rcc rId="29092" ua="false" sId="4">
    <oc r="U486" t="e">
      <f>-</f>
    </oc>
    <nc r="U486" t="n">
      <f>-</f>
    </nc>
  </rcc>
  <rcc rId="29093" ua="false" sId="4">
    <oc r="U487" t="e">
      <f>-</f>
    </oc>
    <nc r="U487" t="n">
      <f>-</f>
    </nc>
  </rcc>
  <rcc rId="29094" ua="false" sId="4">
    <oc r="U488" t="e">
      <f>-</f>
    </oc>
    <nc r="U488" t="n">
      <f>-</f>
    </nc>
  </rcc>
  <rcc rId="29095" ua="false" sId="4">
    <oc r="U489" t="e">
      <f>-</f>
    </oc>
    <nc r="U489" t="n">
      <f>-</f>
    </nc>
  </rcc>
  <rcc rId="29096" ua="false" sId="4">
    <oc r="U490" t="e">
      <f>-</f>
    </oc>
    <nc r="U490" t="n">
      <f>-</f>
    </nc>
  </rcc>
  <rcc rId="29097" ua="false" sId="4">
    <oc r="U491" t="e">
      <f>-</f>
    </oc>
    <nc r="U491" t="n">
      <f>-</f>
    </nc>
  </rcc>
  <rcc rId="29098" ua="false" sId="4">
    <oc r="U492" t="e">
      <f>-</f>
    </oc>
    <nc r="U492" t="n">
      <f>-</f>
    </nc>
  </rcc>
  <rcc rId="29099" ua="false" sId="4">
    <oc r="U493" t="e">
      <f>-</f>
    </oc>
    <nc r="U493" t="n">
      <f>-</f>
    </nc>
  </rcc>
  <rcc rId="29100" ua="false" sId="4">
    <oc r="U494" t="e">
      <f>-</f>
    </oc>
    <nc r="U494" t="n">
      <f>-</f>
    </nc>
  </rcc>
  <rcc rId="29101" ua="false" sId="4">
    <nc r="U495" t="n">
      <f>-</f>
    </nc>
  </rcc>
  <rcc rId="29102" ua="false" sId="4">
    <oc r="V470" t="e">
      <f>-</f>
    </oc>
    <nc r="V470" t="n">
      <f>-</f>
    </nc>
  </rcc>
  <rcc rId="29103" ua="false" sId="4">
    <oc r="V471" t="e">
      <f>-</f>
    </oc>
    <nc r="V471" t="n">
      <f>-</f>
    </nc>
  </rcc>
  <rcc rId="29104" ua="false" sId="4">
    <oc r="V472" t="e">
      <f>-</f>
    </oc>
    <nc r="V472" t="n">
      <f>-</f>
    </nc>
  </rcc>
  <rcc rId="29105" ua="false" sId="4">
    <oc r="V473" t="e">
      <f>-</f>
    </oc>
    <nc r="V473" t="n">
      <f>-</f>
    </nc>
  </rcc>
  <rcc rId="29106" ua="false" sId="4">
    <oc r="V474" t="e">
      <f>-</f>
    </oc>
    <nc r="V474" t="n">
      <f>-</f>
    </nc>
  </rcc>
  <rcc rId="29107" ua="false" sId="4">
    <oc r="V475" t="e">
      <f>-</f>
    </oc>
    <nc r="V475" t="n">
      <f>-</f>
    </nc>
  </rcc>
  <rcc rId="29108" ua="false" sId="4">
    <oc r="V476" t="e">
      <f>-</f>
    </oc>
    <nc r="V476" t="n">
      <f>-</f>
    </nc>
  </rcc>
  <rcc rId="29109" ua="false" sId="4">
    <oc r="V477" t="e">
      <f>-</f>
    </oc>
    <nc r="V477" t="n">
      <f>-</f>
    </nc>
  </rcc>
  <rcc rId="29110" ua="false" sId="4">
    <oc r="V478" t="e">
      <f>-</f>
    </oc>
    <nc r="V478" t="n">
      <f>-</f>
    </nc>
  </rcc>
  <rcc rId="29111" ua="false" sId="4">
    <oc r="V479" t="e">
      <f>-</f>
    </oc>
    <nc r="V479" t="n">
      <f>-</f>
    </nc>
  </rcc>
  <rcc rId="29112" ua="false" sId="4">
    <oc r="V480" t="e">
      <f>-</f>
    </oc>
    <nc r="V480" t="n">
      <f>-</f>
    </nc>
  </rcc>
  <rcc rId="29113" ua="false" sId="4">
    <oc r="V481" t="e">
      <f>-</f>
    </oc>
    <nc r="V481" t="n">
      <f>-</f>
    </nc>
  </rcc>
  <rcc rId="29114" ua="false" sId="4">
    <oc r="V482" t="e">
      <f>-</f>
    </oc>
    <nc r="V482" t="n">
      <f>-</f>
    </nc>
  </rcc>
  <rcc rId="29115" ua="false" sId="4">
    <oc r="V483" t="e">
      <f>-</f>
    </oc>
    <nc r="V483" t="n">
      <f>-</f>
    </nc>
  </rcc>
  <rcc rId="29116" ua="false" sId="4">
    <oc r="V484" t="e">
      <f>-</f>
    </oc>
    <nc r="V484" t="n">
      <f>-</f>
    </nc>
  </rcc>
  <rcc rId="29117" ua="false" sId="4">
    <oc r="V485" t="e">
      <f>-</f>
    </oc>
    <nc r="V485" t="n">
      <f>-</f>
    </nc>
  </rcc>
  <rcc rId="29118" ua="false" sId="4">
    <oc r="V486" t="e">
      <f>-</f>
    </oc>
    <nc r="V486" t="n">
      <f>-</f>
    </nc>
  </rcc>
  <rcc rId="29119" ua="false" sId="4">
    <oc r="V487" t="e">
      <f>-</f>
    </oc>
    <nc r="V487" t="n">
      <f>-</f>
    </nc>
  </rcc>
  <rcc rId="29120" ua="false" sId="4">
    <oc r="V488" t="e">
      <f>-</f>
    </oc>
    <nc r="V488" t="n">
      <f>-</f>
    </nc>
  </rcc>
  <rcc rId="29121" ua="false" sId="4">
    <oc r="V489" t="e">
      <f>-</f>
    </oc>
    <nc r="V489" t="n">
      <f>-</f>
    </nc>
  </rcc>
  <rcc rId="29122" ua="false" sId="4">
    <oc r="V490" t="e">
      <f>-</f>
    </oc>
    <nc r="V490" t="n">
      <f>-</f>
    </nc>
  </rcc>
  <rcc rId="29123" ua="false" sId="4">
    <oc r="V491" t="e">
      <f>-</f>
    </oc>
    <nc r="V491" t="n">
      <f>-</f>
    </nc>
  </rcc>
  <rcc rId="29124" ua="false" sId="4">
    <oc r="V492" t="e">
      <f>-</f>
    </oc>
    <nc r="V492" t="n">
      <f>-</f>
    </nc>
  </rcc>
  <rcc rId="29125" ua="false" sId="4">
    <oc r="V493" t="e">
      <f>-</f>
    </oc>
    <nc r="V493" t="n">
      <f>-</f>
    </nc>
  </rcc>
  <rcc rId="29126" ua="false" sId="4">
    <oc r="V494" t="e">
      <f>-</f>
    </oc>
    <nc r="V494" t="n">
      <f>-</f>
    </nc>
  </rcc>
  <rcc rId="29127" ua="false" sId="4">
    <nc r="V495" t="n">
      <f>-</f>
    </nc>
  </rcc>
  <rcc rId="29128" ua="false" sId="4">
    <oc r="W470" t="e">
      <f>-</f>
    </oc>
    <nc r="W470" t="n">
      <f>-</f>
    </nc>
  </rcc>
  <rcc rId="29129" ua="false" sId="4">
    <oc r="W471" t="e">
      <f>-</f>
    </oc>
    <nc r="W471" t="n">
      <f>-</f>
    </nc>
  </rcc>
  <rcc rId="29130" ua="false" sId="4">
    <oc r="W472" t="e">
      <f>-</f>
    </oc>
    <nc r="W472" t="n">
      <f>-</f>
    </nc>
  </rcc>
  <rcc rId="29131" ua="false" sId="4">
    <oc r="W473" t="e">
      <f>-</f>
    </oc>
    <nc r="W473" t="n">
      <f>-</f>
    </nc>
  </rcc>
  <rcc rId="29132" ua="false" sId="4">
    <oc r="W474" t="e">
      <f>-</f>
    </oc>
    <nc r="W474" t="n">
      <f>-</f>
    </nc>
  </rcc>
  <rcc rId="29133" ua="false" sId="4">
    <oc r="W475" t="e">
      <f>-</f>
    </oc>
    <nc r="W475" t="n">
      <f>-</f>
    </nc>
  </rcc>
  <rcc rId="29134" ua="false" sId="4">
    <oc r="W476" t="e">
      <f>-</f>
    </oc>
    <nc r="W476" t="n">
      <f>-</f>
    </nc>
  </rcc>
  <rcc rId="29135" ua="false" sId="4">
    <oc r="W477" t="e">
      <f>-</f>
    </oc>
    <nc r="W477" t="n">
      <f>-</f>
    </nc>
  </rcc>
  <rcc rId="29136" ua="false" sId="4">
    <oc r="W478" t="e">
      <f>-</f>
    </oc>
    <nc r="W478" t="n">
      <f>-</f>
    </nc>
  </rcc>
  <rcc rId="29137" ua="false" sId="4">
    <oc r="W479" t="e">
      <f>-</f>
    </oc>
    <nc r="W479" t="n">
      <f>-</f>
    </nc>
  </rcc>
  <rcc rId="29138" ua="false" sId="4">
    <oc r="W480" t="e">
      <f>-</f>
    </oc>
    <nc r="W480" t="n">
      <f>-</f>
    </nc>
  </rcc>
  <rcc rId="29139" ua="false" sId="4">
    <oc r="W481" t="e">
      <f>-</f>
    </oc>
    <nc r="W481" t="n">
      <f>-</f>
    </nc>
  </rcc>
  <rcc rId="29140" ua="false" sId="4">
    <oc r="W482" t="e">
      <f>-</f>
    </oc>
    <nc r="W482" t="n">
      <f>-</f>
    </nc>
  </rcc>
  <rcc rId="29141" ua="false" sId="4">
    <oc r="W483" t="e">
      <f>-</f>
    </oc>
    <nc r="W483" t="n">
      <f>-</f>
    </nc>
  </rcc>
  <rcc rId="29142" ua="false" sId="4">
    <oc r="W484" t="e">
      <f>-</f>
    </oc>
    <nc r="W484" t="n">
      <f>-</f>
    </nc>
  </rcc>
  <rcc rId="29143" ua="false" sId="4">
    <oc r="W485" t="e">
      <f>-</f>
    </oc>
    <nc r="W485" t="n">
      <f>-</f>
    </nc>
  </rcc>
  <rcc rId="29144" ua="false" sId="4">
    <oc r="W486" t="e">
      <f>-</f>
    </oc>
    <nc r="W486" t="n">
      <f>-</f>
    </nc>
  </rcc>
  <rcc rId="29145" ua="false" sId="4">
    <oc r="W487" t="e">
      <f>-</f>
    </oc>
    <nc r="W487" t="n">
      <f>-</f>
    </nc>
  </rcc>
  <rcc rId="29146" ua="false" sId="4">
    <oc r="W488" t="e">
      <f>-</f>
    </oc>
    <nc r="W488" t="n">
      <f>-</f>
    </nc>
  </rcc>
  <rcc rId="29147" ua="false" sId="4">
    <oc r="W489" t="e">
      <f>-</f>
    </oc>
    <nc r="W489" t="n">
      <f>-</f>
    </nc>
  </rcc>
  <rcc rId="29148" ua="false" sId="4">
    <oc r="W490" t="e">
      <f>-</f>
    </oc>
    <nc r="W490" t="n">
      <f>-</f>
    </nc>
  </rcc>
  <rcc rId="29149" ua="false" sId="4">
    <oc r="W491" t="e">
      <f>-</f>
    </oc>
    <nc r="W491" t="n">
      <f>-</f>
    </nc>
  </rcc>
  <rcc rId="29150" ua="false" sId="4">
    <oc r="W492" t="e">
      <f>-</f>
    </oc>
    <nc r="W492" t="n">
      <f>-</f>
    </nc>
  </rcc>
  <rcc rId="29151" ua="false" sId="4">
    <oc r="W493" t="e">
      <f>-</f>
    </oc>
    <nc r="W493" t="n">
      <f>-</f>
    </nc>
  </rcc>
  <rcc rId="29152" ua="false" sId="4">
    <oc r="W494" t="e">
      <f>-</f>
    </oc>
    <nc r="W494" t="n">
      <f>-</f>
    </nc>
  </rcc>
  <rcc rId="29153" ua="false" sId="4">
    <nc r="W495" t="n">
      <f>-</f>
    </nc>
  </rcc>
  <rcc rId="29154" ua="false" sId="4">
    <oc r="X470" t="e">
      <f>-</f>
    </oc>
    <nc r="X470" t="n">
      <f>-</f>
    </nc>
  </rcc>
  <rcc rId="29155" ua="false" sId="4">
    <oc r="X471" t="e">
      <f>-</f>
    </oc>
    <nc r="X471" t="n">
      <f>-</f>
    </nc>
  </rcc>
  <rcc rId="29156" ua="false" sId="4">
    <oc r="X472" t="e">
      <f>-</f>
    </oc>
    <nc r="X472" t="n">
      <f>-</f>
    </nc>
  </rcc>
  <rcc rId="29157" ua="false" sId="4">
    <oc r="X473" t="e">
      <f>-</f>
    </oc>
    <nc r="X473" t="n">
      <f>-</f>
    </nc>
  </rcc>
  <rcc rId="29158" ua="false" sId="4">
    <oc r="X474" t="e">
      <f>-</f>
    </oc>
    <nc r="X474" t="n">
      <f>-</f>
    </nc>
  </rcc>
  <rcc rId="29159" ua="false" sId="4">
    <oc r="X475" t="e">
      <f>-</f>
    </oc>
    <nc r="X475" t="n">
      <f>-</f>
    </nc>
  </rcc>
  <rcc rId="29160" ua="false" sId="4">
    <oc r="X476" t="e">
      <f>-</f>
    </oc>
    <nc r="X476" t="n">
      <f>-</f>
    </nc>
  </rcc>
  <rcc rId="29161" ua="false" sId="4">
    <oc r="X477" t="e">
      <f>-</f>
    </oc>
    <nc r="X477" t="n">
      <f>-</f>
    </nc>
  </rcc>
  <rcc rId="29162" ua="false" sId="4">
    <oc r="X478" t="e">
      <f>-</f>
    </oc>
    <nc r="X478" t="n">
      <f>-</f>
    </nc>
  </rcc>
  <rcc rId="29163" ua="false" sId="4">
    <oc r="X479" t="e">
      <f>-</f>
    </oc>
    <nc r="X479" t="n">
      <f>-</f>
    </nc>
  </rcc>
  <rcc rId="29164" ua="false" sId="4">
    <oc r="X480" t="e">
      <f>-</f>
    </oc>
    <nc r="X480" t="n">
      <f>-</f>
    </nc>
  </rcc>
  <rcc rId="29165" ua="false" sId="4">
    <oc r="X481" t="e">
      <f>-</f>
    </oc>
    <nc r="X481" t="n">
      <f>-</f>
    </nc>
  </rcc>
  <rcc rId="29166" ua="false" sId="4">
    <oc r="X482" t="e">
      <f>-</f>
    </oc>
    <nc r="X482" t="n">
      <f>-</f>
    </nc>
  </rcc>
  <rcc rId="29167" ua="false" sId="4">
    <oc r="X483" t="e">
      <f>-</f>
    </oc>
    <nc r="X483" t="n">
      <f>-</f>
    </nc>
  </rcc>
  <rcc rId="29168" ua="false" sId="4">
    <oc r="X484" t="e">
      <f>-</f>
    </oc>
    <nc r="X484" t="n">
      <f>-</f>
    </nc>
  </rcc>
  <rcc rId="29169" ua="false" sId="4">
    <oc r="X485" t="e">
      <f>-</f>
    </oc>
    <nc r="X485" t="n">
      <f>-</f>
    </nc>
  </rcc>
  <rcc rId="29170" ua="false" sId="4">
    <oc r="X486" t="e">
      <f>-</f>
    </oc>
    <nc r="X486" t="n">
      <f>-</f>
    </nc>
  </rcc>
  <rcc rId="29171" ua="false" sId="4">
    <oc r="X487" t="e">
      <f>-</f>
    </oc>
    <nc r="X487" t="n">
      <f>-</f>
    </nc>
  </rcc>
  <rcc rId="29172" ua="false" sId="4">
    <oc r="X488" t="e">
      <f>-</f>
    </oc>
    <nc r="X488" t="n">
      <f>-</f>
    </nc>
  </rcc>
  <rcc rId="29173" ua="false" sId="4">
    <oc r="X489" t="e">
      <f>-</f>
    </oc>
    <nc r="X489" t="n">
      <f>-</f>
    </nc>
  </rcc>
  <rcc rId="29174" ua="false" sId="4">
    <oc r="X490" t="e">
      <f>-</f>
    </oc>
    <nc r="X490" t="n">
      <f>-</f>
    </nc>
  </rcc>
  <rcc rId="29175" ua="false" sId="4">
    <oc r="X491" t="e">
      <f>-</f>
    </oc>
    <nc r="X491" t="n">
      <f>-</f>
    </nc>
  </rcc>
  <rcc rId="29176" ua="false" sId="4">
    <oc r="X492" t="e">
      <f>-</f>
    </oc>
    <nc r="X492" t="n">
      <f>-</f>
    </nc>
  </rcc>
  <rcc rId="29177" ua="false" sId="4">
    <oc r="X493" t="e">
      <f>-</f>
    </oc>
    <nc r="X493" t="n">
      <f>-</f>
    </nc>
  </rcc>
  <rcc rId="29178" ua="false" sId="4">
    <oc r="X494" t="e">
      <f>-</f>
    </oc>
    <nc r="X494" t="n">
      <f>-</f>
    </nc>
  </rcc>
  <rcc rId="29179" ua="false" sId="4">
    <nc r="X495" t="n">
      <f>-</f>
    </nc>
  </rcc>
  <rcc rId="29180" ua="false" sId="4">
    <oc r="Y470" t="e">
      <f>-</f>
    </oc>
    <nc r="Y470" t="n">
      <f>-</f>
    </nc>
  </rcc>
  <rcc rId="29181" ua="false" sId="4">
    <oc r="Y471" t="e">
      <f>-</f>
    </oc>
    <nc r="Y471" t="n">
      <f>-</f>
    </nc>
  </rcc>
  <rcc rId="29182" ua="false" sId="4">
    <oc r="Y472" t="e">
      <f>-</f>
    </oc>
    <nc r="Y472" t="n">
      <f>-</f>
    </nc>
  </rcc>
  <rcc rId="29183" ua="false" sId="4">
    <oc r="Y473" t="e">
      <f>-</f>
    </oc>
    <nc r="Y473" t="n">
      <f>-</f>
    </nc>
  </rcc>
  <rcc rId="29184" ua="false" sId="4">
    <oc r="Y474" t="e">
      <f>-</f>
    </oc>
    <nc r="Y474" t="n">
      <f>-</f>
    </nc>
  </rcc>
  <rcc rId="29185" ua="false" sId="4">
    <oc r="Y475" t="e">
      <f>-</f>
    </oc>
    <nc r="Y475" t="n">
      <f>-</f>
    </nc>
  </rcc>
  <rcc rId="29186" ua="false" sId="4">
    <oc r="Y476" t="e">
      <f>-</f>
    </oc>
    <nc r="Y476" t="n">
      <f>-</f>
    </nc>
  </rcc>
  <rcc rId="29187" ua="false" sId="4">
    <oc r="Y477" t="e">
      <f>-</f>
    </oc>
    <nc r="Y477" t="n">
      <f>-</f>
    </nc>
  </rcc>
  <rcc rId="29188" ua="false" sId="4">
    <oc r="Y478" t="e">
      <f>-</f>
    </oc>
    <nc r="Y478" t="n">
      <f>-</f>
    </nc>
  </rcc>
  <rcc rId="29189" ua="false" sId="4">
    <oc r="Y479" t="e">
      <f>-</f>
    </oc>
    <nc r="Y479" t="n">
      <f>-</f>
    </nc>
  </rcc>
  <rcc rId="29190" ua="false" sId="4">
    <oc r="Y480" t="e">
      <f>-</f>
    </oc>
    <nc r="Y480" t="n">
      <f>-</f>
    </nc>
  </rcc>
  <rcc rId="29191" ua="false" sId="4">
    <oc r="Y481" t="e">
      <f>-</f>
    </oc>
    <nc r="Y481" t="n">
      <f>-</f>
    </nc>
  </rcc>
  <rcc rId="29192" ua="false" sId="4">
    <oc r="Y482" t="e">
      <f>-</f>
    </oc>
    <nc r="Y482" t="n">
      <f>-</f>
    </nc>
  </rcc>
  <rcc rId="29193" ua="false" sId="4">
    <oc r="Y483" t="e">
      <f>-</f>
    </oc>
    <nc r="Y483" t="n">
      <f>-</f>
    </nc>
  </rcc>
  <rcc rId="29194" ua="false" sId="4">
    <oc r="Y484" t="e">
      <f>-</f>
    </oc>
    <nc r="Y484" t="n">
      <f>-</f>
    </nc>
  </rcc>
  <rcc rId="29195" ua="false" sId="4">
    <oc r="Y485" t="e">
      <f>-</f>
    </oc>
    <nc r="Y485" t="n">
      <f>-</f>
    </nc>
  </rcc>
  <rcc rId="29196" ua="false" sId="4">
    <oc r="Y486" t="e">
      <f>-</f>
    </oc>
    <nc r="Y486" t="n">
      <f>-</f>
    </nc>
  </rcc>
  <rcc rId="29197" ua="false" sId="4">
    <oc r="Y487" t="e">
      <f>-</f>
    </oc>
    <nc r="Y487" t="n">
      <f>-</f>
    </nc>
  </rcc>
  <rcc rId="29198" ua="false" sId="4">
    <oc r="Y488" t="e">
      <f>-</f>
    </oc>
    <nc r="Y488" t="n">
      <f>-</f>
    </nc>
  </rcc>
  <rcc rId="29199" ua="false" sId="4">
    <oc r="Y489" t="e">
      <f>-</f>
    </oc>
    <nc r="Y489" t="n">
      <f>-</f>
    </nc>
  </rcc>
  <rcc rId="29200" ua="false" sId="4">
    <oc r="Y490" t="e">
      <f>-</f>
    </oc>
    <nc r="Y490" t="n">
      <f>-</f>
    </nc>
  </rcc>
  <rcc rId="29201" ua="false" sId="4">
    <oc r="Y491" t="e">
      <f>-</f>
    </oc>
    <nc r="Y491" t="n">
      <f>-</f>
    </nc>
  </rcc>
  <rcc rId="29202" ua="false" sId="4">
    <oc r="Y492" t="e">
      <f>-</f>
    </oc>
    <nc r="Y492" t="n">
      <f>-</f>
    </nc>
  </rcc>
  <rcc rId="29203" ua="false" sId="4">
    <oc r="Y493" t="e">
      <f>-</f>
    </oc>
    <nc r="Y493" t="n">
      <f>-</f>
    </nc>
  </rcc>
  <rcc rId="29204" ua="false" sId="4">
    <oc r="Y494" t="e">
      <f>-</f>
    </oc>
    <nc r="Y494" t="n">
      <f>-</f>
    </nc>
  </rcc>
  <rcc rId="29205" ua="false" sId="4">
    <nc r="Y495" t="n">
      <f>-</f>
    </nc>
  </rcc>
  <rcc rId="29206" ua="false" sId="4">
    <oc r="Z470" t="e">
      <f>-</f>
    </oc>
    <nc r="Z470" t="n">
      <f>-</f>
    </nc>
  </rcc>
  <rcc rId="29207" ua="false" sId="4">
    <oc r="Z471" t="e">
      <f>-</f>
    </oc>
    <nc r="Z471" t="n">
      <f>-</f>
    </nc>
  </rcc>
  <rcc rId="29208" ua="false" sId="4">
    <oc r="Z472" t="e">
      <f>-</f>
    </oc>
    <nc r="Z472" t="n">
      <f>-</f>
    </nc>
  </rcc>
  <rcc rId="29209" ua="false" sId="4">
    <oc r="Z473" t="e">
      <f>-</f>
    </oc>
    <nc r="Z473" t="n">
      <f>-</f>
    </nc>
  </rcc>
  <rcc rId="29210" ua="false" sId="4">
    <oc r="Z474" t="e">
      <f>-</f>
    </oc>
    <nc r="Z474" t="n">
      <f>-</f>
    </nc>
  </rcc>
  <rcc rId="29211" ua="false" sId="4">
    <oc r="Z475" t="e">
      <f>-</f>
    </oc>
    <nc r="Z475" t="n">
      <f>-</f>
    </nc>
  </rcc>
  <rcc rId="29212" ua="false" sId="4">
    <oc r="Z476" t="e">
      <f>-</f>
    </oc>
    <nc r="Z476" t="n">
      <f>-</f>
    </nc>
  </rcc>
  <rcc rId="29213" ua="false" sId="4">
    <oc r="Z477" t="e">
      <f>-</f>
    </oc>
    <nc r="Z477" t="n">
      <f>-</f>
    </nc>
  </rcc>
  <rcc rId="29214" ua="false" sId="4">
    <oc r="Z478" t="e">
      <f>-</f>
    </oc>
    <nc r="Z478" t="n">
      <f>-</f>
    </nc>
  </rcc>
  <rcc rId="29215" ua="false" sId="4">
    <oc r="Z479" t="e">
      <f>-</f>
    </oc>
    <nc r="Z479" t="n">
      <f>-</f>
    </nc>
  </rcc>
  <rcc rId="29216" ua="false" sId="4">
    <oc r="Z480" t="e">
      <f>-</f>
    </oc>
    <nc r="Z480" t="n">
      <f>-</f>
    </nc>
  </rcc>
  <rcc rId="29217" ua="false" sId="4">
    <oc r="Z481" t="e">
      <f>-</f>
    </oc>
    <nc r="Z481" t="n">
      <f>-</f>
    </nc>
  </rcc>
  <rcc rId="29218" ua="false" sId="4">
    <oc r="Z482" t="e">
      <f>-</f>
    </oc>
    <nc r="Z482" t="n">
      <f>-</f>
    </nc>
  </rcc>
  <rcc rId="29219" ua="false" sId="4">
    <oc r="Z483" t="e">
      <f>-</f>
    </oc>
    <nc r="Z483" t="n">
      <f>-</f>
    </nc>
  </rcc>
  <rcc rId="29220" ua="false" sId="4">
    <oc r="Z484" t="e">
      <f>-</f>
    </oc>
    <nc r="Z484" t="n">
      <f>-</f>
    </nc>
  </rcc>
  <rcc rId="29221" ua="false" sId="4">
    <oc r="Z485" t="e">
      <f>-</f>
    </oc>
    <nc r="Z485" t="n">
      <f>-</f>
    </nc>
  </rcc>
  <rcc rId="29222" ua="false" sId="4">
    <oc r="Z486" t="e">
      <f>-</f>
    </oc>
    <nc r="Z486" t="n">
      <f>-</f>
    </nc>
  </rcc>
  <rcc rId="29223" ua="false" sId="4">
    <oc r="Z487" t="e">
      <f>-</f>
    </oc>
    <nc r="Z487" t="n">
      <f>-</f>
    </nc>
  </rcc>
  <rcc rId="29224" ua="false" sId="4">
    <oc r="Z488" t="e">
      <f>-</f>
    </oc>
    <nc r="Z488" t="n">
      <f>-</f>
    </nc>
  </rcc>
  <rcc rId="29225" ua="false" sId="4">
    <oc r="Z489" t="e">
      <f>-</f>
    </oc>
    <nc r="Z489" t="n">
      <f>-</f>
    </nc>
  </rcc>
  <rcc rId="29226" ua="false" sId="4">
    <oc r="Z490" t="e">
      <f>-</f>
    </oc>
    <nc r="Z490" t="n">
      <f>-</f>
    </nc>
  </rcc>
  <rcc rId="29227" ua="false" sId="4">
    <oc r="Z491" t="e">
      <f>-</f>
    </oc>
    <nc r="Z491" t="n">
      <f>-</f>
    </nc>
  </rcc>
  <rcc rId="29228" ua="false" sId="4">
    <oc r="Z492" t="e">
      <f>-</f>
    </oc>
    <nc r="Z492" t="n">
      <f>-</f>
    </nc>
  </rcc>
  <rcc rId="29229" ua="false" sId="4">
    <oc r="Z493" t="e">
      <f>-</f>
    </oc>
    <nc r="Z493" t="n">
      <f>-</f>
    </nc>
  </rcc>
  <rcc rId="29230" ua="false" sId="4">
    <oc r="Z494" t="e">
      <f>-</f>
    </oc>
    <nc r="Z494" t="n">
      <f>-</f>
    </nc>
  </rcc>
  <rcc rId="29231" ua="false" sId="4">
    <nc r="Z495" t="n">
      <f>-</f>
    </nc>
  </rcc>
  <rcc rId="29232" ua="false" sId="4">
    <oc r="AC470" t="e">
      <f>-</f>
    </oc>
    <nc r="AC470" t="n">
      <f>-</f>
    </nc>
  </rcc>
  <rcc rId="29233" ua="false" sId="4">
    <oc r="AC471" t="e">
      <f>-</f>
    </oc>
    <nc r="AC471" t="n">
      <f>-</f>
    </nc>
  </rcc>
  <rcc rId="29234" ua="false" sId="4">
    <oc r="AC472" t="e">
      <f>-</f>
    </oc>
    <nc r="AC472" t="n">
      <f>-</f>
    </nc>
  </rcc>
  <rcc rId="29235" ua="false" sId="4">
    <oc r="AC473" t="e">
      <f>-</f>
    </oc>
    <nc r="AC473" t="n">
      <f>-</f>
    </nc>
  </rcc>
  <rcc rId="29236" ua="false" sId="4">
    <oc r="AC474" t="e">
      <f>-</f>
    </oc>
    <nc r="AC474" t="n">
      <f>-</f>
    </nc>
  </rcc>
  <rcc rId="29237" ua="false" sId="4">
    <oc r="AC475" t="e">
      <f>-</f>
    </oc>
    <nc r="AC475" t="n">
      <f>-</f>
    </nc>
  </rcc>
  <rcc rId="29238" ua="false" sId="4">
    <oc r="AC476" t="e">
      <f>-</f>
    </oc>
    <nc r="AC476" t="n">
      <f>-</f>
    </nc>
  </rcc>
  <rcc rId="29239" ua="false" sId="4">
    <oc r="AC477" t="e">
      <f>-</f>
    </oc>
    <nc r="AC477" t="n">
      <f>-</f>
    </nc>
  </rcc>
  <rcc rId="29240" ua="false" sId="4">
    <oc r="AC478" t="e">
      <f>-</f>
    </oc>
    <nc r="AC478" t="n">
      <f>-</f>
    </nc>
  </rcc>
  <rcc rId="29241" ua="false" sId="4">
    <oc r="AC479" t="e">
      <f>-</f>
    </oc>
    <nc r="AC479" t="n">
      <f>-</f>
    </nc>
  </rcc>
  <rcc rId="29242" ua="false" sId="4">
    <oc r="AC480" t="e">
      <f>-</f>
    </oc>
    <nc r="AC480" t="n">
      <f>-</f>
    </nc>
  </rcc>
  <rcc rId="29243" ua="false" sId="4">
    <oc r="AC481" t="e">
      <f>-</f>
    </oc>
    <nc r="AC481" t="n">
      <f>-</f>
    </nc>
  </rcc>
  <rcc rId="29244" ua="false" sId="4">
    <oc r="AC482" t="e">
      <f>-</f>
    </oc>
    <nc r="AC482" t="n">
      <f>-</f>
    </nc>
  </rcc>
  <rcc rId="29245" ua="false" sId="4">
    <oc r="AC483" t="e">
      <f>-</f>
    </oc>
    <nc r="AC483" t="n">
      <f>-</f>
    </nc>
  </rcc>
  <rcc rId="29246" ua="false" sId="4">
    <oc r="AC484" t="e">
      <f>-</f>
    </oc>
    <nc r="AC484" t="n">
      <f>-</f>
    </nc>
  </rcc>
  <rcc rId="29247" ua="false" sId="4">
    <oc r="AC485" t="e">
      <f>-</f>
    </oc>
    <nc r="AC485" t="n">
      <f>-</f>
    </nc>
  </rcc>
  <rcc rId="29248" ua="false" sId="4">
    <oc r="AC486" t="e">
      <f>-</f>
    </oc>
    <nc r="AC486" t="n">
      <f>-</f>
    </nc>
  </rcc>
  <rcc rId="29249" ua="false" sId="4">
    <oc r="AC487" t="e">
      <f>-</f>
    </oc>
    <nc r="AC487" t="n">
      <f>-</f>
    </nc>
  </rcc>
  <rcc rId="29250" ua="false" sId="4">
    <oc r="AC488" t="e">
      <f>-</f>
    </oc>
    <nc r="AC488" t="n">
      <f>-</f>
    </nc>
  </rcc>
  <rcc rId="29251" ua="false" sId="4">
    <oc r="AC489" t="e">
      <f>-</f>
    </oc>
    <nc r="AC489" t="n">
      <f>-</f>
    </nc>
  </rcc>
  <rcc rId="29252" ua="false" sId="4">
    <oc r="AC490" t="e">
      <f>-</f>
    </oc>
    <nc r="AC490" t="n">
      <f>-</f>
    </nc>
  </rcc>
  <rcc rId="29253" ua="false" sId="4">
    <oc r="AC491" t="e">
      <f>-</f>
    </oc>
    <nc r="AC491" t="n">
      <f>-</f>
    </nc>
  </rcc>
  <rcc rId="29254" ua="false" sId="4">
    <oc r="AC492" t="e">
      <f>-</f>
    </oc>
    <nc r="AC492" t="n">
      <f>-</f>
    </nc>
  </rcc>
  <rcc rId="29255" ua="false" sId="4">
    <oc r="AC493" t="e">
      <f>-</f>
    </oc>
    <nc r="AC493" t="n">
      <f>-</f>
    </nc>
  </rcc>
  <rcc rId="29256" ua="false" sId="4">
    <oc r="AC494" t="e">
      <f>-</f>
    </oc>
    <nc r="AC494" t="n">
      <f>-</f>
    </nc>
  </rcc>
  <rcc rId="29257" ua="false" sId="4">
    <oc r="AC495" t="e">
      <f>AVERAGE(AC470:AC494)</f>
    </oc>
    <nc r="AC495" t="n">
      <f>-</f>
    </nc>
  </rcc>
  <rcc rId="29258" ua="false" sId="4">
    <oc r="AC496" t="e">
      <f>_xlfn.STDEV.P(AC470:AC494)</f>
    </oc>
    <nc r="AC496" t="n">
      <f>-</f>
    </nc>
  </rcc>
  <rcc rId="29259" ua="false" sId="4">
    <oc r="AD470" t="e">
      <f>-</f>
    </oc>
    <nc r="AD470" t="n">
      <f>-</f>
    </nc>
  </rcc>
  <rcc rId="29260" ua="false" sId="4">
    <oc r="AD471" t="e">
      <f>-</f>
    </oc>
    <nc r="AD471" t="n">
      <f>-</f>
    </nc>
  </rcc>
  <rcc rId="29261" ua="false" sId="4">
    <oc r="AD472" t="e">
      <f>-</f>
    </oc>
    <nc r="AD472" t="n">
      <f>-</f>
    </nc>
  </rcc>
  <rcc rId="29262" ua="false" sId="4">
    <oc r="AD473" t="e">
      <f>-</f>
    </oc>
    <nc r="AD473" t="n">
      <f>-</f>
    </nc>
  </rcc>
  <rcc rId="29263" ua="false" sId="4">
    <oc r="AD474" t="e">
      <f>-</f>
    </oc>
    <nc r="AD474" t="n">
      <f>-</f>
    </nc>
  </rcc>
  <rcc rId="29264" ua="false" sId="4">
    <oc r="AD475" t="e">
      <f>-</f>
    </oc>
    <nc r="AD475" t="n">
      <f>-</f>
    </nc>
  </rcc>
  <rcc rId="29265" ua="false" sId="4">
    <oc r="AD476" t="e">
      <f>-</f>
    </oc>
    <nc r="AD476" t="n">
      <f>-</f>
    </nc>
  </rcc>
  <rcc rId="29266" ua="false" sId="4">
    <oc r="AD477" t="e">
      <f>-</f>
    </oc>
    <nc r="AD477" t="n">
      <f>-</f>
    </nc>
  </rcc>
  <rcc rId="29267" ua="false" sId="4">
    <oc r="AD478" t="e">
      <f>-</f>
    </oc>
    <nc r="AD478" t="n">
      <f>-</f>
    </nc>
  </rcc>
  <rcc rId="29268" ua="false" sId="4">
    <oc r="AD479" t="e">
      <f>-</f>
    </oc>
    <nc r="AD479" t="n">
      <f>-</f>
    </nc>
  </rcc>
  <rcc rId="29269" ua="false" sId="4">
    <oc r="AD480" t="e">
      <f>-</f>
    </oc>
    <nc r="AD480" t="n">
      <f>-</f>
    </nc>
  </rcc>
  <rcc rId="29270" ua="false" sId="4">
    <oc r="AD481" t="e">
      <f>-</f>
    </oc>
    <nc r="AD481" t="n">
      <f>-</f>
    </nc>
  </rcc>
  <rcc rId="29271" ua="false" sId="4">
    <oc r="AD482" t="e">
      <f>-</f>
    </oc>
    <nc r="AD482" t="n">
      <f>-</f>
    </nc>
  </rcc>
  <rcc rId="29272" ua="false" sId="4">
    <oc r="AD483" t="e">
      <f>-</f>
    </oc>
    <nc r="AD483" t="n">
      <f>-</f>
    </nc>
  </rcc>
  <rcc rId="29273" ua="false" sId="4">
    <oc r="AD484" t="e">
      <f>-</f>
    </oc>
    <nc r="AD484" t="n">
      <f>-</f>
    </nc>
  </rcc>
  <rcc rId="29274" ua="false" sId="4">
    <oc r="AD485" t="e">
      <f>-</f>
    </oc>
    <nc r="AD485" t="n">
      <f>-</f>
    </nc>
  </rcc>
  <rcc rId="29275" ua="false" sId="4">
    <oc r="AD486" t="e">
      <f>-</f>
    </oc>
    <nc r="AD486" t="n">
      <f>-</f>
    </nc>
  </rcc>
  <rcc rId="29276" ua="false" sId="4">
    <oc r="AD487" t="e">
      <f>-</f>
    </oc>
    <nc r="AD487" t="n">
      <f>-</f>
    </nc>
  </rcc>
  <rcc rId="29277" ua="false" sId="4">
    <oc r="AD488" t="e">
      <f>-</f>
    </oc>
    <nc r="AD488" t="n">
      <f>-</f>
    </nc>
  </rcc>
  <rcc rId="29278" ua="false" sId="4">
    <oc r="AD489" t="e">
      <f>-</f>
    </oc>
    <nc r="AD489" t="n">
      <f>-</f>
    </nc>
  </rcc>
  <rcc rId="29279" ua="false" sId="4">
    <oc r="AD490" t="e">
      <f>-</f>
    </oc>
    <nc r="AD490" t="n">
      <f>-</f>
    </nc>
  </rcc>
  <rcc rId="29280" ua="false" sId="4">
    <oc r="AD491" t="e">
      <f>-</f>
    </oc>
    <nc r="AD491" t="n">
      <f>-</f>
    </nc>
  </rcc>
  <rcc rId="29281" ua="false" sId="4">
    <oc r="AD492" t="e">
      <f>-</f>
    </oc>
    <nc r="AD492" t="n">
      <f>-</f>
    </nc>
  </rcc>
  <rcc rId="29282" ua="false" sId="4">
    <oc r="AD493" t="e">
      <f>-</f>
    </oc>
    <nc r="AD493" t="n">
      <f>-</f>
    </nc>
  </rcc>
  <rcc rId="29283" ua="false" sId="4">
    <oc r="AD494" t="e">
      <f>-</f>
    </oc>
    <nc r="AD494" t="n">
      <f>-</f>
    </nc>
  </rcc>
  <rcc rId="29284" ua="false" sId="4">
    <oc r="AE470" t="e">
      <f>-</f>
    </oc>
    <nc r="AE470" t="n">
      <f>-</f>
    </nc>
  </rcc>
  <rcc rId="29285" ua="false" sId="4">
    <oc r="AE471" t="e">
      <f>-</f>
    </oc>
    <nc r="AE471" t="n">
      <f>-</f>
    </nc>
  </rcc>
  <rcc rId="29286" ua="false" sId="4">
    <oc r="AE472" t="e">
      <f>-</f>
    </oc>
    <nc r="AE472" t="n">
      <f>-</f>
    </nc>
  </rcc>
  <rcc rId="29287" ua="false" sId="4">
    <oc r="AE473" t="e">
      <f>-</f>
    </oc>
    <nc r="AE473" t="n">
      <f>-</f>
    </nc>
  </rcc>
  <rcc rId="29288" ua="false" sId="4">
    <oc r="AE474" t="e">
      <f>-</f>
    </oc>
    <nc r="AE474" t="n">
      <f>-</f>
    </nc>
  </rcc>
  <rcc rId="29289" ua="false" sId="4">
    <oc r="AE475" t="e">
      <f>-</f>
    </oc>
    <nc r="AE475" t="n">
      <f>-</f>
    </nc>
  </rcc>
  <rcc rId="29290" ua="false" sId="4">
    <oc r="AE476" t="e">
      <f>-</f>
    </oc>
    <nc r="AE476" t="n">
      <f>-</f>
    </nc>
  </rcc>
  <rcc rId="29291" ua="false" sId="4">
    <oc r="AE477" t="e">
      <f>-</f>
    </oc>
    <nc r="AE477" t="n">
      <f>-</f>
    </nc>
  </rcc>
  <rcc rId="29292" ua="false" sId="4">
    <oc r="AE478" t="e">
      <f>-</f>
    </oc>
    <nc r="AE478" t="n">
      <f>-</f>
    </nc>
  </rcc>
  <rcc rId="29293" ua="false" sId="4">
    <oc r="AE479" t="e">
      <f>-</f>
    </oc>
    <nc r="AE479" t="n">
      <f>-</f>
    </nc>
  </rcc>
  <rcc rId="29294" ua="false" sId="4">
    <oc r="AE480" t="e">
      <f>-</f>
    </oc>
    <nc r="AE480" t="n">
      <f>-</f>
    </nc>
  </rcc>
  <rcc rId="29295" ua="false" sId="4">
    <oc r="AE481" t="e">
      <f>-</f>
    </oc>
    <nc r="AE481" t="n">
      <f>-</f>
    </nc>
  </rcc>
  <rcc rId="29296" ua="false" sId="4">
    <oc r="AE482" t="e">
      <f>-</f>
    </oc>
    <nc r="AE482" t="n">
      <f>-</f>
    </nc>
  </rcc>
  <rcc rId="29297" ua="false" sId="4">
    <oc r="AE483" t="e">
      <f>-</f>
    </oc>
    <nc r="AE483" t="n">
      <f>-</f>
    </nc>
  </rcc>
  <rcc rId="29298" ua="false" sId="4">
    <oc r="AE484" t="e">
      <f>-</f>
    </oc>
    <nc r="AE484" t="n">
      <f>-</f>
    </nc>
  </rcc>
  <rcc rId="29299" ua="false" sId="4">
    <oc r="AE485" t="e">
      <f>-</f>
    </oc>
    <nc r="AE485" t="n">
      <f>-</f>
    </nc>
  </rcc>
  <rcc rId="29300" ua="false" sId="4">
    <oc r="AE486" t="e">
      <f>-</f>
    </oc>
    <nc r="AE486" t="n">
      <f>-</f>
    </nc>
  </rcc>
  <rcc rId="29301" ua="false" sId="4">
    <oc r="AE487" t="e">
      <f>-</f>
    </oc>
    <nc r="AE487" t="n">
      <f>-</f>
    </nc>
  </rcc>
  <rcc rId="29302" ua="false" sId="4">
    <oc r="AE488" t="e">
      <f>-</f>
    </oc>
    <nc r="AE488" t="n">
      <f>-</f>
    </nc>
  </rcc>
  <rcc rId="29303" ua="false" sId="4">
    <oc r="AE489" t="e">
      <f>-</f>
    </oc>
    <nc r="AE489" t="n">
      <f>-</f>
    </nc>
  </rcc>
  <rcc rId="29304" ua="false" sId="4">
    <oc r="AE490" t="e">
      <f>-</f>
    </oc>
    <nc r="AE490" t="n">
      <f>-</f>
    </nc>
  </rcc>
  <rcc rId="29305" ua="false" sId="4">
    <oc r="AE491" t="e">
      <f>-</f>
    </oc>
    <nc r="AE491" t="n">
      <f>-</f>
    </nc>
  </rcc>
  <rcc rId="29306" ua="false" sId="4">
    <oc r="AE492" t="e">
      <f>-</f>
    </oc>
    <nc r="AE492" t="n">
      <f>-</f>
    </nc>
  </rcc>
  <rcc rId="29307" ua="false" sId="4">
    <oc r="AE493" t="e">
      <f>-</f>
    </oc>
    <nc r="AE493" t="n">
      <f>-</f>
    </nc>
  </rcc>
  <rcc rId="29308" ua="false" sId="4">
    <oc r="AE494" t="e">
      <f>-</f>
    </oc>
    <nc r="AE494" t="n">
      <f>-</f>
    </nc>
  </rcc>
  <rcc rId="29309" ua="false" sId="4">
    <oc r="AE495" t="e">
      <f>AVERAGE(AE470:AE494)</f>
    </oc>
    <nc r="AE495" t="n">
      <f>-</f>
    </nc>
  </rcc>
  <rcc rId="29310" ua="false" sId="4">
    <oc r="AE496" t="e">
      <f>_xlfn.STDEV.P(AE470:AE494)</f>
    </oc>
    <nc r="AE496" t="n">
      <f>-</f>
    </nc>
  </rcc>
  <rcc rId="29311" ua="false" sId="4">
    <oc r="AF470" t="e">
      <f>-</f>
    </oc>
    <nc r="AF470" t="n">
      <f>-</f>
    </nc>
  </rcc>
  <rcc rId="29312" ua="false" sId="4">
    <oc r="AF471" t="e">
      <f>-</f>
    </oc>
    <nc r="AF471" t="n">
      <f>-</f>
    </nc>
  </rcc>
  <rcc rId="29313" ua="false" sId="4">
    <oc r="AF472" t="e">
      <f>-</f>
    </oc>
    <nc r="AF472" t="n">
      <f>-</f>
    </nc>
  </rcc>
  <rcc rId="29314" ua="false" sId="4">
    <oc r="AF473" t="e">
      <f>-</f>
    </oc>
    <nc r="AF473" t="n">
      <f>-</f>
    </nc>
  </rcc>
  <rcc rId="29315" ua="false" sId="4">
    <oc r="AF474" t="e">
      <f>-</f>
    </oc>
    <nc r="AF474" t="n">
      <f>-</f>
    </nc>
  </rcc>
  <rcc rId="29316" ua="false" sId="4">
    <oc r="AF475" t="e">
      <f>-</f>
    </oc>
    <nc r="AF475" t="n">
      <f>-</f>
    </nc>
  </rcc>
  <rcc rId="29317" ua="false" sId="4">
    <oc r="AF476" t="e">
      <f>-</f>
    </oc>
    <nc r="AF476" t="n">
      <f>-</f>
    </nc>
  </rcc>
  <rcc rId="29318" ua="false" sId="4">
    <oc r="AF477" t="e">
      <f>-</f>
    </oc>
    <nc r="AF477" t="n">
      <f>-</f>
    </nc>
  </rcc>
  <rcc rId="29319" ua="false" sId="4">
    <oc r="AF478" t="e">
      <f>-</f>
    </oc>
    <nc r="AF478" t="n">
      <f>-</f>
    </nc>
  </rcc>
  <rcc rId="29320" ua="false" sId="4">
    <oc r="AF479" t="e">
      <f>-</f>
    </oc>
    <nc r="AF479" t="n">
      <f>-</f>
    </nc>
  </rcc>
  <rcc rId="29321" ua="false" sId="4">
    <oc r="AF480" t="e">
      <f>-</f>
    </oc>
    <nc r="AF480" t="n">
      <f>-</f>
    </nc>
  </rcc>
  <rcc rId="29322" ua="false" sId="4">
    <oc r="AF481" t="e">
      <f>-</f>
    </oc>
    <nc r="AF481" t="n">
      <f>-</f>
    </nc>
  </rcc>
  <rcc rId="29323" ua="false" sId="4">
    <oc r="AF482" t="e">
      <f>-</f>
    </oc>
    <nc r="AF482" t="n">
      <f>-</f>
    </nc>
  </rcc>
  <rcc rId="29324" ua="false" sId="4">
    <oc r="AF483" t="e">
      <f>-</f>
    </oc>
    <nc r="AF483" t="n">
      <f>-</f>
    </nc>
  </rcc>
  <rcc rId="29325" ua="false" sId="4">
    <oc r="AF484" t="e">
      <f>-</f>
    </oc>
    <nc r="AF484" t="n">
      <f>-</f>
    </nc>
  </rcc>
  <rcc rId="29326" ua="false" sId="4">
    <oc r="AF485" t="e">
      <f>-</f>
    </oc>
    <nc r="AF485" t="n">
      <f>-</f>
    </nc>
  </rcc>
  <rcc rId="29327" ua="false" sId="4">
    <oc r="AF486" t="e">
      <f>-</f>
    </oc>
    <nc r="AF486" t="n">
      <f>-</f>
    </nc>
  </rcc>
  <rcc rId="29328" ua="false" sId="4">
    <oc r="AF487" t="e">
      <f>-</f>
    </oc>
    <nc r="AF487" t="n">
      <f>-</f>
    </nc>
  </rcc>
  <rcc rId="29329" ua="false" sId="4">
    <oc r="AF488" t="e">
      <f>-</f>
    </oc>
    <nc r="AF488" t="n">
      <f>-</f>
    </nc>
  </rcc>
  <rcc rId="29330" ua="false" sId="4">
    <oc r="AF489" t="e">
      <f>-</f>
    </oc>
    <nc r="AF489" t="n">
      <f>-</f>
    </nc>
  </rcc>
  <rcc rId="29331" ua="false" sId="4">
    <oc r="AF490" t="e">
      <f>-</f>
    </oc>
    <nc r="AF490" t="n">
      <f>-</f>
    </nc>
  </rcc>
  <rcc rId="29332" ua="false" sId="4">
    <oc r="AF491" t="e">
      <f>-</f>
    </oc>
    <nc r="AF491" t="n">
      <f>-</f>
    </nc>
  </rcc>
  <rcc rId="29333" ua="false" sId="4">
    <oc r="AF492" t="e">
      <f>-</f>
    </oc>
    <nc r="AF492" t="n">
      <f>-</f>
    </nc>
  </rcc>
  <rcc rId="29334" ua="false" sId="4">
    <oc r="AF493" t="e">
      <f>-</f>
    </oc>
    <nc r="AF493" t="n">
      <f>-</f>
    </nc>
  </rcc>
  <rcc rId="29335" ua="false" sId="4">
    <oc r="AF494" t="e">
      <f>-</f>
    </oc>
    <nc r="AF494" t="n">
      <f>-</f>
    </nc>
  </rcc>
  <rcc rId="29336" ua="false" sId="4">
    <oc r="AG470" t="e">
      <f>-</f>
    </oc>
    <nc r="AG470" t="n">
      <f>-</f>
    </nc>
  </rcc>
  <rcc rId="29337" ua="false" sId="4">
    <oc r="AG471" t="e">
      <f>-</f>
    </oc>
    <nc r="AG471" t="n">
      <f>-</f>
    </nc>
  </rcc>
  <rcc rId="29338" ua="false" sId="4">
    <oc r="AG472" t="e">
      <f>-</f>
    </oc>
    <nc r="AG472" t="n">
      <f>-</f>
    </nc>
  </rcc>
  <rcc rId="29339" ua="false" sId="4">
    <oc r="AG473" t="e">
      <f>-</f>
    </oc>
    <nc r="AG473" t="n">
      <f>-</f>
    </nc>
  </rcc>
  <rcc rId="29340" ua="false" sId="4">
    <oc r="AG474" t="e">
      <f>-</f>
    </oc>
    <nc r="AG474" t="n">
      <f>-</f>
    </nc>
  </rcc>
  <rcc rId="29341" ua="false" sId="4">
    <oc r="AG475" t="e">
      <f>-</f>
    </oc>
    <nc r="AG475" t="n">
      <f>-</f>
    </nc>
  </rcc>
  <rcc rId="29342" ua="false" sId="4">
    <oc r="AG476" t="e">
      <f>-</f>
    </oc>
    <nc r="AG476" t="n">
      <f>-</f>
    </nc>
  </rcc>
  <rcc rId="29343" ua="false" sId="4">
    <oc r="AG477" t="e">
      <f>-</f>
    </oc>
    <nc r="AG477" t="n">
      <f>-</f>
    </nc>
  </rcc>
  <rcc rId="29344" ua="false" sId="4">
    <oc r="AG478" t="e">
      <f>-</f>
    </oc>
    <nc r="AG478" t="n">
      <f>-</f>
    </nc>
  </rcc>
  <rcc rId="29345" ua="false" sId="4">
    <oc r="AG479" t="e">
      <f>-</f>
    </oc>
    <nc r="AG479" t="n">
      <f>-</f>
    </nc>
  </rcc>
  <rcc rId="29346" ua="false" sId="4">
    <oc r="AG480" t="e">
      <f>-</f>
    </oc>
    <nc r="AG480" t="n">
      <f>-</f>
    </nc>
  </rcc>
  <rcc rId="29347" ua="false" sId="4">
    <oc r="AG481" t="e">
      <f>-</f>
    </oc>
    <nc r="AG481" t="n">
      <f>-</f>
    </nc>
  </rcc>
  <rcc rId="29348" ua="false" sId="4">
    <oc r="AG482" t="e">
      <f>-</f>
    </oc>
    <nc r="AG482" t="n">
      <f>-</f>
    </nc>
  </rcc>
  <rcc rId="29349" ua="false" sId="4">
    <oc r="AG483" t="e">
      <f>-</f>
    </oc>
    <nc r="AG483" t="n">
      <f>-</f>
    </nc>
  </rcc>
  <rcc rId="29350" ua="false" sId="4">
    <oc r="AG484" t="e">
      <f>-</f>
    </oc>
    <nc r="AG484" t="n">
      <f>-</f>
    </nc>
  </rcc>
  <rcc rId="29351" ua="false" sId="4">
    <oc r="AG485" t="e">
      <f>-</f>
    </oc>
    <nc r="AG485" t="n">
      <f>-</f>
    </nc>
  </rcc>
  <rcc rId="29352" ua="false" sId="4">
    <oc r="AG486" t="e">
      <f>-</f>
    </oc>
    <nc r="AG486" t="n">
      <f>-</f>
    </nc>
  </rcc>
  <rcc rId="29353" ua="false" sId="4">
    <oc r="AG487" t="e">
      <f>-</f>
    </oc>
    <nc r="AG487" t="n">
      <f>-</f>
    </nc>
  </rcc>
  <rcc rId="29354" ua="false" sId="4">
    <oc r="AG488" t="e">
      <f>-</f>
    </oc>
    <nc r="AG488" t="n">
      <f>-</f>
    </nc>
  </rcc>
  <rcc rId="29355" ua="false" sId="4">
    <oc r="AG489" t="e">
      <f>-</f>
    </oc>
    <nc r="AG489" t="n">
      <f>-</f>
    </nc>
  </rcc>
  <rcc rId="29356" ua="false" sId="4">
    <oc r="AG490" t="e">
      <f>-</f>
    </oc>
    <nc r="AG490" t="n">
      <f>-</f>
    </nc>
  </rcc>
  <rcc rId="29357" ua="false" sId="4">
    <oc r="AG491" t="e">
      <f>-</f>
    </oc>
    <nc r="AG491" t="n">
      <f>-</f>
    </nc>
  </rcc>
  <rcc rId="29358" ua="false" sId="4">
    <oc r="AG492" t="e">
      <f>-</f>
    </oc>
    <nc r="AG492" t="n">
      <f>-</f>
    </nc>
  </rcc>
  <rcc rId="29359" ua="false" sId="4">
    <oc r="AG493" t="e">
      <f>-</f>
    </oc>
    <nc r="AG493" t="n">
      <f>-</f>
    </nc>
  </rcc>
  <rcc rId="29360" ua="false" sId="4">
    <oc r="AG494" t="e">
      <f>-</f>
    </oc>
    <nc r="AG494" t="n">
      <f>-</f>
    </nc>
  </rcc>
  <rcc rId="29361" ua="false" sId="4">
    <oc r="AG495" t="e">
      <f>AVERAGE(AG470:AG494)</f>
    </oc>
    <nc r="AG495" t="n">
      <f>-</f>
    </nc>
  </rcc>
  <rcc rId="29362" ua="false" sId="4">
    <oc r="AG496" t="e">
      <f>_xlfn.STDEV.P(AG470:AG494)</f>
    </oc>
    <nc r="AG496" t="n">
      <f>-</f>
    </nc>
  </rcc>
  <rcc rId="29363" ua="false" sId="4">
    <oc r="AH470" t="e">
      <f>-</f>
    </oc>
    <nc r="AH470" t="n">
      <f>-</f>
    </nc>
  </rcc>
  <rcc rId="29364" ua="false" sId="4">
    <oc r="AH471" t="e">
      <f>-</f>
    </oc>
    <nc r="AH471" t="n">
      <f>-</f>
    </nc>
  </rcc>
  <rcc rId="29365" ua="false" sId="4">
    <oc r="AH472" t="e">
      <f>-</f>
    </oc>
    <nc r="AH472" t="n">
      <f>-</f>
    </nc>
  </rcc>
  <rcc rId="29366" ua="false" sId="4">
    <oc r="AH473" t="e">
      <f>-</f>
    </oc>
    <nc r="AH473" t="n">
      <f>-</f>
    </nc>
  </rcc>
  <rcc rId="29367" ua="false" sId="4">
    <oc r="AH474" t="e">
      <f>-</f>
    </oc>
    <nc r="AH474" t="n">
      <f>-</f>
    </nc>
  </rcc>
  <rcc rId="29368" ua="false" sId="4">
    <oc r="AH475" t="e">
      <f>-</f>
    </oc>
    <nc r="AH475" t="n">
      <f>-</f>
    </nc>
  </rcc>
  <rcc rId="29369" ua="false" sId="4">
    <oc r="AH476" t="e">
      <f>-</f>
    </oc>
    <nc r="AH476" t="n">
      <f>-</f>
    </nc>
  </rcc>
  <rcc rId="29370" ua="false" sId="4">
    <oc r="AH477" t="e">
      <f>-</f>
    </oc>
    <nc r="AH477" t="n">
      <f>-</f>
    </nc>
  </rcc>
  <rcc rId="29371" ua="false" sId="4">
    <oc r="AH478" t="e">
      <f>-</f>
    </oc>
    <nc r="AH478" t="n">
      <f>-</f>
    </nc>
  </rcc>
  <rcc rId="29372" ua="false" sId="4">
    <oc r="AH479" t="e">
      <f>-</f>
    </oc>
    <nc r="AH479" t="n">
      <f>-</f>
    </nc>
  </rcc>
  <rcc rId="29373" ua="false" sId="4">
    <oc r="AH480" t="e">
      <f>-</f>
    </oc>
    <nc r="AH480" t="n">
      <f>-</f>
    </nc>
  </rcc>
  <rcc rId="29374" ua="false" sId="4">
    <oc r="AH481" t="e">
      <f>-</f>
    </oc>
    <nc r="AH481" t="n">
      <f>-</f>
    </nc>
  </rcc>
  <rcc rId="29375" ua="false" sId="4">
    <oc r="AH482" t="e">
      <f>-</f>
    </oc>
    <nc r="AH482" t="n">
      <f>-</f>
    </nc>
  </rcc>
  <rcc rId="29376" ua="false" sId="4">
    <oc r="AH483" t="e">
      <f>-</f>
    </oc>
    <nc r="AH483" t="n">
      <f>-</f>
    </nc>
  </rcc>
  <rcc rId="29377" ua="false" sId="4">
    <oc r="AH484" t="e">
      <f>-</f>
    </oc>
    <nc r="AH484" t="n">
      <f>-</f>
    </nc>
  </rcc>
  <rcc rId="29378" ua="false" sId="4">
    <oc r="AH485" t="e">
      <f>-</f>
    </oc>
    <nc r="AH485" t="n">
      <f>-</f>
    </nc>
  </rcc>
  <rcc rId="29379" ua="false" sId="4">
    <oc r="AH486" t="e">
      <f>-</f>
    </oc>
    <nc r="AH486" t="n">
      <f>-</f>
    </nc>
  </rcc>
  <rcc rId="29380" ua="false" sId="4">
    <oc r="AH487" t="e">
      <f>-</f>
    </oc>
    <nc r="AH487" t="n">
      <f>-</f>
    </nc>
  </rcc>
  <rcc rId="29381" ua="false" sId="4">
    <oc r="AH488" t="e">
      <f>-</f>
    </oc>
    <nc r="AH488" t="n">
      <f>-</f>
    </nc>
  </rcc>
  <rcc rId="29382" ua="false" sId="4">
    <oc r="AH489" t="e">
      <f>-</f>
    </oc>
    <nc r="AH489" t="n">
      <f>-</f>
    </nc>
  </rcc>
  <rcc rId="29383" ua="false" sId="4">
    <oc r="AH490" t="e">
      <f>-</f>
    </oc>
    <nc r="AH490" t="n">
      <f>-</f>
    </nc>
  </rcc>
  <rcc rId="29384" ua="false" sId="4">
    <oc r="AH491" t="e">
      <f>-</f>
    </oc>
    <nc r="AH491" t="n">
      <f>-</f>
    </nc>
  </rcc>
  <rcc rId="29385" ua="false" sId="4">
    <oc r="AH492" t="e">
      <f>-</f>
    </oc>
    <nc r="AH492" t="n">
      <f>-</f>
    </nc>
  </rcc>
  <rcc rId="29386" ua="false" sId="4">
    <oc r="AH493" t="e">
      <f>-</f>
    </oc>
    <nc r="AH493" t="n">
      <f>-</f>
    </nc>
  </rcc>
  <rcc rId="29387" ua="false" sId="4">
    <oc r="AH494" t="e">
      <f>-</f>
    </oc>
    <nc r="AH494" t="n">
      <f>-</f>
    </nc>
  </rcc>
  <rcc rId="29388" ua="false" sId="4">
    <oc r="AI470" t="e">
      <f>-</f>
    </oc>
    <nc r="AI470" t="n">
      <f>-</f>
    </nc>
  </rcc>
  <rcc rId="29389" ua="false" sId="4">
    <oc r="AI471" t="e">
      <f>-</f>
    </oc>
    <nc r="AI471" t="n">
      <f>-</f>
    </nc>
  </rcc>
  <rcc rId="29390" ua="false" sId="4">
    <oc r="AI472" t="e">
      <f>-</f>
    </oc>
    <nc r="AI472" t="n">
      <f>-</f>
    </nc>
  </rcc>
  <rcc rId="29391" ua="false" sId="4">
    <oc r="AI473" t="e">
      <f>-</f>
    </oc>
    <nc r="AI473" t="n">
      <f>-</f>
    </nc>
  </rcc>
  <rcc rId="29392" ua="false" sId="4">
    <oc r="AI474" t="e">
      <f>-</f>
    </oc>
    <nc r="AI474" t="n">
      <f>-</f>
    </nc>
  </rcc>
  <rcc rId="29393" ua="false" sId="4">
    <oc r="AI475" t="e">
      <f>-</f>
    </oc>
    <nc r="AI475" t="n">
      <f>-</f>
    </nc>
  </rcc>
  <rcc rId="29394" ua="false" sId="4">
    <oc r="AI476" t="e">
      <f>-</f>
    </oc>
    <nc r="AI476" t="n">
      <f>-</f>
    </nc>
  </rcc>
  <rcc rId="29395" ua="false" sId="4">
    <oc r="AI477" t="e">
      <f>-</f>
    </oc>
    <nc r="AI477" t="n">
      <f>-</f>
    </nc>
  </rcc>
  <rcc rId="29396" ua="false" sId="4">
    <oc r="AI478" t="e">
      <f>-</f>
    </oc>
    <nc r="AI478" t="n">
      <f>-</f>
    </nc>
  </rcc>
  <rcc rId="29397" ua="false" sId="4">
    <oc r="AI479" t="e">
      <f>-</f>
    </oc>
    <nc r="AI479" t="n">
      <f>-</f>
    </nc>
  </rcc>
  <rcc rId="29398" ua="false" sId="4">
    <oc r="AI480" t="e">
      <f>-</f>
    </oc>
    <nc r="AI480" t="n">
      <f>-</f>
    </nc>
  </rcc>
  <rcc rId="29399" ua="false" sId="4">
    <oc r="AI481" t="e">
      <f>-</f>
    </oc>
    <nc r="AI481" t="n">
      <f>-</f>
    </nc>
  </rcc>
  <rcc rId="29400" ua="false" sId="4">
    <oc r="AI482" t="e">
      <f>-</f>
    </oc>
    <nc r="AI482" t="n">
      <f>-</f>
    </nc>
  </rcc>
  <rcc rId="29401" ua="false" sId="4">
    <oc r="AI483" t="e">
      <f>-</f>
    </oc>
    <nc r="AI483" t="n">
      <f>-</f>
    </nc>
  </rcc>
  <rcc rId="29402" ua="false" sId="4">
    <oc r="AI484" t="e">
      <f>-</f>
    </oc>
    <nc r="AI484" t="n">
      <f>-</f>
    </nc>
  </rcc>
  <rcc rId="29403" ua="false" sId="4">
    <oc r="AI485" t="e">
      <f>-</f>
    </oc>
    <nc r="AI485" t="n">
      <f>-</f>
    </nc>
  </rcc>
  <rcc rId="29404" ua="false" sId="4">
    <oc r="AI486" t="e">
      <f>-</f>
    </oc>
    <nc r="AI486" t="n">
      <f>-</f>
    </nc>
  </rcc>
  <rcc rId="29405" ua="false" sId="4">
    <oc r="AI487" t="e">
      <f>-</f>
    </oc>
    <nc r="AI487" t="n">
      <f>-</f>
    </nc>
  </rcc>
  <rcc rId="29406" ua="false" sId="4">
    <oc r="AI488" t="e">
      <f>-</f>
    </oc>
    <nc r="AI488" t="n">
      <f>-</f>
    </nc>
  </rcc>
  <rcc rId="29407" ua="false" sId="4">
    <oc r="AI489" t="e">
      <f>-</f>
    </oc>
    <nc r="AI489" t="n">
      <f>-</f>
    </nc>
  </rcc>
  <rcc rId="29408" ua="false" sId="4">
    <oc r="AI490" t="e">
      <f>-</f>
    </oc>
    <nc r="AI490" t="n">
      <f>-</f>
    </nc>
  </rcc>
  <rcc rId="29409" ua="false" sId="4">
    <oc r="AI491" t="e">
      <f>-</f>
    </oc>
    <nc r="AI491" t="n">
      <f>-</f>
    </nc>
  </rcc>
  <rcc rId="29410" ua="false" sId="4">
    <oc r="AI492" t="e">
      <f>-</f>
    </oc>
    <nc r="AI492" t="n">
      <f>-</f>
    </nc>
  </rcc>
  <rcc rId="29411" ua="false" sId="4">
    <oc r="AI493" t="e">
      <f>-</f>
    </oc>
    <nc r="AI493" t="n">
      <f>-</f>
    </nc>
  </rcc>
  <rcc rId="29412" ua="false" sId="4">
    <oc r="AI494" t="e">
      <f>-</f>
    </oc>
    <nc r="AI494" t="n">
      <f>-</f>
    </nc>
  </rcc>
  <rcc rId="29413" ua="false" sId="4">
    <oc r="AI495" t="e">
      <f>AVERAGE(AI470:AI494)</f>
    </oc>
    <nc r="AI495" t="n">
      <f>-</f>
    </nc>
  </rcc>
  <rcc rId="29414" ua="false" sId="4">
    <oc r="AI496" t="e">
      <f>_xlfn.STDEV.P(AI470:AI494)</f>
    </oc>
    <nc r="AI496" t="n">
      <f>-</f>
    </nc>
  </rcc>
  <rcc rId="29415" ua="false" sId="4">
    <oc r="AJ470" t="e">
      <f>-</f>
    </oc>
    <nc r="AJ470" t="n">
      <f>-</f>
    </nc>
  </rcc>
  <rcc rId="29416" ua="false" sId="4">
    <oc r="AJ471" t="e">
      <f>-</f>
    </oc>
    <nc r="AJ471" t="n">
      <f>-</f>
    </nc>
  </rcc>
  <rcc rId="29417" ua="false" sId="4">
    <oc r="AJ472" t="e">
      <f>-</f>
    </oc>
    <nc r="AJ472" t="n">
      <f>-</f>
    </nc>
  </rcc>
  <rcc rId="29418" ua="false" sId="4">
    <oc r="AJ473" t="e">
      <f>-</f>
    </oc>
    <nc r="AJ473" t="n">
      <f>-</f>
    </nc>
  </rcc>
  <rcc rId="29419" ua="false" sId="4">
    <oc r="AJ474" t="e">
      <f>-</f>
    </oc>
    <nc r="AJ474" t="n">
      <f>-</f>
    </nc>
  </rcc>
  <rcc rId="29420" ua="false" sId="4">
    <oc r="AJ475" t="e">
      <f>-</f>
    </oc>
    <nc r="AJ475" t="n">
      <f>-</f>
    </nc>
  </rcc>
  <rcc rId="29421" ua="false" sId="4">
    <oc r="AJ476" t="e">
      <f>-</f>
    </oc>
    <nc r="AJ476" t="n">
      <f>-</f>
    </nc>
  </rcc>
  <rcc rId="29422" ua="false" sId="4">
    <oc r="AJ477" t="e">
      <f>-</f>
    </oc>
    <nc r="AJ477" t="n">
      <f>-</f>
    </nc>
  </rcc>
  <rcc rId="29423" ua="false" sId="4">
    <oc r="AJ478" t="e">
      <f>-</f>
    </oc>
    <nc r="AJ478" t="n">
      <f>-</f>
    </nc>
  </rcc>
  <rcc rId="29424" ua="false" sId="4">
    <oc r="AJ479" t="e">
      <f>-</f>
    </oc>
    <nc r="AJ479" t="n">
      <f>-</f>
    </nc>
  </rcc>
  <rcc rId="29425" ua="false" sId="4">
    <oc r="AJ480" t="e">
      <f>-</f>
    </oc>
    <nc r="AJ480" t="n">
      <f>-</f>
    </nc>
  </rcc>
  <rcc rId="29426" ua="false" sId="4">
    <oc r="AJ481" t="e">
      <f>-</f>
    </oc>
    <nc r="AJ481" t="n">
      <f>-</f>
    </nc>
  </rcc>
  <rcc rId="29427" ua="false" sId="4">
    <oc r="AJ482" t="e">
      <f>-</f>
    </oc>
    <nc r="AJ482" t="n">
      <f>-</f>
    </nc>
  </rcc>
  <rcc rId="29428" ua="false" sId="4">
    <oc r="AJ483" t="e">
      <f>-</f>
    </oc>
    <nc r="AJ483" t="n">
      <f>-</f>
    </nc>
  </rcc>
  <rcc rId="29429" ua="false" sId="4">
    <oc r="AJ484" t="e">
      <f>-</f>
    </oc>
    <nc r="AJ484" t="n">
      <f>-</f>
    </nc>
  </rcc>
  <rcc rId="29430" ua="false" sId="4">
    <oc r="AJ485" t="e">
      <f>-</f>
    </oc>
    <nc r="AJ485" t="n">
      <f>-</f>
    </nc>
  </rcc>
  <rcc rId="29431" ua="false" sId="4">
    <oc r="AJ486" t="e">
      <f>-</f>
    </oc>
    <nc r="AJ486" t="n">
      <f>-</f>
    </nc>
  </rcc>
  <rcc rId="29432" ua="false" sId="4">
    <oc r="AJ487" t="e">
      <f>-</f>
    </oc>
    <nc r="AJ487" t="n">
      <f>-</f>
    </nc>
  </rcc>
  <rcc rId="29433" ua="false" sId="4">
    <oc r="AJ488" t="e">
      <f>-</f>
    </oc>
    <nc r="AJ488" t="n">
      <f>-</f>
    </nc>
  </rcc>
  <rcc rId="29434" ua="false" sId="4">
    <oc r="AJ489" t="e">
      <f>-</f>
    </oc>
    <nc r="AJ489" t="n">
      <f>-</f>
    </nc>
  </rcc>
  <rcc rId="29435" ua="false" sId="4">
    <oc r="AJ490" t="e">
      <f>-</f>
    </oc>
    <nc r="AJ490" t="n">
      <f>-</f>
    </nc>
  </rcc>
  <rcc rId="29436" ua="false" sId="4">
    <oc r="AJ491" t="e">
      <f>-</f>
    </oc>
    <nc r="AJ491" t="n">
      <f>-</f>
    </nc>
  </rcc>
  <rcc rId="29437" ua="false" sId="4">
    <oc r="AJ492" t="e">
      <f>-</f>
    </oc>
    <nc r="AJ492" t="n">
      <f>-</f>
    </nc>
  </rcc>
  <rcc rId="29438" ua="false" sId="4">
    <oc r="AJ493" t="e">
      <f>-</f>
    </oc>
    <nc r="AJ493" t="n">
      <f>-</f>
    </nc>
  </rcc>
  <rcc rId="29439" ua="false" sId="4">
    <oc r="AJ494" t="e">
      <f>-</f>
    </oc>
    <nc r="AJ494" t="n">
      <f>-</f>
    </nc>
  </rcc>
  <rcc rId="29440" ua="false" sId="4">
    <oc r="AK470" t="e">
      <f>-</f>
    </oc>
    <nc r="AK470" t="n">
      <f>-</f>
    </nc>
  </rcc>
  <rcc rId="29441" ua="false" sId="4">
    <oc r="AK471" t="e">
      <f>-</f>
    </oc>
    <nc r="AK471" t="n">
      <f>-</f>
    </nc>
  </rcc>
  <rcc rId="29442" ua="false" sId="4">
    <oc r="AK472" t="e">
      <f>-</f>
    </oc>
    <nc r="AK472" t="n">
      <f>-</f>
    </nc>
  </rcc>
  <rcc rId="29443" ua="false" sId="4">
    <oc r="AK473" t="e">
      <f>-</f>
    </oc>
    <nc r="AK473" t="n">
      <f>-</f>
    </nc>
  </rcc>
  <rcc rId="29444" ua="false" sId="4">
    <oc r="AK474" t="e">
      <f>-</f>
    </oc>
    <nc r="AK474" t="n">
      <f>-</f>
    </nc>
  </rcc>
  <rcc rId="29445" ua="false" sId="4">
    <oc r="AK475" t="e">
      <f>-</f>
    </oc>
    <nc r="AK475" t="n">
      <f>-</f>
    </nc>
  </rcc>
  <rcc rId="29446" ua="false" sId="4">
    <oc r="AK476" t="e">
      <f>-</f>
    </oc>
    <nc r="AK476" t="n">
      <f>-</f>
    </nc>
  </rcc>
  <rcc rId="29447" ua="false" sId="4">
    <oc r="AK477" t="e">
      <f>-</f>
    </oc>
    <nc r="AK477" t="n">
      <f>-</f>
    </nc>
  </rcc>
  <rcc rId="29448" ua="false" sId="4">
    <oc r="AK478" t="e">
      <f>-</f>
    </oc>
    <nc r="AK478" t="n">
      <f>-</f>
    </nc>
  </rcc>
  <rcc rId="29449" ua="false" sId="4">
    <oc r="AK479" t="e">
      <f>-</f>
    </oc>
    <nc r="AK479" t="n">
      <f>-</f>
    </nc>
  </rcc>
  <rcc rId="29450" ua="false" sId="4">
    <oc r="AK480" t="e">
      <f>-</f>
    </oc>
    <nc r="AK480" t="n">
      <f>-</f>
    </nc>
  </rcc>
  <rcc rId="29451" ua="false" sId="4">
    <oc r="AK481" t="e">
      <f>-</f>
    </oc>
    <nc r="AK481" t="n">
      <f>-</f>
    </nc>
  </rcc>
  <rcc rId="29452" ua="false" sId="4">
    <oc r="AK482" t="e">
      <f>-</f>
    </oc>
    <nc r="AK482" t="n">
      <f>-</f>
    </nc>
  </rcc>
  <rcc rId="29453" ua="false" sId="4">
    <oc r="AK483" t="e">
      <f>-</f>
    </oc>
    <nc r="AK483" t="n">
      <f>-</f>
    </nc>
  </rcc>
  <rcc rId="29454" ua="false" sId="4">
    <oc r="AK484" t="e">
      <f>-</f>
    </oc>
    <nc r="AK484" t="n">
      <f>-</f>
    </nc>
  </rcc>
  <rcc rId="29455" ua="false" sId="4">
    <oc r="AK485" t="e">
      <f>-</f>
    </oc>
    <nc r="AK485" t="n">
      <f>-</f>
    </nc>
  </rcc>
  <rcc rId="29456" ua="false" sId="4">
    <oc r="AK486" t="e">
      <f>-</f>
    </oc>
    <nc r="AK486" t="n">
      <f>-</f>
    </nc>
  </rcc>
  <rcc rId="29457" ua="false" sId="4">
    <oc r="AK487" t="e">
      <f>-</f>
    </oc>
    <nc r="AK487" t="n">
      <f>-</f>
    </nc>
  </rcc>
  <rcc rId="29458" ua="false" sId="4">
    <oc r="AK488" t="e">
      <f>-</f>
    </oc>
    <nc r="AK488" t="n">
      <f>-</f>
    </nc>
  </rcc>
  <rcc rId="29459" ua="false" sId="4">
    <oc r="AK489" t="e">
      <f>-</f>
    </oc>
    <nc r="AK489" t="n">
      <f>-</f>
    </nc>
  </rcc>
  <rcc rId="29460" ua="false" sId="4">
    <oc r="AK490" t="e">
      <f>-</f>
    </oc>
    <nc r="AK490" t="n">
      <f>-</f>
    </nc>
  </rcc>
  <rcc rId="29461" ua="false" sId="4">
    <oc r="AK491" t="e">
      <f>-</f>
    </oc>
    <nc r="AK491" t="n">
      <f>-</f>
    </nc>
  </rcc>
  <rcc rId="29462" ua="false" sId="4">
    <oc r="AK492" t="e">
      <f>-</f>
    </oc>
    <nc r="AK492" t="n">
      <f>-</f>
    </nc>
  </rcc>
  <rcc rId="29463" ua="false" sId="4">
    <oc r="AK493" t="e">
      <f>-</f>
    </oc>
    <nc r="AK493" t="n">
      <f>-</f>
    </nc>
  </rcc>
  <rcc rId="29464" ua="false" sId="4">
    <oc r="AK494" t="e">
      <f>-</f>
    </oc>
    <nc r="AK494" t="n">
      <f>-</f>
    </nc>
  </rcc>
  <rcc rId="29465" ua="false" sId="4">
    <oc r="AK495" t="e">
      <f>AVERAGE(AK470:AK494)</f>
    </oc>
    <nc r="AK495" t="n">
      <f>-</f>
    </nc>
  </rcc>
  <rcc rId="29466" ua="false" sId="4">
    <oc r="AK496" t="e">
      <f>_xlfn.STDEV.P(AK470:AK494)</f>
    </oc>
    <nc r="AK496" t="n">
      <f>-</f>
    </nc>
  </rcc>
  <rcc rId="29467" ua="false" sId="4">
    <oc r="AL470" t="e">
      <f>-</f>
    </oc>
    <nc r="AL470" t="n">
      <f>-</f>
    </nc>
  </rcc>
  <rcc rId="29468" ua="false" sId="4">
    <oc r="AL471" t="e">
      <f>-</f>
    </oc>
    <nc r="AL471" t="n">
      <f>-</f>
    </nc>
  </rcc>
  <rcc rId="29469" ua="false" sId="4">
    <oc r="AL472" t="e">
      <f>-</f>
    </oc>
    <nc r="AL472" t="n">
      <f>-</f>
    </nc>
  </rcc>
  <rcc rId="29470" ua="false" sId="4">
    <oc r="AL473" t="e">
      <f>-</f>
    </oc>
    <nc r="AL473" t="n">
      <f>-</f>
    </nc>
  </rcc>
  <rcc rId="29471" ua="false" sId="4">
    <oc r="AL474" t="e">
      <f>-</f>
    </oc>
    <nc r="AL474" t="n">
      <f>-</f>
    </nc>
  </rcc>
  <rcc rId="29472" ua="false" sId="4">
    <oc r="AL475" t="e">
      <f>-</f>
    </oc>
    <nc r="AL475" t="n">
      <f>-</f>
    </nc>
  </rcc>
  <rcc rId="29473" ua="false" sId="4">
    <oc r="AL476" t="e">
      <f>-</f>
    </oc>
    <nc r="AL476" t="n">
      <f>-</f>
    </nc>
  </rcc>
  <rcc rId="29474" ua="false" sId="4">
    <oc r="AL477" t="e">
      <f>-</f>
    </oc>
    <nc r="AL477" t="n">
      <f>-</f>
    </nc>
  </rcc>
  <rcc rId="29475" ua="false" sId="4">
    <oc r="AL478" t="e">
      <f>-</f>
    </oc>
    <nc r="AL478" t="n">
      <f>-</f>
    </nc>
  </rcc>
  <rcc rId="29476" ua="false" sId="4">
    <oc r="AL479" t="e">
      <f>-</f>
    </oc>
    <nc r="AL479" t="n">
      <f>-</f>
    </nc>
  </rcc>
  <rcc rId="29477" ua="false" sId="4">
    <oc r="AL480" t="e">
      <f>-</f>
    </oc>
    <nc r="AL480" t="n">
      <f>-</f>
    </nc>
  </rcc>
  <rcc rId="29478" ua="false" sId="4">
    <oc r="AL481" t="e">
      <f>-</f>
    </oc>
    <nc r="AL481" t="n">
      <f>-</f>
    </nc>
  </rcc>
  <rcc rId="29479" ua="false" sId="4">
    <oc r="AL482" t="e">
      <f>-</f>
    </oc>
    <nc r="AL482" t="n">
      <f>-</f>
    </nc>
  </rcc>
  <rcc rId="29480" ua="false" sId="4">
    <oc r="AL483" t="e">
      <f>-</f>
    </oc>
    <nc r="AL483" t="n">
      <f>-</f>
    </nc>
  </rcc>
  <rcc rId="29481" ua="false" sId="4">
    <oc r="AL484" t="e">
      <f>-</f>
    </oc>
    <nc r="AL484" t="n">
      <f>-</f>
    </nc>
  </rcc>
  <rcc rId="29482" ua="false" sId="4">
    <oc r="AL485" t="e">
      <f>-</f>
    </oc>
    <nc r="AL485" t="n">
      <f>-</f>
    </nc>
  </rcc>
  <rcc rId="29483" ua="false" sId="4">
    <oc r="AL486" t="e">
      <f>-</f>
    </oc>
    <nc r="AL486" t="n">
      <f>-</f>
    </nc>
  </rcc>
  <rcc rId="29484" ua="false" sId="4">
    <oc r="AL487" t="e">
      <f>-</f>
    </oc>
    <nc r="AL487" t="n">
      <f>-</f>
    </nc>
  </rcc>
  <rcc rId="29485" ua="false" sId="4">
    <oc r="AL488" t="e">
      <f>-</f>
    </oc>
    <nc r="AL488" t="n">
      <f>-</f>
    </nc>
  </rcc>
  <rcc rId="29486" ua="false" sId="4">
    <oc r="AL489" t="e">
      <f>-</f>
    </oc>
    <nc r="AL489" t="n">
      <f>-</f>
    </nc>
  </rcc>
  <rcc rId="29487" ua="false" sId="4">
    <oc r="AL490" t="e">
      <f>-</f>
    </oc>
    <nc r="AL490" t="n">
      <f>-</f>
    </nc>
  </rcc>
  <rcc rId="29488" ua="false" sId="4">
    <oc r="AL491" t="e">
      <f>-</f>
    </oc>
    <nc r="AL491" t="n">
      <f>-</f>
    </nc>
  </rcc>
  <rcc rId="29489" ua="false" sId="4">
    <oc r="AL492" t="e">
      <f>-</f>
    </oc>
    <nc r="AL492" t="n">
      <f>-</f>
    </nc>
  </rcc>
  <rcc rId="29490" ua="false" sId="4">
    <oc r="AL493" t="e">
      <f>-</f>
    </oc>
    <nc r="AL493" t="n">
      <f>-</f>
    </nc>
  </rcc>
  <rcc rId="29491" ua="false" sId="4">
    <oc r="AL494" t="e">
      <f>-</f>
    </oc>
    <nc r="AL494" t="n">
      <f>-</f>
    </nc>
  </rcc>
  <rcc rId="29492" ua="false" sId="4">
    <oc r="AM470" t="e">
      <f>-</f>
    </oc>
    <nc r="AM470" t="n">
      <f>-</f>
    </nc>
  </rcc>
  <rcc rId="29493" ua="false" sId="4">
    <oc r="AM471" t="e">
      <f>-</f>
    </oc>
    <nc r="AM471" t="n">
      <f>-</f>
    </nc>
  </rcc>
  <rcc rId="29494" ua="false" sId="4">
    <oc r="AM472" t="e">
      <f>-</f>
    </oc>
    <nc r="AM472" t="n">
      <f>-</f>
    </nc>
  </rcc>
  <rcc rId="29495" ua="false" sId="4">
    <oc r="AM473" t="e">
      <f>-</f>
    </oc>
    <nc r="AM473" t="n">
      <f>-</f>
    </nc>
  </rcc>
  <rcc rId="29496" ua="false" sId="4">
    <oc r="AM474" t="e">
      <f>-</f>
    </oc>
    <nc r="AM474" t="n">
      <f>-</f>
    </nc>
  </rcc>
  <rcc rId="29497" ua="false" sId="4">
    <oc r="AM475" t="e">
      <f>-</f>
    </oc>
    <nc r="AM475" t="n">
      <f>-</f>
    </nc>
  </rcc>
  <rcc rId="29498" ua="false" sId="4">
    <oc r="AM476" t="e">
      <f>-</f>
    </oc>
    <nc r="AM476" t="n">
      <f>-</f>
    </nc>
  </rcc>
  <rcc rId="29499" ua="false" sId="4">
    <oc r="AM477" t="e">
      <f>-</f>
    </oc>
    <nc r="AM477" t="n">
      <f>-</f>
    </nc>
  </rcc>
  <rcc rId="29500" ua="false" sId="4">
    <oc r="AM478" t="e">
      <f>-</f>
    </oc>
    <nc r="AM478" t="n">
      <f>-</f>
    </nc>
  </rcc>
  <rcc rId="29501" ua="false" sId="4">
    <oc r="AM479" t="e">
      <f>-</f>
    </oc>
    <nc r="AM479" t="n">
      <f>-</f>
    </nc>
  </rcc>
  <rcc rId="29502" ua="false" sId="4">
    <oc r="AM480" t="e">
      <f>-</f>
    </oc>
    <nc r="AM480" t="n">
      <f>-</f>
    </nc>
  </rcc>
  <rcc rId="29503" ua="false" sId="4">
    <oc r="AM481" t="e">
      <f>-</f>
    </oc>
    <nc r="AM481" t="n">
      <f>-</f>
    </nc>
  </rcc>
  <rcc rId="29504" ua="false" sId="4">
    <oc r="AM482" t="e">
      <f>-</f>
    </oc>
    <nc r="AM482" t="n">
      <f>-</f>
    </nc>
  </rcc>
  <rcc rId="29505" ua="false" sId="4">
    <oc r="AM483" t="e">
      <f>-</f>
    </oc>
    <nc r="AM483" t="n">
      <f>-</f>
    </nc>
  </rcc>
  <rcc rId="29506" ua="false" sId="4">
    <oc r="AM484" t="e">
      <f>-</f>
    </oc>
    <nc r="AM484" t="n">
      <f>-</f>
    </nc>
  </rcc>
  <rcc rId="29507" ua="false" sId="4">
    <oc r="AM485" t="e">
      <f>-</f>
    </oc>
    <nc r="AM485" t="n">
      <f>-</f>
    </nc>
  </rcc>
  <rcc rId="29508" ua="false" sId="4">
    <oc r="AM486" t="e">
      <f>-</f>
    </oc>
    <nc r="AM486" t="n">
      <f>-</f>
    </nc>
  </rcc>
  <rcc rId="29509" ua="false" sId="4">
    <oc r="AM487" t="e">
      <f>-</f>
    </oc>
    <nc r="AM487" t="n">
      <f>-</f>
    </nc>
  </rcc>
  <rcc rId="29510" ua="false" sId="4">
    <oc r="AM488" t="e">
      <f>-</f>
    </oc>
    <nc r="AM488" t="n">
      <f>-</f>
    </nc>
  </rcc>
  <rcc rId="29511" ua="false" sId="4">
    <oc r="AM489" t="e">
      <f>-</f>
    </oc>
    <nc r="AM489" t="n">
      <f>-</f>
    </nc>
  </rcc>
  <rcc rId="29512" ua="false" sId="4">
    <oc r="AM490" t="e">
      <f>-</f>
    </oc>
    <nc r="AM490" t="n">
      <f>-</f>
    </nc>
  </rcc>
  <rcc rId="29513" ua="false" sId="4">
    <oc r="AM491" t="e">
      <f>-</f>
    </oc>
    <nc r="AM491" t="n">
      <f>-</f>
    </nc>
  </rcc>
  <rcc rId="29514" ua="false" sId="4">
    <oc r="AM492" t="e">
      <f>-</f>
    </oc>
    <nc r="AM492" t="n">
      <f>-</f>
    </nc>
  </rcc>
  <rcc rId="29515" ua="false" sId="4">
    <oc r="AM493" t="e">
      <f>-</f>
    </oc>
    <nc r="AM493" t="n">
      <f>-</f>
    </nc>
  </rcc>
  <rcc rId="29516" ua="false" sId="4">
    <oc r="AM494" t="e">
      <f>-</f>
    </oc>
    <nc r="AM494" t="n">
      <f>-</f>
    </nc>
  </rcc>
  <rcc rId="29517" ua="false" sId="4">
    <oc r="AM495" t="n">
      <f>SUM(AM470:AM494)</f>
    </oc>
    <nc r="AM495" t="n">
      <f>-</f>
    </nc>
  </rcc>
  <rcc rId="29518" ua="false" sId="4">
    <oc r="AO470" t="e">
      <f>-</f>
    </oc>
    <nc r="AO470" t="n">
      <f>-</f>
    </nc>
  </rcc>
  <rcc rId="29519" ua="false" sId="4">
    <oc r="AO471" t="e">
      <f>-</f>
    </oc>
    <nc r="AO471" t="n">
      <f>-</f>
    </nc>
  </rcc>
  <rcc rId="29520" ua="false" sId="4">
    <oc r="AO472" t="e">
      <f>-</f>
    </oc>
    <nc r="AO472" t="n">
      <f>-</f>
    </nc>
  </rcc>
  <rcc rId="29521" ua="false" sId="4">
    <oc r="AO473" t="e">
      <f>-</f>
    </oc>
    <nc r="AO473" t="n">
      <f>-</f>
    </nc>
  </rcc>
  <rcc rId="29522" ua="false" sId="4">
    <oc r="AO474" t="e">
      <f>-</f>
    </oc>
    <nc r="AO474" t="n">
      <f>-</f>
    </nc>
  </rcc>
  <rcc rId="29523" ua="false" sId="4">
    <oc r="AO475" t="e">
      <f>-</f>
    </oc>
    <nc r="AO475" t="n">
      <f>-</f>
    </nc>
  </rcc>
  <rcc rId="29524" ua="false" sId="4">
    <oc r="AO476" t="e">
      <f>-</f>
    </oc>
    <nc r="AO476" t="n">
      <f>-</f>
    </nc>
  </rcc>
  <rcc rId="29525" ua="false" sId="4">
    <oc r="AO477" t="e">
      <f>-</f>
    </oc>
    <nc r="AO477" t="n">
      <f>-</f>
    </nc>
  </rcc>
  <rcc rId="29526" ua="false" sId="4">
    <oc r="AO478" t="e">
      <f>-</f>
    </oc>
    <nc r="AO478" t="n">
      <f>-</f>
    </nc>
  </rcc>
  <rcc rId="29527" ua="false" sId="4">
    <oc r="AO479" t="e">
      <f>-</f>
    </oc>
    <nc r="AO479" t="n">
      <f>-</f>
    </nc>
  </rcc>
  <rcc rId="29528" ua="false" sId="4">
    <oc r="AO480" t="e">
      <f>-</f>
    </oc>
    <nc r="AO480" t="n">
      <f>-</f>
    </nc>
  </rcc>
  <rcc rId="29529" ua="false" sId="4">
    <oc r="AO481" t="e">
      <f>-</f>
    </oc>
    <nc r="AO481" t="n">
      <f>-</f>
    </nc>
  </rcc>
  <rcc rId="29530" ua="false" sId="4">
    <oc r="AO482" t="e">
      <f>-</f>
    </oc>
    <nc r="AO482" t="n">
      <f>-</f>
    </nc>
  </rcc>
  <rcc rId="29531" ua="false" sId="4">
    <oc r="AO483" t="e">
      <f>-</f>
    </oc>
    <nc r="AO483" t="n">
      <f>-</f>
    </nc>
  </rcc>
  <rcc rId="29532" ua="false" sId="4">
    <oc r="AO484" t="e">
      <f>-</f>
    </oc>
    <nc r="AO484" t="n">
      <f>-</f>
    </nc>
  </rcc>
  <rcc rId="29533" ua="false" sId="4">
    <oc r="AO485" t="e">
      <f>-</f>
    </oc>
    <nc r="AO485" t="n">
      <f>-</f>
    </nc>
  </rcc>
  <rcc rId="29534" ua="false" sId="4">
    <oc r="AO486" t="e">
      <f>-</f>
    </oc>
    <nc r="AO486" t="n">
      <f>-</f>
    </nc>
  </rcc>
  <rcc rId="29535" ua="false" sId="4">
    <oc r="AO487" t="e">
      <f>-</f>
    </oc>
    <nc r="AO487" t="n">
      <f>-</f>
    </nc>
  </rcc>
  <rcc rId="29536" ua="false" sId="4">
    <oc r="AO488" t="e">
      <f>-</f>
    </oc>
    <nc r="AO488" t="n">
      <f>-</f>
    </nc>
  </rcc>
  <rcc rId="29537" ua="false" sId="4">
    <oc r="AO489" t="e">
      <f>-</f>
    </oc>
    <nc r="AO489" t="n">
      <f>-</f>
    </nc>
  </rcc>
  <rcc rId="29538" ua="false" sId="4">
    <oc r="AO490" t="e">
      <f>-</f>
    </oc>
    <nc r="AO490" t="n">
      <f>-</f>
    </nc>
  </rcc>
  <rcc rId="29539" ua="false" sId="4">
    <oc r="AO491" t="e">
      <f>-</f>
    </oc>
    <nc r="AO491" t="n">
      <f>-</f>
    </nc>
  </rcc>
  <rcc rId="29540" ua="false" sId="4">
    <oc r="AO492" t="e">
      <f>-</f>
    </oc>
    <nc r="AO492" t="n">
      <f>-</f>
    </nc>
  </rcc>
  <rcc rId="29541" ua="false" sId="4">
    <oc r="AO493" t="e">
      <f>-</f>
    </oc>
    <nc r="AO493" t="n">
      <f>-</f>
    </nc>
  </rcc>
  <rcc rId="29542" ua="false" sId="4">
    <oc r="AO494" t="e">
      <f>-</f>
    </oc>
    <nc r="AO494" t="n">
      <f>-</f>
    </nc>
  </rcc>
  <rcc rId="29543" ua="false" sId="4">
    <oc r="AO495" t="n">
      <f>SUM(AO468:AO494)</f>
    </oc>
    <nc r="AO495" t="n">
      <f>-</f>
    </nc>
  </rcc>
  <rcc rId="29544" ua="false" sId="4">
    <oc r="AP470" t="e">
      <f>-</f>
    </oc>
    <nc r="AP470" t="n">
      <f>-</f>
    </nc>
  </rcc>
  <rcc rId="29545" ua="false" sId="4">
    <oc r="AP471" t="e">
      <f>-</f>
    </oc>
    <nc r="AP471" t="n">
      <f>-</f>
    </nc>
  </rcc>
  <rcc rId="29546" ua="false" sId="4">
    <oc r="AP472" t="e">
      <f>-</f>
    </oc>
    <nc r="AP472" t="n">
      <f>-</f>
    </nc>
  </rcc>
  <rcc rId="29547" ua="false" sId="4">
    <oc r="AP473" t="e">
      <f>-</f>
    </oc>
    <nc r="AP473" t="n">
      <f>-</f>
    </nc>
  </rcc>
  <rcc rId="29548" ua="false" sId="4">
    <oc r="AP474" t="e">
      <f>-</f>
    </oc>
    <nc r="AP474" t="n">
      <f>-</f>
    </nc>
  </rcc>
  <rcc rId="29549" ua="false" sId="4">
    <oc r="AP475" t="e">
      <f>-</f>
    </oc>
    <nc r="AP475" t="n">
      <f>-</f>
    </nc>
  </rcc>
  <rcc rId="29550" ua="false" sId="4">
    <oc r="AP476" t="e">
      <f>-</f>
    </oc>
    <nc r="AP476" t="n">
      <f>-</f>
    </nc>
  </rcc>
  <rcc rId="29551" ua="false" sId="4">
    <oc r="AP477" t="e">
      <f>-</f>
    </oc>
    <nc r="AP477" t="n">
      <f>-</f>
    </nc>
  </rcc>
  <rcc rId="29552" ua="false" sId="4">
    <oc r="AP478" t="e">
      <f>-</f>
    </oc>
    <nc r="AP478" t="n">
      <f>-</f>
    </nc>
  </rcc>
  <rcc rId="29553" ua="false" sId="4">
    <oc r="AP479" t="e">
      <f>-</f>
    </oc>
    <nc r="AP479" t="n">
      <f>-</f>
    </nc>
  </rcc>
  <rcc rId="29554" ua="false" sId="4">
    <oc r="AP480" t="e">
      <f>-</f>
    </oc>
    <nc r="AP480" t="n">
      <f>-</f>
    </nc>
  </rcc>
  <rcc rId="29555" ua="false" sId="4">
    <oc r="AP481" t="e">
      <f>-</f>
    </oc>
    <nc r="AP481" t="n">
      <f>-</f>
    </nc>
  </rcc>
  <rcc rId="29556" ua="false" sId="4">
    <oc r="AP482" t="e">
      <f>-</f>
    </oc>
    <nc r="AP482" t="n">
      <f>-</f>
    </nc>
  </rcc>
  <rcc rId="29557" ua="false" sId="4">
    <oc r="AP483" t="e">
      <f>-</f>
    </oc>
    <nc r="AP483" t="n">
      <f>-</f>
    </nc>
  </rcc>
  <rcc rId="29558" ua="false" sId="4">
    <oc r="AP484" t="e">
      <f>-</f>
    </oc>
    <nc r="AP484" t="n">
      <f>-</f>
    </nc>
  </rcc>
  <rcc rId="29559" ua="false" sId="4">
    <oc r="AP485" t="e">
      <f>-</f>
    </oc>
    <nc r="AP485" t="n">
      <f>-</f>
    </nc>
  </rcc>
  <rcc rId="29560" ua="false" sId="4">
    <oc r="AP486" t="e">
      <f>-</f>
    </oc>
    <nc r="AP486" t="n">
      <f>-</f>
    </nc>
  </rcc>
  <rcc rId="29561" ua="false" sId="4">
    <oc r="AP487" t="e">
      <f>-</f>
    </oc>
    <nc r="AP487" t="n">
      <f>-</f>
    </nc>
  </rcc>
  <rcc rId="29562" ua="false" sId="4">
    <oc r="AP488" t="e">
      <f>-</f>
    </oc>
    <nc r="AP488" t="n">
      <f>-</f>
    </nc>
  </rcc>
  <rcc rId="29563" ua="false" sId="4">
    <oc r="AP489" t="e">
      <f>-</f>
    </oc>
    <nc r="AP489" t="n">
      <f>-</f>
    </nc>
  </rcc>
  <rcc rId="29564" ua="false" sId="4">
    <oc r="AP490" t="e">
      <f>-</f>
    </oc>
    <nc r="AP490" t="n">
      <f>-</f>
    </nc>
  </rcc>
  <rcc rId="29565" ua="false" sId="4">
    <oc r="AP491" t="e">
      <f>-</f>
    </oc>
    <nc r="AP491" t="n">
      <f>-</f>
    </nc>
  </rcc>
  <rcc rId="29566" ua="false" sId="4">
    <oc r="AP492" t="e">
      <f>-</f>
    </oc>
    <nc r="AP492" t="n">
      <f>-</f>
    </nc>
  </rcc>
  <rcc rId="29567" ua="false" sId="4">
    <oc r="AP493" t="e">
      <f>-</f>
    </oc>
    <nc r="AP493" t="n">
      <f>-</f>
    </nc>
  </rcc>
  <rcc rId="29568" ua="false" sId="4">
    <oc r="AP494" t="e">
      <f>-</f>
    </oc>
    <nc r="AP494" t="n">
      <f>-</f>
    </nc>
  </rcc>
  <rcc rId="29569" ua="false" sId="4">
    <oc r="AP495" t="n">
      <f>SUM(AP468:AP494)</f>
    </oc>
    <nc r="AP495" t="n">
      <f>-</f>
    </nc>
  </rcc>
  <rcc rId="29570" ua="false" sId="4">
    <oc r="AQ470" t="e">
      <f>-</f>
    </oc>
    <nc r="AQ470" t="n">
      <f>-</f>
    </nc>
  </rcc>
  <rcc rId="29571" ua="false" sId="4">
    <oc r="AQ471" t="e">
      <f>-</f>
    </oc>
    <nc r="AQ471" t="n">
      <f>-</f>
    </nc>
  </rcc>
  <rcc rId="29572" ua="false" sId="4">
    <oc r="AQ472" t="e">
      <f>-</f>
    </oc>
    <nc r="AQ472" t="n">
      <f>-</f>
    </nc>
  </rcc>
  <rcc rId="29573" ua="false" sId="4">
    <oc r="AQ473" t="e">
      <f>-</f>
    </oc>
    <nc r="AQ473" t="n">
      <f>-</f>
    </nc>
  </rcc>
  <rcc rId="29574" ua="false" sId="4">
    <oc r="AQ474" t="e">
      <f>-</f>
    </oc>
    <nc r="AQ474" t="n">
      <f>-</f>
    </nc>
  </rcc>
  <rcc rId="29575" ua="false" sId="4">
    <oc r="AQ475" t="e">
      <f>-</f>
    </oc>
    <nc r="AQ475" t="n">
      <f>-</f>
    </nc>
  </rcc>
  <rcc rId="29576" ua="false" sId="4">
    <oc r="AQ476" t="e">
      <f>-</f>
    </oc>
    <nc r="AQ476" t="n">
      <f>-</f>
    </nc>
  </rcc>
  <rcc rId="29577" ua="false" sId="4">
    <oc r="AQ477" t="e">
      <f>-</f>
    </oc>
    <nc r="AQ477" t="n">
      <f>-</f>
    </nc>
  </rcc>
  <rcc rId="29578" ua="false" sId="4">
    <oc r="AQ478" t="e">
      <f>-</f>
    </oc>
    <nc r="AQ478" t="n">
      <f>-</f>
    </nc>
  </rcc>
  <rcc rId="29579" ua="false" sId="4">
    <oc r="AQ479" t="e">
      <f>-</f>
    </oc>
    <nc r="AQ479" t="n">
      <f>-</f>
    </nc>
  </rcc>
  <rcc rId="29580" ua="false" sId="4">
    <oc r="AQ480" t="e">
      <f>-</f>
    </oc>
    <nc r="AQ480" t="n">
      <f>-</f>
    </nc>
  </rcc>
  <rcc rId="29581" ua="false" sId="4">
    <oc r="AQ481" t="e">
      <f>-</f>
    </oc>
    <nc r="AQ481" t="n">
      <f>-</f>
    </nc>
  </rcc>
  <rcc rId="29582" ua="false" sId="4">
    <oc r="AQ482" t="e">
      <f>-</f>
    </oc>
    <nc r="AQ482" t="n">
      <f>-</f>
    </nc>
  </rcc>
  <rcc rId="29583" ua="false" sId="4">
    <oc r="AQ483" t="e">
      <f>-</f>
    </oc>
    <nc r="AQ483" t="n">
      <f>-</f>
    </nc>
  </rcc>
  <rcc rId="29584" ua="false" sId="4">
    <oc r="AQ484" t="e">
      <f>-</f>
    </oc>
    <nc r="AQ484" t="n">
      <f>-</f>
    </nc>
  </rcc>
  <rcc rId="29585" ua="false" sId="4">
    <oc r="AQ485" t="e">
      <f>-</f>
    </oc>
    <nc r="AQ485" t="n">
      <f>-</f>
    </nc>
  </rcc>
  <rcc rId="29586" ua="false" sId="4">
    <oc r="AQ486" t="e">
      <f>-</f>
    </oc>
    <nc r="AQ486" t="n">
      <f>-</f>
    </nc>
  </rcc>
  <rcc rId="29587" ua="false" sId="4">
    <oc r="AQ487" t="e">
      <f>-</f>
    </oc>
    <nc r="AQ487" t="n">
      <f>-</f>
    </nc>
  </rcc>
  <rcc rId="29588" ua="false" sId="4">
    <oc r="AQ488" t="e">
      <f>-</f>
    </oc>
    <nc r="AQ488" t="n">
      <f>-</f>
    </nc>
  </rcc>
  <rcc rId="29589" ua="false" sId="4">
    <oc r="AQ489" t="e">
      <f>-</f>
    </oc>
    <nc r="AQ489" t="n">
      <f>-</f>
    </nc>
  </rcc>
  <rcc rId="29590" ua="false" sId="4">
    <oc r="AQ490" t="e">
      <f>-</f>
    </oc>
    <nc r="AQ490" t="n">
      <f>-</f>
    </nc>
  </rcc>
  <rcc rId="29591" ua="false" sId="4">
    <oc r="AQ491" t="e">
      <f>-</f>
    </oc>
    <nc r="AQ491" t="n">
      <f>-</f>
    </nc>
  </rcc>
  <rcc rId="29592" ua="false" sId="4">
    <oc r="AQ492" t="e">
      <f>-</f>
    </oc>
    <nc r="AQ492" t="n">
      <f>-</f>
    </nc>
  </rcc>
  <rcc rId="29593" ua="false" sId="4">
    <oc r="AQ493" t="e">
      <f>-</f>
    </oc>
    <nc r="AQ493" t="n">
      <f>-</f>
    </nc>
  </rcc>
  <rcc rId="29594" ua="false" sId="4">
    <oc r="AQ494" t="e">
      <f>-</f>
    </oc>
    <nc r="AQ494" t="n">
      <f>-</f>
    </nc>
  </rcc>
  <rcc rId="29595" ua="false" sId="4">
    <oc r="AQ495" t="n">
      <f>SUM(AQ468:AQ494)</f>
    </oc>
    <nc r="AQ495" t="n">
      <f>-</f>
    </nc>
  </rcc>
  <rcc rId="29596" ua="false" sId="4">
    <oc r="AR470" t="e">
      <f>-</f>
    </oc>
    <nc r="AR470" t="n">
      <f>-</f>
    </nc>
  </rcc>
  <rcc rId="29597" ua="false" sId="4">
    <oc r="AR471" t="e">
      <f>-</f>
    </oc>
    <nc r="AR471" t="n">
      <f>-</f>
    </nc>
  </rcc>
  <rcc rId="29598" ua="false" sId="4">
    <oc r="AR472" t="e">
      <f>-</f>
    </oc>
    <nc r="AR472" t="n">
      <f>-</f>
    </nc>
  </rcc>
  <rcc rId="29599" ua="false" sId="4">
    <oc r="AR473" t="e">
      <f>-</f>
    </oc>
    <nc r="AR473" t="n">
      <f>-</f>
    </nc>
  </rcc>
  <rcc rId="29600" ua="false" sId="4">
    <oc r="AR474" t="e">
      <f>-</f>
    </oc>
    <nc r="AR474" t="n">
      <f>-</f>
    </nc>
  </rcc>
  <rcc rId="29601" ua="false" sId="4">
    <oc r="AR475" t="e">
      <f>-</f>
    </oc>
    <nc r="AR475" t="n">
      <f>-</f>
    </nc>
  </rcc>
  <rcc rId="29602" ua="false" sId="4">
    <oc r="AR476" t="e">
      <f>-</f>
    </oc>
    <nc r="AR476" t="n">
      <f>-</f>
    </nc>
  </rcc>
  <rcc rId="29603" ua="false" sId="4">
    <oc r="AR477" t="e">
      <f>-</f>
    </oc>
    <nc r="AR477" t="n">
      <f>-</f>
    </nc>
  </rcc>
  <rcc rId="29604" ua="false" sId="4">
    <oc r="AR478" t="e">
      <f>-</f>
    </oc>
    <nc r="AR478" t="n">
      <f>-</f>
    </nc>
  </rcc>
  <rcc rId="29605" ua="false" sId="4">
    <oc r="AR479" t="e">
      <f>-</f>
    </oc>
    <nc r="AR479" t="n">
      <f>-</f>
    </nc>
  </rcc>
  <rcc rId="29606" ua="false" sId="4">
    <oc r="AR480" t="e">
      <f>-</f>
    </oc>
    <nc r="AR480" t="n">
      <f>-</f>
    </nc>
  </rcc>
  <rcc rId="29607" ua="false" sId="4">
    <oc r="AR481" t="e">
      <f>-</f>
    </oc>
    <nc r="AR481" t="n">
      <f>-</f>
    </nc>
  </rcc>
  <rcc rId="29608" ua="false" sId="4">
    <oc r="AR482" t="e">
      <f>-</f>
    </oc>
    <nc r="AR482" t="n">
      <f>-</f>
    </nc>
  </rcc>
  <rcc rId="29609" ua="false" sId="4">
    <oc r="AR483" t="e">
      <f>-</f>
    </oc>
    <nc r="AR483" t="n">
      <f>-</f>
    </nc>
  </rcc>
  <rcc rId="29610" ua="false" sId="4">
    <oc r="AR484" t="e">
      <f>-</f>
    </oc>
    <nc r="AR484" t="n">
      <f>-</f>
    </nc>
  </rcc>
  <rcc rId="29611" ua="false" sId="4">
    <oc r="AR485" t="e">
      <f>-</f>
    </oc>
    <nc r="AR485" t="n">
      <f>-</f>
    </nc>
  </rcc>
  <rcc rId="29612" ua="false" sId="4">
    <oc r="AR486" t="e">
      <f>-</f>
    </oc>
    <nc r="AR486" t="n">
      <f>-</f>
    </nc>
  </rcc>
  <rcc rId="29613" ua="false" sId="4">
    <oc r="AR487" t="e">
      <f>-</f>
    </oc>
    <nc r="AR487" t="n">
      <f>-</f>
    </nc>
  </rcc>
  <rcc rId="29614" ua="false" sId="4">
    <oc r="AR488" t="e">
      <f>-</f>
    </oc>
    <nc r="AR488" t="n">
      <f>-</f>
    </nc>
  </rcc>
  <rcc rId="29615" ua="false" sId="4">
    <oc r="AR489" t="e">
      <f>-</f>
    </oc>
    <nc r="AR489" t="n">
      <f>-</f>
    </nc>
  </rcc>
  <rcc rId="29616" ua="false" sId="4">
    <oc r="AR490" t="e">
      <f>-</f>
    </oc>
    <nc r="AR490" t="n">
      <f>-</f>
    </nc>
  </rcc>
  <rcc rId="29617" ua="false" sId="4">
    <oc r="AR491" t="e">
      <f>-</f>
    </oc>
    <nc r="AR491" t="n">
      <f>-</f>
    </nc>
  </rcc>
  <rcc rId="29618" ua="false" sId="4">
    <oc r="AR492" t="e">
      <f>-</f>
    </oc>
    <nc r="AR492" t="n">
      <f>-</f>
    </nc>
  </rcc>
  <rcc rId="29619" ua="false" sId="4">
    <oc r="AR493" t="e">
      <f>-</f>
    </oc>
    <nc r="AR493" t="n">
      <f>-</f>
    </nc>
  </rcc>
  <rcc rId="29620" ua="false" sId="4">
    <oc r="AR494" t="e">
      <f>-</f>
    </oc>
    <nc r="AR494" t="n">
      <f>-</f>
    </nc>
  </rcc>
  <rcc rId="29621" ua="false" sId="4">
    <oc r="AR495" t="n">
      <f>SUM(AR468:AR494)</f>
    </oc>
    <nc r="AR495" t="n">
      <f>-</f>
    </nc>
  </rcc>
  <rcc rId="29622" ua="false" sId="4">
    <oc r="AS470" t="e">
      <f>-</f>
    </oc>
    <nc r="AS470" t="n">
      <f>-</f>
    </nc>
  </rcc>
  <rcc rId="29623" ua="false" sId="4">
    <oc r="AS471" t="e">
      <f>-</f>
    </oc>
    <nc r="AS471" t="n">
      <f>-</f>
    </nc>
  </rcc>
  <rcc rId="29624" ua="false" sId="4">
    <oc r="AS472" t="e">
      <f>-</f>
    </oc>
    <nc r="AS472" t="n">
      <f>-</f>
    </nc>
  </rcc>
  <rcc rId="29625" ua="false" sId="4">
    <oc r="AS473" t="e">
      <f>-</f>
    </oc>
    <nc r="AS473" t="n">
      <f>-</f>
    </nc>
  </rcc>
  <rcc rId="29626" ua="false" sId="4">
    <oc r="AS474" t="e">
      <f>-</f>
    </oc>
    <nc r="AS474" t="n">
      <f>-</f>
    </nc>
  </rcc>
  <rcc rId="29627" ua="false" sId="4">
    <oc r="AS475" t="e">
      <f>-</f>
    </oc>
    <nc r="AS475" t="n">
      <f>-</f>
    </nc>
  </rcc>
  <rcc rId="29628" ua="false" sId="4">
    <oc r="AS476" t="e">
      <f>-</f>
    </oc>
    <nc r="AS476" t="n">
      <f>-</f>
    </nc>
  </rcc>
  <rcc rId="29629" ua="false" sId="4">
    <oc r="AS477" t="e">
      <f>-</f>
    </oc>
    <nc r="AS477" t="n">
      <f>-</f>
    </nc>
  </rcc>
  <rcc rId="29630" ua="false" sId="4">
    <oc r="AS478" t="e">
      <f>-</f>
    </oc>
    <nc r="AS478" t="n">
      <f>-</f>
    </nc>
  </rcc>
  <rcc rId="29631" ua="false" sId="4">
    <oc r="AS479" t="e">
      <f>-</f>
    </oc>
    <nc r="AS479" t="n">
      <f>-</f>
    </nc>
  </rcc>
  <rcc rId="29632" ua="false" sId="4">
    <oc r="AS480" t="e">
      <f>-</f>
    </oc>
    <nc r="AS480" t="n">
      <f>-</f>
    </nc>
  </rcc>
  <rcc rId="29633" ua="false" sId="4">
    <oc r="AS481" t="e">
      <f>-</f>
    </oc>
    <nc r="AS481" t="n">
      <f>-</f>
    </nc>
  </rcc>
  <rcc rId="29634" ua="false" sId="4">
    <oc r="AS482" t="e">
      <f>-</f>
    </oc>
    <nc r="AS482" t="n">
      <f>-</f>
    </nc>
  </rcc>
  <rcc rId="29635" ua="false" sId="4">
    <oc r="AS483" t="e">
      <f>-</f>
    </oc>
    <nc r="AS483" t="n">
      <f>-</f>
    </nc>
  </rcc>
  <rcc rId="29636" ua="false" sId="4">
    <oc r="AS484" t="e">
      <f>-</f>
    </oc>
    <nc r="AS484" t="n">
      <f>-</f>
    </nc>
  </rcc>
  <rcc rId="29637" ua="false" sId="4">
    <oc r="AS485" t="e">
      <f>-</f>
    </oc>
    <nc r="AS485" t="n">
      <f>-</f>
    </nc>
  </rcc>
  <rcc rId="29638" ua="false" sId="4">
    <oc r="AS486" t="e">
      <f>-</f>
    </oc>
    <nc r="AS486" t="n">
      <f>-</f>
    </nc>
  </rcc>
  <rcc rId="29639" ua="false" sId="4">
    <oc r="AS487" t="e">
      <f>-</f>
    </oc>
    <nc r="AS487" t="n">
      <f>-</f>
    </nc>
  </rcc>
  <rcc rId="29640" ua="false" sId="4">
    <oc r="AS488" t="e">
      <f>-</f>
    </oc>
    <nc r="AS488" t="n">
      <f>-</f>
    </nc>
  </rcc>
  <rcc rId="29641" ua="false" sId="4">
    <oc r="AS489" t="e">
      <f>-</f>
    </oc>
    <nc r="AS489" t="n">
      <f>-</f>
    </nc>
  </rcc>
  <rcc rId="29642" ua="false" sId="4">
    <oc r="AS490" t="e">
      <f>-</f>
    </oc>
    <nc r="AS490" t="n">
      <f>-</f>
    </nc>
  </rcc>
  <rcc rId="29643" ua="false" sId="4">
    <oc r="AS491" t="e">
      <f>-</f>
    </oc>
    <nc r="AS491" t="n">
      <f>-</f>
    </nc>
  </rcc>
  <rcc rId="29644" ua="false" sId="4">
    <oc r="AS492" t="e">
      <f>-</f>
    </oc>
    <nc r="AS492" t="n">
      <f>-</f>
    </nc>
  </rcc>
  <rcc rId="29645" ua="false" sId="4">
    <oc r="AS493" t="e">
      <f>-</f>
    </oc>
    <nc r="AS493" t="n">
      <f>-</f>
    </nc>
  </rcc>
  <rcc rId="29646" ua="false" sId="4">
    <oc r="AS494" t="e">
      <f>-</f>
    </oc>
    <nc r="AS494" t="n">
      <f>-</f>
    </nc>
  </rcc>
  <rcc rId="29647" ua="false" sId="4">
    <oc r="AS495" t="n">
      <f>SUM(AS468:AS494)</f>
    </oc>
    <nc r="AS495" t="n">
      <f>-</f>
    </nc>
  </rcc>
  <rcc rId="29648" ua="false" sId="4">
    <oc r="AT470" t="e">
      <f>-</f>
    </oc>
    <nc r="AT470" t="n">
      <f>-</f>
    </nc>
  </rcc>
  <rcc rId="29649" ua="false" sId="4">
    <oc r="AT471" t="e">
      <f>-</f>
    </oc>
    <nc r="AT471" t="n">
      <f>-</f>
    </nc>
  </rcc>
  <rcc rId="29650" ua="false" sId="4">
    <oc r="AT472" t="e">
      <f>-</f>
    </oc>
    <nc r="AT472" t="n">
      <f>-</f>
    </nc>
  </rcc>
  <rcc rId="29651" ua="false" sId="4">
    <oc r="AT473" t="e">
      <f>-</f>
    </oc>
    <nc r="AT473" t="n">
      <f>-</f>
    </nc>
  </rcc>
  <rcc rId="29652" ua="false" sId="4">
    <oc r="AT474" t="e">
      <f>-</f>
    </oc>
    <nc r="AT474" t="n">
      <f>-</f>
    </nc>
  </rcc>
  <rcc rId="29653" ua="false" sId="4">
    <oc r="AT475" t="e">
      <f>-</f>
    </oc>
    <nc r="AT475" t="n">
      <f>-</f>
    </nc>
  </rcc>
  <rcc rId="29654" ua="false" sId="4">
    <oc r="AT476" t="e">
      <f>-</f>
    </oc>
    <nc r="AT476" t="n">
      <f>-</f>
    </nc>
  </rcc>
  <rcc rId="29655" ua="false" sId="4">
    <oc r="AT477" t="e">
      <f>-</f>
    </oc>
    <nc r="AT477" t="n">
      <f>-</f>
    </nc>
  </rcc>
  <rcc rId="29656" ua="false" sId="4">
    <oc r="AT478" t="e">
      <f>-</f>
    </oc>
    <nc r="AT478" t="n">
      <f>-</f>
    </nc>
  </rcc>
  <rcc rId="29657" ua="false" sId="4">
    <oc r="AT479" t="e">
      <f>-</f>
    </oc>
    <nc r="AT479" t="n">
      <f>-</f>
    </nc>
  </rcc>
  <rcc rId="29658" ua="false" sId="4">
    <oc r="AT480" t="e">
      <f>-</f>
    </oc>
    <nc r="AT480" t="n">
      <f>-</f>
    </nc>
  </rcc>
  <rcc rId="29659" ua="false" sId="4">
    <oc r="AT481" t="e">
      <f>-</f>
    </oc>
    <nc r="AT481" t="n">
      <f>-</f>
    </nc>
  </rcc>
  <rcc rId="29660" ua="false" sId="4">
    <oc r="AT482" t="e">
      <f>-</f>
    </oc>
    <nc r="AT482" t="n">
      <f>-</f>
    </nc>
  </rcc>
  <rcc rId="29661" ua="false" sId="4">
    <oc r="AT483" t="e">
      <f>-</f>
    </oc>
    <nc r="AT483" t="n">
      <f>-</f>
    </nc>
  </rcc>
  <rcc rId="29662" ua="false" sId="4">
    <oc r="AT484" t="e">
      <f>-</f>
    </oc>
    <nc r="AT484" t="n">
      <f>-</f>
    </nc>
  </rcc>
  <rcc rId="29663" ua="false" sId="4">
    <oc r="AT485" t="e">
      <f>-</f>
    </oc>
    <nc r="AT485" t="n">
      <f>-</f>
    </nc>
  </rcc>
  <rcc rId="29664" ua="false" sId="4">
    <oc r="AT486" t="e">
      <f>-</f>
    </oc>
    <nc r="AT486" t="n">
      <f>-</f>
    </nc>
  </rcc>
  <rcc rId="29665" ua="false" sId="4">
    <oc r="AT487" t="e">
      <f>-</f>
    </oc>
    <nc r="AT487" t="n">
      <f>-</f>
    </nc>
  </rcc>
  <rcc rId="29666" ua="false" sId="4">
    <oc r="AT488" t="e">
      <f>-</f>
    </oc>
    <nc r="AT488" t="n">
      <f>-</f>
    </nc>
  </rcc>
  <rcc rId="29667" ua="false" sId="4">
    <oc r="AT489" t="e">
      <f>-</f>
    </oc>
    <nc r="AT489" t="n">
      <f>-</f>
    </nc>
  </rcc>
  <rcc rId="29668" ua="false" sId="4">
    <oc r="AT490" t="e">
      <f>-</f>
    </oc>
    <nc r="AT490" t="n">
      <f>-</f>
    </nc>
  </rcc>
  <rcc rId="29669" ua="false" sId="4">
    <oc r="AT491" t="e">
      <f>-</f>
    </oc>
    <nc r="AT491" t="n">
      <f>-</f>
    </nc>
  </rcc>
  <rcc rId="29670" ua="false" sId="4">
    <oc r="AT492" t="e">
      <f>-</f>
    </oc>
    <nc r="AT492" t="n">
      <f>-</f>
    </nc>
  </rcc>
  <rcc rId="29671" ua="false" sId="4">
    <oc r="AT493" t="e">
      <f>-</f>
    </oc>
    <nc r="AT493" t="n">
      <f>-</f>
    </nc>
  </rcc>
  <rcc rId="29672" ua="false" sId="4">
    <oc r="AT494" t="e">
      <f>-</f>
    </oc>
    <nc r="AT494" t="n">
      <f>-</f>
    </nc>
  </rcc>
  <rcc rId="29673" ua="false" sId="4">
    <oc r="AT495" t="n">
      <f>SUM(AT468:AT494)</f>
    </oc>
    <nc r="AT495" t="n">
      <f>-</f>
    </nc>
  </rcc>
  <rcc rId="29674" ua="false" sId="4">
    <oc r="AU470" t="e">
      <f>-</f>
    </oc>
    <nc r="AU470" t="n">
      <f>-</f>
    </nc>
  </rcc>
  <rcc rId="29675" ua="false" sId="4">
    <oc r="AU471" t="e">
      <f>-</f>
    </oc>
    <nc r="AU471" t="n">
      <f>-</f>
    </nc>
  </rcc>
  <rcc rId="29676" ua="false" sId="4">
    <oc r="AU472" t="e">
      <f>-</f>
    </oc>
    <nc r="AU472" t="n">
      <f>-</f>
    </nc>
  </rcc>
  <rcc rId="29677" ua="false" sId="4">
    <oc r="AU473" t="e">
      <f>-</f>
    </oc>
    <nc r="AU473" t="n">
      <f>-</f>
    </nc>
  </rcc>
  <rcc rId="29678" ua="false" sId="4">
    <oc r="AU474" t="e">
      <f>-</f>
    </oc>
    <nc r="AU474" t="n">
      <f>-</f>
    </nc>
  </rcc>
  <rcc rId="29679" ua="false" sId="4">
    <oc r="AU475" t="e">
      <f>-</f>
    </oc>
    <nc r="AU475" t="n">
      <f>-</f>
    </nc>
  </rcc>
  <rcc rId="29680" ua="false" sId="4">
    <oc r="AU476" t="e">
      <f>-</f>
    </oc>
    <nc r="AU476" t="n">
      <f>-</f>
    </nc>
  </rcc>
  <rcc rId="29681" ua="false" sId="4">
    <oc r="AU477" t="e">
      <f>-</f>
    </oc>
    <nc r="AU477" t="n">
      <f>-</f>
    </nc>
  </rcc>
  <rcc rId="29682" ua="false" sId="4">
    <oc r="AU478" t="e">
      <f>-</f>
    </oc>
    <nc r="AU478" t="n">
      <f>-</f>
    </nc>
  </rcc>
  <rcc rId="29683" ua="false" sId="4">
    <oc r="AU479" t="e">
      <f>-</f>
    </oc>
    <nc r="AU479" t="n">
      <f>-</f>
    </nc>
  </rcc>
  <rcc rId="29684" ua="false" sId="4">
    <oc r="AU480" t="e">
      <f>-</f>
    </oc>
    <nc r="AU480" t="n">
      <f>-</f>
    </nc>
  </rcc>
  <rcc rId="29685" ua="false" sId="4">
    <oc r="AU481" t="e">
      <f>-</f>
    </oc>
    <nc r="AU481" t="n">
      <f>-</f>
    </nc>
  </rcc>
  <rcc rId="29686" ua="false" sId="4">
    <oc r="AU482" t="e">
      <f>-</f>
    </oc>
    <nc r="AU482" t="n">
      <f>-</f>
    </nc>
  </rcc>
  <rcc rId="29687" ua="false" sId="4">
    <oc r="AU483" t="e">
      <f>-</f>
    </oc>
    <nc r="AU483" t="n">
      <f>-</f>
    </nc>
  </rcc>
  <rcc rId="29688" ua="false" sId="4">
    <oc r="AU484" t="e">
      <f>-</f>
    </oc>
    <nc r="AU484" t="n">
      <f>-</f>
    </nc>
  </rcc>
  <rcc rId="29689" ua="false" sId="4">
    <oc r="AU485" t="e">
      <f>-</f>
    </oc>
    <nc r="AU485" t="n">
      <f>-</f>
    </nc>
  </rcc>
  <rcc rId="29690" ua="false" sId="4">
    <oc r="AU486" t="e">
      <f>-</f>
    </oc>
    <nc r="AU486" t="n">
      <f>-</f>
    </nc>
  </rcc>
  <rcc rId="29691" ua="false" sId="4">
    <oc r="AU487" t="e">
      <f>-</f>
    </oc>
    <nc r="AU487" t="n">
      <f>-</f>
    </nc>
  </rcc>
  <rcc rId="29692" ua="false" sId="4">
    <oc r="AU488" t="e">
      <f>-</f>
    </oc>
    <nc r="AU488" t="n">
      <f>-</f>
    </nc>
  </rcc>
  <rcc rId="29693" ua="false" sId="4">
    <oc r="AU489" t="e">
      <f>-</f>
    </oc>
    <nc r="AU489" t="n">
      <f>-</f>
    </nc>
  </rcc>
  <rcc rId="29694" ua="false" sId="4">
    <oc r="AU490" t="e">
      <f>-</f>
    </oc>
    <nc r="AU490" t="n">
      <f>-</f>
    </nc>
  </rcc>
  <rcc rId="29695" ua="false" sId="4">
    <oc r="AU491" t="e">
      <f>-</f>
    </oc>
    <nc r="AU491" t="n">
      <f>-</f>
    </nc>
  </rcc>
  <rcc rId="29696" ua="false" sId="4">
    <oc r="AU492" t="e">
      <f>-</f>
    </oc>
    <nc r="AU492" t="n">
      <f>-</f>
    </nc>
  </rcc>
  <rcc rId="29697" ua="false" sId="4">
    <oc r="AU493" t="e">
      <f>-</f>
    </oc>
    <nc r="AU493" t="n">
      <f>-</f>
    </nc>
  </rcc>
  <rcc rId="29698" ua="false" sId="4">
    <oc r="AU494" t="e">
      <f>-</f>
    </oc>
    <nc r="AU494" t="n">
      <f>-</f>
    </nc>
  </rcc>
  <rcc rId="29699" ua="false" sId="4">
    <oc r="AU495" t="n">
      <f>SUM(AU468:AU494)</f>
    </oc>
    <nc r="AU495" t="n">
      <f>-</f>
    </nc>
  </rcc>
  <rcc rId="29700" ua="false" sId="4">
    <oc r="AV470" t="e">
      <f>-</f>
    </oc>
    <nc r="AV470" t="n">
      <f>-</f>
    </nc>
  </rcc>
  <rcc rId="29701" ua="false" sId="4">
    <oc r="AV471" t="e">
      <f>-</f>
    </oc>
    <nc r="AV471" t="n">
      <f>-</f>
    </nc>
  </rcc>
  <rcc rId="29702" ua="false" sId="4">
    <oc r="AV472" t="e">
      <f>-</f>
    </oc>
    <nc r="AV472" t="n">
      <f>-</f>
    </nc>
  </rcc>
  <rcc rId="29703" ua="false" sId="4">
    <oc r="AV473" t="e">
      <f>-</f>
    </oc>
    <nc r="AV473" t="n">
      <f>-</f>
    </nc>
  </rcc>
  <rcc rId="29704" ua="false" sId="4">
    <oc r="AV474" t="e">
      <f>-</f>
    </oc>
    <nc r="AV474" t="n">
      <f>-</f>
    </nc>
  </rcc>
  <rcc rId="29705" ua="false" sId="4">
    <oc r="AV475" t="e">
      <f>-</f>
    </oc>
    <nc r="AV475" t="n">
      <f>-</f>
    </nc>
  </rcc>
  <rcc rId="29706" ua="false" sId="4">
    <oc r="AV476" t="e">
      <f>-</f>
    </oc>
    <nc r="AV476" t="n">
      <f>-</f>
    </nc>
  </rcc>
  <rcc rId="29707" ua="false" sId="4">
    <oc r="AV477" t="e">
      <f>-</f>
    </oc>
    <nc r="AV477" t="n">
      <f>-</f>
    </nc>
  </rcc>
  <rcc rId="29708" ua="false" sId="4">
    <oc r="AV478" t="e">
      <f>-</f>
    </oc>
    <nc r="AV478" t="n">
      <f>-</f>
    </nc>
  </rcc>
  <rcc rId="29709" ua="false" sId="4">
    <oc r="AV479" t="e">
      <f>-</f>
    </oc>
    <nc r="AV479" t="n">
      <f>-</f>
    </nc>
  </rcc>
  <rcc rId="29710" ua="false" sId="4">
    <oc r="AV480" t="e">
      <f>-</f>
    </oc>
    <nc r="AV480" t="n">
      <f>-</f>
    </nc>
  </rcc>
  <rcc rId="29711" ua="false" sId="4">
    <oc r="AV481" t="e">
      <f>-</f>
    </oc>
    <nc r="AV481" t="n">
      <f>-</f>
    </nc>
  </rcc>
  <rcc rId="29712" ua="false" sId="4">
    <oc r="AV482" t="e">
      <f>-</f>
    </oc>
    <nc r="AV482" t="n">
      <f>-</f>
    </nc>
  </rcc>
  <rcc rId="29713" ua="false" sId="4">
    <oc r="AV483" t="e">
      <f>-</f>
    </oc>
    <nc r="AV483" t="n">
      <f>-</f>
    </nc>
  </rcc>
  <rcc rId="29714" ua="false" sId="4">
    <oc r="AV484" t="e">
      <f>-</f>
    </oc>
    <nc r="AV484" t="n">
      <f>-</f>
    </nc>
  </rcc>
  <rcc rId="29715" ua="false" sId="4">
    <oc r="AV485" t="e">
      <f>-</f>
    </oc>
    <nc r="AV485" t="n">
      <f>-</f>
    </nc>
  </rcc>
  <rcc rId="29716" ua="false" sId="4">
    <oc r="AV486" t="e">
      <f>-</f>
    </oc>
    <nc r="AV486" t="n">
      <f>-</f>
    </nc>
  </rcc>
  <rcc rId="29717" ua="false" sId="4">
    <oc r="AV487" t="e">
      <f>-</f>
    </oc>
    <nc r="AV487" t="n">
      <f>-</f>
    </nc>
  </rcc>
  <rcc rId="29718" ua="false" sId="4">
    <oc r="AV488" t="e">
      <f>-</f>
    </oc>
    <nc r="AV488" t="n">
      <f>-</f>
    </nc>
  </rcc>
  <rcc rId="29719" ua="false" sId="4">
    <oc r="AV489" t="e">
      <f>-</f>
    </oc>
    <nc r="AV489" t="n">
      <f>-</f>
    </nc>
  </rcc>
  <rcc rId="29720" ua="false" sId="4">
    <oc r="AV490" t="e">
      <f>-</f>
    </oc>
    <nc r="AV490" t="n">
      <f>-</f>
    </nc>
  </rcc>
  <rcc rId="29721" ua="false" sId="4">
    <oc r="AV491" t="e">
      <f>-</f>
    </oc>
    <nc r="AV491" t="n">
      <f>-</f>
    </nc>
  </rcc>
  <rcc rId="29722" ua="false" sId="4">
    <oc r="AV492" t="e">
      <f>-</f>
    </oc>
    <nc r="AV492" t="n">
      <f>-</f>
    </nc>
  </rcc>
  <rcc rId="29723" ua="false" sId="4">
    <oc r="AV493" t="e">
      <f>-</f>
    </oc>
    <nc r="AV493" t="n">
      <f>-</f>
    </nc>
  </rcc>
  <rcc rId="29724" ua="false" sId="4">
    <oc r="AV494" t="e">
      <f>-</f>
    </oc>
    <nc r="AV494" t="n">
      <f>-</f>
    </nc>
  </rcc>
  <rcc rId="29725" ua="false" sId="4">
    <oc r="AV495" t="n">
      <f>SUM(AV468:AV494)</f>
    </oc>
    <nc r="AV495" t="n">
      <f>-</f>
    </nc>
  </rcc>
  <rcc rId="29726" ua="false" sId="4">
    <oc r="AW470" t="e">
      <f>-</f>
    </oc>
    <nc r="AW470" t="n">
      <f>-</f>
    </nc>
  </rcc>
  <rcc rId="29727" ua="false" sId="4">
    <oc r="AW471" t="e">
      <f>-</f>
    </oc>
    <nc r="AW471" t="n">
      <f>-</f>
    </nc>
  </rcc>
  <rcc rId="29728" ua="false" sId="4">
    <oc r="AW472" t="e">
      <f>-</f>
    </oc>
    <nc r="AW472" t="n">
      <f>-</f>
    </nc>
  </rcc>
  <rcc rId="29729" ua="false" sId="4">
    <oc r="AW473" t="e">
      <f>-</f>
    </oc>
    <nc r="AW473" t="n">
      <f>-</f>
    </nc>
  </rcc>
  <rcc rId="29730" ua="false" sId="4">
    <oc r="AW474" t="e">
      <f>-</f>
    </oc>
    <nc r="AW474" t="n">
      <f>-</f>
    </nc>
  </rcc>
  <rcc rId="29731" ua="false" sId="4">
    <oc r="AW475" t="e">
      <f>-</f>
    </oc>
    <nc r="AW475" t="n">
      <f>-</f>
    </nc>
  </rcc>
  <rcc rId="29732" ua="false" sId="4">
    <oc r="AW476" t="e">
      <f>-</f>
    </oc>
    <nc r="AW476" t="n">
      <f>-</f>
    </nc>
  </rcc>
  <rcc rId="29733" ua="false" sId="4">
    <oc r="AW477" t="e">
      <f>-</f>
    </oc>
    <nc r="AW477" t="n">
      <f>-</f>
    </nc>
  </rcc>
  <rcc rId="29734" ua="false" sId="4">
    <oc r="AW478" t="e">
      <f>-</f>
    </oc>
    <nc r="AW478" t="n">
      <f>-</f>
    </nc>
  </rcc>
  <rcc rId="29735" ua="false" sId="4">
    <oc r="AW479" t="e">
      <f>-</f>
    </oc>
    <nc r="AW479" t="n">
      <f>-</f>
    </nc>
  </rcc>
  <rcc rId="29736" ua="false" sId="4">
    <oc r="AW480" t="e">
      <f>-</f>
    </oc>
    <nc r="AW480" t="n">
      <f>-</f>
    </nc>
  </rcc>
  <rcc rId="29737" ua="false" sId="4">
    <oc r="AW481" t="e">
      <f>-</f>
    </oc>
    <nc r="AW481" t="n">
      <f>-</f>
    </nc>
  </rcc>
  <rcc rId="29738" ua="false" sId="4">
    <oc r="AW482" t="e">
      <f>-</f>
    </oc>
    <nc r="AW482" t="n">
      <f>-</f>
    </nc>
  </rcc>
  <rcc rId="29739" ua="false" sId="4">
    <oc r="AW483" t="e">
      <f>-</f>
    </oc>
    <nc r="AW483" t="n">
      <f>-</f>
    </nc>
  </rcc>
  <rcc rId="29740" ua="false" sId="4">
    <oc r="AW484" t="e">
      <f>-</f>
    </oc>
    <nc r="AW484" t="n">
      <f>-</f>
    </nc>
  </rcc>
  <rcc rId="29741" ua="false" sId="4">
    <oc r="AW485" t="e">
      <f>-</f>
    </oc>
    <nc r="AW485" t="n">
      <f>-</f>
    </nc>
  </rcc>
  <rcc rId="29742" ua="false" sId="4">
    <oc r="AW486" t="e">
      <f>-</f>
    </oc>
    <nc r="AW486" t="n">
      <f>-</f>
    </nc>
  </rcc>
  <rcc rId="29743" ua="false" sId="4">
    <oc r="AW487" t="e">
      <f>-</f>
    </oc>
    <nc r="AW487" t="n">
      <f>-</f>
    </nc>
  </rcc>
  <rcc rId="29744" ua="false" sId="4">
    <oc r="AW488" t="e">
      <f>-</f>
    </oc>
    <nc r="AW488" t="n">
      <f>-</f>
    </nc>
  </rcc>
  <rcc rId="29745" ua="false" sId="4">
    <oc r="AW489" t="e">
      <f>-</f>
    </oc>
    <nc r="AW489" t="n">
      <f>-</f>
    </nc>
  </rcc>
  <rcc rId="29746" ua="false" sId="4">
    <oc r="AW490" t="e">
      <f>-</f>
    </oc>
    <nc r="AW490" t="n">
      <f>-</f>
    </nc>
  </rcc>
  <rcc rId="29747" ua="false" sId="4">
    <oc r="AW491" t="e">
      <f>-</f>
    </oc>
    <nc r="AW491" t="n">
      <f>-</f>
    </nc>
  </rcc>
  <rcc rId="29748" ua="false" sId="4">
    <oc r="AW492" t="e">
      <f>-</f>
    </oc>
    <nc r="AW492" t="n">
      <f>-</f>
    </nc>
  </rcc>
  <rcc rId="29749" ua="false" sId="4">
    <oc r="AW493" t="e">
      <f>-</f>
    </oc>
    <nc r="AW493" t="n">
      <f>-</f>
    </nc>
  </rcc>
  <rcc rId="29750" ua="false" sId="4">
    <oc r="AW494" t="e">
      <f>-</f>
    </oc>
    <nc r="AW494" t="n">
      <f>-</f>
    </nc>
  </rcc>
  <rcc rId="29751" ua="false" sId="4">
    <oc r="AW495" t="n">
      <f>SUM(AW468:AW494)</f>
    </oc>
    <nc r="AW495" t="n">
      <f>-</f>
    </nc>
  </rcc>
  <rcc rId="29752" ua="false" sId="4">
    <oc r="AX470" t="e">
      <f>-</f>
    </oc>
    <nc r="AX470" t="n">
      <f>-</f>
    </nc>
  </rcc>
  <rcc rId="29753" ua="false" sId="4">
    <oc r="AX471" t="e">
      <f>-</f>
    </oc>
    <nc r="AX471" t="n">
      <f>-</f>
    </nc>
  </rcc>
  <rcc rId="29754" ua="false" sId="4">
    <oc r="AX472" t="e">
      <f>-</f>
    </oc>
    <nc r="AX472" t="n">
      <f>-</f>
    </nc>
  </rcc>
  <rcc rId="29755" ua="false" sId="4">
    <oc r="AX473" t="e">
      <f>-</f>
    </oc>
    <nc r="AX473" t="n">
      <f>-</f>
    </nc>
  </rcc>
  <rcc rId="29756" ua="false" sId="4">
    <oc r="AX474" t="e">
      <f>-</f>
    </oc>
    <nc r="AX474" t="n">
      <f>-</f>
    </nc>
  </rcc>
  <rcc rId="29757" ua="false" sId="4">
    <oc r="AX475" t="e">
      <f>-</f>
    </oc>
    <nc r="AX475" t="n">
      <f>-</f>
    </nc>
  </rcc>
  <rcc rId="29758" ua="false" sId="4">
    <oc r="AX476" t="e">
      <f>-</f>
    </oc>
    <nc r="AX476" t="n">
      <f>-</f>
    </nc>
  </rcc>
  <rcc rId="29759" ua="false" sId="4">
    <oc r="AX477" t="e">
      <f>-</f>
    </oc>
    <nc r="AX477" t="n">
      <f>-</f>
    </nc>
  </rcc>
  <rcc rId="29760" ua="false" sId="4">
    <oc r="AX478" t="e">
      <f>-</f>
    </oc>
    <nc r="AX478" t="n">
      <f>-</f>
    </nc>
  </rcc>
  <rcc rId="29761" ua="false" sId="4">
    <oc r="AX479" t="e">
      <f>-</f>
    </oc>
    <nc r="AX479" t="n">
      <f>-</f>
    </nc>
  </rcc>
  <rcc rId="29762" ua="false" sId="4">
    <oc r="AX480" t="e">
      <f>-</f>
    </oc>
    <nc r="AX480" t="n">
      <f>-</f>
    </nc>
  </rcc>
  <rcc rId="29763" ua="false" sId="4">
    <oc r="AX481" t="e">
      <f>-</f>
    </oc>
    <nc r="AX481" t="n">
      <f>-</f>
    </nc>
  </rcc>
  <rcc rId="29764" ua="false" sId="4">
    <oc r="AX482" t="e">
      <f>-</f>
    </oc>
    <nc r="AX482" t="n">
      <f>-</f>
    </nc>
  </rcc>
  <rcc rId="29765" ua="false" sId="4">
    <oc r="AX483" t="e">
      <f>-</f>
    </oc>
    <nc r="AX483" t="n">
      <f>-</f>
    </nc>
  </rcc>
  <rcc rId="29766" ua="false" sId="4">
    <oc r="AX484" t="e">
      <f>-</f>
    </oc>
    <nc r="AX484" t="n">
      <f>-</f>
    </nc>
  </rcc>
  <rcc rId="29767" ua="false" sId="4">
    <oc r="AX485" t="e">
      <f>-</f>
    </oc>
    <nc r="AX485" t="n">
      <f>-</f>
    </nc>
  </rcc>
  <rcc rId="29768" ua="false" sId="4">
    <oc r="AX486" t="e">
      <f>-</f>
    </oc>
    <nc r="AX486" t="n">
      <f>-</f>
    </nc>
  </rcc>
  <rcc rId="29769" ua="false" sId="4">
    <oc r="AX487" t="e">
      <f>-</f>
    </oc>
    <nc r="AX487" t="n">
      <f>-</f>
    </nc>
  </rcc>
  <rcc rId="29770" ua="false" sId="4">
    <oc r="AX488" t="e">
      <f>-</f>
    </oc>
    <nc r="AX488" t="n">
      <f>-</f>
    </nc>
  </rcc>
  <rcc rId="29771" ua="false" sId="4">
    <oc r="AX489" t="e">
      <f>-</f>
    </oc>
    <nc r="AX489" t="n">
      <f>-</f>
    </nc>
  </rcc>
  <rcc rId="29772" ua="false" sId="4">
    <oc r="AX490" t="e">
      <f>-</f>
    </oc>
    <nc r="AX490" t="n">
      <f>-</f>
    </nc>
  </rcc>
  <rcc rId="29773" ua="false" sId="4">
    <oc r="AX491" t="e">
      <f>-</f>
    </oc>
    <nc r="AX491" t="n">
      <f>-</f>
    </nc>
  </rcc>
  <rcc rId="29774" ua="false" sId="4">
    <oc r="AX492" t="e">
      <f>-</f>
    </oc>
    <nc r="AX492" t="n">
      <f>-</f>
    </nc>
  </rcc>
  <rcc rId="29775" ua="false" sId="4">
    <oc r="AX493" t="e">
      <f>-</f>
    </oc>
    <nc r="AX493" t="n">
      <f>-</f>
    </nc>
  </rcc>
  <rcc rId="29776" ua="false" sId="4">
    <oc r="AX494" t="e">
      <f>-</f>
    </oc>
    <nc r="AX494" t="n">
      <f>-</f>
    </nc>
  </rcc>
  <rcc rId="29777" ua="false" sId="4">
    <oc r="AX495" t="n">
      <f>SUM(AX468:AX494)</f>
    </oc>
    <nc r="AX495" t="n">
      <f>-</f>
    </nc>
  </rcc>
  <rcc rId="29778" ua="false" sId="4">
    <oc r="AZ470" t="e">
      <f>AP505*$N$495/$P$530+AP470</f>
    </oc>
    <nc r="AZ470"/>
  </rcc>
  <rcc rId="29779" ua="false" sId="4">
    <oc r="AZ471" t="e">
      <f>AP506*$N$495/$P$530+AP471</f>
    </oc>
    <nc r="AZ471"/>
  </rcc>
  <rcc rId="29780" ua="false" sId="4">
    <oc r="AZ472" t="e">
      <f>AP507*$N$495/$P$530+AP472</f>
    </oc>
    <nc r="AZ472"/>
  </rcc>
  <rcc rId="29781" ua="false" sId="4">
    <oc r="AZ473" t="e">
      <f>AP508*$N$495/$P$530+AP473</f>
    </oc>
    <nc r="AZ473"/>
  </rcc>
  <rcc rId="29782" ua="false" sId="4">
    <oc r="AZ474" t="e">
      <f>AP509*$N$495/$P$530+AP474</f>
    </oc>
    <nc r="AZ474"/>
  </rcc>
  <rcc rId="29783" ua="false" sId="4">
    <oc r="AZ475" t="e">
      <f>AP510*$N$495/$P$530+AP475</f>
    </oc>
    <nc r="AZ475"/>
  </rcc>
  <rcc rId="29784" ua="false" sId="4">
    <oc r="AZ476" t="e">
      <f>AP511*$N$495/$P$530+AP476</f>
    </oc>
    <nc r="AZ476"/>
  </rcc>
  <rcc rId="29785" ua="false" sId="4">
    <oc r="AZ477" t="e">
      <f>AP512*$N$495/$P$530+AP477</f>
    </oc>
    <nc r="AZ477"/>
  </rcc>
  <rcc rId="29786" ua="false" sId="4">
    <oc r="AZ478" t="e">
      <f>AP513*$N$495/$P$530+AP478</f>
    </oc>
    <nc r="AZ478"/>
  </rcc>
  <rcc rId="29787" ua="false" sId="4">
    <oc r="AZ479" t="e">
      <f>AP514*$N$495/$P$530+AP479</f>
    </oc>
    <nc r="AZ479"/>
  </rcc>
  <rcc rId="29788" ua="false" sId="4">
    <oc r="AZ480" t="e">
      <f>AP515*$N$495/$P$530+AP480</f>
    </oc>
    <nc r="AZ480"/>
  </rcc>
  <rcc rId="29789" ua="false" sId="4">
    <oc r="AZ481" t="e">
      <f>AP516*$N$495/$P$530+AP481</f>
    </oc>
    <nc r="AZ481"/>
  </rcc>
  <rcc rId="29790" ua="false" sId="4">
    <oc r="AZ482" t="e">
      <f>AP517*$N$495/$P$530+AP482</f>
    </oc>
    <nc r="AZ482"/>
  </rcc>
  <rcc rId="29791" ua="false" sId="4">
    <oc r="AZ483" t="e">
      <f>AP518*$N$495/$P$530+AP483</f>
    </oc>
    <nc r="AZ483"/>
  </rcc>
  <rcc rId="29792" ua="false" sId="4">
    <oc r="AZ484" t="e">
      <f>AP519*$N$495/$P$530+AP484</f>
    </oc>
    <nc r="AZ484"/>
  </rcc>
  <rcc rId="29793" ua="false" sId="4">
    <oc r="AZ485" t="e">
      <f>AP520*$N$495/$P$530+AP485</f>
    </oc>
    <nc r="AZ485"/>
  </rcc>
  <rcc rId="29794" ua="false" sId="4">
    <oc r="AZ486" t="e">
      <f>AP521*$N$495/$P$530+AP486</f>
    </oc>
    <nc r="AZ486"/>
  </rcc>
  <rcc rId="29795" ua="false" sId="4">
    <oc r="AZ487" t="e">
      <f>AP522*$N$495/$P$530+AP487</f>
    </oc>
    <nc r="AZ487"/>
  </rcc>
  <rcc rId="29796" ua="false" sId="4">
    <oc r="AZ488" t="e">
      <f>AP523*$N$495/$P$530+AP488</f>
    </oc>
    <nc r="AZ488"/>
  </rcc>
  <rcc rId="29797" ua="false" sId="4">
    <oc r="AZ489" t="e">
      <f>AP524*$N$495/$P$530+AP489</f>
    </oc>
    <nc r="AZ489"/>
  </rcc>
  <rcc rId="29798" ua="false" sId="4">
    <oc r="AZ490" t="e">
      <f>AP525*$N$495/$P$530+AP490</f>
    </oc>
    <nc r="AZ490"/>
  </rcc>
  <rcc rId="29799" ua="false" sId="4">
    <oc r="AZ491" t="e">
      <f>AP526*$N$495/$P$530+AP491</f>
    </oc>
    <nc r="AZ491"/>
  </rcc>
  <rcc rId="29800" ua="false" sId="4">
    <oc r="AZ492" t="e">
      <f>AP527*$N$495/$P$530+AP492</f>
    </oc>
    <nc r="AZ492"/>
  </rcc>
  <rcc rId="29801" ua="false" sId="4">
    <oc r="AZ493" t="e">
      <f>AP528*$N$495/$P$530+AP493</f>
    </oc>
    <nc r="AZ493"/>
  </rcc>
  <rcc rId="29802" ua="false" sId="4">
    <oc r="AZ494" t="e">
      <f>AP529*$N$495/$P$530+AP494</f>
    </oc>
    <nc r="AZ494"/>
  </rcc>
  <rcc rId="29803" ua="false" sId="4">
    <oc r="AZ495" t="e">
      <f>AP530*$N$495/$P$530+AP495</f>
    </oc>
    <nc r="AZ495"/>
  </rcc>
  <rcc rId="29804" ua="false" sId="4">
    <oc r="BA470" t="e">
      <f>AR505*$N$495/$P$530+AR470</f>
    </oc>
    <nc r="BA470"/>
  </rcc>
  <rcc rId="29805" ua="false" sId="4">
    <oc r="BA471" t="e">
      <f>AR506*$N$495/$P$530+AR471</f>
    </oc>
    <nc r="BA471"/>
  </rcc>
  <rcc rId="29806" ua="false" sId="4">
    <oc r="BA472" t="e">
      <f>AR507*$N$495/$P$530+AR472</f>
    </oc>
    <nc r="BA472"/>
  </rcc>
  <rcc rId="29807" ua="false" sId="4">
    <oc r="BA473" t="e">
      <f>AR508*$N$495/$P$530+AR473</f>
    </oc>
    <nc r="BA473"/>
  </rcc>
  <rcc rId="29808" ua="false" sId="4">
    <oc r="BA474" t="e">
      <f>AR509*$N$495/$P$530+AR474</f>
    </oc>
    <nc r="BA474"/>
  </rcc>
  <rcc rId="29809" ua="false" sId="4">
    <oc r="BA475" t="e">
      <f>AR510*$N$495/$P$530+AR475</f>
    </oc>
    <nc r="BA475"/>
  </rcc>
  <rcc rId="29810" ua="false" sId="4">
    <oc r="BA476" t="e">
      <f>AR511*$N$495/$P$530+AR476</f>
    </oc>
    <nc r="BA476"/>
  </rcc>
  <rcc rId="29811" ua="false" sId="4">
    <oc r="BA477" t="e">
      <f>AR512*$N$495/$P$530+AR477</f>
    </oc>
    <nc r="BA477"/>
  </rcc>
  <rcc rId="29812" ua="false" sId="4">
    <oc r="BA478" t="e">
      <f>AR513*$N$495/$P$530+AR478</f>
    </oc>
    <nc r="BA478"/>
  </rcc>
  <rcc rId="29813" ua="false" sId="4">
    <oc r="BA479" t="e">
      <f>AR514*$N$495/$P$530+AR479</f>
    </oc>
    <nc r="BA479"/>
  </rcc>
  <rcc rId="29814" ua="false" sId="4">
    <oc r="BA480" t="e">
      <f>AR515*$N$495/$P$530+AR480</f>
    </oc>
    <nc r="BA480"/>
  </rcc>
  <rcc rId="29815" ua="false" sId="4">
    <oc r="BA481" t="e">
      <f>AR516*$N$495/$P$530+AR481</f>
    </oc>
    <nc r="BA481"/>
  </rcc>
  <rcc rId="29816" ua="false" sId="4">
    <oc r="BA482" t="e">
      <f>AR517*$N$495/$P$530+AR482</f>
    </oc>
    <nc r="BA482"/>
  </rcc>
  <rcc rId="29817" ua="false" sId="4">
    <oc r="BA483" t="e">
      <f>AR518*$N$495/$P$530+AR483</f>
    </oc>
    <nc r="BA483"/>
  </rcc>
  <rcc rId="29818" ua="false" sId="4">
    <oc r="BA484" t="e">
      <f>AR519*$N$495/$P$530+AR484</f>
    </oc>
    <nc r="BA484"/>
  </rcc>
  <rcc rId="29819" ua="false" sId="4">
    <oc r="BA485" t="e">
      <f>AR520*$N$495/$P$530+AR485</f>
    </oc>
    <nc r="BA485"/>
  </rcc>
  <rcc rId="29820" ua="false" sId="4">
    <oc r="BA486" t="e">
      <f>AR521*$N$495/$P$530+AR486</f>
    </oc>
    <nc r="BA486"/>
  </rcc>
  <rcc rId="29821" ua="false" sId="4">
    <oc r="BA487" t="e">
      <f>AR522*$N$495/$P$530+AR487</f>
    </oc>
    <nc r="BA487"/>
  </rcc>
  <rcc rId="29822" ua="false" sId="4">
    <oc r="BA488" t="e">
      <f>AR523*$N$495/$P$530+AR488</f>
    </oc>
    <nc r="BA488"/>
  </rcc>
  <rcc rId="29823" ua="false" sId="4">
    <oc r="BA489" t="e">
      <f>AR524*$N$495/$P$530+AR489</f>
    </oc>
    <nc r="BA489"/>
  </rcc>
  <rcc rId="29824" ua="false" sId="4">
    <oc r="BA490" t="e">
      <f>AR525*$N$495/$P$530+AR490</f>
    </oc>
    <nc r="BA490"/>
  </rcc>
  <rcc rId="29825" ua="false" sId="4">
    <oc r="BA491" t="e">
      <f>AR526*$N$495/$P$530+AR491</f>
    </oc>
    <nc r="BA491"/>
  </rcc>
  <rcc rId="29826" ua="false" sId="4">
    <oc r="BA492" t="e">
      <f>AR527*$N$495/$P$530+AR492</f>
    </oc>
    <nc r="BA492"/>
  </rcc>
  <rcc rId="29827" ua="false" sId="4">
    <oc r="BA493" t="e">
      <f>AR528*$N$495/$P$530+AR493</f>
    </oc>
    <nc r="BA493"/>
  </rcc>
  <rcc rId="29828" ua="false" sId="4">
    <oc r="BA494" t="e">
      <f>AR529*$N$495/$P$530+AR494</f>
    </oc>
    <nc r="BA494"/>
  </rcc>
  <rcc rId="29829" ua="false" sId="4">
    <oc r="BA495" t="e">
      <f>AR530*$N$495/$P$530+AR495</f>
    </oc>
    <nc r="BA495"/>
  </rcc>
  <rcc rId="29830" ua="false" sId="4">
    <oc r="BB470" t="e">
      <f>AT505*$N$495/$P$530+AT470</f>
    </oc>
    <nc r="BB470"/>
  </rcc>
  <rcc rId="29831" ua="false" sId="4">
    <oc r="BB471" t="e">
      <f>AT506*$N$495/$P$530+AT471</f>
    </oc>
    <nc r="BB471"/>
  </rcc>
  <rcc rId="29832" ua="false" sId="4">
    <oc r="BB472" t="e">
      <f>AT507*$N$495/$P$530+AT472</f>
    </oc>
    <nc r="BB472"/>
  </rcc>
  <rcc rId="29833" ua="false" sId="4">
    <oc r="BB473" t="e">
      <f>AT508*$N$495/$P$530+AT473</f>
    </oc>
    <nc r="BB473"/>
  </rcc>
  <rcc rId="29834" ua="false" sId="4">
    <oc r="BB474" t="e">
      <f>AT509*$N$495/$P$530+AT474</f>
    </oc>
    <nc r="BB474"/>
  </rcc>
  <rcc rId="29835" ua="false" sId="4">
    <oc r="BB475" t="e">
      <f>AT510*$N$495/$P$530+AT475</f>
    </oc>
    <nc r="BB475"/>
  </rcc>
  <rcc rId="29836" ua="false" sId="4">
    <oc r="BB476" t="e">
      <f>AT511*$N$495/$P$530+AT476</f>
    </oc>
    <nc r="BB476"/>
  </rcc>
  <rcc rId="29837" ua="false" sId="4">
    <oc r="BB477" t="e">
      <f>AT512*$N$495/$P$530+AT477</f>
    </oc>
    <nc r="BB477"/>
  </rcc>
  <rcc rId="29838" ua="false" sId="4">
    <oc r="BB478" t="e">
      <f>AT513*$N$495/$P$530+AT478</f>
    </oc>
    <nc r="BB478"/>
  </rcc>
  <rcc rId="29839" ua="false" sId="4">
    <oc r="BB479" t="e">
      <f>AT514*$N$495/$P$530+AT479</f>
    </oc>
    <nc r="BB479"/>
  </rcc>
  <rcc rId="29840" ua="false" sId="4">
    <oc r="BB480" t="e">
      <f>AT515*$N$495/$P$530+AT480</f>
    </oc>
    <nc r="BB480"/>
  </rcc>
  <rcc rId="29841" ua="false" sId="4">
    <oc r="BB481" t="e">
      <f>AT516*$N$495/$P$530+AT481</f>
    </oc>
    <nc r="BB481"/>
  </rcc>
  <rcc rId="29842" ua="false" sId="4">
    <oc r="BB482" t="e">
      <f>AT517*$N$495/$P$530+AT482</f>
    </oc>
    <nc r="BB482"/>
  </rcc>
  <rcc rId="29843" ua="false" sId="4">
    <oc r="BB483" t="e">
      <f>AT518*$N$495/$P$530+AT483</f>
    </oc>
    <nc r="BB483"/>
  </rcc>
  <rcc rId="29844" ua="false" sId="4">
    <oc r="BB484" t="e">
      <f>AT519*$N$495/$P$530+AT484</f>
    </oc>
    <nc r="BB484"/>
  </rcc>
  <rcc rId="29845" ua="false" sId="4">
    <oc r="BB485" t="e">
      <f>AT520*$N$495/$P$530+AT485</f>
    </oc>
    <nc r="BB485"/>
  </rcc>
  <rcc rId="29846" ua="false" sId="4">
    <oc r="BB486" t="e">
      <f>AT521*$N$495/$P$530+AT486</f>
    </oc>
    <nc r="BB486"/>
  </rcc>
  <rcc rId="29847" ua="false" sId="4">
    <oc r="BB487" t="e">
      <f>AT522*$N$495/$P$530+AT487</f>
    </oc>
    <nc r="BB487"/>
  </rcc>
  <rcc rId="29848" ua="false" sId="4">
    <oc r="BB488" t="e">
      <f>AT523*$N$495/$P$530+AT488</f>
    </oc>
    <nc r="BB488"/>
  </rcc>
  <rcc rId="29849" ua="false" sId="4">
    <oc r="BB489" t="e">
      <f>AT524*$N$495/$P$530+AT489</f>
    </oc>
    <nc r="BB489"/>
  </rcc>
  <rcc rId="29850" ua="false" sId="4">
    <oc r="BB490" t="e">
      <f>AT525*$N$495/$P$530+AT490</f>
    </oc>
    <nc r="BB490"/>
  </rcc>
  <rcc rId="29851" ua="false" sId="4">
    <oc r="BB491" t="e">
      <f>AT526*$N$495/$P$530+AT491</f>
    </oc>
    <nc r="BB491"/>
  </rcc>
  <rcc rId="29852" ua="false" sId="4">
    <oc r="BB492" t="e">
      <f>AT527*$N$495/$P$530+AT492</f>
    </oc>
    <nc r="BB492"/>
  </rcc>
  <rcc rId="29853" ua="false" sId="4">
    <oc r="BB493" t="e">
      <f>AT528*$N$495/$P$530+AT493</f>
    </oc>
    <nc r="BB493"/>
  </rcc>
  <rcc rId="29854" ua="false" sId="4">
    <oc r="BB494" t="e">
      <f>AT529*$N$495/$P$530+AT494</f>
    </oc>
    <nc r="BB494"/>
  </rcc>
  <rcc rId="29855" ua="false" sId="4">
    <oc r="BB495" t="e">
      <f>AT530*$N$495/$P$530+AT495</f>
    </oc>
    <nc r="BB495"/>
  </rcc>
  <rcc rId="29856" ua="false" sId="4">
    <oc r="BC470" t="e">
      <f>AV505*$N$495/$P$530+AV470</f>
    </oc>
    <nc r="BC470"/>
  </rcc>
  <rcc rId="29857" ua="false" sId="4">
    <oc r="BC471" t="e">
      <f>AV506*$N$495/$P$530+AV471</f>
    </oc>
    <nc r="BC471"/>
  </rcc>
  <rcc rId="29858" ua="false" sId="4">
    <oc r="BC472" t="e">
      <f>AV507*$N$495/$P$530+AV472</f>
    </oc>
    <nc r="BC472"/>
  </rcc>
  <rcc rId="29859" ua="false" sId="4">
    <oc r="BC473" t="e">
      <f>AV508*$N$495/$P$530+AV473</f>
    </oc>
    <nc r="BC473"/>
  </rcc>
  <rcc rId="29860" ua="false" sId="4">
    <oc r="BC474" t="e">
      <f>AV509*$N$495/$P$530+AV474</f>
    </oc>
    <nc r="BC474"/>
  </rcc>
  <rcc rId="29861" ua="false" sId="4">
    <oc r="BC475" t="e">
      <f>AV510*$N$495/$P$530+AV475</f>
    </oc>
    <nc r="BC475"/>
  </rcc>
  <rcc rId="29862" ua="false" sId="4">
    <oc r="BC476" t="e">
      <f>AV511*$N$495/$P$530+AV476</f>
    </oc>
    <nc r="BC476"/>
  </rcc>
  <rcc rId="29863" ua="false" sId="4">
    <oc r="BC477" t="e">
      <f>AV512*$N$495/$P$530+AV477</f>
    </oc>
    <nc r="BC477"/>
  </rcc>
  <rcc rId="29864" ua="false" sId="4">
    <oc r="BC478" t="e">
      <f>AV513*$N$495/$P$530+AV478</f>
    </oc>
    <nc r="BC478"/>
  </rcc>
  <rcc rId="29865" ua="false" sId="4">
    <oc r="BC479" t="e">
      <f>AV514*$N$495/$P$530+AV479</f>
    </oc>
    <nc r="BC479"/>
  </rcc>
  <rcc rId="29866" ua="false" sId="4">
    <oc r="BC480" t="e">
      <f>AV515*$N$495/$P$530+AV480</f>
    </oc>
    <nc r="BC480"/>
  </rcc>
  <rcc rId="29867" ua="false" sId="4">
    <oc r="BC481" t="e">
      <f>AV516*$N$495/$P$530+AV481</f>
    </oc>
    <nc r="BC481"/>
  </rcc>
  <rcc rId="29868" ua="false" sId="4">
    <oc r="BC482" t="e">
      <f>AV517*$N$495/$P$530+AV482</f>
    </oc>
    <nc r="BC482"/>
  </rcc>
  <rcc rId="29869" ua="false" sId="4">
    <oc r="BC483" t="e">
      <f>AV518*$N$495/$P$530+AV483</f>
    </oc>
    <nc r="BC483"/>
  </rcc>
  <rcc rId="29870" ua="false" sId="4">
    <oc r="BC484" t="e">
      <f>AV519*$N$495/$P$530+AV484</f>
    </oc>
    <nc r="BC484"/>
  </rcc>
  <rcc rId="29871" ua="false" sId="4">
    <oc r="BC485" t="e">
      <f>AV520*$N$495/$P$530+AV485</f>
    </oc>
    <nc r="BC485"/>
  </rcc>
  <rcc rId="29872" ua="false" sId="4">
    <oc r="BC486" t="e">
      <f>AV521*$N$495/$P$530+AV486</f>
    </oc>
    <nc r="BC486"/>
  </rcc>
  <rcc rId="29873" ua="false" sId="4">
    <oc r="BC487" t="e">
      <f>AV522*$N$495/$P$530+AV487</f>
    </oc>
    <nc r="BC487"/>
  </rcc>
  <rcc rId="29874" ua="false" sId="4">
    <oc r="BC488" t="e">
      <f>AV523*$N$495/$P$530+AV488</f>
    </oc>
    <nc r="BC488"/>
  </rcc>
  <rcc rId="29875" ua="false" sId="4">
    <oc r="BC489" t="e">
      <f>AV524*$N$495/$P$530+AV489</f>
    </oc>
    <nc r="BC489"/>
  </rcc>
  <rcc rId="29876" ua="false" sId="4">
    <oc r="BC490" t="e">
      <f>AV525*$N$495/$P$530+AV490</f>
    </oc>
    <nc r="BC490"/>
  </rcc>
  <rcc rId="29877" ua="false" sId="4">
    <oc r="BC491" t="e">
      <f>AV526*$N$495/$P$530+AV491</f>
    </oc>
    <nc r="BC491"/>
  </rcc>
  <rcc rId="29878" ua="false" sId="4">
    <oc r="BC492" t="e">
      <f>AV527*$N$495/$P$530+AV492</f>
    </oc>
    <nc r="BC492"/>
  </rcc>
  <rcc rId="29879" ua="false" sId="4">
    <oc r="BC493" t="e">
      <f>AV528*$N$495/$P$530+AV493</f>
    </oc>
    <nc r="BC493"/>
  </rcc>
  <rcc rId="29880" ua="false" sId="4">
    <oc r="BC494" t="e">
      <f>AV529*$N$495/$P$530+AV494</f>
    </oc>
    <nc r="BC494"/>
  </rcc>
  <rcc rId="29881" ua="false" sId="4">
    <oc r="BC495" t="e">
      <f>AV530*$N$495/$P$530+AV495</f>
    </oc>
    <nc r="BC495"/>
  </rcc>
  <rcc rId="29882" ua="false" sId="4">
    <oc r="BD470" t="e">
      <f>AX505*$N$495/$P$530+AX470</f>
    </oc>
    <nc r="BD470"/>
  </rcc>
  <rcc rId="29883" ua="false" sId="4">
    <oc r="BD471" t="e">
      <f>AX506*$N$495/$P$530+AX471</f>
    </oc>
    <nc r="BD471"/>
  </rcc>
  <rcc rId="29884" ua="false" sId="4">
    <oc r="BD472" t="e">
      <f>AX507*$N$495/$P$530+AX472</f>
    </oc>
    <nc r="BD472"/>
  </rcc>
  <rcc rId="29885" ua="false" sId="4">
    <oc r="BD473" t="e">
      <f>AX508*$N$495/$P$530+AX473</f>
    </oc>
    <nc r="BD473"/>
  </rcc>
  <rcc rId="29886" ua="false" sId="4">
    <oc r="BD474" t="e">
      <f>AX509*$N$495/$P$530+AX474</f>
    </oc>
    <nc r="BD474"/>
  </rcc>
  <rcc rId="29887" ua="false" sId="4">
    <oc r="BD475" t="e">
      <f>AX510*$N$495/$P$530+AX475</f>
    </oc>
    <nc r="BD475"/>
  </rcc>
  <rcc rId="29888" ua="false" sId="4">
    <oc r="BD476" t="e">
      <f>AX511*$N$495/$P$530+AX476</f>
    </oc>
    <nc r="BD476"/>
  </rcc>
  <rcc rId="29889" ua="false" sId="4">
    <oc r="BD477" t="e">
      <f>AX512*$N$495/$P$530+AX477</f>
    </oc>
    <nc r="BD477"/>
  </rcc>
  <rcc rId="29890" ua="false" sId="4">
    <oc r="BD478" t="e">
      <f>AX513*$N$495/$P$530+AX478</f>
    </oc>
    <nc r="BD478"/>
  </rcc>
  <rcc rId="29891" ua="false" sId="4">
    <oc r="BD479" t="e">
      <f>AX514*$N$495/$P$530+AX479</f>
    </oc>
    <nc r="BD479"/>
  </rcc>
  <rcc rId="29892" ua="false" sId="4">
    <oc r="BD480" t="e">
      <f>AX515*$N$495/$P$530+AX480</f>
    </oc>
    <nc r="BD480"/>
  </rcc>
  <rcc rId="29893" ua="false" sId="4">
    <oc r="BD481" t="e">
      <f>AX516*$N$495/$P$530+AX481</f>
    </oc>
    <nc r="BD481"/>
  </rcc>
  <rcc rId="29894" ua="false" sId="4">
    <oc r="BD482" t="e">
      <f>AX517*$N$495/$P$530+AX482</f>
    </oc>
    <nc r="BD482"/>
  </rcc>
  <rcc rId="29895" ua="false" sId="4">
    <oc r="BD483" t="e">
      <f>AX518*$N$495/$P$530+AX483</f>
    </oc>
    <nc r="BD483"/>
  </rcc>
  <rcc rId="29896" ua="false" sId="4">
    <oc r="BD484" t="e">
      <f>AX519*$N$495/$P$530+AX484</f>
    </oc>
    <nc r="BD484"/>
  </rcc>
  <rcc rId="29897" ua="false" sId="4">
    <oc r="BD485" t="e">
      <f>AX520*$N$495/$P$530+AX485</f>
    </oc>
    <nc r="BD485"/>
  </rcc>
  <rcc rId="29898" ua="false" sId="4">
    <oc r="BD486" t="e">
      <f>AX521*$N$495/$P$530+AX486</f>
    </oc>
    <nc r="BD486"/>
  </rcc>
  <rcc rId="29899" ua="false" sId="4">
    <oc r="BD487" t="e">
      <f>AX522*$N$495/$P$530+AX487</f>
    </oc>
    <nc r="BD487"/>
  </rcc>
  <rcc rId="29900" ua="false" sId="4">
    <oc r="BD488" t="e">
      <f>AX523*$N$495/$P$530+AX488</f>
    </oc>
    <nc r="BD488"/>
  </rcc>
  <rcc rId="29901" ua="false" sId="4">
    <oc r="BD489" t="e">
      <f>AX524*$N$495/$P$530+AX489</f>
    </oc>
    <nc r="BD489"/>
  </rcc>
  <rcc rId="29902" ua="false" sId="4">
    <oc r="BD490" t="e">
      <f>AX525*$N$495/$P$530+AX490</f>
    </oc>
    <nc r="BD490"/>
  </rcc>
  <rcc rId="29903" ua="false" sId="4">
    <oc r="BD491" t="e">
      <f>AX526*$N$495/$P$530+AX491</f>
    </oc>
    <nc r="BD491"/>
  </rcc>
  <rcc rId="29904" ua="false" sId="4">
    <oc r="BD492" t="e">
      <f>AX527*$N$495/$P$530+AX492</f>
    </oc>
    <nc r="BD492"/>
  </rcc>
  <rcc rId="29905" ua="false" sId="4">
    <oc r="BD493" t="e">
      <f>AX528*$N$495/$P$530+AX493</f>
    </oc>
    <nc r="BD493"/>
  </rcc>
  <rcc rId="29906" ua="false" sId="4">
    <oc r="BD494" t="e">
      <f>AX529*$N$495/$P$530+AX494</f>
    </oc>
    <nc r="BD494"/>
  </rcc>
  <rcc rId="29907" ua="false" sId="4">
    <oc r="BD495" t="e">
      <f>AX530*$N$495/$P$530+AX495</f>
    </oc>
    <nc r="BD495"/>
  </rcc>
  <rcc rId="29908" ua="false" sId="4">
    <oc r="BE470" t="n">
      <f>ROUND(SUM(AZ470:BD470),0)</f>
    </oc>
    <nc r="BE470"/>
  </rcc>
  <rcc rId="29909" ua="false" sId="4">
    <oc r="BE471" t="n">
      <f>ROUND(SUM(AZ471:BD471),0)</f>
    </oc>
    <nc r="BE471"/>
  </rcc>
  <rcc rId="29910" ua="false" sId="4">
    <oc r="BE472" t="n">
      <f>ROUND(SUM(AZ472:BD472),0)</f>
    </oc>
    <nc r="BE472"/>
  </rcc>
  <rcc rId="29911" ua="false" sId="4">
    <oc r="BE473" t="n">
      <f>ROUND(SUM(AZ473:BD473),0)</f>
    </oc>
    <nc r="BE473"/>
  </rcc>
  <rcc rId="29912" ua="false" sId="4">
    <oc r="BE474" t="n">
      <f>ROUND(SUM(AZ474:BD474),0)</f>
    </oc>
    <nc r="BE474"/>
  </rcc>
  <rcc rId="29913" ua="false" sId="4">
    <oc r="BE475" t="n">
      <f>ROUND(SUM(AZ475:BD475),0)</f>
    </oc>
    <nc r="BE475"/>
  </rcc>
  <rcc rId="29914" ua="false" sId="4">
    <oc r="BE476" t="n">
      <f>ROUND(SUM(AZ476:BD476),0)</f>
    </oc>
    <nc r="BE476"/>
  </rcc>
  <rcc rId="29915" ua="false" sId="4">
    <oc r="BE477" t="n">
      <f>ROUND(SUM(AZ477:BD477),0)</f>
    </oc>
    <nc r="BE477"/>
  </rcc>
  <rcc rId="29916" ua="false" sId="4">
    <oc r="BE478" t="n">
      <f>ROUND(SUM(AZ478:BD478),0)</f>
    </oc>
    <nc r="BE478"/>
  </rcc>
  <rcc rId="29917" ua="false" sId="4">
    <oc r="BE479" t="n">
      <f>ROUND(SUM(AZ479:BD479),0)</f>
    </oc>
    <nc r="BE479"/>
  </rcc>
  <rcc rId="29918" ua="false" sId="4">
    <oc r="BE480" t="n">
      <f>ROUND(SUM(AZ480:BD480),0)</f>
    </oc>
    <nc r="BE480"/>
  </rcc>
  <rcc rId="29919" ua="false" sId="4">
    <oc r="BE481" t="n">
      <f>ROUND(SUM(AZ481:BD481),0)</f>
    </oc>
    <nc r="BE481"/>
  </rcc>
  <rcc rId="29920" ua="false" sId="4">
    <oc r="BE482" t="n">
      <f>ROUND(SUM(AZ482:BD482),0)</f>
    </oc>
    <nc r="BE482"/>
  </rcc>
  <rcc rId="29921" ua="false" sId="4">
    <oc r="BE483" t="n">
      <f>ROUND(SUM(AZ483:BD483),0)</f>
    </oc>
    <nc r="BE483"/>
  </rcc>
  <rcc rId="29922" ua="false" sId="4">
    <oc r="BE484" t="n">
      <f>ROUND(SUM(AZ484:BD484),0)</f>
    </oc>
    <nc r="BE484"/>
  </rcc>
  <rcc rId="29923" ua="false" sId="4">
    <oc r="BE485" t="n">
      <f>ROUND(SUM(AZ485:BD485),0)</f>
    </oc>
    <nc r="BE485"/>
  </rcc>
  <rcc rId="29924" ua="false" sId="4">
    <oc r="BE486" t="n">
      <f>ROUND(SUM(AZ486:BD486),0)</f>
    </oc>
    <nc r="BE486"/>
  </rcc>
  <rcc rId="29925" ua="false" sId="4">
    <oc r="BE487" t="n">
      <f>ROUND(SUM(AZ487:BD487),0)</f>
    </oc>
    <nc r="BE487"/>
  </rcc>
  <rcc rId="29926" ua="false" sId="4">
    <oc r="BE488" t="n">
      <f>ROUND(SUM(AZ488:BD488),0)</f>
    </oc>
    <nc r="BE488"/>
  </rcc>
  <rcc rId="29927" ua="false" sId="4">
    <oc r="BE489" t="n">
      <f>ROUND(SUM(AZ489:BD489),0)</f>
    </oc>
    <nc r="BE489"/>
  </rcc>
  <rcc rId="29928" ua="false" sId="4">
    <oc r="BE490" t="n">
      <f>ROUND(SUM(AZ490:BD490),0)</f>
    </oc>
    <nc r="BE490"/>
  </rcc>
  <rcc rId="29929" ua="false" sId="4">
    <oc r="BE491" t="n">
      <f>ROUND(SUM(AZ491:BD491),0)</f>
    </oc>
    <nc r="BE491"/>
  </rcc>
  <rcc rId="29930" ua="false" sId="4">
    <oc r="BE492" t="n">
      <f>ROUND(SUM(AZ492:BD492),0)</f>
    </oc>
    <nc r="BE492"/>
  </rcc>
  <rcc rId="29931" ua="false" sId="4">
    <oc r="BE493" t="n">
      <f>ROUND(SUM(AZ493:BD493),0)</f>
    </oc>
    <nc r="BE493"/>
  </rcc>
  <rcc rId="29932" ua="false" sId="4">
    <oc r="BE494" t="n">
      <f>ROUND(SUM(AZ494:BD494),0)</f>
    </oc>
    <nc r="BE494"/>
  </rcc>
  <rcc rId="29933" ua="false" sId="4">
    <oc r="BE495" t="n">
      <f>ROUND(SUM(AZ495:BD495),0)</f>
    </oc>
    <nc r="BE495"/>
  </rcc>
  <rcc rId="29934" ua="false" sId="4">
    <oc r="BF470" t="n">
      <f>BE470-Q470</f>
    </oc>
    <nc r="BF470"/>
  </rcc>
  <rcc rId="29935" ua="false" sId="4">
    <oc r="BF471" t="n">
      <f>BE471-Q471</f>
    </oc>
    <nc r="BF471"/>
  </rcc>
  <rcc rId="29936" ua="false" sId="4">
    <oc r="BF472" t="n">
      <f>BE472-Q472</f>
    </oc>
    <nc r="BF472"/>
  </rcc>
  <rcc rId="29937" ua="false" sId="4">
    <oc r="BF473" t="n">
      <f>BE473-Q473</f>
    </oc>
    <nc r="BF473"/>
  </rcc>
  <rcc rId="29938" ua="false" sId="4">
    <oc r="BF474" t="n">
      <f>BE474-Q474</f>
    </oc>
    <nc r="BF474"/>
  </rcc>
  <rcc rId="29939" ua="false" sId="4">
    <oc r="BF475" t="n">
      <f>BE475-Q475</f>
    </oc>
    <nc r="BF475"/>
  </rcc>
  <rcc rId="29940" ua="false" sId="4">
    <oc r="BF476" t="n">
      <f>BE476-Q476</f>
    </oc>
    <nc r="BF476"/>
  </rcc>
  <rcc rId="29941" ua="false" sId="4">
    <oc r="BF477" t="n">
      <f>BE477-Q477</f>
    </oc>
    <nc r="BF477"/>
  </rcc>
  <rcc rId="29942" ua="false" sId="4">
    <oc r="BF478" t="n">
      <f>BE478-Q478</f>
    </oc>
    <nc r="BF478"/>
  </rcc>
  <rcc rId="29943" ua="false" sId="4">
    <oc r="BF479" t="n">
      <f>BE479-Q479</f>
    </oc>
    <nc r="BF479"/>
  </rcc>
  <rcc rId="29944" ua="false" sId="4">
    <oc r="BF480" t="n">
      <f>BE480-Q480</f>
    </oc>
    <nc r="BF480"/>
  </rcc>
  <rcc rId="29945" ua="false" sId="4">
    <oc r="BF481" t="n">
      <f>BE481-Q481</f>
    </oc>
    <nc r="BF481"/>
  </rcc>
  <rcc rId="29946" ua="false" sId="4">
    <oc r="BF482" t="n">
      <f>BE482-Q482</f>
    </oc>
    <nc r="BF482"/>
  </rcc>
  <rcc rId="29947" ua="false" sId="4">
    <oc r="BF483" t="n">
      <f>BE483-Q483</f>
    </oc>
    <nc r="BF483"/>
  </rcc>
  <rcc rId="29948" ua="false" sId="4">
    <oc r="BF484" t="n">
      <f>BE484-Q484</f>
    </oc>
    <nc r="BF484"/>
  </rcc>
  <rcc rId="29949" ua="false" sId="4">
    <oc r="BF485" t="n">
      <f>BE485-Q485</f>
    </oc>
    <nc r="BF485"/>
  </rcc>
  <rcc rId="29950" ua="false" sId="4">
    <oc r="BF486" t="n">
      <f>BE486-Q486</f>
    </oc>
    <nc r="BF486"/>
  </rcc>
  <rcc rId="29951" ua="false" sId="4">
    <oc r="BF487" t="n">
      <f>BE487-Q487</f>
    </oc>
    <nc r="BF487"/>
  </rcc>
  <rcc rId="29952" ua="false" sId="4">
    <oc r="BF488" t="n">
      <f>BE488-Q488</f>
    </oc>
    <nc r="BF488"/>
  </rcc>
  <rcc rId="29953" ua="false" sId="4">
    <oc r="BF489" t="n">
      <f>BE489-Q489</f>
    </oc>
    <nc r="BF489"/>
  </rcc>
  <rcc rId="29954" ua="false" sId="4">
    <oc r="BF490" t="n">
      <f>BE490-Q490</f>
    </oc>
    <nc r="BF490"/>
  </rcc>
  <rcc rId="29955" ua="false" sId="4">
    <oc r="BF491" t="n">
      <f>BE491-Q491</f>
    </oc>
    <nc r="BF491"/>
  </rcc>
  <rcc rId="29956" ua="false" sId="4">
    <oc r="BF492" t="n">
      <f>BE492-Q492</f>
    </oc>
    <nc r="BF492"/>
  </rcc>
  <rcc rId="29957" ua="false" sId="4">
    <oc r="BF493" t="n">
      <f>BE493-Q493</f>
    </oc>
    <nc r="BF493"/>
  </rcc>
  <rcc rId="29958" ua="false" sId="4">
    <oc r="BF494" t="n">
      <f>BE494-Q494</f>
    </oc>
    <nc r="BF494"/>
  </rcc>
  <rcc rId="29959" ua="false" sId="4">
    <oc r="BF495" t="n">
      <f>BE495-Q495</f>
    </oc>
    <nc r="BF495"/>
  </rcc>
  <rcc rId="29960" ua="false" sId="4">
    <oc r="A508" t="inlineStr">
      <is>
        <r>
          <rPr>
            <sz val="10"/>
            <rFont val="Arial"/>
            <family val="2"/>
            <charset val="1"/>
          </rPr>
          <t xml:space="preserve">P. U. Católica de Valparaíso</t>
        </r>
      </is>
    </oc>
    <nc r="A508" t="inlineStr">
      <is>
        <r>
          <rPr>
            <sz val="10"/>
            <rFont val="Arial"/>
            <family val="2"/>
            <charset val="1"/>
          </rPr>
          <t xml:space="preserve">U. Católica de Valparaíso</t>
        </r>
      </is>
    </nc>
  </rcc>
  <rcc rId="29961" ua="false" sId="4">
    <oc r="B505" t="e">
      <f>-</f>
    </oc>
    <nc r="B505" t="n">
      <f>-</f>
    </nc>
  </rcc>
  <rcc rId="29962" ua="false" sId="4">
    <oc r="B506" t="e">
      <f>-</f>
    </oc>
    <nc r="B506" t="n">
      <f>-</f>
    </nc>
  </rcc>
  <rcc rId="29963" ua="false" sId="4">
    <oc r="B507" t="e">
      <f>-</f>
    </oc>
    <nc r="B507" t="n">
      <f>-</f>
    </nc>
  </rcc>
  <rcc rId="29964" ua="false" sId="4">
    <oc r="B508" t="e">
      <f>-</f>
    </oc>
    <nc r="B508" t="n">
      <f>-</f>
    </nc>
  </rcc>
  <rcc rId="29965" ua="false" sId="4">
    <oc r="B509" t="e">
      <f>-</f>
    </oc>
    <nc r="B509" t="n">
      <f>-</f>
    </nc>
  </rcc>
  <rcc rId="29966" ua="false" sId="4">
    <oc r="B510" t="e">
      <f>-</f>
    </oc>
    <nc r="B510" t="n">
      <f>-</f>
    </nc>
  </rcc>
  <rcc rId="29967" ua="false" sId="4">
    <oc r="B511" t="e">
      <f>-</f>
    </oc>
    <nc r="B511" t="n">
      <f>-</f>
    </nc>
  </rcc>
  <rcc rId="29968" ua="false" sId="4">
    <oc r="B512" t="e">
      <f>-</f>
    </oc>
    <nc r="B512" t="n">
      <f>-</f>
    </nc>
  </rcc>
  <rcc rId="29969" ua="false" sId="4">
    <oc r="B513" t="e">
      <f>-</f>
    </oc>
    <nc r="B513" t="n">
      <f>-</f>
    </nc>
  </rcc>
  <rcc rId="29970" ua="false" sId="4">
    <oc r="B514" t="e">
      <f>-</f>
    </oc>
    <nc r="B514" t="n">
      <f>-</f>
    </nc>
  </rcc>
  <rcc rId="29971" ua="false" sId="4">
    <oc r="B515" t="e">
      <f>-</f>
    </oc>
    <nc r="B515" t="n">
      <f>-</f>
    </nc>
  </rcc>
  <rcc rId="29972" ua="false" sId="4">
    <oc r="B516" t="e">
      <f>-</f>
    </oc>
    <nc r="B516" t="n">
      <f>-</f>
    </nc>
  </rcc>
  <rcc rId="29973" ua="false" sId="4">
    <oc r="B517" t="e">
      <f>-</f>
    </oc>
    <nc r="B517" t="n">
      <f>-</f>
    </nc>
  </rcc>
  <rcc rId="29974" ua="false" sId="4">
    <oc r="B518" t="e">
      <f>-</f>
    </oc>
    <nc r="B518" t="n">
      <f>-</f>
    </nc>
  </rcc>
  <rcc rId="29975" ua="false" sId="4">
    <oc r="B519" t="e">
      <f>-</f>
    </oc>
    <nc r="B519" t="n">
      <f>-</f>
    </nc>
  </rcc>
  <rcc rId="29976" ua="false" sId="4">
    <oc r="B520" t="e">
      <f>-</f>
    </oc>
    <nc r="B520" t="n">
      <f>-</f>
    </nc>
  </rcc>
  <rcc rId="29977" ua="false" sId="4">
    <oc r="B521" t="e">
      <f>-</f>
    </oc>
    <nc r="B521" t="n">
      <f>-</f>
    </nc>
  </rcc>
  <rcc rId="29978" ua="false" sId="4">
    <oc r="B522" t="e">
      <f>-</f>
    </oc>
    <nc r="B522" t="n">
      <f>-</f>
    </nc>
  </rcc>
  <rcc rId="29979" ua="false" sId="4">
    <oc r="B523" t="e">
      <f>-</f>
    </oc>
    <nc r="B523" t="n">
      <f>-</f>
    </nc>
  </rcc>
  <rcc rId="29980" ua="false" sId="4">
    <oc r="B524" t="e">
      <f>-</f>
    </oc>
    <nc r="B524" t="n">
      <f>-</f>
    </nc>
  </rcc>
  <rcc rId="29981" ua="false" sId="4">
    <oc r="B525" t="e">
      <f>-</f>
    </oc>
    <nc r="B525" t="n">
      <f>-</f>
    </nc>
  </rcc>
  <rcc rId="29982" ua="false" sId="4">
    <oc r="B526" t="e">
      <f>-</f>
    </oc>
    <nc r="B526" t="n">
      <f>-</f>
    </nc>
  </rcc>
  <rcc rId="29983" ua="false" sId="4">
    <oc r="B527" t="e">
      <f>-</f>
    </oc>
    <nc r="B527" t="n">
      <f>-</f>
    </nc>
  </rcc>
  <rcc rId="29984" ua="false" sId="4">
    <oc r="B528" t="e">
      <f>-</f>
    </oc>
    <nc r="B528" t="n">
      <f>-</f>
    </nc>
  </rcc>
  <rcc rId="29985" ua="false" sId="4">
    <oc r="B529" t="e">
      <f>-</f>
    </oc>
    <nc r="B529" t="n">
      <f>-</f>
    </nc>
  </rcc>
  <rcc rId="29986" ua="false" sId="4">
    <nc r="B530" t="n">
      <f>-</f>
    </nc>
  </rcc>
  <rcc rId="29987" ua="false" sId="4">
    <oc r="C505" t="e">
      <f>-</f>
    </oc>
    <nc r="C505" t="n">
      <f>-</f>
    </nc>
  </rcc>
  <rcc rId="29988" ua="false" sId="4">
    <oc r="C506" t="e">
      <f>-</f>
    </oc>
    <nc r="C506" t="n">
      <f>-</f>
    </nc>
  </rcc>
  <rcc rId="29989" ua="false" sId="4">
    <oc r="C507" t="e">
      <f>-</f>
    </oc>
    <nc r="C507" t="n">
      <f>-</f>
    </nc>
  </rcc>
  <rcc rId="29990" ua="false" sId="4">
    <oc r="C508" t="e">
      <f>-</f>
    </oc>
    <nc r="C508" t="n">
      <f>-</f>
    </nc>
  </rcc>
  <rcc rId="29991" ua="false" sId="4">
    <oc r="C509" t="e">
      <f>-</f>
    </oc>
    <nc r="C509" t="n">
      <f>-</f>
    </nc>
  </rcc>
  <rcc rId="29992" ua="false" sId="4">
    <oc r="C510" t="e">
      <f>-</f>
    </oc>
    <nc r="C510" t="n">
      <f>-</f>
    </nc>
  </rcc>
  <rcc rId="29993" ua="false" sId="4">
    <oc r="C511" t="e">
      <f>-</f>
    </oc>
    <nc r="C511" t="n">
      <f>-</f>
    </nc>
  </rcc>
  <rcc rId="29994" ua="false" sId="4">
    <oc r="C512" t="e">
      <f>-</f>
    </oc>
    <nc r="C512" t="n">
      <f>-</f>
    </nc>
  </rcc>
  <rcc rId="29995" ua="false" sId="4">
    <oc r="C513" t="e">
      <f>-</f>
    </oc>
    <nc r="C513" t="n">
      <f>-</f>
    </nc>
  </rcc>
  <rcc rId="29996" ua="false" sId="4">
    <oc r="C514" t="e">
      <f>-</f>
    </oc>
    <nc r="C514" t="n">
      <f>-</f>
    </nc>
  </rcc>
  <rcc rId="29997" ua="false" sId="4">
    <oc r="C515" t="e">
      <f>-</f>
    </oc>
    <nc r="C515" t="n">
      <f>-</f>
    </nc>
  </rcc>
  <rcc rId="29998" ua="false" sId="4">
    <oc r="C516" t="e">
      <f>-</f>
    </oc>
    <nc r="C516" t="n">
      <f>-</f>
    </nc>
  </rcc>
  <rcc rId="29999" ua="false" sId="4">
    <oc r="C517" t="e">
      <f>-</f>
    </oc>
    <nc r="C517" t="n">
      <f>-</f>
    </nc>
  </rcc>
  <rcc rId="30000" ua="false" sId="4">
    <oc r="C518" t="e">
      <f>-</f>
    </oc>
    <nc r="C518" t="n">
      <f>-</f>
    </nc>
  </rcc>
  <rcc rId="30001" ua="false" sId="4">
    <oc r="C519" t="e">
      <f>-</f>
    </oc>
    <nc r="C519" t="n">
      <f>-</f>
    </nc>
  </rcc>
  <rcc rId="30002" ua="false" sId="4">
    <oc r="C520" t="e">
      <f>-</f>
    </oc>
    <nc r="C520" t="n">
      <f>-</f>
    </nc>
  </rcc>
  <rcc rId="30003" ua="false" sId="4">
    <oc r="C521" t="e">
      <f>-</f>
    </oc>
    <nc r="C521" t="n">
      <f>-</f>
    </nc>
  </rcc>
  <rcc rId="30004" ua="false" sId="4">
    <oc r="C522" t="e">
      <f>-</f>
    </oc>
    <nc r="C522" t="n">
      <f>-</f>
    </nc>
  </rcc>
  <rcc rId="30005" ua="false" sId="4">
    <oc r="C523" t="e">
      <f>-</f>
    </oc>
    <nc r="C523" t="n">
      <f>-</f>
    </nc>
  </rcc>
  <rcc rId="30006" ua="false" sId="4">
    <oc r="C524" t="e">
      <f>-</f>
    </oc>
    <nc r="C524" t="n">
      <f>-</f>
    </nc>
  </rcc>
  <rcc rId="30007" ua="false" sId="4">
    <oc r="C525" t="e">
      <f>-</f>
    </oc>
    <nc r="C525" t="n">
      <f>-</f>
    </nc>
  </rcc>
  <rcc rId="30008" ua="false" sId="4">
    <oc r="C526" t="e">
      <f>-</f>
    </oc>
    <nc r="C526" t="n">
      <f>-</f>
    </nc>
  </rcc>
  <rcc rId="30009" ua="false" sId="4">
    <oc r="C527" t="e">
      <f>-</f>
    </oc>
    <nc r="C527" t="n">
      <f>-</f>
    </nc>
  </rcc>
  <rcc rId="30010" ua="false" sId="4">
    <oc r="C528" t="e">
      <f>-</f>
    </oc>
    <nc r="C528" t="n">
      <f>-</f>
    </nc>
  </rcc>
  <rcc rId="30011" ua="false" sId="4">
    <oc r="C529" t="e">
      <f>-</f>
    </oc>
    <nc r="C529" t="n">
      <f>-</f>
    </nc>
  </rcc>
  <rcc rId="30012" ua="false" sId="4">
    <nc r="C530" t="n">
      <f>-</f>
    </nc>
  </rcc>
  <rcc rId="30013" ua="false" sId="4">
    <oc r="D505" t="e">
      <f>-</f>
    </oc>
    <nc r="D505" t="n">
      <f>-</f>
    </nc>
  </rcc>
  <rcc rId="30014" ua="false" sId="4">
    <oc r="D506" t="e">
      <f>-</f>
    </oc>
    <nc r="D506" t="n">
      <f>-</f>
    </nc>
  </rcc>
  <rcc rId="30015" ua="false" sId="4">
    <oc r="D507" t="e">
      <f>-</f>
    </oc>
    <nc r="D507" t="n">
      <f>-</f>
    </nc>
  </rcc>
  <rcc rId="30016" ua="false" sId="4">
    <oc r="D508" t="e">
      <f>-</f>
    </oc>
    <nc r="D508" t="n">
      <f>-</f>
    </nc>
  </rcc>
  <rcc rId="30017" ua="false" sId="4">
    <oc r="D509" t="e">
      <f>-</f>
    </oc>
    <nc r="D509" t="n">
      <f>-</f>
    </nc>
  </rcc>
  <rcc rId="30018" ua="false" sId="4">
    <oc r="D510" t="e">
      <f>-</f>
    </oc>
    <nc r="D510" t="n">
      <f>-</f>
    </nc>
  </rcc>
  <rcc rId="30019" ua="false" sId="4">
    <oc r="D511" t="e">
      <f>-</f>
    </oc>
    <nc r="D511" t="n">
      <f>-</f>
    </nc>
  </rcc>
  <rcc rId="30020" ua="false" sId="4">
    <oc r="D512" t="e">
      <f>-</f>
    </oc>
    <nc r="D512" t="n">
      <f>-</f>
    </nc>
  </rcc>
  <rcc rId="30021" ua="false" sId="4">
    <oc r="D513" t="e">
      <f>-</f>
    </oc>
    <nc r="D513" t="n">
      <f>-</f>
    </nc>
  </rcc>
  <rcc rId="30022" ua="false" sId="4">
    <oc r="D514" t="e">
      <f>-</f>
    </oc>
    <nc r="D514" t="n">
      <f>-</f>
    </nc>
  </rcc>
  <rcc rId="30023" ua="false" sId="4">
    <oc r="D515" t="e">
      <f>-</f>
    </oc>
    <nc r="D515" t="n">
      <f>-</f>
    </nc>
  </rcc>
  <rcc rId="30024" ua="false" sId="4">
    <oc r="D516" t="e">
      <f>-</f>
    </oc>
    <nc r="D516" t="n">
      <f>-</f>
    </nc>
  </rcc>
  <rcc rId="30025" ua="false" sId="4">
    <oc r="D517" t="e">
      <f>-</f>
    </oc>
    <nc r="D517" t="n">
      <f>-</f>
    </nc>
  </rcc>
  <rcc rId="30026" ua="false" sId="4">
    <oc r="D518" t="e">
      <f>-</f>
    </oc>
    <nc r="D518" t="n">
      <f>-</f>
    </nc>
  </rcc>
  <rcc rId="30027" ua="false" sId="4">
    <oc r="D519" t="e">
      <f>-</f>
    </oc>
    <nc r="D519" t="n">
      <f>-</f>
    </nc>
  </rcc>
  <rcc rId="30028" ua="false" sId="4">
    <oc r="D520" t="e">
      <f>-</f>
    </oc>
    <nc r="D520" t="n">
      <f>-</f>
    </nc>
  </rcc>
  <rcc rId="30029" ua="false" sId="4">
    <oc r="D521" t="e">
      <f>-</f>
    </oc>
    <nc r="D521" t="n">
      <f>-</f>
    </nc>
  </rcc>
  <rcc rId="30030" ua="false" sId="4">
    <oc r="D522" t="e">
      <f>-</f>
    </oc>
    <nc r="D522" t="n">
      <f>-</f>
    </nc>
  </rcc>
  <rcc rId="30031" ua="false" sId="4">
    <oc r="D523" t="e">
      <f>-</f>
    </oc>
    <nc r="D523" t="n">
      <f>-</f>
    </nc>
  </rcc>
  <rcc rId="30032" ua="false" sId="4">
    <oc r="D524" t="e">
      <f>-</f>
    </oc>
    <nc r="D524" t="n">
      <f>-</f>
    </nc>
  </rcc>
  <rcc rId="30033" ua="false" sId="4">
    <oc r="D525" t="e">
      <f>-</f>
    </oc>
    <nc r="D525" t="n">
      <f>-</f>
    </nc>
  </rcc>
  <rcc rId="30034" ua="false" sId="4">
    <oc r="D526" t="e">
      <f>-</f>
    </oc>
    <nc r="D526" t="n">
      <f>-</f>
    </nc>
  </rcc>
  <rcc rId="30035" ua="false" sId="4">
    <oc r="D527" t="e">
      <f>-</f>
    </oc>
    <nc r="D527" t="n">
      <f>-</f>
    </nc>
  </rcc>
  <rcc rId="30036" ua="false" sId="4">
    <oc r="D528" t="e">
      <f>-</f>
    </oc>
    <nc r="D528" t="n">
      <f>-</f>
    </nc>
  </rcc>
  <rcc rId="30037" ua="false" sId="4">
    <oc r="D529" t="e">
      <f>-</f>
    </oc>
    <nc r="D529" t="n">
      <f>-</f>
    </nc>
  </rcc>
  <rcc rId="30038" ua="false" sId="4">
    <nc r="D530" t="n">
      <f>-</f>
    </nc>
  </rcc>
  <rcc rId="30039" ua="false" sId="4">
    <oc r="E505" t="e">
      <f>-</f>
    </oc>
    <nc r="E505" t="n">
      <f>-</f>
    </nc>
  </rcc>
  <rcc rId="30040" ua="false" sId="4">
    <oc r="E506" t="e">
      <f>-</f>
    </oc>
    <nc r="E506" t="n">
      <f>-</f>
    </nc>
  </rcc>
  <rcc rId="30041" ua="false" sId="4">
    <oc r="E507" t="e">
      <f>-</f>
    </oc>
    <nc r="E507" t="n">
      <f>-</f>
    </nc>
  </rcc>
  <rcc rId="30042" ua="false" sId="4">
    <oc r="E508" t="e">
      <f>-</f>
    </oc>
    <nc r="E508" t="n">
      <f>-</f>
    </nc>
  </rcc>
  <rcc rId="30043" ua="false" sId="4">
    <oc r="E509" t="e">
      <f>-</f>
    </oc>
    <nc r="E509" t="n">
      <f>-</f>
    </nc>
  </rcc>
  <rcc rId="30044" ua="false" sId="4">
    <oc r="E510" t="e">
      <f>-</f>
    </oc>
    <nc r="E510" t="n">
      <f>-</f>
    </nc>
  </rcc>
  <rcc rId="30045" ua="false" sId="4">
    <oc r="E511" t="e">
      <f>-</f>
    </oc>
    <nc r="E511" t="n">
      <f>-</f>
    </nc>
  </rcc>
  <rcc rId="30046" ua="false" sId="4">
    <oc r="E512" t="e">
      <f>-</f>
    </oc>
    <nc r="E512" t="n">
      <f>-</f>
    </nc>
  </rcc>
  <rcc rId="30047" ua="false" sId="4">
    <oc r="E513" t="e">
      <f>-</f>
    </oc>
    <nc r="E513" t="n">
      <f>-</f>
    </nc>
  </rcc>
  <rcc rId="30048" ua="false" sId="4">
    <oc r="E514" t="e">
      <f>-</f>
    </oc>
    <nc r="E514" t="n">
      <f>-</f>
    </nc>
  </rcc>
  <rcc rId="30049" ua="false" sId="4">
    <oc r="E515" t="e">
      <f>-</f>
    </oc>
    <nc r="E515" t="n">
      <f>-</f>
    </nc>
  </rcc>
  <rcc rId="30050" ua="false" sId="4">
    <oc r="E516" t="e">
      <f>-</f>
    </oc>
    <nc r="E516" t="n">
      <f>-</f>
    </nc>
  </rcc>
  <rcc rId="30051" ua="false" sId="4">
    <oc r="E517" t="e">
      <f>-</f>
    </oc>
    <nc r="E517" t="n">
      <f>-</f>
    </nc>
  </rcc>
  <rcc rId="30052" ua="false" sId="4">
    <oc r="E518" t="e">
      <f>-</f>
    </oc>
    <nc r="E518" t="n">
      <f>-</f>
    </nc>
  </rcc>
  <rcc rId="30053" ua="false" sId="4">
    <oc r="E519" t="e">
      <f>-</f>
    </oc>
    <nc r="E519" t="n">
      <f>-</f>
    </nc>
  </rcc>
  <rcc rId="30054" ua="false" sId="4">
    <oc r="E520" t="e">
      <f>-</f>
    </oc>
    <nc r="E520" t="n">
      <f>-</f>
    </nc>
  </rcc>
  <rcc rId="30055" ua="false" sId="4">
    <oc r="E521" t="e">
      <f>-</f>
    </oc>
    <nc r="E521" t="n">
      <f>-</f>
    </nc>
  </rcc>
  <rcc rId="30056" ua="false" sId="4">
    <oc r="E522" t="e">
      <f>-</f>
    </oc>
    <nc r="E522" t="n">
      <f>-</f>
    </nc>
  </rcc>
  <rcc rId="30057" ua="false" sId="4">
    <oc r="E523" t="e">
      <f>-</f>
    </oc>
    <nc r="E523" t="n">
      <f>-</f>
    </nc>
  </rcc>
  <rcc rId="30058" ua="false" sId="4">
    <oc r="E524" t="e">
      <f>-</f>
    </oc>
    <nc r="E524" t="n">
      <f>-</f>
    </nc>
  </rcc>
  <rcc rId="30059" ua="false" sId="4">
    <oc r="E525" t="e">
      <f>-</f>
    </oc>
    <nc r="E525" t="n">
      <f>-</f>
    </nc>
  </rcc>
  <rcc rId="30060" ua="false" sId="4">
    <oc r="E526" t="e">
      <f>-</f>
    </oc>
    <nc r="E526" t="n">
      <f>-</f>
    </nc>
  </rcc>
  <rcc rId="30061" ua="false" sId="4">
    <oc r="E527" t="e">
      <f>-</f>
    </oc>
    <nc r="E527" t="n">
      <f>-</f>
    </nc>
  </rcc>
  <rcc rId="30062" ua="false" sId="4">
    <oc r="E528" t="e">
      <f>-</f>
    </oc>
    <nc r="E528" t="n">
      <f>-</f>
    </nc>
  </rcc>
  <rcc rId="30063" ua="false" sId="4">
    <oc r="E529" t="e">
      <f>-</f>
    </oc>
    <nc r="E529" t="n">
      <f>-</f>
    </nc>
  </rcc>
  <rcc rId="30064" ua="false" sId="4">
    <nc r="E530" t="n">
      <f>-</f>
    </nc>
  </rcc>
  <rcc rId="30065" ua="false" sId="4">
    <oc r="F505" t="e">
      <f>-</f>
    </oc>
    <nc r="F505" t="n">
      <f>-</f>
    </nc>
  </rcc>
  <rcc rId="30066" ua="false" sId="4">
    <oc r="F506" t="e">
      <f>-</f>
    </oc>
    <nc r="F506" t="n">
      <f>-</f>
    </nc>
  </rcc>
  <rcc rId="30067" ua="false" sId="4">
    <oc r="F507" t="e">
      <f>-</f>
    </oc>
    <nc r="F507" t="n">
      <f>-</f>
    </nc>
  </rcc>
  <rcc rId="30068" ua="false" sId="4">
    <oc r="F508" t="e">
      <f>-</f>
    </oc>
    <nc r="F508" t="n">
      <f>-</f>
    </nc>
  </rcc>
  <rcc rId="30069" ua="false" sId="4">
    <oc r="F509" t="e">
      <f>-</f>
    </oc>
    <nc r="F509" t="n">
      <f>-</f>
    </nc>
  </rcc>
  <rcc rId="30070" ua="false" sId="4">
    <oc r="F510" t="e">
      <f>-</f>
    </oc>
    <nc r="F510" t="n">
      <f>-</f>
    </nc>
  </rcc>
  <rcc rId="30071" ua="false" sId="4">
    <oc r="F511" t="e">
      <f>-</f>
    </oc>
    <nc r="F511" t="n">
      <f>-</f>
    </nc>
  </rcc>
  <rcc rId="30072" ua="false" sId="4">
    <oc r="F512" t="e">
      <f>-</f>
    </oc>
    <nc r="F512" t="n">
      <f>-</f>
    </nc>
  </rcc>
  <rcc rId="30073" ua="false" sId="4">
    <oc r="F513" t="e">
      <f>-</f>
    </oc>
    <nc r="F513" t="n">
      <f>-</f>
    </nc>
  </rcc>
  <rcc rId="30074" ua="false" sId="4">
    <oc r="F514" t="e">
      <f>-</f>
    </oc>
    <nc r="F514" t="n">
      <f>-</f>
    </nc>
  </rcc>
  <rcc rId="30075" ua="false" sId="4">
    <oc r="F515" t="e">
      <f>-</f>
    </oc>
    <nc r="F515" t="n">
      <f>-</f>
    </nc>
  </rcc>
  <rcc rId="30076" ua="false" sId="4">
    <oc r="F516" t="e">
      <f>-</f>
    </oc>
    <nc r="F516" t="n">
      <f>-</f>
    </nc>
  </rcc>
  <rcc rId="30077" ua="false" sId="4">
    <oc r="F517" t="e">
      <f>-</f>
    </oc>
    <nc r="F517" t="n">
      <f>-</f>
    </nc>
  </rcc>
  <rcc rId="30078" ua="false" sId="4">
    <oc r="F518" t="e">
      <f>-</f>
    </oc>
    <nc r="F518" t="n">
      <f>-</f>
    </nc>
  </rcc>
  <rcc rId="30079" ua="false" sId="4">
    <oc r="F519" t="e">
      <f>-</f>
    </oc>
    <nc r="F519" t="n">
      <f>-</f>
    </nc>
  </rcc>
  <rcc rId="30080" ua="false" sId="4">
    <oc r="F520" t="e">
      <f>-</f>
    </oc>
    <nc r="F520" t="n">
      <f>-</f>
    </nc>
  </rcc>
  <rcc rId="30081" ua="false" sId="4">
    <oc r="F521" t="e">
      <f>-</f>
    </oc>
    <nc r="F521" t="n">
      <f>-</f>
    </nc>
  </rcc>
  <rcc rId="30082" ua="false" sId="4">
    <oc r="F522" t="e">
      <f>-</f>
    </oc>
    <nc r="F522" t="n">
      <f>-</f>
    </nc>
  </rcc>
  <rcc rId="30083" ua="false" sId="4">
    <oc r="F523" t="e">
      <f>-</f>
    </oc>
    <nc r="F523" t="n">
      <f>-</f>
    </nc>
  </rcc>
  <rcc rId="30084" ua="false" sId="4">
    <oc r="F524" t="e">
      <f>-</f>
    </oc>
    <nc r="F524" t="n">
      <f>-</f>
    </nc>
  </rcc>
  <rcc rId="30085" ua="false" sId="4">
    <oc r="F525" t="e">
      <f>-</f>
    </oc>
    <nc r="F525" t="n">
      <f>-</f>
    </nc>
  </rcc>
  <rcc rId="30086" ua="false" sId="4">
    <oc r="F526" t="e">
      <f>-</f>
    </oc>
    <nc r="F526" t="n">
      <f>-</f>
    </nc>
  </rcc>
  <rcc rId="30087" ua="false" sId="4">
    <oc r="F527" t="e">
      <f>-</f>
    </oc>
    <nc r="F527" t="n">
      <f>-</f>
    </nc>
  </rcc>
  <rcc rId="30088" ua="false" sId="4">
    <oc r="F528" t="e">
      <f>-</f>
    </oc>
    <nc r="F528" t="n">
      <f>-</f>
    </nc>
  </rcc>
  <rcc rId="30089" ua="false" sId="4">
    <oc r="F529" t="e">
      <f>-</f>
    </oc>
    <nc r="F529" t="n">
      <f>-</f>
    </nc>
  </rcc>
  <rcc rId="30090" ua="false" sId="4">
    <nc r="F530" t="n">
      <f>-</f>
    </nc>
  </rcc>
  <rcc rId="30091" ua="false" sId="4">
    <oc r="G505" t="e">
      <f>-</f>
    </oc>
    <nc r="G505" t="n">
      <f>-</f>
    </nc>
  </rcc>
  <rcc rId="30092" ua="false" sId="4">
    <oc r="G506" t="e">
      <f>-</f>
    </oc>
    <nc r="G506" t="n">
      <f>-</f>
    </nc>
  </rcc>
  <rcc rId="30093" ua="false" sId="4">
    <oc r="G507" t="e">
      <f>-</f>
    </oc>
    <nc r="G507" t="n">
      <f>-</f>
    </nc>
  </rcc>
  <rcc rId="30094" ua="false" sId="4">
    <oc r="G508" t="e">
      <f>-</f>
    </oc>
    <nc r="G508" t="n">
      <f>-</f>
    </nc>
  </rcc>
  <rcc rId="30095" ua="false" sId="4">
    <oc r="G509" t="e">
      <f>-</f>
    </oc>
    <nc r="G509" t="n">
      <f>-</f>
    </nc>
  </rcc>
  <rcc rId="30096" ua="false" sId="4">
    <oc r="G510" t="e">
      <f>-</f>
    </oc>
    <nc r="G510" t="n">
      <f>-</f>
    </nc>
  </rcc>
  <rcc rId="30097" ua="false" sId="4">
    <oc r="G511" t="e">
      <f>-</f>
    </oc>
    <nc r="G511" t="n">
      <f>-</f>
    </nc>
  </rcc>
  <rcc rId="30098" ua="false" sId="4">
    <oc r="G512" t="e">
      <f>-</f>
    </oc>
    <nc r="G512" t="n">
      <f>-</f>
    </nc>
  </rcc>
  <rcc rId="30099" ua="false" sId="4">
    <oc r="G513" t="e">
      <f>-</f>
    </oc>
    <nc r="G513" t="n">
      <f>-</f>
    </nc>
  </rcc>
  <rcc rId="30100" ua="false" sId="4">
    <oc r="G514" t="e">
      <f>-</f>
    </oc>
    <nc r="G514" t="n">
      <f>-</f>
    </nc>
  </rcc>
  <rcc rId="30101" ua="false" sId="4">
    <oc r="G515" t="e">
      <f>-</f>
    </oc>
    <nc r="G515" t="n">
      <f>-</f>
    </nc>
  </rcc>
  <rcc rId="30102" ua="false" sId="4">
    <oc r="G516" t="e">
      <f>-</f>
    </oc>
    <nc r="G516" t="n">
      <f>-</f>
    </nc>
  </rcc>
  <rcc rId="30103" ua="false" sId="4">
    <oc r="G517" t="e">
      <f>-</f>
    </oc>
    <nc r="G517" t="n">
      <f>-</f>
    </nc>
  </rcc>
  <rcc rId="30104" ua="false" sId="4">
    <oc r="G518" t="e">
      <f>-</f>
    </oc>
    <nc r="G518" t="n">
      <f>-</f>
    </nc>
  </rcc>
  <rcc rId="30105" ua="false" sId="4">
    <oc r="G519" t="e">
      <f>-</f>
    </oc>
    <nc r="G519" t="n">
      <f>-</f>
    </nc>
  </rcc>
  <rcc rId="30106" ua="false" sId="4">
    <oc r="G520" t="e">
      <f>-</f>
    </oc>
    <nc r="G520" t="n">
      <f>-</f>
    </nc>
  </rcc>
  <rcc rId="30107" ua="false" sId="4">
    <oc r="G521" t="e">
      <f>-</f>
    </oc>
    <nc r="G521" t="n">
      <f>-</f>
    </nc>
  </rcc>
  <rcc rId="30108" ua="false" sId="4">
    <oc r="G522" t="e">
      <f>-</f>
    </oc>
    <nc r="G522" t="n">
      <f>-</f>
    </nc>
  </rcc>
  <rcc rId="30109" ua="false" sId="4">
    <oc r="G523" t="e">
      <f>-</f>
    </oc>
    <nc r="G523" t="n">
      <f>-</f>
    </nc>
  </rcc>
  <rcc rId="30110" ua="false" sId="4">
    <oc r="G524" t="e">
      <f>-</f>
    </oc>
    <nc r="G524" t="n">
      <f>-</f>
    </nc>
  </rcc>
  <rcc rId="30111" ua="false" sId="4">
    <oc r="G525" t="e">
      <f>-</f>
    </oc>
    <nc r="G525" t="n">
      <f>-</f>
    </nc>
  </rcc>
  <rcc rId="30112" ua="false" sId="4">
    <oc r="G526" t="e">
      <f>-</f>
    </oc>
    <nc r="G526" t="n">
      <f>-</f>
    </nc>
  </rcc>
  <rcc rId="30113" ua="false" sId="4">
    <oc r="G527" t="e">
      <f>-</f>
    </oc>
    <nc r="G527" t="n">
      <f>-</f>
    </nc>
  </rcc>
  <rcc rId="30114" ua="false" sId="4">
    <oc r="G528" t="e">
      <f>-</f>
    </oc>
    <nc r="G528" t="n">
      <f>-</f>
    </nc>
  </rcc>
  <rcc rId="30115" ua="false" sId="4">
    <oc r="G529" t="e">
      <f>-</f>
    </oc>
    <nc r="G529" t="n">
      <f>-</f>
    </nc>
  </rcc>
  <rcc rId="30116" ua="false" sId="4">
    <nc r="G530" t="n">
      <f>-</f>
    </nc>
  </rcc>
  <rcc rId="30117" ua="false" sId="4">
    <oc r="H505" t="e">
      <f>-</f>
    </oc>
    <nc r="H505" t="n">
      <f>-</f>
    </nc>
  </rcc>
  <rcc rId="30118" ua="false" sId="4">
    <oc r="H506" t="e">
      <f>-</f>
    </oc>
    <nc r="H506" t="n">
      <f>-</f>
    </nc>
  </rcc>
  <rcc rId="30119" ua="false" sId="4">
    <oc r="H507" t="e">
      <f>-</f>
    </oc>
    <nc r="H507" t="n">
      <f>-</f>
    </nc>
  </rcc>
  <rcc rId="30120" ua="false" sId="4">
    <oc r="H508" t="e">
      <f>-</f>
    </oc>
    <nc r="H508" t="n">
      <f>-</f>
    </nc>
  </rcc>
  <rcc rId="30121" ua="false" sId="4">
    <oc r="H509" t="e">
      <f>-</f>
    </oc>
    <nc r="H509" t="n">
      <f>-</f>
    </nc>
  </rcc>
  <rcc rId="30122" ua="false" sId="4">
    <oc r="H510" t="e">
      <f>-</f>
    </oc>
    <nc r="H510" t="n">
      <f>-</f>
    </nc>
  </rcc>
  <rcc rId="30123" ua="false" sId="4">
    <oc r="H511" t="e">
      <f>-</f>
    </oc>
    <nc r="H511" t="n">
      <f>-</f>
    </nc>
  </rcc>
  <rcc rId="30124" ua="false" sId="4">
    <oc r="H512" t="e">
      <f>-</f>
    </oc>
    <nc r="H512" t="n">
      <f>-</f>
    </nc>
  </rcc>
  <rcc rId="30125" ua="false" sId="4">
    <oc r="H513" t="e">
      <f>-</f>
    </oc>
    <nc r="H513" t="n">
      <f>-</f>
    </nc>
  </rcc>
  <rcc rId="30126" ua="false" sId="4">
    <oc r="H514" t="e">
      <f>-</f>
    </oc>
    <nc r="H514" t="n">
      <f>-</f>
    </nc>
  </rcc>
  <rcc rId="30127" ua="false" sId="4">
    <oc r="H515" t="e">
      <f>-</f>
    </oc>
    <nc r="H515" t="n">
      <f>-</f>
    </nc>
  </rcc>
  <rcc rId="30128" ua="false" sId="4">
    <oc r="H516" t="e">
      <f>-</f>
    </oc>
    <nc r="H516" t="n">
      <f>-</f>
    </nc>
  </rcc>
  <rcc rId="30129" ua="false" sId="4">
    <oc r="H517" t="e">
      <f>-</f>
    </oc>
    <nc r="H517" t="n">
      <f>-</f>
    </nc>
  </rcc>
  <rcc rId="30130" ua="false" sId="4">
    <oc r="H518" t="e">
      <f>-</f>
    </oc>
    <nc r="H518" t="n">
      <f>-</f>
    </nc>
  </rcc>
  <rcc rId="30131" ua="false" sId="4">
    <oc r="H519" t="e">
      <f>-</f>
    </oc>
    <nc r="H519" t="n">
      <f>-</f>
    </nc>
  </rcc>
  <rcc rId="30132" ua="false" sId="4">
    <oc r="H520" t="e">
      <f>-</f>
    </oc>
    <nc r="H520" t="n">
      <f>-</f>
    </nc>
  </rcc>
  <rcc rId="30133" ua="false" sId="4">
    <oc r="H521" t="e">
      <f>-</f>
    </oc>
    <nc r="H521" t="n">
      <f>-</f>
    </nc>
  </rcc>
  <rcc rId="30134" ua="false" sId="4">
    <oc r="H522" t="e">
      <f>-</f>
    </oc>
    <nc r="H522" t="n">
      <f>-</f>
    </nc>
  </rcc>
  <rcc rId="30135" ua="false" sId="4">
    <oc r="H523" t="e">
      <f>-</f>
    </oc>
    <nc r="H523" t="n">
      <f>-</f>
    </nc>
  </rcc>
  <rcc rId="30136" ua="false" sId="4">
    <oc r="H524" t="e">
      <f>-</f>
    </oc>
    <nc r="H524" t="n">
      <f>-</f>
    </nc>
  </rcc>
  <rcc rId="30137" ua="false" sId="4">
    <oc r="H525" t="e">
      <f>-</f>
    </oc>
    <nc r="H525" t="n">
      <f>-</f>
    </nc>
  </rcc>
  <rcc rId="30138" ua="false" sId="4">
    <oc r="H526" t="e">
      <f>-</f>
    </oc>
    <nc r="H526" t="n">
      <f>-</f>
    </nc>
  </rcc>
  <rcc rId="30139" ua="false" sId="4">
    <oc r="H527" t="e">
      <f>-</f>
    </oc>
    <nc r="H527" t="n">
      <f>-</f>
    </nc>
  </rcc>
  <rcc rId="30140" ua="false" sId="4">
    <oc r="H528" t="e">
      <f>-</f>
    </oc>
    <nc r="H528" t="n">
      <f>-</f>
    </nc>
  </rcc>
  <rcc rId="30141" ua="false" sId="4">
    <oc r="H529" t="e">
      <f>-</f>
    </oc>
    <nc r="H529" t="n">
      <f>-</f>
    </nc>
  </rcc>
  <rcc rId="30142" ua="false" sId="4">
    <nc r="H530" t="n">
      <f>-</f>
    </nc>
  </rcc>
  <rcc rId="30143" ua="false" sId="4">
    <oc r="I505" t="e">
      <f>-</f>
    </oc>
    <nc r="I505" t="n">
      <f>-</f>
    </nc>
  </rcc>
  <rcc rId="30144" ua="false" sId="4">
    <oc r="I506" t="e">
      <f>-</f>
    </oc>
    <nc r="I506" t="n">
      <f>-</f>
    </nc>
  </rcc>
  <rcc rId="30145" ua="false" sId="4">
    <oc r="I507" t="e">
      <f>-</f>
    </oc>
    <nc r="I507" t="n">
      <f>-</f>
    </nc>
  </rcc>
  <rcc rId="30146" ua="false" sId="4">
    <oc r="I508" t="e">
      <f>-</f>
    </oc>
    <nc r="I508" t="n">
      <f>-</f>
    </nc>
  </rcc>
  <rcc rId="30147" ua="false" sId="4">
    <oc r="I509" t="e">
      <f>-</f>
    </oc>
    <nc r="I509" t="n">
      <f>-</f>
    </nc>
  </rcc>
  <rcc rId="30148" ua="false" sId="4">
    <oc r="I510" t="e">
      <f>-</f>
    </oc>
    <nc r="I510" t="n">
      <f>-</f>
    </nc>
  </rcc>
  <rcc rId="30149" ua="false" sId="4">
    <oc r="I511" t="e">
      <f>-</f>
    </oc>
    <nc r="I511" t="n">
      <f>-</f>
    </nc>
  </rcc>
  <rcc rId="30150" ua="false" sId="4">
    <oc r="I512" t="e">
      <f>-</f>
    </oc>
    <nc r="I512" t="n">
      <f>-</f>
    </nc>
  </rcc>
  <rcc rId="30151" ua="false" sId="4">
    <oc r="I513" t="e">
      <f>-</f>
    </oc>
    <nc r="I513" t="n">
      <f>-</f>
    </nc>
  </rcc>
  <rcc rId="30152" ua="false" sId="4">
    <oc r="I514" t="e">
      <f>-</f>
    </oc>
    <nc r="I514" t="n">
      <f>-</f>
    </nc>
  </rcc>
  <rcc rId="30153" ua="false" sId="4">
    <oc r="I515" t="e">
      <f>-</f>
    </oc>
    <nc r="I515" t="n">
      <f>-</f>
    </nc>
  </rcc>
  <rcc rId="30154" ua="false" sId="4">
    <oc r="I516" t="e">
      <f>-</f>
    </oc>
    <nc r="I516" t="n">
      <f>-</f>
    </nc>
  </rcc>
  <rcc rId="30155" ua="false" sId="4">
    <oc r="I517" t="e">
      <f>-</f>
    </oc>
    <nc r="I517" t="n">
      <f>-</f>
    </nc>
  </rcc>
  <rcc rId="30156" ua="false" sId="4">
    <oc r="I518" t="e">
      <f>-</f>
    </oc>
    <nc r="I518" t="n">
      <f>-</f>
    </nc>
  </rcc>
  <rcc rId="30157" ua="false" sId="4">
    <oc r="I519" t="e">
      <f>-</f>
    </oc>
    <nc r="I519" t="n">
      <f>-</f>
    </nc>
  </rcc>
  <rcc rId="30158" ua="false" sId="4">
    <oc r="I520" t="e">
      <f>-</f>
    </oc>
    <nc r="I520" t="n">
      <f>-</f>
    </nc>
  </rcc>
  <rcc rId="30159" ua="false" sId="4">
    <oc r="I521" t="e">
      <f>-</f>
    </oc>
    <nc r="I521" t="n">
      <f>-</f>
    </nc>
  </rcc>
  <rcc rId="30160" ua="false" sId="4">
    <oc r="I522" t="e">
      <f>-</f>
    </oc>
    <nc r="I522" t="n">
      <f>-</f>
    </nc>
  </rcc>
  <rcc rId="30161" ua="false" sId="4">
    <oc r="I523" t="e">
      <f>-</f>
    </oc>
    <nc r="I523" t="n">
      <f>-</f>
    </nc>
  </rcc>
  <rcc rId="30162" ua="false" sId="4">
    <oc r="I524" t="e">
      <f>-</f>
    </oc>
    <nc r="I524" t="n">
      <f>-</f>
    </nc>
  </rcc>
  <rcc rId="30163" ua="false" sId="4">
    <oc r="I525" t="e">
      <f>-</f>
    </oc>
    <nc r="I525" t="n">
      <f>-</f>
    </nc>
  </rcc>
  <rcc rId="30164" ua="false" sId="4">
    <oc r="I526" t="e">
      <f>-</f>
    </oc>
    <nc r="I526" t="n">
      <f>-</f>
    </nc>
  </rcc>
  <rcc rId="30165" ua="false" sId="4">
    <oc r="I527" t="e">
      <f>-</f>
    </oc>
    <nc r="I527" t="n">
      <f>-</f>
    </nc>
  </rcc>
  <rcc rId="30166" ua="false" sId="4">
    <oc r="I528" t="e">
      <f>-</f>
    </oc>
    <nc r="I528" t="n">
      <f>-</f>
    </nc>
  </rcc>
  <rcc rId="30167" ua="false" sId="4">
    <oc r="I529" t="e">
      <f>-</f>
    </oc>
    <nc r="I529" t="n">
      <f>-</f>
    </nc>
  </rcc>
  <rcc rId="30168" ua="false" sId="4">
    <oc r="I530" t="n">
      <f>SUM(I503:I529)</f>
    </oc>
    <nc r="I530" t="n">
      <f>-</f>
    </nc>
  </rcc>
  <rcc rId="30169" ua="false" sId="4">
    <oc r="J505" t="e">
      <f>-</f>
    </oc>
    <nc r="J505" t="n">
      <f>-</f>
    </nc>
  </rcc>
  <rcc rId="30170" ua="false" sId="4">
    <oc r="J506" t="e">
      <f>-</f>
    </oc>
    <nc r="J506" t="n">
      <f>-</f>
    </nc>
  </rcc>
  <rcc rId="30171" ua="false" sId="4">
    <oc r="J507" t="e">
      <f>-</f>
    </oc>
    <nc r="J507" t="n">
      <f>-</f>
    </nc>
  </rcc>
  <rcc rId="30172" ua="false" sId="4">
    <oc r="J508" t="e">
      <f>-</f>
    </oc>
    <nc r="J508" t="n">
      <f>-</f>
    </nc>
  </rcc>
  <rcc rId="30173" ua="false" sId="4">
    <oc r="J509" t="e">
      <f>-</f>
    </oc>
    <nc r="J509" t="n">
      <f>-</f>
    </nc>
  </rcc>
  <rcc rId="30174" ua="false" sId="4">
    <oc r="J510" t="e">
      <f>-</f>
    </oc>
    <nc r="J510" t="n">
      <f>-</f>
    </nc>
  </rcc>
  <rcc rId="30175" ua="false" sId="4">
    <oc r="J511" t="e">
      <f>-</f>
    </oc>
    <nc r="J511" t="n">
      <f>-</f>
    </nc>
  </rcc>
  <rcc rId="30176" ua="false" sId="4">
    <oc r="J512" t="e">
      <f>-</f>
    </oc>
    <nc r="J512" t="n">
      <f>-</f>
    </nc>
  </rcc>
  <rcc rId="30177" ua="false" sId="4">
    <oc r="J513" t="e">
      <f>-</f>
    </oc>
    <nc r="J513" t="n">
      <f>-</f>
    </nc>
  </rcc>
  <rcc rId="30178" ua="false" sId="4">
    <oc r="J514" t="e">
      <f>-</f>
    </oc>
    <nc r="J514" t="n">
      <f>-</f>
    </nc>
  </rcc>
  <rcc rId="30179" ua="false" sId="4">
    <oc r="J515" t="e">
      <f>-</f>
    </oc>
    <nc r="J515" t="n">
      <f>-</f>
    </nc>
  </rcc>
  <rcc rId="30180" ua="false" sId="4">
    <oc r="J516" t="e">
      <f>-</f>
    </oc>
    <nc r="J516" t="n">
      <f>-</f>
    </nc>
  </rcc>
  <rcc rId="30181" ua="false" sId="4">
    <oc r="J517" t="e">
      <f>-</f>
    </oc>
    <nc r="J517" t="n">
      <f>-</f>
    </nc>
  </rcc>
  <rcc rId="30182" ua="false" sId="4">
    <oc r="J518" t="e">
      <f>-</f>
    </oc>
    <nc r="J518" t="n">
      <f>-</f>
    </nc>
  </rcc>
  <rcc rId="30183" ua="false" sId="4">
    <oc r="J519" t="e">
      <f>-</f>
    </oc>
    <nc r="J519" t="n">
      <f>-</f>
    </nc>
  </rcc>
  <rcc rId="30184" ua="false" sId="4">
    <oc r="J520" t="e">
      <f>-</f>
    </oc>
    <nc r="J520" t="n">
      <f>-</f>
    </nc>
  </rcc>
  <rcc rId="30185" ua="false" sId="4">
    <oc r="J521" t="e">
      <f>-</f>
    </oc>
    <nc r="J521" t="n">
      <f>-</f>
    </nc>
  </rcc>
  <rcc rId="30186" ua="false" sId="4">
    <oc r="J522" t="e">
      <f>-</f>
    </oc>
    <nc r="J522" t="n">
      <f>-</f>
    </nc>
  </rcc>
  <rcc rId="30187" ua="false" sId="4">
    <oc r="J523" t="e">
      <f>-</f>
    </oc>
    <nc r="J523" t="n">
      <f>-</f>
    </nc>
  </rcc>
  <rcc rId="30188" ua="false" sId="4">
    <oc r="J524" t="e">
      <f>-</f>
    </oc>
    <nc r="J524" t="n">
      <f>-</f>
    </nc>
  </rcc>
  <rcc rId="30189" ua="false" sId="4">
    <oc r="J525" t="e">
      <f>-</f>
    </oc>
    <nc r="J525" t="n">
      <f>-</f>
    </nc>
  </rcc>
  <rcc rId="30190" ua="false" sId="4">
    <oc r="J526" t="e">
      <f>-</f>
    </oc>
    <nc r="J526" t="n">
      <f>-</f>
    </nc>
  </rcc>
  <rcc rId="30191" ua="false" sId="4">
    <oc r="J527" t="e">
      <f>-</f>
    </oc>
    <nc r="J527" t="n">
      <f>-</f>
    </nc>
  </rcc>
  <rcc rId="30192" ua="false" sId="4">
    <oc r="J528" t="e">
      <f>-</f>
    </oc>
    <nc r="J528" t="n">
      <f>-</f>
    </nc>
  </rcc>
  <rcc rId="30193" ua="false" sId="4">
    <oc r="J529" t="e">
      <f>-</f>
    </oc>
    <nc r="J529" t="n">
      <f>-</f>
    </nc>
  </rcc>
  <rcc rId="30194" ua="false" sId="4">
    <oc r="J530" t="e">
      <f/>
    </oc>
    <nc r="J530" t="n">
      <f>-</f>
    </nc>
  </rcc>
  <rcc rId="30195" ua="false" sId="4">
    <oc r="K505" t="e">
      <f>-</f>
    </oc>
    <nc r="K505" t="n">
      <f>-</f>
    </nc>
  </rcc>
  <rcc rId="30196" ua="false" sId="4">
    <oc r="K506" t="e">
      <f>-</f>
    </oc>
    <nc r="K506" t="n">
      <f>-</f>
    </nc>
  </rcc>
  <rcc rId="30197" ua="false" sId="4">
    <oc r="K507" t="e">
      <f>-</f>
    </oc>
    <nc r="K507" t="n">
      <f>-</f>
    </nc>
  </rcc>
  <rcc rId="30198" ua="false" sId="4">
    <oc r="K508" t="e">
      <f>-</f>
    </oc>
    <nc r="K508" t="n">
      <f>-</f>
    </nc>
  </rcc>
  <rcc rId="30199" ua="false" sId="4">
    <oc r="K509" t="e">
      <f>-</f>
    </oc>
    <nc r="K509" t="n">
      <f>-</f>
    </nc>
  </rcc>
  <rcc rId="30200" ua="false" sId="4">
    <oc r="K510" t="e">
      <f>-</f>
    </oc>
    <nc r="K510" t="n">
      <f>-</f>
    </nc>
  </rcc>
  <rcc rId="30201" ua="false" sId="4">
    <oc r="K511" t="e">
      <f>-</f>
    </oc>
    <nc r="K511" t="n">
      <f>-</f>
    </nc>
  </rcc>
  <rcc rId="30202" ua="false" sId="4">
    <oc r="K512" t="e">
      <f>-</f>
    </oc>
    <nc r="K512" t="n">
      <f>-</f>
    </nc>
  </rcc>
  <rcc rId="30203" ua="false" sId="4">
    <oc r="K513" t="e">
      <f>-</f>
    </oc>
    <nc r="K513" t="n">
      <f>-</f>
    </nc>
  </rcc>
  <rcc rId="30204" ua="false" sId="4">
    <oc r="K514" t="e">
      <f>-</f>
    </oc>
    <nc r="K514" t="n">
      <f>-</f>
    </nc>
  </rcc>
  <rcc rId="30205" ua="false" sId="4">
    <oc r="K515" t="e">
      <f>-</f>
    </oc>
    <nc r="K515" t="n">
      <f>-</f>
    </nc>
  </rcc>
  <rcc rId="30206" ua="false" sId="4">
    <oc r="K516" t="e">
      <f>-</f>
    </oc>
    <nc r="K516" t="n">
      <f>-</f>
    </nc>
  </rcc>
  <rcc rId="30207" ua="false" sId="4">
    <oc r="K517" t="e">
      <f>-</f>
    </oc>
    <nc r="K517" t="n">
      <f>-</f>
    </nc>
  </rcc>
  <rcc rId="30208" ua="false" sId="4">
    <oc r="K518" t="e">
      <f>-</f>
    </oc>
    <nc r="K518" t="n">
      <f>-</f>
    </nc>
  </rcc>
  <rcc rId="30209" ua="false" sId="4">
    <oc r="K519" t="e">
      <f>-</f>
    </oc>
    <nc r="K519" t="n">
      <f>-</f>
    </nc>
  </rcc>
  <rcc rId="30210" ua="false" sId="4">
    <oc r="K520" t="e">
      <f>-</f>
    </oc>
    <nc r="K520" t="n">
      <f>-</f>
    </nc>
  </rcc>
  <rcc rId="30211" ua="false" sId="4">
    <oc r="K521" t="e">
      <f>-</f>
    </oc>
    <nc r="K521" t="n">
      <f>-</f>
    </nc>
  </rcc>
  <rcc rId="30212" ua="false" sId="4">
    <oc r="K522" t="e">
      <f>-</f>
    </oc>
    <nc r="K522" t="n">
      <f>-</f>
    </nc>
  </rcc>
  <rcc rId="30213" ua="false" sId="4">
    <oc r="K523" t="e">
      <f>-</f>
    </oc>
    <nc r="K523" t="n">
      <f>-</f>
    </nc>
  </rcc>
  <rcc rId="30214" ua="false" sId="4">
    <oc r="K524" t="e">
      <f>-</f>
    </oc>
    <nc r="K524" t="n">
      <f>-</f>
    </nc>
  </rcc>
  <rcc rId="30215" ua="false" sId="4">
    <oc r="K525" t="e">
      <f>-</f>
    </oc>
    <nc r="K525" t="n">
      <f>-</f>
    </nc>
  </rcc>
  <rcc rId="30216" ua="false" sId="4">
    <oc r="K526" t="e">
      <f>-</f>
    </oc>
    <nc r="K526" t="n">
      <f>-</f>
    </nc>
  </rcc>
  <rcc rId="30217" ua="false" sId="4">
    <oc r="K527" t="e">
      <f>-</f>
    </oc>
    <nc r="K527" t="n">
      <f>-</f>
    </nc>
  </rcc>
  <rcc rId="30218" ua="false" sId="4">
    <oc r="K528" t="e">
      <f>-</f>
    </oc>
    <nc r="K528" t="n">
      <f>-</f>
    </nc>
  </rcc>
  <rcc rId="30219" ua="false" sId="4">
    <oc r="K529" t="e">
      <f>-</f>
    </oc>
    <nc r="K529" t="n">
      <f>-</f>
    </nc>
  </rcc>
  <rcc rId="30220" ua="false" sId="4">
    <oc r="K530" t="e">
      <f>I530-</f>
    </oc>
    <nc r="K530" t="n">
      <f>-</f>
    </nc>
  </rcc>
  <rcc rId="30221" ua="false" sId="4">
    <oc r="L505" t="e">
      <f>-</f>
    </oc>
    <nc r="L505" t="n">
      <f>-</f>
    </nc>
  </rcc>
  <rcc rId="30222" ua="false" sId="4">
    <oc r="L506" t="e">
      <f>-</f>
    </oc>
    <nc r="L506" t="n">
      <f>-</f>
    </nc>
  </rcc>
  <rcc rId="30223" ua="false" sId="4">
    <oc r="L507" t="e">
      <f>-</f>
    </oc>
    <nc r="L507" t="n">
      <f>-</f>
    </nc>
  </rcc>
  <rcc rId="30224" ua="false" sId="4">
    <oc r="L508" t="e">
      <f>-</f>
    </oc>
    <nc r="L508" t="n">
      <f>-</f>
    </nc>
  </rcc>
  <rcc rId="30225" ua="false" sId="4">
    <oc r="L509" t="e">
      <f>-</f>
    </oc>
    <nc r="L509" t="n">
      <f>-</f>
    </nc>
  </rcc>
  <rcc rId="30226" ua="false" sId="4">
    <oc r="L510" t="e">
      <f>-</f>
    </oc>
    <nc r="L510" t="n">
      <f>-</f>
    </nc>
  </rcc>
  <rcc rId="30227" ua="false" sId="4">
    <oc r="L511" t="e">
      <f>-</f>
    </oc>
    <nc r="L511" t="n">
      <f>-</f>
    </nc>
  </rcc>
  <rcc rId="30228" ua="false" sId="4">
    <oc r="L512" t="e">
      <f>-</f>
    </oc>
    <nc r="L512" t="n">
      <f>-</f>
    </nc>
  </rcc>
  <rcc rId="30229" ua="false" sId="4">
    <oc r="L513" t="e">
      <f>-</f>
    </oc>
    <nc r="L513" t="n">
      <f>-</f>
    </nc>
  </rcc>
  <rcc rId="30230" ua="false" sId="4">
    <oc r="L514" t="e">
      <f>-</f>
    </oc>
    <nc r="L514" t="n">
      <f>-</f>
    </nc>
  </rcc>
  <rcc rId="30231" ua="false" sId="4">
    <oc r="L515" t="e">
      <f>-</f>
    </oc>
    <nc r="L515" t="n">
      <f>-</f>
    </nc>
  </rcc>
  <rcc rId="30232" ua="false" sId="4">
    <oc r="L516" t="e">
      <f>-</f>
    </oc>
    <nc r="L516" t="n">
      <f>-</f>
    </nc>
  </rcc>
  <rcc rId="30233" ua="false" sId="4">
    <oc r="L517" t="e">
      <f>-</f>
    </oc>
    <nc r="L517" t="n">
      <f>-</f>
    </nc>
  </rcc>
  <rcc rId="30234" ua="false" sId="4">
    <oc r="L518" t="e">
      <f>-</f>
    </oc>
    <nc r="L518" t="n">
      <f>-</f>
    </nc>
  </rcc>
  <rcc rId="30235" ua="false" sId="4">
    <oc r="L519" t="e">
      <f>-</f>
    </oc>
    <nc r="L519" t="n">
      <f>-</f>
    </nc>
  </rcc>
  <rcc rId="30236" ua="false" sId="4">
    <oc r="L520" t="e">
      <f>-</f>
    </oc>
    <nc r="L520" t="n">
      <f>-</f>
    </nc>
  </rcc>
  <rcc rId="30237" ua="false" sId="4">
    <oc r="L521" t="e">
      <f>-</f>
    </oc>
    <nc r="L521" t="n">
      <f>-</f>
    </nc>
  </rcc>
  <rcc rId="30238" ua="false" sId="4">
    <oc r="L522" t="e">
      <f>-</f>
    </oc>
    <nc r="L522" t="n">
      <f>-</f>
    </nc>
  </rcc>
  <rcc rId="30239" ua="false" sId="4">
    <oc r="L523" t="e">
      <f>-</f>
    </oc>
    <nc r="L523" t="n">
      <f>-</f>
    </nc>
  </rcc>
  <rcc rId="30240" ua="false" sId="4">
    <oc r="L524" t="e">
      <f>-</f>
    </oc>
    <nc r="L524" t="n">
      <f>-</f>
    </nc>
  </rcc>
  <rcc rId="30241" ua="false" sId="4">
    <oc r="L525" t="e">
      <f>-</f>
    </oc>
    <nc r="L525" t="n">
      <f>-</f>
    </nc>
  </rcc>
  <rcc rId="30242" ua="false" sId="4">
    <oc r="L526" t="e">
      <f>-</f>
    </oc>
    <nc r="L526" t="n">
      <f>-</f>
    </nc>
  </rcc>
  <rcc rId="30243" ua="false" sId="4">
    <oc r="L527" t="e">
      <f>-</f>
    </oc>
    <nc r="L527" t="n">
      <f>-</f>
    </nc>
  </rcc>
  <rcc rId="30244" ua="false" sId="4">
    <oc r="L528" t="e">
      <f>-</f>
    </oc>
    <nc r="L528" t="n">
      <f>-</f>
    </nc>
  </rcc>
  <rcc rId="30245" ua="false" sId="4">
    <oc r="L529" t="e">
      <f>-</f>
    </oc>
    <nc r="L529" t="n">
      <f>-</f>
    </nc>
  </rcc>
  <rcc rId="30246" ua="false" sId="4">
    <oc r="L530" t="e">
      <f>J530-</f>
    </oc>
    <nc r="L530" t="n">
      <f>-</f>
    </nc>
  </rcc>
  <rcc rId="30247" ua="false" sId="4">
    <oc r="M505" t="e">
      <f>-</f>
    </oc>
    <nc r="M505" t="n">
      <f>-</f>
    </nc>
  </rcc>
  <rcc rId="30248" ua="false" sId="4">
    <oc r="M506" t="e">
      <f>-</f>
    </oc>
    <nc r="M506" t="n">
      <f>-</f>
    </nc>
  </rcc>
  <rcc rId="30249" ua="false" sId="4">
    <oc r="M507" t="e">
      <f>-</f>
    </oc>
    <nc r="M507" t="n">
      <f>-</f>
    </nc>
  </rcc>
  <rcc rId="30250" ua="false" sId="4">
    <oc r="M508" t="e">
      <f>-</f>
    </oc>
    <nc r="M508" t="n">
      <f>-</f>
    </nc>
  </rcc>
  <rcc rId="30251" ua="false" sId="4">
    <oc r="M509" t="e">
      <f>-</f>
    </oc>
    <nc r="M509" t="n">
      <f>-</f>
    </nc>
  </rcc>
  <rcc rId="30252" ua="false" sId="4">
    <oc r="M510" t="e">
      <f>-</f>
    </oc>
    <nc r="M510" t="n">
      <f>-</f>
    </nc>
  </rcc>
  <rcc rId="30253" ua="false" sId="4">
    <oc r="M511" t="e">
      <f>-</f>
    </oc>
    <nc r="M511" t="n">
      <f>-</f>
    </nc>
  </rcc>
  <rcc rId="30254" ua="false" sId="4">
    <oc r="M512" t="e">
      <f>-</f>
    </oc>
    <nc r="M512" t="n">
      <f>-</f>
    </nc>
  </rcc>
  <rcc rId="30255" ua="false" sId="4">
    <oc r="M513" t="e">
      <f>-</f>
    </oc>
    <nc r="M513" t="n">
      <f>-</f>
    </nc>
  </rcc>
  <rcc rId="30256" ua="false" sId="4">
    <oc r="M514" t="e">
      <f>-</f>
    </oc>
    <nc r="M514" t="n">
      <f>-</f>
    </nc>
  </rcc>
  <rcc rId="30257" ua="false" sId="4">
    <oc r="M515" t="e">
      <f>-</f>
    </oc>
    <nc r="M515" t="n">
      <f>-</f>
    </nc>
  </rcc>
  <rcc rId="30258" ua="false" sId="4">
    <oc r="M516" t="e">
      <f>-</f>
    </oc>
    <nc r="M516" t="n">
      <f>-</f>
    </nc>
  </rcc>
  <rcc rId="30259" ua="false" sId="4">
    <oc r="M517" t="e">
      <f>-</f>
    </oc>
    <nc r="M517" t="n">
      <f>-</f>
    </nc>
  </rcc>
  <rcc rId="30260" ua="false" sId="4">
    <oc r="M518" t="e">
      <f>-</f>
    </oc>
    <nc r="M518" t="n">
      <f>-</f>
    </nc>
  </rcc>
  <rcc rId="30261" ua="false" sId="4">
    <oc r="M519" t="e">
      <f>-</f>
    </oc>
    <nc r="M519" t="n">
      <f>-</f>
    </nc>
  </rcc>
  <rcc rId="30262" ua="false" sId="4">
    <oc r="M520" t="e">
      <f>-</f>
    </oc>
    <nc r="M520" t="n">
      <f>-</f>
    </nc>
  </rcc>
  <rcc rId="30263" ua="false" sId="4">
    <oc r="M521" t="e">
      <f>-</f>
    </oc>
    <nc r="M521" t="n">
      <f>-</f>
    </nc>
  </rcc>
  <rcc rId="30264" ua="false" sId="4">
    <oc r="M522" t="e">
      <f>-</f>
    </oc>
    <nc r="M522" t="n">
      <f>-</f>
    </nc>
  </rcc>
  <rcc rId="30265" ua="false" sId="4">
    <oc r="M523" t="e">
      <f>-</f>
    </oc>
    <nc r="M523" t="n">
      <f>-</f>
    </nc>
  </rcc>
  <rcc rId="30266" ua="false" sId="4">
    <oc r="M524" t="e">
      <f>-</f>
    </oc>
    <nc r="M524" t="n">
      <f>-</f>
    </nc>
  </rcc>
  <rcc rId="30267" ua="false" sId="4">
    <oc r="M525" t="e">
      <f>-</f>
    </oc>
    <nc r="M525" t="n">
      <f>-</f>
    </nc>
  </rcc>
  <rcc rId="30268" ua="false" sId="4">
    <oc r="M526" t="e">
      <f>-</f>
    </oc>
    <nc r="M526" t="n">
      <f>-</f>
    </nc>
  </rcc>
  <rcc rId="30269" ua="false" sId="4">
    <oc r="M527" t="e">
      <f>-</f>
    </oc>
    <nc r="M527" t="n">
      <f>-</f>
    </nc>
  </rcc>
  <rcc rId="30270" ua="false" sId="4">
    <oc r="M528" t="e">
      <f>-</f>
    </oc>
    <nc r="M528" t="n">
      <f>-</f>
    </nc>
  </rcc>
  <rcc rId="30271" ua="false" sId="4">
    <oc r="M529" t="e">
      <f>-</f>
    </oc>
    <nc r="M529" t="n">
      <f>-</f>
    </nc>
  </rcc>
  <rcc rId="30272" ua="false" sId="4">
    <nc r="M530" t="n">
      <f>-</f>
    </nc>
  </rcc>
  <rcc rId="30273" ua="false" sId="4">
    <oc r="N505" t="e">
      <f>-</f>
    </oc>
    <nc r="N505" t="n">
      <f>-</f>
    </nc>
  </rcc>
  <rcc rId="30274" ua="false" sId="4">
    <oc r="N506" t="e">
      <f>-</f>
    </oc>
    <nc r="N506" t="n">
      <f>-</f>
    </nc>
  </rcc>
  <rcc rId="30275" ua="false" sId="4">
    <oc r="N507" t="e">
      <f>-</f>
    </oc>
    <nc r="N507" t="n">
      <f>-</f>
    </nc>
  </rcc>
  <rcc rId="30276" ua="false" sId="4">
    <oc r="N508" t="e">
      <f>-</f>
    </oc>
    <nc r="N508" t="n">
      <f>-</f>
    </nc>
  </rcc>
  <rcc rId="30277" ua="false" sId="4">
    <oc r="N509" t="e">
      <f>-</f>
    </oc>
    <nc r="N509" t="n">
      <f>-</f>
    </nc>
  </rcc>
  <rcc rId="30278" ua="false" sId="4">
    <oc r="N510" t="e">
      <f>-</f>
    </oc>
    <nc r="N510" t="n">
      <f>-</f>
    </nc>
  </rcc>
  <rcc rId="30279" ua="false" sId="4">
    <oc r="N511" t="e">
      <f>-</f>
    </oc>
    <nc r="N511" t="n">
      <f>-</f>
    </nc>
  </rcc>
  <rcc rId="30280" ua="false" sId="4">
    <oc r="N512" t="e">
      <f>-</f>
    </oc>
    <nc r="N512" t="n">
      <f>-</f>
    </nc>
  </rcc>
  <rcc rId="30281" ua="false" sId="4">
    <oc r="N513" t="e">
      <f>-</f>
    </oc>
    <nc r="N513" t="n">
      <f>-</f>
    </nc>
  </rcc>
  <rcc rId="30282" ua="false" sId="4">
    <oc r="N514" t="e">
      <f>-</f>
    </oc>
    <nc r="N514" t="n">
      <f>-</f>
    </nc>
  </rcc>
  <rcc rId="30283" ua="false" sId="4">
    <oc r="N515" t="e">
      <f>-</f>
    </oc>
    <nc r="N515" t="n">
      <f>-</f>
    </nc>
  </rcc>
  <rcc rId="30284" ua="false" sId="4">
    <oc r="N516" t="e">
      <f>-</f>
    </oc>
    <nc r="N516" t="n">
      <f>-</f>
    </nc>
  </rcc>
  <rcc rId="30285" ua="false" sId="4">
    <oc r="N517" t="e">
      <f>-</f>
    </oc>
    <nc r="N517" t="n">
      <f>-</f>
    </nc>
  </rcc>
  <rcc rId="30286" ua="false" sId="4">
    <oc r="N518" t="e">
      <f>-</f>
    </oc>
    <nc r="N518" t="n">
      <f>-</f>
    </nc>
  </rcc>
  <rcc rId="30287" ua="false" sId="4">
    <oc r="N519" t="e">
      <f>-</f>
    </oc>
    <nc r="N519" t="n">
      <f>-</f>
    </nc>
  </rcc>
  <rcc rId="30288" ua="false" sId="4">
    <oc r="N520" t="e">
      <f>-</f>
    </oc>
    <nc r="N520" t="n">
      <f>-</f>
    </nc>
  </rcc>
  <rcc rId="30289" ua="false" sId="4">
    <oc r="N521" t="e">
      <f>-</f>
    </oc>
    <nc r="N521" t="n">
      <f>-</f>
    </nc>
  </rcc>
  <rcc rId="30290" ua="false" sId="4">
    <oc r="N522" t="e">
      <f>-</f>
    </oc>
    <nc r="N522" t="n">
      <f>-</f>
    </nc>
  </rcc>
  <rcc rId="30291" ua="false" sId="4">
    <oc r="N523" t="e">
      <f>-</f>
    </oc>
    <nc r="N523" t="n">
      <f>-</f>
    </nc>
  </rcc>
  <rcc rId="30292" ua="false" sId="4">
    <oc r="N524" t="e">
      <f>-</f>
    </oc>
    <nc r="N524" t="n">
      <f>-</f>
    </nc>
  </rcc>
  <rcc rId="30293" ua="false" sId="4">
    <oc r="N525" t="e">
      <f>-</f>
    </oc>
    <nc r="N525" t="n">
      <f>-</f>
    </nc>
  </rcc>
  <rcc rId="30294" ua="false" sId="4">
    <oc r="N526" t="e">
      <f>-</f>
    </oc>
    <nc r="N526" t="n">
      <f>-</f>
    </nc>
  </rcc>
  <rcc rId="30295" ua="false" sId="4">
    <oc r="N527" t="e">
      <f>-</f>
    </oc>
    <nc r="N527" t="n">
      <f>-</f>
    </nc>
  </rcc>
  <rcc rId="30296" ua="false" sId="4">
    <oc r="N528" t="e">
      <f>-</f>
    </oc>
    <nc r="N528" t="n">
      <f>-</f>
    </nc>
  </rcc>
  <rcc rId="30297" ua="false" sId="4">
    <oc r="N529" t="e">
      <f>-</f>
    </oc>
    <nc r="N529" t="n">
      <f>-</f>
    </nc>
  </rcc>
  <rcc rId="30298" ua="false" sId="4">
    <oc r="N530" t="e">
      <f/>
    </oc>
    <nc r="N530" t="n">
      <f>-</f>
    </nc>
  </rcc>
  <rcc rId="30299" ua="false" sId="4">
    <oc r="O505" t="e">
      <f>-</f>
    </oc>
    <nc r="O505" t="n">
      <f>-</f>
    </nc>
  </rcc>
  <rcc rId="30300" ua="false" sId="4">
    <oc r="O506" t="e">
      <f>-</f>
    </oc>
    <nc r="O506" t="n">
      <f>-</f>
    </nc>
  </rcc>
  <rcc rId="30301" ua="false" sId="4">
    <oc r="O507" t="e">
      <f>-</f>
    </oc>
    <nc r="O507" t="n">
      <f>-</f>
    </nc>
  </rcc>
  <rcc rId="30302" ua="false" sId="4">
    <oc r="O508" t="e">
      <f>-</f>
    </oc>
    <nc r="O508" t="n">
      <f>-</f>
    </nc>
  </rcc>
  <rcc rId="30303" ua="false" sId="4">
    <oc r="O509" t="e">
      <f>-</f>
    </oc>
    <nc r="O509" t="n">
      <f>-</f>
    </nc>
  </rcc>
  <rcc rId="30304" ua="false" sId="4">
    <oc r="O510" t="e">
      <f>-</f>
    </oc>
    <nc r="O510" t="n">
      <f>-</f>
    </nc>
  </rcc>
  <rcc rId="30305" ua="false" sId="4">
    <oc r="O511" t="e">
      <f>-</f>
    </oc>
    <nc r="O511" t="n">
      <f>-</f>
    </nc>
  </rcc>
  <rcc rId="30306" ua="false" sId="4">
    <oc r="O512" t="e">
      <f>-</f>
    </oc>
    <nc r="O512" t="n">
      <f>-</f>
    </nc>
  </rcc>
  <rcc rId="30307" ua="false" sId="4">
    <oc r="O513" t="e">
      <f>-</f>
    </oc>
    <nc r="O513" t="n">
      <f>-</f>
    </nc>
  </rcc>
  <rcc rId="30308" ua="false" sId="4">
    <oc r="O514" t="e">
      <f>-</f>
    </oc>
    <nc r="O514" t="n">
      <f>-</f>
    </nc>
  </rcc>
  <rcc rId="30309" ua="false" sId="4">
    <oc r="O515" t="e">
      <f>-</f>
    </oc>
    <nc r="O515" t="n">
      <f>-</f>
    </nc>
  </rcc>
  <rcc rId="30310" ua="false" sId="4">
    <oc r="O516" t="e">
      <f>-</f>
    </oc>
    <nc r="O516" t="n">
      <f>-</f>
    </nc>
  </rcc>
  <rcc rId="30311" ua="false" sId="4">
    <oc r="O517" t="e">
      <f>-</f>
    </oc>
    <nc r="O517" t="n">
      <f>-</f>
    </nc>
  </rcc>
  <rcc rId="30312" ua="false" sId="4">
    <oc r="O518" t="e">
      <f>-</f>
    </oc>
    <nc r="O518" t="n">
      <f>-</f>
    </nc>
  </rcc>
  <rcc rId="30313" ua="false" sId="4">
    <oc r="O519" t="e">
      <f>-</f>
    </oc>
    <nc r="O519" t="n">
      <f>-</f>
    </nc>
  </rcc>
  <rcc rId="30314" ua="false" sId="4">
    <oc r="O520" t="e">
      <f>-</f>
    </oc>
    <nc r="O520" t="n">
      <f>-</f>
    </nc>
  </rcc>
  <rcc rId="30315" ua="false" sId="4">
    <oc r="O521" t="e">
      <f>-</f>
    </oc>
    <nc r="O521" t="n">
      <f>-</f>
    </nc>
  </rcc>
  <rcc rId="30316" ua="false" sId="4">
    <oc r="O522" t="e">
      <f>-</f>
    </oc>
    <nc r="O522" t="n">
      <f>-</f>
    </nc>
  </rcc>
  <rcc rId="30317" ua="false" sId="4">
    <oc r="O523" t="e">
      <f>-</f>
    </oc>
    <nc r="O523" t="n">
      <f>-</f>
    </nc>
  </rcc>
  <rcc rId="30318" ua="false" sId="4">
    <oc r="O524" t="e">
      <f>-</f>
    </oc>
    <nc r="O524" t="n">
      <f>-</f>
    </nc>
  </rcc>
  <rcc rId="30319" ua="false" sId="4">
    <oc r="O525" t="e">
      <f>-</f>
    </oc>
    <nc r="O525" t="n">
      <f>-</f>
    </nc>
  </rcc>
  <rcc rId="30320" ua="false" sId="4">
    <oc r="O526" t="e">
      <f>-</f>
    </oc>
    <nc r="O526" t="n">
      <f>-</f>
    </nc>
  </rcc>
  <rcc rId="30321" ua="false" sId="4">
    <oc r="O527" t="e">
      <f>-</f>
    </oc>
    <nc r="O527" t="n">
      <f>-</f>
    </nc>
  </rcc>
  <rcc rId="30322" ua="false" sId="4">
    <oc r="O528" t="e">
      <f>-</f>
    </oc>
    <nc r="O528" t="n">
      <f>-</f>
    </nc>
  </rcc>
  <rcc rId="30323" ua="false" sId="4">
    <oc r="O529" t="e">
      <f>-</f>
    </oc>
    <nc r="O529" t="n">
      <f>-</f>
    </nc>
  </rcc>
  <rcc rId="30324" ua="false" sId="4">
    <nc r="O530" t="n">
      <f>-</f>
    </nc>
  </rcc>
  <rcc rId="30325" ua="false" sId="4">
    <oc r="P505" t="e">
      <f>-</f>
    </oc>
    <nc r="P505" t="n">
      <f>-</f>
    </nc>
  </rcc>
  <rcc rId="30326" ua="false" sId="4">
    <oc r="P506" t="e">
      <f>-</f>
    </oc>
    <nc r="P506" t="n">
      <f>-</f>
    </nc>
  </rcc>
  <rcc rId="30327" ua="false" sId="4">
    <oc r="P507" t="e">
      <f>-</f>
    </oc>
    <nc r="P507" t="n">
      <f>-</f>
    </nc>
  </rcc>
  <rcc rId="30328" ua="false" sId="4">
    <oc r="P508" t="e">
      <f>-</f>
    </oc>
    <nc r="P508" t="n">
      <f>-</f>
    </nc>
  </rcc>
  <rcc rId="30329" ua="false" sId="4">
    <oc r="P509" t="e">
      <f>-</f>
    </oc>
    <nc r="P509" t="n">
      <f>-</f>
    </nc>
  </rcc>
  <rcc rId="30330" ua="false" sId="4">
    <oc r="P510" t="e">
      <f>-</f>
    </oc>
    <nc r="P510" t="n">
      <f>-</f>
    </nc>
  </rcc>
  <rcc rId="30331" ua="false" sId="4">
    <oc r="P511" t="e">
      <f>-</f>
    </oc>
    <nc r="P511" t="n">
      <f>-</f>
    </nc>
  </rcc>
  <rcc rId="30332" ua="false" sId="4">
    <oc r="P512" t="e">
      <f>-</f>
    </oc>
    <nc r="P512" t="n">
      <f>-</f>
    </nc>
  </rcc>
  <rcc rId="30333" ua="false" sId="4">
    <oc r="P513" t="e">
      <f>-</f>
    </oc>
    <nc r="P513" t="n">
      <f>-</f>
    </nc>
  </rcc>
  <rcc rId="30334" ua="false" sId="4">
    <oc r="P514" t="e">
      <f>-</f>
    </oc>
    <nc r="P514" t="n">
      <f>-</f>
    </nc>
  </rcc>
  <rcc rId="30335" ua="false" sId="4">
    <oc r="P515" t="e">
      <f>-</f>
    </oc>
    <nc r="P515" t="n">
      <f>-</f>
    </nc>
  </rcc>
  <rcc rId="30336" ua="false" sId="4">
    <oc r="P516" t="e">
      <f>-</f>
    </oc>
    <nc r="P516" t="n">
      <f>-</f>
    </nc>
  </rcc>
  <rcc rId="30337" ua="false" sId="4">
    <oc r="P517" t="e">
      <f>-</f>
    </oc>
    <nc r="P517" t="n">
      <f>-</f>
    </nc>
  </rcc>
  <rcc rId="30338" ua="false" sId="4">
    <oc r="P518" t="e">
      <f>-</f>
    </oc>
    <nc r="P518" t="n">
      <f>-</f>
    </nc>
  </rcc>
  <rcc rId="30339" ua="false" sId="4">
    <oc r="P519" t="e">
      <f>-</f>
    </oc>
    <nc r="P519" t="n">
      <f>-</f>
    </nc>
  </rcc>
  <rcc rId="30340" ua="false" sId="4">
    <oc r="P520" t="e">
      <f>-</f>
    </oc>
    <nc r="P520" t="n">
      <f>-</f>
    </nc>
  </rcc>
  <rcc rId="30341" ua="false" sId="4">
    <oc r="P521" t="e">
      <f>-</f>
    </oc>
    <nc r="P521" t="n">
      <f>-</f>
    </nc>
  </rcc>
  <rcc rId="30342" ua="false" sId="4">
    <oc r="P522" t="e">
      <f>-</f>
    </oc>
    <nc r="P522" t="n">
      <f>-</f>
    </nc>
  </rcc>
  <rcc rId="30343" ua="false" sId="4">
    <oc r="P523" t="e">
      <f>-</f>
    </oc>
    <nc r="P523" t="n">
      <f>-</f>
    </nc>
  </rcc>
  <rcc rId="30344" ua="false" sId="4">
    <oc r="P524" t="e">
      <f>-</f>
    </oc>
    <nc r="P524" t="n">
      <f>-</f>
    </nc>
  </rcc>
  <rcc rId="30345" ua="false" sId="4">
    <oc r="P525" t="e">
      <f>-</f>
    </oc>
    <nc r="P525" t="n">
      <f>-</f>
    </nc>
  </rcc>
  <rcc rId="30346" ua="false" sId="4">
    <oc r="P526" t="e">
      <f>-</f>
    </oc>
    <nc r="P526" t="n">
      <f>-</f>
    </nc>
  </rcc>
  <rcc rId="30347" ua="false" sId="4">
    <oc r="P527" t="e">
      <f>-</f>
    </oc>
    <nc r="P527" t="n">
      <f>-</f>
    </nc>
  </rcc>
  <rcc rId="30348" ua="false" sId="4">
    <oc r="P528" t="e">
      <f>-</f>
    </oc>
    <nc r="P528" t="n">
      <f>-</f>
    </nc>
  </rcc>
  <rcc rId="30349" ua="false" sId="4">
    <oc r="P529" t="e">
      <f>-</f>
    </oc>
    <nc r="P529" t="n">
      <f>-</f>
    </nc>
  </rcc>
  <rcc rId="30350" ua="false" sId="4">
    <oc r="P530" t="e">
      <f/>
    </oc>
    <nc r="P530" t="n">
      <f>-</f>
    </nc>
  </rcc>
  <rcc rId="30351" ua="false" sId="4">
    <oc r="Q505" t="e">
      <f>-</f>
    </oc>
    <nc r="Q505" t="n">
      <f>-</f>
    </nc>
  </rcc>
  <rcc rId="30352" ua="false" sId="4">
    <oc r="Q506" t="e">
      <f>-</f>
    </oc>
    <nc r="Q506" t="n">
      <f>-</f>
    </nc>
  </rcc>
  <rcc rId="30353" ua="false" sId="4">
    <oc r="Q507" t="e">
      <f>-</f>
    </oc>
    <nc r="Q507" t="n">
      <f>-</f>
    </nc>
  </rcc>
  <rcc rId="30354" ua="false" sId="4">
    <oc r="Q508" t="e">
      <f>-</f>
    </oc>
    <nc r="Q508" t="n">
      <f>-</f>
    </nc>
  </rcc>
  <rcc rId="30355" ua="false" sId="4">
    <oc r="Q509" t="e">
      <f>-</f>
    </oc>
    <nc r="Q509" t="n">
      <f>-</f>
    </nc>
  </rcc>
  <rcc rId="30356" ua="false" sId="4">
    <oc r="Q510" t="e">
      <f>-</f>
    </oc>
    <nc r="Q510" t="n">
      <f>-</f>
    </nc>
  </rcc>
  <rcc rId="30357" ua="false" sId="4">
    <oc r="Q511" t="e">
      <f>-</f>
    </oc>
    <nc r="Q511" t="n">
      <f>-</f>
    </nc>
  </rcc>
  <rcc rId="30358" ua="false" sId="4">
    <oc r="Q512" t="e">
      <f>-</f>
    </oc>
    <nc r="Q512" t="n">
      <f>-</f>
    </nc>
  </rcc>
  <rcc rId="30359" ua="false" sId="4">
    <oc r="Q513" t="e">
      <f>-</f>
    </oc>
    <nc r="Q513" t="n">
      <f>-</f>
    </nc>
  </rcc>
  <rcc rId="30360" ua="false" sId="4">
    <oc r="Q514" t="e">
      <f>-</f>
    </oc>
    <nc r="Q514" t="n">
      <f>-</f>
    </nc>
  </rcc>
  <rcc rId="30361" ua="false" sId="4">
    <oc r="Q515" t="e">
      <f>-</f>
    </oc>
    <nc r="Q515" t="n">
      <f>-</f>
    </nc>
  </rcc>
  <rcc rId="30362" ua="false" sId="4">
    <oc r="Q516" t="e">
      <f>-</f>
    </oc>
    <nc r="Q516" t="n">
      <f>-</f>
    </nc>
  </rcc>
  <rcc rId="30363" ua="false" sId="4">
    <oc r="Q517" t="e">
      <f>-</f>
    </oc>
    <nc r="Q517" t="n">
      <f>-</f>
    </nc>
  </rcc>
  <rcc rId="30364" ua="false" sId="4">
    <oc r="Q518" t="e">
      <f>-</f>
    </oc>
    <nc r="Q518" t="n">
      <f>-</f>
    </nc>
  </rcc>
  <rcc rId="30365" ua="false" sId="4">
    <oc r="Q519" t="e">
      <f>-</f>
    </oc>
    <nc r="Q519" t="n">
      <f>-</f>
    </nc>
  </rcc>
  <rcc rId="30366" ua="false" sId="4">
    <oc r="Q520" t="e">
      <f>-</f>
    </oc>
    <nc r="Q520" t="n">
      <f>-</f>
    </nc>
  </rcc>
  <rcc rId="30367" ua="false" sId="4">
    <oc r="Q521" t="e">
      <f>-</f>
    </oc>
    <nc r="Q521" t="n">
      <f>-</f>
    </nc>
  </rcc>
  <rcc rId="30368" ua="false" sId="4">
    <oc r="Q522" t="e">
      <f>-</f>
    </oc>
    <nc r="Q522" t="n">
      <f>-</f>
    </nc>
  </rcc>
  <rcc rId="30369" ua="false" sId="4">
    <oc r="Q523" t="e">
      <f>-</f>
    </oc>
    <nc r="Q523" t="n">
      <f>-</f>
    </nc>
  </rcc>
  <rcc rId="30370" ua="false" sId="4">
    <oc r="Q524" t="e">
      <f>-</f>
    </oc>
    <nc r="Q524" t="n">
      <f>-</f>
    </nc>
  </rcc>
  <rcc rId="30371" ua="false" sId="4">
    <oc r="Q525" t="e">
      <f>-</f>
    </oc>
    <nc r="Q525" t="n">
      <f>-</f>
    </nc>
  </rcc>
  <rcc rId="30372" ua="false" sId="4">
    <oc r="Q526" t="e">
      <f>-</f>
    </oc>
    <nc r="Q526" t="n">
      <f>-</f>
    </nc>
  </rcc>
  <rcc rId="30373" ua="false" sId="4">
    <oc r="Q527" t="e">
      <f>-</f>
    </oc>
    <nc r="Q527" t="n">
      <f>-</f>
    </nc>
  </rcc>
  <rcc rId="30374" ua="false" sId="4">
    <oc r="Q528" t="e">
      <f>-</f>
    </oc>
    <nc r="Q528" t="n">
      <f>-</f>
    </nc>
  </rcc>
  <rcc rId="30375" ua="false" sId="4">
    <oc r="Q529" t="e">
      <f>-</f>
    </oc>
    <nc r="Q529" t="n">
      <f>-</f>
    </nc>
  </rcc>
  <rcc rId="30376" ua="false" sId="4">
    <nc r="Q530" t="n">
      <f>-</f>
    </nc>
  </rcc>
  <rcc rId="30377" ua="false" sId="4">
    <oc r="S505" t="e">
      <f>-</f>
    </oc>
    <nc r="S505" t="n">
      <f>-</f>
    </nc>
  </rcc>
  <rcc rId="30378" ua="false" sId="4">
    <oc r="S506" t="e">
      <f>-</f>
    </oc>
    <nc r="S506" t="n">
      <f>-</f>
    </nc>
  </rcc>
  <rcc rId="30379" ua="false" sId="4">
    <oc r="S507" t="e">
      <f>-</f>
    </oc>
    <nc r="S507" t="n">
      <f>-</f>
    </nc>
  </rcc>
  <rcc rId="30380" ua="false" sId="4">
    <oc r="S508" t="e">
      <f>-</f>
    </oc>
    <nc r="S508" t="n">
      <f>-</f>
    </nc>
  </rcc>
  <rcc rId="30381" ua="false" sId="4">
    <oc r="S509" t="e">
      <f>-</f>
    </oc>
    <nc r="S509" t="n">
      <f>-</f>
    </nc>
  </rcc>
  <rcc rId="30382" ua="false" sId="4">
    <oc r="S510" t="e">
      <f>-</f>
    </oc>
    <nc r="S510" t="n">
      <f>-</f>
    </nc>
  </rcc>
  <rcc rId="30383" ua="false" sId="4">
    <oc r="S511" t="e">
      <f>-</f>
    </oc>
    <nc r="S511" t="n">
      <f>-</f>
    </nc>
  </rcc>
  <rcc rId="30384" ua="false" sId="4">
    <oc r="S512" t="e">
      <f>-</f>
    </oc>
    <nc r="S512" t="n">
      <f>-</f>
    </nc>
  </rcc>
  <rcc rId="30385" ua="false" sId="4">
    <oc r="S513" t="e">
      <f>-</f>
    </oc>
    <nc r="S513" t="n">
      <f>-</f>
    </nc>
  </rcc>
  <rcc rId="30386" ua="false" sId="4">
    <oc r="S514" t="e">
      <f>-</f>
    </oc>
    <nc r="S514" t="n">
      <f>-</f>
    </nc>
  </rcc>
  <rcc rId="30387" ua="false" sId="4">
    <oc r="S515" t="e">
      <f>-</f>
    </oc>
    <nc r="S515" t="n">
      <f>-</f>
    </nc>
  </rcc>
  <rcc rId="30388" ua="false" sId="4">
    <oc r="S516" t="e">
      <f>-</f>
    </oc>
    <nc r="S516" t="n">
      <f>-</f>
    </nc>
  </rcc>
  <rcc rId="30389" ua="false" sId="4">
    <oc r="S517" t="e">
      <f>-</f>
    </oc>
    <nc r="S517" t="n">
      <f>-</f>
    </nc>
  </rcc>
  <rcc rId="30390" ua="false" sId="4">
    <oc r="S518" t="e">
      <f>-</f>
    </oc>
    <nc r="S518" t="n">
      <f>-</f>
    </nc>
  </rcc>
  <rcc rId="30391" ua="false" sId="4">
    <oc r="S519" t="e">
      <f>-</f>
    </oc>
    <nc r="S519" t="n">
      <f>-</f>
    </nc>
  </rcc>
  <rcc rId="30392" ua="false" sId="4">
    <oc r="S520" t="e">
      <f>-</f>
    </oc>
    <nc r="S520" t="n">
      <f>-</f>
    </nc>
  </rcc>
  <rcc rId="30393" ua="false" sId="4">
    <oc r="S521" t="e">
      <f>-</f>
    </oc>
    <nc r="S521" t="n">
      <f>-</f>
    </nc>
  </rcc>
  <rcc rId="30394" ua="false" sId="4">
    <oc r="S522" t="e">
      <f>-</f>
    </oc>
    <nc r="S522" t="n">
      <f>-</f>
    </nc>
  </rcc>
  <rcc rId="30395" ua="false" sId="4">
    <oc r="S523" t="e">
      <f>-</f>
    </oc>
    <nc r="S523" t="n">
      <f>-</f>
    </nc>
  </rcc>
  <rcc rId="30396" ua="false" sId="4">
    <oc r="S524" t="e">
      <f>-</f>
    </oc>
    <nc r="S524" t="n">
      <f>-</f>
    </nc>
  </rcc>
  <rcc rId="30397" ua="false" sId="4">
    <oc r="S525" t="e">
      <f>-</f>
    </oc>
    <nc r="S525" t="n">
      <f>-</f>
    </nc>
  </rcc>
  <rcc rId="30398" ua="false" sId="4">
    <oc r="S526" t="e">
      <f>-</f>
    </oc>
    <nc r="S526" t="n">
      <f>-</f>
    </nc>
  </rcc>
  <rcc rId="30399" ua="false" sId="4">
    <oc r="S527" t="e">
      <f>-</f>
    </oc>
    <nc r="S527" t="n">
      <f>-</f>
    </nc>
  </rcc>
  <rcc rId="30400" ua="false" sId="4">
    <oc r="S528" t="e">
      <f>-</f>
    </oc>
    <nc r="S528" t="n">
      <f>-</f>
    </nc>
  </rcc>
  <rcc rId="30401" ua="false" sId="4">
    <oc r="S529" t="e">
      <f>-</f>
    </oc>
    <nc r="S529" t="n">
      <f>-</f>
    </nc>
  </rcc>
  <rcc rId="30402" ua="false" sId="4">
    <nc r="S530" t="n">
      <f>-</f>
    </nc>
  </rcc>
  <rcc rId="30403" ua="false" sId="4">
    <oc r="T505" t="e">
      <f>-</f>
    </oc>
    <nc r="T505" t="n">
      <f>-</f>
    </nc>
  </rcc>
  <rcc rId="30404" ua="false" sId="4">
    <oc r="T506" t="e">
      <f>-</f>
    </oc>
    <nc r="T506" t="n">
      <f>-</f>
    </nc>
  </rcc>
  <rcc rId="30405" ua="false" sId="4">
    <oc r="T507" t="e">
      <f>-</f>
    </oc>
    <nc r="T507" t="n">
      <f>-</f>
    </nc>
  </rcc>
  <rcc rId="30406" ua="false" sId="4">
    <oc r="T508" t="e">
      <f>-</f>
    </oc>
    <nc r="T508" t="n">
      <f>-</f>
    </nc>
  </rcc>
  <rcc rId="30407" ua="false" sId="4">
    <oc r="T509" t="e">
      <f>-</f>
    </oc>
    <nc r="T509" t="n">
      <f>-</f>
    </nc>
  </rcc>
  <rcc rId="30408" ua="false" sId="4">
    <oc r="T510" t="e">
      <f>-</f>
    </oc>
    <nc r="T510" t="n">
      <f>-</f>
    </nc>
  </rcc>
  <rcc rId="30409" ua="false" sId="4">
    <oc r="T511" t="e">
      <f>-</f>
    </oc>
    <nc r="T511" t="n">
      <f>-</f>
    </nc>
  </rcc>
  <rcc rId="30410" ua="false" sId="4">
    <oc r="T512" t="e">
      <f>-</f>
    </oc>
    <nc r="T512" t="n">
      <f>-</f>
    </nc>
  </rcc>
  <rcc rId="30411" ua="false" sId="4">
    <oc r="T513" t="e">
      <f>-</f>
    </oc>
    <nc r="T513" t="n">
      <f>-</f>
    </nc>
  </rcc>
  <rcc rId="30412" ua="false" sId="4">
    <oc r="T514" t="e">
      <f>-</f>
    </oc>
    <nc r="T514" t="n">
      <f>-</f>
    </nc>
  </rcc>
  <rcc rId="30413" ua="false" sId="4">
    <oc r="T515" t="e">
      <f>-</f>
    </oc>
    <nc r="T515" t="n">
      <f>-</f>
    </nc>
  </rcc>
  <rcc rId="30414" ua="false" sId="4">
    <oc r="T516" t="e">
      <f>-</f>
    </oc>
    <nc r="T516" t="n">
      <f>-</f>
    </nc>
  </rcc>
  <rcc rId="30415" ua="false" sId="4">
    <oc r="T517" t="e">
      <f>-</f>
    </oc>
    <nc r="T517" t="n">
      <f>-</f>
    </nc>
  </rcc>
  <rcc rId="30416" ua="false" sId="4">
    <oc r="T518" t="e">
      <f>-</f>
    </oc>
    <nc r="T518" t="n">
      <f>-</f>
    </nc>
  </rcc>
  <rcc rId="30417" ua="false" sId="4">
    <oc r="T519" t="e">
      <f>-</f>
    </oc>
    <nc r="T519" t="n">
      <f>-</f>
    </nc>
  </rcc>
  <rcc rId="30418" ua="false" sId="4">
    <oc r="T520" t="e">
      <f>-</f>
    </oc>
    <nc r="T520" t="n">
      <f>-</f>
    </nc>
  </rcc>
  <rcc rId="30419" ua="false" sId="4">
    <oc r="T521" t="e">
      <f>-</f>
    </oc>
    <nc r="T521" t="n">
      <f>-</f>
    </nc>
  </rcc>
  <rcc rId="30420" ua="false" sId="4">
    <oc r="T522" t="e">
      <f>-</f>
    </oc>
    <nc r="T522" t="n">
      <f>-</f>
    </nc>
  </rcc>
  <rcc rId="30421" ua="false" sId="4">
    <oc r="T523" t="e">
      <f>-</f>
    </oc>
    <nc r="T523" t="n">
      <f>-</f>
    </nc>
  </rcc>
  <rcc rId="30422" ua="false" sId="4">
    <oc r="T524" t="e">
      <f>-</f>
    </oc>
    <nc r="T524" t="n">
      <f>-</f>
    </nc>
  </rcc>
  <rcc rId="30423" ua="false" sId="4">
    <oc r="T525" t="e">
      <f>-</f>
    </oc>
    <nc r="T525" t="n">
      <f>-</f>
    </nc>
  </rcc>
  <rcc rId="30424" ua="false" sId="4">
    <oc r="T526" t="e">
      <f>-</f>
    </oc>
    <nc r="T526" t="n">
      <f>-</f>
    </nc>
  </rcc>
  <rcc rId="30425" ua="false" sId="4">
    <oc r="T527" t="e">
      <f>-</f>
    </oc>
    <nc r="T527" t="n">
      <f>-</f>
    </nc>
  </rcc>
  <rcc rId="30426" ua="false" sId="4">
    <oc r="T528" t="e">
      <f>-</f>
    </oc>
    <nc r="T528" t="n">
      <f>-</f>
    </nc>
  </rcc>
  <rcc rId="30427" ua="false" sId="4">
    <oc r="T529" t="e">
      <f>-</f>
    </oc>
    <nc r="T529" t="n">
      <f>-</f>
    </nc>
  </rcc>
  <rcc rId="30428" ua="false" sId="4">
    <nc r="T530" t="n">
      <f>-</f>
    </nc>
  </rcc>
  <rcc rId="30429" ua="false" sId="4">
    <oc r="U505" t="e">
      <f>-</f>
    </oc>
    <nc r="U505" t="n">
      <f>-</f>
    </nc>
  </rcc>
  <rcc rId="30430" ua="false" sId="4">
    <oc r="U506" t="e">
      <f>-</f>
    </oc>
    <nc r="U506" t="n">
      <f>-</f>
    </nc>
  </rcc>
  <rcc rId="30431" ua="false" sId="4">
    <oc r="U507" t="e">
      <f>-</f>
    </oc>
    <nc r="U507" t="n">
      <f>-</f>
    </nc>
  </rcc>
  <rcc rId="30432" ua="false" sId="4">
    <oc r="U508" t="e">
      <f>-</f>
    </oc>
    <nc r="U508" t="n">
      <f>-</f>
    </nc>
  </rcc>
  <rcc rId="30433" ua="false" sId="4">
    <oc r="U509" t="e">
      <f>-</f>
    </oc>
    <nc r="U509" t="n">
      <f>-</f>
    </nc>
  </rcc>
  <rcc rId="30434" ua="false" sId="4">
    <oc r="U510" t="e">
      <f>-</f>
    </oc>
    <nc r="U510" t="n">
      <f>-</f>
    </nc>
  </rcc>
  <rcc rId="30435" ua="false" sId="4">
    <oc r="U511" t="e">
      <f>-</f>
    </oc>
    <nc r="U511" t="n">
      <f>-</f>
    </nc>
  </rcc>
  <rcc rId="30436" ua="false" sId="4">
    <oc r="U512" t="e">
      <f>-</f>
    </oc>
    <nc r="U512" t="n">
      <f>-</f>
    </nc>
  </rcc>
  <rcc rId="30437" ua="false" sId="4">
    <oc r="U513" t="e">
      <f>-</f>
    </oc>
    <nc r="U513" t="n">
      <f>-</f>
    </nc>
  </rcc>
  <rcc rId="30438" ua="false" sId="4">
    <oc r="U514" t="e">
      <f>-</f>
    </oc>
    <nc r="U514" t="n">
      <f>-</f>
    </nc>
  </rcc>
  <rcc rId="30439" ua="false" sId="4">
    <oc r="U515" t="e">
      <f>-</f>
    </oc>
    <nc r="U515" t="n">
      <f>-</f>
    </nc>
  </rcc>
  <rcc rId="30440" ua="false" sId="4">
    <oc r="U516" t="e">
      <f>-</f>
    </oc>
    <nc r="U516" t="n">
      <f>-</f>
    </nc>
  </rcc>
  <rcc rId="30441" ua="false" sId="4">
    <oc r="U517" t="e">
      <f>-</f>
    </oc>
    <nc r="U517" t="n">
      <f>-</f>
    </nc>
  </rcc>
  <rcc rId="30442" ua="false" sId="4">
    <oc r="U518" t="e">
      <f>-</f>
    </oc>
    <nc r="U518" t="n">
      <f>-</f>
    </nc>
  </rcc>
  <rcc rId="30443" ua="false" sId="4">
    <oc r="U519" t="e">
      <f>-</f>
    </oc>
    <nc r="U519" t="n">
      <f>-</f>
    </nc>
  </rcc>
  <rcc rId="30444" ua="false" sId="4">
    <oc r="U520" t="e">
      <f>-</f>
    </oc>
    <nc r="U520" t="n">
      <f>-</f>
    </nc>
  </rcc>
  <rcc rId="30445" ua="false" sId="4">
    <oc r="U521" t="e">
      <f>-</f>
    </oc>
    <nc r="U521" t="n">
      <f>-</f>
    </nc>
  </rcc>
  <rcc rId="30446" ua="false" sId="4">
    <oc r="U522" t="e">
      <f>-</f>
    </oc>
    <nc r="U522" t="n">
      <f>-</f>
    </nc>
  </rcc>
  <rcc rId="30447" ua="false" sId="4">
    <oc r="U523" t="e">
      <f>-</f>
    </oc>
    <nc r="U523" t="n">
      <f>-</f>
    </nc>
  </rcc>
  <rcc rId="30448" ua="false" sId="4">
    <oc r="U524" t="e">
      <f>-</f>
    </oc>
    <nc r="U524" t="n">
      <f>-</f>
    </nc>
  </rcc>
  <rcc rId="30449" ua="false" sId="4">
    <oc r="U525" t="e">
      <f>-</f>
    </oc>
    <nc r="U525" t="n">
      <f>-</f>
    </nc>
  </rcc>
  <rcc rId="30450" ua="false" sId="4">
    <oc r="U526" t="e">
      <f>-</f>
    </oc>
    <nc r="U526" t="n">
      <f>-</f>
    </nc>
  </rcc>
  <rcc rId="30451" ua="false" sId="4">
    <oc r="U527" t="e">
      <f>-</f>
    </oc>
    <nc r="U527" t="n">
      <f>-</f>
    </nc>
  </rcc>
  <rcc rId="30452" ua="false" sId="4">
    <oc r="U528" t="e">
      <f>-</f>
    </oc>
    <nc r="U528" t="n">
      <f>-</f>
    </nc>
  </rcc>
  <rcc rId="30453" ua="false" sId="4">
    <oc r="U529" t="e">
      <f>-</f>
    </oc>
    <nc r="U529" t="n">
      <f>-</f>
    </nc>
  </rcc>
  <rcc rId="30454" ua="false" sId="4">
    <nc r="U530" t="n">
      <f>-</f>
    </nc>
  </rcc>
  <rcc rId="30455" ua="false" sId="4">
    <oc r="V505" t="e">
      <f>-</f>
    </oc>
    <nc r="V505" t="n">
      <f>-</f>
    </nc>
  </rcc>
  <rcc rId="30456" ua="false" sId="4">
    <oc r="V506" t="e">
      <f>-</f>
    </oc>
    <nc r="V506" t="n">
      <f>-</f>
    </nc>
  </rcc>
  <rcc rId="30457" ua="false" sId="4">
    <oc r="V507" t="e">
      <f>-</f>
    </oc>
    <nc r="V507" t="n">
      <f>-</f>
    </nc>
  </rcc>
  <rcc rId="30458" ua="false" sId="4">
    <oc r="V508" t="e">
      <f>-</f>
    </oc>
    <nc r="V508" t="n">
      <f>-</f>
    </nc>
  </rcc>
  <rcc rId="30459" ua="false" sId="4">
    <oc r="V509" t="e">
      <f>-</f>
    </oc>
    <nc r="V509" t="n">
      <f>-</f>
    </nc>
  </rcc>
  <rcc rId="30460" ua="false" sId="4">
    <oc r="V510" t="e">
      <f>-</f>
    </oc>
    <nc r="V510" t="n">
      <f>-</f>
    </nc>
  </rcc>
  <rcc rId="30461" ua="false" sId="4">
    <oc r="V511" t="e">
      <f>-</f>
    </oc>
    <nc r="V511" t="n">
      <f>-</f>
    </nc>
  </rcc>
  <rcc rId="30462" ua="false" sId="4">
    <oc r="V512" t="e">
      <f>-</f>
    </oc>
    <nc r="V512" t="n">
      <f>-</f>
    </nc>
  </rcc>
  <rcc rId="30463" ua="false" sId="4">
    <oc r="V513" t="e">
      <f>-</f>
    </oc>
    <nc r="V513" t="n">
      <f>-</f>
    </nc>
  </rcc>
  <rcc rId="30464" ua="false" sId="4">
    <oc r="V514" t="e">
      <f>-</f>
    </oc>
    <nc r="V514" t="n">
      <f>-</f>
    </nc>
  </rcc>
  <rcc rId="30465" ua="false" sId="4">
    <oc r="V515" t="e">
      <f>-</f>
    </oc>
    <nc r="V515" t="n">
      <f>-</f>
    </nc>
  </rcc>
  <rcc rId="30466" ua="false" sId="4">
    <oc r="V516" t="e">
      <f>-</f>
    </oc>
    <nc r="V516" t="n">
      <f>-</f>
    </nc>
  </rcc>
  <rcc rId="30467" ua="false" sId="4">
    <oc r="V517" t="e">
      <f>-</f>
    </oc>
    <nc r="V517" t="n">
      <f>-</f>
    </nc>
  </rcc>
  <rcc rId="30468" ua="false" sId="4">
    <oc r="V518" t="e">
      <f>-</f>
    </oc>
    <nc r="V518" t="n">
      <f>-</f>
    </nc>
  </rcc>
  <rcc rId="30469" ua="false" sId="4">
    <oc r="V519" t="e">
      <f>-</f>
    </oc>
    <nc r="V519" t="n">
      <f>-</f>
    </nc>
  </rcc>
  <rcc rId="30470" ua="false" sId="4">
    <oc r="V520" t="e">
      <f>-</f>
    </oc>
    <nc r="V520" t="n">
      <f>-</f>
    </nc>
  </rcc>
  <rcc rId="30471" ua="false" sId="4">
    <oc r="V521" t="e">
      <f>-</f>
    </oc>
    <nc r="V521" t="n">
      <f>-</f>
    </nc>
  </rcc>
  <rcc rId="30472" ua="false" sId="4">
    <oc r="V522" t="e">
      <f>-</f>
    </oc>
    <nc r="V522" t="n">
      <f>-</f>
    </nc>
  </rcc>
  <rcc rId="30473" ua="false" sId="4">
    <oc r="V523" t="e">
      <f>-</f>
    </oc>
    <nc r="V523" t="n">
      <f>-</f>
    </nc>
  </rcc>
  <rcc rId="30474" ua="false" sId="4">
    <oc r="V524" t="e">
      <f>-</f>
    </oc>
    <nc r="V524" t="n">
      <f>-</f>
    </nc>
  </rcc>
  <rcc rId="30475" ua="false" sId="4">
    <oc r="V525" t="e">
      <f>-</f>
    </oc>
    <nc r="V525" t="n">
      <f>-</f>
    </nc>
  </rcc>
  <rcc rId="30476" ua="false" sId="4">
    <oc r="V526" t="e">
      <f>-</f>
    </oc>
    <nc r="V526" t="n">
      <f>-</f>
    </nc>
  </rcc>
  <rcc rId="30477" ua="false" sId="4">
    <oc r="V527" t="e">
      <f>-</f>
    </oc>
    <nc r="V527" t="n">
      <f>-</f>
    </nc>
  </rcc>
  <rcc rId="30478" ua="false" sId="4">
    <oc r="V528" t="e">
      <f>-</f>
    </oc>
    <nc r="V528" t="n">
      <f>-</f>
    </nc>
  </rcc>
  <rcc rId="30479" ua="false" sId="4">
    <oc r="V529" t="e">
      <f>-</f>
    </oc>
    <nc r="V529" t="n">
      <f>-</f>
    </nc>
  </rcc>
  <rcc rId="30480" ua="false" sId="4">
    <nc r="V530" t="n">
      <f>-</f>
    </nc>
  </rcc>
  <rcc rId="30481" ua="false" sId="4">
    <oc r="W505" t="e">
      <f>-</f>
    </oc>
    <nc r="W505" t="n">
      <f>-</f>
    </nc>
  </rcc>
  <rcc rId="30482" ua="false" sId="4">
    <oc r="W506" t="e">
      <f>-</f>
    </oc>
    <nc r="W506" t="n">
      <f>-</f>
    </nc>
  </rcc>
  <rcc rId="30483" ua="false" sId="4">
    <oc r="W507" t="e">
      <f>-</f>
    </oc>
    <nc r="W507" t="n">
      <f>-</f>
    </nc>
  </rcc>
  <rcc rId="30484" ua="false" sId="4">
    <oc r="W508" t="e">
      <f>-</f>
    </oc>
    <nc r="W508" t="n">
      <f>-</f>
    </nc>
  </rcc>
  <rcc rId="30485" ua="false" sId="4">
    <oc r="W509" t="e">
      <f>-</f>
    </oc>
    <nc r="W509" t="n">
      <f>-</f>
    </nc>
  </rcc>
  <rcc rId="30486" ua="false" sId="4">
    <oc r="W510" t="e">
      <f>-</f>
    </oc>
    <nc r="W510" t="n">
      <f>-</f>
    </nc>
  </rcc>
  <rcc rId="30487" ua="false" sId="4">
    <oc r="W511" t="e">
      <f>-</f>
    </oc>
    <nc r="W511" t="n">
      <f>-</f>
    </nc>
  </rcc>
  <rcc rId="30488" ua="false" sId="4">
    <oc r="W512" t="e">
      <f>-</f>
    </oc>
    <nc r="W512" t="n">
      <f>-</f>
    </nc>
  </rcc>
  <rcc rId="30489" ua="false" sId="4">
    <oc r="W513" t="e">
      <f>-</f>
    </oc>
    <nc r="W513" t="n">
      <f>-</f>
    </nc>
  </rcc>
  <rcc rId="30490" ua="false" sId="4">
    <oc r="W514" t="e">
      <f>-</f>
    </oc>
    <nc r="W514" t="n">
      <f>-</f>
    </nc>
  </rcc>
  <rcc rId="30491" ua="false" sId="4">
    <oc r="W515" t="e">
      <f>-</f>
    </oc>
    <nc r="W515" t="n">
      <f>-</f>
    </nc>
  </rcc>
  <rcc rId="30492" ua="false" sId="4">
    <oc r="W516" t="e">
      <f>-</f>
    </oc>
    <nc r="W516" t="n">
      <f>-</f>
    </nc>
  </rcc>
  <rcc rId="30493" ua="false" sId="4">
    <oc r="W517" t="e">
      <f>-</f>
    </oc>
    <nc r="W517" t="n">
      <f>-</f>
    </nc>
  </rcc>
  <rcc rId="30494" ua="false" sId="4">
    <oc r="W518" t="e">
      <f>-</f>
    </oc>
    <nc r="W518" t="n">
      <f>-</f>
    </nc>
  </rcc>
  <rcc rId="30495" ua="false" sId="4">
    <oc r="W519" t="e">
      <f>-</f>
    </oc>
    <nc r="W519" t="n">
      <f>-</f>
    </nc>
  </rcc>
  <rcc rId="30496" ua="false" sId="4">
    <oc r="W520" t="e">
      <f>-</f>
    </oc>
    <nc r="W520" t="n">
      <f>-</f>
    </nc>
  </rcc>
  <rcc rId="30497" ua="false" sId="4">
    <oc r="W521" t="e">
      <f>-</f>
    </oc>
    <nc r="W521" t="n">
      <f>-</f>
    </nc>
  </rcc>
  <rcc rId="30498" ua="false" sId="4">
    <oc r="W522" t="e">
      <f>-</f>
    </oc>
    <nc r="W522" t="n">
      <f>-</f>
    </nc>
  </rcc>
  <rcc rId="30499" ua="false" sId="4">
    <oc r="W523" t="e">
      <f>-</f>
    </oc>
    <nc r="W523" t="n">
      <f>-</f>
    </nc>
  </rcc>
  <rcc rId="30500" ua="false" sId="4">
    <oc r="W524" t="e">
      <f>-</f>
    </oc>
    <nc r="W524" t="n">
      <f>-</f>
    </nc>
  </rcc>
  <rcc rId="30501" ua="false" sId="4">
    <oc r="W525" t="e">
      <f>-</f>
    </oc>
    <nc r="W525" t="n">
      <f>-</f>
    </nc>
  </rcc>
  <rcc rId="30502" ua="false" sId="4">
    <oc r="W526" t="e">
      <f>-</f>
    </oc>
    <nc r="W526" t="n">
      <f>-</f>
    </nc>
  </rcc>
  <rcc rId="30503" ua="false" sId="4">
    <oc r="W527" t="e">
      <f>-</f>
    </oc>
    <nc r="W527" t="n">
      <f>-</f>
    </nc>
  </rcc>
  <rcc rId="30504" ua="false" sId="4">
    <oc r="W528" t="e">
      <f>-</f>
    </oc>
    <nc r="W528" t="n">
      <f>-</f>
    </nc>
  </rcc>
  <rcc rId="30505" ua="false" sId="4">
    <oc r="W529" t="e">
      <f>-</f>
    </oc>
    <nc r="W529" t="n">
      <f>-</f>
    </nc>
  </rcc>
  <rcc rId="30506" ua="false" sId="4">
    <nc r="W530" t="n">
      <f>-</f>
    </nc>
  </rcc>
  <rcc rId="30507" ua="false" sId="4">
    <oc r="X505" t="e">
      <f>-</f>
    </oc>
    <nc r="X505" t="n">
      <f>-</f>
    </nc>
  </rcc>
  <rcc rId="30508" ua="false" sId="4">
    <oc r="X506" t="e">
      <f>-</f>
    </oc>
    <nc r="X506" t="n">
      <f>-</f>
    </nc>
  </rcc>
  <rcc rId="30509" ua="false" sId="4">
    <oc r="X507" t="e">
      <f>-</f>
    </oc>
    <nc r="X507" t="n">
      <f>-</f>
    </nc>
  </rcc>
  <rcc rId="30510" ua="false" sId="4">
    <oc r="X508" t="e">
      <f>-</f>
    </oc>
    <nc r="X508" t="n">
      <f>-</f>
    </nc>
  </rcc>
  <rcc rId="30511" ua="false" sId="4">
    <oc r="X509" t="e">
      <f>-</f>
    </oc>
    <nc r="X509" t="n">
      <f>-</f>
    </nc>
  </rcc>
  <rcc rId="30512" ua="false" sId="4">
    <oc r="X510" t="e">
      <f>-</f>
    </oc>
    <nc r="X510" t="n">
      <f>-</f>
    </nc>
  </rcc>
  <rcc rId="30513" ua="false" sId="4">
    <oc r="X511" t="e">
      <f>-</f>
    </oc>
    <nc r="X511" t="n">
      <f>-</f>
    </nc>
  </rcc>
  <rcc rId="30514" ua="false" sId="4">
    <oc r="X512" t="e">
      <f>-</f>
    </oc>
    <nc r="X512" t="n">
      <f>-</f>
    </nc>
  </rcc>
  <rcc rId="30515" ua="false" sId="4">
    <oc r="X513" t="e">
      <f>-</f>
    </oc>
    <nc r="X513" t="n">
      <f>-</f>
    </nc>
  </rcc>
  <rcc rId="30516" ua="false" sId="4">
    <oc r="X514" t="e">
      <f>-</f>
    </oc>
    <nc r="X514" t="n">
      <f>-</f>
    </nc>
  </rcc>
  <rcc rId="30517" ua="false" sId="4">
    <oc r="X515" t="e">
      <f>-</f>
    </oc>
    <nc r="X515" t="n">
      <f>-</f>
    </nc>
  </rcc>
  <rcc rId="30518" ua="false" sId="4">
    <oc r="X516" t="e">
      <f>-</f>
    </oc>
    <nc r="X516" t="n">
      <f>-</f>
    </nc>
  </rcc>
  <rcc rId="30519" ua="false" sId="4">
    <oc r="X517" t="e">
      <f>-</f>
    </oc>
    <nc r="X517" t="n">
      <f>-</f>
    </nc>
  </rcc>
  <rcc rId="30520" ua="false" sId="4">
    <oc r="X518" t="e">
      <f>-</f>
    </oc>
    <nc r="X518" t="n">
      <f>-</f>
    </nc>
  </rcc>
  <rcc rId="30521" ua="false" sId="4">
    <oc r="X519" t="e">
      <f>-</f>
    </oc>
    <nc r="X519" t="n">
      <f>-</f>
    </nc>
  </rcc>
  <rcc rId="30522" ua="false" sId="4">
    <oc r="X520" t="e">
      <f>-</f>
    </oc>
    <nc r="X520" t="n">
      <f>-</f>
    </nc>
  </rcc>
  <rcc rId="30523" ua="false" sId="4">
    <oc r="X521" t="e">
      <f>-</f>
    </oc>
    <nc r="X521" t="n">
      <f>-</f>
    </nc>
  </rcc>
  <rcc rId="30524" ua="false" sId="4">
    <oc r="X522" t="e">
      <f>-</f>
    </oc>
    <nc r="X522" t="n">
      <f>-</f>
    </nc>
  </rcc>
  <rcc rId="30525" ua="false" sId="4">
    <oc r="X523" t="e">
      <f>-</f>
    </oc>
    <nc r="X523" t="n">
      <f>-</f>
    </nc>
  </rcc>
  <rcc rId="30526" ua="false" sId="4">
    <oc r="X524" t="e">
      <f>-</f>
    </oc>
    <nc r="X524" t="n">
      <f>-</f>
    </nc>
  </rcc>
  <rcc rId="30527" ua="false" sId="4">
    <oc r="X525" t="e">
      <f>-</f>
    </oc>
    <nc r="X525" t="n">
      <f>-</f>
    </nc>
  </rcc>
  <rcc rId="30528" ua="false" sId="4">
    <oc r="X526" t="e">
      <f>-</f>
    </oc>
    <nc r="X526" t="n">
      <f>-</f>
    </nc>
  </rcc>
  <rcc rId="30529" ua="false" sId="4">
    <oc r="X527" t="e">
      <f>-</f>
    </oc>
    <nc r="X527" t="n">
      <f>-</f>
    </nc>
  </rcc>
  <rcc rId="30530" ua="false" sId="4">
    <oc r="X528" t="e">
      <f>-</f>
    </oc>
    <nc r="X528" t="n">
      <f>-</f>
    </nc>
  </rcc>
  <rcc rId="30531" ua="false" sId="4">
    <oc r="X529" t="e">
      <f>-</f>
    </oc>
    <nc r="X529" t="n">
      <f>-</f>
    </nc>
  </rcc>
  <rcc rId="30532" ua="false" sId="4">
    <nc r="X530" t="n">
      <f>-</f>
    </nc>
  </rcc>
  <rcc rId="30533" ua="false" sId="4">
    <oc r="Y505" t="e">
      <f>-</f>
    </oc>
    <nc r="Y505" t="n">
      <f>-</f>
    </nc>
  </rcc>
  <rcc rId="30534" ua="false" sId="4">
    <oc r="Y506" t="e">
      <f>-</f>
    </oc>
    <nc r="Y506" t="n">
      <f>-</f>
    </nc>
  </rcc>
  <rcc rId="30535" ua="false" sId="4">
    <oc r="Y507" t="e">
      <f>-</f>
    </oc>
    <nc r="Y507" t="n">
      <f>-</f>
    </nc>
  </rcc>
  <rcc rId="30536" ua="false" sId="4">
    <oc r="Y508" t="e">
      <f>-</f>
    </oc>
    <nc r="Y508" t="n">
      <f>-</f>
    </nc>
  </rcc>
  <rcc rId="30537" ua="false" sId="4">
    <oc r="Y509" t="e">
      <f>-</f>
    </oc>
    <nc r="Y509" t="n">
      <f>-</f>
    </nc>
  </rcc>
  <rcc rId="30538" ua="false" sId="4">
    <oc r="Y510" t="e">
      <f>-</f>
    </oc>
    <nc r="Y510" t="n">
      <f>-</f>
    </nc>
  </rcc>
  <rcc rId="30539" ua="false" sId="4">
    <oc r="Y511" t="e">
      <f>-</f>
    </oc>
    <nc r="Y511" t="n">
      <f>-</f>
    </nc>
  </rcc>
  <rcc rId="30540" ua="false" sId="4">
    <oc r="Y512" t="e">
      <f>-</f>
    </oc>
    <nc r="Y512" t="n">
      <f>-</f>
    </nc>
  </rcc>
  <rcc rId="30541" ua="false" sId="4">
    <oc r="Y513" t="e">
      <f>-</f>
    </oc>
    <nc r="Y513" t="n">
      <f>-</f>
    </nc>
  </rcc>
  <rcc rId="30542" ua="false" sId="4">
    <oc r="Y514" t="e">
      <f>-</f>
    </oc>
    <nc r="Y514" t="n">
      <f>-</f>
    </nc>
  </rcc>
  <rcc rId="30543" ua="false" sId="4">
    <oc r="Y515" t="e">
      <f>-</f>
    </oc>
    <nc r="Y515" t="n">
      <f>-</f>
    </nc>
  </rcc>
  <rcc rId="30544" ua="false" sId="4">
    <oc r="Y516" t="e">
      <f>-</f>
    </oc>
    <nc r="Y516" t="n">
      <f>-</f>
    </nc>
  </rcc>
  <rcc rId="30545" ua="false" sId="4">
    <oc r="Y517" t="e">
      <f>-</f>
    </oc>
    <nc r="Y517" t="n">
      <f>-</f>
    </nc>
  </rcc>
  <rcc rId="30546" ua="false" sId="4">
    <oc r="Y518" t="e">
      <f>-</f>
    </oc>
    <nc r="Y518" t="n">
      <f>-</f>
    </nc>
  </rcc>
  <rcc rId="30547" ua="false" sId="4">
    <oc r="Y519" t="e">
      <f>-</f>
    </oc>
    <nc r="Y519" t="n">
      <f>-</f>
    </nc>
  </rcc>
  <rcc rId="30548" ua="false" sId="4">
    <oc r="Y520" t="e">
      <f>-</f>
    </oc>
    <nc r="Y520" t="n">
      <f>-</f>
    </nc>
  </rcc>
  <rcc rId="30549" ua="false" sId="4">
    <oc r="Y521" t="e">
      <f>-</f>
    </oc>
    <nc r="Y521" t="n">
      <f>-</f>
    </nc>
  </rcc>
  <rcc rId="30550" ua="false" sId="4">
    <oc r="Y522" t="e">
      <f>-</f>
    </oc>
    <nc r="Y522" t="n">
      <f>-</f>
    </nc>
  </rcc>
  <rcc rId="30551" ua="false" sId="4">
    <oc r="Y523" t="e">
      <f>-</f>
    </oc>
    <nc r="Y523" t="n">
      <f>-</f>
    </nc>
  </rcc>
  <rcc rId="30552" ua="false" sId="4">
    <oc r="Y524" t="e">
      <f>-</f>
    </oc>
    <nc r="Y524" t="n">
      <f>-</f>
    </nc>
  </rcc>
  <rcc rId="30553" ua="false" sId="4">
    <oc r="Y525" t="e">
      <f>-</f>
    </oc>
    <nc r="Y525" t="n">
      <f>-</f>
    </nc>
  </rcc>
  <rcc rId="30554" ua="false" sId="4">
    <oc r="Y526" t="e">
      <f>-</f>
    </oc>
    <nc r="Y526" t="n">
      <f>-</f>
    </nc>
  </rcc>
  <rcc rId="30555" ua="false" sId="4">
    <oc r="Y527" t="e">
      <f>-</f>
    </oc>
    <nc r="Y527" t="n">
      <f>-</f>
    </nc>
  </rcc>
  <rcc rId="30556" ua="false" sId="4">
    <oc r="Y528" t="e">
      <f>-</f>
    </oc>
    <nc r="Y528" t="n">
      <f>-</f>
    </nc>
  </rcc>
  <rcc rId="30557" ua="false" sId="4">
    <oc r="Y529" t="e">
      <f>-</f>
    </oc>
    <nc r="Y529" t="n">
      <f>-</f>
    </nc>
  </rcc>
  <rcc rId="30558" ua="false" sId="4">
    <nc r="Y530" t="n">
      <f>-</f>
    </nc>
  </rcc>
  <rcc rId="30559" ua="false" sId="4">
    <oc r="Z505" t="e">
      <f>-</f>
    </oc>
    <nc r="Z505" t="n">
      <f>-</f>
    </nc>
  </rcc>
  <rcc rId="30560" ua="false" sId="4">
    <oc r="Z506" t="e">
      <f>-</f>
    </oc>
    <nc r="Z506" t="n">
      <f>-</f>
    </nc>
  </rcc>
  <rcc rId="30561" ua="false" sId="4">
    <oc r="Z507" t="e">
      <f>-</f>
    </oc>
    <nc r="Z507" t="n">
      <f>-</f>
    </nc>
  </rcc>
  <rcc rId="30562" ua="false" sId="4">
    <oc r="Z508" t="e">
      <f>-</f>
    </oc>
    <nc r="Z508" t="n">
      <f>-</f>
    </nc>
  </rcc>
  <rcc rId="30563" ua="false" sId="4">
    <oc r="Z509" t="e">
      <f>-</f>
    </oc>
    <nc r="Z509" t="n">
      <f>-</f>
    </nc>
  </rcc>
  <rcc rId="30564" ua="false" sId="4">
    <oc r="Z510" t="e">
      <f>-</f>
    </oc>
    <nc r="Z510" t="n">
      <f>-</f>
    </nc>
  </rcc>
  <rcc rId="30565" ua="false" sId="4">
    <oc r="Z511" t="e">
      <f>-</f>
    </oc>
    <nc r="Z511" t="n">
      <f>-</f>
    </nc>
  </rcc>
  <rcc rId="30566" ua="false" sId="4">
    <oc r="Z512" t="e">
      <f>-</f>
    </oc>
    <nc r="Z512" t="n">
      <f>-</f>
    </nc>
  </rcc>
  <rcc rId="30567" ua="false" sId="4">
    <oc r="Z513" t="e">
      <f>-</f>
    </oc>
    <nc r="Z513" t="n">
      <f>-</f>
    </nc>
  </rcc>
  <rcc rId="30568" ua="false" sId="4">
    <oc r="Z514" t="e">
      <f>-</f>
    </oc>
    <nc r="Z514" t="n">
      <f>-</f>
    </nc>
  </rcc>
  <rcc rId="30569" ua="false" sId="4">
    <oc r="Z515" t="e">
      <f>-</f>
    </oc>
    <nc r="Z515" t="n">
      <f>-</f>
    </nc>
  </rcc>
  <rcc rId="30570" ua="false" sId="4">
    <oc r="Z516" t="e">
      <f>-</f>
    </oc>
    <nc r="Z516" t="n">
      <f>-</f>
    </nc>
  </rcc>
  <rcc rId="30571" ua="false" sId="4">
    <oc r="Z517" t="e">
      <f>-</f>
    </oc>
    <nc r="Z517" t="n">
      <f>-</f>
    </nc>
  </rcc>
  <rcc rId="30572" ua="false" sId="4">
    <oc r="Z518" t="e">
      <f>-</f>
    </oc>
    <nc r="Z518" t="n">
      <f>-</f>
    </nc>
  </rcc>
  <rcc rId="30573" ua="false" sId="4">
    <oc r="Z519" t="e">
      <f>-</f>
    </oc>
    <nc r="Z519" t="n">
      <f>-</f>
    </nc>
  </rcc>
  <rcc rId="30574" ua="false" sId="4">
    <oc r="Z520" t="e">
      <f>-</f>
    </oc>
    <nc r="Z520" t="n">
      <f>-</f>
    </nc>
  </rcc>
  <rcc rId="30575" ua="false" sId="4">
    <oc r="Z521" t="e">
      <f>-</f>
    </oc>
    <nc r="Z521" t="n">
      <f>-</f>
    </nc>
  </rcc>
  <rcc rId="30576" ua="false" sId="4">
    <oc r="Z522" t="e">
      <f>-</f>
    </oc>
    <nc r="Z522" t="n">
      <f>-</f>
    </nc>
  </rcc>
  <rcc rId="30577" ua="false" sId="4">
    <oc r="Z523" t="e">
      <f>-</f>
    </oc>
    <nc r="Z523" t="n">
      <f>-</f>
    </nc>
  </rcc>
  <rcc rId="30578" ua="false" sId="4">
    <oc r="Z524" t="e">
      <f>-</f>
    </oc>
    <nc r="Z524" t="n">
      <f>-</f>
    </nc>
  </rcc>
  <rcc rId="30579" ua="false" sId="4">
    <oc r="Z525" t="e">
      <f>-</f>
    </oc>
    <nc r="Z525" t="n">
      <f>-</f>
    </nc>
  </rcc>
  <rcc rId="30580" ua="false" sId="4">
    <oc r="Z526" t="e">
      <f>-</f>
    </oc>
    <nc r="Z526" t="n">
      <f>-</f>
    </nc>
  </rcc>
  <rcc rId="30581" ua="false" sId="4">
    <oc r="Z527" t="e">
      <f>-</f>
    </oc>
    <nc r="Z527" t="n">
      <f>-</f>
    </nc>
  </rcc>
  <rcc rId="30582" ua="false" sId="4">
    <oc r="Z528" t="e">
      <f>-</f>
    </oc>
    <nc r="Z528" t="n">
      <f>-</f>
    </nc>
  </rcc>
  <rcc rId="30583" ua="false" sId="4">
    <oc r="Z529" t="e">
      <f>-</f>
    </oc>
    <nc r="Z529" t="n">
      <f>-</f>
    </nc>
  </rcc>
  <rcc rId="30584" ua="false" sId="4">
    <nc r="Z530" t="n">
      <f>-</f>
    </nc>
  </rcc>
  <rcc rId="30585" ua="false" sId="4">
    <oc r="AC505" t="e">
      <f>-</f>
    </oc>
    <nc r="AC505" t="n">
      <f>-</f>
    </nc>
  </rcc>
  <rcc rId="30586" ua="false" sId="4">
    <oc r="AC506" t="e">
      <f>-</f>
    </oc>
    <nc r="AC506" t="n">
      <f>-</f>
    </nc>
  </rcc>
  <rcc rId="30587" ua="false" sId="4">
    <oc r="AC507" t="e">
      <f>-</f>
    </oc>
    <nc r="AC507" t="n">
      <f>-</f>
    </nc>
  </rcc>
  <rcc rId="30588" ua="false" sId="4">
    <oc r="AC508" t="e">
      <f>-</f>
    </oc>
    <nc r="AC508" t="n">
      <f>-</f>
    </nc>
  </rcc>
  <rcc rId="30589" ua="false" sId="4">
    <oc r="AC509" t="e">
      <f>-</f>
    </oc>
    <nc r="AC509" t="n">
      <f>-</f>
    </nc>
  </rcc>
  <rcc rId="30590" ua="false" sId="4">
    <oc r="AC510" t="e">
      <f>-</f>
    </oc>
    <nc r="AC510" t="n">
      <f>-</f>
    </nc>
  </rcc>
  <rcc rId="30591" ua="false" sId="4">
    <oc r="AC511" t="e">
      <f>-</f>
    </oc>
    <nc r="AC511" t="n">
      <f>-</f>
    </nc>
  </rcc>
  <rcc rId="30592" ua="false" sId="4">
    <oc r="AC512" t="e">
      <f>-</f>
    </oc>
    <nc r="AC512" t="n">
      <f>-</f>
    </nc>
  </rcc>
  <rcc rId="30593" ua="false" sId="4">
    <oc r="AC513" t="e">
      <f>-</f>
    </oc>
    <nc r="AC513" t="n">
      <f>-</f>
    </nc>
  </rcc>
  <rcc rId="30594" ua="false" sId="4">
    <oc r="AC514" t="e">
      <f>-</f>
    </oc>
    <nc r="AC514" t="n">
      <f>-</f>
    </nc>
  </rcc>
  <rcc rId="30595" ua="false" sId="4">
    <oc r="AC515" t="e">
      <f>-</f>
    </oc>
    <nc r="AC515" t="n">
      <f>-</f>
    </nc>
  </rcc>
  <rcc rId="30596" ua="false" sId="4">
    <oc r="AC516" t="e">
      <f>-</f>
    </oc>
    <nc r="AC516" t="n">
      <f>-</f>
    </nc>
  </rcc>
  <rcc rId="30597" ua="false" sId="4">
    <oc r="AC517" t="e">
      <f>-</f>
    </oc>
    <nc r="AC517" t="n">
      <f>-</f>
    </nc>
  </rcc>
  <rcc rId="30598" ua="false" sId="4">
    <oc r="AC518" t="e">
      <f>-</f>
    </oc>
    <nc r="AC518" t="n">
      <f>-</f>
    </nc>
  </rcc>
  <rcc rId="30599" ua="false" sId="4">
    <oc r="AC519" t="e">
      <f>-</f>
    </oc>
    <nc r="AC519" t="n">
      <f>-</f>
    </nc>
  </rcc>
  <rcc rId="30600" ua="false" sId="4">
    <oc r="AC520" t="e">
      <f>-</f>
    </oc>
    <nc r="AC520" t="n">
      <f>-</f>
    </nc>
  </rcc>
  <rcc rId="30601" ua="false" sId="4">
    <oc r="AC521" t="e">
      <f>-</f>
    </oc>
    <nc r="AC521" t="n">
      <f>-</f>
    </nc>
  </rcc>
  <rcc rId="30602" ua="false" sId="4">
    <oc r="AC522" t="e">
      <f>-</f>
    </oc>
    <nc r="AC522" t="n">
      <f>-</f>
    </nc>
  </rcc>
  <rcc rId="30603" ua="false" sId="4">
    <oc r="AC523" t="e">
      <f>-</f>
    </oc>
    <nc r="AC523" t="n">
      <f>-</f>
    </nc>
  </rcc>
  <rcc rId="30604" ua="false" sId="4">
    <oc r="AC524" t="e">
      <f>-</f>
    </oc>
    <nc r="AC524" t="n">
      <f>-</f>
    </nc>
  </rcc>
  <rcc rId="30605" ua="false" sId="4">
    <oc r="AC525" t="e">
      <f>-</f>
    </oc>
    <nc r="AC525" t="n">
      <f>-</f>
    </nc>
  </rcc>
  <rcc rId="30606" ua="false" sId="4">
    <oc r="AC526" t="e">
      <f>-</f>
    </oc>
    <nc r="AC526" t="n">
      <f>-</f>
    </nc>
  </rcc>
  <rcc rId="30607" ua="false" sId="4">
    <oc r="AC527" t="e">
      <f>-</f>
    </oc>
    <nc r="AC527" t="n">
      <f>-</f>
    </nc>
  </rcc>
  <rcc rId="30608" ua="false" sId="4">
    <oc r="AC528" t="e">
      <f>-</f>
    </oc>
    <nc r="AC528" t="n">
      <f>-</f>
    </nc>
  </rcc>
  <rcc rId="30609" ua="false" sId="4">
    <oc r="AC529" t="e">
      <f>-</f>
    </oc>
    <nc r="AC529" t="n">
      <f>-</f>
    </nc>
  </rcc>
  <rcc rId="30610" ua="false" sId="4">
    <oc r="AC530" t="e">
      <f>AVERAGE(AC505:AC529)</f>
    </oc>
    <nc r="AC530" t="n">
      <f>-</f>
    </nc>
  </rcc>
  <rcc rId="30611" ua="false" sId="4">
    <oc r="AC531" t="e">
      <f>_xlfn.STDEV.P(AC505:AC529)</f>
    </oc>
    <nc r="AC531" t="n">
      <f>-</f>
    </nc>
  </rcc>
  <rcc rId="30612" ua="false" sId="4">
    <oc r="AD505" t="e">
      <f>-</f>
    </oc>
    <nc r="AD505" t="n">
      <f>-</f>
    </nc>
  </rcc>
  <rcc rId="30613" ua="false" sId="4">
    <oc r="AD506" t="e">
      <f>-</f>
    </oc>
    <nc r="AD506" t="n">
      <f>-</f>
    </nc>
  </rcc>
  <rcc rId="30614" ua="false" sId="4">
    <oc r="AD507" t="e">
      <f>-</f>
    </oc>
    <nc r="AD507" t="n">
      <f>-</f>
    </nc>
  </rcc>
  <rcc rId="30615" ua="false" sId="4">
    <oc r="AD508" t="e">
      <f>-</f>
    </oc>
    <nc r="AD508" t="n">
      <f>-</f>
    </nc>
  </rcc>
  <rcc rId="30616" ua="false" sId="4">
    <oc r="AD509" t="e">
      <f>-</f>
    </oc>
    <nc r="AD509" t="n">
      <f>-</f>
    </nc>
  </rcc>
  <rcc rId="30617" ua="false" sId="4">
    <oc r="AD510" t="e">
      <f>-</f>
    </oc>
    <nc r="AD510" t="n">
      <f>-</f>
    </nc>
  </rcc>
  <rcc rId="30618" ua="false" sId="4">
    <oc r="AD511" t="e">
      <f>-</f>
    </oc>
    <nc r="AD511" t="n">
      <f>-</f>
    </nc>
  </rcc>
  <rcc rId="30619" ua="false" sId="4">
    <oc r="AD512" t="e">
      <f>-</f>
    </oc>
    <nc r="AD512" t="n">
      <f>-</f>
    </nc>
  </rcc>
  <rcc rId="30620" ua="false" sId="4">
    <oc r="AD513" t="e">
      <f>-</f>
    </oc>
    <nc r="AD513" t="n">
      <f>-</f>
    </nc>
  </rcc>
  <rcc rId="30621" ua="false" sId="4">
    <oc r="AD514" t="e">
      <f>-</f>
    </oc>
    <nc r="AD514" t="n">
      <f>-</f>
    </nc>
  </rcc>
  <rcc rId="30622" ua="false" sId="4">
    <oc r="AD515" t="e">
      <f>-</f>
    </oc>
    <nc r="AD515" t="n">
      <f>-</f>
    </nc>
  </rcc>
  <rcc rId="30623" ua="false" sId="4">
    <oc r="AD516" t="e">
      <f>-</f>
    </oc>
    <nc r="AD516" t="n">
      <f>-</f>
    </nc>
  </rcc>
  <rcc rId="30624" ua="false" sId="4">
    <oc r="AD517" t="e">
      <f>-</f>
    </oc>
    <nc r="AD517" t="n">
      <f>-</f>
    </nc>
  </rcc>
  <rcc rId="30625" ua="false" sId="4">
    <oc r="AD518" t="e">
      <f>-</f>
    </oc>
    <nc r="AD518" t="n">
      <f>-</f>
    </nc>
  </rcc>
  <rcc rId="30626" ua="false" sId="4">
    <oc r="AD519" t="e">
      <f>-</f>
    </oc>
    <nc r="AD519" t="n">
      <f>-</f>
    </nc>
  </rcc>
  <rcc rId="30627" ua="false" sId="4">
    <oc r="AD520" t="e">
      <f>-</f>
    </oc>
    <nc r="AD520" t="n">
      <f>-</f>
    </nc>
  </rcc>
  <rcc rId="30628" ua="false" sId="4">
    <oc r="AD521" t="e">
      <f>-</f>
    </oc>
    <nc r="AD521" t="n">
      <f>-</f>
    </nc>
  </rcc>
  <rcc rId="30629" ua="false" sId="4">
    <oc r="AD522" t="e">
      <f>-</f>
    </oc>
    <nc r="AD522" t="n">
      <f>-</f>
    </nc>
  </rcc>
  <rcc rId="30630" ua="false" sId="4">
    <oc r="AD523" t="e">
      <f>-</f>
    </oc>
    <nc r="AD523" t="n">
      <f>-</f>
    </nc>
  </rcc>
  <rcc rId="30631" ua="false" sId="4">
    <oc r="AD524" t="e">
      <f>-</f>
    </oc>
    <nc r="AD524" t="n">
      <f>-</f>
    </nc>
  </rcc>
  <rcc rId="30632" ua="false" sId="4">
    <oc r="AD525" t="e">
      <f>-</f>
    </oc>
    <nc r="AD525" t="n">
      <f>-</f>
    </nc>
  </rcc>
  <rcc rId="30633" ua="false" sId="4">
    <oc r="AD526" t="e">
      <f>-</f>
    </oc>
    <nc r="AD526" t="n">
      <f>-</f>
    </nc>
  </rcc>
  <rcc rId="30634" ua="false" sId="4">
    <oc r="AD527" t="e">
      <f>-</f>
    </oc>
    <nc r="AD527" t="n">
      <f>-</f>
    </nc>
  </rcc>
  <rcc rId="30635" ua="false" sId="4">
    <oc r="AD528" t="e">
      <f>-</f>
    </oc>
    <nc r="AD528" t="n">
      <f>-</f>
    </nc>
  </rcc>
  <rcc rId="30636" ua="false" sId="4">
    <oc r="AD529" t="e">
      <f>-</f>
    </oc>
    <nc r="AD529" t="n">
      <f>-</f>
    </nc>
  </rcc>
  <rcc rId="30637" ua="false" sId="4">
    <oc r="AE505" t="e">
      <f>-</f>
    </oc>
    <nc r="AE505" t="n">
      <f>-</f>
    </nc>
  </rcc>
  <rcc rId="30638" ua="false" sId="4">
    <oc r="AE506" t="e">
      <f>-</f>
    </oc>
    <nc r="AE506" t="n">
      <f>-</f>
    </nc>
  </rcc>
  <rcc rId="30639" ua="false" sId="4">
    <oc r="AE507" t="e">
      <f>-</f>
    </oc>
    <nc r="AE507" t="n">
      <f>-</f>
    </nc>
  </rcc>
  <rcc rId="30640" ua="false" sId="4">
    <oc r="AE508" t="e">
      <f>-</f>
    </oc>
    <nc r="AE508" t="n">
      <f>-</f>
    </nc>
  </rcc>
  <rcc rId="30641" ua="false" sId="4">
    <oc r="AE509" t="e">
      <f>-</f>
    </oc>
    <nc r="AE509" t="n">
      <f>-</f>
    </nc>
  </rcc>
  <rcc rId="30642" ua="false" sId="4">
    <oc r="AE510" t="e">
      <f>-</f>
    </oc>
    <nc r="AE510" t="n">
      <f>-</f>
    </nc>
  </rcc>
  <rcc rId="30643" ua="false" sId="4">
    <oc r="AE511" t="e">
      <f>-</f>
    </oc>
    <nc r="AE511" t="n">
      <f>-</f>
    </nc>
  </rcc>
  <rcc rId="30644" ua="false" sId="4">
    <oc r="AE512" t="e">
      <f>-</f>
    </oc>
    <nc r="AE512" t="n">
      <f>-</f>
    </nc>
  </rcc>
  <rcc rId="30645" ua="false" sId="4">
    <oc r="AE513" t="e">
      <f>-</f>
    </oc>
    <nc r="AE513" t="n">
      <f>-</f>
    </nc>
  </rcc>
  <rcc rId="30646" ua="false" sId="4">
    <oc r="AE514" t="e">
      <f>-</f>
    </oc>
    <nc r="AE514" t="n">
      <f>-</f>
    </nc>
  </rcc>
  <rcc rId="30647" ua="false" sId="4">
    <oc r="AE515" t="e">
      <f>-</f>
    </oc>
    <nc r="AE515" t="n">
      <f>-</f>
    </nc>
  </rcc>
  <rcc rId="30648" ua="false" sId="4">
    <oc r="AE516" t="e">
      <f>-</f>
    </oc>
    <nc r="AE516" t="n">
      <f>-</f>
    </nc>
  </rcc>
  <rcc rId="30649" ua="false" sId="4">
    <oc r="AE517" t="e">
      <f>-</f>
    </oc>
    <nc r="AE517" t="n">
      <f>-</f>
    </nc>
  </rcc>
  <rcc rId="30650" ua="false" sId="4">
    <oc r="AE518" t="e">
      <f>-</f>
    </oc>
    <nc r="AE518" t="n">
      <f>-</f>
    </nc>
  </rcc>
  <rcc rId="30651" ua="false" sId="4">
    <oc r="AE519" t="e">
      <f>-</f>
    </oc>
    <nc r="AE519" t="n">
      <f>-</f>
    </nc>
  </rcc>
  <rcc rId="30652" ua="false" sId="4">
    <oc r="AE520" t="e">
      <f>-</f>
    </oc>
    <nc r="AE520" t="n">
      <f>-</f>
    </nc>
  </rcc>
  <rcc rId="30653" ua="false" sId="4">
    <oc r="AE521" t="e">
      <f>-</f>
    </oc>
    <nc r="AE521" t="n">
      <f>-</f>
    </nc>
  </rcc>
  <rcc rId="30654" ua="false" sId="4">
    <oc r="AE522" t="e">
      <f>-</f>
    </oc>
    <nc r="AE522" t="n">
      <f>-</f>
    </nc>
  </rcc>
  <rcc rId="30655" ua="false" sId="4">
    <oc r="AE523" t="e">
      <f>-</f>
    </oc>
    <nc r="AE523" t="n">
      <f>-</f>
    </nc>
  </rcc>
  <rcc rId="30656" ua="false" sId="4">
    <oc r="AE524" t="e">
      <f>-</f>
    </oc>
    <nc r="AE524" t="n">
      <f>-</f>
    </nc>
  </rcc>
  <rcc rId="30657" ua="false" sId="4">
    <oc r="AE525" t="e">
      <f>-</f>
    </oc>
    <nc r="AE525" t="n">
      <f>-</f>
    </nc>
  </rcc>
  <rcc rId="30658" ua="false" sId="4">
    <oc r="AE526" t="e">
      <f>-</f>
    </oc>
    <nc r="AE526" t="n">
      <f>-</f>
    </nc>
  </rcc>
  <rcc rId="30659" ua="false" sId="4">
    <oc r="AE527" t="e">
      <f>-</f>
    </oc>
    <nc r="AE527" t="n">
      <f>-</f>
    </nc>
  </rcc>
  <rcc rId="30660" ua="false" sId="4">
    <oc r="AE528" t="e">
      <f>-</f>
    </oc>
    <nc r="AE528" t="n">
      <f>-</f>
    </nc>
  </rcc>
  <rcc rId="30661" ua="false" sId="4">
    <oc r="AE529" t="e">
      <f>-</f>
    </oc>
    <nc r="AE529" t="n">
      <f>-</f>
    </nc>
  </rcc>
  <rcc rId="30662" ua="false" sId="4">
    <oc r="AE530" t="e">
      <f>AVERAGE(AE505:AE529)</f>
    </oc>
    <nc r="AE530" t="n">
      <f>-</f>
    </nc>
  </rcc>
  <rcc rId="30663" ua="false" sId="4">
    <oc r="AE531" t="e">
      <f>_xlfn.STDEV.P(AE505:AE529)</f>
    </oc>
    <nc r="AE531" t="n">
      <f>-</f>
    </nc>
  </rcc>
  <rcc rId="30664" ua="false" sId="4">
    <oc r="AF505" t="e">
      <f>-</f>
    </oc>
    <nc r="AF505" t="n">
      <f>-</f>
    </nc>
  </rcc>
  <rcc rId="30665" ua="false" sId="4">
    <oc r="AF506" t="e">
      <f>-</f>
    </oc>
    <nc r="AF506" t="n">
      <f>-</f>
    </nc>
  </rcc>
  <rcc rId="30666" ua="false" sId="4">
    <oc r="AF507" t="e">
      <f>-</f>
    </oc>
    <nc r="AF507" t="n">
      <f>-</f>
    </nc>
  </rcc>
  <rcc rId="30667" ua="false" sId="4">
    <oc r="AF508" t="e">
      <f>-</f>
    </oc>
    <nc r="AF508" t="n">
      <f>-</f>
    </nc>
  </rcc>
  <rcc rId="30668" ua="false" sId="4">
    <oc r="AF509" t="e">
      <f>-</f>
    </oc>
    <nc r="AF509" t="n">
      <f>-</f>
    </nc>
  </rcc>
  <rcc rId="30669" ua="false" sId="4">
    <oc r="AF510" t="e">
      <f>-</f>
    </oc>
    <nc r="AF510" t="n">
      <f>-</f>
    </nc>
  </rcc>
  <rcc rId="30670" ua="false" sId="4">
    <oc r="AF511" t="e">
      <f>-</f>
    </oc>
    <nc r="AF511" t="n">
      <f>-</f>
    </nc>
  </rcc>
  <rcc rId="30671" ua="false" sId="4">
    <oc r="AF512" t="e">
      <f>-</f>
    </oc>
    <nc r="AF512" t="n">
      <f>-</f>
    </nc>
  </rcc>
  <rcc rId="30672" ua="false" sId="4">
    <oc r="AF513" t="e">
      <f>-</f>
    </oc>
    <nc r="AF513" t="n">
      <f>-</f>
    </nc>
  </rcc>
  <rcc rId="30673" ua="false" sId="4">
    <oc r="AF514" t="e">
      <f>-</f>
    </oc>
    <nc r="AF514" t="n">
      <f>-</f>
    </nc>
  </rcc>
  <rcc rId="30674" ua="false" sId="4">
    <oc r="AF515" t="e">
      <f>-</f>
    </oc>
    <nc r="AF515" t="n">
      <f>-</f>
    </nc>
  </rcc>
  <rcc rId="30675" ua="false" sId="4">
    <oc r="AF516" t="e">
      <f>-</f>
    </oc>
    <nc r="AF516" t="n">
      <f>-</f>
    </nc>
  </rcc>
  <rcc rId="30676" ua="false" sId="4">
    <oc r="AF517" t="e">
      <f>-</f>
    </oc>
    <nc r="AF517" t="n">
      <f>-</f>
    </nc>
  </rcc>
  <rcc rId="30677" ua="false" sId="4">
    <oc r="AF518" t="e">
      <f>-</f>
    </oc>
    <nc r="AF518" t="n">
      <f>-</f>
    </nc>
  </rcc>
  <rcc rId="30678" ua="false" sId="4">
    <oc r="AF519" t="e">
      <f>-</f>
    </oc>
    <nc r="AF519" t="n">
      <f>-</f>
    </nc>
  </rcc>
  <rcc rId="30679" ua="false" sId="4">
    <oc r="AF520" t="e">
      <f>-</f>
    </oc>
    <nc r="AF520" t="n">
      <f>-</f>
    </nc>
  </rcc>
  <rcc rId="30680" ua="false" sId="4">
    <oc r="AF521" t="e">
      <f>-</f>
    </oc>
    <nc r="AF521" t="n">
      <f>-</f>
    </nc>
  </rcc>
  <rcc rId="30681" ua="false" sId="4">
    <oc r="AF522" t="e">
      <f>-</f>
    </oc>
    <nc r="AF522" t="n">
      <f>-</f>
    </nc>
  </rcc>
  <rcc rId="30682" ua="false" sId="4">
    <oc r="AF523" t="e">
      <f>-</f>
    </oc>
    <nc r="AF523" t="n">
      <f>-</f>
    </nc>
  </rcc>
  <rcc rId="30683" ua="false" sId="4">
    <oc r="AF524" t="e">
      <f>-</f>
    </oc>
    <nc r="AF524" t="n">
      <f>-</f>
    </nc>
  </rcc>
  <rcc rId="30684" ua="false" sId="4">
    <oc r="AF525" t="e">
      <f>-</f>
    </oc>
    <nc r="AF525" t="n">
      <f>-</f>
    </nc>
  </rcc>
  <rcc rId="30685" ua="false" sId="4">
    <oc r="AF526" t="e">
      <f>-</f>
    </oc>
    <nc r="AF526" t="n">
      <f>-</f>
    </nc>
  </rcc>
  <rcc rId="30686" ua="false" sId="4">
    <oc r="AF527" t="e">
      <f>-</f>
    </oc>
    <nc r="AF527" t="n">
      <f>-</f>
    </nc>
  </rcc>
  <rcc rId="30687" ua="false" sId="4">
    <oc r="AF528" t="e">
      <f>-</f>
    </oc>
    <nc r="AF528" t="n">
      <f>-</f>
    </nc>
  </rcc>
  <rcc rId="30688" ua="false" sId="4">
    <oc r="AF529" t="e">
      <f>-</f>
    </oc>
    <nc r="AF529" t="n">
      <f>-</f>
    </nc>
  </rcc>
  <rcc rId="30689" ua="false" sId="4">
    <oc r="AG505" t="e">
      <f>-</f>
    </oc>
    <nc r="AG505" t="n">
      <f>-</f>
    </nc>
  </rcc>
  <rcc rId="30690" ua="false" sId="4">
    <oc r="AG506" t="e">
      <f>-</f>
    </oc>
    <nc r="AG506" t="n">
      <f>-</f>
    </nc>
  </rcc>
  <rcc rId="30691" ua="false" sId="4">
    <oc r="AG507" t="e">
      <f>-</f>
    </oc>
    <nc r="AG507" t="n">
      <f>-</f>
    </nc>
  </rcc>
  <rcc rId="30692" ua="false" sId="4">
    <oc r="AG508" t="e">
      <f>-</f>
    </oc>
    <nc r="AG508" t="n">
      <f>-</f>
    </nc>
  </rcc>
  <rcc rId="30693" ua="false" sId="4">
    <oc r="AG509" t="e">
      <f>-</f>
    </oc>
    <nc r="AG509" t="n">
      <f>-</f>
    </nc>
  </rcc>
  <rcc rId="30694" ua="false" sId="4">
    <oc r="AG510" t="e">
      <f>-</f>
    </oc>
    <nc r="AG510" t="n">
      <f>-</f>
    </nc>
  </rcc>
  <rcc rId="30695" ua="false" sId="4">
    <oc r="AG511" t="e">
      <f>-</f>
    </oc>
    <nc r="AG511" t="n">
      <f>-</f>
    </nc>
  </rcc>
  <rcc rId="30696" ua="false" sId="4">
    <oc r="AG512" t="e">
      <f>-</f>
    </oc>
    <nc r="AG512" t="n">
      <f>-</f>
    </nc>
  </rcc>
  <rcc rId="30697" ua="false" sId="4">
    <oc r="AG513" t="e">
      <f>-</f>
    </oc>
    <nc r="AG513" t="n">
      <f>-</f>
    </nc>
  </rcc>
  <rcc rId="30698" ua="false" sId="4">
    <oc r="AG514" t="e">
      <f>-</f>
    </oc>
    <nc r="AG514" t="n">
      <f>-</f>
    </nc>
  </rcc>
  <rcc rId="30699" ua="false" sId="4">
    <oc r="AG515" t="e">
      <f>-</f>
    </oc>
    <nc r="AG515" t="n">
      <f>-</f>
    </nc>
  </rcc>
  <rcc rId="30700" ua="false" sId="4">
    <oc r="AG516" t="e">
      <f>-</f>
    </oc>
    <nc r="AG516" t="n">
      <f>-</f>
    </nc>
  </rcc>
  <rcc rId="30701" ua="false" sId="4">
    <oc r="AG517" t="e">
      <f>-</f>
    </oc>
    <nc r="AG517" t="n">
      <f>-</f>
    </nc>
  </rcc>
  <rcc rId="30702" ua="false" sId="4">
    <oc r="AG518" t="e">
      <f>-</f>
    </oc>
    <nc r="AG518" t="n">
      <f>-</f>
    </nc>
  </rcc>
  <rcc rId="30703" ua="false" sId="4">
    <oc r="AG519" t="e">
      <f>-</f>
    </oc>
    <nc r="AG519" t="n">
      <f>-</f>
    </nc>
  </rcc>
  <rcc rId="30704" ua="false" sId="4">
    <oc r="AG520" t="e">
      <f>-</f>
    </oc>
    <nc r="AG520" t="n">
      <f>-</f>
    </nc>
  </rcc>
  <rcc rId="30705" ua="false" sId="4">
    <oc r="AG521" t="e">
      <f>-</f>
    </oc>
    <nc r="AG521" t="n">
      <f>-</f>
    </nc>
  </rcc>
  <rcc rId="30706" ua="false" sId="4">
    <oc r="AG522" t="e">
      <f>-</f>
    </oc>
    <nc r="AG522" t="n">
      <f>-</f>
    </nc>
  </rcc>
  <rcc rId="30707" ua="false" sId="4">
    <oc r="AG523" t="e">
      <f>-</f>
    </oc>
    <nc r="AG523" t="n">
      <f>-</f>
    </nc>
  </rcc>
  <rcc rId="30708" ua="false" sId="4">
    <oc r="AG524" t="e">
      <f>-</f>
    </oc>
    <nc r="AG524" t="n">
      <f>-</f>
    </nc>
  </rcc>
  <rcc rId="30709" ua="false" sId="4">
    <oc r="AG525" t="e">
      <f>-</f>
    </oc>
    <nc r="AG525" t="n">
      <f>-</f>
    </nc>
  </rcc>
  <rcc rId="30710" ua="false" sId="4">
    <oc r="AG526" t="e">
      <f>-</f>
    </oc>
    <nc r="AG526" t="n">
      <f>-</f>
    </nc>
  </rcc>
  <rcc rId="30711" ua="false" sId="4">
    <oc r="AG527" t="e">
      <f>-</f>
    </oc>
    <nc r="AG527" t="n">
      <f>-</f>
    </nc>
  </rcc>
  <rcc rId="30712" ua="false" sId="4">
    <oc r="AG528" t="e">
      <f>-</f>
    </oc>
    <nc r="AG528" t="n">
      <f>-</f>
    </nc>
  </rcc>
  <rcc rId="30713" ua="false" sId="4">
    <oc r="AG529" t="e">
      <f>-</f>
    </oc>
    <nc r="AG529" t="n">
      <f>-</f>
    </nc>
  </rcc>
  <rcc rId="30714" ua="false" sId="4">
    <oc r="AG530" t="e">
      <f>AVERAGE(AG505:AG529)</f>
    </oc>
    <nc r="AG530" t="n">
      <f>-</f>
    </nc>
  </rcc>
  <rcc rId="30715" ua="false" sId="4">
    <oc r="AG531" t="e">
      <f>_xlfn.STDEV.P(AG505:AG529)</f>
    </oc>
    <nc r="AG531" t="n">
      <f>-</f>
    </nc>
  </rcc>
  <rcc rId="30716" ua="false" sId="4">
    <oc r="AH505" t="e">
      <f>-</f>
    </oc>
    <nc r="AH505" t="n">
      <f>-</f>
    </nc>
  </rcc>
  <rcc rId="30717" ua="false" sId="4">
    <oc r="AH506" t="e">
      <f>-</f>
    </oc>
    <nc r="AH506" t="n">
      <f>-</f>
    </nc>
  </rcc>
  <rcc rId="30718" ua="false" sId="4">
    <oc r="AH507" t="e">
      <f>-</f>
    </oc>
    <nc r="AH507" t="n">
      <f>-</f>
    </nc>
  </rcc>
  <rcc rId="30719" ua="false" sId="4">
    <oc r="AH508" t="e">
      <f>-</f>
    </oc>
    <nc r="AH508" t="n">
      <f>-</f>
    </nc>
  </rcc>
  <rcc rId="30720" ua="false" sId="4">
    <oc r="AH509" t="e">
      <f>-</f>
    </oc>
    <nc r="AH509" t="n">
      <f>-</f>
    </nc>
  </rcc>
  <rcc rId="30721" ua="false" sId="4">
    <oc r="AH510" t="e">
      <f>-</f>
    </oc>
    <nc r="AH510" t="n">
      <f>-</f>
    </nc>
  </rcc>
  <rcc rId="30722" ua="false" sId="4">
    <oc r="AH511" t="e">
      <f>-</f>
    </oc>
    <nc r="AH511" t="n">
      <f>-</f>
    </nc>
  </rcc>
  <rcc rId="30723" ua="false" sId="4">
    <oc r="AH512" t="e">
      <f>-</f>
    </oc>
    <nc r="AH512" t="n">
      <f>-</f>
    </nc>
  </rcc>
  <rcc rId="30724" ua="false" sId="4">
    <oc r="AH513" t="e">
      <f>-</f>
    </oc>
    <nc r="AH513" t="n">
      <f>-</f>
    </nc>
  </rcc>
  <rcc rId="30725" ua="false" sId="4">
    <oc r="AH514" t="e">
      <f>-</f>
    </oc>
    <nc r="AH514" t="n">
      <f>-</f>
    </nc>
  </rcc>
  <rcc rId="30726" ua="false" sId="4">
    <oc r="AH515" t="e">
      <f>-</f>
    </oc>
    <nc r="AH515" t="n">
      <f>-</f>
    </nc>
  </rcc>
  <rcc rId="30727" ua="false" sId="4">
    <oc r="AH516" t="e">
      <f>-</f>
    </oc>
    <nc r="AH516" t="n">
      <f>-</f>
    </nc>
  </rcc>
  <rcc rId="30728" ua="false" sId="4">
    <oc r="AH517" t="e">
      <f>-</f>
    </oc>
    <nc r="AH517" t="n">
      <f>-</f>
    </nc>
  </rcc>
  <rcc rId="30729" ua="false" sId="4">
    <oc r="AH518" t="e">
      <f>-</f>
    </oc>
    <nc r="AH518" t="n">
      <f>-</f>
    </nc>
  </rcc>
  <rcc rId="30730" ua="false" sId="4">
    <oc r="AH519" t="e">
      <f>-</f>
    </oc>
    <nc r="AH519" t="n">
      <f>-</f>
    </nc>
  </rcc>
  <rcc rId="30731" ua="false" sId="4">
    <oc r="AH520" t="e">
      <f>-</f>
    </oc>
    <nc r="AH520" t="n">
      <f>-</f>
    </nc>
  </rcc>
  <rcc rId="30732" ua="false" sId="4">
    <oc r="AH521" t="e">
      <f>-</f>
    </oc>
    <nc r="AH521" t="n">
      <f>-</f>
    </nc>
  </rcc>
  <rcc rId="30733" ua="false" sId="4">
    <oc r="AH522" t="e">
      <f>-</f>
    </oc>
    <nc r="AH522" t="n">
      <f>-</f>
    </nc>
  </rcc>
  <rcc rId="30734" ua="false" sId="4">
    <oc r="AH523" t="e">
      <f>-</f>
    </oc>
    <nc r="AH523" t="n">
      <f>-</f>
    </nc>
  </rcc>
  <rcc rId="30735" ua="false" sId="4">
    <oc r="AH524" t="e">
      <f>-</f>
    </oc>
    <nc r="AH524" t="n">
      <f>-</f>
    </nc>
  </rcc>
  <rcc rId="30736" ua="false" sId="4">
    <oc r="AH525" t="e">
      <f>-</f>
    </oc>
    <nc r="AH525" t="n">
      <f>-</f>
    </nc>
  </rcc>
  <rcc rId="30737" ua="false" sId="4">
    <oc r="AH526" t="e">
      <f>-</f>
    </oc>
    <nc r="AH526" t="n">
      <f>-</f>
    </nc>
  </rcc>
  <rcc rId="30738" ua="false" sId="4">
    <oc r="AH527" t="e">
      <f>-</f>
    </oc>
    <nc r="AH527" t="n">
      <f>-</f>
    </nc>
  </rcc>
  <rcc rId="30739" ua="false" sId="4">
    <oc r="AH528" t="e">
      <f>-</f>
    </oc>
    <nc r="AH528" t="n">
      <f>-</f>
    </nc>
  </rcc>
  <rcc rId="30740" ua="false" sId="4">
    <oc r="AH529" t="e">
      <f>-</f>
    </oc>
    <nc r="AH529" t="n">
      <f>-</f>
    </nc>
  </rcc>
  <rcc rId="30741" ua="false" sId="4">
    <oc r="AI505" t="e">
      <f>-</f>
    </oc>
    <nc r="AI505" t="n">
      <f>-</f>
    </nc>
  </rcc>
  <rcc rId="30742" ua="false" sId="4">
    <oc r="AI506" t="e">
      <f>-</f>
    </oc>
    <nc r="AI506" t="n">
      <f>-</f>
    </nc>
  </rcc>
  <rcc rId="30743" ua="false" sId="4">
    <oc r="AI507" t="e">
      <f>-</f>
    </oc>
    <nc r="AI507" t="n">
      <f>-</f>
    </nc>
  </rcc>
  <rcc rId="30744" ua="false" sId="4">
    <oc r="AI508" t="e">
      <f>-</f>
    </oc>
    <nc r="AI508" t="n">
      <f>-</f>
    </nc>
  </rcc>
  <rcc rId="30745" ua="false" sId="4">
    <oc r="AI509" t="e">
      <f>-</f>
    </oc>
    <nc r="AI509" t="n">
      <f>-</f>
    </nc>
  </rcc>
  <rcc rId="30746" ua="false" sId="4">
    <oc r="AI510" t="e">
      <f>-</f>
    </oc>
    <nc r="AI510" t="n">
      <f>-</f>
    </nc>
  </rcc>
  <rcc rId="30747" ua="false" sId="4">
    <oc r="AI511" t="e">
      <f>-</f>
    </oc>
    <nc r="AI511" t="n">
      <f>-</f>
    </nc>
  </rcc>
  <rcc rId="30748" ua="false" sId="4">
    <oc r="AI512" t="e">
      <f>-</f>
    </oc>
    <nc r="AI512" t="n">
      <f>-</f>
    </nc>
  </rcc>
  <rcc rId="30749" ua="false" sId="4">
    <oc r="AI513" t="e">
      <f>-</f>
    </oc>
    <nc r="AI513" t="n">
      <f>-</f>
    </nc>
  </rcc>
  <rcc rId="30750" ua="false" sId="4">
    <oc r="AI514" t="e">
      <f>-</f>
    </oc>
    <nc r="AI514" t="n">
      <f>-</f>
    </nc>
  </rcc>
  <rcc rId="30751" ua="false" sId="4">
    <oc r="AI515" t="e">
      <f>-</f>
    </oc>
    <nc r="AI515" t="n">
      <f>-</f>
    </nc>
  </rcc>
  <rcc rId="30752" ua="false" sId="4">
    <oc r="AI516" t="e">
      <f>-</f>
    </oc>
    <nc r="AI516" t="n">
      <f>-</f>
    </nc>
  </rcc>
  <rcc rId="30753" ua="false" sId="4">
    <oc r="AI517" t="e">
      <f>-</f>
    </oc>
    <nc r="AI517" t="n">
      <f>-</f>
    </nc>
  </rcc>
  <rcc rId="30754" ua="false" sId="4">
    <oc r="AI518" t="e">
      <f>-</f>
    </oc>
    <nc r="AI518" t="n">
      <f>-</f>
    </nc>
  </rcc>
  <rcc rId="30755" ua="false" sId="4">
    <oc r="AI519" t="e">
      <f>-</f>
    </oc>
    <nc r="AI519" t="n">
      <f>-</f>
    </nc>
  </rcc>
  <rcc rId="30756" ua="false" sId="4">
    <oc r="AI520" t="e">
      <f>-</f>
    </oc>
    <nc r="AI520" t="n">
      <f>-</f>
    </nc>
  </rcc>
  <rcc rId="30757" ua="false" sId="4">
    <oc r="AI521" t="e">
      <f>-</f>
    </oc>
    <nc r="AI521" t="n">
      <f>-</f>
    </nc>
  </rcc>
  <rcc rId="30758" ua="false" sId="4">
    <oc r="AI522" t="e">
      <f>-</f>
    </oc>
    <nc r="AI522" t="n">
      <f>-</f>
    </nc>
  </rcc>
  <rcc rId="30759" ua="false" sId="4">
    <oc r="AI523" t="e">
      <f>-</f>
    </oc>
    <nc r="AI523" t="n">
      <f>-</f>
    </nc>
  </rcc>
  <rcc rId="30760" ua="false" sId="4">
    <oc r="AI524" t="e">
      <f>-</f>
    </oc>
    <nc r="AI524" t="n">
      <f>-</f>
    </nc>
  </rcc>
  <rcc rId="30761" ua="false" sId="4">
    <oc r="AI525" t="e">
      <f>-</f>
    </oc>
    <nc r="AI525" t="n">
      <f>-</f>
    </nc>
  </rcc>
  <rcc rId="30762" ua="false" sId="4">
    <oc r="AI526" t="e">
      <f>-</f>
    </oc>
    <nc r="AI526" t="n">
      <f>-</f>
    </nc>
  </rcc>
  <rcc rId="30763" ua="false" sId="4">
    <oc r="AI527" t="e">
      <f>-</f>
    </oc>
    <nc r="AI527" t="n">
      <f>-</f>
    </nc>
  </rcc>
  <rcc rId="30764" ua="false" sId="4">
    <oc r="AI528" t="e">
      <f>-</f>
    </oc>
    <nc r="AI528" t="n">
      <f>-</f>
    </nc>
  </rcc>
  <rcc rId="30765" ua="false" sId="4">
    <oc r="AI529" t="e">
      <f>-</f>
    </oc>
    <nc r="AI529" t="n">
      <f>-</f>
    </nc>
  </rcc>
  <rcc rId="30766" ua="false" sId="4">
    <oc r="AI530" t="e">
      <f>AVERAGE(AI505:AI529)</f>
    </oc>
    <nc r="AI530" t="n">
      <f>-</f>
    </nc>
  </rcc>
  <rcc rId="30767" ua="false" sId="4">
    <oc r="AI531" t="e">
      <f>_xlfn.STDEV.P(AI505:AI529)</f>
    </oc>
    <nc r="AI531" t="n">
      <f>-</f>
    </nc>
  </rcc>
  <rcc rId="30768" ua="false" sId="4">
    <oc r="AJ505" t="e">
      <f>-</f>
    </oc>
    <nc r="AJ505" t="n">
      <f>-</f>
    </nc>
  </rcc>
  <rcc rId="30769" ua="false" sId="4">
    <oc r="AJ506" t="e">
      <f>-</f>
    </oc>
    <nc r="AJ506" t="n">
      <f>-</f>
    </nc>
  </rcc>
  <rcc rId="30770" ua="false" sId="4">
    <oc r="AJ507" t="e">
      <f>-</f>
    </oc>
    <nc r="AJ507" t="n">
      <f>-</f>
    </nc>
  </rcc>
  <rcc rId="30771" ua="false" sId="4">
    <oc r="AJ508" t="e">
      <f>-</f>
    </oc>
    <nc r="AJ508" t="n">
      <f>-</f>
    </nc>
  </rcc>
  <rcc rId="30772" ua="false" sId="4">
    <oc r="AJ509" t="e">
      <f>-</f>
    </oc>
    <nc r="AJ509" t="n">
      <f>-</f>
    </nc>
  </rcc>
  <rcc rId="30773" ua="false" sId="4">
    <oc r="AJ510" t="e">
      <f>-</f>
    </oc>
    <nc r="AJ510" t="n">
      <f>-</f>
    </nc>
  </rcc>
  <rcc rId="30774" ua="false" sId="4">
    <oc r="AJ511" t="e">
      <f>-</f>
    </oc>
    <nc r="AJ511" t="n">
      <f>-</f>
    </nc>
  </rcc>
  <rcc rId="30775" ua="false" sId="4">
    <oc r="AJ512" t="e">
      <f>-</f>
    </oc>
    <nc r="AJ512" t="n">
      <f>-</f>
    </nc>
  </rcc>
  <rcc rId="30776" ua="false" sId="4">
    <oc r="AJ513" t="e">
      <f>-</f>
    </oc>
    <nc r="AJ513" t="n">
      <f>-</f>
    </nc>
  </rcc>
  <rcc rId="30777" ua="false" sId="4">
    <oc r="AJ514" t="e">
      <f>-</f>
    </oc>
    <nc r="AJ514" t="n">
      <f>-</f>
    </nc>
  </rcc>
  <rcc rId="30778" ua="false" sId="4">
    <oc r="AJ515" t="e">
      <f>-</f>
    </oc>
    <nc r="AJ515" t="n">
      <f>-</f>
    </nc>
  </rcc>
  <rcc rId="30779" ua="false" sId="4">
    <oc r="AJ516" t="e">
      <f>-</f>
    </oc>
    <nc r="AJ516" t="n">
      <f>-</f>
    </nc>
  </rcc>
  <rcc rId="30780" ua="false" sId="4">
    <oc r="AJ517" t="e">
      <f>-</f>
    </oc>
    <nc r="AJ517" t="n">
      <f>-</f>
    </nc>
  </rcc>
  <rcc rId="30781" ua="false" sId="4">
    <oc r="AJ518" t="e">
      <f>-</f>
    </oc>
    <nc r="AJ518" t="n">
      <f>-</f>
    </nc>
  </rcc>
  <rcc rId="30782" ua="false" sId="4">
    <oc r="AJ519" t="e">
      <f>-</f>
    </oc>
    <nc r="AJ519" t="n">
      <f>-</f>
    </nc>
  </rcc>
  <rcc rId="30783" ua="false" sId="4">
    <oc r="AJ520" t="e">
      <f>-</f>
    </oc>
    <nc r="AJ520" t="n">
      <f>-</f>
    </nc>
  </rcc>
  <rcc rId="30784" ua="false" sId="4">
    <oc r="AJ521" t="e">
      <f>-</f>
    </oc>
    <nc r="AJ521" t="n">
      <f>-</f>
    </nc>
  </rcc>
  <rcc rId="30785" ua="false" sId="4">
    <oc r="AJ522" t="e">
      <f>-</f>
    </oc>
    <nc r="AJ522" t="n">
      <f>-</f>
    </nc>
  </rcc>
  <rcc rId="30786" ua="false" sId="4">
    <oc r="AJ523" t="e">
      <f>-</f>
    </oc>
    <nc r="AJ523" t="n">
      <f>-</f>
    </nc>
  </rcc>
  <rcc rId="30787" ua="false" sId="4">
    <oc r="AJ524" t="e">
      <f>-</f>
    </oc>
    <nc r="AJ524" t="n">
      <f>-</f>
    </nc>
  </rcc>
  <rcc rId="30788" ua="false" sId="4">
    <oc r="AJ525" t="e">
      <f>-</f>
    </oc>
    <nc r="AJ525" t="n">
      <f>-</f>
    </nc>
  </rcc>
  <rcc rId="30789" ua="false" sId="4">
    <oc r="AJ526" t="e">
      <f>-</f>
    </oc>
    <nc r="AJ526" t="n">
      <f>-</f>
    </nc>
  </rcc>
  <rcc rId="30790" ua="false" sId="4">
    <oc r="AJ527" t="e">
      <f>-</f>
    </oc>
    <nc r="AJ527" t="n">
      <f>-</f>
    </nc>
  </rcc>
  <rcc rId="30791" ua="false" sId="4">
    <oc r="AJ528" t="e">
      <f>-</f>
    </oc>
    <nc r="AJ528" t="n">
      <f>-</f>
    </nc>
  </rcc>
  <rcc rId="30792" ua="false" sId="4">
    <oc r="AJ529" t="e">
      <f>-</f>
    </oc>
    <nc r="AJ529" t="n">
      <f>-</f>
    </nc>
  </rcc>
  <rcc rId="30793" ua="false" sId="4">
    <oc r="AK505" t="e">
      <f>-</f>
    </oc>
    <nc r="AK505" t="n">
      <f>-</f>
    </nc>
  </rcc>
  <rcc rId="30794" ua="false" sId="4">
    <oc r="AK506" t="e">
      <f>-</f>
    </oc>
    <nc r="AK506" t="n">
      <f>-</f>
    </nc>
  </rcc>
  <rcc rId="30795" ua="false" sId="4">
    <oc r="AK507" t="e">
      <f>-</f>
    </oc>
    <nc r="AK507" t="n">
      <f>-</f>
    </nc>
  </rcc>
  <rcc rId="30796" ua="false" sId="4">
    <oc r="AK508" t="e">
      <f>-</f>
    </oc>
    <nc r="AK508" t="n">
      <f>-</f>
    </nc>
  </rcc>
  <rcc rId="30797" ua="false" sId="4">
    <oc r="AK509" t="e">
      <f>-</f>
    </oc>
    <nc r="AK509" t="n">
      <f>-</f>
    </nc>
  </rcc>
  <rcc rId="30798" ua="false" sId="4">
    <oc r="AK510" t="e">
      <f>-</f>
    </oc>
    <nc r="AK510" t="n">
      <f>-</f>
    </nc>
  </rcc>
  <rcc rId="30799" ua="false" sId="4">
    <oc r="AK511" t="e">
      <f>-</f>
    </oc>
    <nc r="AK511" t="n">
      <f>-</f>
    </nc>
  </rcc>
  <rcc rId="30800" ua="false" sId="4">
    <oc r="AK512" t="e">
      <f>-</f>
    </oc>
    <nc r="AK512" t="n">
      <f>-</f>
    </nc>
  </rcc>
  <rcc rId="30801" ua="false" sId="4">
    <oc r="AK513" t="e">
      <f>-</f>
    </oc>
    <nc r="AK513" t="n">
      <f>-</f>
    </nc>
  </rcc>
  <rcc rId="30802" ua="false" sId="4">
    <oc r="AK514" t="e">
      <f>-</f>
    </oc>
    <nc r="AK514" t="n">
      <f>-</f>
    </nc>
  </rcc>
  <rcc rId="30803" ua="false" sId="4">
    <oc r="AK515" t="e">
      <f>-</f>
    </oc>
    <nc r="AK515" t="n">
      <f>-</f>
    </nc>
  </rcc>
  <rcc rId="30804" ua="false" sId="4">
    <oc r="AK516" t="e">
      <f>-</f>
    </oc>
    <nc r="AK516" t="n">
      <f>-</f>
    </nc>
  </rcc>
  <rcc rId="30805" ua="false" sId="4">
    <oc r="AK517" t="e">
      <f>-</f>
    </oc>
    <nc r="AK517" t="n">
      <f>-</f>
    </nc>
  </rcc>
  <rcc rId="30806" ua="false" sId="4">
    <oc r="AK518" t="e">
      <f>-</f>
    </oc>
    <nc r="AK518" t="n">
      <f>-</f>
    </nc>
  </rcc>
  <rcc rId="30807" ua="false" sId="4">
    <oc r="AK519" t="e">
      <f>-</f>
    </oc>
    <nc r="AK519" t="n">
      <f>-</f>
    </nc>
  </rcc>
  <rcc rId="30808" ua="false" sId="4">
    <oc r="AK520" t="e">
      <f>-</f>
    </oc>
    <nc r="AK520" t="n">
      <f>-</f>
    </nc>
  </rcc>
  <rcc rId="30809" ua="false" sId="4">
    <oc r="AK521" t="e">
      <f>-</f>
    </oc>
    <nc r="AK521" t="n">
      <f>-</f>
    </nc>
  </rcc>
  <rcc rId="30810" ua="false" sId="4">
    <oc r="AK522" t="e">
      <f>-</f>
    </oc>
    <nc r="AK522" t="n">
      <f>-</f>
    </nc>
  </rcc>
  <rcc rId="30811" ua="false" sId="4">
    <oc r="AK523" t="e">
      <f>-</f>
    </oc>
    <nc r="AK523" t="n">
      <f>-</f>
    </nc>
  </rcc>
  <rcc rId="30812" ua="false" sId="4">
    <oc r="AK524" t="e">
      <f>-</f>
    </oc>
    <nc r="AK524" t="n">
      <f>-</f>
    </nc>
  </rcc>
  <rcc rId="30813" ua="false" sId="4">
    <oc r="AK525" t="e">
      <f>-</f>
    </oc>
    <nc r="AK525" t="n">
      <f>-</f>
    </nc>
  </rcc>
  <rcc rId="30814" ua="false" sId="4">
    <oc r="AK526" t="e">
      <f>-</f>
    </oc>
    <nc r="AK526" t="n">
      <f>-</f>
    </nc>
  </rcc>
  <rcc rId="30815" ua="false" sId="4">
    <oc r="AK527" t="e">
      <f>-</f>
    </oc>
    <nc r="AK527" t="n">
      <f>-</f>
    </nc>
  </rcc>
  <rcc rId="30816" ua="false" sId="4">
    <oc r="AK528" t="e">
      <f>-</f>
    </oc>
    <nc r="AK528" t="n">
      <f>-</f>
    </nc>
  </rcc>
  <rcc rId="30817" ua="false" sId="4">
    <oc r="AK529" t="e">
      <f>-</f>
    </oc>
    <nc r="AK529" t="n">
      <f>-</f>
    </nc>
  </rcc>
  <rcc rId="30818" ua="false" sId="4">
    <oc r="AK530" t="e">
      <f>AVERAGE(AK505:AK529)</f>
    </oc>
    <nc r="AK530" t="n">
      <f>-</f>
    </nc>
  </rcc>
  <rcc rId="30819" ua="false" sId="4">
    <oc r="AK531" t="e">
      <f>_xlfn.STDEV.P(AK505:AK529)</f>
    </oc>
    <nc r="AK531" t="n">
      <f>-</f>
    </nc>
  </rcc>
  <rcc rId="30820" ua="false" sId="4">
    <oc r="AL505" t="e">
      <f>-</f>
    </oc>
    <nc r="AL505" t="n">
      <f>-</f>
    </nc>
  </rcc>
  <rcc rId="30821" ua="false" sId="4">
    <oc r="AL506" t="e">
      <f>-</f>
    </oc>
    <nc r="AL506" t="n">
      <f>-</f>
    </nc>
  </rcc>
  <rcc rId="30822" ua="false" sId="4">
    <oc r="AL507" t="e">
      <f>-</f>
    </oc>
    <nc r="AL507" t="n">
      <f>-</f>
    </nc>
  </rcc>
  <rcc rId="30823" ua="false" sId="4">
    <oc r="AL508" t="e">
      <f>-</f>
    </oc>
    <nc r="AL508" t="n">
      <f>-</f>
    </nc>
  </rcc>
  <rcc rId="30824" ua="false" sId="4">
    <oc r="AL509" t="e">
      <f>-</f>
    </oc>
    <nc r="AL509" t="n">
      <f>-</f>
    </nc>
  </rcc>
  <rcc rId="30825" ua="false" sId="4">
    <oc r="AL510" t="e">
      <f>-</f>
    </oc>
    <nc r="AL510" t="n">
      <f>-</f>
    </nc>
  </rcc>
  <rcc rId="30826" ua="false" sId="4">
    <oc r="AL511" t="e">
      <f>-</f>
    </oc>
    <nc r="AL511" t="n">
      <f>-</f>
    </nc>
  </rcc>
  <rcc rId="30827" ua="false" sId="4">
    <oc r="AL512" t="e">
      <f>-</f>
    </oc>
    <nc r="AL512" t="n">
      <f>-</f>
    </nc>
  </rcc>
  <rcc rId="30828" ua="false" sId="4">
    <oc r="AL513" t="e">
      <f>-</f>
    </oc>
    <nc r="AL513" t="n">
      <f>-</f>
    </nc>
  </rcc>
  <rcc rId="30829" ua="false" sId="4">
    <oc r="AL514" t="e">
      <f>-</f>
    </oc>
    <nc r="AL514" t="n">
      <f>-</f>
    </nc>
  </rcc>
  <rcc rId="30830" ua="false" sId="4">
    <oc r="AL515" t="e">
      <f>-</f>
    </oc>
    <nc r="AL515" t="n">
      <f>-</f>
    </nc>
  </rcc>
  <rcc rId="30831" ua="false" sId="4">
    <oc r="AL516" t="e">
      <f>-</f>
    </oc>
    <nc r="AL516" t="n">
      <f>-</f>
    </nc>
  </rcc>
  <rcc rId="30832" ua="false" sId="4">
    <oc r="AL517" t="e">
      <f>-</f>
    </oc>
    <nc r="AL517" t="n">
      <f>-</f>
    </nc>
  </rcc>
  <rcc rId="30833" ua="false" sId="4">
    <oc r="AL518" t="e">
      <f>-</f>
    </oc>
    <nc r="AL518" t="n">
      <f>-</f>
    </nc>
  </rcc>
  <rcc rId="30834" ua="false" sId="4">
    <oc r="AL519" t="e">
      <f>-</f>
    </oc>
    <nc r="AL519" t="n">
      <f>-</f>
    </nc>
  </rcc>
  <rcc rId="30835" ua="false" sId="4">
    <oc r="AL520" t="e">
      <f>-</f>
    </oc>
    <nc r="AL520" t="n">
      <f>-</f>
    </nc>
  </rcc>
  <rcc rId="30836" ua="false" sId="4">
    <oc r="AL521" t="e">
      <f>-</f>
    </oc>
    <nc r="AL521" t="n">
      <f>-</f>
    </nc>
  </rcc>
  <rcc rId="30837" ua="false" sId="4">
    <oc r="AL522" t="e">
      <f>-</f>
    </oc>
    <nc r="AL522" t="n">
      <f>-</f>
    </nc>
  </rcc>
  <rcc rId="30838" ua="false" sId="4">
    <oc r="AL523" t="e">
      <f>-</f>
    </oc>
    <nc r="AL523" t="n">
      <f>-</f>
    </nc>
  </rcc>
  <rcc rId="30839" ua="false" sId="4">
    <oc r="AL524" t="e">
      <f>-</f>
    </oc>
    <nc r="AL524" t="n">
      <f>-</f>
    </nc>
  </rcc>
  <rcc rId="30840" ua="false" sId="4">
    <oc r="AL525" t="e">
      <f>-</f>
    </oc>
    <nc r="AL525" t="n">
      <f>-</f>
    </nc>
  </rcc>
  <rcc rId="30841" ua="false" sId="4">
    <oc r="AL526" t="e">
      <f>-</f>
    </oc>
    <nc r="AL526" t="n">
      <f>-</f>
    </nc>
  </rcc>
  <rcc rId="30842" ua="false" sId="4">
    <oc r="AL527" t="e">
      <f>-</f>
    </oc>
    <nc r="AL527" t="n">
      <f>-</f>
    </nc>
  </rcc>
  <rcc rId="30843" ua="false" sId="4">
    <oc r="AL528" t="e">
      <f>-</f>
    </oc>
    <nc r="AL528" t="n">
      <f>-</f>
    </nc>
  </rcc>
  <rcc rId="30844" ua="false" sId="4">
    <oc r="AL529" t="e">
      <f>-</f>
    </oc>
    <nc r="AL529" t="n">
      <f>-</f>
    </nc>
  </rcc>
  <rcc rId="30845" ua="false" sId="4">
    <oc r="AM505" t="e">
      <f>-</f>
    </oc>
    <nc r="AM505" t="n">
      <f>-</f>
    </nc>
  </rcc>
  <rcc rId="30846" ua="false" sId="4">
    <oc r="AM506" t="e">
      <f>-</f>
    </oc>
    <nc r="AM506" t="n">
      <f>-</f>
    </nc>
  </rcc>
  <rcc rId="30847" ua="false" sId="4">
    <oc r="AM507" t="e">
      <f>-</f>
    </oc>
    <nc r="AM507" t="n">
      <f>-</f>
    </nc>
  </rcc>
  <rcc rId="30848" ua="false" sId="4">
    <oc r="AM508" t="e">
      <f>-</f>
    </oc>
    <nc r="AM508" t="n">
      <f>-</f>
    </nc>
  </rcc>
  <rcc rId="30849" ua="false" sId="4">
    <oc r="AM509" t="e">
      <f>-</f>
    </oc>
    <nc r="AM509" t="n">
      <f>-</f>
    </nc>
  </rcc>
  <rcc rId="30850" ua="false" sId="4">
    <oc r="AM510" t="e">
      <f>-</f>
    </oc>
    <nc r="AM510" t="n">
      <f>-</f>
    </nc>
  </rcc>
  <rcc rId="30851" ua="false" sId="4">
    <oc r="AM511" t="e">
      <f>-</f>
    </oc>
    <nc r="AM511" t="n">
      <f>-</f>
    </nc>
  </rcc>
  <rcc rId="30852" ua="false" sId="4">
    <oc r="AM512" t="e">
      <f>-</f>
    </oc>
    <nc r="AM512" t="n">
      <f>-</f>
    </nc>
  </rcc>
  <rcc rId="30853" ua="false" sId="4">
    <oc r="AM513" t="e">
      <f>-</f>
    </oc>
    <nc r="AM513" t="n">
      <f>-</f>
    </nc>
  </rcc>
  <rcc rId="30854" ua="false" sId="4">
    <oc r="AM514" t="e">
      <f>-</f>
    </oc>
    <nc r="AM514" t="n">
      <f>-</f>
    </nc>
  </rcc>
  <rcc rId="30855" ua="false" sId="4">
    <oc r="AM515" t="e">
      <f>-</f>
    </oc>
    <nc r="AM515" t="n">
      <f>-</f>
    </nc>
  </rcc>
  <rcc rId="30856" ua="false" sId="4">
    <oc r="AM516" t="e">
      <f>-</f>
    </oc>
    <nc r="AM516" t="n">
      <f>-</f>
    </nc>
  </rcc>
  <rcc rId="30857" ua="false" sId="4">
    <oc r="AM517" t="e">
      <f>-</f>
    </oc>
    <nc r="AM517" t="n">
      <f>-</f>
    </nc>
  </rcc>
  <rcc rId="30858" ua="false" sId="4">
    <oc r="AM518" t="e">
      <f>-</f>
    </oc>
    <nc r="AM518" t="n">
      <f>-</f>
    </nc>
  </rcc>
  <rcc rId="30859" ua="false" sId="4">
    <oc r="AM519" t="e">
      <f>-</f>
    </oc>
    <nc r="AM519" t="n">
      <f>-</f>
    </nc>
  </rcc>
  <rcc rId="30860" ua="false" sId="4">
    <oc r="AM520" t="e">
      <f>-</f>
    </oc>
    <nc r="AM520" t="n">
      <f>-</f>
    </nc>
  </rcc>
  <rcc rId="30861" ua="false" sId="4">
    <oc r="AM521" t="e">
      <f>-</f>
    </oc>
    <nc r="AM521" t="n">
      <f>-</f>
    </nc>
  </rcc>
  <rcc rId="30862" ua="false" sId="4">
    <oc r="AM522" t="e">
      <f>-</f>
    </oc>
    <nc r="AM522" t="n">
      <f>-</f>
    </nc>
  </rcc>
  <rcc rId="30863" ua="false" sId="4">
    <oc r="AM523" t="e">
      <f>-</f>
    </oc>
    <nc r="AM523" t="n">
      <f>-</f>
    </nc>
  </rcc>
  <rcc rId="30864" ua="false" sId="4">
    <oc r="AM524" t="e">
      <f>-</f>
    </oc>
    <nc r="AM524" t="n">
      <f>-</f>
    </nc>
  </rcc>
  <rcc rId="30865" ua="false" sId="4">
    <oc r="AM525" t="e">
      <f>-</f>
    </oc>
    <nc r="AM525" t="n">
      <f>-</f>
    </nc>
  </rcc>
  <rcc rId="30866" ua="false" sId="4">
    <oc r="AM526" t="e">
      <f>-</f>
    </oc>
    <nc r="AM526" t="n">
      <f>-</f>
    </nc>
  </rcc>
  <rcc rId="30867" ua="false" sId="4">
    <oc r="AM527" t="e">
      <f>-</f>
    </oc>
    <nc r="AM527" t="n">
      <f>-</f>
    </nc>
  </rcc>
  <rcc rId="30868" ua="false" sId="4">
    <oc r="AM528" t="e">
      <f>-</f>
    </oc>
    <nc r="AM528" t="n">
      <f>-</f>
    </nc>
  </rcc>
  <rcc rId="30869" ua="false" sId="4">
    <oc r="AM529" t="e">
      <f>-</f>
    </oc>
    <nc r="AM529" t="n">
      <f>-</f>
    </nc>
  </rcc>
  <rcc rId="30870" ua="false" sId="4">
    <oc r="AM530" t="n">
      <f>SUM(AM505:AM529)</f>
    </oc>
    <nc r="AM530" t="n">
      <f>-</f>
    </nc>
  </rcc>
  <rcc rId="30871" ua="false" sId="4">
    <oc r="AO505" t="e">
      <f>-</f>
    </oc>
    <nc r="AO505" t="n">
      <f>-</f>
    </nc>
  </rcc>
  <rcc rId="30872" ua="false" sId="4">
    <oc r="AO506" t="e">
      <f>-</f>
    </oc>
    <nc r="AO506" t="n">
      <f>-</f>
    </nc>
  </rcc>
  <rcc rId="30873" ua="false" sId="4">
    <oc r="AO507" t="e">
      <f>-</f>
    </oc>
    <nc r="AO507" t="n">
      <f>-</f>
    </nc>
  </rcc>
  <rcc rId="30874" ua="false" sId="4">
    <oc r="AO508" t="e">
      <f>-</f>
    </oc>
    <nc r="AO508" t="n">
      <f>-</f>
    </nc>
  </rcc>
  <rcc rId="30875" ua="false" sId="4">
    <oc r="AO509" t="e">
      <f>-</f>
    </oc>
    <nc r="AO509" t="n">
      <f>-</f>
    </nc>
  </rcc>
  <rcc rId="30876" ua="false" sId="4">
    <oc r="AO510" t="e">
      <f>-</f>
    </oc>
    <nc r="AO510" t="n">
      <f>-</f>
    </nc>
  </rcc>
  <rcc rId="30877" ua="false" sId="4">
    <oc r="AO511" t="e">
      <f>-</f>
    </oc>
    <nc r="AO511" t="n">
      <f>-</f>
    </nc>
  </rcc>
  <rcc rId="30878" ua="false" sId="4">
    <oc r="AO512" t="e">
      <f>-</f>
    </oc>
    <nc r="AO512" t="n">
      <f>-</f>
    </nc>
  </rcc>
  <rcc rId="30879" ua="false" sId="4">
    <oc r="AO513" t="e">
      <f>-</f>
    </oc>
    <nc r="AO513" t="n">
      <f>-</f>
    </nc>
  </rcc>
  <rcc rId="30880" ua="false" sId="4">
    <oc r="AO514" t="e">
      <f>-</f>
    </oc>
    <nc r="AO514" t="n">
      <f>-</f>
    </nc>
  </rcc>
  <rcc rId="30881" ua="false" sId="4">
    <oc r="AO515" t="e">
      <f>-</f>
    </oc>
    <nc r="AO515" t="n">
      <f>-</f>
    </nc>
  </rcc>
  <rcc rId="30882" ua="false" sId="4">
    <oc r="AO516" t="e">
      <f>-</f>
    </oc>
    <nc r="AO516" t="n">
      <f>-</f>
    </nc>
  </rcc>
  <rcc rId="30883" ua="false" sId="4">
    <oc r="AO517" t="e">
      <f>-</f>
    </oc>
    <nc r="AO517" t="n">
      <f>-</f>
    </nc>
  </rcc>
  <rcc rId="30884" ua="false" sId="4">
    <oc r="AO518" t="e">
      <f>-</f>
    </oc>
    <nc r="AO518" t="n">
      <f>-</f>
    </nc>
  </rcc>
  <rcc rId="30885" ua="false" sId="4">
    <oc r="AO519" t="e">
      <f>-</f>
    </oc>
    <nc r="AO519" t="n">
      <f>-</f>
    </nc>
  </rcc>
  <rcc rId="30886" ua="false" sId="4">
    <oc r="AO520" t="e">
      <f>-</f>
    </oc>
    <nc r="AO520" t="n">
      <f>-</f>
    </nc>
  </rcc>
  <rcc rId="30887" ua="false" sId="4">
    <oc r="AO521" t="e">
      <f>-</f>
    </oc>
    <nc r="AO521" t="n">
      <f>-</f>
    </nc>
  </rcc>
  <rcc rId="30888" ua="false" sId="4">
    <oc r="AO522" t="e">
      <f>-</f>
    </oc>
    <nc r="AO522" t="n">
      <f>-</f>
    </nc>
  </rcc>
  <rcc rId="30889" ua="false" sId="4">
    <oc r="AO523" t="e">
      <f>-</f>
    </oc>
    <nc r="AO523" t="n">
      <f>-</f>
    </nc>
  </rcc>
  <rcc rId="30890" ua="false" sId="4">
    <oc r="AO524" t="e">
      <f>-</f>
    </oc>
    <nc r="AO524" t="n">
      <f>-</f>
    </nc>
  </rcc>
  <rcc rId="30891" ua="false" sId="4">
    <oc r="AO525" t="e">
      <f>-</f>
    </oc>
    <nc r="AO525" t="n">
      <f>-</f>
    </nc>
  </rcc>
  <rcc rId="30892" ua="false" sId="4">
    <oc r="AO526" t="e">
      <f>-</f>
    </oc>
    <nc r="AO526" t="n">
      <f>-</f>
    </nc>
  </rcc>
  <rcc rId="30893" ua="false" sId="4">
    <oc r="AO527" t="e">
      <f>-</f>
    </oc>
    <nc r="AO527" t="n">
      <f>-</f>
    </nc>
  </rcc>
  <rcc rId="30894" ua="false" sId="4">
    <oc r="AO528" t="e">
      <f>-</f>
    </oc>
    <nc r="AO528" t="n">
      <f>-</f>
    </nc>
  </rcc>
  <rcc rId="30895" ua="false" sId="4">
    <oc r="AO529" t="e">
      <f>-</f>
    </oc>
    <nc r="AO529" t="n">
      <f>-</f>
    </nc>
  </rcc>
  <rcc rId="30896" ua="false" sId="4">
    <oc r="AO530" t="n">
      <f>SUM(AO503:AO529)</f>
    </oc>
    <nc r="AO530" t="n">
      <f>-</f>
    </nc>
  </rcc>
  <rcc rId="30897" ua="false" sId="4">
    <oc r="AP505" t="e">
      <f>-</f>
    </oc>
    <nc r="AP505" t="n">
      <f>-</f>
    </nc>
  </rcc>
  <rcc rId="30898" ua="false" sId="4">
    <oc r="AP506" t="e">
      <f>-</f>
    </oc>
    <nc r="AP506" t="n">
      <f>-</f>
    </nc>
  </rcc>
  <rcc rId="30899" ua="false" sId="4">
    <oc r="AP507" t="e">
      <f>-</f>
    </oc>
    <nc r="AP507" t="n">
      <f>-</f>
    </nc>
  </rcc>
  <rcc rId="30900" ua="false" sId="4">
    <oc r="AP508" t="e">
      <f>-</f>
    </oc>
    <nc r="AP508" t="n">
      <f>-</f>
    </nc>
  </rcc>
  <rcc rId="30901" ua="false" sId="4">
    <oc r="AP509" t="e">
      <f>-</f>
    </oc>
    <nc r="AP509" t="n">
      <f>-</f>
    </nc>
  </rcc>
  <rcc rId="30902" ua="false" sId="4">
    <oc r="AP510" t="e">
      <f>-</f>
    </oc>
    <nc r="AP510" t="n">
      <f>-</f>
    </nc>
  </rcc>
  <rcc rId="30903" ua="false" sId="4">
    <oc r="AP511" t="e">
      <f>-</f>
    </oc>
    <nc r="AP511" t="n">
      <f>-</f>
    </nc>
  </rcc>
  <rcc rId="30904" ua="false" sId="4">
    <oc r="AP512" t="e">
      <f>-</f>
    </oc>
    <nc r="AP512" t="n">
      <f>-</f>
    </nc>
  </rcc>
  <rcc rId="30905" ua="false" sId="4">
    <oc r="AP513" t="e">
      <f>-</f>
    </oc>
    <nc r="AP513" t="n">
      <f>-</f>
    </nc>
  </rcc>
  <rcc rId="30906" ua="false" sId="4">
    <oc r="AP514" t="e">
      <f>-</f>
    </oc>
    <nc r="AP514" t="n">
      <f>-</f>
    </nc>
  </rcc>
  <rcc rId="30907" ua="false" sId="4">
    <oc r="AP515" t="e">
      <f>-</f>
    </oc>
    <nc r="AP515" t="n">
      <f>-</f>
    </nc>
  </rcc>
  <rcc rId="30908" ua="false" sId="4">
    <oc r="AP516" t="e">
      <f>-</f>
    </oc>
    <nc r="AP516" t="n">
      <f>-</f>
    </nc>
  </rcc>
  <rcc rId="30909" ua="false" sId="4">
    <oc r="AP517" t="e">
      <f>-</f>
    </oc>
    <nc r="AP517" t="n">
      <f>-</f>
    </nc>
  </rcc>
  <rcc rId="30910" ua="false" sId="4">
    <oc r="AP518" t="e">
      <f>-</f>
    </oc>
    <nc r="AP518" t="n">
      <f>-</f>
    </nc>
  </rcc>
  <rcc rId="30911" ua="false" sId="4">
    <oc r="AP519" t="e">
      <f>-</f>
    </oc>
    <nc r="AP519" t="n">
      <f>-</f>
    </nc>
  </rcc>
  <rcc rId="30912" ua="false" sId="4">
    <oc r="AP520" t="e">
      <f>-</f>
    </oc>
    <nc r="AP520" t="n">
      <f>-</f>
    </nc>
  </rcc>
  <rcc rId="30913" ua="false" sId="4">
    <oc r="AP521" t="e">
      <f>-</f>
    </oc>
    <nc r="AP521" t="n">
      <f>-</f>
    </nc>
  </rcc>
  <rcc rId="30914" ua="false" sId="4">
    <oc r="AP522" t="e">
      <f>-</f>
    </oc>
    <nc r="AP522" t="n">
      <f>-</f>
    </nc>
  </rcc>
  <rcc rId="30915" ua="false" sId="4">
    <oc r="AP523" t="e">
      <f>-</f>
    </oc>
    <nc r="AP523" t="n">
      <f>-</f>
    </nc>
  </rcc>
  <rcc rId="30916" ua="false" sId="4">
    <oc r="AP524" t="e">
      <f>-</f>
    </oc>
    <nc r="AP524" t="n">
      <f>-</f>
    </nc>
  </rcc>
  <rcc rId="30917" ua="false" sId="4">
    <oc r="AP525" t="e">
      <f>-</f>
    </oc>
    <nc r="AP525" t="n">
      <f>-</f>
    </nc>
  </rcc>
  <rcc rId="30918" ua="false" sId="4">
    <oc r="AP526" t="e">
      <f>-</f>
    </oc>
    <nc r="AP526" t="n">
      <f>-</f>
    </nc>
  </rcc>
  <rcc rId="30919" ua="false" sId="4">
    <oc r="AP527" t="e">
      <f>-</f>
    </oc>
    <nc r="AP527" t="n">
      <f>-</f>
    </nc>
  </rcc>
  <rcc rId="30920" ua="false" sId="4">
    <oc r="AP528" t="e">
      <f>-</f>
    </oc>
    <nc r="AP528" t="n">
      <f>-</f>
    </nc>
  </rcc>
  <rcc rId="30921" ua="false" sId="4">
    <oc r="AP529" t="e">
      <f>-</f>
    </oc>
    <nc r="AP529" t="n">
      <f>-</f>
    </nc>
  </rcc>
  <rcc rId="30922" ua="false" sId="4">
    <oc r="AP530" t="n">
      <f>SUM(AP503:AP529)</f>
    </oc>
    <nc r="AP530" t="n">
      <f>-</f>
    </nc>
  </rcc>
  <rcc rId="30923" ua="false" sId="4">
    <oc r="AQ505" t="e">
      <f>-</f>
    </oc>
    <nc r="AQ505" t="n">
      <f>-</f>
    </nc>
  </rcc>
  <rcc rId="30924" ua="false" sId="4">
    <oc r="AQ506" t="e">
      <f>-</f>
    </oc>
    <nc r="AQ506" t="n">
      <f>-</f>
    </nc>
  </rcc>
  <rcc rId="30925" ua="false" sId="4">
    <oc r="AQ507" t="e">
      <f>-</f>
    </oc>
    <nc r="AQ507" t="n">
      <f>-</f>
    </nc>
  </rcc>
  <rcc rId="30926" ua="false" sId="4">
    <oc r="AQ508" t="e">
      <f>-</f>
    </oc>
    <nc r="AQ508" t="n">
      <f>-</f>
    </nc>
  </rcc>
  <rcc rId="30927" ua="false" sId="4">
    <oc r="AQ509" t="e">
      <f>-</f>
    </oc>
    <nc r="AQ509" t="n">
      <f>-</f>
    </nc>
  </rcc>
  <rcc rId="30928" ua="false" sId="4">
    <oc r="AQ510" t="e">
      <f>-</f>
    </oc>
    <nc r="AQ510" t="n">
      <f>-</f>
    </nc>
  </rcc>
  <rcc rId="30929" ua="false" sId="4">
    <oc r="AQ511" t="e">
      <f>-</f>
    </oc>
    <nc r="AQ511" t="n">
      <f>-</f>
    </nc>
  </rcc>
  <rcc rId="30930" ua="false" sId="4">
    <oc r="AQ512" t="e">
      <f>-</f>
    </oc>
    <nc r="AQ512" t="n">
      <f>-</f>
    </nc>
  </rcc>
  <rcc rId="30931" ua="false" sId="4">
    <oc r="AQ513" t="e">
      <f>-</f>
    </oc>
    <nc r="AQ513" t="n">
      <f>-</f>
    </nc>
  </rcc>
  <rcc rId="30932" ua="false" sId="4">
    <oc r="AQ514" t="e">
      <f>-</f>
    </oc>
    <nc r="AQ514" t="n">
      <f>-</f>
    </nc>
  </rcc>
  <rcc rId="30933" ua="false" sId="4">
    <oc r="AQ515" t="e">
      <f>-</f>
    </oc>
    <nc r="AQ515" t="n">
      <f>-</f>
    </nc>
  </rcc>
  <rcc rId="30934" ua="false" sId="4">
    <oc r="AQ516" t="e">
      <f>-</f>
    </oc>
    <nc r="AQ516" t="n">
      <f>-</f>
    </nc>
  </rcc>
  <rcc rId="30935" ua="false" sId="4">
    <oc r="AQ517" t="e">
      <f>-</f>
    </oc>
    <nc r="AQ517" t="n">
      <f>-</f>
    </nc>
  </rcc>
  <rcc rId="30936" ua="false" sId="4">
    <oc r="AQ518" t="e">
      <f>-</f>
    </oc>
    <nc r="AQ518" t="n">
      <f>-</f>
    </nc>
  </rcc>
  <rcc rId="30937" ua="false" sId="4">
    <oc r="AQ519" t="e">
      <f>-</f>
    </oc>
    <nc r="AQ519" t="n">
      <f>-</f>
    </nc>
  </rcc>
  <rcc rId="30938" ua="false" sId="4">
    <oc r="AQ520" t="e">
      <f>-</f>
    </oc>
    <nc r="AQ520" t="n">
      <f>-</f>
    </nc>
  </rcc>
  <rcc rId="30939" ua="false" sId="4">
    <oc r="AQ521" t="e">
      <f>-</f>
    </oc>
    <nc r="AQ521" t="n">
      <f>-</f>
    </nc>
  </rcc>
  <rcc rId="30940" ua="false" sId="4">
    <oc r="AQ522" t="e">
      <f>-</f>
    </oc>
    <nc r="AQ522" t="n">
      <f>-</f>
    </nc>
  </rcc>
  <rcc rId="30941" ua="false" sId="4">
    <oc r="AQ523" t="e">
      <f>-</f>
    </oc>
    <nc r="AQ523" t="n">
      <f>-</f>
    </nc>
  </rcc>
  <rcc rId="30942" ua="false" sId="4">
    <oc r="AQ524" t="e">
      <f>-</f>
    </oc>
    <nc r="AQ524" t="n">
      <f>-</f>
    </nc>
  </rcc>
  <rcc rId="30943" ua="false" sId="4">
    <oc r="AQ525" t="e">
      <f>-</f>
    </oc>
    <nc r="AQ525" t="n">
      <f>-</f>
    </nc>
  </rcc>
  <rcc rId="30944" ua="false" sId="4">
    <oc r="AQ526" t="e">
      <f>-</f>
    </oc>
    <nc r="AQ526" t="n">
      <f>-</f>
    </nc>
  </rcc>
  <rcc rId="30945" ua="false" sId="4">
    <oc r="AQ527" t="e">
      <f>-</f>
    </oc>
    <nc r="AQ527" t="n">
      <f>-</f>
    </nc>
  </rcc>
  <rcc rId="30946" ua="false" sId="4">
    <oc r="AQ528" t="e">
      <f>-</f>
    </oc>
    <nc r="AQ528" t="n">
      <f>-</f>
    </nc>
  </rcc>
  <rcc rId="30947" ua="false" sId="4">
    <oc r="AQ529" t="e">
      <f>-</f>
    </oc>
    <nc r="AQ529" t="n">
      <f>-</f>
    </nc>
  </rcc>
  <rcc rId="30948" ua="false" sId="4">
    <oc r="AQ530" t="n">
      <f>SUM(AQ503:AQ529)</f>
    </oc>
    <nc r="AQ530" t="n">
      <f>-</f>
    </nc>
  </rcc>
  <rcc rId="30949" ua="false" sId="4">
    <oc r="AR505" t="e">
      <f>-</f>
    </oc>
    <nc r="AR505" t="n">
      <f>-</f>
    </nc>
  </rcc>
  <rcc rId="30950" ua="false" sId="4">
    <oc r="AR506" t="e">
      <f>-</f>
    </oc>
    <nc r="AR506" t="n">
      <f>-</f>
    </nc>
  </rcc>
  <rcc rId="30951" ua="false" sId="4">
    <oc r="AR507" t="e">
      <f>-</f>
    </oc>
    <nc r="AR507" t="n">
      <f>-</f>
    </nc>
  </rcc>
  <rcc rId="30952" ua="false" sId="4">
    <oc r="AR508" t="e">
      <f>-</f>
    </oc>
    <nc r="AR508" t="n">
      <f>-</f>
    </nc>
  </rcc>
  <rcc rId="30953" ua="false" sId="4">
    <oc r="AR509" t="e">
      <f>-</f>
    </oc>
    <nc r="AR509" t="n">
      <f>-</f>
    </nc>
  </rcc>
  <rcc rId="30954" ua="false" sId="4">
    <oc r="AR510" t="e">
      <f>-</f>
    </oc>
    <nc r="AR510" t="n">
      <f>-</f>
    </nc>
  </rcc>
  <rcc rId="30955" ua="false" sId="4">
    <oc r="AR511" t="e">
      <f>-</f>
    </oc>
    <nc r="AR511" t="n">
      <f>-</f>
    </nc>
  </rcc>
  <rcc rId="30956" ua="false" sId="4">
    <oc r="AR512" t="e">
      <f>-</f>
    </oc>
    <nc r="AR512" t="n">
      <f>-</f>
    </nc>
  </rcc>
  <rcc rId="30957" ua="false" sId="4">
    <oc r="AR513" t="e">
      <f>-</f>
    </oc>
    <nc r="AR513" t="n">
      <f>-</f>
    </nc>
  </rcc>
  <rcc rId="30958" ua="false" sId="4">
    <oc r="AR514" t="e">
      <f>-</f>
    </oc>
    <nc r="AR514" t="n">
      <f>-</f>
    </nc>
  </rcc>
  <rcc rId="30959" ua="false" sId="4">
    <oc r="AR515" t="e">
      <f>-</f>
    </oc>
    <nc r="AR515" t="n">
      <f>-</f>
    </nc>
  </rcc>
  <rcc rId="30960" ua="false" sId="4">
    <oc r="AR516" t="e">
      <f>-</f>
    </oc>
    <nc r="AR516" t="n">
      <f>-</f>
    </nc>
  </rcc>
  <rcc rId="30961" ua="false" sId="4">
    <oc r="AR517" t="e">
      <f>-</f>
    </oc>
    <nc r="AR517" t="n">
      <f>-</f>
    </nc>
  </rcc>
  <rcc rId="30962" ua="false" sId="4">
    <oc r="AR518" t="e">
      <f>-</f>
    </oc>
    <nc r="AR518" t="n">
      <f>-</f>
    </nc>
  </rcc>
  <rcc rId="30963" ua="false" sId="4">
    <oc r="AR519" t="e">
      <f>-</f>
    </oc>
    <nc r="AR519" t="n">
      <f>-</f>
    </nc>
  </rcc>
  <rcc rId="30964" ua="false" sId="4">
    <oc r="AR520" t="e">
      <f>-</f>
    </oc>
    <nc r="AR520" t="n">
      <f>-</f>
    </nc>
  </rcc>
  <rcc rId="30965" ua="false" sId="4">
    <oc r="AR521" t="e">
      <f>-</f>
    </oc>
    <nc r="AR521" t="n">
      <f>-</f>
    </nc>
  </rcc>
  <rcc rId="30966" ua="false" sId="4">
    <oc r="AR522" t="e">
      <f>-</f>
    </oc>
    <nc r="AR522" t="n">
      <f>-</f>
    </nc>
  </rcc>
  <rcc rId="30967" ua="false" sId="4">
    <oc r="AR523" t="e">
      <f>-</f>
    </oc>
    <nc r="AR523" t="n">
      <f>-</f>
    </nc>
  </rcc>
  <rcc rId="30968" ua="false" sId="4">
    <oc r="AR524" t="e">
      <f>-</f>
    </oc>
    <nc r="AR524" t="n">
      <f>-</f>
    </nc>
  </rcc>
  <rcc rId="30969" ua="false" sId="4">
    <oc r="AR525" t="e">
      <f>-</f>
    </oc>
    <nc r="AR525" t="n">
      <f>-</f>
    </nc>
  </rcc>
  <rcc rId="30970" ua="false" sId="4">
    <oc r="AR526" t="e">
      <f>-</f>
    </oc>
    <nc r="AR526" t="n">
      <f>-</f>
    </nc>
  </rcc>
  <rcc rId="30971" ua="false" sId="4">
    <oc r="AR527" t="e">
      <f>-</f>
    </oc>
    <nc r="AR527" t="n">
      <f>-</f>
    </nc>
  </rcc>
  <rcc rId="30972" ua="false" sId="4">
    <oc r="AR528" t="e">
      <f>-</f>
    </oc>
    <nc r="AR528" t="n">
      <f>-</f>
    </nc>
  </rcc>
  <rcc rId="30973" ua="false" sId="4">
    <oc r="AR529" t="e">
      <f>-</f>
    </oc>
    <nc r="AR529" t="n">
      <f>-</f>
    </nc>
  </rcc>
  <rcc rId="30974" ua="false" sId="4">
    <oc r="AR530" t="n">
      <f>SUM(AR503:AR529)</f>
    </oc>
    <nc r="AR530" t="n">
      <f>-</f>
    </nc>
  </rcc>
  <rcc rId="30975" ua="false" sId="4">
    <oc r="AS505" t="e">
      <f>-</f>
    </oc>
    <nc r="AS505" t="n">
      <f>-</f>
    </nc>
  </rcc>
  <rcc rId="30976" ua="false" sId="4">
    <oc r="AS506" t="e">
      <f>-</f>
    </oc>
    <nc r="AS506" t="n">
      <f>-</f>
    </nc>
  </rcc>
  <rcc rId="30977" ua="false" sId="4">
    <oc r="AS507" t="e">
      <f>-</f>
    </oc>
    <nc r="AS507" t="n">
      <f>-</f>
    </nc>
  </rcc>
  <rcc rId="30978" ua="false" sId="4">
    <oc r="AS508" t="e">
      <f>-</f>
    </oc>
    <nc r="AS508" t="n">
      <f>-</f>
    </nc>
  </rcc>
  <rcc rId="30979" ua="false" sId="4">
    <oc r="AS509" t="e">
      <f>-</f>
    </oc>
    <nc r="AS509" t="n">
      <f>-</f>
    </nc>
  </rcc>
  <rcc rId="30980" ua="false" sId="4">
    <oc r="AS510" t="e">
      <f>-</f>
    </oc>
    <nc r="AS510" t="n">
      <f>-</f>
    </nc>
  </rcc>
  <rcc rId="30981" ua="false" sId="4">
    <oc r="AS511" t="e">
      <f>-</f>
    </oc>
    <nc r="AS511" t="n">
      <f>-</f>
    </nc>
  </rcc>
  <rcc rId="30982" ua="false" sId="4">
    <oc r="AS512" t="e">
      <f>-</f>
    </oc>
    <nc r="AS512" t="n">
      <f>-</f>
    </nc>
  </rcc>
  <rcc rId="30983" ua="false" sId="4">
    <oc r="AS513" t="e">
      <f>-</f>
    </oc>
    <nc r="AS513" t="n">
      <f>-</f>
    </nc>
  </rcc>
  <rcc rId="30984" ua="false" sId="4">
    <oc r="AS514" t="e">
      <f>-</f>
    </oc>
    <nc r="AS514" t="n">
      <f>-</f>
    </nc>
  </rcc>
  <rcc rId="30985" ua="false" sId="4">
    <oc r="AS515" t="e">
      <f>-</f>
    </oc>
    <nc r="AS515" t="n">
      <f>-</f>
    </nc>
  </rcc>
  <rcc rId="30986" ua="false" sId="4">
    <oc r="AS516" t="e">
      <f>-</f>
    </oc>
    <nc r="AS516" t="n">
      <f>-</f>
    </nc>
  </rcc>
  <rcc rId="30987" ua="false" sId="4">
    <oc r="AS517" t="e">
      <f>-</f>
    </oc>
    <nc r="AS517" t="n">
      <f>-</f>
    </nc>
  </rcc>
  <rcc rId="30988" ua="false" sId="4">
    <oc r="AS518" t="e">
      <f>-</f>
    </oc>
    <nc r="AS518" t="n">
      <f>-</f>
    </nc>
  </rcc>
  <rcc rId="30989" ua="false" sId="4">
    <oc r="AS519" t="e">
      <f>-</f>
    </oc>
    <nc r="AS519" t="n">
      <f>-</f>
    </nc>
  </rcc>
  <rcc rId="30990" ua="false" sId="4">
    <oc r="AS520" t="e">
      <f>-</f>
    </oc>
    <nc r="AS520" t="n">
      <f>-</f>
    </nc>
  </rcc>
  <rcc rId="30991" ua="false" sId="4">
    <oc r="AS521" t="e">
      <f>-</f>
    </oc>
    <nc r="AS521" t="n">
      <f>-</f>
    </nc>
  </rcc>
  <rcc rId="30992" ua="false" sId="4">
    <oc r="AS522" t="e">
      <f>-</f>
    </oc>
    <nc r="AS522" t="n">
      <f>-</f>
    </nc>
  </rcc>
  <rcc rId="30993" ua="false" sId="4">
    <oc r="AS523" t="e">
      <f>-</f>
    </oc>
    <nc r="AS523" t="n">
      <f>-</f>
    </nc>
  </rcc>
  <rcc rId="30994" ua="false" sId="4">
    <oc r="AS524" t="e">
      <f>-</f>
    </oc>
    <nc r="AS524" t="n">
      <f>-</f>
    </nc>
  </rcc>
  <rcc rId="30995" ua="false" sId="4">
    <oc r="AS525" t="e">
      <f>-</f>
    </oc>
    <nc r="AS525" t="n">
      <f>-</f>
    </nc>
  </rcc>
  <rcc rId="30996" ua="false" sId="4">
    <oc r="AS526" t="e">
      <f>-</f>
    </oc>
    <nc r="AS526" t="n">
      <f>-</f>
    </nc>
  </rcc>
  <rcc rId="30997" ua="false" sId="4">
    <oc r="AS527" t="e">
      <f>-</f>
    </oc>
    <nc r="AS527" t="n">
      <f>-</f>
    </nc>
  </rcc>
  <rcc rId="30998" ua="false" sId="4">
    <oc r="AS528" t="e">
      <f>-</f>
    </oc>
    <nc r="AS528" t="n">
      <f>-</f>
    </nc>
  </rcc>
  <rcc rId="30999" ua="false" sId="4">
    <oc r="AS529" t="e">
      <f>-</f>
    </oc>
    <nc r="AS529" t="n">
      <f>-</f>
    </nc>
  </rcc>
  <rcc rId="31000" ua="false" sId="4">
    <oc r="AS530" t="n">
      <f>SUM(AS503:AS529)</f>
    </oc>
    <nc r="AS530" t="n">
      <f>-</f>
    </nc>
  </rcc>
  <rcc rId="31001" ua="false" sId="4">
    <oc r="AT505" t="e">
      <f>-</f>
    </oc>
    <nc r="AT505" t="n">
      <f>-</f>
    </nc>
  </rcc>
  <rcc rId="31002" ua="false" sId="4">
    <oc r="AT506" t="e">
      <f>-</f>
    </oc>
    <nc r="AT506" t="n">
      <f>-</f>
    </nc>
  </rcc>
  <rcc rId="31003" ua="false" sId="4">
    <oc r="AT507" t="e">
      <f>-</f>
    </oc>
    <nc r="AT507" t="n">
      <f>-</f>
    </nc>
  </rcc>
  <rcc rId="31004" ua="false" sId="4">
    <oc r="AT508" t="e">
      <f>-</f>
    </oc>
    <nc r="AT508" t="n">
      <f>-</f>
    </nc>
  </rcc>
  <rcc rId="31005" ua="false" sId="4">
    <oc r="AT509" t="e">
      <f>-</f>
    </oc>
    <nc r="AT509" t="n">
      <f>-</f>
    </nc>
  </rcc>
  <rcc rId="31006" ua="false" sId="4">
    <oc r="AT510" t="e">
      <f>-</f>
    </oc>
    <nc r="AT510" t="n">
      <f>-</f>
    </nc>
  </rcc>
  <rcc rId="31007" ua="false" sId="4">
    <oc r="AT511" t="e">
      <f>-</f>
    </oc>
    <nc r="AT511" t="n">
      <f>-</f>
    </nc>
  </rcc>
  <rcc rId="31008" ua="false" sId="4">
    <oc r="AT512" t="e">
      <f>-</f>
    </oc>
    <nc r="AT512" t="n">
      <f>-</f>
    </nc>
  </rcc>
  <rcc rId="31009" ua="false" sId="4">
    <oc r="AT513" t="e">
      <f>-</f>
    </oc>
    <nc r="AT513" t="n">
      <f>-</f>
    </nc>
  </rcc>
  <rcc rId="31010" ua="false" sId="4">
    <oc r="AT514" t="e">
      <f>-</f>
    </oc>
    <nc r="AT514" t="n">
      <f>-</f>
    </nc>
  </rcc>
  <rcc rId="31011" ua="false" sId="4">
    <oc r="AT515" t="e">
      <f>-</f>
    </oc>
    <nc r="AT515" t="n">
      <f>-</f>
    </nc>
  </rcc>
  <rcc rId="31012" ua="false" sId="4">
    <oc r="AT516" t="e">
      <f>-</f>
    </oc>
    <nc r="AT516" t="n">
      <f>-</f>
    </nc>
  </rcc>
  <rcc rId="31013" ua="false" sId="4">
    <oc r="AT517" t="e">
      <f>-</f>
    </oc>
    <nc r="AT517" t="n">
      <f>-</f>
    </nc>
  </rcc>
  <rcc rId="31014" ua="false" sId="4">
    <oc r="AT518" t="e">
      <f>-</f>
    </oc>
    <nc r="AT518" t="n">
      <f>-</f>
    </nc>
  </rcc>
  <rcc rId="31015" ua="false" sId="4">
    <oc r="AT519" t="e">
      <f>-</f>
    </oc>
    <nc r="AT519" t="n">
      <f>-</f>
    </nc>
  </rcc>
  <rcc rId="31016" ua="false" sId="4">
    <oc r="AT520" t="e">
      <f>-</f>
    </oc>
    <nc r="AT520" t="n">
      <f>-</f>
    </nc>
  </rcc>
  <rcc rId="31017" ua="false" sId="4">
    <oc r="AT521" t="e">
      <f>-</f>
    </oc>
    <nc r="AT521" t="n">
      <f>-</f>
    </nc>
  </rcc>
  <rcc rId="31018" ua="false" sId="4">
    <oc r="AT522" t="e">
      <f>-</f>
    </oc>
    <nc r="AT522" t="n">
      <f>-</f>
    </nc>
  </rcc>
  <rcc rId="31019" ua="false" sId="4">
    <oc r="AT523" t="e">
      <f>-</f>
    </oc>
    <nc r="AT523" t="n">
      <f>-</f>
    </nc>
  </rcc>
  <rcc rId="31020" ua="false" sId="4">
    <oc r="AT524" t="e">
      <f>-</f>
    </oc>
    <nc r="AT524" t="n">
      <f>-</f>
    </nc>
  </rcc>
  <rcc rId="31021" ua="false" sId="4">
    <oc r="AT525" t="e">
      <f>-</f>
    </oc>
    <nc r="AT525" t="n">
      <f>-</f>
    </nc>
  </rcc>
  <rcc rId="31022" ua="false" sId="4">
    <oc r="AT526" t="e">
      <f>-</f>
    </oc>
    <nc r="AT526" t="n">
      <f>-</f>
    </nc>
  </rcc>
  <rcc rId="31023" ua="false" sId="4">
    <oc r="AT527" t="e">
      <f>-</f>
    </oc>
    <nc r="AT527" t="n">
      <f>-</f>
    </nc>
  </rcc>
  <rcc rId="31024" ua="false" sId="4">
    <oc r="AT528" t="e">
      <f>-</f>
    </oc>
    <nc r="AT528" t="n">
      <f>-</f>
    </nc>
  </rcc>
  <rcc rId="31025" ua="false" sId="4">
    <oc r="AT529" t="e">
      <f>-</f>
    </oc>
    <nc r="AT529" t="n">
      <f>-</f>
    </nc>
  </rcc>
  <rcc rId="31026" ua="false" sId="4">
    <oc r="AT530" t="n">
      <f>SUM(AT503:AT529)</f>
    </oc>
    <nc r="AT530" t="n">
      <f>-</f>
    </nc>
  </rcc>
  <rcc rId="31027" ua="false" sId="4">
    <oc r="AU505" t="e">
      <f>-</f>
    </oc>
    <nc r="AU505" t="n">
      <f>-</f>
    </nc>
  </rcc>
  <rcc rId="31028" ua="false" sId="4">
    <oc r="AU506" t="e">
      <f>-</f>
    </oc>
    <nc r="AU506" t="n">
      <f>-</f>
    </nc>
  </rcc>
  <rcc rId="31029" ua="false" sId="4">
    <oc r="AU507" t="e">
      <f>-</f>
    </oc>
    <nc r="AU507" t="n">
      <f>-</f>
    </nc>
  </rcc>
  <rcc rId="31030" ua="false" sId="4">
    <oc r="AU508" t="e">
      <f>-</f>
    </oc>
    <nc r="AU508" t="n">
      <f>-</f>
    </nc>
  </rcc>
  <rcc rId="31031" ua="false" sId="4">
    <oc r="AU509" t="e">
      <f>-</f>
    </oc>
    <nc r="AU509" t="n">
      <f>-</f>
    </nc>
  </rcc>
  <rcc rId="31032" ua="false" sId="4">
    <oc r="AU510" t="e">
      <f>-</f>
    </oc>
    <nc r="AU510" t="n">
      <f>-</f>
    </nc>
  </rcc>
  <rcc rId="31033" ua="false" sId="4">
    <oc r="AU511" t="e">
      <f>-</f>
    </oc>
    <nc r="AU511" t="n">
      <f>-</f>
    </nc>
  </rcc>
  <rcc rId="31034" ua="false" sId="4">
    <oc r="AU512" t="e">
      <f>-</f>
    </oc>
    <nc r="AU512" t="n">
      <f>-</f>
    </nc>
  </rcc>
  <rcc rId="31035" ua="false" sId="4">
    <oc r="AU513" t="e">
      <f>-</f>
    </oc>
    <nc r="AU513" t="n">
      <f>-</f>
    </nc>
  </rcc>
  <rcc rId="31036" ua="false" sId="4">
    <oc r="AU514" t="e">
      <f>-</f>
    </oc>
    <nc r="AU514" t="n">
      <f>-</f>
    </nc>
  </rcc>
  <rcc rId="31037" ua="false" sId="4">
    <oc r="AU515" t="e">
      <f>-</f>
    </oc>
    <nc r="AU515" t="n">
      <f>-</f>
    </nc>
  </rcc>
  <rcc rId="31038" ua="false" sId="4">
    <oc r="AU516" t="e">
      <f>-</f>
    </oc>
    <nc r="AU516" t="n">
      <f>-</f>
    </nc>
  </rcc>
  <rcc rId="31039" ua="false" sId="4">
    <oc r="AU517" t="e">
      <f>-</f>
    </oc>
    <nc r="AU517" t="n">
      <f>-</f>
    </nc>
  </rcc>
  <rcc rId="31040" ua="false" sId="4">
    <oc r="AU518" t="e">
      <f>-</f>
    </oc>
    <nc r="AU518" t="n">
      <f>-</f>
    </nc>
  </rcc>
  <rcc rId="31041" ua="false" sId="4">
    <oc r="AU519" t="e">
      <f>-</f>
    </oc>
    <nc r="AU519" t="n">
      <f>-</f>
    </nc>
  </rcc>
  <rcc rId="31042" ua="false" sId="4">
    <oc r="AU520" t="e">
      <f>-</f>
    </oc>
    <nc r="AU520" t="n">
      <f>-</f>
    </nc>
  </rcc>
  <rcc rId="31043" ua="false" sId="4">
    <oc r="AU521" t="e">
      <f>-</f>
    </oc>
    <nc r="AU521" t="n">
      <f>-</f>
    </nc>
  </rcc>
  <rcc rId="31044" ua="false" sId="4">
    <oc r="AU522" t="e">
      <f>-</f>
    </oc>
    <nc r="AU522" t="n">
      <f>-</f>
    </nc>
  </rcc>
  <rcc rId="31045" ua="false" sId="4">
    <oc r="AU523" t="e">
      <f>-</f>
    </oc>
    <nc r="AU523" t="n">
      <f>-</f>
    </nc>
  </rcc>
  <rcc rId="31046" ua="false" sId="4">
    <oc r="AU524" t="e">
      <f>-</f>
    </oc>
    <nc r="AU524" t="n">
      <f>-</f>
    </nc>
  </rcc>
  <rcc rId="31047" ua="false" sId="4">
    <oc r="AU525" t="e">
      <f>-</f>
    </oc>
    <nc r="AU525" t="n">
      <f>-</f>
    </nc>
  </rcc>
  <rcc rId="31048" ua="false" sId="4">
    <oc r="AU526" t="e">
      <f>-</f>
    </oc>
    <nc r="AU526" t="n">
      <f>-</f>
    </nc>
  </rcc>
  <rcc rId="31049" ua="false" sId="4">
    <oc r="AU527" t="e">
      <f>-</f>
    </oc>
    <nc r="AU527" t="n">
      <f>-</f>
    </nc>
  </rcc>
  <rcc rId="31050" ua="false" sId="4">
    <oc r="AU528" t="e">
      <f>-</f>
    </oc>
    <nc r="AU528" t="n">
      <f>-</f>
    </nc>
  </rcc>
  <rcc rId="31051" ua="false" sId="4">
    <oc r="AU529" t="e">
      <f>-</f>
    </oc>
    <nc r="AU529" t="n">
      <f>-</f>
    </nc>
  </rcc>
  <rcc rId="31052" ua="false" sId="4">
    <oc r="AU530" t="n">
      <f>SUM(AU503:AU529)</f>
    </oc>
    <nc r="AU530" t="n">
      <f>-</f>
    </nc>
  </rcc>
  <rcc rId="31053" ua="false" sId="4">
    <oc r="AV505" t="e">
      <f>-</f>
    </oc>
    <nc r="AV505" t="n">
      <f>-</f>
    </nc>
  </rcc>
  <rcc rId="31054" ua="false" sId="4">
    <oc r="AV506" t="e">
      <f>-</f>
    </oc>
    <nc r="AV506" t="n">
      <f>-</f>
    </nc>
  </rcc>
  <rcc rId="31055" ua="false" sId="4">
    <oc r="AV507" t="e">
      <f>-</f>
    </oc>
    <nc r="AV507" t="n">
      <f>-</f>
    </nc>
  </rcc>
  <rcc rId="31056" ua="false" sId="4">
    <oc r="AV508" t="e">
      <f>-</f>
    </oc>
    <nc r="AV508" t="n">
      <f>-</f>
    </nc>
  </rcc>
  <rcc rId="31057" ua="false" sId="4">
    <oc r="AV509" t="e">
      <f>-</f>
    </oc>
    <nc r="AV509" t="n">
      <f>-</f>
    </nc>
  </rcc>
  <rcc rId="31058" ua="false" sId="4">
    <oc r="AV510" t="e">
      <f>-</f>
    </oc>
    <nc r="AV510" t="n">
      <f>-</f>
    </nc>
  </rcc>
  <rcc rId="31059" ua="false" sId="4">
    <oc r="AV511" t="e">
      <f>-</f>
    </oc>
    <nc r="AV511" t="n">
      <f>-</f>
    </nc>
  </rcc>
  <rcc rId="31060" ua="false" sId="4">
    <oc r="AV512" t="e">
      <f>-</f>
    </oc>
    <nc r="AV512" t="n">
      <f>-</f>
    </nc>
  </rcc>
  <rcc rId="31061" ua="false" sId="4">
    <oc r="AV513" t="e">
      <f>-</f>
    </oc>
    <nc r="AV513" t="n">
      <f>-</f>
    </nc>
  </rcc>
  <rcc rId="31062" ua="false" sId="4">
    <oc r="AV514" t="e">
      <f>-</f>
    </oc>
    <nc r="AV514" t="n">
      <f>-</f>
    </nc>
  </rcc>
  <rcc rId="31063" ua="false" sId="4">
    <oc r="AV515" t="e">
      <f>-</f>
    </oc>
    <nc r="AV515" t="n">
      <f>-</f>
    </nc>
  </rcc>
  <rcc rId="31064" ua="false" sId="4">
    <oc r="AV516" t="e">
      <f>-</f>
    </oc>
    <nc r="AV516" t="n">
      <f>-</f>
    </nc>
  </rcc>
  <rcc rId="31065" ua="false" sId="4">
    <oc r="AV517" t="e">
      <f>-</f>
    </oc>
    <nc r="AV517" t="n">
      <f>-</f>
    </nc>
  </rcc>
  <rcc rId="31066" ua="false" sId="4">
    <oc r="AV518" t="e">
      <f>-</f>
    </oc>
    <nc r="AV518" t="n">
      <f>-</f>
    </nc>
  </rcc>
  <rcc rId="31067" ua="false" sId="4">
    <oc r="AV519" t="e">
      <f>-</f>
    </oc>
    <nc r="AV519" t="n">
      <f>-</f>
    </nc>
  </rcc>
  <rcc rId="31068" ua="false" sId="4">
    <oc r="AV520" t="e">
      <f>-</f>
    </oc>
    <nc r="AV520" t="n">
      <f>-</f>
    </nc>
  </rcc>
  <rcc rId="31069" ua="false" sId="4">
    <oc r="AV521" t="e">
      <f>-</f>
    </oc>
    <nc r="AV521" t="n">
      <f>-</f>
    </nc>
  </rcc>
  <rcc rId="31070" ua="false" sId="4">
    <oc r="AV522" t="e">
      <f>-</f>
    </oc>
    <nc r="AV522" t="n">
      <f>-</f>
    </nc>
  </rcc>
  <rcc rId="31071" ua="false" sId="4">
    <oc r="AV523" t="e">
      <f>-</f>
    </oc>
    <nc r="AV523" t="n">
      <f>-</f>
    </nc>
  </rcc>
  <rcc rId="31072" ua="false" sId="4">
    <oc r="AV524" t="e">
      <f>-</f>
    </oc>
    <nc r="AV524" t="n">
      <f>-</f>
    </nc>
  </rcc>
  <rcc rId="31073" ua="false" sId="4">
    <oc r="AV525" t="e">
      <f>-</f>
    </oc>
    <nc r="AV525" t="n">
      <f>-</f>
    </nc>
  </rcc>
  <rcc rId="31074" ua="false" sId="4">
    <oc r="AV526" t="e">
      <f>-</f>
    </oc>
    <nc r="AV526" t="n">
      <f>-</f>
    </nc>
  </rcc>
  <rcc rId="31075" ua="false" sId="4">
    <oc r="AV527" t="e">
      <f>-</f>
    </oc>
    <nc r="AV527" t="n">
      <f>-</f>
    </nc>
  </rcc>
  <rcc rId="31076" ua="false" sId="4">
    <oc r="AV528" t="e">
      <f>-</f>
    </oc>
    <nc r="AV528" t="n">
      <f>-</f>
    </nc>
  </rcc>
  <rcc rId="31077" ua="false" sId="4">
    <oc r="AV529" t="e">
      <f>-</f>
    </oc>
    <nc r="AV529" t="n">
      <f>-</f>
    </nc>
  </rcc>
  <rcc rId="31078" ua="false" sId="4">
    <oc r="AV530" t="n">
      <f>SUM(AV503:AV529)</f>
    </oc>
    <nc r="AV530" t="n">
      <f>-</f>
    </nc>
  </rcc>
  <rcc rId="31079" ua="false" sId="4">
    <oc r="AW505" t="e">
      <f>-</f>
    </oc>
    <nc r="AW505" t="n">
      <f>-</f>
    </nc>
  </rcc>
  <rcc rId="31080" ua="false" sId="4">
    <oc r="AW506" t="e">
      <f>-</f>
    </oc>
    <nc r="AW506" t="n">
      <f>-</f>
    </nc>
  </rcc>
  <rcc rId="31081" ua="false" sId="4">
    <oc r="AW507" t="e">
      <f>-</f>
    </oc>
    <nc r="AW507" t="n">
      <f>-</f>
    </nc>
  </rcc>
  <rcc rId="31082" ua="false" sId="4">
    <oc r="AW508" t="e">
      <f>-</f>
    </oc>
    <nc r="AW508" t="n">
      <f>-</f>
    </nc>
  </rcc>
  <rcc rId="31083" ua="false" sId="4">
    <oc r="AW509" t="e">
      <f>-</f>
    </oc>
    <nc r="AW509" t="n">
      <f>-</f>
    </nc>
  </rcc>
  <rcc rId="31084" ua="false" sId="4">
    <oc r="AW510" t="e">
      <f>-</f>
    </oc>
    <nc r="AW510" t="n">
      <f>-</f>
    </nc>
  </rcc>
  <rcc rId="31085" ua="false" sId="4">
    <oc r="AW511" t="e">
      <f>-</f>
    </oc>
    <nc r="AW511" t="n">
      <f>-</f>
    </nc>
  </rcc>
  <rcc rId="31086" ua="false" sId="4">
    <oc r="AW512" t="e">
      <f>-</f>
    </oc>
    <nc r="AW512" t="n">
      <f>-</f>
    </nc>
  </rcc>
  <rcc rId="31087" ua="false" sId="4">
    <oc r="AW513" t="e">
      <f>-</f>
    </oc>
    <nc r="AW513" t="n">
      <f>-</f>
    </nc>
  </rcc>
  <rcc rId="31088" ua="false" sId="4">
    <oc r="AW514" t="e">
      <f>-</f>
    </oc>
    <nc r="AW514" t="n">
      <f>-</f>
    </nc>
  </rcc>
  <rcc rId="31089" ua="false" sId="4">
    <oc r="AW515" t="e">
      <f>-</f>
    </oc>
    <nc r="AW515" t="n">
      <f>-</f>
    </nc>
  </rcc>
  <rcc rId="31090" ua="false" sId="4">
    <oc r="AW516" t="e">
      <f>-</f>
    </oc>
    <nc r="AW516" t="n">
      <f>-</f>
    </nc>
  </rcc>
  <rcc rId="31091" ua="false" sId="4">
    <oc r="AW517" t="e">
      <f>-</f>
    </oc>
    <nc r="AW517" t="n">
      <f>-</f>
    </nc>
  </rcc>
  <rcc rId="31092" ua="false" sId="4">
    <oc r="AW518" t="e">
      <f>-</f>
    </oc>
    <nc r="AW518" t="n">
      <f>-</f>
    </nc>
  </rcc>
  <rcc rId="31093" ua="false" sId="4">
    <oc r="AW519" t="e">
      <f>-</f>
    </oc>
    <nc r="AW519" t="n">
      <f>-</f>
    </nc>
  </rcc>
  <rcc rId="31094" ua="false" sId="4">
    <oc r="AW520" t="e">
      <f>-</f>
    </oc>
    <nc r="AW520" t="n">
      <f>-</f>
    </nc>
  </rcc>
  <rcc rId="31095" ua="false" sId="4">
    <oc r="AW521" t="e">
      <f>-</f>
    </oc>
    <nc r="AW521" t="n">
      <f>-</f>
    </nc>
  </rcc>
  <rcc rId="31096" ua="false" sId="4">
    <oc r="AW522" t="e">
      <f>-</f>
    </oc>
    <nc r="AW522" t="n">
      <f>-</f>
    </nc>
  </rcc>
  <rcc rId="31097" ua="false" sId="4">
    <oc r="AW523" t="e">
      <f>-</f>
    </oc>
    <nc r="AW523" t="n">
      <f>-</f>
    </nc>
  </rcc>
  <rcc rId="31098" ua="false" sId="4">
    <oc r="AW524" t="e">
      <f>-</f>
    </oc>
    <nc r="AW524" t="n">
      <f>-</f>
    </nc>
  </rcc>
  <rcc rId="31099" ua="false" sId="4">
    <oc r="AW525" t="e">
      <f>-</f>
    </oc>
    <nc r="AW525" t="n">
      <f>-</f>
    </nc>
  </rcc>
  <rcc rId="31100" ua="false" sId="4">
    <oc r="AW526" t="e">
      <f>-</f>
    </oc>
    <nc r="AW526" t="n">
      <f>-</f>
    </nc>
  </rcc>
  <rcc rId="31101" ua="false" sId="4">
    <oc r="AW527" t="e">
      <f>-</f>
    </oc>
    <nc r="AW527" t="n">
      <f>-</f>
    </nc>
  </rcc>
  <rcc rId="31102" ua="false" sId="4">
    <oc r="AW528" t="e">
      <f>-</f>
    </oc>
    <nc r="AW528" t="n">
      <f>-</f>
    </nc>
  </rcc>
  <rcc rId="31103" ua="false" sId="4">
    <oc r="AW529" t="e">
      <f>-</f>
    </oc>
    <nc r="AW529" t="n">
      <f>-</f>
    </nc>
  </rcc>
  <rcc rId="31104" ua="false" sId="4">
    <oc r="AW530" t="n">
      <f>SUM(AW503:AW529)</f>
    </oc>
    <nc r="AW530" t="n">
      <f>-</f>
    </nc>
  </rcc>
  <rcc rId="31105" ua="false" sId="4">
    <oc r="AX505" t="e">
      <f>-</f>
    </oc>
    <nc r="AX505" t="n">
      <f>-</f>
    </nc>
  </rcc>
  <rcc rId="31106" ua="false" sId="4">
    <oc r="AX506" t="e">
      <f>-</f>
    </oc>
    <nc r="AX506" t="n">
      <f>-</f>
    </nc>
  </rcc>
  <rcc rId="31107" ua="false" sId="4">
    <oc r="AX507" t="e">
      <f>-</f>
    </oc>
    <nc r="AX507" t="n">
      <f>-</f>
    </nc>
  </rcc>
  <rcc rId="31108" ua="false" sId="4">
    <oc r="AX508" t="e">
      <f>-</f>
    </oc>
    <nc r="AX508" t="n">
      <f>-</f>
    </nc>
  </rcc>
  <rcc rId="31109" ua="false" sId="4">
    <oc r="AX509" t="e">
      <f>-</f>
    </oc>
    <nc r="AX509" t="n">
      <f>-</f>
    </nc>
  </rcc>
  <rcc rId="31110" ua="false" sId="4">
    <oc r="AX510" t="e">
      <f>-</f>
    </oc>
    <nc r="AX510" t="n">
      <f>-</f>
    </nc>
  </rcc>
  <rcc rId="31111" ua="false" sId="4">
    <oc r="AX511" t="e">
      <f>-</f>
    </oc>
    <nc r="AX511" t="n">
      <f>-</f>
    </nc>
  </rcc>
  <rcc rId="31112" ua="false" sId="4">
    <oc r="AX512" t="e">
      <f>-</f>
    </oc>
    <nc r="AX512" t="n">
      <f>-</f>
    </nc>
  </rcc>
  <rcc rId="31113" ua="false" sId="4">
    <oc r="AX513" t="e">
      <f>-</f>
    </oc>
    <nc r="AX513" t="n">
      <f>-</f>
    </nc>
  </rcc>
  <rcc rId="31114" ua="false" sId="4">
    <oc r="AX514" t="e">
      <f>-</f>
    </oc>
    <nc r="AX514" t="n">
      <f>-</f>
    </nc>
  </rcc>
  <rcc rId="31115" ua="false" sId="4">
    <oc r="AX515" t="e">
      <f>-</f>
    </oc>
    <nc r="AX515" t="n">
      <f>-</f>
    </nc>
  </rcc>
  <rcc rId="31116" ua="false" sId="4">
    <oc r="AX516" t="e">
      <f>-</f>
    </oc>
    <nc r="AX516" t="n">
      <f>-</f>
    </nc>
  </rcc>
  <rcc rId="31117" ua="false" sId="4">
    <oc r="AX517" t="e">
      <f>-</f>
    </oc>
    <nc r="AX517" t="n">
      <f>-</f>
    </nc>
  </rcc>
  <rcc rId="31118" ua="false" sId="4">
    <oc r="AX518" t="e">
      <f>-</f>
    </oc>
    <nc r="AX518" t="n">
      <f>-</f>
    </nc>
  </rcc>
  <rcc rId="31119" ua="false" sId="4">
    <oc r="AX519" t="e">
      <f>-</f>
    </oc>
    <nc r="AX519" t="n">
      <f>-</f>
    </nc>
  </rcc>
  <rcc rId="31120" ua="false" sId="4">
    <oc r="AX520" t="e">
      <f>-</f>
    </oc>
    <nc r="AX520" t="n">
      <f>-</f>
    </nc>
  </rcc>
  <rcc rId="31121" ua="false" sId="4">
    <oc r="AX521" t="e">
      <f>-</f>
    </oc>
    <nc r="AX521" t="n">
      <f>-</f>
    </nc>
  </rcc>
  <rcc rId="31122" ua="false" sId="4">
    <oc r="AX522" t="e">
      <f>-</f>
    </oc>
    <nc r="AX522" t="n">
      <f>-</f>
    </nc>
  </rcc>
  <rcc rId="31123" ua="false" sId="4">
    <oc r="AX523" t="e">
      <f>-</f>
    </oc>
    <nc r="AX523" t="n">
      <f>-</f>
    </nc>
  </rcc>
  <rcc rId="31124" ua="false" sId="4">
    <oc r="AX524" t="e">
      <f>-</f>
    </oc>
    <nc r="AX524" t="n">
      <f>-</f>
    </nc>
  </rcc>
  <rcc rId="31125" ua="false" sId="4">
    <oc r="AX525" t="e">
      <f>-</f>
    </oc>
    <nc r="AX525" t="n">
      <f>-</f>
    </nc>
  </rcc>
  <rcc rId="31126" ua="false" sId="4">
    <oc r="AX526" t="e">
      <f>-</f>
    </oc>
    <nc r="AX526" t="n">
      <f>-</f>
    </nc>
  </rcc>
  <rcc rId="31127" ua="false" sId="4">
    <oc r="AX527" t="e">
      <f>-</f>
    </oc>
    <nc r="AX527" t="n">
      <f>-</f>
    </nc>
  </rcc>
  <rcc rId="31128" ua="false" sId="4">
    <oc r="AX528" t="e">
      <f>-</f>
    </oc>
    <nc r="AX528" t="n">
      <f>-</f>
    </nc>
  </rcc>
  <rcc rId="31129" ua="false" sId="4">
    <oc r="AX529" t="e">
      <f>-</f>
    </oc>
    <nc r="AX529" t="n">
      <f>-</f>
    </nc>
  </rcc>
  <rcc rId="31130" ua="false" sId="4">
    <oc r="AX530" t="n">
      <f>SUM(AX503:AX529)</f>
    </oc>
    <nc r="AX530" t="n">
      <f>-</f>
    </nc>
  </rcc>
  <rcc rId="31131" ua="false" sId="4">
    <oc r="AY505" t="n">
      <v>1.00051157983342</v>
    </oc>
    <nc r="AY505"/>
  </rcc>
  <rcc rId="31132" ua="false" sId="4">
    <oc r="AY506" t="n">
      <v>1.0008835968711</v>
    </oc>
    <nc r="AY506"/>
  </rcc>
  <rcc rId="31133" ua="false" sId="4">
    <oc r="AY507" t="n">
      <v>0.998716162304353</v>
    </oc>
    <nc r="AY507"/>
  </rcc>
  <rcc rId="31134" ua="false" sId="4">
    <oc r="AY508" t="n">
      <v>1.00184597365126</v>
    </oc>
    <nc r="AY508"/>
  </rcc>
  <rcc rId="31135" ua="false" sId="4">
    <oc r="AY509" t="n">
      <v>1.00024438632641</v>
    </oc>
    <nc r="AY509"/>
  </rcc>
  <rcc rId="31136" ua="false" sId="4">
    <oc r="AY510" t="n">
      <v>0.996570187953714</v>
    </oc>
    <nc r="AY510"/>
  </rcc>
  <rcc rId="31137" ua="false" sId="4">
    <oc r="AY511" t="n">
      <v>1.00293603629385</v>
    </oc>
    <nc r="AY511"/>
  </rcc>
  <rcc rId="31138" ua="false" sId="4">
    <oc r="AY512" t="n">
      <v>0.996532703559012</v>
    </oc>
    <nc r="AY512"/>
  </rcc>
  <rcc rId="31139" ua="false" sId="4">
    <oc r="AY513" t="n">
      <v>0.996537539602946</v>
    </oc>
    <nc r="AY513"/>
  </rcc>
  <rcc rId="31140" ua="false" sId="4">
    <oc r="AY514" t="n">
      <v>1.00290783643486</v>
    </oc>
    <nc r="AY514"/>
  </rcc>
  <rcc rId="31141" ua="false" sId="4">
    <oc r="AY515" t="n">
      <v>0.997272727373738</v>
    </oc>
    <nc r="AY515"/>
  </rcc>
  <rcc rId="31142" ua="false" sId="4">
    <oc r="AY516" t="n">
      <v>1.0068550476247</v>
    </oc>
    <nc r="AY516"/>
  </rcc>
  <rcc rId="31143" ua="false" sId="4">
    <oc r="AY517" t="n">
      <v>1.00519765447653</v>
    </oc>
    <nc r="AY517"/>
  </rcc>
  <rcc rId="31144" ua="false" sId="4">
    <oc r="AY518" t="n">
      <v>1.00503837907104</v>
    </oc>
    <nc r="AY518"/>
  </rcc>
  <rcc rId="31145" ua="false" sId="4">
    <oc r="AY519" t="n">
      <v>1.00099418749916</v>
    </oc>
    <nc r="AY519"/>
  </rcc>
  <rcc rId="31146" ua="false" sId="4">
    <oc r="AY520" t="n">
      <v>1.00052767999826</v>
    </oc>
    <nc r="AY520"/>
  </rcc>
  <rcc rId="31147" ua="false" sId="4">
    <oc r="AY521" t="n">
      <v>1.00003743629218</v>
    </oc>
    <nc r="AY521"/>
  </rcc>
  <rcc rId="31148" ua="false" sId="4">
    <oc r="AY522" t="n">
      <v>1.00833109450277</v>
    </oc>
    <nc r="AY522"/>
  </rcc>
  <rcc rId="31149" ua="false" sId="4">
    <oc r="AY523" t="n">
      <v>0.998607646107983</v>
    </oc>
    <nc r="AY523"/>
  </rcc>
  <rcc rId="31150" ua="false" sId="4">
    <oc r="AY524" t="n">
      <v>0.984794257142933</v>
    </oc>
    <nc r="AY524"/>
  </rcc>
  <rcc rId="31151" ua="false" sId="4">
    <oc r="AY525" t="n">
      <v>0.989953321153134</v>
    </oc>
    <nc r="AY525"/>
  </rcc>
  <rcc rId="31152" ua="false" sId="4">
    <oc r="AY526" t="n">
      <v>0.989554283988327</v>
    </oc>
    <nc r="AY526"/>
  </rcc>
  <rcc rId="31153" ua="false" sId="4">
    <oc r="AY527" t="n">
      <v>1.01285796033092</v>
    </oc>
    <nc r="AY527"/>
  </rcc>
  <rcc rId="31154" ua="false" sId="4">
    <oc r="AY528" t="n">
      <v>0.988228194173219</v>
    </oc>
    <nc r="AY528"/>
  </rcc>
  <rcc rId="31155" ua="false" sId="4">
    <oc r="AY529" t="n">
      <v>0.981506332752731</v>
    </oc>
    <nc r="AY529"/>
  </rcc>
</revisions>
</file>

<file path=xl/revisions/revisionLog30.xml><?xml version="1.0" encoding="utf-8"?>
<revisions xmlns="http://schemas.openxmlformats.org/spreadsheetml/2006/main" xmlns:r="http://schemas.openxmlformats.org/officeDocument/2006/relationships">
  <rcc rId="31156" ua="false" sId="3">
    <oc r="A46" t="inlineStr">
      <is>
        <r>
          <rPr>
            <sz val="10"/>
            <rFont val="Arial"/>
            <family val="2"/>
            <charset val="1"/>
          </rPr>
          <t xml:space="preserve">Tabla 1.</t>
        </r>
      </is>
    </oc>
    <nc r="A46" t="inlineStr">
      <is>
        <r>
          <rPr>
            <sz val="10"/>
            <rFont val="Arial"/>
            <family val="2"/>
            <charset val="1"/>
          </rPr>
          <t xml:space="preserve">Tabla 2.</t>
        </r>
      </is>
    </nc>
  </rcc>
</revisions>
</file>

<file path=xl/revisions/revisionLog31.xml><?xml version="1.0" encoding="utf-8"?>
<revisions xmlns="http://schemas.openxmlformats.org/spreadsheetml/2006/main" xmlns:r="http://schemas.openxmlformats.org/officeDocument/2006/relationships">
  <ris rId="31157" ua="false" sheetId="5" name="Diferencia cumulada" sheetPosition="4"/>
  <rcc rId="31158" ua="false" sId="5">
    <nc r="A3" t="inlineStr">
      <is>
        <r>
          <rPr>
            <sz val="10"/>
            <rFont val="Arial"/>
            <family val="2"/>
            <charset val="1"/>
          </rPr>
          <t xml:space="preserve">U.de Chile</t>
        </r>
      </is>
    </nc>
  </rcc>
  <rcc rId="31159" ua="false" sId="5">
    <nc r="A4" t="inlineStr">
      <is>
        <r>
          <rPr>
            <sz val="10"/>
            <rFont val="Arial"/>
            <family val="2"/>
            <charset val="1"/>
          </rPr>
          <t xml:space="preserve">P.U.Católica de Chile</t>
        </r>
      </is>
    </nc>
  </rcc>
  <rcc rId="31160" ua="false" sId="5">
    <nc r="A5" t="inlineStr">
      <is>
        <r>
          <rPr>
            <sz val="10"/>
            <rFont val="Arial"/>
            <family val="2"/>
            <charset val="1"/>
          </rPr>
          <t xml:space="preserve">U. de Concepción</t>
        </r>
      </is>
    </nc>
  </rcc>
  <rcc rId="31161" ua="false" sId="5">
    <nc r="A6" t="inlineStr">
      <is>
        <r>
          <rPr>
            <sz val="10"/>
            <rFont val="Arial"/>
            <family val="2"/>
            <charset val="1"/>
          </rPr>
          <t xml:space="preserve">U. Católica de Valparaíso</t>
        </r>
      </is>
    </nc>
  </rcc>
  <rcc rId="31162" ua="false" sId="5">
    <nc r="A7" t="inlineStr">
      <is>
        <r>
          <rPr>
            <sz val="10"/>
            <rFont val="Arial"/>
            <family val="2"/>
            <charset val="1"/>
          </rPr>
          <t xml:space="preserve">U. Téc. Federico Sta.Maria</t>
        </r>
      </is>
    </nc>
  </rcc>
  <rcc rId="31163" ua="false" sId="5">
    <nc r="A8" t="inlineStr">
      <is>
        <r>
          <rPr>
            <sz val="10"/>
            <rFont val="Arial"/>
            <family val="2"/>
            <charset val="1"/>
          </rPr>
          <t xml:space="preserve">U. de Santiago</t>
        </r>
      </is>
    </nc>
  </rcc>
  <rcc rId="31164" ua="false" sId="5">
    <nc r="A9" t="inlineStr">
      <is>
        <r>
          <rPr>
            <sz val="10"/>
            <rFont val="Arial"/>
            <family val="2"/>
            <charset val="1"/>
          </rPr>
          <t xml:space="preserve">U. Austral</t>
        </r>
      </is>
    </nc>
  </rcc>
  <rcc rId="31165" ua="false" sId="5">
    <nc r="A10" t="inlineStr">
      <is>
        <r>
          <rPr>
            <sz val="10"/>
            <rFont val="Arial"/>
            <family val="2"/>
            <charset val="1"/>
          </rPr>
          <t xml:space="preserve">U. Católica del Norte</t>
        </r>
      </is>
    </nc>
  </rcc>
  <rcc rId="31166" ua="false" sId="5">
    <nc r="A11" t="inlineStr">
      <is>
        <r>
          <rPr>
            <sz val="10"/>
            <rFont val="Arial"/>
            <family val="2"/>
            <charset val="1"/>
          </rPr>
          <t xml:space="preserve">U. de Valparaíso</t>
        </r>
      </is>
    </nc>
  </rcc>
  <rcc rId="31167" ua="false" sId="5">
    <nc r="A12" t="inlineStr">
      <is>
        <r>
          <rPr>
            <sz val="10"/>
            <rFont val="Arial"/>
            <family val="2"/>
            <charset val="1"/>
          </rPr>
          <t xml:space="preserve">U. de Antofagasta</t>
        </r>
      </is>
    </nc>
  </rcc>
  <rcc rId="31168" ua="false" sId="5">
    <nc r="A13" t="inlineStr">
      <is>
        <r>
          <rPr>
            <sz val="10"/>
            <rFont val="Arial"/>
            <family val="2"/>
            <charset val="1"/>
          </rPr>
          <t xml:space="preserve">U. de la Serena</t>
        </r>
      </is>
    </nc>
  </rcc>
  <rcc rId="31169" ua="false" sId="5">
    <nc r="A14" t="inlineStr">
      <is>
        <r>
          <rPr>
            <sz val="10"/>
            <rFont val="Arial"/>
            <family val="2"/>
            <charset val="1"/>
          </rPr>
          <t xml:space="preserve">U. de Bio Bio</t>
        </r>
      </is>
    </nc>
  </rcc>
  <rcc rId="31170" ua="false" sId="5">
    <nc r="A15" t="inlineStr">
      <is>
        <r>
          <rPr>
            <sz val="10"/>
            <rFont val="Arial"/>
            <family val="2"/>
            <charset val="1"/>
          </rPr>
          <t xml:space="preserve">U. de la Frontera</t>
        </r>
      </is>
    </nc>
  </rcc>
  <rcc rId="31171" ua="false" sId="5">
    <nc r="A16" t="inlineStr">
      <is>
        <r>
          <rPr>
            <sz val="10"/>
            <rFont val="Arial"/>
            <family val="2"/>
            <charset val="1"/>
          </rPr>
          <t xml:space="preserve">U. de Magallanes</t>
        </r>
      </is>
    </nc>
  </rcc>
  <rcc rId="31172" ua="false" sId="5">
    <nc r="A17" t="inlineStr">
      <is>
        <r>
          <rPr>
            <sz val="10"/>
            <rFont val="Arial"/>
            <family val="2"/>
            <charset val="1"/>
          </rPr>
          <t xml:space="preserve">U. de Talca</t>
        </r>
      </is>
    </nc>
  </rcc>
  <rcc rId="31173" ua="false" sId="5">
    <nc r="A18" t="inlineStr">
      <is>
        <r>
          <rPr>
            <sz val="10"/>
            <rFont val="Arial"/>
            <family val="2"/>
            <charset val="1"/>
          </rPr>
          <t xml:space="preserve">U. de Atacama</t>
        </r>
      </is>
    </nc>
  </rcc>
  <rcc rId="31174" ua="false" sId="5">
    <nc r="A19" t="inlineStr">
      <is>
        <r>
          <rPr>
            <sz val="10"/>
            <rFont val="Arial"/>
            <family val="2"/>
            <charset val="1"/>
          </rPr>
          <t xml:space="preserve">U. de Tarapacá</t>
        </r>
      </is>
    </nc>
  </rcc>
  <rcc rId="31175" ua="false" sId="5">
    <nc r="A20" t="inlineStr">
      <is>
        <r>
          <rPr>
            <sz val="10"/>
            <rFont val="Arial"/>
            <family val="2"/>
            <charset val="1"/>
          </rPr>
          <t xml:space="preserve">U. Arturo Prat</t>
        </r>
      </is>
    </nc>
  </rcc>
  <rcc rId="31176" ua="false" sId="5">
    <nc r="A21" t="inlineStr">
      <is>
        <r>
          <rPr>
            <sz val="10"/>
            <rFont val="Arial"/>
            <family val="2"/>
            <charset val="1"/>
          </rPr>
          <t xml:space="preserve">U. Metropolitana</t>
        </r>
      </is>
    </nc>
  </rcc>
  <rcc rId="31177" ua="false" sId="5">
    <nc r="A22" t="inlineStr">
      <is>
        <r>
          <rPr>
            <sz val="10"/>
            <rFont val="Arial"/>
            <family val="2"/>
            <charset val="1"/>
          </rPr>
          <t xml:space="preserve">U. de Playa Ancha</t>
        </r>
      </is>
    </nc>
  </rcc>
  <rcc rId="31178" ua="false" sId="5">
    <nc r="A23" t="inlineStr">
      <is>
        <r>
          <rPr>
            <sz val="10"/>
            <rFont val="Arial"/>
            <family val="2"/>
            <charset val="1"/>
          </rPr>
          <t xml:space="preserve">U.Tecnológica Metropolitana</t>
        </r>
      </is>
    </nc>
  </rcc>
  <rcc rId="31179" ua="false" sId="5">
    <nc r="A24" t="inlineStr">
      <is>
        <r>
          <rPr>
            <sz val="10"/>
            <rFont val="Arial"/>
            <family val="2"/>
            <charset val="1"/>
          </rPr>
          <t xml:space="preserve">U. de Los Lagos</t>
        </r>
      </is>
    </nc>
  </rcc>
  <rcc rId="31180" ua="false" sId="5">
    <nc r="A25" t="inlineStr">
      <is>
        <r>
          <rPr>
            <sz val="10"/>
            <rFont val="Arial"/>
            <family val="2"/>
            <charset val="1"/>
          </rPr>
          <t xml:space="preserve">U. Católica de Maule</t>
        </r>
      </is>
    </nc>
  </rcc>
  <rcc rId="31181" ua="false" sId="5">
    <nc r="A26" t="inlineStr">
      <is>
        <r>
          <rPr>
            <sz val="10"/>
            <rFont val="Arial"/>
            <family val="2"/>
            <charset val="1"/>
          </rPr>
          <t xml:space="preserve">U. Católica de Temuco</t>
        </r>
      </is>
    </nc>
  </rcc>
  <rcc rId="31182" ua="false" sId="5">
    <nc r="A27" t="inlineStr">
      <is>
        <r>
          <rPr>
            <sz val="10"/>
            <rFont val="Arial"/>
            <family val="2"/>
            <charset val="1"/>
          </rPr>
          <t xml:space="preserve">U. C.de la Sant.Concepción</t>
        </r>
      </is>
    </nc>
  </rcc>
  <rcc rId="31183" ua="false" sId="5">
    <nc r="A28" t="inlineStr">
      <is>
        <r>
          <rPr>
            <sz val="10"/>
            <rFont val="Arial"/>
            <family val="2"/>
            <charset val="1"/>
          </rPr>
          <t xml:space="preserve">U. de O'Higgins</t>
        </r>
      </is>
    </nc>
  </rcc>
  <rcc rId="31184" ua="false" sId="5">
    <nc r="A29" t="inlineStr">
      <is>
        <r>
          <rPr>
            <sz val="10"/>
            <rFont val="Arial"/>
            <family val="2"/>
            <charset val="1"/>
          </rPr>
          <t xml:space="preserve">U. de Aysén</t>
        </r>
      </is>
    </nc>
  </rcc>
  <rcc rId="31185" ua="false" sId="5">
    <nc r="C2" t="n">
      <v>2006</v>
    </nc>
  </rcc>
  <rcc rId="31186" ua="false" sId="5">
    <nc r="D2" t="n">
      <f>C2+1</f>
    </nc>
  </rcc>
  <rcc rId="31187" ua="false" sId="5">
    <nc r="E2" t="n">
      <f>D2+1</f>
    </nc>
  </rcc>
  <rcc rId="31188" ua="false" sId="5">
    <nc r="F2" t="n">
      <f>E2+1</f>
    </nc>
  </rcc>
  <rcc rId="31189" ua="false" sId="5">
    <nc r="G2" t="n">
      <f>F2+1</f>
    </nc>
  </rcc>
  <rcc rId="31190" ua="false" sId="5">
    <nc r="H2" t="n">
      <f>G2+1</f>
    </nc>
  </rcc>
  <rcc rId="31191" ua="false" sId="5">
    <nc r="I2" t="n">
      <f>H2+1</f>
    </nc>
  </rcc>
  <rcc rId="31192" ua="false" sId="5">
    <nc r="J2" t="n">
      <f>I2+1</f>
    </nc>
  </rcc>
  <rcc rId="31193" ua="false" sId="5">
    <nc r="K2" t="n">
      <f>J2+1</f>
    </nc>
  </rcc>
  <rcc rId="31194" ua="false" sId="5">
    <nc r="L2" t="n">
      <f>K2+1</f>
    </nc>
  </rcc>
  <rcc rId="31195" ua="false" sId="5">
    <nc r="M2" t="n">
      <f>L2+1</f>
    </nc>
  </rcc>
  <rcc rId="31196" ua="false" sId="5">
    <nc r="N2" t="n">
      <f>M2+1</f>
    </nc>
  </rcc>
  <rcc rId="31197" ua="false" sId="5">
    <nc r="O2" t="n">
      <f>N2+1</f>
    </nc>
  </rcc>
  <rcc rId="31198" ua="false" sId="5">
    <nc r="P2" t="n">
      <f>O2+1</f>
    </nc>
  </rcc>
  <rcc rId="31199" ua="false" sId="5">
    <nc r="Q2" t="n">
      <f>P2+1</f>
    </nc>
  </rcc>
</revisions>
</file>

<file path=xl/revisions/revisionLog32.xml><?xml version="1.0" encoding="utf-8"?>
<revisions xmlns="http://schemas.openxmlformats.org/spreadsheetml/2006/main" xmlns:r="http://schemas.openxmlformats.org/officeDocument/2006/relationships">
  <rcc rId="31200" ua="false" sId="5">
    <nc r="C3" t="n">
      <f>R15</f>
    </nc>
  </rcc>
  <rcc rId="31201" ua="false" sId="5">
    <oc r="C3" t="n">
      <f>R15</f>
    </oc>
    <nc r="C3" t="e">
      <f>$diferencia R15</f>
    </nc>
  </rcc>
  <rcc rId="31202" ua="false" sId="5">
    <oc r="C3" t="e">
      <f>$diferencia R15</f>
    </oc>
    <nc r="C3" t="e">
      <f/>
    </nc>
  </rcc>
</revisions>
</file>

<file path=xl/revisions/revisionLog33.xml><?xml version="1.0" encoding="utf-8"?>
<revisions xmlns="http://schemas.openxmlformats.org/spreadsheetml/2006/main" xmlns:r="http://schemas.openxmlformats.org/officeDocument/2006/relationships">
  <rcc rId="31203" ua="false" sId="5">
    <nc r="D3" t="n">
      <f/>
    </nc>
  </rcc>
  <rcc rId="31204" ua="false" sId="5">
    <oc r="D3" t="n">
      <f/>
    </oc>
    <nc r="D3" t="e">
      <f/>
    </nc>
  </rcc>
</revisions>
</file>

<file path=xl/revisions/revisionLog34.xml><?xml version="1.0" encoding="utf-8"?>
<revisions xmlns="http://schemas.openxmlformats.org/spreadsheetml/2006/main" xmlns:r="http://schemas.openxmlformats.org/officeDocument/2006/relationships">
  <rrc rId="31205" ua="false" sId="4" eol="0" ref="115:115" action="insertRow"/>
  <rrc rId="31206" ua="false" sId="4" eol="0" ref="148:149" action="insertRow"/>
  <rcc rId="31207" ua="false" sId="5">
    <oc r="C3" t="n">
      <f/>
    </oc>
    <nc r="C3" t="e">
      <f>INDIRECT("$Diferencia.Q15")</f>
    </nc>
  </rcc>
</revisions>
</file>

<file path=xl/revisions/revisionLog35.xml><?xml version="1.0" encoding="utf-8"?>
<revisions xmlns="http://schemas.openxmlformats.org/spreadsheetml/2006/main" xmlns:r="http://schemas.openxmlformats.org/officeDocument/2006/relationships">
  <rcc rId="31208" ua="false" sId="5">
    <oc r="C3" t="n">
      <f>INDIRECT("$Diferencia.Q15")</f>
    </oc>
    <nc r="C3" t="e">
      <f>INDIRECT("$Diferencia.Q" + TEXT(COLUMN()*25-30, "0"))</f>
    </nc>
  </rcc>
  <rcc rId="31209" ua="false" sId="5">
    <oc r="C3" t="e">
      <f>INDIRECT("$Diferencia.Q" + TEXT(COLUMN()*25-30, "0"))</f>
    </oc>
    <nc r="C3" t="e">
      <f>INDIRECT("$Diferencia.Q" + TEXT(COLUMN()*25-35, "0"))</f>
    </nc>
  </rcc>
  <rcc rId="31210" ua="false" sId="5">
    <oc r="C3" t="e">
      <f>INDIRECT("$Diferencia.Q" + TEXT(COLUMN()*25-35, "0"))</f>
    </oc>
    <nc r="C3" t="e">
      <f>INDIRECT("$Diferencia.Q" &amp; TEXT(COLUMN()*25-35, "0"))</f>
    </nc>
  </rcc>
  <rcc rId="31211" ua="false" sId="5">
    <oc r="D3" t="e">
      <f/>
    </oc>
    <nc r="D3" t="n">
      <f>INDIRECT("$Diferencia.Q" &amp; TEXT(COLUMN()*25-35, "0"))</f>
    </nc>
  </rcc>
</revisions>
</file>

<file path=xl/revisions/revisionLog36.xml><?xml version="1.0" encoding="utf-8"?>
<revisions xmlns="http://schemas.openxmlformats.org/spreadsheetml/2006/main" xmlns:r="http://schemas.openxmlformats.org/officeDocument/2006/relationships">
  <rcc rId="31212" ua="false" sId="5">
    <oc r="C3" t="n">
      <f>INDIRECT("$Diferencia.Q" &amp; TEXT(COLUMN()*25-35, "0"))</f>
    </oc>
    <nc r="C3" t="e">
      <f>INDIRECT("$Diferencia.Q" &amp; TEXT(COLUMN()*35-60, "0"))</f>
    </nc>
  </rcc>
  <rcc rId="31213" ua="false" sId="5">
    <oc r="C3" t="n">
      <f>INDIRECT("$Diferencia.Q" &amp; TEXT(COLUMN()*35-60, "0"))</f>
    </oc>
    <nc r="C3" t="e">
      <f>INDIRECT("$Diferencia.Q" &amp; TEXT(COLUMN()*35-55, "0"))</f>
    </nc>
  </rcc>
  <rcc rId="31214" ua="false" sId="5">
    <oc r="D3" t="e">
      <f>INDIRECT("$Diferencia.Q" &amp; TEXT(COLUMN()*25-35, "0"))</f>
    </oc>
    <nc r="D3" t="n">
      <f>INDIRECT("$Diferencia.Q" &amp; TEXT(COLUMN()*35-55, "0"))</f>
    </nc>
  </rcc>
  <rcc rId="31215" ua="false" sId="5">
    <nc r="E3" t="n">
      <f>INDIRECT("$Diferencia.Q" &amp; TEXT(COLUMN()*35-55, "0"))</f>
    </nc>
  </rcc>
</revisions>
</file>

<file path=xl/revisions/revisionLog37.xml><?xml version="1.0" encoding="utf-8"?>
<revisions xmlns="http://schemas.openxmlformats.org/spreadsheetml/2006/main" xmlns:r="http://schemas.openxmlformats.org/officeDocument/2006/relationships">
  <rrc rId="31216" ua="false" sId="4" eol="0" ref="184:185" action="insertRow"/>
  <rrc rId="31217" ua="false" sId="4" eol="0" ref="219:220" action="insertRow"/>
  <rrc rId="31218" ua="false" sId="4" eol="0" ref="116:116" action="deleteRow">
    <rfmt sheetId="4" sqref="116:116"/>
  </rrc>
  <rrc rId="31219" ua="false" sId="4" eol="0" ref="116:116" action="deleteRow">
    <rfmt sheetId="4" sqref="116:116"/>
  </rrc>
  <rrc rId="31220" ua="false" sId="4" eol="0" ref="254:255" action="insertRow"/>
</revisions>
</file>

<file path=xl/revisions/revisionLog38.xml><?xml version="1.0" encoding="utf-8"?>
<revisions xmlns="http://schemas.openxmlformats.org/spreadsheetml/2006/main" xmlns:r="http://schemas.openxmlformats.org/officeDocument/2006/relationships">
  <rrc rId="31221" ua="false" sId="4" eol="0" ref="289:290" action="insertRow"/>
  <rrc rId="31222" ua="false" sId="4" eol="0" ref="324:325" action="insertRow"/>
  <rrc rId="31223" ua="false" sId="4" eol="0" ref="359:360" action="insertRow"/>
  <rrc rId="31224" ua="false" sId="4" eol="0" ref="394:395" action="insertRow"/>
  <rrc rId="31225" ua="false" sId="4" eol="0" ref="429:430" action="insertRow"/>
  <rrc rId="31226" ua="false" sId="4" eol="0" ref="464:465" action="insertRow"/>
  <rrc rId="31227" ua="false" sId="4" eol="0" ref="499:500" action="insertRow"/>
  <rcc rId="31228" ua="false" sId="5">
    <nc r="F3" t="n">
      <f>INDIRECT("$Diferencia.Q" &amp; TEXT(COLUMN()*35-55, "0"))</f>
    </nc>
  </rcc>
  <rcc rId="31229" ua="false" sId="5">
    <nc r="G3" t="n">
      <f>INDIRECT("$Diferencia.Q" &amp; TEXT(COLUMN()*35-55, "0"))</f>
    </nc>
  </rcc>
  <rcc rId="31230" ua="false" sId="5">
    <nc r="H3" t="n">
      <f>INDIRECT("$Diferencia.Q" &amp; TEXT(COLUMN()*35-55, "0"))</f>
    </nc>
  </rcc>
  <rcc rId="31231" ua="false" sId="5">
    <nc r="I3" t="n">
      <f>INDIRECT("$Diferencia.Q" &amp; TEXT(COLUMN()*35-55, "0"))</f>
    </nc>
  </rcc>
  <rcc rId="31232" ua="false" sId="5">
    <nc r="J3" t="n">
      <f>INDIRECT("$Diferencia.Q" &amp; TEXT(COLUMN()*35-55, "0"))</f>
    </nc>
  </rcc>
  <rcc rId="31233" ua="false" sId="5">
    <nc r="K3" t="n">
      <f>INDIRECT("$Diferencia.Q" &amp; TEXT(COLUMN()*35-55, "0"))</f>
    </nc>
  </rcc>
  <rcc rId="31234" ua="false" sId="5">
    <nc r="L3" t="n">
      <f>INDIRECT("$Diferencia.Q" &amp; TEXT(COLUMN()*35-55, "0"))</f>
    </nc>
  </rcc>
  <rcc rId="31235" ua="false" sId="5">
    <nc r="M3" t="n">
      <f>INDIRECT("$Diferencia.Q" &amp; TEXT(COLUMN()*35-55, "0"))</f>
    </nc>
  </rcc>
  <rcc rId="31236" ua="false" sId="5">
    <nc r="N3" t="n">
      <f>INDIRECT("$Diferencia.Q" &amp; TEXT(COLUMN()*35-55, "0"))</f>
    </nc>
  </rcc>
  <rcc rId="31237" ua="false" sId="5">
    <nc r="O3" t="n">
      <f>INDIRECT("$Diferencia.Q" &amp; TEXT(COLUMN()*35-55, "0"))</f>
    </nc>
  </rcc>
  <rcc rId="31238" ua="false" sId="5">
    <nc r="P3" t="n">
      <f>INDIRECT("$Diferencia.Q" &amp; TEXT(COLUMN()*35-55, "0"))</f>
    </nc>
  </rcc>
  <rcc rId="31239" ua="false" sId="5">
    <nc r="Q3" t="n">
      <f>INDIRECT("$Diferencia.Q" &amp; TEXT(COLUMN()*35-55, "0"))</f>
    </nc>
  </rcc>
  <rcc rId="31240" ua="false" sId="5">
    <oc r="C2" t="n">
      <v>2006</v>
    </oc>
    <nc r="C2" t="n">
      <f>2022-COLUMN()</f>
    </nc>
  </rcc>
  <rcc rId="31241" ua="false" sId="5">
    <oc r="D2" t="n">
      <f>C2+1</f>
    </oc>
    <nc r="D2" t="n">
      <f>2022-COLUMN()</f>
    </nc>
  </rcc>
  <rcc rId="31242" ua="false" sId="5">
    <oc r="E2" t="n">
      <f>D2+1</f>
    </oc>
    <nc r="E2" t="n">
      <f>2022-COLUMN()</f>
    </nc>
  </rcc>
  <rcc rId="31243" ua="false" sId="5">
    <oc r="F2" t="n">
      <f>E2+1</f>
    </oc>
    <nc r="F2" t="n">
      <f>2022-COLUMN()</f>
    </nc>
  </rcc>
  <rcc rId="31244" ua="false" sId="5">
    <oc r="G2" t="n">
      <f>F2+1</f>
    </oc>
    <nc r="G2" t="n">
      <f>2022-COLUMN()</f>
    </nc>
  </rcc>
  <rcc rId="31245" ua="false" sId="5">
    <oc r="H2" t="n">
      <f>G2+1</f>
    </oc>
    <nc r="H2" t="n">
      <f>2022-COLUMN()</f>
    </nc>
  </rcc>
  <rcc rId="31246" ua="false" sId="5">
    <oc r="I2" t="n">
      <f>H2+1</f>
    </oc>
    <nc r="I2" t="n">
      <f>2022-COLUMN()</f>
    </nc>
  </rcc>
  <rcc rId="31247" ua="false" sId="5">
    <oc r="J2" t="n">
      <f>I2+1</f>
    </oc>
    <nc r="J2" t="n">
      <f>2022-COLUMN()</f>
    </nc>
  </rcc>
  <rcc rId="31248" ua="false" sId="5">
    <oc r="K2" t="n">
      <f>J2+1</f>
    </oc>
    <nc r="K2" t="n">
      <f>2022-COLUMN()</f>
    </nc>
  </rcc>
  <rcc rId="31249" ua="false" sId="5">
    <oc r="L2" t="n">
      <f>K2+1</f>
    </oc>
    <nc r="L2" t="n">
      <f>2022-COLUMN()</f>
    </nc>
  </rcc>
  <rcc rId="31250" ua="false" sId="5">
    <oc r="M2" t="n">
      <f>L2+1</f>
    </oc>
    <nc r="M2" t="n">
      <f>2022-COLUMN()</f>
    </nc>
  </rcc>
  <rcc rId="31251" ua="false" sId="5">
    <oc r="N2" t="n">
      <f>M2+1</f>
    </oc>
    <nc r="N2" t="n">
      <f>2022-COLUMN()</f>
    </nc>
  </rcc>
  <rcc rId="31252" ua="false" sId="5">
    <oc r="O2" t="n">
      <f>N2+1</f>
    </oc>
    <nc r="O2" t="n">
      <f>2022-COLUMN()</f>
    </nc>
  </rcc>
  <rcc rId="31253" ua="false" sId="5">
    <oc r="P2" t="n">
      <f>O2+1</f>
    </oc>
    <nc r="P2" t="n">
      <f>2022-COLUMN()</f>
    </nc>
  </rcc>
  <rcc rId="31254" ua="false" sId="5">
    <oc r="Q2" t="n">
      <f>P2+1</f>
    </oc>
    <nc r="Q2" t="n">
      <f>2022-COLUMN()</f>
    </nc>
  </rcc>
</revisions>
</file>

<file path=xl/revisions/revisionLog39.xml><?xml version="1.0" encoding="utf-8"?>
<revisions xmlns="http://schemas.openxmlformats.org/spreadsheetml/2006/main" xmlns:r="http://schemas.openxmlformats.org/officeDocument/2006/relationships">
  <rrc rId="31255" ua="false" sId="5" eol="0" ref="B:B" action="insertCol"/>
  <rcc rId="31256" ua="false" sId="5">
    <oc r="C3" t="n">
      <f>INDIRECT("$Diferencia.Q" &amp; TEXT(COLUMN()*35-55, "0"))</f>
    </oc>
    <nc r="C3" t="e">
      <f>INDIRECT("$Diferencia.Q" &amp; TEXT(COLUMN()*35-90, "0"))</f>
    </nc>
  </rcc>
  <rcc rId="31257" ua="false" sId="5">
    <oc r="C2" t="n">
      <f>2022-COLUMN()</f>
    </oc>
    <nc r="C2" t="n">
      <f>2023-COLUMN()</f>
    </nc>
  </rcc>
  <rcc rId="31258" ua="false" sId="5">
    <oc r="D2" t="n">
      <f>2022-COLUMN()</f>
    </oc>
    <nc r="D2" t="n">
      <f>2023-COLUMN()</f>
    </nc>
  </rcc>
  <rcc rId="31259" ua="false" sId="5">
    <oc r="E2" t="n">
      <f>2022-COLUMN()</f>
    </oc>
    <nc r="E2" t="n">
      <f>2023-COLUMN()</f>
    </nc>
  </rcc>
  <rcc rId="31260" ua="false" sId="5">
    <oc r="F2" t="n">
      <f>2022-COLUMN()</f>
    </oc>
    <nc r="F2" t="n">
      <f>2023-COLUMN()</f>
    </nc>
  </rcc>
  <rcc rId="31261" ua="false" sId="5">
    <oc r="G2" t="n">
      <f>2022-COLUMN()</f>
    </oc>
    <nc r="G2" t="n">
      <f>2023-COLUMN()</f>
    </nc>
  </rcc>
  <rcc rId="31262" ua="false" sId="5">
    <oc r="H2" t="n">
      <f>2022-COLUMN()</f>
    </oc>
    <nc r="H2" t="n">
      <f>2023-COLUMN()</f>
    </nc>
  </rcc>
  <rcc rId="31263" ua="false" sId="5">
    <oc r="I2" t="n">
      <f>2022-COLUMN()</f>
    </oc>
    <nc r="I2" t="n">
      <f>2023-COLUMN()</f>
    </nc>
  </rcc>
  <rcc rId="31264" ua="false" sId="5">
    <oc r="J2" t="n">
      <f>2022-COLUMN()</f>
    </oc>
    <nc r="J2" t="n">
      <f>2023-COLUMN()</f>
    </nc>
  </rcc>
  <rcc rId="31265" ua="false" sId="5">
    <oc r="K2" t="n">
      <f>2022-COLUMN()</f>
    </oc>
    <nc r="K2" t="n">
      <f>2023-COLUMN()</f>
    </nc>
  </rcc>
  <rcc rId="31266" ua="false" sId="5">
    <oc r="L2" t="n">
      <f>2022-COLUMN()</f>
    </oc>
    <nc r="L2" t="n">
      <f>2023-COLUMN()</f>
    </nc>
  </rcc>
  <rcc rId="31267" ua="false" sId="5">
    <oc r="M2" t="n">
      <f>2022-COLUMN()</f>
    </oc>
    <nc r="M2" t="n">
      <f>2023-COLUMN()</f>
    </nc>
  </rcc>
  <rcc rId="31268" ua="false" sId="5">
    <oc r="N2" t="n">
      <f>2022-COLUMN()</f>
    </oc>
    <nc r="N2" t="n">
      <f>2023-COLUMN()</f>
    </nc>
  </rcc>
  <rcc rId="31269" ua="false" sId="5">
    <oc r="O2" t="n">
      <f>2022-COLUMN()</f>
    </oc>
    <nc r="O2" t="n">
      <f>2023-COLUMN()</f>
    </nc>
  </rcc>
  <rcc rId="31270" ua="false" sId="5">
    <oc r="P2" t="n">
      <f>2022-COLUMN()</f>
    </oc>
    <nc r="P2" t="n">
      <f>2023-COLUMN()</f>
    </nc>
  </rcc>
  <rcc rId="31271" ua="false" sId="5">
    <oc r="Q2" t="n">
      <f>2022-COLUMN()</f>
    </oc>
    <nc r="Q2" t="n">
      <f>2023-COLUMN()</f>
    </nc>
  </rcc>
  <rcc rId="31272" ua="false" sId="5">
    <oc r="D3" t="e">
      <f>INDIRECT("$Diferencia.Q" &amp; TEXT(COLUMN()*35-55, "0"))</f>
    </oc>
    <nc r="D3" t="n">
      <f>INDIRECT("$Diferencia.Q" &amp; TEXT(COLUMN()*35-90, "0"))</f>
    </nc>
  </rcc>
  <rcc rId="31273" ua="false" sId="5">
    <oc r="E3" t="e">
      <f>INDIRECT("$Diferencia.Q" &amp; TEXT(COLUMN()*35-55, "0"))</f>
    </oc>
    <nc r="E3" t="n">
      <f>INDIRECT("$Diferencia.Q" &amp; TEXT(COLUMN()*35-90, "0"))</f>
    </nc>
  </rcc>
  <rcc rId="31274" ua="false" sId="5">
    <oc r="F3" t="e">
      <f>INDIRECT("$Diferencia.Q" &amp; TEXT(COLUMN()*35-55, "0"))</f>
    </oc>
    <nc r="F3" t="n">
      <f>INDIRECT("$Diferencia.Q" &amp; TEXT(COLUMN()*35-90, "0"))</f>
    </nc>
  </rcc>
  <rcc rId="31275" ua="false" sId="5">
    <oc r="G3" t="e">
      <f>INDIRECT("$Diferencia.Q" &amp; TEXT(COLUMN()*35-55, "0"))</f>
    </oc>
    <nc r="G3" t="n">
      <f>INDIRECT("$Diferencia.Q" &amp; TEXT(COLUMN()*35-90, "0"))</f>
    </nc>
  </rcc>
  <rcc rId="31276" ua="false" sId="5">
    <oc r="H3" t="e">
      <f>INDIRECT("$Diferencia.Q" &amp; TEXT(COLUMN()*35-55, "0"))</f>
    </oc>
    <nc r="H3" t="n">
      <f>INDIRECT("$Diferencia.Q" &amp; TEXT(COLUMN()*35-90, "0"))</f>
    </nc>
  </rcc>
  <rcc rId="31277" ua="false" sId="5">
    <oc r="I3" t="e">
      <f>INDIRECT("$Diferencia.Q" &amp; TEXT(COLUMN()*35-55, "0"))</f>
    </oc>
    <nc r="I3" t="n">
      <f>INDIRECT("$Diferencia.Q" &amp; TEXT(COLUMN()*35-90, "0"))</f>
    </nc>
  </rcc>
  <rcc rId="31278" ua="false" sId="5">
    <oc r="J3" t="e">
      <f>INDIRECT("$Diferencia.Q" &amp; TEXT(COLUMN()*35-55, "0"))</f>
    </oc>
    <nc r="J3" t="n">
      <f>INDIRECT("$Diferencia.Q" &amp; TEXT(COLUMN()*35-90, "0"))</f>
    </nc>
  </rcc>
  <rcc rId="31279" ua="false" sId="5">
    <oc r="K3" t="e">
      <f>INDIRECT("$Diferencia.Q" &amp; TEXT(COLUMN()*35-55, "0"))</f>
    </oc>
    <nc r="K3" t="n">
      <f>INDIRECT("$Diferencia.Q" &amp; TEXT(COLUMN()*35-90, "0"))</f>
    </nc>
  </rcc>
  <rcc rId="31280" ua="false" sId="5">
    <oc r="L3" t="e">
      <f>INDIRECT("$Diferencia.Q" &amp; TEXT(COLUMN()*35-55, "0"))</f>
    </oc>
    <nc r="L3" t="n">
      <f>INDIRECT("$Diferencia.Q" &amp; TEXT(COLUMN()*35-90, "0"))</f>
    </nc>
  </rcc>
  <rcc rId="31281" ua="false" sId="5">
    <oc r="M3" t="e">
      <f>INDIRECT("$Diferencia.Q" &amp; TEXT(COLUMN()*35-55, "0"))</f>
    </oc>
    <nc r="M3" t="n">
      <f>INDIRECT("$Diferencia.Q" &amp; TEXT(COLUMN()*35-90, "0"))</f>
    </nc>
  </rcc>
  <rcc rId="31282" ua="false" sId="5">
    <oc r="N3" t="e">
      <f>INDIRECT("$Diferencia.Q" &amp; TEXT(COLUMN()*35-55, "0"))</f>
    </oc>
    <nc r="N3" t="n">
      <f>INDIRECT("$Diferencia.Q" &amp; TEXT(COLUMN()*35-90, "0"))</f>
    </nc>
  </rcc>
  <rcc rId="31283" ua="false" sId="5">
    <oc r="O3" t="e">
      <f>INDIRECT("$Diferencia.Q" &amp; TEXT(COLUMN()*35-55, "0"))</f>
    </oc>
    <nc r="O3" t="n">
      <f>INDIRECT("$Diferencia.Q" &amp; TEXT(COLUMN()*35-90, "0"))</f>
    </nc>
  </rcc>
  <rcc rId="31284" ua="false" sId="5">
    <oc r="P3" t="e">
      <f>INDIRECT("$Diferencia.Q" &amp; TEXT(COLUMN()*35-55, "0"))</f>
    </oc>
    <nc r="P3" t="n">
      <f>INDIRECT("$Diferencia.Q" &amp; TEXT(COLUMN()*35-90, "0"))</f>
    </nc>
  </rcc>
  <rcc rId="31285" ua="false" sId="5">
    <oc r="Q3" t="e">
      <f>INDIRECT("$Diferencia.Q" &amp; TEXT(COLUMN()*35-55, "0"))</f>
    </oc>
    <nc r="Q3" t="n">
      <f>INDIRECT("$Diferencia.Q" &amp; TEXT(COLUMN()*35-90, "0"))</f>
    </nc>
  </rcc>
  <rcc rId="31286" ua="false" sId="5">
    <nc r="B2" t="inlineStr">
      <is>
        <r>
          <rPr>
            <sz val="10"/>
            <rFont val="Arial"/>
            <family val="2"/>
            <charset val="1"/>
          </rPr>
          <t xml:space="preserve">Total</t>
        </r>
      </is>
    </nc>
  </rcc>
  <rcc rId="31287" ua="false" sId="5">
    <nc r="B3" t="inlineStr">
      <is>
        <r>
          <rPr>
            <sz val="10"/>
            <rFont val="Arial"/>
            <family val="2"/>
            <charset val="1"/>
          </rPr>
          <t xml:space="preserve">=</t>
        </r>
      </is>
    </nc>
  </rcc>
  <rcc rId="31288" ua="false" sId="5">
    <oc r="B3" t="inlineStr">
      <is>
        <r>
          <rPr>
            <sz val="10"/>
            <rFont val="Arial"/>
            <family val="2"/>
            <charset val="1"/>
          </rPr>
          <t xml:space="preserve">=</t>
        </r>
      </is>
    </oc>
    <nc r="B3" t="n">
      <f>SUM(C3:Q3)</f>
    </nc>
  </rcc>
  <rcc rId="31289" ua="false" sId="5">
    <nc r="B4" t="n">
      <f>SUM(C4:Q4)</f>
    </nc>
  </rcc>
  <rcc rId="31290" ua="false" sId="5">
    <nc r="B5" t="n">
      <f>SUM(C5:Q5)</f>
    </nc>
  </rcc>
  <rcc rId="31291" ua="false" sId="5">
    <nc r="B6" t="n">
      <f>SUM(C6:Q6)</f>
    </nc>
  </rcc>
  <rcc rId="31292" ua="false" sId="5">
    <nc r="B7" t="n">
      <f>SUM(C7:Q7)</f>
    </nc>
  </rcc>
  <rcc rId="31293" ua="false" sId="5">
    <nc r="B8" t="n">
      <f>SUM(C8:Q8)</f>
    </nc>
  </rcc>
  <rcc rId="31294" ua="false" sId="5">
    <nc r="B9" t="n">
      <f>SUM(C9:Q9)</f>
    </nc>
  </rcc>
  <rcc rId="31295" ua="false" sId="5">
    <nc r="B10" t="n">
      <f>SUM(C10:Q10)</f>
    </nc>
  </rcc>
  <rcc rId="31296" ua="false" sId="5">
    <nc r="B11" t="n">
      <f>SUM(C11:Q11)</f>
    </nc>
  </rcc>
  <rcc rId="31297" ua="false" sId="5">
    <nc r="B12" t="n">
      <f>SUM(C12:Q12)</f>
    </nc>
  </rcc>
  <rcc rId="31298" ua="false" sId="5">
    <nc r="B13" t="n">
      <f>SUM(C13:Q13)</f>
    </nc>
  </rcc>
  <rcc rId="31299" ua="false" sId="5">
    <nc r="B14" t="n">
      <f>SUM(C14:Q14)</f>
    </nc>
  </rcc>
  <rcc rId="31300" ua="false" sId="5">
    <nc r="B15" t="n">
      <f>SUM(C15:Q15)</f>
    </nc>
  </rcc>
  <rcc rId="31301" ua="false" sId="5">
    <nc r="B16" t="n">
      <f>SUM(C16:Q16)</f>
    </nc>
  </rcc>
  <rcc rId="31302" ua="false" sId="5">
    <nc r="B17" t="n">
      <f>SUM(C17:Q17)</f>
    </nc>
  </rcc>
  <rcc rId="31303" ua="false" sId="5">
    <nc r="B18" t="n">
      <f>SUM(C18:Q18)</f>
    </nc>
  </rcc>
  <rcc rId="31304" ua="false" sId="5">
    <nc r="B19" t="n">
      <f>SUM(C19:Q19)</f>
    </nc>
  </rcc>
  <rcc rId="31305" ua="false" sId="5">
    <nc r="B20" t="n">
      <f>SUM(C20:Q20)</f>
    </nc>
  </rcc>
  <rcc rId="31306" ua="false" sId="5">
    <nc r="B21" t="n">
      <f>SUM(C21:Q21)</f>
    </nc>
  </rcc>
  <rcc rId="31307" ua="false" sId="5">
    <nc r="B22" t="n">
      <f>SUM(C22:Q22)</f>
    </nc>
  </rcc>
  <rcc rId="31308" ua="false" sId="5">
    <nc r="B23" t="n">
      <f>SUM(C23:Q23)</f>
    </nc>
  </rcc>
  <rcc rId="31309" ua="false" sId="5">
    <nc r="B24" t="n">
      <f>SUM(C24:Q24)</f>
    </nc>
  </rcc>
  <rcc rId="31310" ua="false" sId="5">
    <nc r="B25" t="n">
      <f>SUM(C25:Q25)</f>
    </nc>
  </rcc>
  <rcc rId="31311" ua="false" sId="5">
    <nc r="B26" t="n">
      <f>SUM(C26:Q26)</f>
    </nc>
  </rcc>
  <rcc rId="31312" ua="false" sId="5">
    <nc r="B27" t="n">
      <f>SUM(C27:Q27)</f>
    </nc>
  </rcc>
  <rcc rId="31313" ua="false" sId="5">
    <nc r="B28" t="n">
      <f>SUM(C28:Q28)</f>
    </nc>
  </rcc>
  <rcc rId="31314" ua="false" sId="5">
    <nc r="B29" t="n">
      <f>SUM(C29:Q29)</f>
    </nc>
  </rcc>
</revisions>
</file>

<file path=xl/revisions/revisionLog40.xml><?xml version="1.0" encoding="utf-8"?>
<revisions xmlns="http://schemas.openxmlformats.org/spreadsheetml/2006/main" xmlns:r="http://schemas.openxmlformats.org/officeDocument/2006/relationships">
  <rcc rId="31315" ua="false" sId="5">
    <oc r="C3" t="n">
      <f>INDIRECT("$Diferencia.Q" &amp; TEXT(COLUMN()*35-90, "0"))</f>
    </oc>
    <nc r="C3" t="e">
      <f>INDIRECT("$Diferencia.Q" &amp; TEXT(COLUMN()*35-90+ROW()-3, "0"))</f>
    </nc>
  </rcc>
  <rcc rId="31316" ua="false" sId="5">
    <nc r="C4" t="n">
      <f>INDIRECT("$Diferencia.Q" &amp; TEXT(COLUMN()*35-90+ROW()-3, "0"))</f>
    </nc>
  </rcc>
  <rcc rId="31317" ua="false" sId="5">
    <nc r="C5" t="n">
      <f>INDIRECT("$Diferencia.Q" &amp; TEXT(COLUMN()*35-90+ROW()-3, "0"))</f>
    </nc>
  </rcc>
  <rcc rId="31318" ua="false" sId="5">
    <nc r="C6" t="n">
      <f>INDIRECT("$Diferencia.Q" &amp; TEXT(COLUMN()*35-90+ROW()-3, "0"))</f>
    </nc>
  </rcc>
  <rcc rId="31319" ua="false" sId="5">
    <nc r="C7" t="n">
      <f>INDIRECT("$Diferencia.Q" &amp; TEXT(COLUMN()*35-90+ROW()-3, "0"))</f>
    </nc>
  </rcc>
  <rcc rId="31320" ua="false" sId="5">
    <nc r="C8" t="n">
      <f>INDIRECT("$Diferencia.Q" &amp; TEXT(COLUMN()*35-90+ROW()-3, "0"))</f>
    </nc>
  </rcc>
  <rcc rId="31321" ua="false" sId="5">
    <nc r="C9" t="n">
      <f>INDIRECT("$Diferencia.Q" &amp; TEXT(COLUMN()*35-90+ROW()-3, "0"))</f>
    </nc>
  </rcc>
  <rcc rId="31322" ua="false" sId="5">
    <nc r="C10" t="n">
      <f>INDIRECT("$Diferencia.Q" &amp; TEXT(COLUMN()*35-90+ROW()-3, "0"))</f>
    </nc>
  </rcc>
  <rcc rId="31323" ua="false" sId="5">
    <nc r="C11" t="n">
      <f>INDIRECT("$Diferencia.Q" &amp; TEXT(COLUMN()*35-90+ROW()-3, "0"))</f>
    </nc>
  </rcc>
  <rcc rId="31324" ua="false" sId="5">
    <nc r="C12" t="n">
      <f>INDIRECT("$Diferencia.Q" &amp; TEXT(COLUMN()*35-90+ROW()-3, "0"))</f>
    </nc>
  </rcc>
  <rcc rId="31325" ua="false" sId="5">
    <nc r="C13" t="n">
      <f>INDIRECT("$Diferencia.Q" &amp; TEXT(COLUMN()*35-90+ROW()-3, "0"))</f>
    </nc>
  </rcc>
  <rcc rId="31326" ua="false" sId="5">
    <nc r="C14" t="n">
      <f>INDIRECT("$Diferencia.Q" &amp; TEXT(COLUMN()*35-90+ROW()-3, "0"))</f>
    </nc>
  </rcc>
  <rcc rId="31327" ua="false" sId="5">
    <nc r="C15" t="n">
      <f>INDIRECT("$Diferencia.Q" &amp; TEXT(COLUMN()*35-90+ROW()-3, "0"))</f>
    </nc>
  </rcc>
  <rcc rId="31328" ua="false" sId="5">
    <nc r="C16" t="n">
      <f>INDIRECT("$Diferencia.Q" &amp; TEXT(COLUMN()*35-90+ROW()-3, "0"))</f>
    </nc>
  </rcc>
  <rcc rId="31329" ua="false" sId="5">
    <nc r="C17" t="n">
      <f>INDIRECT("$Diferencia.Q" &amp; TEXT(COLUMN()*35-90+ROW()-3, "0"))</f>
    </nc>
  </rcc>
  <rcc rId="31330" ua="false" sId="5">
    <nc r="C18" t="n">
      <f>INDIRECT("$Diferencia.Q" &amp; TEXT(COLUMN()*35-90+ROW()-3, "0"))</f>
    </nc>
  </rcc>
  <rcc rId="31331" ua="false" sId="5">
    <nc r="C19" t="n">
      <f>INDIRECT("$Diferencia.Q" &amp; TEXT(COLUMN()*35-90+ROW()-3, "0"))</f>
    </nc>
  </rcc>
  <rcc rId="31332" ua="false" sId="5">
    <nc r="C20" t="n">
      <f>INDIRECT("$Diferencia.Q" &amp; TEXT(COLUMN()*35-90+ROW()-3, "0"))</f>
    </nc>
  </rcc>
  <rcc rId="31333" ua="false" sId="5">
    <nc r="C21" t="n">
      <f>INDIRECT("$Diferencia.Q" &amp; TEXT(COLUMN()*35-90+ROW()-3, "0"))</f>
    </nc>
  </rcc>
  <rcc rId="31334" ua="false" sId="5">
    <nc r="C22" t="n">
      <f>INDIRECT("$Diferencia.Q" &amp; TEXT(COLUMN()*35-90+ROW()-3, "0"))</f>
    </nc>
  </rcc>
  <rcc rId="31335" ua="false" sId="5">
    <nc r="C23" t="n">
      <f>INDIRECT("$Diferencia.Q" &amp; TEXT(COLUMN()*35-90+ROW()-3, "0"))</f>
    </nc>
  </rcc>
  <rcc rId="31336" ua="false" sId="5">
    <nc r="C24" t="n">
      <f>INDIRECT("$Diferencia.Q" &amp; TEXT(COLUMN()*35-90+ROW()-3, "0"))</f>
    </nc>
  </rcc>
  <rcc rId="31337" ua="false" sId="5">
    <nc r="C25" t="n">
      <f>INDIRECT("$Diferencia.Q" &amp; TEXT(COLUMN()*35-90+ROW()-3, "0"))</f>
    </nc>
  </rcc>
  <rcc rId="31338" ua="false" sId="5">
    <nc r="C26" t="n">
      <f>INDIRECT("$Diferencia.Q" &amp; TEXT(COLUMN()*35-90+ROW()-3, "0"))</f>
    </nc>
  </rcc>
  <rcc rId="31339" ua="false" sId="5">
    <nc r="C27" t="n">
      <f>INDIRECT("$Diferencia.Q" &amp; TEXT(COLUMN()*35-90+ROW()-3, "0"))</f>
    </nc>
  </rcc>
  <rcc rId="31340" ua="false" sId="5">
    <oc r="D3" t="e">
      <f>INDIRECT("$Diferencia.Q" &amp; TEXT(COLUMN()*35-90, "0"))</f>
    </oc>
    <nc r="D3" t="n">
      <f>INDIRECT("$Diferencia.Q" &amp; TEXT(COLUMN()*35-90+ROW()-3, "0"))</f>
    </nc>
  </rcc>
  <rcc rId="31341" ua="false" sId="5">
    <nc r="D4" t="n">
      <f>INDIRECT("$Diferencia.Q" &amp; TEXT(COLUMN()*35-90+ROW()-3, "0"))</f>
    </nc>
  </rcc>
  <rcc rId="31342" ua="false" sId="5">
    <nc r="D5" t="n">
      <f>INDIRECT("$Diferencia.Q" &amp; TEXT(COLUMN()*35-90+ROW()-3, "0"))</f>
    </nc>
  </rcc>
  <rcc rId="31343" ua="false" sId="5">
    <nc r="D6" t="n">
      <f>INDIRECT("$Diferencia.Q" &amp; TEXT(COLUMN()*35-90+ROW()-3, "0"))</f>
    </nc>
  </rcc>
  <rcc rId="31344" ua="false" sId="5">
    <nc r="D7" t="n">
      <f>INDIRECT("$Diferencia.Q" &amp; TEXT(COLUMN()*35-90+ROW()-3, "0"))</f>
    </nc>
  </rcc>
  <rcc rId="31345" ua="false" sId="5">
    <nc r="D8" t="n">
      <f>INDIRECT("$Diferencia.Q" &amp; TEXT(COLUMN()*35-90+ROW()-3, "0"))</f>
    </nc>
  </rcc>
  <rcc rId="31346" ua="false" sId="5">
    <nc r="D9" t="n">
      <f>INDIRECT("$Diferencia.Q" &amp; TEXT(COLUMN()*35-90+ROW()-3, "0"))</f>
    </nc>
  </rcc>
  <rcc rId="31347" ua="false" sId="5">
    <nc r="D10" t="n">
      <f>INDIRECT("$Diferencia.Q" &amp; TEXT(COLUMN()*35-90+ROW()-3, "0"))</f>
    </nc>
  </rcc>
  <rcc rId="31348" ua="false" sId="5">
    <nc r="D11" t="n">
      <f>INDIRECT("$Diferencia.Q" &amp; TEXT(COLUMN()*35-90+ROW()-3, "0"))</f>
    </nc>
  </rcc>
  <rcc rId="31349" ua="false" sId="5">
    <nc r="D12" t="n">
      <f>INDIRECT("$Diferencia.Q" &amp; TEXT(COLUMN()*35-90+ROW()-3, "0"))</f>
    </nc>
  </rcc>
  <rcc rId="31350" ua="false" sId="5">
    <nc r="D13" t="n">
      <f>INDIRECT("$Diferencia.Q" &amp; TEXT(COLUMN()*35-90+ROW()-3, "0"))</f>
    </nc>
  </rcc>
  <rcc rId="31351" ua="false" sId="5">
    <nc r="D14" t="n">
      <f>INDIRECT("$Diferencia.Q" &amp; TEXT(COLUMN()*35-90+ROW()-3, "0"))</f>
    </nc>
  </rcc>
  <rcc rId="31352" ua="false" sId="5">
    <nc r="D15" t="n">
      <f>INDIRECT("$Diferencia.Q" &amp; TEXT(COLUMN()*35-90+ROW()-3, "0"))</f>
    </nc>
  </rcc>
  <rcc rId="31353" ua="false" sId="5">
    <nc r="D16" t="n">
      <f>INDIRECT("$Diferencia.Q" &amp; TEXT(COLUMN()*35-90+ROW()-3, "0"))</f>
    </nc>
  </rcc>
  <rcc rId="31354" ua="false" sId="5">
    <nc r="D17" t="n">
      <f>INDIRECT("$Diferencia.Q" &amp; TEXT(COLUMN()*35-90+ROW()-3, "0"))</f>
    </nc>
  </rcc>
  <rcc rId="31355" ua="false" sId="5">
    <nc r="D18" t="n">
      <f>INDIRECT("$Diferencia.Q" &amp; TEXT(COLUMN()*35-90+ROW()-3, "0"))</f>
    </nc>
  </rcc>
  <rcc rId="31356" ua="false" sId="5">
    <nc r="D19" t="n">
      <f>INDIRECT("$Diferencia.Q" &amp; TEXT(COLUMN()*35-90+ROW()-3, "0"))</f>
    </nc>
  </rcc>
  <rcc rId="31357" ua="false" sId="5">
    <nc r="D20" t="n">
      <f>INDIRECT("$Diferencia.Q" &amp; TEXT(COLUMN()*35-90+ROW()-3, "0"))</f>
    </nc>
  </rcc>
  <rcc rId="31358" ua="false" sId="5">
    <nc r="D21" t="n">
      <f>INDIRECT("$Diferencia.Q" &amp; TEXT(COLUMN()*35-90+ROW()-3, "0"))</f>
    </nc>
  </rcc>
  <rcc rId="31359" ua="false" sId="5">
    <nc r="D22" t="n">
      <f>INDIRECT("$Diferencia.Q" &amp; TEXT(COLUMN()*35-90+ROW()-3, "0"))</f>
    </nc>
  </rcc>
  <rcc rId="31360" ua="false" sId="5">
    <nc r="D23" t="n">
      <f>INDIRECT("$Diferencia.Q" &amp; TEXT(COLUMN()*35-90+ROW()-3, "0"))</f>
    </nc>
  </rcc>
  <rcc rId="31361" ua="false" sId="5">
    <nc r="D24" t="n">
      <f>INDIRECT("$Diferencia.Q" &amp; TEXT(COLUMN()*35-90+ROW()-3, "0"))</f>
    </nc>
  </rcc>
  <rcc rId="31362" ua="false" sId="5">
    <nc r="D25" t="n">
      <f>INDIRECT("$Diferencia.Q" &amp; TEXT(COLUMN()*35-90+ROW()-3, "0"))</f>
    </nc>
  </rcc>
  <rcc rId="31363" ua="false" sId="5">
    <nc r="D26" t="n">
      <f>INDIRECT("$Diferencia.Q" &amp; TEXT(COLUMN()*35-90+ROW()-3, "0"))</f>
    </nc>
  </rcc>
  <rcc rId="31364" ua="false" sId="5">
    <nc r="D27" t="n">
      <f>INDIRECT("$Diferencia.Q" &amp; TEXT(COLUMN()*35-90+ROW()-3, "0"))</f>
    </nc>
  </rcc>
  <rcc rId="31365" ua="false" sId="5">
    <oc r="E3" t="e">
      <f>INDIRECT("$Diferencia.Q" &amp; TEXT(COLUMN()*35-90, "0"))</f>
    </oc>
    <nc r="E3" t="n">
      <f>INDIRECT("$Diferencia.Q" &amp; TEXT(COLUMN()*35-90+ROW()-3, "0"))</f>
    </nc>
  </rcc>
  <rcc rId="31366" ua="false" sId="5">
    <nc r="E4" t="n">
      <f>INDIRECT("$Diferencia.Q" &amp; TEXT(COLUMN()*35-90+ROW()-3, "0"))</f>
    </nc>
  </rcc>
  <rcc rId="31367" ua="false" sId="5">
    <nc r="E5" t="n">
      <f>INDIRECT("$Diferencia.Q" &amp; TEXT(COLUMN()*35-90+ROW()-3, "0"))</f>
    </nc>
  </rcc>
  <rcc rId="31368" ua="false" sId="5">
    <nc r="E6" t="n">
      <f>INDIRECT("$Diferencia.Q" &amp; TEXT(COLUMN()*35-90+ROW()-3, "0"))</f>
    </nc>
  </rcc>
  <rcc rId="31369" ua="false" sId="5">
    <nc r="E7" t="n">
      <f>INDIRECT("$Diferencia.Q" &amp; TEXT(COLUMN()*35-90+ROW()-3, "0"))</f>
    </nc>
  </rcc>
  <rcc rId="31370" ua="false" sId="5">
    <nc r="E8" t="n">
      <f>INDIRECT("$Diferencia.Q" &amp; TEXT(COLUMN()*35-90+ROW()-3, "0"))</f>
    </nc>
  </rcc>
  <rcc rId="31371" ua="false" sId="5">
    <nc r="E9" t="n">
      <f>INDIRECT("$Diferencia.Q" &amp; TEXT(COLUMN()*35-90+ROW()-3, "0"))</f>
    </nc>
  </rcc>
  <rcc rId="31372" ua="false" sId="5">
    <nc r="E10" t="n">
      <f>INDIRECT("$Diferencia.Q" &amp; TEXT(COLUMN()*35-90+ROW()-3, "0"))</f>
    </nc>
  </rcc>
  <rcc rId="31373" ua="false" sId="5">
    <nc r="E11" t="n">
      <f>INDIRECT("$Diferencia.Q" &amp; TEXT(COLUMN()*35-90+ROW()-3, "0"))</f>
    </nc>
  </rcc>
  <rcc rId="31374" ua="false" sId="5">
    <nc r="E12" t="n">
      <f>INDIRECT("$Diferencia.Q" &amp; TEXT(COLUMN()*35-90+ROW()-3, "0"))</f>
    </nc>
  </rcc>
  <rcc rId="31375" ua="false" sId="5">
    <nc r="E13" t="n">
      <f>INDIRECT("$Diferencia.Q" &amp; TEXT(COLUMN()*35-90+ROW()-3, "0"))</f>
    </nc>
  </rcc>
  <rcc rId="31376" ua="false" sId="5">
    <nc r="E14" t="n">
      <f>INDIRECT("$Diferencia.Q" &amp; TEXT(COLUMN()*35-90+ROW()-3, "0"))</f>
    </nc>
  </rcc>
  <rcc rId="31377" ua="false" sId="5">
    <nc r="E15" t="n">
      <f>INDIRECT("$Diferencia.Q" &amp; TEXT(COLUMN()*35-90+ROW()-3, "0"))</f>
    </nc>
  </rcc>
  <rcc rId="31378" ua="false" sId="5">
    <nc r="E16" t="n">
      <f>INDIRECT("$Diferencia.Q" &amp; TEXT(COLUMN()*35-90+ROW()-3, "0"))</f>
    </nc>
  </rcc>
  <rcc rId="31379" ua="false" sId="5">
    <nc r="E17" t="n">
      <f>INDIRECT("$Diferencia.Q" &amp; TEXT(COLUMN()*35-90+ROW()-3, "0"))</f>
    </nc>
  </rcc>
  <rcc rId="31380" ua="false" sId="5">
    <nc r="E18" t="n">
      <f>INDIRECT("$Diferencia.Q" &amp; TEXT(COLUMN()*35-90+ROW()-3, "0"))</f>
    </nc>
  </rcc>
  <rcc rId="31381" ua="false" sId="5">
    <nc r="E19" t="n">
      <f>INDIRECT("$Diferencia.Q" &amp; TEXT(COLUMN()*35-90+ROW()-3, "0"))</f>
    </nc>
  </rcc>
  <rcc rId="31382" ua="false" sId="5">
    <nc r="E20" t="n">
      <f>INDIRECT("$Diferencia.Q" &amp; TEXT(COLUMN()*35-90+ROW()-3, "0"))</f>
    </nc>
  </rcc>
  <rcc rId="31383" ua="false" sId="5">
    <nc r="E21" t="n">
      <f>INDIRECT("$Diferencia.Q" &amp; TEXT(COLUMN()*35-90+ROW()-3, "0"))</f>
    </nc>
  </rcc>
  <rcc rId="31384" ua="false" sId="5">
    <nc r="E22" t="n">
      <f>INDIRECT("$Diferencia.Q" &amp; TEXT(COLUMN()*35-90+ROW()-3, "0"))</f>
    </nc>
  </rcc>
  <rcc rId="31385" ua="false" sId="5">
    <nc r="E23" t="n">
      <f>INDIRECT("$Diferencia.Q" &amp; TEXT(COLUMN()*35-90+ROW()-3, "0"))</f>
    </nc>
  </rcc>
  <rcc rId="31386" ua="false" sId="5">
    <nc r="E24" t="n">
      <f>INDIRECT("$Diferencia.Q" &amp; TEXT(COLUMN()*35-90+ROW()-3, "0"))</f>
    </nc>
  </rcc>
  <rcc rId="31387" ua="false" sId="5">
    <nc r="E25" t="n">
      <f>INDIRECT("$Diferencia.Q" &amp; TEXT(COLUMN()*35-90+ROW()-3, "0"))</f>
    </nc>
  </rcc>
  <rcc rId="31388" ua="false" sId="5">
    <nc r="E26" t="n">
      <f>INDIRECT("$Diferencia.Q" &amp; TEXT(COLUMN()*35-90+ROW()-3, "0"))</f>
    </nc>
  </rcc>
  <rcc rId="31389" ua="false" sId="5">
    <nc r="E27" t="n">
      <f>INDIRECT("$Diferencia.Q" &amp; TEXT(COLUMN()*35-90+ROW()-3, "0"))</f>
    </nc>
  </rcc>
  <rcc rId="31390" ua="false" sId="5">
    <oc r="F3" t="e">
      <f>INDIRECT("$Diferencia.Q" &amp; TEXT(COLUMN()*35-90, "0"))</f>
    </oc>
    <nc r="F3" t="n">
      <f>INDIRECT("$Diferencia.Q" &amp; TEXT(COLUMN()*35-90+ROW()-3, "0"))</f>
    </nc>
  </rcc>
  <rcc rId="31391" ua="false" sId="5">
    <nc r="F4" t="n">
      <f>INDIRECT("$Diferencia.Q" &amp; TEXT(COLUMN()*35-90+ROW()-3, "0"))</f>
    </nc>
  </rcc>
  <rcc rId="31392" ua="false" sId="5">
    <nc r="F5" t="n">
      <f>INDIRECT("$Diferencia.Q" &amp; TEXT(COLUMN()*35-90+ROW()-3, "0"))</f>
    </nc>
  </rcc>
  <rcc rId="31393" ua="false" sId="5">
    <nc r="F6" t="n">
      <f>INDIRECT("$Diferencia.Q" &amp; TEXT(COLUMN()*35-90+ROW()-3, "0"))</f>
    </nc>
  </rcc>
  <rcc rId="31394" ua="false" sId="5">
    <nc r="F7" t="n">
      <f>INDIRECT("$Diferencia.Q" &amp; TEXT(COLUMN()*35-90+ROW()-3, "0"))</f>
    </nc>
  </rcc>
  <rcc rId="31395" ua="false" sId="5">
    <nc r="F8" t="n">
      <f>INDIRECT("$Diferencia.Q" &amp; TEXT(COLUMN()*35-90+ROW()-3, "0"))</f>
    </nc>
  </rcc>
  <rcc rId="31396" ua="false" sId="5">
    <nc r="F9" t="n">
      <f>INDIRECT("$Diferencia.Q" &amp; TEXT(COLUMN()*35-90+ROW()-3, "0"))</f>
    </nc>
  </rcc>
  <rcc rId="31397" ua="false" sId="5">
    <nc r="F10" t="n">
      <f>INDIRECT("$Diferencia.Q" &amp; TEXT(COLUMN()*35-90+ROW()-3, "0"))</f>
    </nc>
  </rcc>
  <rcc rId="31398" ua="false" sId="5">
    <nc r="F11" t="n">
      <f>INDIRECT("$Diferencia.Q" &amp; TEXT(COLUMN()*35-90+ROW()-3, "0"))</f>
    </nc>
  </rcc>
  <rcc rId="31399" ua="false" sId="5">
    <nc r="F12" t="n">
      <f>INDIRECT("$Diferencia.Q" &amp; TEXT(COLUMN()*35-90+ROW()-3, "0"))</f>
    </nc>
  </rcc>
  <rcc rId="31400" ua="false" sId="5">
    <nc r="F13" t="n">
      <f>INDIRECT("$Diferencia.Q" &amp; TEXT(COLUMN()*35-90+ROW()-3, "0"))</f>
    </nc>
  </rcc>
  <rcc rId="31401" ua="false" sId="5">
    <nc r="F14" t="n">
      <f>INDIRECT("$Diferencia.Q" &amp; TEXT(COLUMN()*35-90+ROW()-3, "0"))</f>
    </nc>
  </rcc>
  <rcc rId="31402" ua="false" sId="5">
    <nc r="F15" t="n">
      <f>INDIRECT("$Diferencia.Q" &amp; TEXT(COLUMN()*35-90+ROW()-3, "0"))</f>
    </nc>
  </rcc>
  <rcc rId="31403" ua="false" sId="5">
    <nc r="F16" t="n">
      <f>INDIRECT("$Diferencia.Q" &amp; TEXT(COLUMN()*35-90+ROW()-3, "0"))</f>
    </nc>
  </rcc>
  <rcc rId="31404" ua="false" sId="5">
    <nc r="F17" t="n">
      <f>INDIRECT("$Diferencia.Q" &amp; TEXT(COLUMN()*35-90+ROW()-3, "0"))</f>
    </nc>
  </rcc>
  <rcc rId="31405" ua="false" sId="5">
    <nc r="F18" t="n">
      <f>INDIRECT("$Diferencia.Q" &amp; TEXT(COLUMN()*35-90+ROW()-3, "0"))</f>
    </nc>
  </rcc>
  <rcc rId="31406" ua="false" sId="5">
    <nc r="F19" t="n">
      <f>INDIRECT("$Diferencia.Q" &amp; TEXT(COLUMN()*35-90+ROW()-3, "0"))</f>
    </nc>
  </rcc>
  <rcc rId="31407" ua="false" sId="5">
    <nc r="F20" t="n">
      <f>INDIRECT("$Diferencia.Q" &amp; TEXT(COLUMN()*35-90+ROW()-3, "0"))</f>
    </nc>
  </rcc>
  <rcc rId="31408" ua="false" sId="5">
    <nc r="F21" t="n">
      <f>INDIRECT("$Diferencia.Q" &amp; TEXT(COLUMN()*35-90+ROW()-3, "0"))</f>
    </nc>
  </rcc>
  <rcc rId="31409" ua="false" sId="5">
    <nc r="F22" t="n">
      <f>INDIRECT("$Diferencia.Q" &amp; TEXT(COLUMN()*35-90+ROW()-3, "0"))</f>
    </nc>
  </rcc>
  <rcc rId="31410" ua="false" sId="5">
    <nc r="F23" t="n">
      <f>INDIRECT("$Diferencia.Q" &amp; TEXT(COLUMN()*35-90+ROW()-3, "0"))</f>
    </nc>
  </rcc>
  <rcc rId="31411" ua="false" sId="5">
    <nc r="F24" t="n">
      <f>INDIRECT("$Diferencia.Q" &amp; TEXT(COLUMN()*35-90+ROW()-3, "0"))</f>
    </nc>
  </rcc>
  <rcc rId="31412" ua="false" sId="5">
    <nc r="F25" t="n">
      <f>INDIRECT("$Diferencia.Q" &amp; TEXT(COLUMN()*35-90+ROW()-3, "0"))</f>
    </nc>
  </rcc>
  <rcc rId="31413" ua="false" sId="5">
    <nc r="F26" t="n">
      <f>INDIRECT("$Diferencia.Q" &amp; TEXT(COLUMN()*35-90+ROW()-3, "0"))</f>
    </nc>
  </rcc>
  <rcc rId="31414" ua="false" sId="5">
    <nc r="F27" t="n">
      <f>INDIRECT("$Diferencia.Q" &amp; TEXT(COLUMN()*35-90+ROW()-3, "0"))</f>
    </nc>
  </rcc>
  <rcc rId="31415" ua="false" sId="5">
    <oc r="G3" t="e">
      <f>INDIRECT("$Diferencia.Q" &amp; TEXT(COLUMN()*35-90, "0"))</f>
    </oc>
    <nc r="G3" t="n">
      <f>INDIRECT("$Diferencia.Q" &amp; TEXT(COLUMN()*35-90+ROW()-3, "0"))</f>
    </nc>
  </rcc>
  <rcc rId="31416" ua="false" sId="5">
    <nc r="G4" t="n">
      <f>INDIRECT("$Diferencia.Q" &amp; TEXT(COLUMN()*35-90+ROW()-3, "0"))</f>
    </nc>
  </rcc>
  <rcc rId="31417" ua="false" sId="5">
    <nc r="G5" t="n">
      <f>INDIRECT("$Diferencia.Q" &amp; TEXT(COLUMN()*35-90+ROW()-3, "0"))</f>
    </nc>
  </rcc>
  <rcc rId="31418" ua="false" sId="5">
    <nc r="G6" t="n">
      <f>INDIRECT("$Diferencia.Q" &amp; TEXT(COLUMN()*35-90+ROW()-3, "0"))</f>
    </nc>
  </rcc>
  <rcc rId="31419" ua="false" sId="5">
    <nc r="G7" t="n">
      <f>INDIRECT("$Diferencia.Q" &amp; TEXT(COLUMN()*35-90+ROW()-3, "0"))</f>
    </nc>
  </rcc>
  <rcc rId="31420" ua="false" sId="5">
    <nc r="G8" t="n">
      <f>INDIRECT("$Diferencia.Q" &amp; TEXT(COLUMN()*35-90+ROW()-3, "0"))</f>
    </nc>
  </rcc>
  <rcc rId="31421" ua="false" sId="5">
    <nc r="G9" t="n">
      <f>INDIRECT("$Diferencia.Q" &amp; TEXT(COLUMN()*35-90+ROW()-3, "0"))</f>
    </nc>
  </rcc>
  <rcc rId="31422" ua="false" sId="5">
    <nc r="G10" t="n">
      <f>INDIRECT("$Diferencia.Q" &amp; TEXT(COLUMN()*35-90+ROW()-3, "0"))</f>
    </nc>
  </rcc>
  <rcc rId="31423" ua="false" sId="5">
    <nc r="G11" t="n">
      <f>INDIRECT("$Diferencia.Q" &amp; TEXT(COLUMN()*35-90+ROW()-3, "0"))</f>
    </nc>
  </rcc>
  <rcc rId="31424" ua="false" sId="5">
    <nc r="G12" t="n">
      <f>INDIRECT("$Diferencia.Q" &amp; TEXT(COLUMN()*35-90+ROW()-3, "0"))</f>
    </nc>
  </rcc>
  <rcc rId="31425" ua="false" sId="5">
    <nc r="G13" t="n">
      <f>INDIRECT("$Diferencia.Q" &amp; TEXT(COLUMN()*35-90+ROW()-3, "0"))</f>
    </nc>
  </rcc>
  <rcc rId="31426" ua="false" sId="5">
    <nc r="G14" t="n">
      <f>INDIRECT("$Diferencia.Q" &amp; TEXT(COLUMN()*35-90+ROW()-3, "0"))</f>
    </nc>
  </rcc>
  <rcc rId="31427" ua="false" sId="5">
    <nc r="G15" t="n">
      <f>INDIRECT("$Diferencia.Q" &amp; TEXT(COLUMN()*35-90+ROW()-3, "0"))</f>
    </nc>
  </rcc>
  <rcc rId="31428" ua="false" sId="5">
    <nc r="G16" t="n">
      <f>INDIRECT("$Diferencia.Q" &amp; TEXT(COLUMN()*35-90+ROW()-3, "0"))</f>
    </nc>
  </rcc>
  <rcc rId="31429" ua="false" sId="5">
    <nc r="G17" t="n">
      <f>INDIRECT("$Diferencia.Q" &amp; TEXT(COLUMN()*35-90+ROW()-3, "0"))</f>
    </nc>
  </rcc>
  <rcc rId="31430" ua="false" sId="5">
    <nc r="G18" t="n">
      <f>INDIRECT("$Diferencia.Q" &amp; TEXT(COLUMN()*35-90+ROW()-3, "0"))</f>
    </nc>
  </rcc>
  <rcc rId="31431" ua="false" sId="5">
    <nc r="G19" t="n">
      <f>INDIRECT("$Diferencia.Q" &amp; TEXT(COLUMN()*35-90+ROW()-3, "0"))</f>
    </nc>
  </rcc>
  <rcc rId="31432" ua="false" sId="5">
    <nc r="G20" t="n">
      <f>INDIRECT("$Diferencia.Q" &amp; TEXT(COLUMN()*35-90+ROW()-3, "0"))</f>
    </nc>
  </rcc>
  <rcc rId="31433" ua="false" sId="5">
    <nc r="G21" t="n">
      <f>INDIRECT("$Diferencia.Q" &amp; TEXT(COLUMN()*35-90+ROW()-3, "0"))</f>
    </nc>
  </rcc>
  <rcc rId="31434" ua="false" sId="5">
    <nc r="G22" t="n">
      <f>INDIRECT("$Diferencia.Q" &amp; TEXT(COLUMN()*35-90+ROW()-3, "0"))</f>
    </nc>
  </rcc>
  <rcc rId="31435" ua="false" sId="5">
    <nc r="G23" t="n">
      <f>INDIRECT("$Diferencia.Q" &amp; TEXT(COLUMN()*35-90+ROW()-3, "0"))</f>
    </nc>
  </rcc>
  <rcc rId="31436" ua="false" sId="5">
    <nc r="G24" t="n">
      <f>INDIRECT("$Diferencia.Q" &amp; TEXT(COLUMN()*35-90+ROW()-3, "0"))</f>
    </nc>
  </rcc>
  <rcc rId="31437" ua="false" sId="5">
    <nc r="G25" t="n">
      <f>INDIRECT("$Diferencia.Q" &amp; TEXT(COLUMN()*35-90+ROW()-3, "0"))</f>
    </nc>
  </rcc>
  <rcc rId="31438" ua="false" sId="5">
    <nc r="G26" t="n">
      <f>INDIRECT("$Diferencia.Q" &amp; TEXT(COLUMN()*35-90+ROW()-3, "0"))</f>
    </nc>
  </rcc>
  <rcc rId="31439" ua="false" sId="5">
    <nc r="G27" t="n">
      <f>INDIRECT("$Diferencia.Q" &amp; TEXT(COLUMN()*35-90+ROW()-3, "0"))</f>
    </nc>
  </rcc>
  <rcc rId="31440" ua="false" sId="5">
    <oc r="H3" t="e">
      <f>INDIRECT("$Diferencia.Q" &amp; TEXT(COLUMN()*35-90, "0"))</f>
    </oc>
    <nc r="H3" t="n">
      <f>INDIRECT("$Diferencia.Q" &amp; TEXT(COLUMN()*35-90+ROW()-3, "0"))</f>
    </nc>
  </rcc>
  <rcc rId="31441" ua="false" sId="5">
    <nc r="H4" t="n">
      <f>INDIRECT("$Diferencia.Q" &amp; TEXT(COLUMN()*35-90+ROW()-3, "0"))</f>
    </nc>
  </rcc>
  <rcc rId="31442" ua="false" sId="5">
    <nc r="H5" t="n">
      <f>INDIRECT("$Diferencia.Q" &amp; TEXT(COLUMN()*35-90+ROW()-3, "0"))</f>
    </nc>
  </rcc>
  <rcc rId="31443" ua="false" sId="5">
    <nc r="H6" t="n">
      <f>INDIRECT("$Diferencia.Q" &amp; TEXT(COLUMN()*35-90+ROW()-3, "0"))</f>
    </nc>
  </rcc>
  <rcc rId="31444" ua="false" sId="5">
    <nc r="H7" t="n">
      <f>INDIRECT("$Diferencia.Q" &amp; TEXT(COLUMN()*35-90+ROW()-3, "0"))</f>
    </nc>
  </rcc>
  <rcc rId="31445" ua="false" sId="5">
    <nc r="H8" t="n">
      <f>INDIRECT("$Diferencia.Q" &amp; TEXT(COLUMN()*35-90+ROW()-3, "0"))</f>
    </nc>
  </rcc>
  <rcc rId="31446" ua="false" sId="5">
    <nc r="H9" t="n">
      <f>INDIRECT("$Diferencia.Q" &amp; TEXT(COLUMN()*35-90+ROW()-3, "0"))</f>
    </nc>
  </rcc>
  <rcc rId="31447" ua="false" sId="5">
    <nc r="H10" t="n">
      <f>INDIRECT("$Diferencia.Q" &amp; TEXT(COLUMN()*35-90+ROW()-3, "0"))</f>
    </nc>
  </rcc>
  <rcc rId="31448" ua="false" sId="5">
    <nc r="H11" t="n">
      <f>INDIRECT("$Diferencia.Q" &amp; TEXT(COLUMN()*35-90+ROW()-3, "0"))</f>
    </nc>
  </rcc>
  <rcc rId="31449" ua="false" sId="5">
    <nc r="H12" t="n">
      <f>INDIRECT("$Diferencia.Q" &amp; TEXT(COLUMN()*35-90+ROW()-3, "0"))</f>
    </nc>
  </rcc>
  <rcc rId="31450" ua="false" sId="5">
    <nc r="H13" t="n">
      <f>INDIRECT("$Diferencia.Q" &amp; TEXT(COLUMN()*35-90+ROW()-3, "0"))</f>
    </nc>
  </rcc>
  <rcc rId="31451" ua="false" sId="5">
    <nc r="H14" t="n">
      <f>INDIRECT("$Diferencia.Q" &amp; TEXT(COLUMN()*35-90+ROW()-3, "0"))</f>
    </nc>
  </rcc>
  <rcc rId="31452" ua="false" sId="5">
    <nc r="H15" t="n">
      <f>INDIRECT("$Diferencia.Q" &amp; TEXT(COLUMN()*35-90+ROW()-3, "0"))</f>
    </nc>
  </rcc>
  <rcc rId="31453" ua="false" sId="5">
    <nc r="H16" t="n">
      <f>INDIRECT("$Diferencia.Q" &amp; TEXT(COLUMN()*35-90+ROW()-3, "0"))</f>
    </nc>
  </rcc>
  <rcc rId="31454" ua="false" sId="5">
    <nc r="H17" t="n">
      <f>INDIRECT("$Diferencia.Q" &amp; TEXT(COLUMN()*35-90+ROW()-3, "0"))</f>
    </nc>
  </rcc>
  <rcc rId="31455" ua="false" sId="5">
    <nc r="H18" t="n">
      <f>INDIRECT("$Diferencia.Q" &amp; TEXT(COLUMN()*35-90+ROW()-3, "0"))</f>
    </nc>
  </rcc>
  <rcc rId="31456" ua="false" sId="5">
    <nc r="H19" t="n">
      <f>INDIRECT("$Diferencia.Q" &amp; TEXT(COLUMN()*35-90+ROW()-3, "0"))</f>
    </nc>
  </rcc>
  <rcc rId="31457" ua="false" sId="5">
    <nc r="H20" t="n">
      <f>INDIRECT("$Diferencia.Q" &amp; TEXT(COLUMN()*35-90+ROW()-3, "0"))</f>
    </nc>
  </rcc>
  <rcc rId="31458" ua="false" sId="5">
    <nc r="H21" t="n">
      <f>INDIRECT("$Diferencia.Q" &amp; TEXT(COLUMN()*35-90+ROW()-3, "0"))</f>
    </nc>
  </rcc>
  <rcc rId="31459" ua="false" sId="5">
    <nc r="H22" t="n">
      <f>INDIRECT("$Diferencia.Q" &amp; TEXT(COLUMN()*35-90+ROW()-3, "0"))</f>
    </nc>
  </rcc>
  <rcc rId="31460" ua="false" sId="5">
    <nc r="H23" t="n">
      <f>INDIRECT("$Diferencia.Q" &amp; TEXT(COLUMN()*35-90+ROW()-3, "0"))</f>
    </nc>
  </rcc>
  <rcc rId="31461" ua="false" sId="5">
    <nc r="H24" t="n">
      <f>INDIRECT("$Diferencia.Q" &amp; TEXT(COLUMN()*35-90+ROW()-3, "0"))</f>
    </nc>
  </rcc>
  <rcc rId="31462" ua="false" sId="5">
    <nc r="H25" t="n">
      <f>INDIRECT("$Diferencia.Q" &amp; TEXT(COLUMN()*35-90+ROW()-3, "0"))</f>
    </nc>
  </rcc>
  <rcc rId="31463" ua="false" sId="5">
    <nc r="H26" t="n">
      <f>INDIRECT("$Diferencia.Q" &amp; TEXT(COLUMN()*35-90+ROW()-3, "0"))</f>
    </nc>
  </rcc>
  <rcc rId="31464" ua="false" sId="5">
    <nc r="H27" t="n">
      <f>INDIRECT("$Diferencia.Q" &amp; TEXT(COLUMN()*35-90+ROW()-3, "0"))</f>
    </nc>
  </rcc>
  <rcc rId="31465" ua="false" sId="5">
    <oc r="I3" t="e">
      <f>INDIRECT("$Diferencia.Q" &amp; TEXT(COLUMN()*35-90, "0"))</f>
    </oc>
    <nc r="I3" t="n">
      <f>INDIRECT("$Diferencia.Q" &amp; TEXT(COLUMN()*35-90+ROW()-3, "0"))</f>
    </nc>
  </rcc>
  <rcc rId="31466" ua="false" sId="5">
    <nc r="I4" t="n">
      <f>INDIRECT("$Diferencia.Q" &amp; TEXT(COLUMN()*35-90+ROW()-3, "0"))</f>
    </nc>
  </rcc>
  <rcc rId="31467" ua="false" sId="5">
    <nc r="I5" t="n">
      <f>INDIRECT("$Diferencia.Q" &amp; TEXT(COLUMN()*35-90+ROW()-3, "0"))</f>
    </nc>
  </rcc>
  <rcc rId="31468" ua="false" sId="5">
    <nc r="I6" t="n">
      <f>INDIRECT("$Diferencia.Q" &amp; TEXT(COLUMN()*35-90+ROW()-3, "0"))</f>
    </nc>
  </rcc>
  <rcc rId="31469" ua="false" sId="5">
    <nc r="I7" t="n">
      <f>INDIRECT("$Diferencia.Q" &amp; TEXT(COLUMN()*35-90+ROW()-3, "0"))</f>
    </nc>
  </rcc>
  <rcc rId="31470" ua="false" sId="5">
    <nc r="I8" t="n">
      <f>INDIRECT("$Diferencia.Q" &amp; TEXT(COLUMN()*35-90+ROW()-3, "0"))</f>
    </nc>
  </rcc>
  <rcc rId="31471" ua="false" sId="5">
    <nc r="I9" t="n">
      <f>INDIRECT("$Diferencia.Q" &amp; TEXT(COLUMN()*35-90+ROW()-3, "0"))</f>
    </nc>
  </rcc>
  <rcc rId="31472" ua="false" sId="5">
    <nc r="I10" t="n">
      <f>INDIRECT("$Diferencia.Q" &amp; TEXT(COLUMN()*35-90+ROW()-3, "0"))</f>
    </nc>
  </rcc>
  <rcc rId="31473" ua="false" sId="5">
    <nc r="I11" t="n">
      <f>INDIRECT("$Diferencia.Q" &amp; TEXT(COLUMN()*35-90+ROW()-3, "0"))</f>
    </nc>
  </rcc>
  <rcc rId="31474" ua="false" sId="5">
    <nc r="I12" t="n">
      <f>INDIRECT("$Diferencia.Q" &amp; TEXT(COLUMN()*35-90+ROW()-3, "0"))</f>
    </nc>
  </rcc>
  <rcc rId="31475" ua="false" sId="5">
    <nc r="I13" t="n">
      <f>INDIRECT("$Diferencia.Q" &amp; TEXT(COLUMN()*35-90+ROW()-3, "0"))</f>
    </nc>
  </rcc>
  <rcc rId="31476" ua="false" sId="5">
    <nc r="I14" t="n">
      <f>INDIRECT("$Diferencia.Q" &amp; TEXT(COLUMN()*35-90+ROW()-3, "0"))</f>
    </nc>
  </rcc>
  <rcc rId="31477" ua="false" sId="5">
    <nc r="I15" t="n">
      <f>INDIRECT("$Diferencia.Q" &amp; TEXT(COLUMN()*35-90+ROW()-3, "0"))</f>
    </nc>
  </rcc>
  <rcc rId="31478" ua="false" sId="5">
    <nc r="I16" t="n">
      <f>INDIRECT("$Diferencia.Q" &amp; TEXT(COLUMN()*35-90+ROW()-3, "0"))</f>
    </nc>
  </rcc>
  <rcc rId="31479" ua="false" sId="5">
    <nc r="I17" t="n">
      <f>INDIRECT("$Diferencia.Q" &amp; TEXT(COLUMN()*35-90+ROW()-3, "0"))</f>
    </nc>
  </rcc>
  <rcc rId="31480" ua="false" sId="5">
    <nc r="I18" t="n">
      <f>INDIRECT("$Diferencia.Q" &amp; TEXT(COLUMN()*35-90+ROW()-3, "0"))</f>
    </nc>
  </rcc>
  <rcc rId="31481" ua="false" sId="5">
    <nc r="I19" t="n">
      <f>INDIRECT("$Diferencia.Q" &amp; TEXT(COLUMN()*35-90+ROW()-3, "0"))</f>
    </nc>
  </rcc>
  <rcc rId="31482" ua="false" sId="5">
    <nc r="I20" t="n">
      <f>INDIRECT("$Diferencia.Q" &amp; TEXT(COLUMN()*35-90+ROW()-3, "0"))</f>
    </nc>
  </rcc>
  <rcc rId="31483" ua="false" sId="5">
    <nc r="I21" t="n">
      <f>INDIRECT("$Diferencia.Q" &amp; TEXT(COLUMN()*35-90+ROW()-3, "0"))</f>
    </nc>
  </rcc>
  <rcc rId="31484" ua="false" sId="5">
    <nc r="I22" t="n">
      <f>INDIRECT("$Diferencia.Q" &amp; TEXT(COLUMN()*35-90+ROW()-3, "0"))</f>
    </nc>
  </rcc>
  <rcc rId="31485" ua="false" sId="5">
    <nc r="I23" t="n">
      <f>INDIRECT("$Diferencia.Q" &amp; TEXT(COLUMN()*35-90+ROW()-3, "0"))</f>
    </nc>
  </rcc>
  <rcc rId="31486" ua="false" sId="5">
    <nc r="I24" t="n">
      <f>INDIRECT("$Diferencia.Q" &amp; TEXT(COLUMN()*35-90+ROW()-3, "0"))</f>
    </nc>
  </rcc>
  <rcc rId="31487" ua="false" sId="5">
    <nc r="I25" t="n">
      <f>INDIRECT("$Diferencia.Q" &amp; TEXT(COLUMN()*35-90+ROW()-3, "0"))</f>
    </nc>
  </rcc>
  <rcc rId="31488" ua="false" sId="5">
    <nc r="I26" t="n">
      <f>INDIRECT("$Diferencia.Q" &amp; TEXT(COLUMN()*35-90+ROW()-3, "0"))</f>
    </nc>
  </rcc>
  <rcc rId="31489" ua="false" sId="5">
    <nc r="I27" t="n">
      <f>INDIRECT("$Diferencia.Q" &amp; TEXT(COLUMN()*35-90+ROW()-3, "0"))</f>
    </nc>
  </rcc>
  <rcc rId="31490" ua="false" sId="5">
    <oc r="J3" t="e">
      <f>INDIRECT("$Diferencia.Q" &amp; TEXT(COLUMN()*35-90, "0"))</f>
    </oc>
    <nc r="J3" t="n">
      <f>INDIRECT("$Diferencia.Q" &amp; TEXT(COLUMN()*35-90+ROW()-3, "0"))</f>
    </nc>
  </rcc>
  <rcc rId="31491" ua="false" sId="5">
    <nc r="J4" t="n">
      <f>INDIRECT("$Diferencia.Q" &amp; TEXT(COLUMN()*35-90+ROW()-3, "0"))</f>
    </nc>
  </rcc>
  <rcc rId="31492" ua="false" sId="5">
    <nc r="J5" t="n">
      <f>INDIRECT("$Diferencia.Q" &amp; TEXT(COLUMN()*35-90+ROW()-3, "0"))</f>
    </nc>
  </rcc>
  <rcc rId="31493" ua="false" sId="5">
    <nc r="J6" t="n">
      <f>INDIRECT("$Diferencia.Q" &amp; TEXT(COLUMN()*35-90+ROW()-3, "0"))</f>
    </nc>
  </rcc>
  <rcc rId="31494" ua="false" sId="5">
    <nc r="J7" t="n">
      <f>INDIRECT("$Diferencia.Q" &amp; TEXT(COLUMN()*35-90+ROW()-3, "0"))</f>
    </nc>
  </rcc>
  <rcc rId="31495" ua="false" sId="5">
    <nc r="J8" t="n">
      <f>INDIRECT("$Diferencia.Q" &amp; TEXT(COLUMN()*35-90+ROW()-3, "0"))</f>
    </nc>
  </rcc>
  <rcc rId="31496" ua="false" sId="5">
    <nc r="J9" t="n">
      <f>INDIRECT("$Diferencia.Q" &amp; TEXT(COLUMN()*35-90+ROW()-3, "0"))</f>
    </nc>
  </rcc>
  <rcc rId="31497" ua="false" sId="5">
    <nc r="J10" t="n">
      <f>INDIRECT("$Diferencia.Q" &amp; TEXT(COLUMN()*35-90+ROW()-3, "0"))</f>
    </nc>
  </rcc>
  <rcc rId="31498" ua="false" sId="5">
    <nc r="J11" t="n">
      <f>INDIRECT("$Diferencia.Q" &amp; TEXT(COLUMN()*35-90+ROW()-3, "0"))</f>
    </nc>
  </rcc>
  <rcc rId="31499" ua="false" sId="5">
    <nc r="J12" t="n">
      <f>INDIRECT("$Diferencia.Q" &amp; TEXT(COLUMN()*35-90+ROW()-3, "0"))</f>
    </nc>
  </rcc>
  <rcc rId="31500" ua="false" sId="5">
    <nc r="J13" t="n">
      <f>INDIRECT("$Diferencia.Q" &amp; TEXT(COLUMN()*35-90+ROW()-3, "0"))</f>
    </nc>
  </rcc>
  <rcc rId="31501" ua="false" sId="5">
    <nc r="J14" t="n">
      <f>INDIRECT("$Diferencia.Q" &amp; TEXT(COLUMN()*35-90+ROW()-3, "0"))</f>
    </nc>
  </rcc>
  <rcc rId="31502" ua="false" sId="5">
    <nc r="J15" t="n">
      <f>INDIRECT("$Diferencia.Q" &amp; TEXT(COLUMN()*35-90+ROW()-3, "0"))</f>
    </nc>
  </rcc>
  <rcc rId="31503" ua="false" sId="5">
    <nc r="J16" t="n">
      <f>INDIRECT("$Diferencia.Q" &amp; TEXT(COLUMN()*35-90+ROW()-3, "0"))</f>
    </nc>
  </rcc>
  <rcc rId="31504" ua="false" sId="5">
    <nc r="J17" t="n">
      <f>INDIRECT("$Diferencia.Q" &amp; TEXT(COLUMN()*35-90+ROW()-3, "0"))</f>
    </nc>
  </rcc>
  <rcc rId="31505" ua="false" sId="5">
    <nc r="J18" t="n">
      <f>INDIRECT("$Diferencia.Q" &amp; TEXT(COLUMN()*35-90+ROW()-3, "0"))</f>
    </nc>
  </rcc>
  <rcc rId="31506" ua="false" sId="5">
    <nc r="J19" t="n">
      <f>INDIRECT("$Diferencia.Q" &amp; TEXT(COLUMN()*35-90+ROW()-3, "0"))</f>
    </nc>
  </rcc>
  <rcc rId="31507" ua="false" sId="5">
    <nc r="J20" t="n">
      <f>INDIRECT("$Diferencia.Q" &amp; TEXT(COLUMN()*35-90+ROW()-3, "0"))</f>
    </nc>
  </rcc>
  <rcc rId="31508" ua="false" sId="5">
    <nc r="J21" t="n">
      <f>INDIRECT("$Diferencia.Q" &amp; TEXT(COLUMN()*35-90+ROW()-3, "0"))</f>
    </nc>
  </rcc>
  <rcc rId="31509" ua="false" sId="5">
    <nc r="J22" t="n">
      <f>INDIRECT("$Diferencia.Q" &amp; TEXT(COLUMN()*35-90+ROW()-3, "0"))</f>
    </nc>
  </rcc>
  <rcc rId="31510" ua="false" sId="5">
    <nc r="J23" t="n">
      <f>INDIRECT("$Diferencia.Q" &amp; TEXT(COLUMN()*35-90+ROW()-3, "0"))</f>
    </nc>
  </rcc>
  <rcc rId="31511" ua="false" sId="5">
    <nc r="J24" t="n">
      <f>INDIRECT("$Diferencia.Q" &amp; TEXT(COLUMN()*35-90+ROW()-3, "0"))</f>
    </nc>
  </rcc>
  <rcc rId="31512" ua="false" sId="5">
    <nc r="J25" t="n">
      <f>INDIRECT("$Diferencia.Q" &amp; TEXT(COLUMN()*35-90+ROW()-3, "0"))</f>
    </nc>
  </rcc>
  <rcc rId="31513" ua="false" sId="5">
    <nc r="J26" t="n">
      <f>INDIRECT("$Diferencia.Q" &amp; TEXT(COLUMN()*35-90+ROW()-3, "0"))</f>
    </nc>
  </rcc>
  <rcc rId="31514" ua="false" sId="5">
    <nc r="J27" t="n">
      <f>INDIRECT("$Diferencia.Q" &amp; TEXT(COLUMN()*35-90+ROW()-3, "0"))</f>
    </nc>
  </rcc>
  <rcc rId="31515" ua="false" sId="5">
    <oc r="K3" t="e">
      <f>INDIRECT("$Diferencia.Q" &amp; TEXT(COLUMN()*35-90, "0"))</f>
    </oc>
    <nc r="K3" t="n">
      <f>INDIRECT("$Diferencia.Q" &amp; TEXT(COLUMN()*35-90+ROW()-3, "0"))</f>
    </nc>
  </rcc>
  <rcc rId="31516" ua="false" sId="5">
    <nc r="K4" t="n">
      <f>INDIRECT("$Diferencia.Q" &amp; TEXT(COLUMN()*35-90+ROW()-3, "0"))</f>
    </nc>
  </rcc>
  <rcc rId="31517" ua="false" sId="5">
    <nc r="K5" t="n">
      <f>INDIRECT("$Diferencia.Q" &amp; TEXT(COLUMN()*35-90+ROW()-3, "0"))</f>
    </nc>
  </rcc>
  <rcc rId="31518" ua="false" sId="5">
    <nc r="K6" t="n">
      <f>INDIRECT("$Diferencia.Q" &amp; TEXT(COLUMN()*35-90+ROW()-3, "0"))</f>
    </nc>
  </rcc>
  <rcc rId="31519" ua="false" sId="5">
    <nc r="K7" t="n">
      <f>INDIRECT("$Diferencia.Q" &amp; TEXT(COLUMN()*35-90+ROW()-3, "0"))</f>
    </nc>
  </rcc>
  <rcc rId="31520" ua="false" sId="5">
    <nc r="K8" t="n">
      <f>INDIRECT("$Diferencia.Q" &amp; TEXT(COLUMN()*35-90+ROW()-3, "0"))</f>
    </nc>
  </rcc>
  <rcc rId="31521" ua="false" sId="5">
    <nc r="K9" t="n">
      <f>INDIRECT("$Diferencia.Q" &amp; TEXT(COLUMN()*35-90+ROW()-3, "0"))</f>
    </nc>
  </rcc>
  <rcc rId="31522" ua="false" sId="5">
    <nc r="K10" t="n">
      <f>INDIRECT("$Diferencia.Q" &amp; TEXT(COLUMN()*35-90+ROW()-3, "0"))</f>
    </nc>
  </rcc>
  <rcc rId="31523" ua="false" sId="5">
    <nc r="K11" t="n">
      <f>INDIRECT("$Diferencia.Q" &amp; TEXT(COLUMN()*35-90+ROW()-3, "0"))</f>
    </nc>
  </rcc>
  <rcc rId="31524" ua="false" sId="5">
    <nc r="K12" t="n">
      <f>INDIRECT("$Diferencia.Q" &amp; TEXT(COLUMN()*35-90+ROW()-3, "0"))</f>
    </nc>
  </rcc>
  <rcc rId="31525" ua="false" sId="5">
    <nc r="K13" t="n">
      <f>INDIRECT("$Diferencia.Q" &amp; TEXT(COLUMN()*35-90+ROW()-3, "0"))</f>
    </nc>
  </rcc>
  <rcc rId="31526" ua="false" sId="5">
    <nc r="K14" t="n">
      <f>INDIRECT("$Diferencia.Q" &amp; TEXT(COLUMN()*35-90+ROW()-3, "0"))</f>
    </nc>
  </rcc>
  <rcc rId="31527" ua="false" sId="5">
    <nc r="K15" t="n">
      <f>INDIRECT("$Diferencia.Q" &amp; TEXT(COLUMN()*35-90+ROW()-3, "0"))</f>
    </nc>
  </rcc>
  <rcc rId="31528" ua="false" sId="5">
    <nc r="K16" t="n">
      <f>INDIRECT("$Diferencia.Q" &amp; TEXT(COLUMN()*35-90+ROW()-3, "0"))</f>
    </nc>
  </rcc>
  <rcc rId="31529" ua="false" sId="5">
    <nc r="K17" t="n">
      <f>INDIRECT("$Diferencia.Q" &amp; TEXT(COLUMN()*35-90+ROW()-3, "0"))</f>
    </nc>
  </rcc>
  <rcc rId="31530" ua="false" sId="5">
    <nc r="K18" t="n">
      <f>INDIRECT("$Diferencia.Q" &amp; TEXT(COLUMN()*35-90+ROW()-3, "0"))</f>
    </nc>
  </rcc>
  <rcc rId="31531" ua="false" sId="5">
    <nc r="K19" t="n">
      <f>INDIRECT("$Diferencia.Q" &amp; TEXT(COLUMN()*35-90+ROW()-3, "0"))</f>
    </nc>
  </rcc>
  <rcc rId="31532" ua="false" sId="5">
    <nc r="K20" t="n">
      <f>INDIRECT("$Diferencia.Q" &amp; TEXT(COLUMN()*35-90+ROW()-3, "0"))</f>
    </nc>
  </rcc>
  <rcc rId="31533" ua="false" sId="5">
    <nc r="K21" t="n">
      <f>INDIRECT("$Diferencia.Q" &amp; TEXT(COLUMN()*35-90+ROW()-3, "0"))</f>
    </nc>
  </rcc>
  <rcc rId="31534" ua="false" sId="5">
    <nc r="K22" t="n">
      <f>INDIRECT("$Diferencia.Q" &amp; TEXT(COLUMN()*35-90+ROW()-3, "0"))</f>
    </nc>
  </rcc>
  <rcc rId="31535" ua="false" sId="5">
    <nc r="K23" t="n">
      <f>INDIRECT("$Diferencia.Q" &amp; TEXT(COLUMN()*35-90+ROW()-3, "0"))</f>
    </nc>
  </rcc>
  <rcc rId="31536" ua="false" sId="5">
    <nc r="K24" t="n">
      <f>INDIRECT("$Diferencia.Q" &amp; TEXT(COLUMN()*35-90+ROW()-3, "0"))</f>
    </nc>
  </rcc>
  <rcc rId="31537" ua="false" sId="5">
    <nc r="K25" t="n">
      <f>INDIRECT("$Diferencia.Q" &amp; TEXT(COLUMN()*35-90+ROW()-3, "0"))</f>
    </nc>
  </rcc>
  <rcc rId="31538" ua="false" sId="5">
    <nc r="K26" t="n">
      <f>INDIRECT("$Diferencia.Q" &amp; TEXT(COLUMN()*35-90+ROW()-3, "0"))</f>
    </nc>
  </rcc>
  <rcc rId="31539" ua="false" sId="5">
    <nc r="K27" t="n">
      <f>INDIRECT("$Diferencia.Q" &amp; TEXT(COLUMN()*35-90+ROW()-3, "0"))</f>
    </nc>
  </rcc>
  <rcc rId="31540" ua="false" sId="5">
    <oc r="L3" t="e">
      <f>INDIRECT("$Diferencia.Q" &amp; TEXT(COLUMN()*35-90, "0"))</f>
    </oc>
    <nc r="L3" t="n">
      <f>INDIRECT("$Diferencia.Q" &amp; TEXT(COLUMN()*35-90+ROW()-3, "0"))</f>
    </nc>
  </rcc>
  <rcc rId="31541" ua="false" sId="5">
    <nc r="L4" t="n">
      <f>INDIRECT("$Diferencia.Q" &amp; TEXT(COLUMN()*35-90+ROW()-3, "0"))</f>
    </nc>
  </rcc>
  <rcc rId="31542" ua="false" sId="5">
    <nc r="L5" t="n">
      <f>INDIRECT("$Diferencia.Q" &amp; TEXT(COLUMN()*35-90+ROW()-3, "0"))</f>
    </nc>
  </rcc>
  <rcc rId="31543" ua="false" sId="5">
    <nc r="L6" t="n">
      <f>INDIRECT("$Diferencia.Q" &amp; TEXT(COLUMN()*35-90+ROW()-3, "0"))</f>
    </nc>
  </rcc>
  <rcc rId="31544" ua="false" sId="5">
    <nc r="L7" t="n">
      <f>INDIRECT("$Diferencia.Q" &amp; TEXT(COLUMN()*35-90+ROW()-3, "0"))</f>
    </nc>
  </rcc>
  <rcc rId="31545" ua="false" sId="5">
    <nc r="L8" t="n">
      <f>INDIRECT("$Diferencia.Q" &amp; TEXT(COLUMN()*35-90+ROW()-3, "0"))</f>
    </nc>
  </rcc>
  <rcc rId="31546" ua="false" sId="5">
    <nc r="L9" t="n">
      <f>INDIRECT("$Diferencia.Q" &amp; TEXT(COLUMN()*35-90+ROW()-3, "0"))</f>
    </nc>
  </rcc>
  <rcc rId="31547" ua="false" sId="5">
    <nc r="L10" t="n">
      <f>INDIRECT("$Diferencia.Q" &amp; TEXT(COLUMN()*35-90+ROW()-3, "0"))</f>
    </nc>
  </rcc>
  <rcc rId="31548" ua="false" sId="5">
    <nc r="L11" t="n">
      <f>INDIRECT("$Diferencia.Q" &amp; TEXT(COLUMN()*35-90+ROW()-3, "0"))</f>
    </nc>
  </rcc>
  <rcc rId="31549" ua="false" sId="5">
    <nc r="L12" t="n">
      <f>INDIRECT("$Diferencia.Q" &amp; TEXT(COLUMN()*35-90+ROW()-3, "0"))</f>
    </nc>
  </rcc>
  <rcc rId="31550" ua="false" sId="5">
    <nc r="L13" t="n">
      <f>INDIRECT("$Diferencia.Q" &amp; TEXT(COLUMN()*35-90+ROW()-3, "0"))</f>
    </nc>
  </rcc>
  <rcc rId="31551" ua="false" sId="5">
    <nc r="L14" t="n">
      <f>INDIRECT("$Diferencia.Q" &amp; TEXT(COLUMN()*35-90+ROW()-3, "0"))</f>
    </nc>
  </rcc>
  <rcc rId="31552" ua="false" sId="5">
    <nc r="L15" t="n">
      <f>INDIRECT("$Diferencia.Q" &amp; TEXT(COLUMN()*35-90+ROW()-3, "0"))</f>
    </nc>
  </rcc>
  <rcc rId="31553" ua="false" sId="5">
    <nc r="L16" t="n">
      <f>INDIRECT("$Diferencia.Q" &amp; TEXT(COLUMN()*35-90+ROW()-3, "0"))</f>
    </nc>
  </rcc>
  <rcc rId="31554" ua="false" sId="5">
    <nc r="L17" t="n">
      <f>INDIRECT("$Diferencia.Q" &amp; TEXT(COLUMN()*35-90+ROW()-3, "0"))</f>
    </nc>
  </rcc>
  <rcc rId="31555" ua="false" sId="5">
    <nc r="L18" t="n">
      <f>INDIRECT("$Diferencia.Q" &amp; TEXT(COLUMN()*35-90+ROW()-3, "0"))</f>
    </nc>
  </rcc>
  <rcc rId="31556" ua="false" sId="5">
    <nc r="L19" t="n">
      <f>INDIRECT("$Diferencia.Q" &amp; TEXT(COLUMN()*35-90+ROW()-3, "0"))</f>
    </nc>
  </rcc>
  <rcc rId="31557" ua="false" sId="5">
    <nc r="L20" t="n">
      <f>INDIRECT("$Diferencia.Q" &amp; TEXT(COLUMN()*35-90+ROW()-3, "0"))</f>
    </nc>
  </rcc>
  <rcc rId="31558" ua="false" sId="5">
    <nc r="L21" t="n">
      <f>INDIRECT("$Diferencia.Q" &amp; TEXT(COLUMN()*35-90+ROW()-3, "0"))</f>
    </nc>
  </rcc>
  <rcc rId="31559" ua="false" sId="5">
    <nc r="L22" t="n">
      <f>INDIRECT("$Diferencia.Q" &amp; TEXT(COLUMN()*35-90+ROW()-3, "0"))</f>
    </nc>
  </rcc>
  <rcc rId="31560" ua="false" sId="5">
    <nc r="L23" t="n">
      <f>INDIRECT("$Diferencia.Q" &amp; TEXT(COLUMN()*35-90+ROW()-3, "0"))</f>
    </nc>
  </rcc>
  <rcc rId="31561" ua="false" sId="5">
    <nc r="L24" t="n">
      <f>INDIRECT("$Diferencia.Q" &amp; TEXT(COLUMN()*35-90+ROW()-3, "0"))</f>
    </nc>
  </rcc>
  <rcc rId="31562" ua="false" sId="5">
    <nc r="L25" t="n">
      <f>INDIRECT("$Diferencia.Q" &amp; TEXT(COLUMN()*35-90+ROW()-3, "0"))</f>
    </nc>
  </rcc>
  <rcc rId="31563" ua="false" sId="5">
    <nc r="L26" t="n">
      <f>INDIRECT("$Diferencia.Q" &amp; TEXT(COLUMN()*35-90+ROW()-3, "0"))</f>
    </nc>
  </rcc>
  <rcc rId="31564" ua="false" sId="5">
    <nc r="L27" t="n">
      <f>INDIRECT("$Diferencia.Q" &amp; TEXT(COLUMN()*35-90+ROW()-3, "0"))</f>
    </nc>
  </rcc>
  <rcc rId="31565" ua="false" sId="5">
    <oc r="M3" t="e">
      <f>INDIRECT("$Diferencia.Q" &amp; TEXT(COLUMN()*35-90, "0"))</f>
    </oc>
    <nc r="M3" t="n">
      <f>INDIRECT("$Diferencia.Q" &amp; TEXT(COLUMN()*35-90+ROW()-3, "0"))</f>
    </nc>
  </rcc>
  <rcc rId="31566" ua="false" sId="5">
    <nc r="M4" t="n">
      <f>INDIRECT("$Diferencia.Q" &amp; TEXT(COLUMN()*35-90+ROW()-3, "0"))</f>
    </nc>
  </rcc>
  <rcc rId="31567" ua="false" sId="5">
    <nc r="M5" t="n">
      <f>INDIRECT("$Diferencia.Q" &amp; TEXT(COLUMN()*35-90+ROW()-3, "0"))</f>
    </nc>
  </rcc>
  <rcc rId="31568" ua="false" sId="5">
    <nc r="M6" t="n">
      <f>INDIRECT("$Diferencia.Q" &amp; TEXT(COLUMN()*35-90+ROW()-3, "0"))</f>
    </nc>
  </rcc>
  <rcc rId="31569" ua="false" sId="5">
    <nc r="M7" t="n">
      <f>INDIRECT("$Diferencia.Q" &amp; TEXT(COLUMN()*35-90+ROW()-3, "0"))</f>
    </nc>
  </rcc>
  <rcc rId="31570" ua="false" sId="5">
    <nc r="M8" t="n">
      <f>INDIRECT("$Diferencia.Q" &amp; TEXT(COLUMN()*35-90+ROW()-3, "0"))</f>
    </nc>
  </rcc>
  <rcc rId="31571" ua="false" sId="5">
    <nc r="M9" t="n">
      <f>INDIRECT("$Diferencia.Q" &amp; TEXT(COLUMN()*35-90+ROW()-3, "0"))</f>
    </nc>
  </rcc>
  <rcc rId="31572" ua="false" sId="5">
    <nc r="M10" t="n">
      <f>INDIRECT("$Diferencia.Q" &amp; TEXT(COLUMN()*35-90+ROW()-3, "0"))</f>
    </nc>
  </rcc>
  <rcc rId="31573" ua="false" sId="5">
    <nc r="M11" t="n">
      <f>INDIRECT("$Diferencia.Q" &amp; TEXT(COLUMN()*35-90+ROW()-3, "0"))</f>
    </nc>
  </rcc>
  <rcc rId="31574" ua="false" sId="5">
    <nc r="M12" t="n">
      <f>INDIRECT("$Diferencia.Q" &amp; TEXT(COLUMN()*35-90+ROW()-3, "0"))</f>
    </nc>
  </rcc>
  <rcc rId="31575" ua="false" sId="5">
    <nc r="M13" t="n">
      <f>INDIRECT("$Diferencia.Q" &amp; TEXT(COLUMN()*35-90+ROW()-3, "0"))</f>
    </nc>
  </rcc>
  <rcc rId="31576" ua="false" sId="5">
    <nc r="M14" t="n">
      <f>INDIRECT("$Diferencia.Q" &amp; TEXT(COLUMN()*35-90+ROW()-3, "0"))</f>
    </nc>
  </rcc>
  <rcc rId="31577" ua="false" sId="5">
    <nc r="M15" t="n">
      <f>INDIRECT("$Diferencia.Q" &amp; TEXT(COLUMN()*35-90+ROW()-3, "0"))</f>
    </nc>
  </rcc>
  <rcc rId="31578" ua="false" sId="5">
    <nc r="M16" t="n">
      <f>INDIRECT("$Diferencia.Q" &amp; TEXT(COLUMN()*35-90+ROW()-3, "0"))</f>
    </nc>
  </rcc>
  <rcc rId="31579" ua="false" sId="5">
    <nc r="M17" t="n">
      <f>INDIRECT("$Diferencia.Q" &amp; TEXT(COLUMN()*35-90+ROW()-3, "0"))</f>
    </nc>
  </rcc>
  <rcc rId="31580" ua="false" sId="5">
    <nc r="M18" t="n">
      <f>INDIRECT("$Diferencia.Q" &amp; TEXT(COLUMN()*35-90+ROW()-3, "0"))</f>
    </nc>
  </rcc>
  <rcc rId="31581" ua="false" sId="5">
    <nc r="M19" t="n">
      <f>INDIRECT("$Diferencia.Q" &amp; TEXT(COLUMN()*35-90+ROW()-3, "0"))</f>
    </nc>
  </rcc>
  <rcc rId="31582" ua="false" sId="5">
    <nc r="M20" t="n">
      <f>INDIRECT("$Diferencia.Q" &amp; TEXT(COLUMN()*35-90+ROW()-3, "0"))</f>
    </nc>
  </rcc>
  <rcc rId="31583" ua="false" sId="5">
    <nc r="M21" t="n">
      <f>INDIRECT("$Diferencia.Q" &amp; TEXT(COLUMN()*35-90+ROW()-3, "0"))</f>
    </nc>
  </rcc>
  <rcc rId="31584" ua="false" sId="5">
    <nc r="M22" t="n">
      <f>INDIRECT("$Diferencia.Q" &amp; TEXT(COLUMN()*35-90+ROW()-3, "0"))</f>
    </nc>
  </rcc>
  <rcc rId="31585" ua="false" sId="5">
    <nc r="M23" t="n">
      <f>INDIRECT("$Diferencia.Q" &amp; TEXT(COLUMN()*35-90+ROW()-3, "0"))</f>
    </nc>
  </rcc>
  <rcc rId="31586" ua="false" sId="5">
    <nc r="M24" t="n">
      <f>INDIRECT("$Diferencia.Q" &amp; TEXT(COLUMN()*35-90+ROW()-3, "0"))</f>
    </nc>
  </rcc>
  <rcc rId="31587" ua="false" sId="5">
    <nc r="M25" t="n">
      <f>INDIRECT("$Diferencia.Q" &amp; TEXT(COLUMN()*35-90+ROW()-3, "0"))</f>
    </nc>
  </rcc>
  <rcc rId="31588" ua="false" sId="5">
    <nc r="M26" t="n">
      <f>INDIRECT("$Diferencia.Q" &amp; TEXT(COLUMN()*35-90+ROW()-3, "0"))</f>
    </nc>
  </rcc>
  <rcc rId="31589" ua="false" sId="5">
    <nc r="M27" t="n">
      <f>INDIRECT("$Diferencia.Q" &amp; TEXT(COLUMN()*35-90+ROW()-3, "0"))</f>
    </nc>
  </rcc>
  <rcc rId="31590" ua="false" sId="5">
    <oc r="N3" t="e">
      <f>INDIRECT("$Diferencia.Q" &amp; TEXT(COLUMN()*35-90, "0"))</f>
    </oc>
    <nc r="N3" t="n">
      <f>INDIRECT("$Diferencia.Q" &amp; TEXT(COLUMN()*35-90+ROW()-3, "0"))</f>
    </nc>
  </rcc>
  <rcc rId="31591" ua="false" sId="5">
    <nc r="N4" t="n">
      <f>INDIRECT("$Diferencia.Q" &amp; TEXT(COLUMN()*35-90+ROW()-3, "0"))</f>
    </nc>
  </rcc>
  <rcc rId="31592" ua="false" sId="5">
    <nc r="N5" t="n">
      <f>INDIRECT("$Diferencia.Q" &amp; TEXT(COLUMN()*35-90+ROW()-3, "0"))</f>
    </nc>
  </rcc>
  <rcc rId="31593" ua="false" sId="5">
    <nc r="N6" t="n">
      <f>INDIRECT("$Diferencia.Q" &amp; TEXT(COLUMN()*35-90+ROW()-3, "0"))</f>
    </nc>
  </rcc>
  <rcc rId="31594" ua="false" sId="5">
    <nc r="N7" t="n">
      <f>INDIRECT("$Diferencia.Q" &amp; TEXT(COLUMN()*35-90+ROW()-3, "0"))</f>
    </nc>
  </rcc>
  <rcc rId="31595" ua="false" sId="5">
    <nc r="N8" t="n">
      <f>INDIRECT("$Diferencia.Q" &amp; TEXT(COLUMN()*35-90+ROW()-3, "0"))</f>
    </nc>
  </rcc>
  <rcc rId="31596" ua="false" sId="5">
    <nc r="N9" t="n">
      <f>INDIRECT("$Diferencia.Q" &amp; TEXT(COLUMN()*35-90+ROW()-3, "0"))</f>
    </nc>
  </rcc>
  <rcc rId="31597" ua="false" sId="5">
    <nc r="N10" t="n">
      <f>INDIRECT("$Diferencia.Q" &amp; TEXT(COLUMN()*35-90+ROW()-3, "0"))</f>
    </nc>
  </rcc>
  <rcc rId="31598" ua="false" sId="5">
    <nc r="N11" t="n">
      <f>INDIRECT("$Diferencia.Q" &amp; TEXT(COLUMN()*35-90+ROW()-3, "0"))</f>
    </nc>
  </rcc>
  <rcc rId="31599" ua="false" sId="5">
    <nc r="N12" t="n">
      <f>INDIRECT("$Diferencia.Q" &amp; TEXT(COLUMN()*35-90+ROW()-3, "0"))</f>
    </nc>
  </rcc>
  <rcc rId="31600" ua="false" sId="5">
    <nc r="N13" t="n">
      <f>INDIRECT("$Diferencia.Q" &amp; TEXT(COLUMN()*35-90+ROW()-3, "0"))</f>
    </nc>
  </rcc>
  <rcc rId="31601" ua="false" sId="5">
    <nc r="N14" t="n">
      <f>INDIRECT("$Diferencia.Q" &amp; TEXT(COLUMN()*35-90+ROW()-3, "0"))</f>
    </nc>
  </rcc>
  <rcc rId="31602" ua="false" sId="5">
    <nc r="N15" t="n">
      <f>INDIRECT("$Diferencia.Q" &amp; TEXT(COLUMN()*35-90+ROW()-3, "0"))</f>
    </nc>
  </rcc>
  <rcc rId="31603" ua="false" sId="5">
    <nc r="N16" t="n">
      <f>INDIRECT("$Diferencia.Q" &amp; TEXT(COLUMN()*35-90+ROW()-3, "0"))</f>
    </nc>
  </rcc>
  <rcc rId="31604" ua="false" sId="5">
    <nc r="N17" t="n">
      <f>INDIRECT("$Diferencia.Q" &amp; TEXT(COLUMN()*35-90+ROW()-3, "0"))</f>
    </nc>
  </rcc>
  <rcc rId="31605" ua="false" sId="5">
    <nc r="N18" t="n">
      <f>INDIRECT("$Diferencia.Q" &amp; TEXT(COLUMN()*35-90+ROW()-3, "0"))</f>
    </nc>
  </rcc>
  <rcc rId="31606" ua="false" sId="5">
    <nc r="N19" t="n">
      <f>INDIRECT("$Diferencia.Q" &amp; TEXT(COLUMN()*35-90+ROW()-3, "0"))</f>
    </nc>
  </rcc>
  <rcc rId="31607" ua="false" sId="5">
    <nc r="N20" t="n">
      <f>INDIRECT("$Diferencia.Q" &amp; TEXT(COLUMN()*35-90+ROW()-3, "0"))</f>
    </nc>
  </rcc>
  <rcc rId="31608" ua="false" sId="5">
    <nc r="N21" t="n">
      <f>INDIRECT("$Diferencia.Q" &amp; TEXT(COLUMN()*35-90+ROW()-3, "0"))</f>
    </nc>
  </rcc>
  <rcc rId="31609" ua="false" sId="5">
    <nc r="N22" t="n">
      <f>INDIRECT("$Diferencia.Q" &amp; TEXT(COLUMN()*35-90+ROW()-3, "0"))</f>
    </nc>
  </rcc>
  <rcc rId="31610" ua="false" sId="5">
    <nc r="N23" t="n">
      <f>INDIRECT("$Diferencia.Q" &amp; TEXT(COLUMN()*35-90+ROW()-3, "0"))</f>
    </nc>
  </rcc>
  <rcc rId="31611" ua="false" sId="5">
    <nc r="N24" t="n">
      <f>INDIRECT("$Diferencia.Q" &amp; TEXT(COLUMN()*35-90+ROW()-3, "0"))</f>
    </nc>
  </rcc>
  <rcc rId="31612" ua="false" sId="5">
    <nc r="N25" t="n">
      <f>INDIRECT("$Diferencia.Q" &amp; TEXT(COLUMN()*35-90+ROW()-3, "0"))</f>
    </nc>
  </rcc>
  <rcc rId="31613" ua="false" sId="5">
    <nc r="N26" t="n">
      <f>INDIRECT("$Diferencia.Q" &amp; TEXT(COLUMN()*35-90+ROW()-3, "0"))</f>
    </nc>
  </rcc>
  <rcc rId="31614" ua="false" sId="5">
    <nc r="N27" t="n">
      <f>INDIRECT("$Diferencia.Q" &amp; TEXT(COLUMN()*35-90+ROW()-3, "0"))</f>
    </nc>
  </rcc>
  <rcc rId="31615" ua="false" sId="5">
    <oc r="O3" t="e">
      <f>INDIRECT("$Diferencia.Q" &amp; TEXT(COLUMN()*35-90, "0"))</f>
    </oc>
    <nc r="O3" t="n">
      <f>INDIRECT("$Diferencia.Q" &amp; TEXT(COLUMN()*35-90+ROW()-3, "0"))</f>
    </nc>
  </rcc>
  <rcc rId="31616" ua="false" sId="5">
    <nc r="O4" t="n">
      <f>INDIRECT("$Diferencia.Q" &amp; TEXT(COLUMN()*35-90+ROW()-3, "0"))</f>
    </nc>
  </rcc>
  <rcc rId="31617" ua="false" sId="5">
    <nc r="O5" t="n">
      <f>INDIRECT("$Diferencia.Q" &amp; TEXT(COLUMN()*35-90+ROW()-3, "0"))</f>
    </nc>
  </rcc>
  <rcc rId="31618" ua="false" sId="5">
    <nc r="O6" t="n">
      <f>INDIRECT("$Diferencia.Q" &amp; TEXT(COLUMN()*35-90+ROW()-3, "0"))</f>
    </nc>
  </rcc>
  <rcc rId="31619" ua="false" sId="5">
    <nc r="O7" t="n">
      <f>INDIRECT("$Diferencia.Q" &amp; TEXT(COLUMN()*35-90+ROW()-3, "0"))</f>
    </nc>
  </rcc>
  <rcc rId="31620" ua="false" sId="5">
    <nc r="O8" t="n">
      <f>INDIRECT("$Diferencia.Q" &amp; TEXT(COLUMN()*35-90+ROW()-3, "0"))</f>
    </nc>
  </rcc>
  <rcc rId="31621" ua="false" sId="5">
    <nc r="O9" t="n">
      <f>INDIRECT("$Diferencia.Q" &amp; TEXT(COLUMN()*35-90+ROW()-3, "0"))</f>
    </nc>
  </rcc>
  <rcc rId="31622" ua="false" sId="5">
    <nc r="O10" t="n">
      <f>INDIRECT("$Diferencia.Q" &amp; TEXT(COLUMN()*35-90+ROW()-3, "0"))</f>
    </nc>
  </rcc>
  <rcc rId="31623" ua="false" sId="5">
    <nc r="O11" t="n">
      <f>INDIRECT("$Diferencia.Q" &amp; TEXT(COLUMN()*35-90+ROW()-3, "0"))</f>
    </nc>
  </rcc>
  <rcc rId="31624" ua="false" sId="5">
    <nc r="O12" t="n">
      <f>INDIRECT("$Diferencia.Q" &amp; TEXT(COLUMN()*35-90+ROW()-3, "0"))</f>
    </nc>
  </rcc>
  <rcc rId="31625" ua="false" sId="5">
    <nc r="O13" t="n">
      <f>INDIRECT("$Diferencia.Q" &amp; TEXT(COLUMN()*35-90+ROW()-3, "0"))</f>
    </nc>
  </rcc>
  <rcc rId="31626" ua="false" sId="5">
    <nc r="O14" t="n">
      <f>INDIRECT("$Diferencia.Q" &amp; TEXT(COLUMN()*35-90+ROW()-3, "0"))</f>
    </nc>
  </rcc>
  <rcc rId="31627" ua="false" sId="5">
    <nc r="O15" t="n">
      <f>INDIRECT("$Diferencia.Q" &amp; TEXT(COLUMN()*35-90+ROW()-3, "0"))</f>
    </nc>
  </rcc>
  <rcc rId="31628" ua="false" sId="5">
    <nc r="O16" t="n">
      <f>INDIRECT("$Diferencia.Q" &amp; TEXT(COLUMN()*35-90+ROW()-3, "0"))</f>
    </nc>
  </rcc>
  <rcc rId="31629" ua="false" sId="5">
    <nc r="O17" t="n">
      <f>INDIRECT("$Diferencia.Q" &amp; TEXT(COLUMN()*35-90+ROW()-3, "0"))</f>
    </nc>
  </rcc>
  <rcc rId="31630" ua="false" sId="5">
    <nc r="O18" t="n">
      <f>INDIRECT("$Diferencia.Q" &amp; TEXT(COLUMN()*35-90+ROW()-3, "0"))</f>
    </nc>
  </rcc>
  <rcc rId="31631" ua="false" sId="5">
    <nc r="O19" t="n">
      <f>INDIRECT("$Diferencia.Q" &amp; TEXT(COLUMN()*35-90+ROW()-3, "0"))</f>
    </nc>
  </rcc>
  <rcc rId="31632" ua="false" sId="5">
    <nc r="O20" t="n">
      <f>INDIRECT("$Diferencia.Q" &amp; TEXT(COLUMN()*35-90+ROW()-3, "0"))</f>
    </nc>
  </rcc>
  <rcc rId="31633" ua="false" sId="5">
    <nc r="O21" t="n">
      <f>INDIRECT("$Diferencia.Q" &amp; TEXT(COLUMN()*35-90+ROW()-3, "0"))</f>
    </nc>
  </rcc>
  <rcc rId="31634" ua="false" sId="5">
    <nc r="O22" t="n">
      <f>INDIRECT("$Diferencia.Q" &amp; TEXT(COLUMN()*35-90+ROW()-3, "0"))</f>
    </nc>
  </rcc>
  <rcc rId="31635" ua="false" sId="5">
    <nc r="O23" t="n">
      <f>INDIRECT("$Diferencia.Q" &amp; TEXT(COLUMN()*35-90+ROW()-3, "0"))</f>
    </nc>
  </rcc>
  <rcc rId="31636" ua="false" sId="5">
    <nc r="O24" t="n">
      <f>INDIRECT("$Diferencia.Q" &amp; TEXT(COLUMN()*35-90+ROW()-3, "0"))</f>
    </nc>
  </rcc>
  <rcc rId="31637" ua="false" sId="5">
    <nc r="O25" t="n">
      <f>INDIRECT("$Diferencia.Q" &amp; TEXT(COLUMN()*35-90+ROW()-3, "0"))</f>
    </nc>
  </rcc>
  <rcc rId="31638" ua="false" sId="5">
    <nc r="O26" t="n">
      <f>INDIRECT("$Diferencia.Q" &amp; TEXT(COLUMN()*35-90+ROW()-3, "0"))</f>
    </nc>
  </rcc>
  <rcc rId="31639" ua="false" sId="5">
    <nc r="O27" t="n">
      <f>INDIRECT("$Diferencia.Q" &amp; TEXT(COLUMN()*35-90+ROW()-3, "0"))</f>
    </nc>
  </rcc>
  <rcc rId="31640" ua="false" sId="5">
    <oc r="P3" t="e">
      <f>INDIRECT("$Diferencia.Q" &amp; TEXT(COLUMN()*35-90, "0"))</f>
    </oc>
    <nc r="P3" t="n">
      <f>INDIRECT("$Diferencia.Q" &amp; TEXT(COLUMN()*35-90+ROW()-3, "0"))</f>
    </nc>
  </rcc>
  <rcc rId="31641" ua="false" sId="5">
    <nc r="P4" t="n">
      <f>INDIRECT("$Diferencia.Q" &amp; TEXT(COLUMN()*35-90+ROW()-3, "0"))</f>
    </nc>
  </rcc>
  <rcc rId="31642" ua="false" sId="5">
    <nc r="P5" t="n">
      <f>INDIRECT("$Diferencia.Q" &amp; TEXT(COLUMN()*35-90+ROW()-3, "0"))</f>
    </nc>
  </rcc>
  <rcc rId="31643" ua="false" sId="5">
    <nc r="P6" t="n">
      <f>INDIRECT("$Diferencia.Q" &amp; TEXT(COLUMN()*35-90+ROW()-3, "0"))</f>
    </nc>
  </rcc>
  <rcc rId="31644" ua="false" sId="5">
    <nc r="P7" t="n">
      <f>INDIRECT("$Diferencia.Q" &amp; TEXT(COLUMN()*35-90+ROW()-3, "0"))</f>
    </nc>
  </rcc>
  <rcc rId="31645" ua="false" sId="5">
    <nc r="P8" t="n">
      <f>INDIRECT("$Diferencia.Q" &amp; TEXT(COLUMN()*35-90+ROW()-3, "0"))</f>
    </nc>
  </rcc>
  <rcc rId="31646" ua="false" sId="5">
    <nc r="P9" t="n">
      <f>INDIRECT("$Diferencia.Q" &amp; TEXT(COLUMN()*35-90+ROW()-3, "0"))</f>
    </nc>
  </rcc>
  <rcc rId="31647" ua="false" sId="5">
    <nc r="P10" t="n">
      <f>INDIRECT("$Diferencia.Q" &amp; TEXT(COLUMN()*35-90+ROW()-3, "0"))</f>
    </nc>
  </rcc>
  <rcc rId="31648" ua="false" sId="5">
    <nc r="P11" t="n">
      <f>INDIRECT("$Diferencia.Q" &amp; TEXT(COLUMN()*35-90+ROW()-3, "0"))</f>
    </nc>
  </rcc>
  <rcc rId="31649" ua="false" sId="5">
    <nc r="P12" t="n">
      <f>INDIRECT("$Diferencia.Q" &amp; TEXT(COLUMN()*35-90+ROW()-3, "0"))</f>
    </nc>
  </rcc>
  <rcc rId="31650" ua="false" sId="5">
    <nc r="P13" t="n">
      <f>INDIRECT("$Diferencia.Q" &amp; TEXT(COLUMN()*35-90+ROW()-3, "0"))</f>
    </nc>
  </rcc>
  <rcc rId="31651" ua="false" sId="5">
    <nc r="P14" t="n">
      <f>INDIRECT("$Diferencia.Q" &amp; TEXT(COLUMN()*35-90+ROW()-3, "0"))</f>
    </nc>
  </rcc>
  <rcc rId="31652" ua="false" sId="5">
    <nc r="P15" t="n">
      <f>INDIRECT("$Diferencia.Q" &amp; TEXT(COLUMN()*35-90+ROW()-3, "0"))</f>
    </nc>
  </rcc>
  <rcc rId="31653" ua="false" sId="5">
    <nc r="P16" t="n">
      <f>INDIRECT("$Diferencia.Q" &amp; TEXT(COLUMN()*35-90+ROW()-3, "0"))</f>
    </nc>
  </rcc>
  <rcc rId="31654" ua="false" sId="5">
    <nc r="P17" t="n">
      <f>INDIRECT("$Diferencia.Q" &amp; TEXT(COLUMN()*35-90+ROW()-3, "0"))</f>
    </nc>
  </rcc>
  <rcc rId="31655" ua="false" sId="5">
    <nc r="P18" t="n">
      <f>INDIRECT("$Diferencia.Q" &amp; TEXT(COLUMN()*35-90+ROW()-3, "0"))</f>
    </nc>
  </rcc>
  <rcc rId="31656" ua="false" sId="5">
    <nc r="P19" t="n">
      <f>INDIRECT("$Diferencia.Q" &amp; TEXT(COLUMN()*35-90+ROW()-3, "0"))</f>
    </nc>
  </rcc>
  <rcc rId="31657" ua="false" sId="5">
    <nc r="P20" t="n">
      <f>INDIRECT("$Diferencia.Q" &amp; TEXT(COLUMN()*35-90+ROW()-3, "0"))</f>
    </nc>
  </rcc>
  <rcc rId="31658" ua="false" sId="5">
    <nc r="P21" t="n">
      <f>INDIRECT("$Diferencia.Q" &amp; TEXT(COLUMN()*35-90+ROW()-3, "0"))</f>
    </nc>
  </rcc>
  <rcc rId="31659" ua="false" sId="5">
    <nc r="P22" t="n">
      <f>INDIRECT("$Diferencia.Q" &amp; TEXT(COLUMN()*35-90+ROW()-3, "0"))</f>
    </nc>
  </rcc>
  <rcc rId="31660" ua="false" sId="5">
    <nc r="P23" t="n">
      <f>INDIRECT("$Diferencia.Q" &amp; TEXT(COLUMN()*35-90+ROW()-3, "0"))</f>
    </nc>
  </rcc>
  <rcc rId="31661" ua="false" sId="5">
    <nc r="P24" t="n">
      <f>INDIRECT("$Diferencia.Q" &amp; TEXT(COLUMN()*35-90+ROW()-3, "0"))</f>
    </nc>
  </rcc>
  <rcc rId="31662" ua="false" sId="5">
    <nc r="P25" t="n">
      <f>INDIRECT("$Diferencia.Q" &amp; TEXT(COLUMN()*35-90+ROW()-3, "0"))</f>
    </nc>
  </rcc>
  <rcc rId="31663" ua="false" sId="5">
    <nc r="P26" t="n">
      <f>INDIRECT("$Diferencia.Q" &amp; TEXT(COLUMN()*35-90+ROW()-3, "0"))</f>
    </nc>
  </rcc>
  <rcc rId="31664" ua="false" sId="5">
    <nc r="P27" t="n">
      <f>INDIRECT("$Diferencia.Q" &amp; TEXT(COLUMN()*35-90+ROW()-3, "0"))</f>
    </nc>
  </rcc>
  <rcc rId="31665" ua="false" sId="5">
    <oc r="Q3" t="e">
      <f>INDIRECT("$Diferencia.Q" &amp; TEXT(COLUMN()*35-90, "0"))</f>
    </oc>
    <nc r="Q3" t="n">
      <f>INDIRECT("$Diferencia.Q" &amp; TEXT(COLUMN()*35-90+ROW()-3, "0"))</f>
    </nc>
  </rcc>
  <rcc rId="31666" ua="false" sId="5">
    <nc r="Q4" t="n">
      <f>INDIRECT("$Diferencia.Q" &amp; TEXT(COLUMN()*35-90+ROW()-3, "0"))</f>
    </nc>
  </rcc>
  <rcc rId="31667" ua="false" sId="5">
    <nc r="Q5" t="n">
      <f>INDIRECT("$Diferencia.Q" &amp; TEXT(COLUMN()*35-90+ROW()-3, "0"))</f>
    </nc>
  </rcc>
  <rcc rId="31668" ua="false" sId="5">
    <nc r="Q6" t="n">
      <f>INDIRECT("$Diferencia.Q" &amp; TEXT(COLUMN()*35-90+ROW()-3, "0"))</f>
    </nc>
  </rcc>
  <rcc rId="31669" ua="false" sId="5">
    <nc r="Q7" t="n">
      <f>INDIRECT("$Diferencia.Q" &amp; TEXT(COLUMN()*35-90+ROW()-3, "0"))</f>
    </nc>
  </rcc>
  <rcc rId="31670" ua="false" sId="5">
    <nc r="Q8" t="n">
      <f>INDIRECT("$Diferencia.Q" &amp; TEXT(COLUMN()*35-90+ROW()-3, "0"))</f>
    </nc>
  </rcc>
  <rcc rId="31671" ua="false" sId="5">
    <nc r="Q9" t="n">
      <f>INDIRECT("$Diferencia.Q" &amp; TEXT(COLUMN()*35-90+ROW()-3, "0"))</f>
    </nc>
  </rcc>
  <rcc rId="31672" ua="false" sId="5">
    <nc r="Q10" t="n">
      <f>INDIRECT("$Diferencia.Q" &amp; TEXT(COLUMN()*35-90+ROW()-3, "0"))</f>
    </nc>
  </rcc>
  <rcc rId="31673" ua="false" sId="5">
    <nc r="Q11" t="n">
      <f>INDIRECT("$Diferencia.Q" &amp; TEXT(COLUMN()*35-90+ROW()-3, "0"))</f>
    </nc>
  </rcc>
  <rcc rId="31674" ua="false" sId="5">
    <nc r="Q12" t="n">
      <f>INDIRECT("$Diferencia.Q" &amp; TEXT(COLUMN()*35-90+ROW()-3, "0"))</f>
    </nc>
  </rcc>
  <rcc rId="31675" ua="false" sId="5">
    <nc r="Q13" t="n">
      <f>INDIRECT("$Diferencia.Q" &amp; TEXT(COLUMN()*35-90+ROW()-3, "0"))</f>
    </nc>
  </rcc>
  <rcc rId="31676" ua="false" sId="5">
    <nc r="Q14" t="n">
      <f>INDIRECT("$Diferencia.Q" &amp; TEXT(COLUMN()*35-90+ROW()-3, "0"))</f>
    </nc>
  </rcc>
  <rcc rId="31677" ua="false" sId="5">
    <nc r="Q15" t="n">
      <f>INDIRECT("$Diferencia.Q" &amp; TEXT(COLUMN()*35-90+ROW()-3, "0"))</f>
    </nc>
  </rcc>
  <rcc rId="31678" ua="false" sId="5">
    <nc r="Q16" t="n">
      <f>INDIRECT("$Diferencia.Q" &amp; TEXT(COLUMN()*35-90+ROW()-3, "0"))</f>
    </nc>
  </rcc>
  <rcc rId="31679" ua="false" sId="5">
    <nc r="Q17" t="n">
      <f>INDIRECT("$Diferencia.Q" &amp; TEXT(COLUMN()*35-90+ROW()-3, "0"))</f>
    </nc>
  </rcc>
  <rcc rId="31680" ua="false" sId="5">
    <nc r="Q18" t="n">
      <f>INDIRECT("$Diferencia.Q" &amp; TEXT(COLUMN()*35-90+ROW()-3, "0"))</f>
    </nc>
  </rcc>
  <rcc rId="31681" ua="false" sId="5">
    <nc r="Q19" t="n">
      <f>INDIRECT("$Diferencia.Q" &amp; TEXT(COLUMN()*35-90+ROW()-3, "0"))</f>
    </nc>
  </rcc>
  <rcc rId="31682" ua="false" sId="5">
    <nc r="Q20" t="n">
      <f>INDIRECT("$Diferencia.Q" &amp; TEXT(COLUMN()*35-90+ROW()-3, "0"))</f>
    </nc>
  </rcc>
  <rcc rId="31683" ua="false" sId="5">
    <nc r="Q21" t="n">
      <f>INDIRECT("$Diferencia.Q" &amp; TEXT(COLUMN()*35-90+ROW()-3, "0"))</f>
    </nc>
  </rcc>
  <rcc rId="31684" ua="false" sId="5">
    <nc r="Q22" t="n">
      <f>INDIRECT("$Diferencia.Q" &amp; TEXT(COLUMN()*35-90+ROW()-3, "0"))</f>
    </nc>
  </rcc>
  <rcc rId="31685" ua="false" sId="5">
    <nc r="Q23" t="n">
      <f>INDIRECT("$Diferencia.Q" &amp; TEXT(COLUMN()*35-90+ROW()-3, "0"))</f>
    </nc>
  </rcc>
  <rcc rId="31686" ua="false" sId="5">
    <nc r="Q24" t="n">
      <f>INDIRECT("$Diferencia.Q" &amp; TEXT(COLUMN()*35-90+ROW()-3, "0"))</f>
    </nc>
  </rcc>
  <rcc rId="31687" ua="false" sId="5">
    <nc r="Q25" t="n">
      <f>INDIRECT("$Diferencia.Q" &amp; TEXT(COLUMN()*35-90+ROW()-3, "0"))</f>
    </nc>
  </rcc>
  <rcc rId="31688" ua="false" sId="5">
    <nc r="Q26" t="n">
      <f>INDIRECT("$Diferencia.Q" &amp; TEXT(COLUMN()*35-90+ROW()-3, "0"))</f>
    </nc>
  </rcc>
  <rcc rId="31689" ua="false" sId="5">
    <nc r="Q27" t="n">
      <f>INDIRECT("$Diferencia.Q" &amp; TEXT(COLUMN()*35-90+ROW()-3, "0"))</f>
    </nc>
  </rcc>
</revisions>
</file>

<file path=xl/revisions/revisionLog41.xml><?xml version="1.0" encoding="utf-8"?>
<revisions xmlns="http://schemas.openxmlformats.org/spreadsheetml/2006/main" xmlns:r="http://schemas.openxmlformats.org/officeDocument/2006/relationships">
  <rcc rId="31690" ua="false" sId="5">
    <nc r="C28" t="n">
      <f>INDIRECT("$Diferencia.Q" &amp; TEXT(COLUMN()*35-90+ROW()-3, "0"))</f>
    </nc>
  </rcc>
  <rcc rId="31691" ua="false" sId="5">
    <nc r="C29" t="n">
      <f>INDIRECT("$Diferencia.Q" &amp; TEXT(COLUMN()*35-90+ROW()-3, "0"))</f>
    </nc>
  </rcc>
  <rcc rId="31692" ua="false" sId="5">
    <nc r="D28" t="n">
      <f>INDIRECT("$Diferencia.Q" &amp; TEXT(COLUMN()*35-90+ROW()-3, "0"))</f>
    </nc>
  </rcc>
  <rcc rId="31693" ua="false" sId="5">
    <nc r="D29" t="n">
      <f>INDIRECT("$Diferencia.Q" &amp; TEXT(COLUMN()*35-90+ROW()-3, "0"))</f>
    </nc>
  </rcc>
</revisions>
</file>

<file path=xl/revisions/userNames.xml><?xml version="1.0" encoding="utf-8"?>
<users xmlns="http://schemas.openxmlformats.org/spreadsheetml/2006/main" xmlns:r="http://schemas.openxmlformats.org/officeDocument/2006/relationships" count="0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048576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A394" activeCellId="0" sqref="A394"/>
    </sheetView>
  </sheetViews>
  <sheetFormatPr defaultColWidth="9.8671875" defaultRowHeight="12" zeroHeight="false" outlineLevelRow="0" outlineLevelCol="0"/>
  <cols>
    <col collapsed="false" customWidth="true" hidden="false" outlineLevel="0" max="1" min="1" style="1" width="27.6"/>
    <col collapsed="false" customWidth="true" hidden="false" outlineLevel="0" max="8" min="2" style="1" width="10.35"/>
    <col collapsed="false" customWidth="true" hidden="false" outlineLevel="0" max="9" min="9" style="1" width="11.53"/>
    <col collapsed="false" customWidth="true" hidden="false" outlineLevel="0" max="10" min="10" style="1" width="10.35"/>
    <col collapsed="false" customWidth="false" hidden="false" outlineLevel="0" max="11" min="11" style="1" width="9.85"/>
    <col collapsed="false" customWidth="true" hidden="false" outlineLevel="0" max="14" min="12" style="1" width="10.35"/>
    <col collapsed="false" customWidth="false" hidden="false" outlineLevel="0" max="1024" min="15" style="1" width="9.85"/>
  </cols>
  <sheetData>
    <row r="1" s="3" customFormat="true" ht="17.35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="3" customFormat="true" ht="17.35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="3" customFormat="true" ht="17.35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="3" customFormat="true" ht="17.35" hidden="false" customHeight="false" outlineLevel="0" collapsed="false">
      <c r="A4" s="2" t="s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="3" customFormat="true" ht="17.35" hidden="false" customHeight="false" outlineLevel="0" collapsed="false">
      <c r="A5" s="2" t="s">
        <v>1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="3" customFormat="true" ht="17.35" hidden="false" customHeight="false" outlineLevel="0" collapsed="false">
      <c r="A6" s="2" t="s">
        <v>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="3" customFormat="true" ht="15" hidden="false" customHeight="false" outlineLevel="0" collapsed="false">
      <c r="A7" s="4" t="s">
        <v>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="3" customFormat="true" ht="15" hidden="false" customHeight="false" outlineLevel="0" collapsed="false">
      <c r="A8" s="5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="3" customFormat="true" ht="12.8" hidden="false" customHeight="false" outlineLevel="0" collapsed="false">
      <c r="A9" s="6" t="s">
        <v>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="3" customFormat="true" ht="12.8" hidden="false" customHeight="false" outlineLevel="0" collapsed="false"/>
    <row r="11" s="3" customFormat="true" ht="12.8" hidden="false" customHeight="false" outlineLevel="0" collapsed="false">
      <c r="A11" s="7" t="s">
        <v>6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="3" customFormat="true" ht="12.8" hidden="false" customHeight="false" outlineLevel="0" collapsed="false">
      <c r="A12" s="7" t="s">
        <v>7</v>
      </c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="3" customFormat="true" ht="12.8" hidden="false" customHeight="true" outlineLevel="0" collapsed="false">
      <c r="A13" s="8" t="s">
        <v>8</v>
      </c>
      <c r="B13" s="9" t="s">
        <v>9</v>
      </c>
      <c r="C13" s="9"/>
      <c r="D13" s="9"/>
      <c r="E13" s="9"/>
      <c r="F13" s="9"/>
      <c r="G13" s="9"/>
      <c r="H13" s="9"/>
      <c r="I13" s="9"/>
      <c r="J13" s="8" t="s">
        <v>10</v>
      </c>
      <c r="K13" s="8" t="s">
        <v>11</v>
      </c>
      <c r="L13" s="8" t="s">
        <v>12</v>
      </c>
      <c r="M13" s="8" t="s">
        <v>13</v>
      </c>
    </row>
    <row r="14" s="3" customFormat="true" ht="28.3" hidden="false" customHeight="false" outlineLevel="0" collapsed="false">
      <c r="A14" s="8"/>
      <c r="B14" s="10" t="s">
        <v>14</v>
      </c>
      <c r="C14" s="10" t="s">
        <v>15</v>
      </c>
      <c r="D14" s="10" t="s">
        <v>16</v>
      </c>
      <c r="E14" s="10" t="s">
        <v>17</v>
      </c>
      <c r="F14" s="10" t="s">
        <v>18</v>
      </c>
      <c r="G14" s="10" t="s">
        <v>19</v>
      </c>
      <c r="H14" s="10" t="s">
        <v>20</v>
      </c>
      <c r="I14" s="8" t="s">
        <v>21</v>
      </c>
      <c r="J14" s="8"/>
      <c r="K14" s="8"/>
      <c r="L14" s="8"/>
      <c r="M14" s="8"/>
    </row>
    <row r="15" s="3" customFormat="true" ht="12.8" hidden="false" customHeight="false" outlineLevel="0" collapsed="false">
      <c r="A15" s="11" t="s">
        <v>22</v>
      </c>
      <c r="B15" s="12" t="n">
        <v>32434</v>
      </c>
      <c r="C15" s="12" t="n">
        <v>78</v>
      </c>
      <c r="D15" s="12" t="n">
        <v>2346.14576479301</v>
      </c>
      <c r="E15" s="12" t="n">
        <v>1665.73769585944</v>
      </c>
      <c r="F15" s="12" t="n">
        <v>830.5</v>
      </c>
      <c r="G15" s="12" t="n">
        <v>2432</v>
      </c>
      <c r="H15" s="12" t="n">
        <v>290</v>
      </c>
      <c r="I15" s="12" t="n">
        <v>2527.7</v>
      </c>
      <c r="J15" s="13" t="n">
        <v>0.083019125522997</v>
      </c>
      <c r="K15" s="12" t="n">
        <v>1011247</v>
      </c>
      <c r="L15" s="12" t="n">
        <v>39071470</v>
      </c>
      <c r="M15" s="12" t="n">
        <f aca="false">+K15+L15</f>
        <v>40082717</v>
      </c>
    </row>
    <row r="16" s="3" customFormat="true" ht="12.8" hidden="false" customHeight="false" outlineLevel="0" collapsed="false">
      <c r="A16" s="14" t="s">
        <v>23</v>
      </c>
      <c r="B16" s="15" t="n">
        <v>26579</v>
      </c>
      <c r="C16" s="15" t="n">
        <v>79</v>
      </c>
      <c r="D16" s="15" t="n">
        <v>2252.28195587828</v>
      </c>
      <c r="E16" s="15" t="n">
        <v>1588.93650133282</v>
      </c>
      <c r="F16" s="15" t="n">
        <v>768</v>
      </c>
      <c r="G16" s="15" t="n">
        <v>2216</v>
      </c>
      <c r="H16" s="15" t="n">
        <v>183</v>
      </c>
      <c r="I16" s="15" t="n">
        <v>2276.39</v>
      </c>
      <c r="J16" s="16" t="n">
        <v>0.0717670014895331</v>
      </c>
      <c r="K16" s="15" t="n">
        <v>874186</v>
      </c>
      <c r="L16" s="15" t="n">
        <v>25877573</v>
      </c>
      <c r="M16" s="15" t="n">
        <f aca="false">+K16+L16</f>
        <v>26751759</v>
      </c>
    </row>
    <row r="17" s="3" customFormat="true" ht="12.8" hidden="false" customHeight="false" outlineLevel="0" collapsed="false">
      <c r="A17" s="14" t="s">
        <v>24</v>
      </c>
      <c r="B17" s="15" t="n">
        <v>25023</v>
      </c>
      <c r="C17" s="15" t="n">
        <v>97</v>
      </c>
      <c r="D17" s="15" t="n">
        <v>1474.37764661018</v>
      </c>
      <c r="E17" s="15" t="n">
        <v>1208.6156653999</v>
      </c>
      <c r="F17" s="15" t="n">
        <v>418</v>
      </c>
      <c r="G17" s="15" t="n">
        <v>1122</v>
      </c>
      <c r="H17" s="15" t="n">
        <v>83</v>
      </c>
      <c r="I17" s="15" t="n">
        <v>1149.39</v>
      </c>
      <c r="J17" s="16" t="n">
        <v>0.0529896079185315</v>
      </c>
      <c r="K17" s="15" t="n">
        <v>645461</v>
      </c>
      <c r="L17" s="15" t="n">
        <v>16081736</v>
      </c>
      <c r="M17" s="15" t="n">
        <f aca="false">+K17+L17</f>
        <v>16727197</v>
      </c>
    </row>
    <row r="18" s="3" customFormat="true" ht="12.8" hidden="false" customHeight="false" outlineLevel="0" collapsed="false">
      <c r="A18" s="14" t="s">
        <v>25</v>
      </c>
      <c r="B18" s="15" t="n">
        <v>15411</v>
      </c>
      <c r="C18" s="15" t="n">
        <v>59</v>
      </c>
      <c r="D18" s="15" t="n">
        <v>658.482848130661</v>
      </c>
      <c r="E18" s="15" t="n">
        <v>564.917890039107</v>
      </c>
      <c r="F18" s="15" t="n">
        <v>206</v>
      </c>
      <c r="G18" s="15" t="n">
        <v>621</v>
      </c>
      <c r="H18" s="15" t="n">
        <v>63</v>
      </c>
      <c r="I18" s="15" t="n">
        <v>641.79</v>
      </c>
      <c r="J18" s="16" t="n">
        <v>0.0883722007042019</v>
      </c>
      <c r="K18" s="15" t="n">
        <v>1076452</v>
      </c>
      <c r="L18" s="15" t="n">
        <v>14667077</v>
      </c>
      <c r="M18" s="15" t="n">
        <f aca="false">+K18+L18</f>
        <v>15743529</v>
      </c>
    </row>
    <row r="19" s="3" customFormat="true" ht="12.8" hidden="false" customHeight="false" outlineLevel="0" collapsed="false">
      <c r="A19" s="14" t="s">
        <v>26</v>
      </c>
      <c r="B19" s="15" t="n">
        <v>18275</v>
      </c>
      <c r="C19" s="15" t="n">
        <v>110</v>
      </c>
      <c r="D19" s="15" t="n">
        <v>748.605566680802</v>
      </c>
      <c r="E19" s="15" t="n">
        <v>524.796362135348</v>
      </c>
      <c r="F19" s="15" t="n">
        <v>169</v>
      </c>
      <c r="G19" s="15" t="n">
        <v>533</v>
      </c>
      <c r="H19" s="15" t="n">
        <v>5</v>
      </c>
      <c r="I19" s="15" t="n">
        <v>534.65</v>
      </c>
      <c r="J19" s="16" t="n">
        <v>0.0375872432338738</v>
      </c>
      <c r="K19" s="15" t="n">
        <v>457846</v>
      </c>
      <c r="L19" s="15" t="n">
        <v>12567996</v>
      </c>
      <c r="M19" s="15" t="n">
        <f aca="false">+K19+L19</f>
        <v>13025842</v>
      </c>
    </row>
    <row r="20" s="3" customFormat="true" ht="12.8" hidden="false" customHeight="false" outlineLevel="0" collapsed="false">
      <c r="A20" s="14" t="s">
        <v>27</v>
      </c>
      <c r="B20" s="15" t="n">
        <v>21848</v>
      </c>
      <c r="C20" s="15" t="n">
        <v>100</v>
      </c>
      <c r="D20" s="15" t="n">
        <v>1082.89178310075</v>
      </c>
      <c r="E20" s="15" t="n">
        <v>706.970850251791</v>
      </c>
      <c r="F20" s="15" t="n">
        <v>226</v>
      </c>
      <c r="G20" s="15" t="n">
        <v>618</v>
      </c>
      <c r="H20" s="15" t="n">
        <v>40</v>
      </c>
      <c r="I20" s="15" t="n">
        <v>631.2</v>
      </c>
      <c r="J20" s="16" t="n">
        <v>0.0209205740870664</v>
      </c>
      <c r="K20" s="15" t="n">
        <v>254831</v>
      </c>
      <c r="L20" s="15" t="n">
        <v>11977246</v>
      </c>
      <c r="M20" s="15" t="n">
        <f aca="false">+K20+L20</f>
        <v>12232077</v>
      </c>
    </row>
    <row r="21" s="3" customFormat="true" ht="12.8" hidden="false" customHeight="false" outlineLevel="0" collapsed="false">
      <c r="A21" s="14" t="s">
        <v>28</v>
      </c>
      <c r="B21" s="15" t="n">
        <v>15313</v>
      </c>
      <c r="C21" s="15" t="n">
        <v>73</v>
      </c>
      <c r="D21" s="15" t="n">
        <v>889.528120219471</v>
      </c>
      <c r="E21" s="15" t="n">
        <v>688.759938401289</v>
      </c>
      <c r="F21" s="15" t="n">
        <v>186</v>
      </c>
      <c r="G21" s="15" t="n">
        <v>669</v>
      </c>
      <c r="H21" s="15" t="n">
        <v>45</v>
      </c>
      <c r="I21" s="15" t="n">
        <v>683.85</v>
      </c>
      <c r="J21" s="16" t="n">
        <v>0.0359114919030408</v>
      </c>
      <c r="K21" s="15" t="n">
        <v>437434</v>
      </c>
      <c r="L21" s="15" t="n">
        <v>9516238</v>
      </c>
      <c r="M21" s="15" t="n">
        <f aca="false">+K21+L21</f>
        <v>9953672</v>
      </c>
    </row>
    <row r="22" s="3" customFormat="true" ht="12.8" hidden="false" customHeight="false" outlineLevel="0" collapsed="false">
      <c r="A22" s="14" t="s">
        <v>29</v>
      </c>
      <c r="B22" s="15" t="n">
        <v>10837</v>
      </c>
      <c r="C22" s="15" t="n">
        <v>51</v>
      </c>
      <c r="D22" s="15" t="n">
        <v>652.010401961088</v>
      </c>
      <c r="E22" s="15" t="n">
        <v>383.132730920712</v>
      </c>
      <c r="F22" s="15" t="n">
        <v>79</v>
      </c>
      <c r="G22" s="15" t="n">
        <v>377</v>
      </c>
      <c r="H22" s="15" t="n">
        <v>49</v>
      </c>
      <c r="I22" s="15" t="n">
        <v>393.17</v>
      </c>
      <c r="J22" s="16" t="n">
        <v>0.0118116263520308</v>
      </c>
      <c r="K22" s="15" t="n">
        <v>143876</v>
      </c>
      <c r="L22" s="15" t="n">
        <v>9093543</v>
      </c>
      <c r="M22" s="15" t="n">
        <f aca="false">+K22+L22</f>
        <v>9237419</v>
      </c>
    </row>
    <row r="23" s="3" customFormat="true" ht="12.8" hidden="false" customHeight="false" outlineLevel="0" collapsed="false">
      <c r="A23" s="14" t="s">
        <v>30</v>
      </c>
      <c r="B23" s="15" t="n">
        <v>15481</v>
      </c>
      <c r="C23" s="15" t="n">
        <v>62</v>
      </c>
      <c r="D23" s="15" t="n">
        <v>893.040662911584</v>
      </c>
      <c r="E23" s="15" t="n">
        <v>630.77383060246</v>
      </c>
      <c r="F23" s="15" t="n">
        <v>131</v>
      </c>
      <c r="G23" s="15" t="n">
        <v>411</v>
      </c>
      <c r="H23" s="15" t="n">
        <v>46</v>
      </c>
      <c r="I23" s="15" t="n">
        <v>426.18</v>
      </c>
      <c r="J23" s="16" t="n">
        <v>0.0134507398122111</v>
      </c>
      <c r="K23" s="15" t="n">
        <v>163842</v>
      </c>
      <c r="L23" s="15" t="n">
        <v>4255872</v>
      </c>
      <c r="M23" s="15" t="n">
        <f aca="false">+K23+L23</f>
        <v>4419714</v>
      </c>
    </row>
    <row r="24" s="3" customFormat="true" ht="12.8" hidden="false" customHeight="false" outlineLevel="0" collapsed="false">
      <c r="A24" s="14" t="s">
        <v>31</v>
      </c>
      <c r="B24" s="15" t="n">
        <v>8050</v>
      </c>
      <c r="C24" s="15" t="n">
        <v>69</v>
      </c>
      <c r="D24" s="15" t="n">
        <v>420.67230767277</v>
      </c>
      <c r="E24" s="15" t="n">
        <v>281.567194036406</v>
      </c>
      <c r="F24" s="15" t="n">
        <v>47</v>
      </c>
      <c r="G24" s="15" t="n">
        <v>301</v>
      </c>
      <c r="H24" s="15" t="n">
        <v>11</v>
      </c>
      <c r="I24" s="15" t="n">
        <v>304.63</v>
      </c>
      <c r="J24" s="16" t="n">
        <v>0.0201479908222658</v>
      </c>
      <c r="K24" s="15" t="n">
        <v>245421</v>
      </c>
      <c r="L24" s="15" t="n">
        <v>4100726</v>
      </c>
      <c r="M24" s="15" t="n">
        <f aca="false">+K24+L24</f>
        <v>4346147</v>
      </c>
    </row>
    <row r="25" s="3" customFormat="true" ht="12.8" hidden="false" customHeight="false" outlineLevel="0" collapsed="false">
      <c r="A25" s="14" t="s">
        <v>32</v>
      </c>
      <c r="B25" s="15" t="n">
        <v>7517</v>
      </c>
      <c r="C25" s="15" t="n">
        <v>45</v>
      </c>
      <c r="D25" s="15" t="n">
        <v>357.634861427233</v>
      </c>
      <c r="E25" s="15" t="n">
        <v>200.814805194805</v>
      </c>
      <c r="F25" s="15" t="n">
        <v>32</v>
      </c>
      <c r="G25" s="15" t="n">
        <v>184</v>
      </c>
      <c r="H25" s="15" t="n">
        <v>14</v>
      </c>
      <c r="I25" s="15" t="n">
        <v>188.62</v>
      </c>
      <c r="J25" s="16" t="n">
        <v>0.0113992406575142</v>
      </c>
      <c r="K25" s="15" t="n">
        <v>138853</v>
      </c>
      <c r="L25" s="15" t="n">
        <v>4465524</v>
      </c>
      <c r="M25" s="15" t="n">
        <f aca="false">+K25+L25</f>
        <v>4604377</v>
      </c>
    </row>
    <row r="26" s="3" customFormat="true" ht="12.8" hidden="false" customHeight="false" outlineLevel="0" collapsed="false">
      <c r="A26" s="14" t="s">
        <v>33</v>
      </c>
      <c r="B26" s="15" t="n">
        <v>12435</v>
      </c>
      <c r="C26" s="15" t="n">
        <v>55</v>
      </c>
      <c r="D26" s="15" t="n">
        <v>502.380168172182</v>
      </c>
      <c r="E26" s="15" t="n">
        <v>453.034014326028</v>
      </c>
      <c r="F26" s="15" t="n">
        <v>78</v>
      </c>
      <c r="G26" s="15" t="n">
        <v>247</v>
      </c>
      <c r="H26" s="15" t="n">
        <v>25</v>
      </c>
      <c r="I26" s="15" t="n">
        <v>255.25</v>
      </c>
      <c r="J26" s="16" t="n">
        <v>0.0515294744339868</v>
      </c>
      <c r="K26" s="15" t="n">
        <v>627675</v>
      </c>
      <c r="L26" s="15" t="n">
        <v>7025154</v>
      </c>
      <c r="M26" s="15" t="n">
        <f aca="false">+K26+L26</f>
        <v>7652829</v>
      </c>
    </row>
    <row r="27" s="3" customFormat="true" ht="12.8" hidden="false" customHeight="false" outlineLevel="0" collapsed="false">
      <c r="A27" s="14" t="s">
        <v>34</v>
      </c>
      <c r="B27" s="15" t="n">
        <v>10014</v>
      </c>
      <c r="C27" s="15" t="n">
        <v>53</v>
      </c>
      <c r="D27" s="15" t="n">
        <v>419.935214785215</v>
      </c>
      <c r="E27" s="15" t="n">
        <v>321.576123876124</v>
      </c>
      <c r="F27" s="15" t="n">
        <v>166</v>
      </c>
      <c r="G27" s="15" t="n">
        <v>552</v>
      </c>
      <c r="H27" s="15" t="n">
        <v>58</v>
      </c>
      <c r="I27" s="15" t="n">
        <v>571.14</v>
      </c>
      <c r="J27" s="16" t="n">
        <v>0.136103799556171</v>
      </c>
      <c r="K27" s="15" t="n">
        <v>1657865</v>
      </c>
      <c r="L27" s="15" t="n">
        <v>13014922</v>
      </c>
      <c r="M27" s="15" t="n">
        <f aca="false">+K27+L27</f>
        <v>14672787</v>
      </c>
    </row>
    <row r="28" s="3" customFormat="true" ht="12.8" hidden="false" customHeight="false" outlineLevel="0" collapsed="false">
      <c r="A28" s="14" t="s">
        <v>35</v>
      </c>
      <c r="B28" s="15" t="n">
        <v>4534</v>
      </c>
      <c r="C28" s="15" t="n">
        <v>74</v>
      </c>
      <c r="D28" s="15" t="n">
        <v>213.045454545455</v>
      </c>
      <c r="E28" s="15" t="n">
        <v>147.5</v>
      </c>
      <c r="F28" s="15" t="n">
        <v>20</v>
      </c>
      <c r="G28" s="15" t="n">
        <v>118</v>
      </c>
      <c r="H28" s="15" t="n">
        <v>12</v>
      </c>
      <c r="I28" s="15" t="n">
        <v>121.96</v>
      </c>
      <c r="J28" s="16" t="n">
        <v>0.0160913350585108</v>
      </c>
      <c r="K28" s="15" t="n">
        <v>196007</v>
      </c>
      <c r="L28" s="15" t="n">
        <v>2275463</v>
      </c>
      <c r="M28" s="15" t="n">
        <f aca="false">+K28+L28</f>
        <v>2471470</v>
      </c>
    </row>
    <row r="29" s="3" customFormat="true" ht="12.8" hidden="false" customHeight="false" outlineLevel="0" collapsed="false">
      <c r="A29" s="14" t="s">
        <v>36</v>
      </c>
      <c r="B29" s="15" t="n">
        <v>10521</v>
      </c>
      <c r="C29" s="15" t="n">
        <v>57</v>
      </c>
      <c r="D29" s="15" t="n">
        <v>572.827782356404</v>
      </c>
      <c r="E29" s="15" t="n">
        <v>528.236873265495</v>
      </c>
      <c r="F29" s="15" t="n">
        <v>126</v>
      </c>
      <c r="G29" s="15" t="n">
        <v>381</v>
      </c>
      <c r="H29" s="15" t="n">
        <v>45</v>
      </c>
      <c r="I29" s="15" t="n">
        <v>395.85</v>
      </c>
      <c r="J29" s="16" t="n">
        <v>0.0585863536060248</v>
      </c>
      <c r="K29" s="15" t="n">
        <v>713634</v>
      </c>
      <c r="L29" s="15" t="n">
        <v>15942673</v>
      </c>
      <c r="M29" s="15" t="n">
        <f aca="false">+K29+L29</f>
        <v>16656307</v>
      </c>
    </row>
    <row r="30" s="3" customFormat="true" ht="12.8" hidden="false" customHeight="false" outlineLevel="0" collapsed="false">
      <c r="A30" s="14" t="s">
        <v>37</v>
      </c>
      <c r="B30" s="15" t="n">
        <v>7107</v>
      </c>
      <c r="C30" s="15" t="n">
        <v>71</v>
      </c>
      <c r="D30" s="15" t="n">
        <v>333.568181818182</v>
      </c>
      <c r="E30" s="15" t="n">
        <v>175.25</v>
      </c>
      <c r="F30" s="15" t="n">
        <v>16</v>
      </c>
      <c r="G30" s="15" t="n">
        <v>133</v>
      </c>
      <c r="H30" s="15" t="n">
        <v>10</v>
      </c>
      <c r="I30" s="15" t="n">
        <v>136.3</v>
      </c>
      <c r="J30" s="16" t="n">
        <v>0.00816525390781567</v>
      </c>
      <c r="K30" s="15" t="n">
        <v>99460</v>
      </c>
      <c r="L30" s="15" t="n">
        <v>1794039</v>
      </c>
      <c r="M30" s="15" t="n">
        <f aca="false">+K30+L30</f>
        <v>1893499</v>
      </c>
    </row>
    <row r="31" s="3" customFormat="true" ht="12.8" hidden="false" customHeight="false" outlineLevel="0" collapsed="false">
      <c r="A31" s="14" t="s">
        <v>38</v>
      </c>
      <c r="B31" s="15" t="n">
        <v>8919</v>
      </c>
      <c r="C31" s="15" t="n">
        <v>67</v>
      </c>
      <c r="D31" s="15" t="n">
        <v>352.204545454545</v>
      </c>
      <c r="E31" s="15" t="n">
        <v>300.579545454545</v>
      </c>
      <c r="F31" s="15" t="n">
        <v>39</v>
      </c>
      <c r="G31" s="15" t="n">
        <v>249</v>
      </c>
      <c r="H31" s="15" t="n">
        <v>33</v>
      </c>
      <c r="I31" s="15" t="n">
        <v>259.89</v>
      </c>
      <c r="J31" s="16" t="n">
        <v>0.0504649232813859</v>
      </c>
      <c r="K31" s="15" t="n">
        <v>614708</v>
      </c>
      <c r="L31" s="15" t="n">
        <v>10591779</v>
      </c>
      <c r="M31" s="15" t="n">
        <f aca="false">+K31+L31</f>
        <v>11206487</v>
      </c>
    </row>
    <row r="32" s="3" customFormat="true" ht="12.8" hidden="false" customHeight="false" outlineLevel="0" collapsed="false">
      <c r="A32" s="14" t="s">
        <v>39</v>
      </c>
      <c r="B32" s="15" t="n">
        <v>13265</v>
      </c>
      <c r="C32" s="15" t="n">
        <v>134</v>
      </c>
      <c r="D32" s="15" t="n">
        <v>474.321236409767</v>
      </c>
      <c r="E32" s="15" t="n">
        <v>269.646993985525</v>
      </c>
      <c r="F32" s="15" t="n">
        <v>21</v>
      </c>
      <c r="G32" s="15" t="n">
        <v>77</v>
      </c>
      <c r="H32" s="15" t="n">
        <v>26</v>
      </c>
      <c r="I32" s="15" t="n">
        <v>85.58</v>
      </c>
      <c r="J32" s="16" t="n">
        <v>0.0217758867841462</v>
      </c>
      <c r="K32" s="15" t="n">
        <v>265250</v>
      </c>
      <c r="L32" s="15" t="n">
        <v>2334745</v>
      </c>
      <c r="M32" s="15" t="n">
        <f aca="false">+K32+L32</f>
        <v>2599995</v>
      </c>
    </row>
    <row r="33" s="3" customFormat="true" ht="12.8" hidden="false" customHeight="false" outlineLevel="0" collapsed="false">
      <c r="A33" s="14" t="s">
        <v>40</v>
      </c>
      <c r="B33" s="15" t="n">
        <v>4853</v>
      </c>
      <c r="C33" s="15" t="n">
        <v>22</v>
      </c>
      <c r="D33" s="15" t="n">
        <v>322.686393146005</v>
      </c>
      <c r="E33" s="15" t="n">
        <v>223.147302236914</v>
      </c>
      <c r="F33" s="15" t="n">
        <v>2</v>
      </c>
      <c r="G33" s="15" t="n">
        <v>32</v>
      </c>
      <c r="H33" s="15" t="n">
        <v>5</v>
      </c>
      <c r="I33" s="15" t="n">
        <v>33.65</v>
      </c>
      <c r="J33" s="16" t="n">
        <v>0.00468468394232449</v>
      </c>
      <c r="K33" s="15" t="n">
        <v>57064</v>
      </c>
      <c r="L33" s="15" t="n">
        <v>4214660</v>
      </c>
      <c r="M33" s="15" t="n">
        <f aca="false">+K33+L33</f>
        <v>4271724</v>
      </c>
    </row>
    <row r="34" s="3" customFormat="true" ht="12.8" hidden="false" customHeight="false" outlineLevel="0" collapsed="false">
      <c r="A34" s="14" t="s">
        <v>41</v>
      </c>
      <c r="B34" s="15" t="n">
        <v>8273</v>
      </c>
      <c r="C34" s="15" t="n">
        <v>76</v>
      </c>
      <c r="D34" s="15" t="n">
        <v>374.756643124355</v>
      </c>
      <c r="E34" s="15" t="n">
        <v>306.954112321824</v>
      </c>
      <c r="F34" s="15" t="n">
        <v>34</v>
      </c>
      <c r="G34" s="15" t="n">
        <v>85</v>
      </c>
      <c r="H34" s="15" t="n">
        <v>17</v>
      </c>
      <c r="I34" s="15" t="n">
        <v>90.61</v>
      </c>
      <c r="J34" s="16" t="n">
        <v>0.024143815100431</v>
      </c>
      <c r="K34" s="15" t="n">
        <v>294093</v>
      </c>
      <c r="L34" s="15" t="n">
        <v>3123713</v>
      </c>
      <c r="M34" s="15" t="n">
        <f aca="false">+K34+L34</f>
        <v>3417806</v>
      </c>
    </row>
    <row r="35" s="3" customFormat="true" ht="12.8" hidden="false" customHeight="false" outlineLevel="0" collapsed="false">
      <c r="A35" s="14" t="s">
        <v>42</v>
      </c>
      <c r="B35" s="15" t="n">
        <v>8976</v>
      </c>
      <c r="C35" s="15" t="n">
        <v>44</v>
      </c>
      <c r="D35" s="15" t="n">
        <v>348.818592897527</v>
      </c>
      <c r="E35" s="15" t="n">
        <v>225.904956533891</v>
      </c>
      <c r="F35" s="15" t="n">
        <v>23</v>
      </c>
      <c r="G35" s="15" t="n">
        <v>94</v>
      </c>
      <c r="H35" s="15" t="n">
        <v>7</v>
      </c>
      <c r="I35" s="15" t="n">
        <v>96.31</v>
      </c>
      <c r="J35" s="16" t="n">
        <v>0.0177325008407745</v>
      </c>
      <c r="K35" s="15" t="n">
        <v>215998</v>
      </c>
      <c r="L35" s="15" t="n">
        <v>4406260</v>
      </c>
      <c r="M35" s="15" t="n">
        <f aca="false">+K35+L35</f>
        <v>4622258</v>
      </c>
    </row>
    <row r="36" s="3" customFormat="true" ht="12.8" hidden="false" customHeight="false" outlineLevel="0" collapsed="false">
      <c r="A36" s="14" t="s">
        <v>43</v>
      </c>
      <c r="B36" s="15" t="n">
        <v>9776</v>
      </c>
      <c r="C36" s="15" t="n">
        <v>125</v>
      </c>
      <c r="D36" s="15" t="n">
        <v>470.584581105169</v>
      </c>
      <c r="E36" s="15" t="n">
        <v>310.207575757576</v>
      </c>
      <c r="F36" s="15" t="n">
        <v>40</v>
      </c>
      <c r="G36" s="15" t="n">
        <v>134</v>
      </c>
      <c r="H36" s="15" t="n">
        <v>26</v>
      </c>
      <c r="I36" s="15" t="n">
        <v>142.58</v>
      </c>
      <c r="J36" s="16" t="n">
        <v>0.00872372864467961</v>
      </c>
      <c r="K36" s="15" t="n">
        <v>106263</v>
      </c>
      <c r="L36" s="15" t="n">
        <v>2606153</v>
      </c>
      <c r="M36" s="15" t="n">
        <f aca="false">+K36+L36</f>
        <v>2712416</v>
      </c>
    </row>
    <row r="37" s="3" customFormat="true" ht="12.8" hidden="false" customHeight="false" outlineLevel="0" collapsed="false">
      <c r="A37" s="14" t="s">
        <v>44</v>
      </c>
      <c r="B37" s="15" t="n">
        <v>8152</v>
      </c>
      <c r="C37" s="15" t="n">
        <v>34</v>
      </c>
      <c r="D37" s="15" t="n">
        <v>442.755103218379</v>
      </c>
      <c r="E37" s="15" t="n">
        <v>306.007982006258</v>
      </c>
      <c r="F37" s="15" t="n">
        <v>32</v>
      </c>
      <c r="G37" s="15" t="n">
        <v>190</v>
      </c>
      <c r="H37" s="15" t="n">
        <v>33</v>
      </c>
      <c r="I37" s="15" t="n">
        <v>200.89</v>
      </c>
      <c r="J37" s="16" t="n">
        <v>0.0100101153449379</v>
      </c>
      <c r="K37" s="15" t="n">
        <v>121932</v>
      </c>
      <c r="L37" s="15" t="n">
        <v>2527036</v>
      </c>
      <c r="M37" s="15" t="n">
        <f aca="false">+K37+L37</f>
        <v>2648968</v>
      </c>
    </row>
    <row r="38" s="3" customFormat="true" ht="12.8" hidden="false" customHeight="false" outlineLevel="0" collapsed="false">
      <c r="A38" s="14" t="s">
        <v>45</v>
      </c>
      <c r="B38" s="15" t="n">
        <v>11057</v>
      </c>
      <c r="C38" s="15" t="n">
        <v>63</v>
      </c>
      <c r="D38" s="15" t="n">
        <v>514.993097593895</v>
      </c>
      <c r="E38" s="15" t="n">
        <v>350.056830669331</v>
      </c>
      <c r="F38" s="15" t="n">
        <v>48</v>
      </c>
      <c r="G38" s="15" t="n">
        <v>150</v>
      </c>
      <c r="H38" s="15" t="n">
        <v>27</v>
      </c>
      <c r="I38" s="15" t="n">
        <v>158.91</v>
      </c>
      <c r="J38" s="16" t="n">
        <v>0.010862261311641</v>
      </c>
      <c r="K38" s="15" t="n">
        <v>132312</v>
      </c>
      <c r="L38" s="15" t="n">
        <v>2076127</v>
      </c>
      <c r="M38" s="15" t="n">
        <f aca="false">+K38+L38</f>
        <v>2208439</v>
      </c>
    </row>
    <row r="39" s="3" customFormat="true" ht="12.8" hidden="false" customHeight="false" outlineLevel="0" collapsed="false">
      <c r="A39" s="14" t="s">
        <v>46</v>
      </c>
      <c r="B39" s="15" t="n">
        <v>13640</v>
      </c>
      <c r="C39" s="15" t="n">
        <v>104</v>
      </c>
      <c r="D39" s="15" t="n">
        <v>560.264224885289</v>
      </c>
      <c r="E39" s="15" t="n">
        <v>359.363172320832</v>
      </c>
      <c r="F39" s="15" t="n">
        <v>53</v>
      </c>
      <c r="G39" s="15" t="n">
        <v>227</v>
      </c>
      <c r="H39" s="15" t="n">
        <v>23</v>
      </c>
      <c r="I39" s="15" t="n">
        <v>234.59</v>
      </c>
      <c r="J39" s="16" t="n">
        <v>0.0161956403685109</v>
      </c>
      <c r="K39" s="15" t="n">
        <v>197277</v>
      </c>
      <c r="L39" s="15" t="n">
        <v>1674813</v>
      </c>
      <c r="M39" s="15" t="n">
        <f aca="false">+K39+L39</f>
        <v>1872090</v>
      </c>
    </row>
    <row r="40" s="3" customFormat="true" ht="12.8" hidden="false" customHeight="false" outlineLevel="0" collapsed="false">
      <c r="A40" s="14" t="s">
        <v>47</v>
      </c>
      <c r="B40" s="15" t="n">
        <v>1328</v>
      </c>
      <c r="C40" s="15" t="n">
        <v>20</v>
      </c>
      <c r="D40" s="15" t="n">
        <v>77.9494103935281</v>
      </c>
      <c r="E40" s="15" t="n">
        <v>70.5857740298917</v>
      </c>
      <c r="F40" s="15" t="n">
        <v>27</v>
      </c>
      <c r="G40" s="15" t="n">
        <v>64</v>
      </c>
      <c r="H40" s="15" t="n">
        <v>4</v>
      </c>
      <c r="I40" s="15" t="n">
        <v>65.32</v>
      </c>
      <c r="J40" s="16" t="n">
        <v>0.0844855283644517</v>
      </c>
      <c r="K40" s="15" t="n">
        <v>1029109</v>
      </c>
      <c r="L40" s="15" t="n">
        <v>3138327</v>
      </c>
      <c r="M40" s="15" t="n">
        <f aca="false">+K40+L40</f>
        <v>4167436</v>
      </c>
    </row>
    <row r="41" s="3" customFormat="true" ht="12.8" hidden="false" customHeight="false" outlineLevel="0" collapsed="false">
      <c r="A41" s="17" t="s">
        <v>48</v>
      </c>
      <c r="B41" s="18" t="n">
        <v>199</v>
      </c>
      <c r="C41" s="18" t="n">
        <v>6</v>
      </c>
      <c r="D41" s="18" t="n">
        <v>28.2898407148407</v>
      </c>
      <c r="E41" s="18" t="n">
        <v>22.1989316239316</v>
      </c>
      <c r="F41" s="18" t="n">
        <v>7</v>
      </c>
      <c r="G41" s="18" t="n">
        <v>18</v>
      </c>
      <c r="H41" s="18" t="n">
        <v>0</v>
      </c>
      <c r="I41" s="18" t="n">
        <v>18</v>
      </c>
      <c r="J41" s="19" t="n">
        <v>0.0330678569509417</v>
      </c>
      <c r="K41" s="18" t="n">
        <v>402796</v>
      </c>
      <c r="L41" s="18" t="n">
        <v>3016090</v>
      </c>
      <c r="M41" s="18" t="n">
        <f aca="false">+K41+L41</f>
        <v>3418886</v>
      </c>
    </row>
    <row r="42" s="3" customFormat="true" ht="12.8" hidden="false" customHeight="false" outlineLevel="0" collapsed="false">
      <c r="A42" s="20" t="s">
        <v>49</v>
      </c>
      <c r="B42" s="21" t="n">
        <f aca="false">SUM(B15:B41)</f>
        <v>329817</v>
      </c>
      <c r="C42" s="21" t="n">
        <f aca="false">SUM(C15:C41)</f>
        <v>1828</v>
      </c>
      <c r="D42" s="21" t="n">
        <f aca="false">SUM(D15:D41)</f>
        <v>17785.0523900066</v>
      </c>
      <c r="E42" s="21" t="n">
        <f aca="false">SUM(E15:E41)</f>
        <v>12815.2736525822</v>
      </c>
      <c r="F42" s="21" t="n">
        <f aca="false">SUM(F15:F41)</f>
        <v>3824.5</v>
      </c>
      <c r="G42" s="21" t="n">
        <f aca="false">SUM(G15:G41)</f>
        <v>12235</v>
      </c>
      <c r="H42" s="21" t="n">
        <f aca="false">SUM(H15:H41)</f>
        <v>1180</v>
      </c>
      <c r="I42" s="21" t="n">
        <f aca="false">SUM(I15:I41)</f>
        <v>12624.4</v>
      </c>
      <c r="J42" s="21" t="n">
        <f aca="false">SUM(J15:J41)</f>
        <v>1</v>
      </c>
      <c r="K42" s="21" t="n">
        <f aca="false">SUM(K15:K41)</f>
        <v>12180892</v>
      </c>
      <c r="L42" s="21" t="n">
        <f aca="false">SUM(L15:L41)</f>
        <v>231436955</v>
      </c>
      <c r="M42" s="21" t="n">
        <f aca="false">SUM(M15:M41)</f>
        <v>243617847</v>
      </c>
    </row>
    <row r="43" s="3" customFormat="true" ht="12.8" hidden="false" customHeight="false" outlineLevel="0" collapsed="false">
      <c r="A43" s="22" t="s">
        <v>50</v>
      </c>
    </row>
    <row r="44" s="3" customFormat="true" ht="12.8" hidden="false" customHeight="false" outlineLevel="0" collapsed="false">
      <c r="A44" s="22" t="s">
        <v>51</v>
      </c>
    </row>
    <row r="45" s="3" customFormat="true" ht="12.8" hidden="false" customHeight="false" outlineLevel="0" collapsed="false"/>
    <row r="46" s="3" customFormat="true" ht="12.8" hidden="false" customHeight="false" outlineLevel="0" collapsed="false">
      <c r="A46" s="7" t="s">
        <v>52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s="3" customFormat="true" ht="12.8" hidden="false" customHeight="false" outlineLevel="0" collapsed="false">
      <c r="A47" s="7" t="s">
        <v>53</v>
      </c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s="3" customFormat="true" ht="12.75" hidden="false" customHeight="true" outlineLevel="0" collapsed="false">
      <c r="A48" s="8" t="s">
        <v>8</v>
      </c>
      <c r="B48" s="9" t="s">
        <v>9</v>
      </c>
      <c r="C48" s="9"/>
      <c r="D48" s="9"/>
      <c r="E48" s="9"/>
      <c r="F48" s="9"/>
      <c r="G48" s="9"/>
      <c r="H48" s="9"/>
      <c r="I48" s="9"/>
      <c r="J48" s="8" t="s">
        <v>10</v>
      </c>
      <c r="K48" s="8" t="s">
        <v>11</v>
      </c>
      <c r="L48" s="8" t="s">
        <v>12</v>
      </c>
      <c r="M48" s="8" t="s">
        <v>13</v>
      </c>
    </row>
    <row r="49" s="3" customFormat="true" ht="28.3" hidden="false" customHeight="false" outlineLevel="0" collapsed="false">
      <c r="A49" s="8"/>
      <c r="B49" s="10" t="s">
        <v>54</v>
      </c>
      <c r="C49" s="10" t="s">
        <v>55</v>
      </c>
      <c r="D49" s="10" t="s">
        <v>56</v>
      </c>
      <c r="E49" s="10" t="s">
        <v>57</v>
      </c>
      <c r="F49" s="10" t="s">
        <v>58</v>
      </c>
      <c r="G49" s="10" t="s">
        <v>59</v>
      </c>
      <c r="H49" s="10" t="s">
        <v>60</v>
      </c>
      <c r="I49" s="8" t="s">
        <v>21</v>
      </c>
      <c r="J49" s="8"/>
      <c r="K49" s="8"/>
      <c r="L49" s="8"/>
      <c r="M49" s="8"/>
    </row>
    <row r="50" s="3" customFormat="true" ht="12.8" hidden="false" customHeight="false" outlineLevel="0" collapsed="false">
      <c r="A50" s="11" t="s">
        <v>22</v>
      </c>
      <c r="B50" s="12" t="n">
        <v>31095</v>
      </c>
      <c r="C50" s="12" t="n">
        <v>77</v>
      </c>
      <c r="D50" s="12" t="n">
        <v>2297.19764758572</v>
      </c>
      <c r="E50" s="12" t="n">
        <v>1574.74565071734</v>
      </c>
      <c r="F50" s="12" t="n">
        <v>831.5</v>
      </c>
      <c r="G50" s="12" t="n">
        <v>2407</v>
      </c>
      <c r="H50" s="12" t="n">
        <v>284</v>
      </c>
      <c r="I50" s="12" t="n">
        <v>2500.72</v>
      </c>
      <c r="J50" s="13" t="n">
        <v>0.0973242477728659</v>
      </c>
      <c r="K50" s="12" t="n">
        <v>1167126</v>
      </c>
      <c r="L50" s="12" t="n">
        <v>39323417</v>
      </c>
      <c r="M50" s="12" t="n">
        <f aca="false">+K50+L50</f>
        <v>40490543</v>
      </c>
    </row>
    <row r="51" s="3" customFormat="true" ht="12.8" hidden="false" customHeight="false" outlineLevel="0" collapsed="false">
      <c r="A51" s="14" t="s">
        <v>23</v>
      </c>
      <c r="B51" s="15" t="n">
        <v>26624</v>
      </c>
      <c r="C51" s="15" t="n">
        <v>75</v>
      </c>
      <c r="D51" s="15" t="n">
        <v>2238.60421146454</v>
      </c>
      <c r="E51" s="15" t="n">
        <v>1548.25402593578</v>
      </c>
      <c r="F51" s="15" t="n">
        <v>786</v>
      </c>
      <c r="G51" s="15" t="n">
        <v>2248</v>
      </c>
      <c r="H51" s="15" t="n">
        <v>203</v>
      </c>
      <c r="I51" s="15" t="n">
        <v>2314.99</v>
      </c>
      <c r="J51" s="16" t="n">
        <v>0.0877940002349737</v>
      </c>
      <c r="K51" s="15" t="n">
        <v>1052838</v>
      </c>
      <c r="L51" s="15" t="n">
        <v>25764606</v>
      </c>
      <c r="M51" s="15" t="n">
        <f aca="false">+K51+L51</f>
        <v>26817444</v>
      </c>
    </row>
    <row r="52" s="3" customFormat="true" ht="12.8" hidden="false" customHeight="false" outlineLevel="0" collapsed="false">
      <c r="A52" s="14" t="s">
        <v>24</v>
      </c>
      <c r="B52" s="15" t="n">
        <v>24547</v>
      </c>
      <c r="C52" s="15" t="n">
        <v>90</v>
      </c>
      <c r="D52" s="15" t="n">
        <v>1462.06886174944</v>
      </c>
      <c r="E52" s="15" t="n">
        <v>1165.81645382302</v>
      </c>
      <c r="F52" s="15" t="n">
        <v>349</v>
      </c>
      <c r="G52" s="15" t="n">
        <v>1143</v>
      </c>
      <c r="H52" s="15" t="n">
        <v>93</v>
      </c>
      <c r="I52" s="15" t="n">
        <v>1173.69</v>
      </c>
      <c r="J52" s="16" t="n">
        <v>0.0555654533607035</v>
      </c>
      <c r="K52" s="15" t="n">
        <v>666348</v>
      </c>
      <c r="L52" s="15" t="n">
        <v>15999475</v>
      </c>
      <c r="M52" s="15" t="n">
        <f aca="false">+K52+L52</f>
        <v>16665823</v>
      </c>
    </row>
    <row r="53" s="3" customFormat="true" ht="12.8" hidden="false" customHeight="false" outlineLevel="0" collapsed="false">
      <c r="A53" s="14" t="s">
        <v>25</v>
      </c>
      <c r="B53" s="15" t="n">
        <v>14619</v>
      </c>
      <c r="C53" s="15" t="n">
        <v>52</v>
      </c>
      <c r="D53" s="15" t="n">
        <v>652.179955847292</v>
      </c>
      <c r="E53" s="15" t="n">
        <v>550.123213004177</v>
      </c>
      <c r="F53" s="15" t="n">
        <v>202</v>
      </c>
      <c r="G53" s="15" t="n">
        <v>603</v>
      </c>
      <c r="H53" s="15" t="n">
        <v>58</v>
      </c>
      <c r="I53" s="15" t="n">
        <v>622.14</v>
      </c>
      <c r="J53" s="16" t="n">
        <v>0.0985299576066261</v>
      </c>
      <c r="K53" s="15" t="n">
        <v>1181585</v>
      </c>
      <c r="L53" s="15" t="n">
        <v>14018199</v>
      </c>
      <c r="M53" s="15" t="n">
        <f aca="false">+K53+L53</f>
        <v>15199784</v>
      </c>
    </row>
    <row r="54" s="3" customFormat="true" ht="12.8" hidden="false" customHeight="false" outlineLevel="0" collapsed="false">
      <c r="A54" s="14" t="s">
        <v>26</v>
      </c>
      <c r="B54" s="15" t="n">
        <v>15151</v>
      </c>
      <c r="C54" s="15" t="n">
        <v>76</v>
      </c>
      <c r="D54" s="15" t="n">
        <v>672.210041999508</v>
      </c>
      <c r="E54" s="15" t="n">
        <v>421.298290461157</v>
      </c>
      <c r="F54" s="15" t="n">
        <v>160</v>
      </c>
      <c r="G54" s="15" t="n">
        <v>535</v>
      </c>
      <c r="H54" s="15" t="n">
        <v>3</v>
      </c>
      <c r="I54" s="15" t="n">
        <v>535.99</v>
      </c>
      <c r="J54" s="16" t="n">
        <v>0.049752501505615</v>
      </c>
      <c r="K54" s="15" t="n">
        <v>596639</v>
      </c>
      <c r="L54" s="15" t="n">
        <v>12427825</v>
      </c>
      <c r="M54" s="15" t="n">
        <f aca="false">+K54+L54</f>
        <v>13024464</v>
      </c>
    </row>
    <row r="55" s="3" customFormat="true" ht="12.8" hidden="false" customHeight="false" outlineLevel="0" collapsed="false">
      <c r="A55" s="14" t="s">
        <v>27</v>
      </c>
      <c r="B55" s="15" t="n">
        <v>18895</v>
      </c>
      <c r="C55" s="15" t="n">
        <v>66</v>
      </c>
      <c r="D55" s="15" t="n">
        <v>1140.16026249561</v>
      </c>
      <c r="E55" s="15" t="n">
        <v>720.619873664664</v>
      </c>
      <c r="F55" s="15" t="n">
        <v>210</v>
      </c>
      <c r="G55" s="15" t="n">
        <v>631</v>
      </c>
      <c r="H55" s="15" t="n">
        <v>54</v>
      </c>
      <c r="I55" s="15" t="n">
        <v>648.82</v>
      </c>
      <c r="J55" s="16" t="n">
        <v>0.0210786772288064</v>
      </c>
      <c r="K55" s="15" t="n">
        <v>252778</v>
      </c>
      <c r="L55" s="15" t="n">
        <v>12159480</v>
      </c>
      <c r="M55" s="15" t="n">
        <f aca="false">+K55+L55</f>
        <v>12412258</v>
      </c>
    </row>
    <row r="56" s="3" customFormat="true" ht="12.8" hidden="false" customHeight="false" outlineLevel="0" collapsed="false">
      <c r="A56" s="14" t="s">
        <v>28</v>
      </c>
      <c r="B56" s="15" t="n">
        <v>14330</v>
      </c>
      <c r="C56" s="15" t="n">
        <v>73</v>
      </c>
      <c r="D56" s="15" t="n">
        <v>917.480920338957</v>
      </c>
      <c r="E56" s="15" t="n">
        <v>669.144556702593</v>
      </c>
      <c r="F56" s="15" t="n">
        <v>177</v>
      </c>
      <c r="G56" s="15" t="n">
        <v>628</v>
      </c>
      <c r="H56" s="15" t="n">
        <v>39</v>
      </c>
      <c r="I56" s="15" t="n">
        <v>640.87</v>
      </c>
      <c r="J56" s="16" t="n">
        <v>0.0330027962923313</v>
      </c>
      <c r="K56" s="15" t="n">
        <v>395774</v>
      </c>
      <c r="L56" s="15" t="n">
        <v>9466093</v>
      </c>
      <c r="M56" s="15" t="n">
        <f aca="false">+K56+L56</f>
        <v>9861867</v>
      </c>
    </row>
    <row r="57" s="3" customFormat="true" ht="12.8" hidden="false" customHeight="false" outlineLevel="0" collapsed="false">
      <c r="A57" s="14" t="s">
        <v>29</v>
      </c>
      <c r="B57" s="15" t="n">
        <v>10643</v>
      </c>
      <c r="C57" s="15" t="n">
        <v>52</v>
      </c>
      <c r="D57" s="15" t="n">
        <v>633.137049544421</v>
      </c>
      <c r="E57" s="15" t="n">
        <v>373.113088909293</v>
      </c>
      <c r="F57" s="15" t="n">
        <v>72</v>
      </c>
      <c r="G57" s="15" t="n">
        <v>394</v>
      </c>
      <c r="H57" s="15" t="n">
        <v>31</v>
      </c>
      <c r="I57" s="15" t="n">
        <v>404.23</v>
      </c>
      <c r="J57" s="16" t="n">
        <v>0.0182563387300751</v>
      </c>
      <c r="K57" s="15" t="n">
        <v>218932</v>
      </c>
      <c r="L57" s="15" t="n">
        <v>9204888</v>
      </c>
      <c r="M57" s="15" t="n">
        <f aca="false">+K57+L57</f>
        <v>9423820</v>
      </c>
    </row>
    <row r="58" s="3" customFormat="true" ht="12.8" hidden="false" customHeight="false" outlineLevel="0" collapsed="false">
      <c r="A58" s="14" t="s">
        <v>30</v>
      </c>
      <c r="B58" s="15" t="n">
        <v>14936</v>
      </c>
      <c r="C58" s="15" t="n">
        <v>61</v>
      </c>
      <c r="D58" s="15" t="n">
        <v>881.328478412968</v>
      </c>
      <c r="E58" s="15" t="n">
        <v>590.575324082353</v>
      </c>
      <c r="F58" s="15" t="n">
        <v>143</v>
      </c>
      <c r="G58" s="15" t="n">
        <v>400</v>
      </c>
      <c r="H58" s="15" t="n">
        <v>51</v>
      </c>
      <c r="I58" s="15" t="n">
        <v>416.83</v>
      </c>
      <c r="J58" s="16" t="n">
        <v>0.0175102295160787</v>
      </c>
      <c r="K58" s="15" t="n">
        <v>209985</v>
      </c>
      <c r="L58" s="15" t="n">
        <v>4200460</v>
      </c>
      <c r="M58" s="15" t="n">
        <f aca="false">+K58+L58</f>
        <v>4410445</v>
      </c>
    </row>
    <row r="59" s="3" customFormat="true" ht="12.8" hidden="false" customHeight="false" outlineLevel="0" collapsed="false">
      <c r="A59" s="14" t="s">
        <v>31</v>
      </c>
      <c r="B59" s="15" t="n">
        <v>6684</v>
      </c>
      <c r="C59" s="15" t="n">
        <v>54</v>
      </c>
      <c r="D59" s="15" t="n">
        <v>429.812662540667</v>
      </c>
      <c r="E59" s="15" t="n">
        <v>286.049675527679</v>
      </c>
      <c r="F59" s="15" t="n">
        <v>40</v>
      </c>
      <c r="G59" s="15" t="n">
        <v>240</v>
      </c>
      <c r="H59" s="15" t="n">
        <v>12</v>
      </c>
      <c r="I59" s="15" t="n">
        <v>243.96</v>
      </c>
      <c r="J59" s="16" t="n">
        <v>0.0152648231100368</v>
      </c>
      <c r="K59" s="15" t="n">
        <v>183058</v>
      </c>
      <c r="L59" s="15" t="n">
        <v>4066606</v>
      </c>
      <c r="M59" s="15" t="n">
        <f aca="false">+K59+L59</f>
        <v>4249664</v>
      </c>
    </row>
    <row r="60" s="3" customFormat="true" ht="12.8" hidden="false" customHeight="false" outlineLevel="0" collapsed="false">
      <c r="A60" s="14" t="s">
        <v>32</v>
      </c>
      <c r="B60" s="15" t="n">
        <v>7404</v>
      </c>
      <c r="C60" s="15" t="n">
        <v>42</v>
      </c>
      <c r="D60" s="15" t="n">
        <v>357.951168831169</v>
      </c>
      <c r="E60" s="15" t="n">
        <v>194.126623376623</v>
      </c>
      <c r="F60" s="15" t="n">
        <v>31</v>
      </c>
      <c r="G60" s="15" t="n">
        <v>201</v>
      </c>
      <c r="H60" s="15" t="n">
        <v>17</v>
      </c>
      <c r="I60" s="15" t="n">
        <v>206.61</v>
      </c>
      <c r="J60" s="16" t="n">
        <v>0.0187833487284884</v>
      </c>
      <c r="K60" s="15" t="n">
        <v>225252</v>
      </c>
      <c r="L60" s="15" t="n">
        <v>4402459</v>
      </c>
      <c r="M60" s="15" t="n">
        <f aca="false">+K60+L60</f>
        <v>4627711</v>
      </c>
    </row>
    <row r="61" s="3" customFormat="true" ht="12.8" hidden="false" customHeight="false" outlineLevel="0" collapsed="false">
      <c r="A61" s="14" t="s">
        <v>33</v>
      </c>
      <c r="B61" s="15" t="n">
        <v>11445</v>
      </c>
      <c r="C61" s="15" t="n">
        <v>41</v>
      </c>
      <c r="D61" s="15" t="n">
        <v>499.116882063745</v>
      </c>
      <c r="E61" s="15" t="n">
        <v>437.889609336472</v>
      </c>
      <c r="F61" s="15" t="n">
        <v>59</v>
      </c>
      <c r="G61" s="15" t="n">
        <v>234</v>
      </c>
      <c r="H61" s="15" t="n">
        <v>22</v>
      </c>
      <c r="I61" s="15" t="n">
        <v>241.26</v>
      </c>
      <c r="J61" s="16" t="n">
        <v>0.0505701335048557</v>
      </c>
      <c r="K61" s="15" t="n">
        <v>606444</v>
      </c>
      <c r="L61" s="15" t="n">
        <v>6673863</v>
      </c>
      <c r="M61" s="15" t="n">
        <f aca="false">+K61+L61</f>
        <v>7280307</v>
      </c>
    </row>
    <row r="62" s="3" customFormat="true" ht="12.8" hidden="false" customHeight="false" outlineLevel="0" collapsed="false">
      <c r="A62" s="14" t="s">
        <v>34</v>
      </c>
      <c r="B62" s="15" t="n">
        <v>9484</v>
      </c>
      <c r="C62" s="15" t="n">
        <v>49</v>
      </c>
      <c r="D62" s="15" t="n">
        <v>425.510938690939</v>
      </c>
      <c r="E62" s="15" t="n">
        <v>308.47002960003</v>
      </c>
      <c r="F62" s="15" t="n">
        <v>176</v>
      </c>
      <c r="G62" s="15" t="n">
        <v>448</v>
      </c>
      <c r="H62" s="15" t="n">
        <v>66</v>
      </c>
      <c r="I62" s="15" t="n">
        <v>469.78</v>
      </c>
      <c r="J62" s="16" t="n">
        <v>0.12206380422771</v>
      </c>
      <c r="K62" s="15" t="n">
        <v>1463806</v>
      </c>
      <c r="L62" s="15" t="n">
        <v>12023817</v>
      </c>
      <c r="M62" s="15" t="n">
        <f aca="false">+K62+L62</f>
        <v>13487623</v>
      </c>
    </row>
    <row r="63" s="3" customFormat="true" ht="12.8" hidden="false" customHeight="false" outlineLevel="0" collapsed="false">
      <c r="A63" s="14" t="s">
        <v>35</v>
      </c>
      <c r="B63" s="15" t="n">
        <v>3084</v>
      </c>
      <c r="C63" s="15" t="n">
        <v>27</v>
      </c>
      <c r="D63" s="15" t="n">
        <v>212.045454545455</v>
      </c>
      <c r="E63" s="15" t="n">
        <v>142.5</v>
      </c>
      <c r="F63" s="15" t="n">
        <v>28</v>
      </c>
      <c r="G63" s="15" t="n">
        <v>133</v>
      </c>
      <c r="H63" s="15" t="n">
        <v>16</v>
      </c>
      <c r="I63" s="15" t="n">
        <v>138.28</v>
      </c>
      <c r="J63" s="16" t="n">
        <v>0.020739942754733</v>
      </c>
      <c r="K63" s="15" t="n">
        <v>248716</v>
      </c>
      <c r="L63" s="15" t="n">
        <v>2109392</v>
      </c>
      <c r="M63" s="15" t="n">
        <f aca="false">+K63+L63</f>
        <v>2358108</v>
      </c>
    </row>
    <row r="64" s="3" customFormat="true" ht="12.8" hidden="false" customHeight="false" outlineLevel="0" collapsed="false">
      <c r="A64" s="14" t="s">
        <v>36</v>
      </c>
      <c r="B64" s="15" t="n">
        <v>9680</v>
      </c>
      <c r="C64" s="15" t="n">
        <v>43</v>
      </c>
      <c r="D64" s="15" t="n">
        <v>526.627676065913</v>
      </c>
      <c r="E64" s="15" t="n">
        <v>484.195857884095</v>
      </c>
      <c r="F64" s="15" t="n">
        <v>129</v>
      </c>
      <c r="G64" s="15" t="n">
        <v>306</v>
      </c>
      <c r="H64" s="15" t="n">
        <v>44</v>
      </c>
      <c r="I64" s="15" t="n">
        <v>320.52</v>
      </c>
      <c r="J64" s="16" t="n">
        <v>0.0674057735200981</v>
      </c>
      <c r="K64" s="15" t="n">
        <v>808339</v>
      </c>
      <c r="L64" s="15" t="n">
        <v>15713370</v>
      </c>
      <c r="M64" s="15" t="n">
        <f aca="false">+K64+L64</f>
        <v>16521709</v>
      </c>
    </row>
    <row r="65" s="3" customFormat="true" ht="12.8" hidden="false" customHeight="false" outlineLevel="0" collapsed="false">
      <c r="A65" s="14" t="s">
        <v>37</v>
      </c>
      <c r="B65" s="15" t="n">
        <v>6928</v>
      </c>
      <c r="C65" s="15" t="n">
        <v>70</v>
      </c>
      <c r="D65" s="15" t="n">
        <v>330.545454545455</v>
      </c>
      <c r="E65" s="15" t="n">
        <v>151.5</v>
      </c>
      <c r="F65" s="15" t="n">
        <v>5</v>
      </c>
      <c r="G65" s="15" t="n">
        <v>98</v>
      </c>
      <c r="H65" s="15" t="n">
        <v>11</v>
      </c>
      <c r="I65" s="15" t="n">
        <v>101.63</v>
      </c>
      <c r="J65" s="16" t="n">
        <v>0.0108606589206587</v>
      </c>
      <c r="K65" s="15" t="n">
        <v>130242</v>
      </c>
      <c r="L65" s="15" t="n">
        <v>1728956</v>
      </c>
      <c r="M65" s="15" t="n">
        <f aca="false">+K65+L65</f>
        <v>1859198</v>
      </c>
    </row>
    <row r="66" s="3" customFormat="true" ht="12.8" hidden="false" customHeight="false" outlineLevel="0" collapsed="false">
      <c r="A66" s="14" t="s">
        <v>38</v>
      </c>
      <c r="B66" s="15" t="n">
        <v>8452</v>
      </c>
      <c r="C66" s="15" t="n">
        <v>72</v>
      </c>
      <c r="D66" s="15" t="n">
        <v>358</v>
      </c>
      <c r="E66" s="15" t="n">
        <v>311.840909090909</v>
      </c>
      <c r="F66" s="15" t="n">
        <v>41</v>
      </c>
      <c r="G66" s="15" t="n">
        <v>244</v>
      </c>
      <c r="H66" s="15" t="n">
        <v>43</v>
      </c>
      <c r="I66" s="15" t="n">
        <v>258.19</v>
      </c>
      <c r="J66" s="16" t="n">
        <v>0.06133374852837</v>
      </c>
      <c r="K66" s="15" t="n">
        <v>735523</v>
      </c>
      <c r="L66" s="15" t="n">
        <v>10240948</v>
      </c>
      <c r="M66" s="15" t="n">
        <f aca="false">+K66+L66</f>
        <v>10976471</v>
      </c>
    </row>
    <row r="67" s="3" customFormat="true" ht="12.8" hidden="false" customHeight="false" outlineLevel="0" collapsed="false">
      <c r="A67" s="14" t="s">
        <v>39</v>
      </c>
      <c r="B67" s="15" t="n">
        <v>4089</v>
      </c>
      <c r="C67" s="15" t="n">
        <v>38</v>
      </c>
      <c r="D67" s="15" t="n">
        <v>468.664552114552</v>
      </c>
      <c r="E67" s="15" t="n">
        <v>247.882084582085</v>
      </c>
      <c r="F67" s="15" t="n">
        <v>24</v>
      </c>
      <c r="G67" s="15" t="n">
        <v>70</v>
      </c>
      <c r="H67" s="15" t="n">
        <v>19</v>
      </c>
      <c r="I67" s="15" t="n">
        <v>76.27</v>
      </c>
      <c r="J67" s="16" t="n">
        <v>0.00195377552838719</v>
      </c>
      <c r="K67" s="15" t="n">
        <v>23430</v>
      </c>
      <c r="L67" s="15" t="n">
        <v>2396113</v>
      </c>
      <c r="M67" s="15" t="n">
        <f aca="false">+K67+L67</f>
        <v>2419543</v>
      </c>
    </row>
    <row r="68" s="3" customFormat="true" ht="12.8" hidden="false" customHeight="false" outlineLevel="0" collapsed="false">
      <c r="A68" s="14" t="s">
        <v>40</v>
      </c>
      <c r="B68" s="15" t="n">
        <v>4699</v>
      </c>
      <c r="C68" s="15" t="n">
        <v>23</v>
      </c>
      <c r="D68" s="15" t="n">
        <v>311.528039371521</v>
      </c>
      <c r="E68" s="15" t="n">
        <v>210.022794616276</v>
      </c>
      <c r="F68" s="15" t="n">
        <v>1</v>
      </c>
      <c r="G68" s="15" t="n">
        <v>31</v>
      </c>
      <c r="H68" s="15" t="n">
        <v>6</v>
      </c>
      <c r="I68" s="15" t="n">
        <v>32.98</v>
      </c>
      <c r="J68" s="16" t="n">
        <v>0.00644744706673822</v>
      </c>
      <c r="K68" s="15" t="n">
        <v>77319</v>
      </c>
      <c r="L68" s="15" t="n">
        <v>4290417</v>
      </c>
      <c r="M68" s="15" t="n">
        <f aca="false">+K68+L68</f>
        <v>4367736</v>
      </c>
    </row>
    <row r="69" s="3" customFormat="true" ht="12.8" hidden="false" customHeight="false" outlineLevel="0" collapsed="false">
      <c r="A69" s="14" t="s">
        <v>41</v>
      </c>
      <c r="B69" s="15" t="n">
        <v>6951</v>
      </c>
      <c r="C69" s="15" t="n">
        <v>76</v>
      </c>
      <c r="D69" s="15" t="n">
        <v>391.904728051949</v>
      </c>
      <c r="E69" s="15" t="n">
        <v>305.652444502165</v>
      </c>
      <c r="F69" s="15" t="n">
        <v>41</v>
      </c>
      <c r="G69" s="15" t="n">
        <v>88</v>
      </c>
      <c r="H69" s="15" t="n">
        <v>22</v>
      </c>
      <c r="I69" s="15" t="n">
        <v>95.26</v>
      </c>
      <c r="J69" s="16" t="n">
        <v>0.0205396323002227</v>
      </c>
      <c r="K69" s="15" t="n">
        <v>246314</v>
      </c>
      <c r="L69" s="15" t="n">
        <v>2990852</v>
      </c>
      <c r="M69" s="15" t="n">
        <f aca="false">+K69+L69</f>
        <v>3237166</v>
      </c>
    </row>
    <row r="70" s="3" customFormat="true" ht="12.8" hidden="false" customHeight="false" outlineLevel="0" collapsed="false">
      <c r="A70" s="14" t="s">
        <v>42</v>
      </c>
      <c r="B70" s="15" t="n">
        <v>8132</v>
      </c>
      <c r="C70" s="15" t="n">
        <v>36</v>
      </c>
      <c r="D70" s="15" t="n">
        <v>336.670815706672</v>
      </c>
      <c r="E70" s="15" t="n">
        <v>193.630546346402</v>
      </c>
      <c r="F70" s="15" t="n">
        <v>14</v>
      </c>
      <c r="G70" s="15" t="n">
        <v>83</v>
      </c>
      <c r="H70" s="15" t="n">
        <v>0</v>
      </c>
      <c r="I70" s="15" t="n">
        <v>83</v>
      </c>
      <c r="J70" s="16" t="n">
        <v>0.0185681957223411</v>
      </c>
      <c r="K70" s="15" t="n">
        <v>222672</v>
      </c>
      <c r="L70" s="15" t="n">
        <v>4343623</v>
      </c>
      <c r="M70" s="15" t="n">
        <f aca="false">+K70+L70</f>
        <v>4566295</v>
      </c>
    </row>
    <row r="71" s="3" customFormat="true" ht="12.8" hidden="false" customHeight="false" outlineLevel="0" collapsed="false">
      <c r="A71" s="14" t="s">
        <v>43</v>
      </c>
      <c r="B71" s="15" t="n">
        <v>4482</v>
      </c>
      <c r="C71" s="15" t="n">
        <v>38</v>
      </c>
      <c r="D71" s="15" t="n">
        <v>456.251532634033</v>
      </c>
      <c r="E71" s="15" t="n">
        <v>292.288578088578</v>
      </c>
      <c r="F71" s="15" t="n">
        <v>37</v>
      </c>
      <c r="G71" s="15" t="n">
        <v>122</v>
      </c>
      <c r="H71" s="15" t="n">
        <v>13</v>
      </c>
      <c r="I71" s="15" t="n">
        <v>126.29</v>
      </c>
      <c r="J71" s="16" t="n">
        <v>0.0054304539104988</v>
      </c>
      <c r="K71" s="15" t="n">
        <v>65123</v>
      </c>
      <c r="L71" s="15" t="n">
        <v>2635685</v>
      </c>
      <c r="M71" s="15" t="n">
        <f aca="false">+K71+L71</f>
        <v>2700808</v>
      </c>
    </row>
    <row r="72" s="3" customFormat="true" ht="12.8" hidden="false" customHeight="false" outlineLevel="0" collapsed="false">
      <c r="A72" s="14" t="s">
        <v>44</v>
      </c>
      <c r="B72" s="15" t="n">
        <v>7332</v>
      </c>
      <c r="C72" s="15" t="n">
        <v>31</v>
      </c>
      <c r="D72" s="15" t="n">
        <v>410.595888810015</v>
      </c>
      <c r="E72" s="15" t="n">
        <v>286.857387470085</v>
      </c>
      <c r="F72" s="15" t="n">
        <v>23</v>
      </c>
      <c r="G72" s="15" t="n">
        <v>126</v>
      </c>
      <c r="H72" s="15" t="n">
        <v>22</v>
      </c>
      <c r="I72" s="15" t="n">
        <v>133.26</v>
      </c>
      <c r="J72" s="16" t="n">
        <v>0.0125302859102789</v>
      </c>
      <c r="K72" s="15" t="n">
        <v>150265</v>
      </c>
      <c r="L72" s="15" t="n">
        <v>2468553</v>
      </c>
      <c r="M72" s="15" t="n">
        <f aca="false">+K72+L72</f>
        <v>2618818</v>
      </c>
    </row>
    <row r="73" s="3" customFormat="true" ht="12.8" hidden="false" customHeight="false" outlineLevel="0" collapsed="false">
      <c r="A73" s="14" t="s">
        <v>45</v>
      </c>
      <c r="B73" s="15" t="n">
        <v>9938</v>
      </c>
      <c r="C73" s="15" t="n">
        <v>55</v>
      </c>
      <c r="D73" s="15" t="n">
        <v>486.251614076376</v>
      </c>
      <c r="E73" s="15" t="n">
        <v>338.649665333629</v>
      </c>
      <c r="F73" s="15" t="n">
        <v>34</v>
      </c>
      <c r="G73" s="15" t="n">
        <v>120</v>
      </c>
      <c r="H73" s="15" t="n">
        <v>21</v>
      </c>
      <c r="I73" s="15" t="n">
        <v>126.93</v>
      </c>
      <c r="J73" s="16" t="n">
        <v>0.0154225529000387</v>
      </c>
      <c r="K73" s="15" t="n">
        <v>184949</v>
      </c>
      <c r="L73" s="15" t="n">
        <v>1966583</v>
      </c>
      <c r="M73" s="15" t="n">
        <f aca="false">+K73+L73</f>
        <v>2151532</v>
      </c>
    </row>
    <row r="74" s="3" customFormat="true" ht="12.8" hidden="false" customHeight="false" outlineLevel="0" collapsed="false">
      <c r="A74" s="14" t="s">
        <v>46</v>
      </c>
      <c r="B74" s="15" t="n">
        <v>9022</v>
      </c>
      <c r="C74" s="15" t="n">
        <v>40</v>
      </c>
      <c r="D74" s="15" t="n">
        <v>494.119856039039</v>
      </c>
      <c r="E74" s="15" t="n">
        <v>311.385694676621</v>
      </c>
      <c r="F74" s="15" t="n">
        <v>35</v>
      </c>
      <c r="G74" s="15" t="n">
        <v>163</v>
      </c>
      <c r="H74" s="15" t="n">
        <v>25</v>
      </c>
      <c r="I74" s="15" t="n">
        <v>171.25</v>
      </c>
      <c r="J74" s="16" t="n">
        <v>0.0103185715823599</v>
      </c>
      <c r="K74" s="15" t="n">
        <v>123742</v>
      </c>
      <c r="L74" s="15" t="n">
        <v>1611900</v>
      </c>
      <c r="M74" s="15" t="n">
        <f aca="false">+K74+L74</f>
        <v>1735642</v>
      </c>
    </row>
    <row r="75" s="3" customFormat="true" ht="12.8" hidden="false" customHeight="false" outlineLevel="0" collapsed="false">
      <c r="A75" s="14" t="s">
        <v>47</v>
      </c>
      <c r="B75" s="15" t="n">
        <v>435</v>
      </c>
      <c r="C75" s="15" t="n">
        <v>10</v>
      </c>
      <c r="D75" s="15" t="n">
        <v>67.0369163226917</v>
      </c>
      <c r="E75" s="15" t="n">
        <v>52.3891890499644</v>
      </c>
      <c r="F75" s="15" t="n">
        <v>10</v>
      </c>
      <c r="G75" s="15" t="n">
        <v>40</v>
      </c>
      <c r="H75" s="15" t="n">
        <v>3</v>
      </c>
      <c r="I75" s="15" t="n">
        <v>40.99</v>
      </c>
      <c r="J75" s="16" t="n">
        <v>0.0278323344342573</v>
      </c>
      <c r="K75" s="15" t="n">
        <v>333769</v>
      </c>
      <c r="L75" s="15" t="n">
        <v>2918542</v>
      </c>
      <c r="M75" s="15" t="n">
        <f aca="false">+K75+L75</f>
        <v>3252311</v>
      </c>
    </row>
    <row r="76" s="3" customFormat="true" ht="12.8" hidden="false" customHeight="false" outlineLevel="0" collapsed="false">
      <c r="A76" s="17" t="s">
        <v>48</v>
      </c>
      <c r="B76" s="18" t="n">
        <v>93</v>
      </c>
      <c r="C76" s="18" t="n">
        <v>6</v>
      </c>
      <c r="D76" s="18" t="n">
        <v>23.6544318181818</v>
      </c>
      <c r="E76" s="18" t="n">
        <v>19.84</v>
      </c>
      <c r="F76" s="18" t="n">
        <v>5</v>
      </c>
      <c r="G76" s="18" t="n">
        <v>9</v>
      </c>
      <c r="H76" s="18" t="n">
        <v>0</v>
      </c>
      <c r="I76" s="18" t="n">
        <v>9</v>
      </c>
      <c r="J76" s="19" t="n">
        <v>0.0351203151018505</v>
      </c>
      <c r="K76" s="18" t="n">
        <v>421168</v>
      </c>
      <c r="L76" s="18" t="n">
        <v>2704466</v>
      </c>
      <c r="M76" s="18" t="n">
        <f aca="false">+K76+L76</f>
        <v>3125634</v>
      </c>
    </row>
    <row r="77" s="3" customFormat="true" ht="12.8" hidden="false" customHeight="false" outlineLevel="0" collapsed="false">
      <c r="A77" s="20" t="s">
        <v>49</v>
      </c>
      <c r="B77" s="21" t="n">
        <f aca="false">SUM(B50:B76)</f>
        <v>289174</v>
      </c>
      <c r="C77" s="21" t="n">
        <f aca="false">SUM(C50:C76)</f>
        <v>1373</v>
      </c>
      <c r="D77" s="21" t="n">
        <f aca="false">SUM(D50:D76)</f>
        <v>17480.6560416668</v>
      </c>
      <c r="E77" s="21" t="n">
        <f aca="false">SUM(E50:E76)</f>
        <v>12188.861566782</v>
      </c>
      <c r="F77" s="21" t="n">
        <f aca="false">SUM(F50:F76)</f>
        <v>3663.5</v>
      </c>
      <c r="G77" s="21" t="n">
        <f aca="false">SUM(G50:G76)</f>
        <v>11745</v>
      </c>
      <c r="H77" s="21" t="n">
        <f aca="false">SUM(H50:H76)</f>
        <v>1178</v>
      </c>
      <c r="I77" s="21" t="n">
        <f aca="false">SUM(I50:I76)</f>
        <v>12133.74</v>
      </c>
      <c r="J77" s="21" t="n">
        <f aca="false">SUM(J50:J76)</f>
        <v>1</v>
      </c>
      <c r="K77" s="21" t="n">
        <f aca="false">SUM(K50:K76)</f>
        <v>11992136</v>
      </c>
      <c r="L77" s="21" t="n">
        <f aca="false">SUM(L50:L76)</f>
        <v>227850588</v>
      </c>
      <c r="M77" s="21" t="n">
        <f aca="false">SUM(M50:M76)</f>
        <v>239842724</v>
      </c>
    </row>
    <row r="78" s="3" customFormat="true" ht="12.8" hidden="false" customHeight="false" outlineLevel="0" collapsed="false">
      <c r="A78" s="22" t="s">
        <v>50</v>
      </c>
    </row>
    <row r="79" s="3" customFormat="true" ht="12.8" hidden="false" customHeight="false" outlineLevel="0" collapsed="false">
      <c r="A79" s="22" t="s">
        <v>51</v>
      </c>
    </row>
    <row r="80" customFormat="false" ht="12.8" hidden="false" customHeight="fals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</row>
    <row r="81" customFormat="false" ht="12.8" hidden="false" customHeight="false" outlineLevel="0" collapsed="false">
      <c r="A81" s="7" t="s">
        <v>61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</row>
    <row r="82" customFormat="false" ht="12.8" hidden="false" customHeight="false" outlineLevel="0" collapsed="false">
      <c r="A82" s="7" t="s">
        <v>62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</row>
    <row r="83" customFormat="false" ht="12.75" hidden="false" customHeight="true" outlineLevel="0" collapsed="false">
      <c r="A83" s="8" t="s">
        <v>8</v>
      </c>
      <c r="B83" s="9" t="s">
        <v>9</v>
      </c>
      <c r="C83" s="9"/>
      <c r="D83" s="9"/>
      <c r="E83" s="9"/>
      <c r="F83" s="9"/>
      <c r="G83" s="9"/>
      <c r="H83" s="9"/>
      <c r="I83" s="9"/>
      <c r="J83" s="8" t="s">
        <v>10</v>
      </c>
      <c r="K83" s="8" t="s">
        <v>11</v>
      </c>
      <c r="L83" s="8" t="s">
        <v>12</v>
      </c>
      <c r="M83" s="8" t="s">
        <v>13</v>
      </c>
    </row>
    <row r="84" customFormat="false" ht="28.3" hidden="false" customHeight="false" outlineLevel="0" collapsed="false">
      <c r="A84" s="8"/>
      <c r="B84" s="10" t="s">
        <v>63</v>
      </c>
      <c r="C84" s="10" t="s">
        <v>64</v>
      </c>
      <c r="D84" s="10" t="s">
        <v>65</v>
      </c>
      <c r="E84" s="10" t="s">
        <v>66</v>
      </c>
      <c r="F84" s="10" t="s">
        <v>67</v>
      </c>
      <c r="G84" s="10" t="s">
        <v>68</v>
      </c>
      <c r="H84" s="10" t="s">
        <v>69</v>
      </c>
      <c r="I84" s="8" t="s">
        <v>21</v>
      </c>
      <c r="J84" s="8"/>
      <c r="K84" s="8"/>
      <c r="L84" s="8"/>
      <c r="M84" s="8"/>
    </row>
    <row r="85" customFormat="false" ht="12.8" hidden="false" customHeight="false" outlineLevel="0" collapsed="false">
      <c r="A85" s="11" t="s">
        <v>22</v>
      </c>
      <c r="B85" s="12" t="n">
        <v>30480</v>
      </c>
      <c r="C85" s="12" t="n">
        <v>77</v>
      </c>
      <c r="D85" s="12" t="n">
        <v>2236.63707702301</v>
      </c>
      <c r="E85" s="12" t="n">
        <v>1499.84219932412</v>
      </c>
      <c r="F85" s="12" t="n">
        <v>855.5</v>
      </c>
      <c r="G85" s="12" t="n">
        <v>2305</v>
      </c>
      <c r="H85" s="12" t="n">
        <v>279</v>
      </c>
      <c r="I85" s="12" t="n">
        <v>2397.07</v>
      </c>
      <c r="J85" s="13" t="n">
        <v>0.104304483167812</v>
      </c>
      <c r="K85" s="12" t="n">
        <v>1220349</v>
      </c>
      <c r="L85" s="12" t="n">
        <v>39163902</v>
      </c>
      <c r="M85" s="12" t="n">
        <f aca="false">+K85+L85</f>
        <v>40384251</v>
      </c>
      <c r="P85" s="23"/>
    </row>
    <row r="86" customFormat="false" ht="12.8" hidden="false" customHeight="false" outlineLevel="0" collapsed="false">
      <c r="A86" s="14" t="s">
        <v>23</v>
      </c>
      <c r="B86" s="15" t="n">
        <v>26767</v>
      </c>
      <c r="C86" s="15" t="n">
        <v>76</v>
      </c>
      <c r="D86" s="15" t="n">
        <v>2232.59710255467</v>
      </c>
      <c r="E86" s="15" t="n">
        <v>1508.93801164558</v>
      </c>
      <c r="F86" s="15" t="n">
        <v>763</v>
      </c>
      <c r="G86" s="15" t="n">
        <v>2171</v>
      </c>
      <c r="H86" s="15" t="n">
        <v>237</v>
      </c>
      <c r="I86" s="15" t="n">
        <v>2249.21</v>
      </c>
      <c r="J86" s="16" t="n">
        <v>0.0876135463888687</v>
      </c>
      <c r="K86" s="15" t="n">
        <v>1025067</v>
      </c>
      <c r="L86" s="15" t="n">
        <v>25434595</v>
      </c>
      <c r="M86" s="15" t="n">
        <f aca="false">+K86+L86</f>
        <v>26459662</v>
      </c>
      <c r="P86" s="23"/>
    </row>
    <row r="87" customFormat="false" ht="12.8" hidden="false" customHeight="false" outlineLevel="0" collapsed="false">
      <c r="A87" s="14" t="s">
        <v>24</v>
      </c>
      <c r="B87" s="15" t="n">
        <v>24666</v>
      </c>
      <c r="C87" s="15" t="n">
        <v>90</v>
      </c>
      <c r="D87" s="15" t="n">
        <v>1432.1590251547</v>
      </c>
      <c r="E87" s="15" t="n">
        <v>1129.66821277559</v>
      </c>
      <c r="F87" s="15" t="n">
        <v>388</v>
      </c>
      <c r="G87" s="15" t="n">
        <v>1050</v>
      </c>
      <c r="H87" s="15" t="n">
        <v>121</v>
      </c>
      <c r="I87" s="15" t="n">
        <v>1089.93</v>
      </c>
      <c r="J87" s="16" t="n">
        <v>0.0639331676705097</v>
      </c>
      <c r="K87" s="15" t="n">
        <v>748010</v>
      </c>
      <c r="L87" s="15" t="n">
        <v>15683086</v>
      </c>
      <c r="M87" s="15" t="n">
        <f aca="false">+K87+L87</f>
        <v>16431096</v>
      </c>
      <c r="P87" s="23"/>
    </row>
    <row r="88" customFormat="false" ht="12.8" hidden="false" customHeight="false" outlineLevel="0" collapsed="false">
      <c r="A88" s="14" t="s">
        <v>25</v>
      </c>
      <c r="B88" s="15" t="n">
        <v>14121</v>
      </c>
      <c r="C88" s="15" t="n">
        <v>52</v>
      </c>
      <c r="D88" s="15" t="n">
        <v>633.0425414256</v>
      </c>
      <c r="E88" s="15" t="n">
        <v>518.952093917781</v>
      </c>
      <c r="F88" s="15" t="n">
        <v>209</v>
      </c>
      <c r="G88" s="15" t="n">
        <v>545</v>
      </c>
      <c r="H88" s="15" t="n">
        <v>69</v>
      </c>
      <c r="I88" s="15" t="n">
        <v>567.77</v>
      </c>
      <c r="J88" s="16" t="n">
        <v>0.0987884612208402</v>
      </c>
      <c r="K88" s="15" t="n">
        <v>1155812</v>
      </c>
      <c r="L88" s="15" t="n">
        <v>13240558</v>
      </c>
      <c r="M88" s="15" t="n">
        <f aca="false">+K88+L88</f>
        <v>14396370</v>
      </c>
    </row>
    <row r="89" customFormat="false" ht="12.8" hidden="false" customHeight="false" outlineLevel="0" collapsed="false">
      <c r="A89" s="14" t="s">
        <v>26</v>
      </c>
      <c r="B89" s="15" t="n">
        <v>15105</v>
      </c>
      <c r="C89" s="15" t="n">
        <v>77</v>
      </c>
      <c r="D89" s="15" t="n">
        <v>677.026002904433</v>
      </c>
      <c r="E89" s="15" t="n">
        <v>405.924592615271</v>
      </c>
      <c r="F89" s="15" t="n">
        <v>169</v>
      </c>
      <c r="G89" s="15" t="n">
        <v>522</v>
      </c>
      <c r="H89" s="15" t="n">
        <v>6</v>
      </c>
      <c r="I89" s="15" t="n">
        <v>523.98</v>
      </c>
      <c r="J89" s="16" t="n">
        <v>0.0525436935573474</v>
      </c>
      <c r="K89" s="15" t="n">
        <v>614754</v>
      </c>
      <c r="L89" s="15" t="n">
        <v>12148338</v>
      </c>
      <c r="M89" s="15" t="n">
        <f aca="false">+K89+L89</f>
        <v>12763092</v>
      </c>
    </row>
    <row r="90" customFormat="false" ht="12.8" hidden="false" customHeight="false" outlineLevel="0" collapsed="false">
      <c r="A90" s="14" t="s">
        <v>27</v>
      </c>
      <c r="B90" s="15" t="n">
        <v>18645</v>
      </c>
      <c r="C90" s="15" t="n">
        <v>68</v>
      </c>
      <c r="D90" s="15" t="n">
        <v>1122.57020204709</v>
      </c>
      <c r="E90" s="15" t="n">
        <v>695.137648514908</v>
      </c>
      <c r="F90" s="15" t="n">
        <v>210</v>
      </c>
      <c r="G90" s="15" t="n">
        <v>565</v>
      </c>
      <c r="H90" s="15" t="n">
        <v>58</v>
      </c>
      <c r="I90" s="15" t="n">
        <v>584.14</v>
      </c>
      <c r="J90" s="16" t="n">
        <v>0.0232106358239348</v>
      </c>
      <c r="K90" s="15" t="n">
        <v>271561</v>
      </c>
      <c r="L90" s="15" t="n">
        <v>12215947</v>
      </c>
      <c r="M90" s="15" t="n">
        <f aca="false">+K90+L90</f>
        <v>12487508</v>
      </c>
    </row>
    <row r="91" customFormat="false" ht="12.8" hidden="false" customHeight="false" outlineLevel="0" collapsed="false">
      <c r="A91" s="14" t="s">
        <v>28</v>
      </c>
      <c r="B91" s="15" t="n">
        <v>13218</v>
      </c>
      <c r="C91" s="15" t="n">
        <v>60</v>
      </c>
      <c r="D91" s="15" t="n">
        <v>911.623530178029</v>
      </c>
      <c r="E91" s="15" t="n">
        <v>628.018791299886</v>
      </c>
      <c r="F91" s="15" t="n">
        <v>184</v>
      </c>
      <c r="G91" s="15" t="n">
        <v>534</v>
      </c>
      <c r="H91" s="15" t="n">
        <v>66</v>
      </c>
      <c r="I91" s="15" t="n">
        <v>555.78</v>
      </c>
      <c r="J91" s="16" t="n">
        <v>0.0309450064661969</v>
      </c>
      <c r="K91" s="15" t="n">
        <v>362052</v>
      </c>
      <c r="L91" s="15" t="n">
        <v>9359409</v>
      </c>
      <c r="M91" s="15" t="n">
        <f aca="false">+K91+L91</f>
        <v>9721461</v>
      </c>
    </row>
    <row r="92" customFormat="false" ht="12.8" hidden="false" customHeight="false" outlineLevel="0" collapsed="false">
      <c r="A92" s="14" t="s">
        <v>29</v>
      </c>
      <c r="B92" s="15" t="n">
        <v>10407</v>
      </c>
      <c r="C92" s="15" t="n">
        <v>52</v>
      </c>
      <c r="D92" s="15" t="n">
        <v>590.900453486354</v>
      </c>
      <c r="E92" s="15" t="n">
        <v>362.663479007765</v>
      </c>
      <c r="F92" s="15" t="n">
        <v>63</v>
      </c>
      <c r="G92" s="15" t="n">
        <v>328</v>
      </c>
      <c r="H92" s="15" t="n">
        <v>34</v>
      </c>
      <c r="I92" s="15" t="n">
        <v>339.22</v>
      </c>
      <c r="J92" s="16" t="n">
        <v>0.0202870625452547</v>
      </c>
      <c r="K92" s="15" t="n">
        <v>237356</v>
      </c>
      <c r="L92" s="15" t="n">
        <v>9215854</v>
      </c>
      <c r="M92" s="15" t="n">
        <f aca="false">+K92+L92</f>
        <v>9453210</v>
      </c>
    </row>
    <row r="93" customFormat="false" ht="12.8" hidden="false" customHeight="false" outlineLevel="0" collapsed="false">
      <c r="A93" s="14" t="s">
        <v>30</v>
      </c>
      <c r="B93" s="15" t="n">
        <v>14737</v>
      </c>
      <c r="C93" s="15" t="n">
        <v>60</v>
      </c>
      <c r="D93" s="15" t="n">
        <v>873.127188768983</v>
      </c>
      <c r="E93" s="15" t="n">
        <v>557.723307022633</v>
      </c>
      <c r="F93" s="15" t="n">
        <v>120</v>
      </c>
      <c r="G93" s="15" t="n">
        <v>409</v>
      </c>
      <c r="H93" s="15" t="n">
        <v>42</v>
      </c>
      <c r="I93" s="15" t="n">
        <v>422.86</v>
      </c>
      <c r="J93" s="16" t="n">
        <v>0.0187009610205235</v>
      </c>
      <c r="K93" s="15" t="n">
        <v>218799</v>
      </c>
      <c r="L93" s="15" t="n">
        <v>4094977</v>
      </c>
      <c r="M93" s="15" t="n">
        <f aca="false">+K93+L93</f>
        <v>4313776</v>
      </c>
    </row>
    <row r="94" customFormat="false" ht="12.8" hidden="false" customHeight="false" outlineLevel="0" collapsed="false">
      <c r="A94" s="14" t="s">
        <v>31</v>
      </c>
      <c r="B94" s="15" t="n">
        <v>6369</v>
      </c>
      <c r="C94" s="15" t="n">
        <v>56</v>
      </c>
      <c r="D94" s="15" t="n">
        <v>399.74839743611</v>
      </c>
      <c r="E94" s="15" t="n">
        <v>256.785057515162</v>
      </c>
      <c r="F94" s="15" t="n">
        <v>39</v>
      </c>
      <c r="G94" s="15" t="n">
        <v>207</v>
      </c>
      <c r="H94" s="15" t="n">
        <v>11</v>
      </c>
      <c r="I94" s="15" t="n">
        <v>210.63</v>
      </c>
      <c r="J94" s="16" t="n">
        <v>0.0173311294064696</v>
      </c>
      <c r="K94" s="15" t="n">
        <v>202772</v>
      </c>
      <c r="L94" s="15" t="n">
        <v>3973540</v>
      </c>
      <c r="M94" s="15" t="n">
        <f aca="false">+K94+L94</f>
        <v>4176312</v>
      </c>
    </row>
    <row r="95" customFormat="false" ht="12.8" hidden="false" customHeight="false" outlineLevel="0" collapsed="false">
      <c r="A95" s="14" t="s">
        <v>32</v>
      </c>
      <c r="B95" s="15" t="n">
        <v>7084</v>
      </c>
      <c r="C95" s="15" t="n">
        <v>41</v>
      </c>
      <c r="D95" s="15" t="n">
        <v>370.415040543213</v>
      </c>
      <c r="E95" s="15" t="n">
        <v>209.558441558442</v>
      </c>
      <c r="F95" s="15" t="n">
        <v>28</v>
      </c>
      <c r="G95" s="15" t="n">
        <v>165</v>
      </c>
      <c r="H95" s="15" t="n">
        <v>14</v>
      </c>
      <c r="I95" s="15" t="n">
        <v>169.62</v>
      </c>
      <c r="J95" s="16" t="n">
        <v>0.0148614762290975</v>
      </c>
      <c r="K95" s="15" t="n">
        <v>173877</v>
      </c>
      <c r="L95" s="15" t="n">
        <v>4347348</v>
      </c>
      <c r="M95" s="15" t="n">
        <f aca="false">+K95+L95</f>
        <v>4521225</v>
      </c>
    </row>
    <row r="96" customFormat="false" ht="12.8" hidden="false" customHeight="false" outlineLevel="0" collapsed="false">
      <c r="A96" s="14" t="s">
        <v>33</v>
      </c>
      <c r="B96" s="15" t="n">
        <v>11028</v>
      </c>
      <c r="C96" s="15" t="n">
        <v>62</v>
      </c>
      <c r="D96" s="15" t="n">
        <v>498.667793161615</v>
      </c>
      <c r="E96" s="15" t="n">
        <v>426.726378193605</v>
      </c>
      <c r="F96" s="15" t="n">
        <v>66</v>
      </c>
      <c r="G96" s="15" t="n">
        <v>198</v>
      </c>
      <c r="H96" s="15" t="n">
        <v>26</v>
      </c>
      <c r="I96" s="15" t="n">
        <v>206.58</v>
      </c>
      <c r="J96" s="16" t="n">
        <v>0.0474535778076458</v>
      </c>
      <c r="K96" s="15" t="n">
        <v>555201</v>
      </c>
      <c r="L96" s="15" t="n">
        <v>6298704</v>
      </c>
      <c r="M96" s="15" t="n">
        <f aca="false">+K96+L96</f>
        <v>6853905</v>
      </c>
    </row>
    <row r="97" customFormat="false" ht="12.8" hidden="false" customHeight="false" outlineLevel="0" collapsed="false">
      <c r="A97" s="14" t="s">
        <v>34</v>
      </c>
      <c r="B97" s="15" t="n">
        <v>9346</v>
      </c>
      <c r="C97" s="15" t="n">
        <v>48</v>
      </c>
      <c r="D97" s="15" t="n">
        <v>423.957992007992</v>
      </c>
      <c r="E97" s="15" t="n">
        <v>300.007992007992</v>
      </c>
      <c r="F97" s="15" t="n">
        <v>160</v>
      </c>
      <c r="G97" s="15" t="n">
        <v>450</v>
      </c>
      <c r="H97" s="15" t="n">
        <v>40</v>
      </c>
      <c r="I97" s="15" t="n">
        <v>463.2</v>
      </c>
      <c r="J97" s="16" t="n">
        <v>0.115224781259667</v>
      </c>
      <c r="K97" s="15" t="n">
        <v>1348115</v>
      </c>
      <c r="L97" s="15" t="n">
        <v>11000071</v>
      </c>
      <c r="M97" s="15" t="n">
        <f aca="false">+K97+L97</f>
        <v>12348186</v>
      </c>
    </row>
    <row r="98" customFormat="false" ht="12.8" hidden="false" customHeight="false" outlineLevel="0" collapsed="false">
      <c r="A98" s="14" t="s">
        <v>35</v>
      </c>
      <c r="B98" s="15" t="n">
        <v>2962</v>
      </c>
      <c r="C98" s="15" t="n">
        <v>27</v>
      </c>
      <c r="D98" s="15" t="n">
        <v>268.07780907203</v>
      </c>
      <c r="E98" s="15" t="n">
        <v>129.128011363636</v>
      </c>
      <c r="F98" s="15" t="n">
        <v>27</v>
      </c>
      <c r="G98" s="15" t="n">
        <v>106</v>
      </c>
      <c r="H98" s="15" t="n">
        <v>15</v>
      </c>
      <c r="I98" s="15" t="n">
        <v>110.95</v>
      </c>
      <c r="J98" s="16" t="n">
        <v>0.00836989925375012</v>
      </c>
      <c r="K98" s="15" t="n">
        <v>97927</v>
      </c>
      <c r="L98" s="15" t="n">
        <v>2068370</v>
      </c>
      <c r="M98" s="15" t="n">
        <f aca="false">+K98+L98</f>
        <v>2166297</v>
      </c>
    </row>
    <row r="99" customFormat="false" ht="12.8" hidden="false" customHeight="false" outlineLevel="0" collapsed="false">
      <c r="A99" s="14" t="s">
        <v>36</v>
      </c>
      <c r="B99" s="15" t="n">
        <v>9342</v>
      </c>
      <c r="C99" s="15" t="n">
        <v>41</v>
      </c>
      <c r="D99" s="15" t="n">
        <v>464.999993629302</v>
      </c>
      <c r="E99" s="15" t="n">
        <v>427.796129992939</v>
      </c>
      <c r="F99" s="15" t="n">
        <v>124</v>
      </c>
      <c r="G99" s="15" t="n">
        <v>312</v>
      </c>
      <c r="H99" s="15" t="n">
        <v>43</v>
      </c>
      <c r="I99" s="15" t="n">
        <v>326.19</v>
      </c>
      <c r="J99" s="16" t="n">
        <v>0.0852199426688161</v>
      </c>
      <c r="K99" s="15" t="n">
        <v>997062</v>
      </c>
      <c r="L99" s="15" t="n">
        <v>15140210</v>
      </c>
      <c r="M99" s="15" t="n">
        <f aca="false">+K99+L99</f>
        <v>16137272</v>
      </c>
    </row>
    <row r="100" customFormat="false" ht="12.8" hidden="false" customHeight="false" outlineLevel="0" collapsed="false">
      <c r="A100" s="14" t="s">
        <v>37</v>
      </c>
      <c r="B100" s="15" t="n">
        <v>6359</v>
      </c>
      <c r="C100" s="15" t="n">
        <v>71</v>
      </c>
      <c r="D100" s="15" t="n">
        <v>317.727272727273</v>
      </c>
      <c r="E100" s="15" t="n">
        <v>138.045454545455</v>
      </c>
      <c r="F100" s="15" t="n">
        <v>5</v>
      </c>
      <c r="G100" s="15" t="n">
        <v>78</v>
      </c>
      <c r="H100" s="15" t="n">
        <v>3</v>
      </c>
      <c r="I100" s="15" t="n">
        <v>78.99</v>
      </c>
      <c r="J100" s="16" t="n">
        <v>0.00946637444002658</v>
      </c>
      <c r="K100" s="15" t="n">
        <v>110755</v>
      </c>
      <c r="L100" s="15" t="n">
        <v>1664843</v>
      </c>
      <c r="M100" s="15" t="n">
        <f aca="false">+K100+L100</f>
        <v>1775598</v>
      </c>
    </row>
    <row r="101" customFormat="false" ht="12.8" hidden="false" customHeight="false" outlineLevel="0" collapsed="false">
      <c r="A101" s="14" t="s">
        <v>38</v>
      </c>
      <c r="B101" s="15" t="n">
        <v>8525</v>
      </c>
      <c r="C101" s="15" t="n">
        <v>63</v>
      </c>
      <c r="D101" s="15" t="n">
        <v>358.227272727273</v>
      </c>
      <c r="E101" s="15" t="n">
        <v>305.340909090909</v>
      </c>
      <c r="F101" s="15" t="n">
        <v>36</v>
      </c>
      <c r="G101" s="15" t="n">
        <v>248</v>
      </c>
      <c r="H101" s="15" t="n">
        <v>32</v>
      </c>
      <c r="I101" s="15" t="n">
        <v>258.56</v>
      </c>
      <c r="J101" s="16" t="n">
        <v>0.0631104544449942</v>
      </c>
      <c r="K101" s="15" t="n">
        <v>738384</v>
      </c>
      <c r="L101" s="15" t="n">
        <v>9778836</v>
      </c>
      <c r="M101" s="15" t="n">
        <f aca="false">+K101+L101</f>
        <v>10517220</v>
      </c>
    </row>
    <row r="102" customFormat="false" ht="12.8" hidden="false" customHeight="false" outlineLevel="0" collapsed="false">
      <c r="A102" s="14" t="s">
        <v>39</v>
      </c>
      <c r="B102" s="15" t="n">
        <v>4326</v>
      </c>
      <c r="C102" s="15" t="n">
        <v>39</v>
      </c>
      <c r="D102" s="15" t="n">
        <v>441.078692556321</v>
      </c>
      <c r="E102" s="15" t="n">
        <v>227.296225023853</v>
      </c>
      <c r="F102" s="15" t="n">
        <v>16</v>
      </c>
      <c r="G102" s="15" t="n">
        <v>52</v>
      </c>
      <c r="H102" s="15" t="n">
        <v>18</v>
      </c>
      <c r="I102" s="15" t="n">
        <v>57.94</v>
      </c>
      <c r="J102" s="16" t="n">
        <v>0.00260270710548618</v>
      </c>
      <c r="K102" s="15" t="n">
        <v>30451</v>
      </c>
      <c r="L102" s="15" t="n">
        <v>2430302</v>
      </c>
      <c r="M102" s="15" t="n">
        <f aca="false">+K102+L102</f>
        <v>2460753</v>
      </c>
    </row>
    <row r="103" customFormat="false" ht="12.8" hidden="false" customHeight="false" outlineLevel="0" collapsed="false">
      <c r="A103" s="14" t="s">
        <v>40</v>
      </c>
      <c r="B103" s="15" t="n">
        <v>4548</v>
      </c>
      <c r="C103" s="15" t="n">
        <v>24</v>
      </c>
      <c r="D103" s="15" t="n">
        <v>325.96198488263</v>
      </c>
      <c r="E103" s="15" t="n">
        <v>212.827439428084</v>
      </c>
      <c r="F103" s="15" t="n">
        <v>3</v>
      </c>
      <c r="G103" s="15" t="n">
        <v>33</v>
      </c>
      <c r="H103" s="15" t="n">
        <v>8</v>
      </c>
      <c r="I103" s="15" t="n">
        <v>35.64</v>
      </c>
      <c r="J103" s="16" t="n">
        <v>0.0069918727338051</v>
      </c>
      <c r="K103" s="15" t="n">
        <v>81804</v>
      </c>
      <c r="L103" s="15" t="n">
        <v>4324356</v>
      </c>
      <c r="M103" s="15" t="n">
        <f aca="false">+K103+L103</f>
        <v>4406160</v>
      </c>
    </row>
    <row r="104" customFormat="false" ht="12.8" hidden="false" customHeight="false" outlineLevel="0" collapsed="false">
      <c r="A104" s="14" t="s">
        <v>41</v>
      </c>
      <c r="B104" s="15" t="n">
        <v>7747</v>
      </c>
      <c r="C104" s="15" t="n">
        <v>52</v>
      </c>
      <c r="D104" s="15" t="n">
        <v>421.979979467411</v>
      </c>
      <c r="E104" s="15" t="n">
        <v>309.352322895154</v>
      </c>
      <c r="F104" s="15" t="n">
        <v>30</v>
      </c>
      <c r="G104" s="15" t="n">
        <v>65</v>
      </c>
      <c r="H104" s="15" t="n">
        <v>18</v>
      </c>
      <c r="I104" s="15" t="n">
        <v>70.94</v>
      </c>
      <c r="J104" s="16" t="n">
        <v>0.0178288074647099</v>
      </c>
      <c r="K104" s="15" t="n">
        <v>208595</v>
      </c>
      <c r="L104" s="15" t="n">
        <v>2862942</v>
      </c>
      <c r="M104" s="15" t="n">
        <f aca="false">+K104+L104</f>
        <v>3071537</v>
      </c>
    </row>
    <row r="105" customFormat="false" ht="12.8" hidden="false" customHeight="false" outlineLevel="0" collapsed="false">
      <c r="A105" s="14" t="s">
        <v>42</v>
      </c>
      <c r="B105" s="15" t="n">
        <v>7970</v>
      </c>
      <c r="C105" s="15" t="n">
        <v>36</v>
      </c>
      <c r="D105" s="15" t="n">
        <v>297.300837347872</v>
      </c>
      <c r="E105" s="15" t="n">
        <v>175.72560295201</v>
      </c>
      <c r="F105" s="15" t="n">
        <v>13</v>
      </c>
      <c r="G105" s="15" t="n">
        <v>61</v>
      </c>
      <c r="H105" s="15" t="n">
        <v>5</v>
      </c>
      <c r="I105" s="15" t="n">
        <v>62.65</v>
      </c>
      <c r="J105" s="16" t="n">
        <v>0.0237867168570179</v>
      </c>
      <c r="K105" s="15" t="n">
        <v>278301</v>
      </c>
      <c r="L105" s="15" t="n">
        <v>4182501</v>
      </c>
      <c r="M105" s="15" t="n">
        <f aca="false">+K105+L105</f>
        <v>4460802</v>
      </c>
    </row>
    <row r="106" customFormat="false" ht="12.8" hidden="false" customHeight="false" outlineLevel="0" collapsed="false">
      <c r="A106" s="14" t="s">
        <v>43</v>
      </c>
      <c r="B106" s="15" t="n">
        <v>4150</v>
      </c>
      <c r="C106" s="15" t="n">
        <v>43</v>
      </c>
      <c r="D106" s="15" t="n">
        <v>430.322988394584</v>
      </c>
      <c r="E106" s="15" t="n">
        <v>254.293442940039</v>
      </c>
      <c r="F106" s="15" t="n">
        <v>36</v>
      </c>
      <c r="G106" s="15" t="n">
        <v>97</v>
      </c>
      <c r="H106" s="15" t="n">
        <v>11</v>
      </c>
      <c r="I106" s="15" t="n">
        <v>100.63</v>
      </c>
      <c r="J106" s="16" t="n">
        <v>0.00564587295741439</v>
      </c>
      <c r="K106" s="15" t="n">
        <v>66056</v>
      </c>
      <c r="L106" s="15" t="n">
        <v>2640732</v>
      </c>
      <c r="M106" s="15" t="n">
        <f aca="false">+K106+L106</f>
        <v>2706788</v>
      </c>
    </row>
    <row r="107" customFormat="false" ht="12.8" hidden="false" customHeight="false" outlineLevel="0" collapsed="false">
      <c r="A107" s="14" t="s">
        <v>44</v>
      </c>
      <c r="B107" s="15" t="n">
        <v>6955</v>
      </c>
      <c r="C107" s="15" t="n">
        <v>28</v>
      </c>
      <c r="D107" s="15" t="n">
        <v>405.875247376136</v>
      </c>
      <c r="E107" s="15" t="n">
        <v>281.932065557954</v>
      </c>
      <c r="F107" s="15" t="n">
        <v>22</v>
      </c>
      <c r="G107" s="15" t="n">
        <v>95</v>
      </c>
      <c r="H107" s="15" t="n">
        <v>24</v>
      </c>
      <c r="I107" s="15" t="n">
        <v>102.92</v>
      </c>
      <c r="J107" s="16" t="n">
        <v>0.0139071564182124</v>
      </c>
      <c r="K107" s="15" t="n">
        <v>162712</v>
      </c>
      <c r="L107" s="15" t="n">
        <v>2372436</v>
      </c>
      <c r="M107" s="15" t="n">
        <f aca="false">+K107+L107</f>
        <v>2535148</v>
      </c>
    </row>
    <row r="108" customFormat="false" ht="12.8" hidden="false" customHeight="false" outlineLevel="0" collapsed="false">
      <c r="A108" s="14" t="s">
        <v>45</v>
      </c>
      <c r="B108" s="15" t="n">
        <v>8404</v>
      </c>
      <c r="C108" s="15" t="n">
        <v>57</v>
      </c>
      <c r="D108" s="15" t="n">
        <v>492.287854220248</v>
      </c>
      <c r="E108" s="15" t="n">
        <v>340.622950932047</v>
      </c>
      <c r="F108" s="15" t="n">
        <v>42</v>
      </c>
      <c r="G108" s="15" t="n">
        <v>125</v>
      </c>
      <c r="H108" s="15" t="n">
        <v>26</v>
      </c>
      <c r="I108" s="15" t="n">
        <v>133.58</v>
      </c>
      <c r="J108" s="16" t="n">
        <v>0.0143306671360642</v>
      </c>
      <c r="K108" s="15" t="n">
        <v>167667</v>
      </c>
      <c r="L108" s="15" t="n">
        <v>1851969</v>
      </c>
      <c r="M108" s="15" t="n">
        <f aca="false">+K108+L108</f>
        <v>2019636</v>
      </c>
    </row>
    <row r="109" customFormat="false" ht="12.8" hidden="false" customHeight="false" outlineLevel="0" collapsed="false">
      <c r="A109" s="14" t="s">
        <v>46</v>
      </c>
      <c r="B109" s="15" t="n">
        <v>8844</v>
      </c>
      <c r="C109" s="15" t="n">
        <v>31</v>
      </c>
      <c r="D109" s="15" t="n">
        <v>497.693353453634</v>
      </c>
      <c r="E109" s="15" t="n">
        <v>285.649839454619</v>
      </c>
      <c r="F109" s="15" t="n">
        <v>24</v>
      </c>
      <c r="G109" s="15" t="n">
        <v>107</v>
      </c>
      <c r="H109" s="15" t="n">
        <v>11</v>
      </c>
      <c r="I109" s="15" t="n">
        <v>110.63</v>
      </c>
      <c r="J109" s="16" t="n">
        <v>0.00894314373743506</v>
      </c>
      <c r="K109" s="15" t="n">
        <v>104634</v>
      </c>
      <c r="L109" s="15" t="n">
        <v>1550751</v>
      </c>
      <c r="M109" s="15" t="n">
        <f aca="false">+K109+L109</f>
        <v>1655385</v>
      </c>
    </row>
    <row r="110" customFormat="false" ht="12.8" hidden="false" customHeight="false" outlineLevel="0" collapsed="false">
      <c r="A110" s="14" t="s">
        <v>47</v>
      </c>
      <c r="B110" s="15" t="n">
        <v>0</v>
      </c>
      <c r="C110" s="15" t="n">
        <v>0</v>
      </c>
      <c r="D110" s="15" t="n">
        <v>34.8609674534894</v>
      </c>
      <c r="E110" s="15" t="n">
        <v>29.0314219989439</v>
      </c>
      <c r="F110" s="15" t="n">
        <v>4</v>
      </c>
      <c r="G110" s="15" t="n">
        <v>14</v>
      </c>
      <c r="H110" s="15" t="n">
        <v>0</v>
      </c>
      <c r="I110" s="15" t="n">
        <v>14</v>
      </c>
      <c r="J110" s="16" t="n">
        <v>0.0316946317861653</v>
      </c>
      <c r="K110" s="15" t="n">
        <v>370823</v>
      </c>
      <c r="L110" s="15" t="n">
        <v>2626453</v>
      </c>
      <c r="M110" s="15" t="n">
        <f aca="false">+K110+L110</f>
        <v>2997276</v>
      </c>
    </row>
    <row r="111" customFormat="false" ht="12.8" hidden="false" customHeight="false" outlineLevel="0" collapsed="false">
      <c r="A111" s="17" t="s">
        <v>48</v>
      </c>
      <c r="B111" s="18" t="n">
        <v>0</v>
      </c>
      <c r="C111" s="18" t="n">
        <v>0</v>
      </c>
      <c r="D111" s="18" t="n">
        <v>15.3522727272727</v>
      </c>
      <c r="E111" s="18" t="n">
        <v>11.2840909090909</v>
      </c>
      <c r="F111" s="18" t="n">
        <v>1</v>
      </c>
      <c r="G111" s="18" t="n">
        <v>3</v>
      </c>
      <c r="H111" s="18" t="n">
        <v>0</v>
      </c>
      <c r="I111" s="18" t="n">
        <v>3</v>
      </c>
      <c r="J111" s="19" t="n">
        <v>0.0129037704319342</v>
      </c>
      <c r="K111" s="18" t="n">
        <v>150972</v>
      </c>
      <c r="L111" s="18" t="n">
        <v>2626453</v>
      </c>
      <c r="M111" s="18" t="n">
        <f aca="false">+K111+L111</f>
        <v>2777425</v>
      </c>
    </row>
    <row r="112" customFormat="false" ht="12.8" hidden="false" customHeight="false" outlineLevel="0" collapsed="false">
      <c r="A112" s="20" t="s">
        <v>49</v>
      </c>
      <c r="B112" s="21" t="n">
        <f aca="false">SUM(B85:B111)</f>
        <v>282105</v>
      </c>
      <c r="C112" s="21" t="n">
        <f aca="false">SUM(C85:C111)</f>
        <v>1331</v>
      </c>
      <c r="D112" s="21" t="n">
        <f aca="false">SUM(D85:D111)</f>
        <v>17174.2188727273</v>
      </c>
      <c r="E112" s="21" t="n">
        <f aca="false">SUM(E85:E111)</f>
        <v>11628.2721124835</v>
      </c>
      <c r="F112" s="21" t="n">
        <f aca="false">SUM(F85:F111)</f>
        <v>3637.5</v>
      </c>
      <c r="G112" s="21" t="n">
        <f aca="false">SUM(G85:G111)</f>
        <v>10845</v>
      </c>
      <c r="H112" s="21" t="n">
        <f aca="false">SUM(H85:H111)</f>
        <v>1217</v>
      </c>
      <c r="I112" s="21" t="n">
        <f aca="false">SUM(I85:I111)</f>
        <v>11246.61</v>
      </c>
      <c r="J112" s="24" t="n">
        <v>1</v>
      </c>
      <c r="K112" s="21" t="n">
        <f aca="false">SUM(K85:K111)</f>
        <v>11699868</v>
      </c>
      <c r="L112" s="21" t="n">
        <f aca="false">SUM(L85:L111)</f>
        <v>222297483</v>
      </c>
      <c r="M112" s="21" t="n">
        <f aca="false">SUM(M85:M111)</f>
        <v>233997351</v>
      </c>
      <c r="N112" s="25"/>
    </row>
    <row r="113" customFormat="false" ht="12.8" hidden="false" customHeight="false" outlineLevel="0" collapsed="false">
      <c r="A113" s="22" t="s">
        <v>50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</row>
    <row r="114" customFormat="false" ht="12.8" hidden="false" customHeight="false" outlineLevel="0" collapsed="false">
      <c r="A114" s="22" t="s">
        <v>51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</row>
    <row r="115" customFormat="false" ht="12.8" hidden="false" customHeight="fals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</row>
    <row r="116" customFormat="false" ht="12.8" hidden="false" customHeight="false" outlineLevel="0" collapsed="false">
      <c r="A116" s="7" t="s">
        <v>70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</row>
    <row r="117" customFormat="false" ht="12.8" hidden="false" customHeight="false" outlineLevel="0" collapsed="false">
      <c r="A117" s="7" t="s">
        <v>71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</row>
    <row r="118" customFormat="false" ht="12.75" hidden="false" customHeight="true" outlineLevel="0" collapsed="false">
      <c r="A118" s="8" t="s">
        <v>8</v>
      </c>
      <c r="B118" s="9" t="s">
        <v>9</v>
      </c>
      <c r="C118" s="9"/>
      <c r="D118" s="9"/>
      <c r="E118" s="9"/>
      <c r="F118" s="9"/>
      <c r="G118" s="9"/>
      <c r="H118" s="9"/>
      <c r="I118" s="9"/>
      <c r="J118" s="8" t="s">
        <v>10</v>
      </c>
      <c r="K118" s="8" t="s">
        <v>11</v>
      </c>
      <c r="L118" s="8" t="s">
        <v>12</v>
      </c>
      <c r="M118" s="8" t="s">
        <v>13</v>
      </c>
    </row>
    <row r="119" customFormat="false" ht="28.3" hidden="false" customHeight="false" outlineLevel="0" collapsed="false">
      <c r="A119" s="8"/>
      <c r="B119" s="10" t="s">
        <v>72</v>
      </c>
      <c r="C119" s="10" t="s">
        <v>73</v>
      </c>
      <c r="D119" s="10" t="s">
        <v>74</v>
      </c>
      <c r="E119" s="10" t="s">
        <v>75</v>
      </c>
      <c r="F119" s="10" t="s">
        <v>76</v>
      </c>
      <c r="G119" s="10" t="s">
        <v>77</v>
      </c>
      <c r="H119" s="10" t="s">
        <v>78</v>
      </c>
      <c r="I119" s="8" t="s">
        <v>21</v>
      </c>
      <c r="J119" s="8"/>
      <c r="K119" s="8"/>
      <c r="L119" s="8"/>
      <c r="M119" s="8"/>
    </row>
    <row r="120" customFormat="false" ht="12.8" hidden="false" customHeight="false" outlineLevel="0" collapsed="false">
      <c r="A120" s="11" t="s">
        <v>79</v>
      </c>
      <c r="B120" s="12" t="n">
        <v>29492</v>
      </c>
      <c r="C120" s="12" t="n">
        <v>72</v>
      </c>
      <c r="D120" s="12" t="n">
        <v>2170.0114342041</v>
      </c>
      <c r="E120" s="12" t="n">
        <v>1465.02392254146</v>
      </c>
      <c r="F120" s="12" t="n">
        <v>875.5</v>
      </c>
      <c r="G120" s="12" t="n">
        <v>2257</v>
      </c>
      <c r="H120" s="12" t="n">
        <v>256</v>
      </c>
      <c r="I120" s="12" t="n">
        <v>2341.48</v>
      </c>
      <c r="J120" s="13" t="n">
        <v>0.123935867368533</v>
      </c>
      <c r="K120" s="12" t="n">
        <v>1379892</v>
      </c>
      <c r="L120" s="12" t="n">
        <v>38800576</v>
      </c>
      <c r="M120" s="12" t="n">
        <v>40180468</v>
      </c>
      <c r="N120" s="25"/>
    </row>
    <row r="121" customFormat="false" ht="12.8" hidden="false" customHeight="false" outlineLevel="0" collapsed="false">
      <c r="A121" s="14" t="s">
        <v>80</v>
      </c>
      <c r="B121" s="15" t="n">
        <v>25271</v>
      </c>
      <c r="C121" s="15" t="n">
        <v>75</v>
      </c>
      <c r="D121" s="15" t="n">
        <v>2191.49447809381</v>
      </c>
      <c r="E121" s="15" t="n">
        <v>1495.96098270745</v>
      </c>
      <c r="F121" s="15" t="n">
        <v>758</v>
      </c>
      <c r="G121" s="15" t="n">
        <v>1984</v>
      </c>
      <c r="H121" s="15" t="n">
        <v>188</v>
      </c>
      <c r="I121" s="15" t="n">
        <v>2046.04</v>
      </c>
      <c r="J121" s="16" t="n">
        <v>0.0925893195555447</v>
      </c>
      <c r="K121" s="15" t="n">
        <v>1030882</v>
      </c>
      <c r="L121" s="15" t="n">
        <v>25063911</v>
      </c>
      <c r="M121" s="15" t="n">
        <v>26094793</v>
      </c>
      <c r="N121" s="25"/>
    </row>
    <row r="122" customFormat="false" ht="12.8" hidden="false" customHeight="false" outlineLevel="0" collapsed="false">
      <c r="A122" s="14" t="s">
        <v>81</v>
      </c>
      <c r="B122" s="15" t="n">
        <v>24210</v>
      </c>
      <c r="C122" s="15" t="n">
        <v>92</v>
      </c>
      <c r="D122" s="15" t="n">
        <v>1403.58364973843</v>
      </c>
      <c r="E122" s="15" t="n">
        <v>1103.6348107071</v>
      </c>
      <c r="F122" s="15" t="n">
        <v>337</v>
      </c>
      <c r="G122" s="15" t="n">
        <v>977</v>
      </c>
      <c r="H122" s="15" t="n">
        <v>77</v>
      </c>
      <c r="I122" s="15" t="n">
        <v>1002.41</v>
      </c>
      <c r="J122" s="16" t="n">
        <v>0.0650763063576145</v>
      </c>
      <c r="K122" s="15" t="n">
        <v>724554</v>
      </c>
      <c r="L122" s="15" t="n">
        <v>15365613</v>
      </c>
      <c r="M122" s="15" t="n">
        <v>16090167</v>
      </c>
      <c r="N122" s="25"/>
    </row>
    <row r="123" customFormat="false" ht="12.8" hidden="false" customHeight="false" outlineLevel="0" collapsed="false">
      <c r="A123" s="14" t="s">
        <v>82</v>
      </c>
      <c r="B123" s="15" t="n">
        <v>13806</v>
      </c>
      <c r="C123" s="15" t="n">
        <v>53</v>
      </c>
      <c r="D123" s="15" t="n">
        <v>623.992958044321</v>
      </c>
      <c r="E123" s="15" t="n">
        <v>506.390536731368</v>
      </c>
      <c r="F123" s="15" t="n">
        <v>201</v>
      </c>
      <c r="G123" s="15" t="n">
        <v>447</v>
      </c>
      <c r="H123" s="15" t="n">
        <v>56</v>
      </c>
      <c r="I123" s="15" t="n">
        <v>465.48</v>
      </c>
      <c r="J123" s="16" t="n">
        <v>0.0968118738602451</v>
      </c>
      <c r="K123" s="15" t="n">
        <v>1077895</v>
      </c>
      <c r="L123" s="15" t="n">
        <v>12506344</v>
      </c>
      <c r="M123" s="15" t="n">
        <v>13584239</v>
      </c>
      <c r="N123" s="25"/>
    </row>
    <row r="124" customFormat="false" ht="12.8" hidden="false" customHeight="false" outlineLevel="0" collapsed="false">
      <c r="A124" s="14" t="s">
        <v>83</v>
      </c>
      <c r="B124" s="15" t="n">
        <v>14988</v>
      </c>
      <c r="C124" s="15" t="n">
        <v>80</v>
      </c>
      <c r="D124" s="15" t="n">
        <v>671.216677022115</v>
      </c>
      <c r="E124" s="15" t="n">
        <v>386.090462373489</v>
      </c>
      <c r="F124" s="15" t="n">
        <v>142</v>
      </c>
      <c r="G124" s="15" t="n">
        <v>446</v>
      </c>
      <c r="H124" s="15" t="n">
        <v>9</v>
      </c>
      <c r="I124" s="15" t="n">
        <v>448.97</v>
      </c>
      <c r="J124" s="16" t="n">
        <v>0.0483237348045893</v>
      </c>
      <c r="K124" s="15" t="n">
        <v>538032</v>
      </c>
      <c r="L124" s="15" t="n">
        <v>11925637</v>
      </c>
      <c r="M124" s="15" t="n">
        <v>12463669</v>
      </c>
      <c r="N124" s="25"/>
    </row>
    <row r="125" customFormat="false" ht="12.8" hidden="false" customHeight="false" outlineLevel="0" collapsed="false">
      <c r="A125" s="14" t="s">
        <v>84</v>
      </c>
      <c r="B125" s="15" t="n">
        <v>19186</v>
      </c>
      <c r="C125" s="15" t="n">
        <v>66</v>
      </c>
      <c r="D125" s="15" t="n">
        <v>1054.52049654736</v>
      </c>
      <c r="E125" s="15" t="n">
        <v>650.250050858559</v>
      </c>
      <c r="F125" s="15" t="n">
        <v>205</v>
      </c>
      <c r="G125" s="15" t="n">
        <v>491</v>
      </c>
      <c r="H125" s="15" t="n">
        <v>59</v>
      </c>
      <c r="I125" s="15" t="n">
        <v>510.47</v>
      </c>
      <c r="J125" s="16" t="n">
        <v>0.0284609916261833</v>
      </c>
      <c r="K125" s="15" t="n">
        <v>316882</v>
      </c>
      <c r="L125" s="15" t="n">
        <v>12216151</v>
      </c>
      <c r="M125" s="15" t="n">
        <v>12533033</v>
      </c>
      <c r="N125" s="25"/>
    </row>
    <row r="126" customFormat="false" ht="12.8" hidden="false" customHeight="false" outlineLevel="0" collapsed="false">
      <c r="A126" s="14" t="s">
        <v>85</v>
      </c>
      <c r="B126" s="15" t="n">
        <v>12795</v>
      </c>
      <c r="C126" s="15" t="n">
        <v>61</v>
      </c>
      <c r="D126" s="15" t="n">
        <v>981.603232663224</v>
      </c>
      <c r="E126" s="15" t="n">
        <v>626.069518132141</v>
      </c>
      <c r="F126" s="15" t="n">
        <v>168</v>
      </c>
      <c r="G126" s="15" t="n">
        <v>503</v>
      </c>
      <c r="H126" s="15" t="n">
        <v>34</v>
      </c>
      <c r="I126" s="15" t="n">
        <v>514.22</v>
      </c>
      <c r="J126" s="16" t="n">
        <v>0.0243590505474635</v>
      </c>
      <c r="K126" s="15" t="n">
        <v>271212</v>
      </c>
      <c r="L126" s="15" t="n">
        <v>9331136</v>
      </c>
      <c r="M126" s="15" t="n">
        <v>9602348</v>
      </c>
      <c r="N126" s="25"/>
    </row>
    <row r="127" customFormat="false" ht="12.8" hidden="false" customHeight="false" outlineLevel="0" collapsed="false">
      <c r="A127" s="14" t="s">
        <v>86</v>
      </c>
      <c r="B127" s="15" t="n">
        <v>10131</v>
      </c>
      <c r="C127" s="15" t="n">
        <v>48</v>
      </c>
      <c r="D127" s="15" t="n">
        <v>568.195538220483</v>
      </c>
      <c r="E127" s="15" t="n">
        <v>348.597142929121</v>
      </c>
      <c r="F127" s="15" t="n">
        <v>51</v>
      </c>
      <c r="G127" s="15" t="n">
        <v>276</v>
      </c>
      <c r="H127" s="15" t="n">
        <v>38</v>
      </c>
      <c r="I127" s="15" t="n">
        <v>288.54</v>
      </c>
      <c r="J127" s="16" t="n">
        <v>0.0204749074979799</v>
      </c>
      <c r="K127" s="15" t="n">
        <v>227966</v>
      </c>
      <c r="L127" s="15" t="n">
        <v>9227101</v>
      </c>
      <c r="M127" s="15" t="n">
        <v>9455067</v>
      </c>
      <c r="N127" s="25"/>
    </row>
    <row r="128" customFormat="false" ht="12.8" hidden="false" customHeight="false" outlineLevel="0" collapsed="false">
      <c r="A128" s="14" t="s">
        <v>87</v>
      </c>
      <c r="B128" s="15" t="n">
        <v>14158</v>
      </c>
      <c r="C128" s="15" t="n">
        <v>60</v>
      </c>
      <c r="D128" s="15" t="n">
        <v>916.558630722538</v>
      </c>
      <c r="E128" s="15" t="n">
        <v>535.788453426594</v>
      </c>
      <c r="F128" s="15" t="n">
        <v>102</v>
      </c>
      <c r="G128" s="15" t="n">
        <v>357</v>
      </c>
      <c r="H128" s="15" t="n">
        <v>45</v>
      </c>
      <c r="I128" s="15" t="n">
        <v>371.85</v>
      </c>
      <c r="J128" s="16" t="n">
        <v>0.014097634445503</v>
      </c>
      <c r="K128" s="15" t="n">
        <v>156962</v>
      </c>
      <c r="L128" s="15" t="n">
        <v>4044307</v>
      </c>
      <c r="M128" s="15" t="n">
        <v>4201269</v>
      </c>
      <c r="N128" s="25"/>
    </row>
    <row r="129" customFormat="false" ht="12.8" hidden="false" customHeight="false" outlineLevel="0" collapsed="false">
      <c r="A129" s="14" t="s">
        <v>88</v>
      </c>
      <c r="B129" s="15" t="n">
        <v>6442</v>
      </c>
      <c r="C129" s="15" t="n">
        <v>58</v>
      </c>
      <c r="D129" s="15" t="n">
        <v>379.020137334597</v>
      </c>
      <c r="E129" s="15" t="n">
        <v>241.967637334597</v>
      </c>
      <c r="F129" s="15" t="n">
        <v>32</v>
      </c>
      <c r="G129" s="15" t="n">
        <v>174</v>
      </c>
      <c r="H129" s="15" t="n">
        <v>9</v>
      </c>
      <c r="I129" s="15" t="n">
        <v>176.97</v>
      </c>
      <c r="J129" s="16" t="n">
        <v>0.018467909732396</v>
      </c>
      <c r="K129" s="15" t="n">
        <v>205620</v>
      </c>
      <c r="L129" s="15" t="n">
        <v>3871060</v>
      </c>
      <c r="M129" s="15" t="n">
        <v>4076680</v>
      </c>
      <c r="N129" s="25"/>
    </row>
    <row r="130" customFormat="false" ht="12.8" hidden="false" customHeight="false" outlineLevel="0" collapsed="false">
      <c r="A130" s="14" t="s">
        <v>89</v>
      </c>
      <c r="B130" s="15" t="n">
        <v>6988</v>
      </c>
      <c r="C130" s="15" t="n">
        <v>41</v>
      </c>
      <c r="D130" s="15" t="n">
        <v>349.694373706004</v>
      </c>
      <c r="E130" s="15" t="n">
        <v>192.808668831169</v>
      </c>
      <c r="F130" s="15" t="n">
        <v>24</v>
      </c>
      <c r="G130" s="15" t="n">
        <v>111</v>
      </c>
      <c r="H130" s="15" t="n">
        <v>14</v>
      </c>
      <c r="I130" s="15" t="n">
        <v>115.62</v>
      </c>
      <c r="J130" s="16" t="n">
        <v>0.0151001744093878</v>
      </c>
      <c r="K130" s="15" t="n">
        <v>168124</v>
      </c>
      <c r="L130" s="15" t="n">
        <v>4292067</v>
      </c>
      <c r="M130" s="15" t="n">
        <v>4460191</v>
      </c>
      <c r="N130" s="25"/>
    </row>
    <row r="131" customFormat="false" ht="12.8" hidden="false" customHeight="false" outlineLevel="0" collapsed="false">
      <c r="A131" s="14" t="s">
        <v>90</v>
      </c>
      <c r="B131" s="15" t="n">
        <v>11149</v>
      </c>
      <c r="C131" s="15" t="n">
        <v>61</v>
      </c>
      <c r="D131" s="15" t="n">
        <v>494.311610045939</v>
      </c>
      <c r="E131" s="15" t="n">
        <v>416.186482956717</v>
      </c>
      <c r="F131" s="15" t="n">
        <v>68</v>
      </c>
      <c r="G131" s="15" t="n">
        <v>169</v>
      </c>
      <c r="H131" s="15" t="n">
        <v>30</v>
      </c>
      <c r="I131" s="15" t="n">
        <v>178.9</v>
      </c>
      <c r="J131" s="16" t="n">
        <v>0.0550152110536042</v>
      </c>
      <c r="K131" s="15" t="n">
        <v>612535</v>
      </c>
      <c r="L131" s="15" t="n">
        <v>5849663</v>
      </c>
      <c r="M131" s="15" t="n">
        <v>6462198</v>
      </c>
      <c r="N131" s="25"/>
    </row>
    <row r="132" customFormat="false" ht="12.8" hidden="false" customHeight="false" outlineLevel="0" collapsed="false">
      <c r="A132" s="14" t="s">
        <v>91</v>
      </c>
      <c r="B132" s="15" t="n">
        <v>9143</v>
      </c>
      <c r="C132" s="15" t="n">
        <v>49</v>
      </c>
      <c r="D132" s="15" t="n">
        <v>388.672781507483</v>
      </c>
      <c r="E132" s="15" t="n">
        <v>276.063463325665</v>
      </c>
      <c r="F132" s="15" t="n">
        <v>130</v>
      </c>
      <c r="G132" s="15" t="n">
        <v>408</v>
      </c>
      <c r="H132" s="15" t="n">
        <v>50</v>
      </c>
      <c r="I132" s="15" t="n">
        <v>424.5</v>
      </c>
      <c r="J132" s="16" t="n">
        <v>0.127692469357621</v>
      </c>
      <c r="K132" s="15" t="n">
        <v>1421717</v>
      </c>
      <c r="L132" s="15" t="n">
        <v>9863880</v>
      </c>
      <c r="M132" s="15" t="n">
        <v>11285597</v>
      </c>
      <c r="N132" s="25"/>
    </row>
    <row r="133" customFormat="false" ht="12.8" hidden="false" customHeight="false" outlineLevel="0" collapsed="false">
      <c r="A133" s="14" t="s">
        <v>92</v>
      </c>
      <c r="B133" s="15" t="n">
        <v>2783</v>
      </c>
      <c r="C133" s="15" t="n">
        <v>27</v>
      </c>
      <c r="D133" s="15" t="n">
        <v>260.478725330885</v>
      </c>
      <c r="E133" s="15" t="n">
        <v>120.081535160064</v>
      </c>
      <c r="F133" s="15" t="n">
        <v>24</v>
      </c>
      <c r="G133" s="15" t="n">
        <v>114</v>
      </c>
      <c r="H133" s="15" t="n">
        <v>32</v>
      </c>
      <c r="I133" s="15" t="n">
        <v>124.56</v>
      </c>
      <c r="J133" s="16" t="n">
        <v>0.0120497950505914</v>
      </c>
      <c r="K133" s="15" t="n">
        <v>134161</v>
      </c>
      <c r="L133" s="15" t="n">
        <v>1987897</v>
      </c>
      <c r="M133" s="15" t="n">
        <v>2122058</v>
      </c>
      <c r="N133" s="25"/>
    </row>
    <row r="134" customFormat="false" ht="12.8" hidden="false" customHeight="false" outlineLevel="0" collapsed="false">
      <c r="A134" s="14" t="s">
        <v>93</v>
      </c>
      <c r="B134" s="15" t="n">
        <v>9069</v>
      </c>
      <c r="C134" s="15" t="n">
        <v>32</v>
      </c>
      <c r="D134" s="15" t="n">
        <v>449.37199890788</v>
      </c>
      <c r="E134" s="15" t="n">
        <v>413.712680726062</v>
      </c>
      <c r="F134" s="15" t="n">
        <v>117</v>
      </c>
      <c r="G134" s="15" t="n">
        <v>284</v>
      </c>
      <c r="H134" s="15" t="n">
        <v>39</v>
      </c>
      <c r="I134" s="15" t="n">
        <v>296.87</v>
      </c>
      <c r="J134" s="16" t="n">
        <v>0.0950134454742441</v>
      </c>
      <c r="K134" s="15" t="n">
        <v>1057872</v>
      </c>
      <c r="L134" s="15" t="n">
        <v>14475328</v>
      </c>
      <c r="M134" s="15" t="n">
        <v>15533200</v>
      </c>
      <c r="N134" s="25"/>
    </row>
    <row r="135" customFormat="false" ht="12.8" hidden="false" customHeight="false" outlineLevel="0" collapsed="false">
      <c r="A135" s="14" t="s">
        <v>94</v>
      </c>
      <c r="B135" s="15" t="n">
        <v>3416</v>
      </c>
      <c r="C135" s="15" t="n">
        <v>30</v>
      </c>
      <c r="D135" s="15" t="n">
        <v>261.068181818182</v>
      </c>
      <c r="E135" s="15" t="n">
        <v>116.454545454545</v>
      </c>
      <c r="F135" s="15" t="n">
        <v>7</v>
      </c>
      <c r="G135" s="15" t="n">
        <v>46</v>
      </c>
      <c r="H135" s="15" t="n">
        <v>7</v>
      </c>
      <c r="I135" s="15" t="n">
        <v>48.31</v>
      </c>
      <c r="J135" s="16" t="n">
        <v>0.00341159969097476</v>
      </c>
      <c r="K135" s="15" t="n">
        <v>37985</v>
      </c>
      <c r="L135" s="15" t="n">
        <v>1670072</v>
      </c>
      <c r="M135" s="15" t="n">
        <v>1708057</v>
      </c>
      <c r="N135" s="25"/>
    </row>
    <row r="136" customFormat="false" ht="12.8" hidden="false" customHeight="false" outlineLevel="0" collapsed="false">
      <c r="A136" s="14" t="s">
        <v>95</v>
      </c>
      <c r="B136" s="15" t="n">
        <v>8584</v>
      </c>
      <c r="C136" s="15" t="n">
        <v>76</v>
      </c>
      <c r="D136" s="15" t="n">
        <v>355.545454545455</v>
      </c>
      <c r="E136" s="15" t="n">
        <v>295.886363636364</v>
      </c>
      <c r="F136" s="15" t="n">
        <v>32</v>
      </c>
      <c r="G136" s="15" t="n">
        <v>179</v>
      </c>
      <c r="H136" s="15" t="n">
        <v>32</v>
      </c>
      <c r="I136" s="15" t="n">
        <v>189.56</v>
      </c>
      <c r="J136" s="16" t="n">
        <v>0.0619653455662689</v>
      </c>
      <c r="K136" s="15" t="n">
        <v>689917</v>
      </c>
      <c r="L136" s="15" t="n">
        <v>9342745</v>
      </c>
      <c r="M136" s="15" t="n">
        <v>10032662</v>
      </c>
      <c r="N136" s="25"/>
    </row>
    <row r="137" customFormat="false" ht="12.8" hidden="false" customHeight="false" outlineLevel="0" collapsed="false">
      <c r="A137" s="14" t="s">
        <v>96</v>
      </c>
      <c r="B137" s="15" t="n">
        <v>4395</v>
      </c>
      <c r="C137" s="15" t="n">
        <v>41</v>
      </c>
      <c r="D137" s="15" t="n">
        <v>422.79666563415</v>
      </c>
      <c r="E137" s="15" t="n">
        <v>204.982160938066</v>
      </c>
      <c r="F137" s="15" t="n">
        <v>15</v>
      </c>
      <c r="G137" s="15" t="n">
        <v>56</v>
      </c>
      <c r="H137" s="15" t="n">
        <v>22</v>
      </c>
      <c r="I137" s="15" t="n">
        <v>63.26</v>
      </c>
      <c r="J137" s="16" t="n">
        <v>0.00293410131000225</v>
      </c>
      <c r="K137" s="15" t="n">
        <v>32669</v>
      </c>
      <c r="L137" s="15" t="n">
        <v>2460716</v>
      </c>
      <c r="M137" s="15" t="n">
        <v>2493385</v>
      </c>
      <c r="N137" s="25"/>
    </row>
    <row r="138" customFormat="false" ht="12.8" hidden="false" customHeight="false" outlineLevel="0" collapsed="false">
      <c r="A138" s="14" t="s">
        <v>97</v>
      </c>
      <c r="B138" s="15" t="n">
        <v>4684</v>
      </c>
      <c r="C138" s="15" t="n">
        <v>25</v>
      </c>
      <c r="D138" s="15" t="n">
        <v>302.294940036645</v>
      </c>
      <c r="E138" s="15" t="n">
        <v>206.4416445821</v>
      </c>
      <c r="F138" s="15" t="n">
        <v>5</v>
      </c>
      <c r="G138" s="15" t="n">
        <v>28</v>
      </c>
      <c r="H138" s="15" t="n">
        <v>5</v>
      </c>
      <c r="I138" s="15" t="n">
        <v>29.65</v>
      </c>
      <c r="J138" s="16" t="n">
        <v>0.0113054026487474</v>
      </c>
      <c r="K138" s="15" t="n">
        <v>125873</v>
      </c>
      <c r="L138" s="15" t="n">
        <v>4310729</v>
      </c>
      <c r="M138" s="15" t="n">
        <v>4436602</v>
      </c>
      <c r="N138" s="25"/>
    </row>
    <row r="139" customFormat="false" ht="12.8" hidden="false" customHeight="false" outlineLevel="0" collapsed="false">
      <c r="A139" s="14" t="s">
        <v>98</v>
      </c>
      <c r="B139" s="15" t="n">
        <v>7044</v>
      </c>
      <c r="C139" s="15" t="n">
        <v>53</v>
      </c>
      <c r="D139" s="15" t="n">
        <v>444.58230254965</v>
      </c>
      <c r="E139" s="15" t="n">
        <v>315.377708678927</v>
      </c>
      <c r="F139" s="15" t="n">
        <v>20</v>
      </c>
      <c r="G139" s="15" t="n">
        <v>69</v>
      </c>
      <c r="H139" s="15" t="n">
        <v>14</v>
      </c>
      <c r="I139" s="15" t="n">
        <v>73.62</v>
      </c>
      <c r="J139" s="16" t="n">
        <v>0.0150494383602696</v>
      </c>
      <c r="K139" s="15" t="n">
        <v>167559</v>
      </c>
      <c r="L139" s="15" t="n">
        <v>2769696</v>
      </c>
      <c r="M139" s="15" t="n">
        <v>2937255</v>
      </c>
      <c r="N139" s="25"/>
    </row>
    <row r="140" customFormat="false" ht="12.8" hidden="false" customHeight="false" outlineLevel="0" collapsed="false">
      <c r="A140" s="14" t="s">
        <v>99</v>
      </c>
      <c r="B140" s="15" t="n">
        <v>7277</v>
      </c>
      <c r="C140" s="15" t="n">
        <v>35</v>
      </c>
      <c r="D140" s="15" t="n">
        <v>296.146906911842</v>
      </c>
      <c r="E140" s="15" t="n">
        <v>177.250355257509</v>
      </c>
      <c r="F140" s="15" t="n">
        <v>7</v>
      </c>
      <c r="G140" s="15" t="n">
        <v>26</v>
      </c>
      <c r="H140" s="15" t="n">
        <v>2</v>
      </c>
      <c r="I140" s="15" t="n">
        <v>26.66</v>
      </c>
      <c r="J140" s="16" t="n">
        <v>0.0251218937050133</v>
      </c>
      <c r="K140" s="15" t="n">
        <v>279705</v>
      </c>
      <c r="L140" s="15" t="n">
        <v>4011360</v>
      </c>
      <c r="M140" s="15" t="n">
        <v>4291065</v>
      </c>
      <c r="N140" s="25"/>
    </row>
    <row r="141" customFormat="false" ht="12.8" hidden="false" customHeight="false" outlineLevel="0" collapsed="false">
      <c r="A141" s="14" t="s">
        <v>100</v>
      </c>
      <c r="B141" s="15" t="n">
        <v>3907</v>
      </c>
      <c r="C141" s="15" t="n">
        <v>42</v>
      </c>
      <c r="D141" s="15" t="n">
        <v>404.367285225451</v>
      </c>
      <c r="E141" s="15" t="n">
        <v>226.815415390747</v>
      </c>
      <c r="F141" s="15" t="n">
        <v>21</v>
      </c>
      <c r="G141" s="15" t="n">
        <v>84</v>
      </c>
      <c r="H141" s="15" t="n">
        <v>12</v>
      </c>
      <c r="I141" s="15" t="n">
        <v>87.96</v>
      </c>
      <c r="J141" s="16" t="n">
        <v>0.00503807109193117</v>
      </c>
      <c r="K141" s="15" t="n">
        <v>56094</v>
      </c>
      <c r="L141" s="15" t="n">
        <v>2653183</v>
      </c>
      <c r="M141" s="15" t="n">
        <v>2709277</v>
      </c>
      <c r="N141" s="25"/>
    </row>
    <row r="142" customFormat="false" ht="12.8" hidden="false" customHeight="false" outlineLevel="0" collapsed="false">
      <c r="A142" s="14" t="s">
        <v>101</v>
      </c>
      <c r="B142" s="15" t="n">
        <v>6553</v>
      </c>
      <c r="C142" s="15" t="n">
        <v>26</v>
      </c>
      <c r="D142" s="15" t="n">
        <v>392.43923237613</v>
      </c>
      <c r="E142" s="15" t="n">
        <v>274.554845024351</v>
      </c>
      <c r="F142" s="15" t="n">
        <v>15</v>
      </c>
      <c r="G142" s="15" t="n">
        <v>61</v>
      </c>
      <c r="H142" s="15" t="n">
        <v>8</v>
      </c>
      <c r="I142" s="15" t="n">
        <v>63.64</v>
      </c>
      <c r="J142" s="16" t="n">
        <v>0.0150950495502381</v>
      </c>
      <c r="K142" s="15" t="n">
        <v>168067</v>
      </c>
      <c r="L142" s="15" t="n">
        <v>2265950</v>
      </c>
      <c r="M142" s="15" t="n">
        <v>2434017</v>
      </c>
      <c r="N142" s="25"/>
    </row>
    <row r="143" customFormat="false" ht="12.8" hidden="false" customHeight="false" outlineLevel="0" collapsed="false">
      <c r="A143" s="14" t="s">
        <v>102</v>
      </c>
      <c r="B143" s="15" t="n">
        <v>8646</v>
      </c>
      <c r="C143" s="15" t="n">
        <v>53</v>
      </c>
      <c r="D143" s="15" t="n">
        <v>461.585002292913</v>
      </c>
      <c r="E143" s="15" t="n">
        <v>313.327410264182</v>
      </c>
      <c r="F143" s="15" t="n">
        <v>34</v>
      </c>
      <c r="G143" s="15" t="n">
        <v>97</v>
      </c>
      <c r="H143" s="15" t="n">
        <v>13</v>
      </c>
      <c r="I143" s="15" t="n">
        <v>101.29</v>
      </c>
      <c r="J143" s="16" t="n">
        <v>0.0170289559632352</v>
      </c>
      <c r="K143" s="15" t="n">
        <v>189599</v>
      </c>
      <c r="L143" s="15" t="n">
        <v>1710441</v>
      </c>
      <c r="M143" s="15" t="n">
        <v>1900040</v>
      </c>
      <c r="N143" s="25"/>
    </row>
    <row r="144" customFormat="false" ht="12.8" hidden="false" customHeight="false" outlineLevel="0" collapsed="false">
      <c r="A144" s="17" t="s">
        <v>103</v>
      </c>
      <c r="B144" s="18" t="n">
        <v>8631</v>
      </c>
      <c r="C144" s="18" t="n">
        <v>33</v>
      </c>
      <c r="D144" s="18" t="n">
        <v>573.67824250946</v>
      </c>
      <c r="E144" s="18" t="n">
        <v>305.427086998304</v>
      </c>
      <c r="F144" s="18" t="n">
        <v>24</v>
      </c>
      <c r="G144" s="18" t="n">
        <v>85</v>
      </c>
      <c r="H144" s="18" t="n">
        <v>12</v>
      </c>
      <c r="I144" s="18" t="n">
        <v>88.96</v>
      </c>
      <c r="J144" s="19" t="n">
        <v>0.00558145097181921</v>
      </c>
      <c r="K144" s="18" t="n">
        <v>62143</v>
      </c>
      <c r="L144" s="18" t="n">
        <v>1528860</v>
      </c>
      <c r="M144" s="18" t="n">
        <v>1591003</v>
      </c>
      <c r="N144" s="25"/>
    </row>
    <row r="145" customFormat="false" ht="12.8" hidden="false" customHeight="false" outlineLevel="0" collapsed="false">
      <c r="A145" s="20" t="s">
        <v>49</v>
      </c>
      <c r="B145" s="21" t="n">
        <v>272748</v>
      </c>
      <c r="C145" s="21" t="n">
        <v>1289</v>
      </c>
      <c r="D145" s="21" t="n">
        <v>16817.230935989</v>
      </c>
      <c r="E145" s="21" t="n">
        <v>11215.1438849666</v>
      </c>
      <c r="F145" s="21" t="n">
        <v>3414.5</v>
      </c>
      <c r="G145" s="21" t="n">
        <v>9729</v>
      </c>
      <c r="H145" s="21" t="n">
        <v>1063</v>
      </c>
      <c r="I145" s="21" t="n">
        <v>10079.79</v>
      </c>
      <c r="J145" s="24" t="n">
        <v>1</v>
      </c>
      <c r="K145" s="21" t="n">
        <v>11133917</v>
      </c>
      <c r="L145" s="21" t="n">
        <v>211544423</v>
      </c>
      <c r="M145" s="21" t="n">
        <v>222678340</v>
      </c>
    </row>
    <row r="146" customFormat="false" ht="12.8" hidden="false" customHeight="false" outlineLevel="0" collapsed="false">
      <c r="A146" s="22" t="s">
        <v>50</v>
      </c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</row>
    <row r="147" customFormat="false" ht="12.8" hidden="false" customHeight="false" outlineLevel="0" collapsed="false">
      <c r="A147" s="22" t="s">
        <v>51</v>
      </c>
      <c r="B147" s="26"/>
      <c r="C147" s="26"/>
      <c r="D147" s="26"/>
      <c r="E147" s="26"/>
      <c r="F147" s="26"/>
      <c r="G147" s="26"/>
      <c r="H147" s="26"/>
      <c r="I147" s="26"/>
      <c r="J147" s="27"/>
      <c r="K147" s="26"/>
      <c r="L147" s="26"/>
      <c r="M147" s="26"/>
    </row>
    <row r="148" customFormat="false" ht="12.8" hidden="false" customHeight="false" outlineLevel="0" collapsed="false">
      <c r="A148" s="28"/>
      <c r="B148" s="29" t="n">
        <f aca="false">SUM(B120:B144)-B145</f>
        <v>0</v>
      </c>
      <c r="C148" s="29" t="n">
        <f aca="false">SUM(C120:C144)-C145</f>
        <v>0</v>
      </c>
      <c r="D148" s="29" t="n">
        <f aca="false">SUM(D120:D144)-D145</f>
        <v>0</v>
      </c>
      <c r="E148" s="29" t="n">
        <f aca="false">SUM(E120:E144)-E145</f>
        <v>5.45696821063757E-011</v>
      </c>
      <c r="F148" s="29" t="n">
        <f aca="false">SUM(F120:F144)-F145</f>
        <v>0</v>
      </c>
      <c r="G148" s="29" t="n">
        <f aca="false">SUM(G120:G144)-G145</f>
        <v>0</v>
      </c>
      <c r="H148" s="29" t="n">
        <f aca="false">SUM(H120:H144)-H145</f>
        <v>0</v>
      </c>
      <c r="I148" s="29" t="n">
        <f aca="false">SUM(I120:I144)-I145</f>
        <v>0</v>
      </c>
      <c r="J148" s="29" t="n">
        <f aca="false">SUM(J120:J144)-J145</f>
        <v>0</v>
      </c>
      <c r="K148" s="29" t="n">
        <f aca="false">SUM(K120:K144)-K145</f>
        <v>0</v>
      </c>
      <c r="L148" s="29" t="n">
        <f aca="false">SUM(L120:L144)-L145</f>
        <v>0</v>
      </c>
      <c r="M148" s="29" t="n">
        <f aca="false">SUM(M120:M144)-M145</f>
        <v>0</v>
      </c>
    </row>
    <row r="149" customFormat="false" ht="12.8" hidden="false" customHeight="false" outlineLevel="0" collapsed="false">
      <c r="A149" s="7" t="s">
        <v>104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</row>
    <row r="150" customFormat="false" ht="15.75" hidden="false" customHeight="true" outlineLevel="0" collapsed="false">
      <c r="A150" s="7" t="s">
        <v>105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</row>
    <row r="151" customFormat="false" ht="12.75" hidden="false" customHeight="true" outlineLevel="0" collapsed="false">
      <c r="A151" s="8" t="s">
        <v>8</v>
      </c>
      <c r="B151" s="9" t="s">
        <v>9</v>
      </c>
      <c r="C151" s="9"/>
      <c r="D151" s="9"/>
      <c r="E151" s="9"/>
      <c r="F151" s="9"/>
      <c r="G151" s="9"/>
      <c r="H151" s="9"/>
      <c r="I151" s="9"/>
      <c r="J151" s="8" t="s">
        <v>10</v>
      </c>
      <c r="K151" s="8" t="s">
        <v>11</v>
      </c>
      <c r="L151" s="8" t="s">
        <v>12</v>
      </c>
      <c r="M151" s="8" t="s">
        <v>13</v>
      </c>
    </row>
    <row r="152" customFormat="false" ht="28.3" hidden="false" customHeight="false" outlineLevel="0" collapsed="false">
      <c r="A152" s="8"/>
      <c r="B152" s="10" t="s">
        <v>106</v>
      </c>
      <c r="C152" s="10" t="s">
        <v>107</v>
      </c>
      <c r="D152" s="10" t="s">
        <v>108</v>
      </c>
      <c r="E152" s="10" t="s">
        <v>109</v>
      </c>
      <c r="F152" s="10" t="s">
        <v>110</v>
      </c>
      <c r="G152" s="10" t="s">
        <v>111</v>
      </c>
      <c r="H152" s="10" t="s">
        <v>112</v>
      </c>
      <c r="I152" s="8" t="s">
        <v>21</v>
      </c>
      <c r="J152" s="8"/>
      <c r="K152" s="8"/>
      <c r="L152" s="8"/>
      <c r="M152" s="8"/>
    </row>
    <row r="153" customFormat="false" ht="12.8" hidden="false" customHeight="false" outlineLevel="0" collapsed="false">
      <c r="A153" s="11" t="s">
        <v>79</v>
      </c>
      <c r="B153" s="12" t="n">
        <v>28403</v>
      </c>
      <c r="C153" s="12" t="n">
        <v>68</v>
      </c>
      <c r="D153" s="12" t="n">
        <v>2129.06454545455</v>
      </c>
      <c r="E153" s="12" t="n">
        <v>1442.12659090909</v>
      </c>
      <c r="F153" s="12" t="n">
        <v>954.5</v>
      </c>
      <c r="G153" s="12" t="n">
        <v>2030</v>
      </c>
      <c r="H153" s="12" t="n">
        <v>311</v>
      </c>
      <c r="I153" s="12" t="n">
        <v>2132.63</v>
      </c>
      <c r="J153" s="13" t="n">
        <v>0.119144356940126</v>
      </c>
      <c r="K153" s="12" t="n">
        <v>1287906</v>
      </c>
      <c r="L153" s="12" t="n">
        <v>38365212</v>
      </c>
      <c r="M153" s="12" t="n">
        <v>39653118</v>
      </c>
    </row>
    <row r="154" customFormat="false" ht="12.8" hidden="false" customHeight="false" outlineLevel="0" collapsed="false">
      <c r="A154" s="14" t="s">
        <v>80</v>
      </c>
      <c r="B154" s="15" t="n">
        <v>24599</v>
      </c>
      <c r="C154" s="15" t="n">
        <v>78</v>
      </c>
      <c r="D154" s="15" t="n">
        <v>2076.39090909091</v>
      </c>
      <c r="E154" s="15" t="n">
        <v>1401.62363636364</v>
      </c>
      <c r="F154" s="15" t="n">
        <v>778.5</v>
      </c>
      <c r="G154" s="15" t="n">
        <v>1790</v>
      </c>
      <c r="H154" s="15" t="n">
        <v>184</v>
      </c>
      <c r="I154" s="15" t="n">
        <v>1850.72</v>
      </c>
      <c r="J154" s="16" t="n">
        <v>0.0890069249074309</v>
      </c>
      <c r="K154" s="15" t="n">
        <v>962132</v>
      </c>
      <c r="L154" s="15" t="n">
        <v>24652493</v>
      </c>
      <c r="M154" s="15" t="n">
        <v>25614625</v>
      </c>
    </row>
    <row r="155" customFormat="false" ht="12.8" hidden="false" customHeight="false" outlineLevel="0" collapsed="false">
      <c r="A155" s="14" t="s">
        <v>81</v>
      </c>
      <c r="B155" s="15" t="n">
        <v>24293</v>
      </c>
      <c r="C155" s="15" t="n">
        <v>92</v>
      </c>
      <c r="D155" s="15" t="n">
        <v>1395.3725</v>
      </c>
      <c r="E155" s="15" t="n">
        <v>1066.67363636364</v>
      </c>
      <c r="F155" s="15" t="n">
        <v>408</v>
      </c>
      <c r="G155" s="15" t="n">
        <v>886</v>
      </c>
      <c r="H155" s="15" t="n">
        <v>83</v>
      </c>
      <c r="I155" s="15" t="n">
        <v>913.39</v>
      </c>
      <c r="J155" s="16" t="n">
        <v>0.0628006449633172</v>
      </c>
      <c r="K155" s="15" t="n">
        <v>678852</v>
      </c>
      <c r="L155" s="15" t="n">
        <v>15024380</v>
      </c>
      <c r="M155" s="15" t="n">
        <v>15703232</v>
      </c>
    </row>
    <row r="156" customFormat="false" ht="12.8" hidden="false" customHeight="false" outlineLevel="0" collapsed="false">
      <c r="A156" s="14" t="s">
        <v>82</v>
      </c>
      <c r="B156" s="15" t="n">
        <v>13502</v>
      </c>
      <c r="C156" s="15" t="n">
        <v>50</v>
      </c>
      <c r="D156" s="15" t="n">
        <v>640.391590909091</v>
      </c>
      <c r="E156" s="15" t="n">
        <v>484.172045454546</v>
      </c>
      <c r="F156" s="15" t="n">
        <v>207</v>
      </c>
      <c r="G156" s="15" t="n">
        <v>430</v>
      </c>
      <c r="H156" s="15" t="n">
        <v>50</v>
      </c>
      <c r="I156" s="15" t="n">
        <v>446.5</v>
      </c>
      <c r="J156" s="16" t="n">
        <v>0.0765878907393621</v>
      </c>
      <c r="K156" s="15" t="n">
        <v>827887</v>
      </c>
      <c r="L156" s="15" t="n">
        <v>11953251</v>
      </c>
      <c r="M156" s="15" t="n">
        <v>12781138</v>
      </c>
    </row>
    <row r="157" customFormat="false" ht="12.8" hidden="false" customHeight="false" outlineLevel="0" collapsed="false">
      <c r="A157" s="14" t="s">
        <v>83</v>
      </c>
      <c r="B157" s="15" t="n">
        <v>14917</v>
      </c>
      <c r="C157" s="15" t="n">
        <v>63</v>
      </c>
      <c r="D157" s="15" t="n">
        <v>611.120227272727</v>
      </c>
      <c r="E157" s="15" t="n">
        <v>370.942272727273</v>
      </c>
      <c r="F157" s="15" t="n">
        <v>151</v>
      </c>
      <c r="G157" s="15" t="n">
        <v>427</v>
      </c>
      <c r="H157" s="15" t="n">
        <v>2</v>
      </c>
      <c r="I157" s="15" t="n">
        <v>427.66</v>
      </c>
      <c r="J157" s="16" t="n">
        <v>0.0618169026371794</v>
      </c>
      <c r="K157" s="15" t="n">
        <v>668218</v>
      </c>
      <c r="L157" s="15" t="n">
        <v>11519454</v>
      </c>
      <c r="M157" s="15" t="n">
        <v>12187672</v>
      </c>
    </row>
    <row r="158" customFormat="false" ht="12.8" hidden="false" customHeight="false" outlineLevel="0" collapsed="false">
      <c r="A158" s="14" t="s">
        <v>84</v>
      </c>
      <c r="B158" s="15" t="n">
        <v>18532</v>
      </c>
      <c r="C158" s="15" t="n">
        <v>66</v>
      </c>
      <c r="D158" s="15" t="n">
        <v>998.484772727273</v>
      </c>
      <c r="E158" s="15" t="n">
        <v>663.723181818182</v>
      </c>
      <c r="F158" s="15" t="n">
        <v>230</v>
      </c>
      <c r="G158" s="15" t="n">
        <v>437</v>
      </c>
      <c r="H158" s="15" t="n">
        <v>49</v>
      </c>
      <c r="I158" s="15" t="n">
        <v>453.17</v>
      </c>
      <c r="J158" s="16" t="n">
        <v>0.0331858591792028</v>
      </c>
      <c r="K158" s="15" t="n">
        <v>358727</v>
      </c>
      <c r="L158" s="15" t="n">
        <v>12125842</v>
      </c>
      <c r="M158" s="15" t="n">
        <v>12484569</v>
      </c>
    </row>
    <row r="159" customFormat="false" ht="12.8" hidden="false" customHeight="false" outlineLevel="0" collapsed="false">
      <c r="A159" s="14" t="s">
        <v>85</v>
      </c>
      <c r="B159" s="15" t="n">
        <v>11204</v>
      </c>
      <c r="C159" s="15" t="n">
        <v>60</v>
      </c>
      <c r="D159" s="15" t="n">
        <v>934.659318181818</v>
      </c>
      <c r="E159" s="15" t="n">
        <v>569.430227272727</v>
      </c>
      <c r="F159" s="15" t="n">
        <v>184</v>
      </c>
      <c r="G159" s="15" t="n">
        <v>469</v>
      </c>
      <c r="H159" s="15" t="n">
        <v>29</v>
      </c>
      <c r="I159" s="15" t="n">
        <v>478.57</v>
      </c>
      <c r="J159" s="16" t="n">
        <v>0.0243160384755121</v>
      </c>
      <c r="K159" s="15" t="n">
        <v>262847</v>
      </c>
      <c r="L159" s="15" t="n">
        <v>9273317</v>
      </c>
      <c r="M159" s="15" t="n">
        <v>9536164</v>
      </c>
    </row>
    <row r="160" customFormat="false" ht="12.8" hidden="false" customHeight="false" outlineLevel="0" collapsed="false">
      <c r="A160" s="14" t="s">
        <v>86</v>
      </c>
      <c r="B160" s="15" t="n">
        <v>9889</v>
      </c>
      <c r="C160" s="15" t="n">
        <v>49</v>
      </c>
      <c r="D160" s="15" t="n">
        <v>550.667954545455</v>
      </c>
      <c r="E160" s="15" t="n">
        <v>346.824090909091</v>
      </c>
      <c r="F160" s="15" t="n">
        <v>66</v>
      </c>
      <c r="G160" s="15" t="n">
        <v>286</v>
      </c>
      <c r="H160" s="15" t="n">
        <v>35</v>
      </c>
      <c r="I160" s="15" t="n">
        <v>297.55</v>
      </c>
      <c r="J160" s="16" t="n">
        <v>0.0256079405957613</v>
      </c>
      <c r="K160" s="15" t="n">
        <v>276812</v>
      </c>
      <c r="L160" s="15" t="n">
        <v>9153031</v>
      </c>
      <c r="M160" s="15" t="n">
        <v>9429843</v>
      </c>
    </row>
    <row r="161" customFormat="false" ht="12.8" hidden="false" customHeight="false" outlineLevel="0" collapsed="false">
      <c r="A161" s="14" t="s">
        <v>87</v>
      </c>
      <c r="B161" s="15" t="n">
        <v>14362</v>
      </c>
      <c r="C161" s="15" t="n">
        <v>60</v>
      </c>
      <c r="D161" s="15" t="n">
        <v>873.374090909091</v>
      </c>
      <c r="E161" s="15" t="n">
        <v>488.888863636364</v>
      </c>
      <c r="F161" s="15" t="n">
        <v>116</v>
      </c>
      <c r="G161" s="15" t="n">
        <v>337</v>
      </c>
      <c r="H161" s="15" t="n">
        <v>45</v>
      </c>
      <c r="I161" s="15" t="n">
        <v>351.85</v>
      </c>
      <c r="J161" s="16" t="n">
        <v>0.0155454600215982</v>
      </c>
      <c r="K161" s="15" t="n">
        <v>168041</v>
      </c>
      <c r="L161" s="15" t="n">
        <v>3965129</v>
      </c>
      <c r="M161" s="15" t="n">
        <v>4133170</v>
      </c>
    </row>
    <row r="162" customFormat="false" ht="12.8" hidden="false" customHeight="false" outlineLevel="0" collapsed="false">
      <c r="A162" s="14" t="s">
        <v>88</v>
      </c>
      <c r="B162" s="15" t="n">
        <v>6206</v>
      </c>
      <c r="C162" s="15" t="n">
        <v>58</v>
      </c>
      <c r="D162" s="15" t="n">
        <v>390.69</v>
      </c>
      <c r="E162" s="15" t="n">
        <v>235.713636363636</v>
      </c>
      <c r="F162" s="15" t="n">
        <v>47</v>
      </c>
      <c r="G162" s="15" t="n">
        <v>146</v>
      </c>
      <c r="H162" s="15" t="n">
        <v>5</v>
      </c>
      <c r="I162" s="15" t="n">
        <v>147.65</v>
      </c>
      <c r="J162" s="16" t="n">
        <v>0.0147746348821813</v>
      </c>
      <c r="K162" s="15" t="n">
        <v>159708</v>
      </c>
      <c r="L162" s="15" t="n">
        <v>3796409</v>
      </c>
      <c r="M162" s="15" t="n">
        <v>3956117</v>
      </c>
    </row>
    <row r="163" customFormat="false" ht="12.8" hidden="false" customHeight="false" outlineLevel="0" collapsed="false">
      <c r="A163" s="14" t="s">
        <v>89</v>
      </c>
      <c r="B163" s="15" t="n">
        <v>6880</v>
      </c>
      <c r="C163" s="15" t="n">
        <v>41</v>
      </c>
      <c r="D163" s="15" t="n">
        <v>337.745909090909</v>
      </c>
      <c r="E163" s="15" t="n">
        <v>165.698409090909</v>
      </c>
      <c r="F163" s="15" t="n">
        <v>22</v>
      </c>
      <c r="G163" s="15" t="n">
        <v>101</v>
      </c>
      <c r="H163" s="15" t="n">
        <v>6</v>
      </c>
      <c r="I163" s="15" t="n">
        <v>102.98</v>
      </c>
      <c r="J163" s="16" t="n">
        <v>0.0142734092375885</v>
      </c>
      <c r="K163" s="15" t="n">
        <v>154290</v>
      </c>
      <c r="L163" s="15" t="n">
        <v>4232084</v>
      </c>
      <c r="M163" s="15" t="n">
        <v>4386374</v>
      </c>
    </row>
    <row r="164" customFormat="false" ht="12.8" hidden="false" customHeight="false" outlineLevel="0" collapsed="false">
      <c r="A164" s="14" t="s">
        <v>90</v>
      </c>
      <c r="B164" s="15" t="n">
        <v>11155</v>
      </c>
      <c r="C164" s="15" t="n">
        <v>44</v>
      </c>
      <c r="D164" s="15" t="n">
        <v>494.530227272727</v>
      </c>
      <c r="E164" s="15" t="n">
        <v>413.317045454545</v>
      </c>
      <c r="F164" s="15" t="n">
        <v>77</v>
      </c>
      <c r="G164" s="15" t="n">
        <v>156</v>
      </c>
      <c r="H164" s="15" t="n">
        <v>20</v>
      </c>
      <c r="I164" s="15" t="n">
        <v>162.6</v>
      </c>
      <c r="J164" s="16" t="n">
        <v>0.0527624368280378</v>
      </c>
      <c r="K164" s="15" t="n">
        <v>570342</v>
      </c>
      <c r="L164" s="15" t="n">
        <v>5407852</v>
      </c>
      <c r="M164" s="15" t="n">
        <v>5978194</v>
      </c>
    </row>
    <row r="165" customFormat="false" ht="12.8" hidden="false" customHeight="false" outlineLevel="0" collapsed="false">
      <c r="A165" s="14" t="s">
        <v>91</v>
      </c>
      <c r="B165" s="15" t="n">
        <v>8998</v>
      </c>
      <c r="C165" s="15" t="n">
        <v>50</v>
      </c>
      <c r="D165" s="15" t="n">
        <v>370.591136363636</v>
      </c>
      <c r="E165" s="15" t="n">
        <v>271.260227272727</v>
      </c>
      <c r="F165" s="15" t="n">
        <v>145</v>
      </c>
      <c r="G165" s="15" t="n">
        <v>390</v>
      </c>
      <c r="H165" s="15" t="n">
        <v>50</v>
      </c>
      <c r="I165" s="15" t="n">
        <v>406.5</v>
      </c>
      <c r="J165" s="16" t="n">
        <v>0.140679798877665</v>
      </c>
      <c r="K165" s="15" t="n">
        <v>1520696</v>
      </c>
      <c r="L165" s="15" t="n">
        <v>8559917</v>
      </c>
      <c r="M165" s="15" t="n">
        <v>10080613</v>
      </c>
    </row>
    <row r="166" customFormat="false" ht="12.8" hidden="false" customHeight="false" outlineLevel="0" collapsed="false">
      <c r="A166" s="14" t="s">
        <v>92</v>
      </c>
      <c r="B166" s="15" t="n">
        <v>2737</v>
      </c>
      <c r="C166" s="15" t="n">
        <v>27</v>
      </c>
      <c r="D166" s="15" t="n">
        <v>262.665681818182</v>
      </c>
      <c r="E166" s="15" t="n">
        <v>114.018409090909</v>
      </c>
      <c r="F166" s="15" t="n">
        <v>18</v>
      </c>
      <c r="G166" s="15" t="n">
        <v>73</v>
      </c>
      <c r="H166" s="15" t="n">
        <v>15</v>
      </c>
      <c r="I166" s="15" t="n">
        <v>77.95</v>
      </c>
      <c r="J166" s="16" t="n">
        <v>0.00583094595209577</v>
      </c>
      <c r="K166" s="15" t="n">
        <v>63030</v>
      </c>
      <c r="L166" s="15" t="n">
        <v>1968547</v>
      </c>
      <c r="M166" s="15" t="n">
        <v>2031577</v>
      </c>
    </row>
    <row r="167" customFormat="false" ht="12.8" hidden="false" customHeight="false" outlineLevel="0" collapsed="false">
      <c r="A167" s="14" t="s">
        <v>93</v>
      </c>
      <c r="B167" s="15" t="n">
        <v>8848</v>
      </c>
      <c r="C167" s="15" t="n">
        <v>32</v>
      </c>
      <c r="D167" s="15" t="n">
        <v>426.389772727273</v>
      </c>
      <c r="E167" s="15" t="n">
        <v>394.798863636364</v>
      </c>
      <c r="F167" s="15" t="n">
        <v>126</v>
      </c>
      <c r="G167" s="15" t="n">
        <v>262</v>
      </c>
      <c r="H167" s="15" t="n">
        <v>48</v>
      </c>
      <c r="I167" s="15" t="n">
        <v>277.84</v>
      </c>
      <c r="J167" s="16" t="n">
        <v>0.0970166956016838</v>
      </c>
      <c r="K167" s="15" t="n">
        <v>1048714</v>
      </c>
      <c r="L167" s="15" t="n">
        <v>13744672</v>
      </c>
      <c r="M167" s="15" t="n">
        <v>14793386</v>
      </c>
    </row>
    <row r="168" customFormat="false" ht="12.8" hidden="false" customHeight="false" outlineLevel="0" collapsed="false">
      <c r="A168" s="14" t="s">
        <v>94</v>
      </c>
      <c r="B168" s="15" t="n">
        <v>3958</v>
      </c>
      <c r="C168" s="15" t="n">
        <v>30</v>
      </c>
      <c r="D168" s="15" t="n">
        <v>247.090909090909</v>
      </c>
      <c r="E168" s="15" t="n">
        <v>78.6590909090909</v>
      </c>
      <c r="F168" s="15" t="n">
        <v>3</v>
      </c>
      <c r="G168" s="15" t="n">
        <v>25</v>
      </c>
      <c r="H168" s="15" t="n">
        <v>1</v>
      </c>
      <c r="I168" s="15" t="n">
        <v>25.33</v>
      </c>
      <c r="J168" s="16" t="n">
        <v>0.00380582071485409</v>
      </c>
      <c r="K168" s="15" t="n">
        <v>41141</v>
      </c>
      <c r="L168" s="15" t="n">
        <v>1665627</v>
      </c>
      <c r="M168" s="15" t="n">
        <v>1706768</v>
      </c>
    </row>
    <row r="169" customFormat="false" ht="12.8" hidden="false" customHeight="false" outlineLevel="0" collapsed="false">
      <c r="A169" s="14" t="s">
        <v>95</v>
      </c>
      <c r="B169" s="15" t="n">
        <v>8611</v>
      </c>
      <c r="C169" s="15" t="n">
        <v>76</v>
      </c>
      <c r="D169" s="15" t="n">
        <v>358.795454545455</v>
      </c>
      <c r="E169" s="15" t="n">
        <v>294.568181818182</v>
      </c>
      <c r="F169" s="15" t="n">
        <v>32</v>
      </c>
      <c r="G169" s="15" t="n">
        <v>198</v>
      </c>
      <c r="H169" s="15" t="n">
        <v>47</v>
      </c>
      <c r="I169" s="15" t="n">
        <v>213.51</v>
      </c>
      <c r="J169" s="16" t="n">
        <v>0.0631853271827479</v>
      </c>
      <c r="K169" s="15" t="n">
        <v>683010</v>
      </c>
      <c r="L169" s="15" t="n">
        <v>8865018</v>
      </c>
      <c r="M169" s="15" t="n">
        <v>9548028</v>
      </c>
    </row>
    <row r="170" customFormat="false" ht="12.8" hidden="false" customHeight="false" outlineLevel="0" collapsed="false">
      <c r="A170" s="14" t="s">
        <v>96</v>
      </c>
      <c r="B170" s="15" t="n">
        <v>4097</v>
      </c>
      <c r="C170" s="15" t="n">
        <v>37</v>
      </c>
      <c r="D170" s="15" t="n">
        <v>364.879318181818</v>
      </c>
      <c r="E170" s="15" t="n">
        <v>188.754772727273</v>
      </c>
      <c r="F170" s="15" t="n">
        <v>20</v>
      </c>
      <c r="G170" s="15" t="n">
        <v>52</v>
      </c>
      <c r="H170" s="15" t="n">
        <v>26</v>
      </c>
      <c r="I170" s="15" t="n">
        <v>60.58</v>
      </c>
      <c r="J170" s="16" t="n">
        <v>0.0042565916843658</v>
      </c>
      <c r="K170" s="15" t="n">
        <v>46012</v>
      </c>
      <c r="L170" s="15" t="n">
        <v>2468772</v>
      </c>
      <c r="M170" s="15" t="n">
        <v>2514784</v>
      </c>
    </row>
    <row r="171" customFormat="false" ht="12.8" hidden="false" customHeight="false" outlineLevel="0" collapsed="false">
      <c r="A171" s="14" t="s">
        <v>97</v>
      </c>
      <c r="B171" s="15" t="n">
        <v>4525</v>
      </c>
      <c r="C171" s="15" t="n">
        <v>25</v>
      </c>
      <c r="D171" s="15" t="n">
        <v>318.5775</v>
      </c>
      <c r="E171" s="15" t="n">
        <v>194.603409090909</v>
      </c>
      <c r="F171" s="15" t="n">
        <v>7</v>
      </c>
      <c r="G171" s="15" t="n">
        <v>39</v>
      </c>
      <c r="H171" s="15" t="n">
        <v>6</v>
      </c>
      <c r="I171" s="15" t="n">
        <v>40.98</v>
      </c>
      <c r="J171" s="16" t="n">
        <v>0.00691857749415892</v>
      </c>
      <c r="K171" s="15" t="n">
        <v>74787</v>
      </c>
      <c r="L171" s="15" t="n">
        <v>4330659</v>
      </c>
      <c r="M171" s="15" t="n">
        <v>4405446</v>
      </c>
    </row>
    <row r="172" customFormat="false" ht="12.8" hidden="false" customHeight="false" outlineLevel="0" collapsed="false">
      <c r="A172" s="14" t="s">
        <v>98</v>
      </c>
      <c r="B172" s="15" t="n">
        <v>6688</v>
      </c>
      <c r="C172" s="15" t="n">
        <v>45</v>
      </c>
      <c r="D172" s="15" t="n">
        <v>384.155</v>
      </c>
      <c r="E172" s="15" t="n">
        <v>287.383409090909</v>
      </c>
      <c r="F172" s="15" t="n">
        <v>15</v>
      </c>
      <c r="G172" s="15" t="n">
        <v>50</v>
      </c>
      <c r="H172" s="15" t="n">
        <v>17</v>
      </c>
      <c r="I172" s="15" t="n">
        <v>55.61</v>
      </c>
      <c r="J172" s="16" t="n">
        <v>0.0213037882124265</v>
      </c>
      <c r="K172" s="15" t="n">
        <v>230286</v>
      </c>
      <c r="L172" s="15" t="n">
        <v>2600267</v>
      </c>
      <c r="M172" s="15" t="n">
        <v>2830553</v>
      </c>
    </row>
    <row r="173" customFormat="false" ht="12.8" hidden="false" customHeight="false" outlineLevel="0" collapsed="false">
      <c r="A173" s="14" t="s">
        <v>99</v>
      </c>
      <c r="B173" s="15" t="n">
        <v>6649</v>
      </c>
      <c r="C173" s="15" t="n">
        <v>36</v>
      </c>
      <c r="D173" s="15" t="n">
        <v>295.811363636364</v>
      </c>
      <c r="E173" s="15" t="n">
        <v>173.150681818182</v>
      </c>
      <c r="F173" s="15" t="n">
        <v>3</v>
      </c>
      <c r="G173" s="15" t="n">
        <v>15</v>
      </c>
      <c r="H173" s="15" t="n">
        <v>0</v>
      </c>
      <c r="I173" s="15" t="n">
        <v>15</v>
      </c>
      <c r="J173" s="16" t="n">
        <v>0.0173418248894451</v>
      </c>
      <c r="K173" s="15" t="n">
        <v>187459</v>
      </c>
      <c r="L173" s="15" t="n">
        <v>3912040</v>
      </c>
      <c r="M173" s="15" t="n">
        <v>4099499</v>
      </c>
    </row>
    <row r="174" customFormat="false" ht="12.8" hidden="false" customHeight="false" outlineLevel="0" collapsed="false">
      <c r="A174" s="14" t="s">
        <v>100</v>
      </c>
      <c r="B174" s="15" t="n">
        <v>3171</v>
      </c>
      <c r="C174" s="15" t="n">
        <v>28</v>
      </c>
      <c r="D174" s="15" t="n">
        <v>363.6175</v>
      </c>
      <c r="E174" s="15" t="n">
        <v>206.119318181818</v>
      </c>
      <c r="F174" s="15" t="n">
        <v>32</v>
      </c>
      <c r="G174" s="15" t="n">
        <v>61</v>
      </c>
      <c r="H174" s="15" t="n">
        <v>17</v>
      </c>
      <c r="I174" s="15" t="n">
        <v>66.61</v>
      </c>
      <c r="J174" s="16" t="n">
        <v>0.00624285914112895</v>
      </c>
      <c r="K174" s="15" t="n">
        <v>67483</v>
      </c>
      <c r="L174" s="15" t="n">
        <v>2643997</v>
      </c>
      <c r="M174" s="15" t="n">
        <v>2711480</v>
      </c>
    </row>
    <row r="175" customFormat="false" ht="12.8" hidden="false" customHeight="false" outlineLevel="0" collapsed="false">
      <c r="A175" s="14" t="s">
        <v>101</v>
      </c>
      <c r="B175" s="15" t="n">
        <v>6622</v>
      </c>
      <c r="C175" s="15" t="n">
        <v>26</v>
      </c>
      <c r="D175" s="15" t="n">
        <v>378.357954545455</v>
      </c>
      <c r="E175" s="15" t="n">
        <v>258.4925</v>
      </c>
      <c r="F175" s="15" t="n">
        <v>19</v>
      </c>
      <c r="G175" s="15" t="n">
        <v>47</v>
      </c>
      <c r="H175" s="15" t="n">
        <v>11</v>
      </c>
      <c r="I175" s="15" t="n">
        <v>50.63</v>
      </c>
      <c r="J175" s="16" t="n">
        <v>0.0150092060276556</v>
      </c>
      <c r="K175" s="15" t="n">
        <v>162244</v>
      </c>
      <c r="L175" s="15" t="n">
        <v>2153494</v>
      </c>
      <c r="M175" s="15" t="n">
        <v>2315738</v>
      </c>
    </row>
    <row r="176" customFormat="false" ht="12.8" hidden="false" customHeight="false" outlineLevel="0" collapsed="false">
      <c r="A176" s="14" t="s">
        <v>102</v>
      </c>
      <c r="B176" s="15" t="n">
        <v>8100</v>
      </c>
      <c r="C176" s="15" t="n">
        <v>52</v>
      </c>
      <c r="D176" s="15" t="n">
        <v>427.685</v>
      </c>
      <c r="E176" s="15" t="n">
        <v>276.100681818182</v>
      </c>
      <c r="F176" s="15" t="n">
        <v>43</v>
      </c>
      <c r="G176" s="15" t="n">
        <v>107</v>
      </c>
      <c r="H176" s="15" t="n">
        <v>9</v>
      </c>
      <c r="I176" s="15" t="n">
        <v>109.97</v>
      </c>
      <c r="J176" s="16" t="n">
        <v>0.0167276249288388</v>
      </c>
      <c r="K176" s="15" t="n">
        <v>180819</v>
      </c>
      <c r="L176" s="15" t="n">
        <v>1567204</v>
      </c>
      <c r="M176" s="15" t="n">
        <v>1748023</v>
      </c>
    </row>
    <row r="177" customFormat="false" ht="12.8" hidden="false" customHeight="false" outlineLevel="0" collapsed="false">
      <c r="A177" s="17" t="s">
        <v>103</v>
      </c>
      <c r="B177" s="18" t="n">
        <v>8323</v>
      </c>
      <c r="C177" s="18" t="n">
        <v>32</v>
      </c>
      <c r="D177" s="18" t="n">
        <v>437.795681818182</v>
      </c>
      <c r="E177" s="18" t="n">
        <v>256.476590909091</v>
      </c>
      <c r="F177" s="18" t="n">
        <v>24</v>
      </c>
      <c r="G177" s="18" t="n">
        <v>73</v>
      </c>
      <c r="H177" s="18" t="n">
        <v>10</v>
      </c>
      <c r="I177" s="18" t="n">
        <v>76.3</v>
      </c>
      <c r="J177" s="19" t="n">
        <v>0.0118584398856352</v>
      </c>
      <c r="K177" s="18" t="n">
        <v>128185</v>
      </c>
      <c r="L177" s="18" t="n">
        <v>1434267</v>
      </c>
      <c r="M177" s="18" t="n">
        <v>1562452</v>
      </c>
    </row>
    <row r="178" customFormat="false" ht="12.8" hidden="false" customHeight="false" outlineLevel="0" collapsed="false">
      <c r="A178" s="20" t="s">
        <v>49</v>
      </c>
      <c r="B178" s="21" t="n">
        <v>265269</v>
      </c>
      <c r="C178" s="21" t="n">
        <v>1225</v>
      </c>
      <c r="D178" s="21" t="n">
        <v>16068.9043181818</v>
      </c>
      <c r="E178" s="21" t="n">
        <v>10643.5197727273</v>
      </c>
      <c r="F178" s="21" t="n">
        <v>3728</v>
      </c>
      <c r="G178" s="21" t="n">
        <v>8887</v>
      </c>
      <c r="H178" s="21" t="n">
        <v>1076</v>
      </c>
      <c r="I178" s="21" t="n">
        <v>9242.08</v>
      </c>
      <c r="J178" s="24" t="n">
        <v>1</v>
      </c>
      <c r="K178" s="21" t="n">
        <v>10809628</v>
      </c>
      <c r="L178" s="21" t="n">
        <v>205382935</v>
      </c>
      <c r="M178" s="21" t="n">
        <v>216192563</v>
      </c>
    </row>
    <row r="179" s="30" customFormat="true" ht="12.8" hidden="false" customHeight="false" outlineLevel="0" collapsed="false">
      <c r="A179" s="22" t="s">
        <v>50</v>
      </c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</row>
    <row r="180" s="30" customFormat="true" ht="12.8" hidden="false" customHeight="false" outlineLevel="0" collapsed="false">
      <c r="A180" s="22" t="s">
        <v>51</v>
      </c>
      <c r="B180" s="26"/>
      <c r="C180" s="26"/>
      <c r="D180" s="26"/>
      <c r="E180" s="26"/>
      <c r="F180" s="26"/>
      <c r="G180" s="26"/>
      <c r="H180" s="26"/>
      <c r="I180" s="26"/>
      <c r="J180" s="27"/>
      <c r="K180" s="26"/>
      <c r="L180" s="26"/>
      <c r="M180" s="26"/>
    </row>
    <row r="181" customFormat="false" ht="12.8" hidden="false" customHeight="false" outlineLevel="0" collapsed="false">
      <c r="A181" s="28"/>
      <c r="B181" s="29" t="n">
        <f aca="false">SUM(B153:B177)-B178</f>
        <v>0</v>
      </c>
      <c r="C181" s="29" t="n">
        <f aca="false">SUM(C153:C177)-C178</f>
        <v>0</v>
      </c>
      <c r="D181" s="29" t="n">
        <f aca="false">SUM(D153:D177)-D178</f>
        <v>0</v>
      </c>
      <c r="E181" s="29" t="n">
        <f aca="false">SUM(E153:E177)-E178</f>
        <v>0</v>
      </c>
      <c r="F181" s="29" t="n">
        <f aca="false">SUM(F153:F177)-F178</f>
        <v>0</v>
      </c>
      <c r="G181" s="29" t="n">
        <f aca="false">SUM(G153:G177)-G178</f>
        <v>0</v>
      </c>
      <c r="H181" s="29" t="n">
        <f aca="false">SUM(H153:H177)-H178</f>
        <v>0</v>
      </c>
      <c r="I181" s="29" t="n">
        <f aca="false">SUM(I153:I177)-I178</f>
        <v>0</v>
      </c>
      <c r="J181" s="29" t="n">
        <f aca="false">SUM(J153:J177)-J178</f>
        <v>0</v>
      </c>
      <c r="K181" s="29" t="n">
        <f aca="false">SUM(K153:K177)-K178</f>
        <v>0</v>
      </c>
      <c r="L181" s="29" t="n">
        <f aca="false">SUM(L153:L177)-L178</f>
        <v>0</v>
      </c>
      <c r="M181" s="29" t="n">
        <f aca="false">SUM(M153:M177)-M178</f>
        <v>0</v>
      </c>
    </row>
    <row r="182" customFormat="false" ht="12.8" hidden="false" customHeight="false" outlineLevel="0" collapsed="false">
      <c r="A182" s="7" t="s">
        <v>113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</row>
    <row r="183" customFormat="false" ht="12.75" hidden="false" customHeight="true" outlineLevel="0" collapsed="false">
      <c r="A183" s="7" t="s">
        <v>114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</row>
    <row r="184" customFormat="false" ht="12.75" hidden="false" customHeight="true" outlineLevel="0" collapsed="false">
      <c r="A184" s="8" t="s">
        <v>8</v>
      </c>
      <c r="B184" s="9" t="s">
        <v>9</v>
      </c>
      <c r="C184" s="9"/>
      <c r="D184" s="9"/>
      <c r="E184" s="9"/>
      <c r="F184" s="9"/>
      <c r="G184" s="9"/>
      <c r="H184" s="9"/>
      <c r="I184" s="9"/>
      <c r="J184" s="8" t="s">
        <v>10</v>
      </c>
      <c r="K184" s="8" t="s">
        <v>11</v>
      </c>
      <c r="L184" s="8" t="s">
        <v>12</v>
      </c>
      <c r="M184" s="8" t="s">
        <v>13</v>
      </c>
    </row>
    <row r="185" customFormat="false" ht="28.3" hidden="false" customHeight="false" outlineLevel="0" collapsed="false">
      <c r="A185" s="8"/>
      <c r="B185" s="10" t="s">
        <v>115</v>
      </c>
      <c r="C185" s="10" t="s">
        <v>116</v>
      </c>
      <c r="D185" s="10" t="s">
        <v>117</v>
      </c>
      <c r="E185" s="10" t="s">
        <v>118</v>
      </c>
      <c r="F185" s="10" t="s">
        <v>119</v>
      </c>
      <c r="G185" s="10" t="s">
        <v>120</v>
      </c>
      <c r="H185" s="10" t="s">
        <v>121</v>
      </c>
      <c r="I185" s="8" t="s">
        <v>21</v>
      </c>
      <c r="J185" s="8"/>
      <c r="K185" s="8"/>
      <c r="L185" s="8"/>
      <c r="M185" s="8"/>
    </row>
    <row r="186" customFormat="false" ht="12.8" hidden="false" customHeight="false" outlineLevel="0" collapsed="false">
      <c r="A186" s="11" t="s">
        <v>79</v>
      </c>
      <c r="B186" s="12" t="n">
        <v>27618</v>
      </c>
      <c r="C186" s="12" t="n">
        <v>69</v>
      </c>
      <c r="D186" s="12" t="n">
        <v>2057.64318181818</v>
      </c>
      <c r="E186" s="12" t="n">
        <v>1376.31045454545</v>
      </c>
      <c r="F186" s="12" t="n">
        <v>937</v>
      </c>
      <c r="G186" s="12" t="n">
        <v>1878</v>
      </c>
      <c r="H186" s="12" t="n">
        <v>226</v>
      </c>
      <c r="I186" s="12" t="n">
        <v>1952.58</v>
      </c>
      <c r="J186" s="13" t="n">
        <v>0.129260026110301</v>
      </c>
      <c r="K186" s="12" t="n">
        <v>1346101</v>
      </c>
      <c r="L186" s="12" t="n">
        <v>37559904</v>
      </c>
      <c r="M186" s="12" t="n">
        <f aca="false">+K186+L186</f>
        <v>38906005</v>
      </c>
    </row>
    <row r="187" customFormat="false" ht="12.8" hidden="false" customHeight="false" outlineLevel="0" collapsed="false">
      <c r="A187" s="14" t="s">
        <v>80</v>
      </c>
      <c r="B187" s="15" t="n">
        <v>23273</v>
      </c>
      <c r="C187" s="15" t="n">
        <v>48</v>
      </c>
      <c r="D187" s="15" t="n">
        <v>2011.50272727273</v>
      </c>
      <c r="E187" s="15" t="n">
        <v>1364.53386363636</v>
      </c>
      <c r="F187" s="15" t="n">
        <v>734</v>
      </c>
      <c r="G187" s="15" t="n">
        <v>1693</v>
      </c>
      <c r="H187" s="15" t="n">
        <v>154</v>
      </c>
      <c r="I187" s="15" t="n">
        <v>1743.82</v>
      </c>
      <c r="J187" s="16" t="n">
        <v>0.100445497003693</v>
      </c>
      <c r="K187" s="15" t="n">
        <v>1046029</v>
      </c>
      <c r="L187" s="15" t="n">
        <v>23953964</v>
      </c>
      <c r="M187" s="15" t="n">
        <f aca="false">+K187+L187</f>
        <v>24999993</v>
      </c>
    </row>
    <row r="188" customFormat="false" ht="12.8" hidden="false" customHeight="false" outlineLevel="0" collapsed="false">
      <c r="A188" s="14" t="s">
        <v>81</v>
      </c>
      <c r="B188" s="15" t="n">
        <v>24450</v>
      </c>
      <c r="C188" s="15" t="n">
        <v>92</v>
      </c>
      <c r="D188" s="15" t="n">
        <v>1373.07886363636</v>
      </c>
      <c r="E188" s="15" t="n">
        <v>1028.72090909091</v>
      </c>
      <c r="F188" s="15" t="n">
        <v>408</v>
      </c>
      <c r="G188" s="15" t="n">
        <v>829</v>
      </c>
      <c r="H188" s="15" t="n">
        <v>50</v>
      </c>
      <c r="I188" s="15" t="n">
        <v>845.5</v>
      </c>
      <c r="J188" s="16" t="n">
        <v>0.0673128276710693</v>
      </c>
      <c r="K188" s="15" t="n">
        <v>700989</v>
      </c>
      <c r="L188" s="15" t="n">
        <v>14535174</v>
      </c>
      <c r="M188" s="15" t="n">
        <f aca="false">+K188+L188</f>
        <v>15236163</v>
      </c>
    </row>
    <row r="189" customFormat="false" ht="12.8" hidden="false" customHeight="false" outlineLevel="0" collapsed="false">
      <c r="A189" s="14" t="s">
        <v>82</v>
      </c>
      <c r="B189" s="15" t="n">
        <v>13417</v>
      </c>
      <c r="C189" s="15" t="n">
        <v>51</v>
      </c>
      <c r="D189" s="15" t="n">
        <v>603.412272727273</v>
      </c>
      <c r="E189" s="15" t="n">
        <v>458.718181818182</v>
      </c>
      <c r="F189" s="15" t="n">
        <v>184</v>
      </c>
      <c r="G189" s="15" t="n">
        <v>342</v>
      </c>
      <c r="H189" s="15" t="n">
        <v>49</v>
      </c>
      <c r="I189" s="15" t="n">
        <v>358.17</v>
      </c>
      <c r="J189" s="16" t="n">
        <v>0.0761166856006748</v>
      </c>
      <c r="K189" s="15" t="n">
        <v>792672</v>
      </c>
      <c r="L189" s="15" t="n">
        <v>11329071</v>
      </c>
      <c r="M189" s="15" t="n">
        <f aca="false">+K189+L189</f>
        <v>12121743</v>
      </c>
    </row>
    <row r="190" customFormat="false" ht="12.8" hidden="false" customHeight="false" outlineLevel="0" collapsed="false">
      <c r="A190" s="14" t="s">
        <v>83</v>
      </c>
      <c r="B190" s="15" t="n">
        <v>15303</v>
      </c>
      <c r="C190" s="15" t="n">
        <v>65</v>
      </c>
      <c r="D190" s="15" t="n">
        <v>635.724090909091</v>
      </c>
      <c r="E190" s="15" t="n">
        <v>359.082272727273</v>
      </c>
      <c r="F190" s="15" t="n">
        <v>143</v>
      </c>
      <c r="G190" s="15" t="n">
        <v>336</v>
      </c>
      <c r="H190" s="15" t="n">
        <v>4</v>
      </c>
      <c r="I190" s="15" t="n">
        <v>337.32</v>
      </c>
      <c r="J190" s="16" t="n">
        <v>0.0474529579601782</v>
      </c>
      <c r="K190" s="15" t="n">
        <v>494170</v>
      </c>
      <c r="L190" s="15" t="n">
        <v>11187661</v>
      </c>
      <c r="M190" s="15" t="n">
        <f aca="false">+K190+L190</f>
        <v>11681831</v>
      </c>
    </row>
    <row r="191" customFormat="false" ht="12.8" hidden="false" customHeight="false" outlineLevel="0" collapsed="false">
      <c r="A191" s="14" t="s">
        <v>84</v>
      </c>
      <c r="B191" s="15" t="n">
        <v>18215</v>
      </c>
      <c r="C191" s="15" t="n">
        <v>65</v>
      </c>
      <c r="D191" s="15" t="n">
        <v>980.007045454545</v>
      </c>
      <c r="E191" s="15" t="n">
        <v>625.271363636364</v>
      </c>
      <c r="F191" s="15" t="n">
        <v>206</v>
      </c>
      <c r="G191" s="15" t="n">
        <v>386</v>
      </c>
      <c r="H191" s="15" t="n">
        <v>41</v>
      </c>
      <c r="I191" s="15" t="n">
        <v>399.53</v>
      </c>
      <c r="J191" s="16" t="n">
        <v>0.0303396302474881</v>
      </c>
      <c r="K191" s="15" t="n">
        <v>315954</v>
      </c>
      <c r="L191" s="15" t="n">
        <v>11980813</v>
      </c>
      <c r="M191" s="15" t="n">
        <f aca="false">+K191+L191</f>
        <v>12296767</v>
      </c>
    </row>
    <row r="192" customFormat="false" ht="12.8" hidden="false" customHeight="false" outlineLevel="0" collapsed="false">
      <c r="A192" s="14" t="s">
        <v>85</v>
      </c>
      <c r="B192" s="15" t="n">
        <v>12165</v>
      </c>
      <c r="C192" s="15" t="n">
        <v>59</v>
      </c>
      <c r="D192" s="15" t="n">
        <v>896.880681818182</v>
      </c>
      <c r="E192" s="15" t="n">
        <v>522.280454545455</v>
      </c>
      <c r="F192" s="15" t="n">
        <v>184</v>
      </c>
      <c r="G192" s="15" t="n">
        <v>392</v>
      </c>
      <c r="H192" s="15" t="n">
        <v>40</v>
      </c>
      <c r="I192" s="15" t="n">
        <v>405.2</v>
      </c>
      <c r="J192" s="16" t="n">
        <v>0.0251454481165735</v>
      </c>
      <c r="K192" s="15" t="n">
        <v>261862</v>
      </c>
      <c r="L192" s="15" t="n">
        <v>9142171</v>
      </c>
      <c r="M192" s="15" t="n">
        <f aca="false">+K192+L192</f>
        <v>9404033</v>
      </c>
    </row>
    <row r="193" customFormat="false" ht="12.8" hidden="false" customHeight="false" outlineLevel="0" collapsed="false">
      <c r="A193" s="14" t="s">
        <v>86</v>
      </c>
      <c r="B193" s="15" t="n">
        <v>9557</v>
      </c>
      <c r="C193" s="15" t="n">
        <v>51</v>
      </c>
      <c r="D193" s="15" t="n">
        <v>558.524318181818</v>
      </c>
      <c r="E193" s="15" t="n">
        <v>340.024545454545</v>
      </c>
      <c r="F193" s="15" t="n">
        <v>58</v>
      </c>
      <c r="G193" s="15" t="n">
        <v>268</v>
      </c>
      <c r="H193" s="15" t="n">
        <v>28</v>
      </c>
      <c r="I193" s="15" t="n">
        <v>277.24</v>
      </c>
      <c r="J193" s="16" t="n">
        <v>0.0234788938795747</v>
      </c>
      <c r="K193" s="15" t="n">
        <v>244507</v>
      </c>
      <c r="L193" s="15" t="n">
        <v>9037545</v>
      </c>
      <c r="M193" s="15" t="n">
        <f aca="false">+K193+L193</f>
        <v>9282052</v>
      </c>
    </row>
    <row r="194" customFormat="false" ht="12.8" hidden="false" customHeight="false" outlineLevel="0" collapsed="false">
      <c r="A194" s="14" t="s">
        <v>87</v>
      </c>
      <c r="B194" s="15" t="n">
        <v>15060</v>
      </c>
      <c r="C194" s="15" t="n">
        <v>61</v>
      </c>
      <c r="D194" s="15" t="n">
        <v>871.540681818182</v>
      </c>
      <c r="E194" s="15" t="n">
        <v>484.164545454545</v>
      </c>
      <c r="F194" s="15" t="n">
        <v>114</v>
      </c>
      <c r="G194" s="15" t="n">
        <v>293</v>
      </c>
      <c r="H194" s="15" t="n">
        <v>32</v>
      </c>
      <c r="I194" s="15" t="n">
        <v>303.56</v>
      </c>
      <c r="J194" s="16" t="n">
        <v>0.0157503946900848</v>
      </c>
      <c r="K194" s="15" t="n">
        <v>164023</v>
      </c>
      <c r="L194" s="15" t="n">
        <v>3856998</v>
      </c>
      <c r="M194" s="15" t="n">
        <f aca="false">+K194+L194</f>
        <v>4021021</v>
      </c>
    </row>
    <row r="195" customFormat="false" ht="12.8" hidden="false" customHeight="false" outlineLevel="0" collapsed="false">
      <c r="A195" s="14" t="s">
        <v>88</v>
      </c>
      <c r="B195" s="15" t="n">
        <v>5955</v>
      </c>
      <c r="C195" s="15" t="n">
        <v>53</v>
      </c>
      <c r="D195" s="15" t="n">
        <v>382.730909090909</v>
      </c>
      <c r="E195" s="15" t="n">
        <v>229.057272727273</v>
      </c>
      <c r="F195" s="15" t="n">
        <v>42</v>
      </c>
      <c r="G195" s="15" t="n">
        <v>116</v>
      </c>
      <c r="H195" s="15" t="n">
        <v>5</v>
      </c>
      <c r="I195" s="15" t="n">
        <v>117.65</v>
      </c>
      <c r="J195" s="16" t="n">
        <v>0.0133672170127874</v>
      </c>
      <c r="K195" s="15" t="n">
        <v>139205</v>
      </c>
      <c r="L195" s="15" t="n">
        <v>3710718</v>
      </c>
      <c r="M195" s="15" t="n">
        <f aca="false">+K195+L195</f>
        <v>3849923</v>
      </c>
    </row>
    <row r="196" customFormat="false" ht="12.8" hidden="false" customHeight="false" outlineLevel="0" collapsed="false">
      <c r="A196" s="14" t="s">
        <v>89</v>
      </c>
      <c r="B196" s="15" t="n">
        <v>7054</v>
      </c>
      <c r="C196" s="15" t="n">
        <v>40</v>
      </c>
      <c r="D196" s="15" t="n">
        <v>325.824090909091</v>
      </c>
      <c r="E196" s="15" t="n">
        <v>165.454545454545</v>
      </c>
      <c r="F196" s="15" t="n">
        <v>27</v>
      </c>
      <c r="G196" s="15" t="n">
        <v>96</v>
      </c>
      <c r="H196" s="15" t="n">
        <v>19</v>
      </c>
      <c r="I196" s="15" t="n">
        <v>102.27</v>
      </c>
      <c r="J196" s="16" t="n">
        <v>0.0180562227087746</v>
      </c>
      <c r="K196" s="15" t="n">
        <v>188036</v>
      </c>
      <c r="L196" s="15" t="n">
        <v>4103703</v>
      </c>
      <c r="M196" s="15" t="n">
        <f aca="false">+K196+L196</f>
        <v>4291739</v>
      </c>
    </row>
    <row r="197" customFormat="false" ht="12.8" hidden="false" customHeight="false" outlineLevel="0" collapsed="false">
      <c r="A197" s="14" t="s">
        <v>90</v>
      </c>
      <c r="B197" s="15" t="n">
        <v>11114</v>
      </c>
      <c r="C197" s="15" t="n">
        <v>46</v>
      </c>
      <c r="D197" s="15" t="n">
        <v>474.556136363636</v>
      </c>
      <c r="E197" s="15" t="n">
        <v>383.178636363636</v>
      </c>
      <c r="F197" s="15" t="n">
        <v>57</v>
      </c>
      <c r="G197" s="15" t="n">
        <v>130</v>
      </c>
      <c r="H197" s="15" t="n">
        <v>18</v>
      </c>
      <c r="I197" s="15" t="n">
        <v>135.94</v>
      </c>
      <c r="J197" s="16" t="n">
        <v>0.0489183196733154</v>
      </c>
      <c r="K197" s="15" t="n">
        <v>509430</v>
      </c>
      <c r="L197" s="15" t="n">
        <v>4974651</v>
      </c>
      <c r="M197" s="15" t="n">
        <f aca="false">+K197+L197</f>
        <v>5484081</v>
      </c>
    </row>
    <row r="198" customFormat="false" ht="12.8" hidden="false" customHeight="false" outlineLevel="0" collapsed="false">
      <c r="A198" s="14" t="s">
        <v>91</v>
      </c>
      <c r="B198" s="15" t="n">
        <v>8867</v>
      </c>
      <c r="C198" s="15" t="n">
        <v>50</v>
      </c>
      <c r="D198" s="15" t="n">
        <v>345.488181818182</v>
      </c>
      <c r="E198" s="15" t="n">
        <v>244.833636363636</v>
      </c>
      <c r="F198" s="15" t="n">
        <v>113</v>
      </c>
      <c r="G198" s="15" t="n">
        <v>322</v>
      </c>
      <c r="H198" s="15" t="n">
        <v>47</v>
      </c>
      <c r="I198" s="15" t="n">
        <v>337.51</v>
      </c>
      <c r="J198" s="16" t="n">
        <v>0.129167913305213</v>
      </c>
      <c r="K198" s="15" t="n">
        <v>1345142</v>
      </c>
      <c r="L198" s="15" t="n">
        <v>7335435</v>
      </c>
      <c r="M198" s="15" t="n">
        <f aca="false">+K198+L198</f>
        <v>8680577</v>
      </c>
    </row>
    <row r="199" customFormat="false" ht="12.8" hidden="false" customHeight="false" outlineLevel="0" collapsed="false">
      <c r="A199" s="14" t="s">
        <v>92</v>
      </c>
      <c r="B199" s="15" t="n">
        <v>2714</v>
      </c>
      <c r="C199" s="15" t="n">
        <v>22</v>
      </c>
      <c r="D199" s="15" t="n">
        <v>237.204545454545</v>
      </c>
      <c r="E199" s="15" t="n">
        <v>107.181818181818</v>
      </c>
      <c r="F199" s="15" t="n">
        <v>13</v>
      </c>
      <c r="G199" s="15" t="n">
        <v>62</v>
      </c>
      <c r="H199" s="15" t="n">
        <v>3</v>
      </c>
      <c r="I199" s="15" t="n">
        <v>62.99</v>
      </c>
      <c r="J199" s="16" t="n">
        <v>0.0058159834284263</v>
      </c>
      <c r="K199" s="15" t="n">
        <v>60567</v>
      </c>
      <c r="L199" s="15" t="n">
        <v>1935728</v>
      </c>
      <c r="M199" s="15" t="n">
        <f aca="false">+K199+L199</f>
        <v>1996295</v>
      </c>
    </row>
    <row r="200" customFormat="false" ht="12.8" hidden="false" customHeight="false" outlineLevel="0" collapsed="false">
      <c r="A200" s="14" t="s">
        <v>93</v>
      </c>
      <c r="B200" s="15" t="n">
        <v>8205</v>
      </c>
      <c r="C200" s="15" t="n">
        <v>28</v>
      </c>
      <c r="D200" s="15" t="n">
        <v>413.710227272727</v>
      </c>
      <c r="E200" s="15" t="n">
        <v>378.232954545455</v>
      </c>
      <c r="F200" s="15" t="n">
        <v>101</v>
      </c>
      <c r="G200" s="15" t="n">
        <v>249</v>
      </c>
      <c r="H200" s="15" t="n">
        <v>43</v>
      </c>
      <c r="I200" s="15" t="n">
        <v>263.19</v>
      </c>
      <c r="J200" s="16" t="n">
        <v>0.0925573760673793</v>
      </c>
      <c r="K200" s="15" t="n">
        <v>963883</v>
      </c>
      <c r="L200" s="15" t="n">
        <v>12974533</v>
      </c>
      <c r="M200" s="15" t="n">
        <f aca="false">+K200+L200</f>
        <v>13938416</v>
      </c>
    </row>
    <row r="201" customFormat="false" ht="12.8" hidden="false" customHeight="false" outlineLevel="0" collapsed="false">
      <c r="A201" s="14" t="s">
        <v>94</v>
      </c>
      <c r="B201" s="15" t="n">
        <v>3226</v>
      </c>
      <c r="C201" s="15" t="n">
        <v>26</v>
      </c>
      <c r="D201" s="15" t="n">
        <v>246.164318181818</v>
      </c>
      <c r="E201" s="15" t="n">
        <v>66.2097727272727</v>
      </c>
      <c r="F201" s="15" t="n">
        <v>1</v>
      </c>
      <c r="G201" s="15" t="n">
        <v>23</v>
      </c>
      <c r="H201" s="15" t="n">
        <v>5</v>
      </c>
      <c r="I201" s="15" t="n">
        <v>24.65</v>
      </c>
      <c r="J201" s="16" t="n">
        <v>0.0022610162312436</v>
      </c>
      <c r="K201" s="15" t="n">
        <v>23547</v>
      </c>
      <c r="L201" s="15" t="n">
        <v>1665559</v>
      </c>
      <c r="M201" s="15" t="n">
        <f aca="false">+K201+L201</f>
        <v>1689106</v>
      </c>
    </row>
    <row r="202" customFormat="false" ht="12.8" hidden="false" customHeight="false" outlineLevel="0" collapsed="false">
      <c r="A202" s="14" t="s">
        <v>95</v>
      </c>
      <c r="B202" s="15" t="n">
        <v>8850</v>
      </c>
      <c r="C202" s="15" t="n">
        <v>65</v>
      </c>
      <c r="D202" s="15" t="n">
        <v>352.626590909091</v>
      </c>
      <c r="E202" s="15" t="n">
        <v>285.876590909091</v>
      </c>
      <c r="F202" s="15" t="n">
        <v>33</v>
      </c>
      <c r="G202" s="15" t="n">
        <v>196</v>
      </c>
      <c r="H202" s="15" t="n">
        <v>45</v>
      </c>
      <c r="I202" s="15" t="n">
        <v>210.85</v>
      </c>
      <c r="J202" s="16" t="n">
        <v>0.0700608664344737</v>
      </c>
      <c r="K202" s="15" t="n">
        <v>729607</v>
      </c>
      <c r="L202" s="15" t="n">
        <v>8260372</v>
      </c>
      <c r="M202" s="15" t="n">
        <f aca="false">+K202+L202</f>
        <v>8989979</v>
      </c>
    </row>
    <row r="203" customFormat="false" ht="12.8" hidden="false" customHeight="false" outlineLevel="0" collapsed="false">
      <c r="A203" s="14" t="s">
        <v>96</v>
      </c>
      <c r="B203" s="15" t="n">
        <v>4197</v>
      </c>
      <c r="C203" s="15" t="n">
        <v>37</v>
      </c>
      <c r="D203" s="15" t="n">
        <v>337.105</v>
      </c>
      <c r="E203" s="15" t="n">
        <v>176.931590909091</v>
      </c>
      <c r="F203" s="15" t="n">
        <v>13</v>
      </c>
      <c r="G203" s="15" t="n">
        <v>51</v>
      </c>
      <c r="H203" s="15" t="n">
        <v>14</v>
      </c>
      <c r="I203" s="15" t="n">
        <v>55.62</v>
      </c>
      <c r="J203" s="16" t="n">
        <v>0.00475155394121669</v>
      </c>
      <c r="K203" s="15" t="n">
        <v>49482</v>
      </c>
      <c r="L203" s="15" t="n">
        <v>2454090</v>
      </c>
      <c r="M203" s="15" t="n">
        <f aca="false">+K203+L203</f>
        <v>2503572</v>
      </c>
    </row>
    <row r="204" customFormat="false" ht="12.8" hidden="false" customHeight="false" outlineLevel="0" collapsed="false">
      <c r="A204" s="14" t="s">
        <v>97</v>
      </c>
      <c r="B204" s="15" t="n">
        <v>4659</v>
      </c>
      <c r="C204" s="15" t="n">
        <v>24</v>
      </c>
      <c r="D204" s="15" t="n">
        <v>306.164318181818</v>
      </c>
      <c r="E204" s="15" t="n">
        <v>174.784545454545</v>
      </c>
      <c r="F204" s="15" t="n">
        <v>10</v>
      </c>
      <c r="G204" s="15" t="n">
        <v>20</v>
      </c>
      <c r="H204" s="15" t="n">
        <v>5</v>
      </c>
      <c r="I204" s="15" t="n">
        <v>21.65</v>
      </c>
      <c r="J204" s="16" t="n">
        <v>0.00598204672032755</v>
      </c>
      <c r="K204" s="15" t="n">
        <v>62296</v>
      </c>
      <c r="L204" s="15" t="n">
        <v>4329408</v>
      </c>
      <c r="M204" s="15" t="n">
        <f aca="false">+K204+L204</f>
        <v>4391704</v>
      </c>
    </row>
    <row r="205" customFormat="false" ht="12.8" hidden="false" customHeight="false" outlineLevel="0" collapsed="false">
      <c r="A205" s="14" t="s">
        <v>98</v>
      </c>
      <c r="B205" s="15" t="n">
        <v>7235</v>
      </c>
      <c r="C205" s="15" t="n">
        <v>50</v>
      </c>
      <c r="D205" s="15" t="n">
        <v>348.509090909091</v>
      </c>
      <c r="E205" s="15" t="n">
        <v>254.725681818182</v>
      </c>
      <c r="F205" s="15" t="n">
        <v>10</v>
      </c>
      <c r="G205" s="15" t="n">
        <v>34</v>
      </c>
      <c r="H205" s="15" t="n">
        <v>9</v>
      </c>
      <c r="I205" s="15" t="n">
        <v>36.97</v>
      </c>
      <c r="J205" s="16" t="n">
        <v>0.0248362191454025</v>
      </c>
      <c r="K205" s="15" t="n">
        <v>258642</v>
      </c>
      <c r="L205" s="15" t="n">
        <v>2378278</v>
      </c>
      <c r="M205" s="15" t="n">
        <f aca="false">+K205+L205</f>
        <v>2636920</v>
      </c>
    </row>
    <row r="206" customFormat="false" ht="12.8" hidden="false" customHeight="false" outlineLevel="0" collapsed="false">
      <c r="A206" s="14" t="s">
        <v>99</v>
      </c>
      <c r="B206" s="15" t="n">
        <v>6627</v>
      </c>
      <c r="C206" s="15" t="n">
        <v>34</v>
      </c>
      <c r="D206" s="15" t="n">
        <v>279.466136363636</v>
      </c>
      <c r="E206" s="15" t="n">
        <v>163.288863636364</v>
      </c>
      <c r="F206" s="15" t="n">
        <v>5</v>
      </c>
      <c r="G206" s="15" t="n">
        <v>9</v>
      </c>
      <c r="H206" s="15" t="n">
        <v>1</v>
      </c>
      <c r="I206" s="15" t="n">
        <v>9.33</v>
      </c>
      <c r="J206" s="16" t="n">
        <v>0.019899134789601</v>
      </c>
      <c r="K206" s="15" t="n">
        <v>207228</v>
      </c>
      <c r="L206" s="15" t="n">
        <v>3759956</v>
      </c>
      <c r="M206" s="15" t="n">
        <f aca="false">+K206+L206</f>
        <v>3967184</v>
      </c>
    </row>
    <row r="207" customFormat="false" ht="12.8" hidden="false" customHeight="false" outlineLevel="0" collapsed="false">
      <c r="A207" s="14" t="s">
        <v>100</v>
      </c>
      <c r="B207" s="15" t="n">
        <v>3590</v>
      </c>
      <c r="C207" s="15" t="n">
        <v>37</v>
      </c>
      <c r="D207" s="15" t="n">
        <v>319.209318181818</v>
      </c>
      <c r="E207" s="15" t="n">
        <v>181.556590909091</v>
      </c>
      <c r="F207" s="15" t="n">
        <v>35</v>
      </c>
      <c r="G207" s="15" t="n">
        <v>58</v>
      </c>
      <c r="H207" s="15" t="n">
        <v>8</v>
      </c>
      <c r="I207" s="15" t="n">
        <v>60.64</v>
      </c>
      <c r="J207" s="16" t="n">
        <v>0.00834836977959017</v>
      </c>
      <c r="K207" s="15" t="n">
        <v>86939</v>
      </c>
      <c r="L207" s="15" t="n">
        <v>2594328</v>
      </c>
      <c r="M207" s="15" t="n">
        <f aca="false">+K207+L207</f>
        <v>2681267</v>
      </c>
    </row>
    <row r="208" customFormat="false" ht="12.8" hidden="false" customHeight="false" outlineLevel="0" collapsed="false">
      <c r="A208" s="14" t="s">
        <v>101</v>
      </c>
      <c r="B208" s="15" t="n">
        <v>6473</v>
      </c>
      <c r="C208" s="15" t="n">
        <v>26</v>
      </c>
      <c r="D208" s="15" t="n">
        <v>356.963181818182</v>
      </c>
      <c r="E208" s="15" t="n">
        <v>241.835909090909</v>
      </c>
      <c r="F208" s="15" t="n">
        <v>21</v>
      </c>
      <c r="G208" s="15" t="n">
        <v>54</v>
      </c>
      <c r="H208" s="15" t="n">
        <v>11</v>
      </c>
      <c r="I208" s="15" t="n">
        <v>57.63</v>
      </c>
      <c r="J208" s="16" t="n">
        <v>0.0164952803373927</v>
      </c>
      <c r="K208" s="15" t="n">
        <v>171780</v>
      </c>
      <c r="L208" s="15" t="n">
        <v>2012070</v>
      </c>
      <c r="M208" s="15" t="n">
        <f aca="false">+K208+L208</f>
        <v>2183850</v>
      </c>
    </row>
    <row r="209" customFormat="false" ht="12.8" hidden="false" customHeight="false" outlineLevel="0" collapsed="false">
      <c r="A209" s="14" t="s">
        <v>102</v>
      </c>
      <c r="B209" s="15" t="n">
        <v>7484</v>
      </c>
      <c r="C209" s="15" t="n">
        <v>51</v>
      </c>
      <c r="D209" s="15" t="n">
        <v>412.023863636364</v>
      </c>
      <c r="E209" s="15" t="n">
        <v>257.501363636364</v>
      </c>
      <c r="F209" s="15" t="n">
        <v>39</v>
      </c>
      <c r="G209" s="15" t="n">
        <v>82</v>
      </c>
      <c r="H209" s="15" t="n">
        <v>46</v>
      </c>
      <c r="I209" s="15" t="n">
        <v>97.18</v>
      </c>
      <c r="J209" s="16" t="n">
        <v>0.0146104900180135</v>
      </c>
      <c r="K209" s="15" t="n">
        <v>152152</v>
      </c>
      <c r="L209" s="15" t="n">
        <v>1437143</v>
      </c>
      <c r="M209" s="15" t="n">
        <f aca="false">+K209+L209</f>
        <v>1589295</v>
      </c>
    </row>
    <row r="210" customFormat="false" ht="12.8" hidden="false" customHeight="false" outlineLevel="0" collapsed="false">
      <c r="A210" s="17" t="s">
        <v>103</v>
      </c>
      <c r="B210" s="18" t="n">
        <v>8358</v>
      </c>
      <c r="C210" s="18" t="n">
        <v>37</v>
      </c>
      <c r="D210" s="18" t="n">
        <v>440.848181818182</v>
      </c>
      <c r="E210" s="18" t="n">
        <v>237.601136363636</v>
      </c>
      <c r="F210" s="18" t="n">
        <v>21</v>
      </c>
      <c r="G210" s="18" t="n">
        <v>63</v>
      </c>
      <c r="H210" s="18" t="n">
        <v>9</v>
      </c>
      <c r="I210" s="18" t="n">
        <v>65.97</v>
      </c>
      <c r="J210" s="19" t="n">
        <v>0.0095696291272055</v>
      </c>
      <c r="K210" s="18" t="n">
        <v>99657</v>
      </c>
      <c r="L210" s="18" t="n">
        <v>1354826</v>
      </c>
      <c r="M210" s="18" t="n">
        <f aca="false">+K210+L210</f>
        <v>1454483</v>
      </c>
    </row>
    <row r="211" customFormat="false" ht="12.8" hidden="false" customHeight="false" outlineLevel="0" collapsed="false">
      <c r="A211" s="20" t="s">
        <v>49</v>
      </c>
      <c r="B211" s="21" t="n">
        <v>263666</v>
      </c>
      <c r="C211" s="21" t="n">
        <v>1187</v>
      </c>
      <c r="D211" s="21" t="n">
        <v>15566.9079545455</v>
      </c>
      <c r="E211" s="21" t="n">
        <v>10107.3575</v>
      </c>
      <c r="F211" s="21" t="n">
        <v>3509</v>
      </c>
      <c r="G211" s="21" t="n">
        <v>7982</v>
      </c>
      <c r="H211" s="21" t="n">
        <v>912</v>
      </c>
      <c r="I211" s="21" t="n">
        <v>8282.96</v>
      </c>
      <c r="J211" s="24" t="n">
        <f aca="false">SUM(J186:J210)</f>
        <v>1</v>
      </c>
      <c r="K211" s="21" t="n">
        <f aca="false">SUM(K186:K210)</f>
        <v>10413900</v>
      </c>
      <c r="L211" s="21" t="n">
        <f aca="false">SUM(L186:L210)</f>
        <v>197864099</v>
      </c>
      <c r="M211" s="21" t="n">
        <f aca="false">SUM(M186:M210)</f>
        <v>208277999</v>
      </c>
    </row>
    <row r="212" customFormat="false" ht="12.8" hidden="false" customHeight="false" outlineLevel="0" collapsed="false">
      <c r="A212" s="22" t="s">
        <v>50</v>
      </c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</row>
    <row r="213" customFormat="false" ht="12.8" hidden="false" customHeight="false" outlineLevel="0" collapsed="false">
      <c r="A213" s="22" t="s">
        <v>51</v>
      </c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</row>
    <row r="214" customFormat="false" ht="12.8" hidden="false" customHeight="false" outlineLevel="0" collapsed="false">
      <c r="A214" s="3"/>
      <c r="B214" s="29" t="n">
        <f aca="false">SUM(B186:B210)-B211</f>
        <v>0</v>
      </c>
      <c r="C214" s="29" t="n">
        <f aca="false">SUM(C186:C210)-C211</f>
        <v>0</v>
      </c>
      <c r="D214" s="29" t="n">
        <f aca="false">SUM(D186:D210)-D211</f>
        <v>0</v>
      </c>
      <c r="E214" s="29" t="n">
        <f aca="false">SUM(E186:E210)-E211</f>
        <v>0</v>
      </c>
      <c r="F214" s="29" t="n">
        <f aca="false">SUM(F186:F210)-F211</f>
        <v>0</v>
      </c>
      <c r="G214" s="29" t="n">
        <f aca="false">SUM(G186:G210)-G211</f>
        <v>0</v>
      </c>
      <c r="H214" s="29" t="n">
        <f aca="false">SUM(H186:H210)-H211</f>
        <v>0</v>
      </c>
      <c r="I214" s="29" t="n">
        <f aca="false">SUM(I186:I210)-I211</f>
        <v>0</v>
      </c>
      <c r="J214" s="29" t="n">
        <f aca="false">SUM(J186:J210)-J211</f>
        <v>0</v>
      </c>
      <c r="K214" s="29" t="n">
        <f aca="false">SUM(K186:K210)-K211</f>
        <v>0</v>
      </c>
      <c r="L214" s="29" t="n">
        <f aca="false">SUM(L186:L210)-L211</f>
        <v>0</v>
      </c>
      <c r="M214" s="29" t="n">
        <f aca="false">SUM(M186:M210)-M211</f>
        <v>0</v>
      </c>
    </row>
    <row r="215" customFormat="false" ht="12.8" hidden="false" customHeight="false" outlineLevel="0" collapsed="false">
      <c r="A215" s="7" t="s">
        <v>122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</row>
    <row r="216" customFormat="false" ht="12.75" hidden="false" customHeight="true" outlineLevel="0" collapsed="false">
      <c r="A216" s="7" t="s">
        <v>123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</row>
    <row r="217" customFormat="false" ht="12.75" hidden="false" customHeight="true" outlineLevel="0" collapsed="false">
      <c r="A217" s="8" t="s">
        <v>8</v>
      </c>
      <c r="B217" s="9" t="s">
        <v>9</v>
      </c>
      <c r="C217" s="9"/>
      <c r="D217" s="9"/>
      <c r="E217" s="9"/>
      <c r="F217" s="9"/>
      <c r="G217" s="9"/>
      <c r="H217" s="9"/>
      <c r="I217" s="9"/>
      <c r="J217" s="8" t="s">
        <v>10</v>
      </c>
      <c r="K217" s="8" t="s">
        <v>11</v>
      </c>
      <c r="L217" s="8" t="s">
        <v>12</v>
      </c>
      <c r="M217" s="8" t="s">
        <v>13</v>
      </c>
    </row>
    <row r="218" customFormat="false" ht="28.3" hidden="false" customHeight="false" outlineLevel="0" collapsed="false">
      <c r="A218" s="8"/>
      <c r="B218" s="10" t="s">
        <v>124</v>
      </c>
      <c r="C218" s="10" t="s">
        <v>125</v>
      </c>
      <c r="D218" s="10" t="s">
        <v>126</v>
      </c>
      <c r="E218" s="10" t="s">
        <v>127</v>
      </c>
      <c r="F218" s="10" t="s">
        <v>128</v>
      </c>
      <c r="G218" s="10" t="s">
        <v>129</v>
      </c>
      <c r="H218" s="10" t="s">
        <v>130</v>
      </c>
      <c r="I218" s="8" t="s">
        <v>21</v>
      </c>
      <c r="J218" s="8"/>
      <c r="K218" s="8"/>
      <c r="L218" s="8"/>
      <c r="M218" s="8"/>
    </row>
    <row r="219" customFormat="false" ht="12.8" hidden="false" customHeight="false" outlineLevel="0" collapsed="false">
      <c r="A219" s="11" t="s">
        <v>79</v>
      </c>
      <c r="B219" s="12" t="n">
        <v>27171</v>
      </c>
      <c r="C219" s="12" t="n">
        <v>68</v>
      </c>
      <c r="D219" s="12" t="n">
        <v>1998.95646747913</v>
      </c>
      <c r="E219" s="12" t="n">
        <v>1303.11673434868</v>
      </c>
      <c r="F219" s="12" t="n">
        <v>892</v>
      </c>
      <c r="G219" s="12" t="n">
        <v>1519</v>
      </c>
      <c r="H219" s="12" t="n">
        <v>184</v>
      </c>
      <c r="I219" s="12" t="n">
        <v>1579.72</v>
      </c>
      <c r="J219" s="13" t="n">
        <v>0.120609278417016</v>
      </c>
      <c r="K219" s="12" t="n">
        <v>1184918</v>
      </c>
      <c r="L219" s="12" t="n">
        <v>36113894</v>
      </c>
      <c r="M219" s="12" t="n">
        <f aca="false">+K219+L219</f>
        <v>37298812</v>
      </c>
    </row>
    <row r="220" customFormat="false" ht="12.8" hidden="false" customHeight="false" outlineLevel="0" collapsed="false">
      <c r="A220" s="14" t="s">
        <v>80</v>
      </c>
      <c r="B220" s="15" t="n">
        <v>22868</v>
      </c>
      <c r="C220" s="15" t="n">
        <v>74</v>
      </c>
      <c r="D220" s="15" t="n">
        <v>2073.25575252554</v>
      </c>
      <c r="E220" s="15" t="n">
        <v>1287.74863164683</v>
      </c>
      <c r="F220" s="15" t="n">
        <v>721</v>
      </c>
      <c r="G220" s="15" t="n">
        <v>1450</v>
      </c>
      <c r="H220" s="15" t="n">
        <v>149</v>
      </c>
      <c r="I220" s="15" t="n">
        <v>1499.17</v>
      </c>
      <c r="J220" s="16" t="n">
        <v>0.085614346719914</v>
      </c>
      <c r="K220" s="15" t="n">
        <v>841112</v>
      </c>
      <c r="L220" s="15" t="n">
        <v>22946340</v>
      </c>
      <c r="M220" s="15" t="n">
        <f aca="false">+K220+L220</f>
        <v>23787452</v>
      </c>
    </row>
    <row r="221" customFormat="false" ht="12.8" hidden="false" customHeight="false" outlineLevel="0" collapsed="false">
      <c r="A221" s="14" t="s">
        <v>81</v>
      </c>
      <c r="B221" s="15" t="n">
        <v>23380</v>
      </c>
      <c r="C221" s="15" t="n">
        <v>88</v>
      </c>
      <c r="D221" s="15" t="n">
        <v>1292.57532417322</v>
      </c>
      <c r="E221" s="15" t="n">
        <v>961.935172658068</v>
      </c>
      <c r="F221" s="15" t="n">
        <v>377</v>
      </c>
      <c r="G221" s="15" t="n">
        <v>700</v>
      </c>
      <c r="H221" s="15" t="n">
        <v>63</v>
      </c>
      <c r="I221" s="15" t="n">
        <v>720.79</v>
      </c>
      <c r="J221" s="16" t="n">
        <v>0.0701556151074442</v>
      </c>
      <c r="K221" s="15" t="n">
        <v>689239</v>
      </c>
      <c r="L221" s="15" t="n">
        <v>13744896</v>
      </c>
      <c r="M221" s="15" t="n">
        <f aca="false">+K221+L221</f>
        <v>14434135</v>
      </c>
    </row>
    <row r="222" customFormat="false" ht="12.8" hidden="false" customHeight="false" outlineLevel="0" collapsed="false">
      <c r="A222" s="14" t="s">
        <v>82</v>
      </c>
      <c r="B222" s="15" t="n">
        <v>13427</v>
      </c>
      <c r="C222" s="15" t="n">
        <v>54</v>
      </c>
      <c r="D222" s="15" t="n">
        <v>573.988878406606</v>
      </c>
      <c r="E222" s="15" t="n">
        <v>435.366807283963</v>
      </c>
      <c r="F222" s="15" t="n">
        <v>171</v>
      </c>
      <c r="G222" s="15" t="n">
        <v>276</v>
      </c>
      <c r="H222" s="15" t="n">
        <v>54</v>
      </c>
      <c r="I222" s="15" t="n">
        <v>293.82</v>
      </c>
      <c r="J222" s="16" t="n">
        <v>0.0784638931816414</v>
      </c>
      <c r="K222" s="15" t="n">
        <v>770863</v>
      </c>
      <c r="L222" s="15" t="n">
        <v>10479456</v>
      </c>
      <c r="M222" s="15" t="n">
        <f aca="false">+K222+L222</f>
        <v>11250319</v>
      </c>
    </row>
    <row r="223" customFormat="false" ht="12.8" hidden="false" customHeight="false" outlineLevel="0" collapsed="false">
      <c r="A223" s="14" t="s">
        <v>83</v>
      </c>
      <c r="B223" s="15" t="n">
        <v>15003</v>
      </c>
      <c r="C223" s="15" t="n">
        <v>67</v>
      </c>
      <c r="D223" s="15" t="n">
        <v>586.394595730406</v>
      </c>
      <c r="E223" s="15" t="n">
        <v>319.531146239442</v>
      </c>
      <c r="F223" s="15" t="n">
        <v>131</v>
      </c>
      <c r="G223" s="15" t="n">
        <v>329</v>
      </c>
      <c r="H223" s="15" t="n">
        <v>4</v>
      </c>
      <c r="I223" s="15" t="n">
        <v>330.32</v>
      </c>
      <c r="J223" s="16" t="n">
        <v>0.0588203651940481</v>
      </c>
      <c r="K223" s="15" t="n">
        <v>577877</v>
      </c>
      <c r="L223" s="15" t="n">
        <v>10532015</v>
      </c>
      <c r="M223" s="15" t="n">
        <f aca="false">+K223+L223</f>
        <v>11109892</v>
      </c>
    </row>
    <row r="224" customFormat="false" ht="12.8" hidden="false" customHeight="false" outlineLevel="0" collapsed="false">
      <c r="A224" s="14" t="s">
        <v>84</v>
      </c>
      <c r="B224" s="15" t="n">
        <v>17507</v>
      </c>
      <c r="C224" s="15" t="n">
        <v>66</v>
      </c>
      <c r="D224" s="15" t="n">
        <v>886.865540256339</v>
      </c>
      <c r="E224" s="15" t="n">
        <v>599.918308392751</v>
      </c>
      <c r="F224" s="15" t="n">
        <v>195</v>
      </c>
      <c r="G224" s="15" t="n">
        <v>355</v>
      </c>
      <c r="H224" s="15" t="n">
        <v>32</v>
      </c>
      <c r="I224" s="15" t="n">
        <v>365.56</v>
      </c>
      <c r="J224" s="16" t="n">
        <v>0.0399869502757882</v>
      </c>
      <c r="K224" s="15" t="n">
        <v>392849</v>
      </c>
      <c r="L224" s="15" t="n">
        <v>11504681</v>
      </c>
      <c r="M224" s="15" t="n">
        <f aca="false">+K224+L224</f>
        <v>11897530</v>
      </c>
    </row>
    <row r="225" customFormat="false" ht="12.8" hidden="false" customHeight="false" outlineLevel="0" collapsed="false">
      <c r="A225" s="14" t="s">
        <v>85</v>
      </c>
      <c r="B225" s="15" t="n">
        <v>11777</v>
      </c>
      <c r="C225" s="15" t="n">
        <v>56</v>
      </c>
      <c r="D225" s="15" t="n">
        <v>837.571414141414</v>
      </c>
      <c r="E225" s="15" t="n">
        <v>472.986262626263</v>
      </c>
      <c r="F225" s="15" t="n">
        <v>192</v>
      </c>
      <c r="G225" s="15" t="n">
        <v>364</v>
      </c>
      <c r="H225" s="15" t="n">
        <v>43</v>
      </c>
      <c r="I225" s="15" t="n">
        <v>378.19</v>
      </c>
      <c r="J225" s="16" t="n">
        <v>0.0313635028940915</v>
      </c>
      <c r="K225" s="15" t="n">
        <v>308129</v>
      </c>
      <c r="L225" s="15" t="n">
        <v>8770492</v>
      </c>
      <c r="M225" s="15" t="n">
        <f aca="false">+K225+L225</f>
        <v>9078621</v>
      </c>
    </row>
    <row r="226" customFormat="false" ht="12.8" hidden="false" customHeight="false" outlineLevel="0" collapsed="false">
      <c r="A226" s="14" t="s">
        <v>86</v>
      </c>
      <c r="B226" s="15" t="n">
        <v>8875</v>
      </c>
      <c r="C226" s="15" t="n">
        <v>50</v>
      </c>
      <c r="D226" s="15" t="n">
        <v>501.41654149786</v>
      </c>
      <c r="E226" s="15" t="n">
        <v>323.136710614613</v>
      </c>
      <c r="F226" s="15" t="n">
        <v>60</v>
      </c>
      <c r="G226" s="15" t="n">
        <v>249</v>
      </c>
      <c r="H226" s="15" t="n">
        <v>27</v>
      </c>
      <c r="I226" s="15" t="n">
        <v>257.91</v>
      </c>
      <c r="J226" s="16" t="n">
        <v>0.0339134429651071</v>
      </c>
      <c r="K226" s="15" t="n">
        <v>333180</v>
      </c>
      <c r="L226" s="15" t="n">
        <v>8641542</v>
      </c>
      <c r="M226" s="15" t="n">
        <f aca="false">+K226+L226</f>
        <v>8974722</v>
      </c>
    </row>
    <row r="227" customFormat="false" ht="12.8" hidden="false" customHeight="false" outlineLevel="0" collapsed="false">
      <c r="A227" s="14" t="s">
        <v>87</v>
      </c>
      <c r="B227" s="15" t="n">
        <v>15229</v>
      </c>
      <c r="C227" s="15" t="n">
        <v>64</v>
      </c>
      <c r="D227" s="15" t="n">
        <v>821.410661400061</v>
      </c>
      <c r="E227" s="15" t="n">
        <v>425.502237693346</v>
      </c>
      <c r="F227" s="15" t="n">
        <v>104</v>
      </c>
      <c r="G227" s="15" t="n">
        <v>227</v>
      </c>
      <c r="H227" s="15" t="n">
        <v>22</v>
      </c>
      <c r="I227" s="15" t="n">
        <v>234.26</v>
      </c>
      <c r="J227" s="16" t="n">
        <v>0.0146893397675054</v>
      </c>
      <c r="K227" s="15" t="n">
        <v>144314</v>
      </c>
      <c r="L227" s="15" t="n">
        <v>3685873</v>
      </c>
      <c r="M227" s="15" t="n">
        <f aca="false">+K227+L227</f>
        <v>3830187</v>
      </c>
    </row>
    <row r="228" customFormat="false" ht="12.8" hidden="false" customHeight="false" outlineLevel="0" collapsed="false">
      <c r="A228" s="14" t="s">
        <v>88</v>
      </c>
      <c r="B228" s="15" t="n">
        <v>5781</v>
      </c>
      <c r="C228" s="15" t="n">
        <v>52</v>
      </c>
      <c r="D228" s="15" t="n">
        <v>371.256438768524</v>
      </c>
      <c r="E228" s="15" t="n">
        <v>214.587942620824</v>
      </c>
      <c r="F228" s="15" t="n">
        <v>42</v>
      </c>
      <c r="G228" s="15" t="n">
        <v>84</v>
      </c>
      <c r="H228" s="15" t="n">
        <v>4</v>
      </c>
      <c r="I228" s="15" t="n">
        <v>85.32</v>
      </c>
      <c r="J228" s="16" t="n">
        <v>0.011419832512251</v>
      </c>
      <c r="K228" s="15" t="n">
        <v>112193</v>
      </c>
      <c r="L228" s="15" t="n">
        <v>3572731</v>
      </c>
      <c r="M228" s="15" t="n">
        <f aca="false">+K228+L228</f>
        <v>3684924</v>
      </c>
    </row>
    <row r="229" customFormat="false" ht="12.8" hidden="false" customHeight="false" outlineLevel="0" collapsed="false">
      <c r="A229" s="14" t="s">
        <v>89</v>
      </c>
      <c r="B229" s="15" t="n">
        <v>7326</v>
      </c>
      <c r="C229" s="15" t="n">
        <v>37</v>
      </c>
      <c r="D229" s="15" t="n">
        <v>319.193548329561</v>
      </c>
      <c r="E229" s="15" t="n">
        <v>160.021326933936</v>
      </c>
      <c r="F229" s="15" t="n">
        <v>29</v>
      </c>
      <c r="G229" s="15" t="n">
        <v>90</v>
      </c>
      <c r="H229" s="15" t="n">
        <v>7</v>
      </c>
      <c r="I229" s="15" t="n">
        <v>92.31</v>
      </c>
      <c r="J229" s="16" t="n">
        <v>0.0206901404525663</v>
      </c>
      <c r="K229" s="15" t="n">
        <v>203269</v>
      </c>
      <c r="L229" s="15" t="n">
        <v>3871908</v>
      </c>
      <c r="M229" s="15" t="n">
        <f aca="false">+K229+L229</f>
        <v>4075177</v>
      </c>
    </row>
    <row r="230" customFormat="false" ht="12.8" hidden="false" customHeight="false" outlineLevel="0" collapsed="false">
      <c r="A230" s="14" t="s">
        <v>90</v>
      </c>
      <c r="B230" s="15" t="n">
        <v>11086</v>
      </c>
      <c r="C230" s="15" t="n">
        <v>59</v>
      </c>
      <c r="D230" s="15" t="n">
        <v>455.782754432188</v>
      </c>
      <c r="E230" s="15" t="n">
        <v>354.560344076586</v>
      </c>
      <c r="F230" s="15" t="n">
        <v>46</v>
      </c>
      <c r="G230" s="15" t="n">
        <v>111</v>
      </c>
      <c r="H230" s="15" t="n">
        <v>10</v>
      </c>
      <c r="I230" s="15" t="n">
        <v>114.3</v>
      </c>
      <c r="J230" s="16" t="n">
        <v>0.0476073537448248</v>
      </c>
      <c r="K230" s="15" t="n">
        <v>467715</v>
      </c>
      <c r="L230" s="15" t="n">
        <v>4472356</v>
      </c>
      <c r="M230" s="15" t="n">
        <f aca="false">+K230+L230</f>
        <v>4940071</v>
      </c>
    </row>
    <row r="231" customFormat="false" ht="12.8" hidden="false" customHeight="false" outlineLevel="0" collapsed="false">
      <c r="A231" s="14" t="s">
        <v>91</v>
      </c>
      <c r="B231" s="15" t="n">
        <v>8534</v>
      </c>
      <c r="C231" s="15" t="n">
        <v>48</v>
      </c>
      <c r="D231" s="15" t="n">
        <v>328.860845295056</v>
      </c>
      <c r="E231" s="15" t="n">
        <v>220.039633173844</v>
      </c>
      <c r="F231" s="15" t="n">
        <v>107</v>
      </c>
      <c r="G231" s="15" t="n">
        <v>265</v>
      </c>
      <c r="H231" s="15" t="n">
        <v>39</v>
      </c>
      <c r="I231" s="15" t="n">
        <v>277.87</v>
      </c>
      <c r="J231" s="16" t="n">
        <v>0.122332197161914</v>
      </c>
      <c r="K231" s="15" t="n">
        <v>1201845</v>
      </c>
      <c r="L231" s="15" t="n">
        <v>6082599</v>
      </c>
      <c r="M231" s="15" t="n">
        <f aca="false">+K231+L231</f>
        <v>7284444</v>
      </c>
    </row>
    <row r="232" customFormat="false" ht="12.8" hidden="false" customHeight="false" outlineLevel="0" collapsed="false">
      <c r="A232" s="14" t="s">
        <v>92</v>
      </c>
      <c r="B232" s="15" t="n">
        <v>2664</v>
      </c>
      <c r="C232" s="15" t="n">
        <v>24</v>
      </c>
      <c r="D232" s="15" t="n">
        <v>219.545317056994</v>
      </c>
      <c r="E232" s="15" t="n">
        <v>98.8333333333333</v>
      </c>
      <c r="F232" s="15" t="n">
        <v>12</v>
      </c>
      <c r="G232" s="15" t="n">
        <v>29</v>
      </c>
      <c r="H232" s="15" t="n">
        <v>17</v>
      </c>
      <c r="I232" s="15" t="n">
        <v>34.61</v>
      </c>
      <c r="J232" s="16" t="n">
        <v>0.00416574336002828</v>
      </c>
      <c r="K232" s="15" t="n">
        <v>40927</v>
      </c>
      <c r="L232" s="15" t="n">
        <v>1881345</v>
      </c>
      <c r="M232" s="15" t="n">
        <f aca="false">+K232+L232</f>
        <v>1922272</v>
      </c>
    </row>
    <row r="233" customFormat="false" ht="12.8" hidden="false" customHeight="false" outlineLevel="0" collapsed="false">
      <c r="A233" s="14" t="s">
        <v>93</v>
      </c>
      <c r="B233" s="15" t="n">
        <v>7672</v>
      </c>
      <c r="C233" s="15" t="n">
        <v>25</v>
      </c>
      <c r="D233" s="15" t="n">
        <v>373.095406414025</v>
      </c>
      <c r="E233" s="15" t="n">
        <v>342.481770050389</v>
      </c>
      <c r="F233" s="15" t="n">
        <v>101</v>
      </c>
      <c r="G233" s="15" t="n">
        <v>188</v>
      </c>
      <c r="H233" s="15" t="n">
        <v>44</v>
      </c>
      <c r="I233" s="15" t="n">
        <v>202.52</v>
      </c>
      <c r="J233" s="16" t="n">
        <v>0.102740811769439</v>
      </c>
      <c r="K233" s="15" t="n">
        <v>1009370</v>
      </c>
      <c r="L233" s="15" t="n">
        <v>11874973</v>
      </c>
      <c r="M233" s="15" t="n">
        <f aca="false">+K233+L233</f>
        <v>12884343</v>
      </c>
    </row>
    <row r="234" customFormat="false" ht="12.8" hidden="false" customHeight="false" outlineLevel="0" collapsed="false">
      <c r="A234" s="14" t="s">
        <v>94</v>
      </c>
      <c r="B234" s="15" t="n">
        <v>2763</v>
      </c>
      <c r="C234" s="15" t="n">
        <v>24</v>
      </c>
      <c r="D234" s="15" t="n">
        <v>161.895067698259</v>
      </c>
      <c r="E234" s="15" t="n">
        <v>63.1450676982592</v>
      </c>
      <c r="F234" s="15" t="n">
        <v>1</v>
      </c>
      <c r="G234" s="15" t="n">
        <v>12</v>
      </c>
      <c r="H234" s="15" t="n">
        <v>4</v>
      </c>
      <c r="I234" s="15" t="n">
        <v>13.32</v>
      </c>
      <c r="J234" s="16" t="n">
        <v>0.00396405345053518</v>
      </c>
      <c r="K234" s="15" t="n">
        <v>38946</v>
      </c>
      <c r="L234" s="15" t="n">
        <v>1615035</v>
      </c>
      <c r="M234" s="15" t="n">
        <f aca="false">+K234+L234</f>
        <v>1653981</v>
      </c>
    </row>
    <row r="235" customFormat="false" ht="12.8" hidden="false" customHeight="false" outlineLevel="0" collapsed="false">
      <c r="A235" s="14" t="s">
        <v>95</v>
      </c>
      <c r="B235" s="15" t="n">
        <v>7584</v>
      </c>
      <c r="C235" s="15" t="n">
        <v>54</v>
      </c>
      <c r="D235" s="15" t="n">
        <v>339.74025974026</v>
      </c>
      <c r="E235" s="15" t="n">
        <v>279.581168831169</v>
      </c>
      <c r="F235" s="15" t="n">
        <v>33</v>
      </c>
      <c r="G235" s="15" t="n">
        <v>139</v>
      </c>
      <c r="H235" s="15" t="n">
        <v>29</v>
      </c>
      <c r="I235" s="15" t="n">
        <v>148.57</v>
      </c>
      <c r="J235" s="16" t="n">
        <v>0.0600864931631853</v>
      </c>
      <c r="K235" s="15" t="n">
        <v>590316</v>
      </c>
      <c r="L235" s="15" t="n">
        <v>7612635</v>
      </c>
      <c r="M235" s="15" t="n">
        <f aca="false">+K235+L235</f>
        <v>8202951</v>
      </c>
    </row>
    <row r="236" customFormat="false" ht="12.8" hidden="false" customHeight="false" outlineLevel="0" collapsed="false">
      <c r="A236" s="14" t="s">
        <v>96</v>
      </c>
      <c r="B236" s="15" t="n">
        <v>3874</v>
      </c>
      <c r="C236" s="15" t="n">
        <v>37</v>
      </c>
      <c r="D236" s="15" t="n">
        <v>264.656171328671</v>
      </c>
      <c r="E236" s="15" t="n">
        <v>125.128199300699</v>
      </c>
      <c r="F236" s="15" t="n">
        <v>14</v>
      </c>
      <c r="G236" s="15" t="n">
        <v>49</v>
      </c>
      <c r="H236" s="15" t="n">
        <v>14</v>
      </c>
      <c r="I236" s="15" t="n">
        <v>53.62</v>
      </c>
      <c r="J236" s="16" t="n">
        <v>0.00578244957039943</v>
      </c>
      <c r="K236" s="15" t="n">
        <v>56809</v>
      </c>
      <c r="L236" s="15" t="n">
        <v>2380222</v>
      </c>
      <c r="M236" s="15" t="n">
        <f aca="false">+K236+L236</f>
        <v>2437031</v>
      </c>
    </row>
    <row r="237" customFormat="false" ht="12.8" hidden="false" customHeight="false" outlineLevel="0" collapsed="false">
      <c r="A237" s="14" t="s">
        <v>97</v>
      </c>
      <c r="B237" s="15" t="n">
        <v>4510</v>
      </c>
      <c r="C237" s="15" t="n">
        <v>25</v>
      </c>
      <c r="D237" s="15" t="n">
        <v>315.608833113851</v>
      </c>
      <c r="E237" s="15" t="n">
        <v>194.039027919046</v>
      </c>
      <c r="F237" s="15" t="n">
        <v>13</v>
      </c>
      <c r="G237" s="15" t="n">
        <v>14</v>
      </c>
      <c r="H237" s="15" t="n">
        <v>1</v>
      </c>
      <c r="I237" s="15" t="n">
        <v>14.33</v>
      </c>
      <c r="J237" s="16" t="n">
        <v>0.00787440934745862</v>
      </c>
      <c r="K237" s="15" t="n">
        <v>77362</v>
      </c>
      <c r="L237" s="15" t="n">
        <v>4221951</v>
      </c>
      <c r="M237" s="15" t="n">
        <f aca="false">+K237+L237</f>
        <v>4299313</v>
      </c>
    </row>
    <row r="238" customFormat="false" ht="12.8" hidden="false" customHeight="false" outlineLevel="0" collapsed="false">
      <c r="A238" s="14" t="s">
        <v>98</v>
      </c>
      <c r="B238" s="15" t="n">
        <v>7195</v>
      </c>
      <c r="C238" s="15" t="n">
        <v>50</v>
      </c>
      <c r="D238" s="15" t="n">
        <v>351.946380213805</v>
      </c>
      <c r="E238" s="15" t="n">
        <v>224.235317768605</v>
      </c>
      <c r="F238" s="15" t="n">
        <v>9</v>
      </c>
      <c r="G238" s="15" t="n">
        <v>13</v>
      </c>
      <c r="H238" s="15" t="n">
        <v>5</v>
      </c>
      <c r="I238" s="15" t="n">
        <v>14.65</v>
      </c>
      <c r="J238" s="16" t="n">
        <v>0.014573248406185</v>
      </c>
      <c r="K238" s="15" t="n">
        <v>143174</v>
      </c>
      <c r="L238" s="15" t="n">
        <v>2218572</v>
      </c>
      <c r="M238" s="15" t="n">
        <f aca="false">+K238+L238</f>
        <v>2361746</v>
      </c>
    </row>
    <row r="239" customFormat="false" ht="12.8" hidden="false" customHeight="false" outlineLevel="0" collapsed="false">
      <c r="A239" s="14" t="s">
        <v>99</v>
      </c>
      <c r="B239" s="15" t="n">
        <v>6583</v>
      </c>
      <c r="C239" s="15" t="n">
        <v>32</v>
      </c>
      <c r="D239" s="15" t="n">
        <v>261.978561938392</v>
      </c>
      <c r="E239" s="15" t="n">
        <v>150.129530899208</v>
      </c>
      <c r="F239" s="15" t="n">
        <v>4</v>
      </c>
      <c r="G239" s="15" t="n">
        <v>13</v>
      </c>
      <c r="H239" s="15" t="n">
        <v>0</v>
      </c>
      <c r="I239" s="15" t="n">
        <v>13</v>
      </c>
      <c r="J239" s="16" t="n">
        <v>0.0223459151810408</v>
      </c>
      <c r="K239" s="15" t="n">
        <v>219536</v>
      </c>
      <c r="L239" s="15" t="n">
        <v>3514283</v>
      </c>
      <c r="M239" s="15" t="n">
        <f aca="false">+K239+L239</f>
        <v>3733819</v>
      </c>
    </row>
    <row r="240" customFormat="false" ht="12.8" hidden="false" customHeight="false" outlineLevel="0" collapsed="false">
      <c r="A240" s="14" t="s">
        <v>100</v>
      </c>
      <c r="B240" s="15" t="n">
        <v>3527</v>
      </c>
      <c r="C240" s="15" t="n">
        <v>37</v>
      </c>
      <c r="D240" s="15" t="n">
        <v>337.825928641251</v>
      </c>
      <c r="E240" s="15" t="n">
        <v>189.945928641251</v>
      </c>
      <c r="F240" s="15" t="n">
        <v>38</v>
      </c>
      <c r="G240" s="15" t="n">
        <v>39</v>
      </c>
      <c r="H240" s="15" t="n">
        <v>9</v>
      </c>
      <c r="I240" s="15" t="n">
        <v>41.97</v>
      </c>
      <c r="J240" s="16" t="n">
        <v>0.00755704965534589</v>
      </c>
      <c r="K240" s="15" t="n">
        <v>74244</v>
      </c>
      <c r="L240" s="15" t="n">
        <v>2502050</v>
      </c>
      <c r="M240" s="15" t="n">
        <f aca="false">+K240+L240</f>
        <v>2576294</v>
      </c>
    </row>
    <row r="241" customFormat="false" ht="12.8" hidden="false" customHeight="false" outlineLevel="0" collapsed="false">
      <c r="A241" s="14" t="s">
        <v>101</v>
      </c>
      <c r="B241" s="15" t="n">
        <v>5891</v>
      </c>
      <c r="C241" s="15" t="n">
        <v>25</v>
      </c>
      <c r="D241" s="15" t="n">
        <v>376.173874624485</v>
      </c>
      <c r="E241" s="15" t="n">
        <v>243.363268563879</v>
      </c>
      <c r="F241" s="15" t="n">
        <v>19</v>
      </c>
      <c r="G241" s="15" t="n">
        <v>48</v>
      </c>
      <c r="H241" s="15" t="n">
        <v>9</v>
      </c>
      <c r="I241" s="15" t="n">
        <v>50.97</v>
      </c>
      <c r="J241" s="16" t="n">
        <v>0.0122633330042577</v>
      </c>
      <c r="K241" s="15" t="n">
        <v>120480</v>
      </c>
      <c r="L241" s="15" t="n">
        <v>1877603</v>
      </c>
      <c r="M241" s="15" t="n">
        <f aca="false">+K241+L241</f>
        <v>1998083</v>
      </c>
    </row>
    <row r="242" customFormat="false" ht="12.8" hidden="false" customHeight="false" outlineLevel="0" collapsed="false">
      <c r="A242" s="14" t="s">
        <v>102</v>
      </c>
      <c r="B242" s="15" t="n">
        <v>6921</v>
      </c>
      <c r="C242" s="15" t="n">
        <v>42</v>
      </c>
      <c r="D242" s="15" t="n">
        <v>360.980373699111</v>
      </c>
      <c r="E242" s="15" t="n">
        <v>220.712776233224</v>
      </c>
      <c r="F242" s="15" t="n">
        <v>42</v>
      </c>
      <c r="G242" s="15" t="n">
        <v>55</v>
      </c>
      <c r="H242" s="15" t="n">
        <v>11</v>
      </c>
      <c r="I242" s="15" t="n">
        <v>58.63</v>
      </c>
      <c r="J242" s="16" t="n">
        <v>0.0149806569561188</v>
      </c>
      <c r="K242" s="15" t="n">
        <v>147176</v>
      </c>
      <c r="L242" s="15" t="n">
        <v>1279977</v>
      </c>
      <c r="M242" s="15" t="n">
        <f aca="false">+K242+L242</f>
        <v>1427153</v>
      </c>
    </row>
    <row r="243" customFormat="false" ht="12.8" hidden="false" customHeight="false" outlineLevel="0" collapsed="false">
      <c r="A243" s="17" t="s">
        <v>103</v>
      </c>
      <c r="B243" s="18" t="n">
        <v>8110</v>
      </c>
      <c r="C243" s="18" t="n">
        <v>34</v>
      </c>
      <c r="D243" s="18" t="n">
        <v>436.483244913171</v>
      </c>
      <c r="E243" s="18" t="n">
        <v>226.977041660159</v>
      </c>
      <c r="F243" s="18" t="n">
        <v>23</v>
      </c>
      <c r="G243" s="18" t="n">
        <v>43</v>
      </c>
      <c r="H243" s="18" t="n">
        <v>9</v>
      </c>
      <c r="I243" s="18" t="n">
        <v>45.97</v>
      </c>
      <c r="J243" s="19" t="n">
        <v>0.00799957774189427</v>
      </c>
      <c r="K243" s="18" t="n">
        <v>78591</v>
      </c>
      <c r="L243" s="18" t="n">
        <v>1266816</v>
      </c>
      <c r="M243" s="18" t="n">
        <f aca="false">+K243+L243</f>
        <v>1345407</v>
      </c>
    </row>
    <row r="244" customFormat="false" ht="12.8" hidden="false" customHeight="false" outlineLevel="0" collapsed="false">
      <c r="A244" s="20" t="s">
        <v>49</v>
      </c>
      <c r="B244" s="21" t="n">
        <f aca="false">SUM(B219:B243)</f>
        <v>255258</v>
      </c>
      <c r="C244" s="21" t="n">
        <f aca="false">SUM(C219:C243)</f>
        <v>1192</v>
      </c>
      <c r="D244" s="21" t="n">
        <f aca="false">SUM(D219:D243)</f>
        <v>14847.4581818182</v>
      </c>
      <c r="E244" s="21" t="n">
        <f aca="false">SUM(E219:E243)</f>
        <v>9437.02368920837</v>
      </c>
      <c r="F244" s="21" t="n">
        <f aca="false">SUM(F219:F243)</f>
        <v>3376</v>
      </c>
      <c r="G244" s="21" t="n">
        <f aca="false">SUM(G219:G243)</f>
        <v>6661</v>
      </c>
      <c r="H244" s="21" t="n">
        <f aca="false">SUM(H219:H243)</f>
        <v>790</v>
      </c>
      <c r="I244" s="21" t="n">
        <f aca="false">SUM(I219:I243)</f>
        <v>6921.7</v>
      </c>
      <c r="J244" s="24" t="n">
        <f aca="false">SUM(J219:J243)</f>
        <v>1</v>
      </c>
      <c r="K244" s="21" t="n">
        <f aca="false">SUM(K219:K243)</f>
        <v>9824434</v>
      </c>
      <c r="L244" s="21" t="n">
        <f aca="false">SUM(L219:L243)</f>
        <v>186664245</v>
      </c>
      <c r="M244" s="21" t="n">
        <f aca="false">SUM(M219:M243)</f>
        <v>196488679</v>
      </c>
    </row>
    <row r="245" customFormat="false" ht="12.8" hidden="false" customHeight="false" outlineLevel="0" collapsed="false">
      <c r="A245" s="22" t="s">
        <v>50</v>
      </c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</row>
    <row r="246" customFormat="false" ht="12.8" hidden="false" customHeight="false" outlineLevel="0" collapsed="false">
      <c r="A246" s="22" t="s">
        <v>51</v>
      </c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</row>
    <row r="247" customFormat="false" ht="12.8" hidden="false" customHeight="false" outlineLevel="0" collapsed="false">
      <c r="A247" s="22"/>
      <c r="B247" s="29" t="n">
        <f aca="false">SUM(B219:B243)-B244</f>
        <v>0</v>
      </c>
      <c r="C247" s="29" t="n">
        <f aca="false">SUM(C219:C243)-C244</f>
        <v>0</v>
      </c>
      <c r="D247" s="29" t="n">
        <f aca="false">SUM(D219:D243)-D244</f>
        <v>0</v>
      </c>
      <c r="E247" s="29" t="n">
        <f aca="false">SUM(E219:E243)-E244</f>
        <v>0</v>
      </c>
      <c r="F247" s="29" t="n">
        <f aca="false">SUM(F219:F243)-F244</f>
        <v>0</v>
      </c>
      <c r="G247" s="29" t="n">
        <f aca="false">SUM(G219:G243)-G244</f>
        <v>0</v>
      </c>
      <c r="H247" s="29" t="n">
        <f aca="false">SUM(H219:H243)-H244</f>
        <v>0</v>
      </c>
      <c r="I247" s="29" t="n">
        <f aca="false">SUM(I219:I243)-I244</f>
        <v>0</v>
      </c>
      <c r="J247" s="29" t="n">
        <f aca="false">SUM(J219:J243)-J244</f>
        <v>0</v>
      </c>
      <c r="K247" s="29" t="n">
        <f aca="false">SUM(K219:K243)-K244</f>
        <v>0</v>
      </c>
      <c r="L247" s="29" t="n">
        <f aca="false">SUM(L219:L243)-L244</f>
        <v>0</v>
      </c>
      <c r="M247" s="29" t="n">
        <f aca="false">SUM(M219:M243)-M244</f>
        <v>0</v>
      </c>
    </row>
    <row r="248" customFormat="false" ht="12.8" hidden="false" customHeight="false" outlineLevel="0" collapsed="false">
      <c r="A248" s="7" t="s">
        <v>131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</row>
    <row r="249" customFormat="false" ht="12.8" hidden="false" customHeight="false" outlineLevel="0" collapsed="false">
      <c r="A249" s="7" t="s">
        <v>132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</row>
    <row r="250" customFormat="false" ht="12.75" hidden="false" customHeight="true" outlineLevel="0" collapsed="false">
      <c r="A250" s="8" t="s">
        <v>8</v>
      </c>
      <c r="B250" s="9" t="s">
        <v>9</v>
      </c>
      <c r="C250" s="9"/>
      <c r="D250" s="9"/>
      <c r="E250" s="9"/>
      <c r="F250" s="9"/>
      <c r="G250" s="9"/>
      <c r="H250" s="9"/>
      <c r="I250" s="9"/>
      <c r="J250" s="8" t="s">
        <v>10</v>
      </c>
      <c r="K250" s="8" t="s">
        <v>11</v>
      </c>
      <c r="L250" s="8" t="s">
        <v>12</v>
      </c>
      <c r="M250" s="8" t="s">
        <v>13</v>
      </c>
    </row>
    <row r="251" customFormat="false" ht="28.3" hidden="false" customHeight="false" outlineLevel="0" collapsed="false">
      <c r="A251" s="8"/>
      <c r="B251" s="10" t="s">
        <v>133</v>
      </c>
      <c r="C251" s="10" t="s">
        <v>134</v>
      </c>
      <c r="D251" s="10" t="s">
        <v>135</v>
      </c>
      <c r="E251" s="10" t="s">
        <v>136</v>
      </c>
      <c r="F251" s="10" t="s">
        <v>137</v>
      </c>
      <c r="G251" s="10" t="s">
        <v>138</v>
      </c>
      <c r="H251" s="10" t="s">
        <v>139</v>
      </c>
      <c r="I251" s="8" t="s">
        <v>21</v>
      </c>
      <c r="J251" s="8"/>
      <c r="K251" s="8"/>
      <c r="L251" s="8"/>
      <c r="M251" s="8"/>
    </row>
    <row r="252" customFormat="false" ht="12.8" hidden="false" customHeight="false" outlineLevel="0" collapsed="false">
      <c r="A252" s="11" t="s">
        <v>79</v>
      </c>
      <c r="B252" s="12" t="n">
        <v>26658</v>
      </c>
      <c r="C252" s="12" t="n">
        <v>68</v>
      </c>
      <c r="D252" s="12" t="n">
        <v>1775.77608022699</v>
      </c>
      <c r="E252" s="12" t="n">
        <v>1119.83258844264</v>
      </c>
      <c r="F252" s="12" t="n">
        <v>739</v>
      </c>
      <c r="G252" s="12" t="n">
        <v>1618</v>
      </c>
      <c r="H252" s="12" t="n">
        <v>184</v>
      </c>
      <c r="I252" s="12" t="n">
        <v>1678.72</v>
      </c>
      <c r="J252" s="13" t="n">
        <v>0.139974656313444</v>
      </c>
      <c r="K252" s="12" t="n">
        <v>1271540</v>
      </c>
      <c r="L252" s="12" t="n">
        <v>33878367</v>
      </c>
      <c r="M252" s="12" t="n">
        <f aca="false">+K252+L252</f>
        <v>35149907</v>
      </c>
    </row>
    <row r="253" customFormat="false" ht="12.8" hidden="false" customHeight="false" outlineLevel="0" collapsed="false">
      <c r="A253" s="14" t="s">
        <v>80</v>
      </c>
      <c r="B253" s="15" t="n">
        <v>21566</v>
      </c>
      <c r="C253" s="15" t="n">
        <v>65</v>
      </c>
      <c r="D253" s="15" t="n">
        <v>1914.83930893964</v>
      </c>
      <c r="E253" s="15" t="n">
        <v>1187.45514216684</v>
      </c>
      <c r="F253" s="15" t="n">
        <v>578</v>
      </c>
      <c r="G253" s="15" t="n">
        <v>1490</v>
      </c>
      <c r="H253" s="15" t="n">
        <v>128</v>
      </c>
      <c r="I253" s="15" t="n">
        <v>1532.24</v>
      </c>
      <c r="J253" s="16" t="n">
        <v>0.0902090671814147</v>
      </c>
      <c r="K253" s="15" t="n">
        <v>819466</v>
      </c>
      <c r="L253" s="15" t="n">
        <v>21514369</v>
      </c>
      <c r="M253" s="15" t="n">
        <f aca="false">+K253+L253</f>
        <v>22333835</v>
      </c>
    </row>
    <row r="254" customFormat="false" ht="12.8" hidden="false" customHeight="false" outlineLevel="0" collapsed="false">
      <c r="A254" s="14" t="s">
        <v>81</v>
      </c>
      <c r="B254" s="15" t="n">
        <v>23749</v>
      </c>
      <c r="C254" s="15" t="n">
        <v>98</v>
      </c>
      <c r="D254" s="15" t="n">
        <v>1278.84568721162</v>
      </c>
      <c r="E254" s="15" t="n">
        <v>929.410081151014</v>
      </c>
      <c r="F254" s="15" t="n">
        <v>294</v>
      </c>
      <c r="G254" s="15" t="n">
        <v>792</v>
      </c>
      <c r="H254" s="15" t="n">
        <v>69</v>
      </c>
      <c r="I254" s="15" t="n">
        <v>814.77</v>
      </c>
      <c r="J254" s="16" t="n">
        <v>0.0675617764007377</v>
      </c>
      <c r="K254" s="15" t="n">
        <v>613737</v>
      </c>
      <c r="L254" s="15" t="n">
        <v>12764267</v>
      </c>
      <c r="M254" s="15" t="n">
        <f aca="false">+K254+L254</f>
        <v>13378004</v>
      </c>
    </row>
    <row r="255" customFormat="false" ht="12.8" hidden="false" customHeight="false" outlineLevel="0" collapsed="false">
      <c r="A255" s="14" t="s">
        <v>82</v>
      </c>
      <c r="B255" s="15" t="n">
        <v>13386</v>
      </c>
      <c r="C255" s="15" t="n">
        <v>54</v>
      </c>
      <c r="D255" s="15" t="n">
        <v>552.623309754551</v>
      </c>
      <c r="E255" s="15" t="n">
        <v>398.712305996039</v>
      </c>
      <c r="F255" s="15" t="n">
        <v>113</v>
      </c>
      <c r="G255" s="15" t="n">
        <v>257</v>
      </c>
      <c r="H255" s="15" t="n">
        <v>49</v>
      </c>
      <c r="I255" s="15" t="n">
        <v>273.17</v>
      </c>
      <c r="J255" s="16" t="n">
        <v>0.0585003306697915</v>
      </c>
      <c r="K255" s="15" t="n">
        <v>531422</v>
      </c>
      <c r="L255" s="15" t="n">
        <v>9668307</v>
      </c>
      <c r="M255" s="15" t="n">
        <f aca="false">+K255+L255</f>
        <v>10199729</v>
      </c>
    </row>
    <row r="256" customFormat="false" ht="12.8" hidden="false" customHeight="false" outlineLevel="0" collapsed="false">
      <c r="A256" s="14" t="s">
        <v>83</v>
      </c>
      <c r="B256" s="15" t="n">
        <v>14130</v>
      </c>
      <c r="C256" s="15" t="n">
        <v>64</v>
      </c>
      <c r="D256" s="15" t="n">
        <v>527.336169117455</v>
      </c>
      <c r="E256" s="15" t="n">
        <v>288.252155443993</v>
      </c>
      <c r="F256" s="15" t="n">
        <v>100</v>
      </c>
      <c r="G256" s="15" t="n">
        <v>420</v>
      </c>
      <c r="H256" s="15" t="n">
        <v>4</v>
      </c>
      <c r="I256" s="15" t="n">
        <v>421.32</v>
      </c>
      <c r="J256" s="16" t="n">
        <v>0.0788229796306569</v>
      </c>
      <c r="K256" s="15" t="n">
        <v>716034</v>
      </c>
      <c r="L256" s="15" t="n">
        <v>9534851</v>
      </c>
      <c r="M256" s="15" t="n">
        <f aca="false">+K256+L256</f>
        <v>10250885</v>
      </c>
    </row>
    <row r="257" customFormat="false" ht="12.8" hidden="false" customHeight="false" outlineLevel="0" collapsed="false">
      <c r="A257" s="14" t="s">
        <v>84</v>
      </c>
      <c r="B257" s="15" t="n">
        <v>17275</v>
      </c>
      <c r="C257" s="15" t="n">
        <v>64</v>
      </c>
      <c r="D257" s="15" t="n">
        <v>851.501519874431</v>
      </c>
      <c r="E257" s="15" t="n">
        <v>571.952884044852</v>
      </c>
      <c r="F257" s="15" t="n">
        <v>164</v>
      </c>
      <c r="G257" s="15" t="n">
        <v>367</v>
      </c>
      <c r="H257" s="15" t="n">
        <v>25</v>
      </c>
      <c r="I257" s="15" t="n">
        <v>375.25</v>
      </c>
      <c r="J257" s="16" t="n">
        <v>0.0408077141157916</v>
      </c>
      <c r="K257" s="15" t="n">
        <v>370701</v>
      </c>
      <c r="L257" s="15" t="n">
        <v>10826886</v>
      </c>
      <c r="M257" s="15" t="n">
        <f aca="false">+K257+L257</f>
        <v>11197587</v>
      </c>
    </row>
    <row r="258" customFormat="false" ht="12.8" hidden="false" customHeight="false" outlineLevel="0" collapsed="false">
      <c r="A258" s="14" t="s">
        <v>85</v>
      </c>
      <c r="B258" s="15" t="n">
        <v>11648</v>
      </c>
      <c r="C258" s="15" t="n">
        <v>55</v>
      </c>
      <c r="D258" s="15" t="n">
        <v>860.151789492559</v>
      </c>
      <c r="E258" s="15" t="n">
        <v>441.562092522862</v>
      </c>
      <c r="F258" s="15" t="n">
        <v>158</v>
      </c>
      <c r="G258" s="15" t="n">
        <v>340</v>
      </c>
      <c r="H258" s="15" t="n">
        <v>37</v>
      </c>
      <c r="I258" s="15" t="n">
        <v>352.21</v>
      </c>
      <c r="J258" s="16" t="n">
        <v>0.0242657450092145</v>
      </c>
      <c r="K258" s="15" t="n">
        <v>220432</v>
      </c>
      <c r="L258" s="15" t="n">
        <v>8315950</v>
      </c>
      <c r="M258" s="15" t="n">
        <f aca="false">+K258+L258</f>
        <v>8536382</v>
      </c>
    </row>
    <row r="259" customFormat="false" ht="12.8" hidden="false" customHeight="false" outlineLevel="0" collapsed="false">
      <c r="A259" s="14" t="s">
        <v>86</v>
      </c>
      <c r="B259" s="15" t="n">
        <v>9216</v>
      </c>
      <c r="C259" s="15" t="n">
        <v>49</v>
      </c>
      <c r="D259" s="15" t="n">
        <v>448.882388942995</v>
      </c>
      <c r="E259" s="15" t="n">
        <v>296.667099160314</v>
      </c>
      <c r="F259" s="15" t="n">
        <v>47.5</v>
      </c>
      <c r="G259" s="15" t="n">
        <v>220</v>
      </c>
      <c r="H259" s="15" t="n">
        <v>25</v>
      </c>
      <c r="I259" s="15" t="n">
        <v>228.25</v>
      </c>
      <c r="J259" s="16" t="n">
        <v>0.034552184635595</v>
      </c>
      <c r="K259" s="15" t="n">
        <v>313875</v>
      </c>
      <c r="L259" s="15" t="n">
        <v>8096999</v>
      </c>
      <c r="M259" s="15" t="n">
        <f aca="false">+K259+L259</f>
        <v>8410874</v>
      </c>
    </row>
    <row r="260" customFormat="false" ht="12.8" hidden="false" customHeight="false" outlineLevel="0" collapsed="false">
      <c r="A260" s="14" t="s">
        <v>87</v>
      </c>
      <c r="B260" s="15" t="n">
        <v>15464</v>
      </c>
      <c r="C260" s="15" t="n">
        <v>65</v>
      </c>
      <c r="D260" s="15" t="n">
        <v>787.294757147325</v>
      </c>
      <c r="E260" s="15" t="n">
        <v>366.491462880141</v>
      </c>
      <c r="F260" s="15" t="n">
        <v>85</v>
      </c>
      <c r="G260" s="15" t="n">
        <v>220</v>
      </c>
      <c r="H260" s="15" t="n">
        <v>27</v>
      </c>
      <c r="I260" s="15" t="n">
        <v>228.91</v>
      </c>
      <c r="J260" s="16" t="n">
        <v>0.0135951501609844</v>
      </c>
      <c r="K260" s="15" t="n">
        <v>123499</v>
      </c>
      <c r="L260" s="15" t="n">
        <v>3463987</v>
      </c>
      <c r="M260" s="15" t="n">
        <f aca="false">+K260+L260</f>
        <v>3587486</v>
      </c>
    </row>
    <row r="261" customFormat="false" ht="12.8" hidden="false" customHeight="false" outlineLevel="0" collapsed="false">
      <c r="A261" s="14" t="s">
        <v>88</v>
      </c>
      <c r="B261" s="15" t="n">
        <v>6317</v>
      </c>
      <c r="C261" s="15" t="n">
        <v>52</v>
      </c>
      <c r="D261" s="15" t="n">
        <v>315.137275897253</v>
      </c>
      <c r="E261" s="15" t="n">
        <v>180.440299612668</v>
      </c>
      <c r="F261" s="15" t="n">
        <v>26.5</v>
      </c>
      <c r="G261" s="15" t="n">
        <v>93</v>
      </c>
      <c r="H261" s="15" t="n">
        <v>13</v>
      </c>
      <c r="I261" s="15" t="n">
        <v>97.29</v>
      </c>
      <c r="J261" s="16" t="n">
        <v>0.015998494505324</v>
      </c>
      <c r="K261" s="15" t="n">
        <v>145332</v>
      </c>
      <c r="L261" s="15" t="n">
        <v>3332032</v>
      </c>
      <c r="M261" s="15" t="n">
        <f aca="false">+K261+L261</f>
        <v>3477364</v>
      </c>
    </row>
    <row r="262" customFormat="false" ht="12.8" hidden="false" customHeight="false" outlineLevel="0" collapsed="false">
      <c r="A262" s="14" t="s">
        <v>89</v>
      </c>
      <c r="B262" s="15" t="n">
        <v>7507</v>
      </c>
      <c r="C262" s="15" t="n">
        <v>37</v>
      </c>
      <c r="D262" s="15" t="n">
        <v>309.016044239448</v>
      </c>
      <c r="E262" s="15" t="n">
        <v>138.95979020979</v>
      </c>
      <c r="F262" s="15" t="n">
        <v>26</v>
      </c>
      <c r="G262" s="15" t="n">
        <v>111</v>
      </c>
      <c r="H262" s="15" t="n">
        <v>8</v>
      </c>
      <c r="I262" s="15" t="n">
        <v>113.64</v>
      </c>
      <c r="J262" s="16" t="n">
        <v>0.0220623453967599</v>
      </c>
      <c r="K262" s="15" t="n">
        <v>200416</v>
      </c>
      <c r="L262" s="15" t="n">
        <v>3568139</v>
      </c>
      <c r="M262" s="15" t="n">
        <f aca="false">+K262+L262</f>
        <v>3768555</v>
      </c>
    </row>
    <row r="263" customFormat="false" ht="12.8" hidden="false" customHeight="false" outlineLevel="0" collapsed="false">
      <c r="A263" s="14" t="s">
        <v>90</v>
      </c>
      <c r="B263" s="15" t="n">
        <v>10659</v>
      </c>
      <c r="C263" s="15" t="n">
        <v>55</v>
      </c>
      <c r="D263" s="15" t="n">
        <v>424.986300538114</v>
      </c>
      <c r="E263" s="15" t="n">
        <v>322.379133895233</v>
      </c>
      <c r="F263" s="15" t="n">
        <v>32</v>
      </c>
      <c r="G263" s="15" t="n">
        <v>97</v>
      </c>
      <c r="H263" s="15" t="n">
        <v>10</v>
      </c>
      <c r="I263" s="15" t="n">
        <v>100.3</v>
      </c>
      <c r="J263" s="16" t="n">
        <v>0.0416505873465861</v>
      </c>
      <c r="K263" s="15" t="n">
        <v>378357</v>
      </c>
      <c r="L263" s="15" t="n">
        <v>3974619</v>
      </c>
      <c r="M263" s="15" t="n">
        <f aca="false">+K263+L263</f>
        <v>4352976</v>
      </c>
    </row>
    <row r="264" customFormat="false" ht="12.8" hidden="false" customHeight="false" outlineLevel="0" collapsed="false">
      <c r="A264" s="14" t="s">
        <v>91</v>
      </c>
      <c r="B264" s="15" t="n">
        <v>8289</v>
      </c>
      <c r="C264" s="15" t="n">
        <v>50</v>
      </c>
      <c r="D264" s="15" t="n">
        <v>305.556417280862</v>
      </c>
      <c r="E264" s="15" t="n">
        <v>200.360606060606</v>
      </c>
      <c r="F264" s="15" t="n">
        <v>77</v>
      </c>
      <c r="G264" s="15" t="n">
        <v>254</v>
      </c>
      <c r="H264" s="15" t="n">
        <v>47</v>
      </c>
      <c r="I264" s="15" t="n">
        <v>269.51</v>
      </c>
      <c r="J264" s="16" t="n">
        <v>0.109033932130603</v>
      </c>
      <c r="K264" s="15" t="n">
        <v>990473</v>
      </c>
      <c r="L264" s="15" t="n">
        <v>4929764</v>
      </c>
      <c r="M264" s="15" t="n">
        <f aca="false">+K264+L264</f>
        <v>5920237</v>
      </c>
    </row>
    <row r="265" customFormat="false" ht="12.8" hidden="false" customHeight="false" outlineLevel="0" collapsed="false">
      <c r="A265" s="14" t="s">
        <v>92</v>
      </c>
      <c r="B265" s="15" t="n">
        <v>2583</v>
      </c>
      <c r="C265" s="15" t="n">
        <v>25</v>
      </c>
      <c r="D265" s="15" t="n">
        <v>167.113636363636</v>
      </c>
      <c r="E265" s="15" t="n">
        <v>67.6590909090909</v>
      </c>
      <c r="F265" s="15" t="n">
        <v>10</v>
      </c>
      <c r="G265" s="15" t="n">
        <v>47</v>
      </c>
      <c r="H265" s="15" t="n">
        <v>21</v>
      </c>
      <c r="I265" s="15" t="n">
        <v>53.93</v>
      </c>
      <c r="J265" s="16" t="n">
        <v>0.00885302326332534</v>
      </c>
      <c r="K265" s="15" t="n">
        <v>80422</v>
      </c>
      <c r="L265" s="15" t="n">
        <v>1750704</v>
      </c>
      <c r="M265" s="15" t="n">
        <f aca="false">+K265+L265</f>
        <v>1831126</v>
      </c>
    </row>
    <row r="266" customFormat="false" ht="12.8" hidden="false" customHeight="false" outlineLevel="0" collapsed="false">
      <c r="A266" s="14" t="s">
        <v>93</v>
      </c>
      <c r="B266" s="15" t="n">
        <v>7229</v>
      </c>
      <c r="C266" s="15" t="n">
        <v>26</v>
      </c>
      <c r="D266" s="15" t="n">
        <v>342.322528562325</v>
      </c>
      <c r="E266" s="15" t="n">
        <v>315.254346744144</v>
      </c>
      <c r="F266" s="15" t="n">
        <v>73</v>
      </c>
      <c r="G266" s="15" t="n">
        <v>171</v>
      </c>
      <c r="H266" s="15" t="n">
        <v>47</v>
      </c>
      <c r="I266" s="15" t="n">
        <v>186.51</v>
      </c>
      <c r="J266" s="16" t="n">
        <v>0.0930129809383011</v>
      </c>
      <c r="K266" s="15" t="n">
        <v>844937</v>
      </c>
      <c r="L266" s="15" t="n">
        <v>10713058</v>
      </c>
      <c r="M266" s="15" t="n">
        <f aca="false">+K266+L266</f>
        <v>11557995</v>
      </c>
    </row>
    <row r="267" customFormat="false" ht="12.8" hidden="false" customHeight="false" outlineLevel="0" collapsed="false">
      <c r="A267" s="14" t="s">
        <v>94</v>
      </c>
      <c r="B267" s="15" t="n">
        <v>2916</v>
      </c>
      <c r="C267" s="15" t="n">
        <v>24</v>
      </c>
      <c r="D267" s="15" t="n">
        <v>160.956442666591</v>
      </c>
      <c r="E267" s="15" t="n">
        <v>48.2368247694335</v>
      </c>
      <c r="F267" s="15" t="n">
        <v>3</v>
      </c>
      <c r="G267" s="15" t="n">
        <v>9</v>
      </c>
      <c r="H267" s="15" t="n">
        <v>9</v>
      </c>
      <c r="I267" s="15" t="n">
        <v>11.97</v>
      </c>
      <c r="J267" s="16" t="n">
        <v>0.00375490856319922</v>
      </c>
      <c r="K267" s="15" t="n">
        <v>34110</v>
      </c>
      <c r="L267" s="15" t="n">
        <v>1537815</v>
      </c>
      <c r="M267" s="15" t="n">
        <f aca="false">+K267+L267</f>
        <v>1571925</v>
      </c>
    </row>
    <row r="268" customFormat="false" ht="12.8" hidden="false" customHeight="false" outlineLevel="0" collapsed="false">
      <c r="A268" s="14" t="s">
        <v>95</v>
      </c>
      <c r="B268" s="15" t="n">
        <v>7669</v>
      </c>
      <c r="C268" s="15" t="n">
        <v>76</v>
      </c>
      <c r="D268" s="15" t="n">
        <v>333.141774891775</v>
      </c>
      <c r="E268" s="15" t="n">
        <v>265.353896103896</v>
      </c>
      <c r="F268" s="15" t="n">
        <v>25</v>
      </c>
      <c r="G268" s="15" t="n">
        <v>113</v>
      </c>
      <c r="H268" s="15" t="n">
        <v>21</v>
      </c>
      <c r="I268" s="15" t="n">
        <v>119.93</v>
      </c>
      <c r="J268" s="16" t="n">
        <v>0.0470416054081576</v>
      </c>
      <c r="K268" s="15" t="n">
        <v>427330</v>
      </c>
      <c r="L268" s="15" t="n">
        <v>6982101</v>
      </c>
      <c r="M268" s="15" t="n">
        <f aca="false">+K268+L268</f>
        <v>7409431</v>
      </c>
    </row>
    <row r="269" customFormat="false" ht="12.8" hidden="false" customHeight="false" outlineLevel="0" collapsed="false">
      <c r="A269" s="14" t="s">
        <v>96</v>
      </c>
      <c r="B269" s="15" t="n">
        <v>4207</v>
      </c>
      <c r="C269" s="15" t="n">
        <v>41</v>
      </c>
      <c r="D269" s="15" t="n">
        <v>280.220742590743</v>
      </c>
      <c r="E269" s="15" t="n">
        <v>147.692770562771</v>
      </c>
      <c r="F269" s="15" t="n">
        <v>15</v>
      </c>
      <c r="G269" s="15" t="n">
        <v>33</v>
      </c>
      <c r="H269" s="15" t="n">
        <v>10</v>
      </c>
      <c r="I269" s="15" t="n">
        <v>36.3</v>
      </c>
      <c r="J269" s="16" t="n">
        <v>0.00624186371631793</v>
      </c>
      <c r="K269" s="15" t="n">
        <v>56702</v>
      </c>
      <c r="L269" s="15" t="n">
        <v>2259985</v>
      </c>
      <c r="M269" s="15" t="n">
        <f aca="false">+K269+L269</f>
        <v>2316687</v>
      </c>
    </row>
    <row r="270" customFormat="false" ht="12.8" hidden="false" customHeight="false" outlineLevel="0" collapsed="false">
      <c r="A270" s="14" t="s">
        <v>97</v>
      </c>
      <c r="B270" s="15" t="n">
        <v>4694</v>
      </c>
      <c r="C270" s="15" t="n">
        <v>25</v>
      </c>
      <c r="D270" s="15" t="n">
        <v>257.833957290384</v>
      </c>
      <c r="E270" s="15" t="n">
        <v>119.735173551928</v>
      </c>
      <c r="F270" s="15" t="n">
        <v>9</v>
      </c>
      <c r="G270" s="15" t="n">
        <v>18</v>
      </c>
      <c r="H270" s="15" t="n">
        <v>5</v>
      </c>
      <c r="I270" s="15" t="n">
        <v>19.65</v>
      </c>
      <c r="J270" s="16" t="n">
        <v>0.00521718612328369</v>
      </c>
      <c r="K270" s="15" t="n">
        <v>47393</v>
      </c>
      <c r="L270" s="15" t="n">
        <v>4061862</v>
      </c>
      <c r="M270" s="15" t="n">
        <f aca="false">+K270+L270</f>
        <v>4109255</v>
      </c>
    </row>
    <row r="271" customFormat="false" ht="12.8" hidden="false" customHeight="false" outlineLevel="0" collapsed="false">
      <c r="A271" s="14" t="s">
        <v>98</v>
      </c>
      <c r="B271" s="15" t="n">
        <v>7566</v>
      </c>
      <c r="C271" s="15" t="n">
        <v>50</v>
      </c>
      <c r="D271" s="15" t="n">
        <v>330.994906999121</v>
      </c>
      <c r="E271" s="15" t="n">
        <v>202.183098923218</v>
      </c>
      <c r="F271" s="15" t="n">
        <v>2</v>
      </c>
      <c r="G271" s="15" t="n">
        <v>10</v>
      </c>
      <c r="H271" s="15" t="n">
        <v>2</v>
      </c>
      <c r="I271" s="15" t="n">
        <v>10.66</v>
      </c>
      <c r="J271" s="16" t="n">
        <v>0.0153774209197714</v>
      </c>
      <c r="K271" s="15" t="n">
        <v>139690</v>
      </c>
      <c r="L271" s="15" t="n">
        <v>2019662</v>
      </c>
      <c r="M271" s="15" t="n">
        <f aca="false">+K271+L271</f>
        <v>2159352</v>
      </c>
    </row>
    <row r="272" customFormat="false" ht="12.8" hidden="false" customHeight="false" outlineLevel="0" collapsed="false">
      <c r="A272" s="14" t="s">
        <v>99</v>
      </c>
      <c r="B272" s="15" t="n">
        <v>6744</v>
      </c>
      <c r="C272" s="15" t="n">
        <v>32</v>
      </c>
      <c r="D272" s="15" t="n">
        <v>220.654458305825</v>
      </c>
      <c r="E272" s="15" t="n">
        <v>138.878834868835</v>
      </c>
      <c r="F272" s="15" t="n">
        <v>5</v>
      </c>
      <c r="G272" s="15" t="n">
        <v>9</v>
      </c>
      <c r="H272" s="15" t="n">
        <v>0</v>
      </c>
      <c r="I272" s="15" t="n">
        <v>9</v>
      </c>
      <c r="J272" s="16" t="n">
        <v>0.0390822738705291</v>
      </c>
      <c r="K272" s="15" t="n">
        <v>355027</v>
      </c>
      <c r="L272" s="15" t="n">
        <v>3065449</v>
      </c>
      <c r="M272" s="15" t="n">
        <f aca="false">+K272+L272</f>
        <v>3420476</v>
      </c>
    </row>
    <row r="273" customFormat="false" ht="12.8" hidden="false" customHeight="false" outlineLevel="0" collapsed="false">
      <c r="A273" s="14" t="s">
        <v>100</v>
      </c>
      <c r="B273" s="15" t="n">
        <v>3851</v>
      </c>
      <c r="C273" s="15" t="n">
        <v>35</v>
      </c>
      <c r="D273" s="15" t="n">
        <v>308.046666666667</v>
      </c>
      <c r="E273" s="15" t="n">
        <v>155.727272727273</v>
      </c>
      <c r="F273" s="15" t="n">
        <v>28</v>
      </c>
      <c r="G273" s="15" t="n">
        <v>42</v>
      </c>
      <c r="H273" s="15" t="n">
        <v>11</v>
      </c>
      <c r="I273" s="15" t="n">
        <v>45.63</v>
      </c>
      <c r="J273" s="16" t="n">
        <v>0.00712143273703489</v>
      </c>
      <c r="K273" s="15" t="n">
        <v>64692</v>
      </c>
      <c r="L273" s="15" t="n">
        <v>2370571</v>
      </c>
      <c r="M273" s="15" t="n">
        <f aca="false">+K273+L273</f>
        <v>2435263</v>
      </c>
    </row>
    <row r="274" customFormat="false" ht="12.8" hidden="false" customHeight="false" outlineLevel="0" collapsed="false">
      <c r="A274" s="14" t="s">
        <v>101</v>
      </c>
      <c r="B274" s="15" t="n">
        <v>5548</v>
      </c>
      <c r="C274" s="15" t="n">
        <v>20</v>
      </c>
      <c r="D274" s="15" t="n">
        <v>295.712737210443</v>
      </c>
      <c r="E274" s="15" t="n">
        <v>189.940009937716</v>
      </c>
      <c r="F274" s="15" t="n">
        <v>11</v>
      </c>
      <c r="G274" s="15" t="n">
        <v>48</v>
      </c>
      <c r="H274" s="15" t="n">
        <v>8</v>
      </c>
      <c r="I274" s="15" t="n">
        <v>50.64</v>
      </c>
      <c r="J274" s="16" t="n">
        <v>0.0153479155235067</v>
      </c>
      <c r="K274" s="15" t="n">
        <v>139422</v>
      </c>
      <c r="L274" s="15" t="n">
        <v>1688062</v>
      </c>
      <c r="M274" s="15" t="n">
        <f aca="false">+K274+L274</f>
        <v>1827484</v>
      </c>
    </row>
    <row r="275" customFormat="false" ht="12.8" hidden="false" customHeight="false" outlineLevel="0" collapsed="false">
      <c r="A275" s="14" t="s">
        <v>102</v>
      </c>
      <c r="B275" s="15" t="n">
        <v>6796</v>
      </c>
      <c r="C275" s="15" t="n">
        <v>40</v>
      </c>
      <c r="D275" s="15" t="n">
        <v>353.046566418288</v>
      </c>
      <c r="E275" s="15" t="n">
        <v>204.801998850664</v>
      </c>
      <c r="F275" s="15" t="n">
        <v>30</v>
      </c>
      <c r="G275" s="15" t="n">
        <v>61</v>
      </c>
      <c r="H275" s="15" t="n">
        <v>13</v>
      </c>
      <c r="I275" s="15" t="n">
        <v>65.29</v>
      </c>
      <c r="J275" s="16" t="n">
        <v>0.0127221466370463</v>
      </c>
      <c r="K275" s="15" t="n">
        <v>115569</v>
      </c>
      <c r="L275" s="15" t="n">
        <v>1130242</v>
      </c>
      <c r="M275" s="15" t="n">
        <f aca="false">+K275+L275</f>
        <v>1245811</v>
      </c>
    </row>
    <row r="276" customFormat="false" ht="12.8" hidden="false" customHeight="false" outlineLevel="0" collapsed="false">
      <c r="A276" s="17" t="s">
        <v>103</v>
      </c>
      <c r="B276" s="18" t="n">
        <v>8097</v>
      </c>
      <c r="C276" s="18" t="n">
        <v>32</v>
      </c>
      <c r="D276" s="18" t="n">
        <v>385.386000903435</v>
      </c>
      <c r="E276" s="18" t="n">
        <v>193.597460747204</v>
      </c>
      <c r="F276" s="18" t="n">
        <v>6</v>
      </c>
      <c r="G276" s="18" t="n">
        <v>47</v>
      </c>
      <c r="H276" s="18" t="n">
        <v>10</v>
      </c>
      <c r="I276" s="18" t="n">
        <v>50.3</v>
      </c>
      <c r="J276" s="19" t="n">
        <v>0.00919227880262328</v>
      </c>
      <c r="K276" s="18" t="n">
        <v>83503</v>
      </c>
      <c r="L276" s="18" t="n">
        <v>1149498</v>
      </c>
      <c r="M276" s="18" t="n">
        <f aca="false">+K276+L276</f>
        <v>1233001</v>
      </c>
    </row>
    <row r="277" customFormat="false" ht="12.8" hidden="false" customHeight="false" outlineLevel="0" collapsed="false">
      <c r="A277" s="20" t="s">
        <v>49</v>
      </c>
      <c r="B277" s="21" t="n">
        <f aca="false">+SUM(B252:B276)</f>
        <v>253764</v>
      </c>
      <c r="C277" s="21" t="n">
        <f aca="false">+SUM(C252:C276)</f>
        <v>1202</v>
      </c>
      <c r="D277" s="21" t="n">
        <f aca="false">+SUM(D252:D276)</f>
        <v>13787.3774675325</v>
      </c>
      <c r="E277" s="21" t="n">
        <f aca="false">+SUM(E252:E276)</f>
        <v>8491.53642028317</v>
      </c>
      <c r="F277" s="21" t="n">
        <f aca="false">+SUM(F252:F276)</f>
        <v>2657</v>
      </c>
      <c r="G277" s="21" t="n">
        <f aca="false">+SUM(G252:G276)</f>
        <v>6887</v>
      </c>
      <c r="H277" s="21" t="n">
        <f aca="false">+SUM(H252:H276)</f>
        <v>783</v>
      </c>
      <c r="I277" s="21" t="n">
        <f aca="false">+SUM(I252:I276)</f>
        <v>7145.39</v>
      </c>
      <c r="J277" s="24" t="n">
        <f aca="false">+SUM(J252:J276)</f>
        <v>1</v>
      </c>
      <c r="K277" s="21" t="n">
        <f aca="false">+SUM(K252:K276)</f>
        <v>9084081</v>
      </c>
      <c r="L277" s="21" t="n">
        <f aca="false">SUM(L252:L276)</f>
        <v>172597546</v>
      </c>
      <c r="M277" s="21" t="n">
        <f aca="false">SUM(M252:M276)</f>
        <v>181681627</v>
      </c>
    </row>
    <row r="278" s="31" customFormat="true" ht="12.8" hidden="false" customHeight="false" outlineLevel="0" collapsed="false">
      <c r="A278" s="22" t="s">
        <v>50</v>
      </c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</row>
    <row r="279" s="31" customFormat="true" ht="12.8" hidden="false" customHeight="false" outlineLevel="0" collapsed="false">
      <c r="A279" s="22" t="s">
        <v>51</v>
      </c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</row>
    <row r="280" customFormat="false" ht="13.8" hidden="false" customHeight="false" outlineLevel="0" collapsed="false">
      <c r="A280" s="32"/>
      <c r="B280" s="29" t="n">
        <f aca="false">SUM(B252:B276)-B277</f>
        <v>0</v>
      </c>
      <c r="C280" s="29" t="n">
        <f aca="false">SUM(C252:C276)-C277</f>
        <v>0</v>
      </c>
      <c r="D280" s="29" t="n">
        <f aca="false">SUM(D252:D276)-D277</f>
        <v>0</v>
      </c>
      <c r="E280" s="29" t="n">
        <f aca="false">SUM(E252:E276)-E277</f>
        <v>0</v>
      </c>
      <c r="F280" s="29" t="n">
        <f aca="false">SUM(F252:F276)-F277</f>
        <v>0</v>
      </c>
      <c r="G280" s="29" t="n">
        <f aca="false">SUM(G252:G276)-G277</f>
        <v>0</v>
      </c>
      <c r="H280" s="29" t="n">
        <f aca="false">SUM(H252:H276)-H277</f>
        <v>0</v>
      </c>
      <c r="I280" s="29" t="n">
        <f aca="false">SUM(I252:I276)-I277</f>
        <v>0</v>
      </c>
      <c r="J280" s="29" t="n">
        <f aca="false">SUM(J252:J276)-J277</f>
        <v>0</v>
      </c>
      <c r="K280" s="29" t="n">
        <f aca="false">SUM(K252:K276)-K277</f>
        <v>0</v>
      </c>
      <c r="L280" s="29" t="n">
        <f aca="false">SUM(L252:L276)-L277</f>
        <v>0</v>
      </c>
      <c r="M280" s="29" t="n">
        <f aca="false">SUM(M252:M276)-M277</f>
        <v>0</v>
      </c>
    </row>
    <row r="281" customFormat="false" ht="12.8" hidden="false" customHeight="false" outlineLevel="0" collapsed="false">
      <c r="A281" s="7" t="s">
        <v>140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</row>
    <row r="282" customFormat="false" ht="12.8" hidden="false" customHeight="false" outlineLevel="0" collapsed="false">
      <c r="A282" s="7" t="s">
        <v>141</v>
      </c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</row>
    <row r="283" customFormat="false" ht="12.75" hidden="false" customHeight="true" outlineLevel="0" collapsed="false">
      <c r="A283" s="8" t="s">
        <v>8</v>
      </c>
      <c r="B283" s="9" t="s">
        <v>9</v>
      </c>
      <c r="C283" s="9"/>
      <c r="D283" s="9"/>
      <c r="E283" s="9"/>
      <c r="F283" s="9"/>
      <c r="G283" s="9"/>
      <c r="H283" s="9"/>
      <c r="I283" s="9"/>
      <c r="J283" s="8" t="s">
        <v>10</v>
      </c>
      <c r="K283" s="8" t="s">
        <v>11</v>
      </c>
      <c r="L283" s="8" t="s">
        <v>12</v>
      </c>
      <c r="M283" s="8" t="s">
        <v>13</v>
      </c>
    </row>
    <row r="284" customFormat="false" ht="28.3" hidden="false" customHeight="false" outlineLevel="0" collapsed="false">
      <c r="A284" s="8"/>
      <c r="B284" s="10" t="s">
        <v>142</v>
      </c>
      <c r="C284" s="10" t="s">
        <v>143</v>
      </c>
      <c r="D284" s="10" t="s">
        <v>144</v>
      </c>
      <c r="E284" s="10" t="s">
        <v>145</v>
      </c>
      <c r="F284" s="10" t="s">
        <v>146</v>
      </c>
      <c r="G284" s="10" t="s">
        <v>147</v>
      </c>
      <c r="H284" s="10" t="s">
        <v>148</v>
      </c>
      <c r="I284" s="8" t="s">
        <v>21</v>
      </c>
      <c r="J284" s="8"/>
      <c r="K284" s="8"/>
      <c r="L284" s="8"/>
      <c r="M284" s="8"/>
    </row>
    <row r="285" customFormat="false" ht="12.8" hidden="false" customHeight="false" outlineLevel="0" collapsed="false">
      <c r="A285" s="11" t="s">
        <v>79</v>
      </c>
      <c r="B285" s="12" t="n">
        <v>27024</v>
      </c>
      <c r="C285" s="12" t="n">
        <v>68</v>
      </c>
      <c r="D285" s="12" t="n">
        <v>1743.15519936718</v>
      </c>
      <c r="E285" s="12" t="n">
        <v>1065.9772287208</v>
      </c>
      <c r="F285" s="12" t="n">
        <v>657</v>
      </c>
      <c r="G285" s="12" t="n">
        <v>1384</v>
      </c>
      <c r="H285" s="12" t="n">
        <v>174</v>
      </c>
      <c r="I285" s="12" t="n">
        <v>1441.42</v>
      </c>
      <c r="J285" s="13" t="n">
        <v>0.145811480585786</v>
      </c>
      <c r="K285" s="12" t="n">
        <v>1225932</v>
      </c>
      <c r="L285" s="12" t="n">
        <v>31780038</v>
      </c>
      <c r="M285" s="12" t="n">
        <f aca="false">+K285+L285</f>
        <v>33005970</v>
      </c>
    </row>
    <row r="286" customFormat="false" ht="12.8" hidden="false" customHeight="false" outlineLevel="0" collapsed="false">
      <c r="A286" s="14" t="s">
        <v>80</v>
      </c>
      <c r="B286" s="15" t="n">
        <v>19836</v>
      </c>
      <c r="C286" s="15" t="n">
        <v>43</v>
      </c>
      <c r="D286" s="15" t="n">
        <v>1802.94024678234</v>
      </c>
      <c r="E286" s="15" t="n">
        <v>1100.49545322856</v>
      </c>
      <c r="F286" s="15" t="n">
        <v>521</v>
      </c>
      <c r="G286" s="15" t="n">
        <v>1195</v>
      </c>
      <c r="H286" s="15" t="n">
        <v>134</v>
      </c>
      <c r="I286" s="15" t="n">
        <v>1239.22</v>
      </c>
      <c r="J286" s="16" t="n">
        <v>0.0986193054233897</v>
      </c>
      <c r="K286" s="15" t="n">
        <v>829157</v>
      </c>
      <c r="L286" s="15" t="n">
        <v>20131198</v>
      </c>
      <c r="M286" s="15" t="n">
        <f aca="false">+K286+L286</f>
        <v>20960355</v>
      </c>
    </row>
    <row r="287" customFormat="false" ht="12.8" hidden="false" customHeight="false" outlineLevel="0" collapsed="false">
      <c r="A287" s="14" t="s">
        <v>81</v>
      </c>
      <c r="B287" s="15" t="n">
        <v>23130</v>
      </c>
      <c r="C287" s="15" t="n">
        <v>104</v>
      </c>
      <c r="D287" s="15" t="n">
        <v>1294.59564182884</v>
      </c>
      <c r="E287" s="15" t="n">
        <v>908.902460010657</v>
      </c>
      <c r="F287" s="15" t="n">
        <v>274</v>
      </c>
      <c r="G287" s="15" t="n">
        <v>673</v>
      </c>
      <c r="H287" s="15" t="n">
        <v>43</v>
      </c>
      <c r="I287" s="15" t="n">
        <v>687.19</v>
      </c>
      <c r="J287" s="16" t="n">
        <v>0.0650784806412471</v>
      </c>
      <c r="K287" s="15" t="n">
        <v>547157</v>
      </c>
      <c r="L287" s="15" t="n">
        <v>11888419</v>
      </c>
      <c r="M287" s="15" t="n">
        <f aca="false">+K287+L287</f>
        <v>12435576</v>
      </c>
    </row>
    <row r="288" customFormat="false" ht="12.8" hidden="false" customHeight="false" outlineLevel="0" collapsed="false">
      <c r="A288" s="14" t="s">
        <v>82</v>
      </c>
      <c r="B288" s="15" t="n">
        <v>13293</v>
      </c>
      <c r="C288" s="15" t="n">
        <v>58</v>
      </c>
      <c r="D288" s="15" t="n">
        <v>550.409533711333</v>
      </c>
      <c r="E288" s="15" t="n">
        <v>394.908055118092</v>
      </c>
      <c r="F288" s="15" t="n">
        <v>95</v>
      </c>
      <c r="G288" s="15" t="n">
        <v>220</v>
      </c>
      <c r="H288" s="15" t="n">
        <v>39</v>
      </c>
      <c r="I288" s="15" t="n">
        <v>232.87</v>
      </c>
      <c r="J288" s="16" t="n">
        <v>0.0551333555163613</v>
      </c>
      <c r="K288" s="15" t="n">
        <v>463542</v>
      </c>
      <c r="L288" s="15" t="n">
        <v>8955797</v>
      </c>
      <c r="M288" s="15" t="n">
        <f aca="false">+K288+L288</f>
        <v>9419339</v>
      </c>
    </row>
    <row r="289" customFormat="false" ht="12.8" hidden="false" customHeight="false" outlineLevel="0" collapsed="false">
      <c r="A289" s="14" t="s">
        <v>83</v>
      </c>
      <c r="B289" s="15" t="n">
        <v>16506</v>
      </c>
      <c r="C289" s="15" t="n">
        <v>103</v>
      </c>
      <c r="D289" s="15" t="n">
        <v>492.310418314822</v>
      </c>
      <c r="E289" s="15" t="n">
        <v>258.781512298075</v>
      </c>
      <c r="F289" s="15" t="n">
        <v>102</v>
      </c>
      <c r="G289" s="15" t="n">
        <v>260</v>
      </c>
      <c r="H289" s="15" t="n">
        <v>5</v>
      </c>
      <c r="I289" s="15" t="n">
        <v>261.65</v>
      </c>
      <c r="J289" s="16" t="n">
        <v>0.0793283157204555</v>
      </c>
      <c r="K289" s="15" t="n">
        <v>666965</v>
      </c>
      <c r="L289" s="15" t="n">
        <v>8622355</v>
      </c>
      <c r="M289" s="15" t="n">
        <f aca="false">+K289+L289</f>
        <v>9289320</v>
      </c>
    </row>
    <row r="290" customFormat="false" ht="12.8" hidden="false" customHeight="false" outlineLevel="0" collapsed="false">
      <c r="A290" s="14" t="s">
        <v>84</v>
      </c>
      <c r="B290" s="15" t="n">
        <v>19664</v>
      </c>
      <c r="C290" s="15" t="n">
        <v>64</v>
      </c>
      <c r="D290" s="15" t="n">
        <v>875.963553819899</v>
      </c>
      <c r="E290" s="15" t="n">
        <v>593.486216691619</v>
      </c>
      <c r="F290" s="15" t="n">
        <v>154</v>
      </c>
      <c r="G290" s="15" t="n">
        <v>313</v>
      </c>
      <c r="H290" s="15" t="n">
        <v>25</v>
      </c>
      <c r="I290" s="15" t="n">
        <v>321.25</v>
      </c>
      <c r="J290" s="16" t="n">
        <v>0.0447805728391969</v>
      </c>
      <c r="K290" s="15" t="n">
        <v>376499</v>
      </c>
      <c r="L290" s="15" t="n">
        <v>10171585</v>
      </c>
      <c r="M290" s="15" t="n">
        <f aca="false">+K290+L290</f>
        <v>10548084</v>
      </c>
    </row>
    <row r="291" customFormat="false" ht="12.8" hidden="false" customHeight="false" outlineLevel="0" collapsed="false">
      <c r="A291" s="14" t="s">
        <v>85</v>
      </c>
      <c r="B291" s="15" t="n">
        <v>11850</v>
      </c>
      <c r="C291" s="15" t="n">
        <v>60</v>
      </c>
      <c r="D291" s="15" t="n">
        <v>802.196793743891</v>
      </c>
      <c r="E291" s="15" t="n">
        <v>409.698005865103</v>
      </c>
      <c r="F291" s="15" t="n">
        <v>143</v>
      </c>
      <c r="G291" s="15" t="n">
        <v>335</v>
      </c>
      <c r="H291" s="15" t="n">
        <v>29</v>
      </c>
      <c r="I291" s="15" t="n">
        <v>344.57</v>
      </c>
      <c r="J291" s="16" t="n">
        <v>0.032969055321625</v>
      </c>
      <c r="K291" s="15" t="n">
        <v>277192</v>
      </c>
      <c r="L291" s="15" t="n">
        <v>7824615</v>
      </c>
      <c r="M291" s="15" t="n">
        <f aca="false">+K291+L291</f>
        <v>8101807</v>
      </c>
    </row>
    <row r="292" customFormat="false" ht="12.8" hidden="false" customHeight="false" outlineLevel="0" collapsed="false">
      <c r="A292" s="14" t="s">
        <v>86</v>
      </c>
      <c r="B292" s="15" t="n">
        <v>9342</v>
      </c>
      <c r="C292" s="15" t="n">
        <v>46</v>
      </c>
      <c r="D292" s="15" t="n">
        <v>483.823716682601</v>
      </c>
      <c r="E292" s="15" t="n">
        <v>283.780832479891</v>
      </c>
      <c r="F292" s="15" t="n">
        <v>54</v>
      </c>
      <c r="G292" s="15" t="n">
        <v>206</v>
      </c>
      <c r="H292" s="15" t="n">
        <v>18</v>
      </c>
      <c r="I292" s="15" t="n">
        <v>211.94</v>
      </c>
      <c r="J292" s="16" t="n">
        <v>0.0313699061161301</v>
      </c>
      <c r="K292" s="15" t="n">
        <v>263747</v>
      </c>
      <c r="L292" s="15" t="n">
        <v>7624747</v>
      </c>
      <c r="M292" s="15" t="n">
        <f aca="false">+K292+L292</f>
        <v>7888494</v>
      </c>
    </row>
    <row r="293" customFormat="false" ht="12.8" hidden="false" customHeight="false" outlineLevel="0" collapsed="false">
      <c r="A293" s="14" t="s">
        <v>87</v>
      </c>
      <c r="B293" s="15" t="n">
        <v>15169</v>
      </c>
      <c r="C293" s="15" t="n">
        <v>66</v>
      </c>
      <c r="D293" s="15" t="n">
        <v>714.724093585078</v>
      </c>
      <c r="E293" s="15" t="n">
        <v>282.043782193336</v>
      </c>
      <c r="F293" s="15" t="n">
        <v>68</v>
      </c>
      <c r="G293" s="15" t="n">
        <v>169</v>
      </c>
      <c r="H293" s="15" t="n">
        <v>22</v>
      </c>
      <c r="I293" s="15" t="n">
        <v>176.26</v>
      </c>
      <c r="J293" s="16" t="n">
        <v>0.0140929778810488</v>
      </c>
      <c r="K293" s="15" t="n">
        <v>118489</v>
      </c>
      <c r="L293" s="15" t="n">
        <v>3256297</v>
      </c>
      <c r="M293" s="15" t="n">
        <f aca="false">+K293+L293</f>
        <v>3374786</v>
      </c>
    </row>
    <row r="294" customFormat="false" ht="12.8" hidden="false" customHeight="false" outlineLevel="0" collapsed="false">
      <c r="A294" s="14" t="s">
        <v>88</v>
      </c>
      <c r="B294" s="15" t="n">
        <v>6546</v>
      </c>
      <c r="C294" s="15" t="n">
        <v>46</v>
      </c>
      <c r="D294" s="15" t="n">
        <v>334.063185195971</v>
      </c>
      <c r="E294" s="15" t="n">
        <v>164.164233836771</v>
      </c>
      <c r="F294" s="15" t="n">
        <v>25</v>
      </c>
      <c r="G294" s="15" t="n">
        <v>82</v>
      </c>
      <c r="H294" s="15" t="n">
        <v>6</v>
      </c>
      <c r="I294" s="15" t="n">
        <v>83.98</v>
      </c>
      <c r="J294" s="16" t="n">
        <v>0.0131041981540367</v>
      </c>
      <c r="K294" s="15" t="n">
        <v>110176</v>
      </c>
      <c r="L294" s="15" t="n">
        <v>3136053</v>
      </c>
      <c r="M294" s="15" t="n">
        <f aca="false">+K294+L294</f>
        <v>3246229</v>
      </c>
    </row>
    <row r="295" customFormat="false" ht="12.8" hidden="false" customHeight="false" outlineLevel="0" collapsed="false">
      <c r="A295" s="14" t="s">
        <v>89</v>
      </c>
      <c r="B295" s="15" t="n">
        <v>7922</v>
      </c>
      <c r="C295" s="15" t="n">
        <v>36</v>
      </c>
      <c r="D295" s="15" t="n">
        <v>303.046995606922</v>
      </c>
      <c r="E295" s="15" t="n">
        <v>121.311558441558</v>
      </c>
      <c r="F295" s="15" t="n">
        <v>18</v>
      </c>
      <c r="G295" s="15" t="n">
        <v>92</v>
      </c>
      <c r="H295" s="15" t="n">
        <v>6</v>
      </c>
      <c r="I295" s="15" t="n">
        <v>93.98</v>
      </c>
      <c r="J295" s="16" t="n">
        <v>0.022485292200404</v>
      </c>
      <c r="K295" s="15" t="n">
        <v>189048</v>
      </c>
      <c r="L295" s="15" t="n">
        <v>3287208</v>
      </c>
      <c r="M295" s="15" t="n">
        <f aca="false">+K295+L295</f>
        <v>3476256</v>
      </c>
    </row>
    <row r="296" customFormat="false" ht="12.8" hidden="false" customHeight="false" outlineLevel="0" collapsed="false">
      <c r="A296" s="14" t="s">
        <v>90</v>
      </c>
      <c r="B296" s="15" t="n">
        <v>10284</v>
      </c>
      <c r="C296" s="15" t="n">
        <v>41</v>
      </c>
      <c r="D296" s="15" t="n">
        <v>427.436413251261</v>
      </c>
      <c r="E296" s="15" t="n">
        <v>314.096467598249</v>
      </c>
      <c r="F296" s="15" t="n">
        <v>29</v>
      </c>
      <c r="G296" s="15" t="n">
        <v>88</v>
      </c>
      <c r="H296" s="15" t="n">
        <v>6</v>
      </c>
      <c r="I296" s="15" t="n">
        <v>89.98</v>
      </c>
      <c r="J296" s="16" t="n">
        <v>0.0357533957354511</v>
      </c>
      <c r="K296" s="15" t="n">
        <v>300602</v>
      </c>
      <c r="L296" s="15" t="n">
        <v>3571667</v>
      </c>
      <c r="M296" s="15" t="n">
        <f aca="false">+K296+L296</f>
        <v>3872269</v>
      </c>
    </row>
    <row r="297" customFormat="false" ht="12.8" hidden="false" customHeight="false" outlineLevel="0" collapsed="false">
      <c r="A297" s="14" t="s">
        <v>91</v>
      </c>
      <c r="B297" s="15" t="n">
        <v>7536</v>
      </c>
      <c r="C297" s="15" t="n">
        <v>48</v>
      </c>
      <c r="D297" s="15" t="n">
        <v>309.103207570185</v>
      </c>
      <c r="E297" s="15" t="n">
        <v>193.135497835498</v>
      </c>
      <c r="F297" s="15" t="n">
        <v>74</v>
      </c>
      <c r="G297" s="15" t="n">
        <v>206</v>
      </c>
      <c r="H297" s="15" t="n">
        <v>30</v>
      </c>
      <c r="I297" s="15" t="n">
        <v>215.9</v>
      </c>
      <c r="J297" s="16" t="n">
        <v>0.095018781657221</v>
      </c>
      <c r="K297" s="15" t="n">
        <v>798885</v>
      </c>
      <c r="L297" s="15" t="n">
        <v>4003933</v>
      </c>
      <c r="M297" s="15" t="n">
        <f aca="false">+K297+L297</f>
        <v>4802818</v>
      </c>
    </row>
    <row r="298" customFormat="false" ht="12.8" hidden="false" customHeight="false" outlineLevel="0" collapsed="false">
      <c r="A298" s="14" t="s">
        <v>92</v>
      </c>
      <c r="B298" s="15" t="n">
        <v>2104</v>
      </c>
      <c r="C298" s="15" t="n">
        <v>23</v>
      </c>
      <c r="D298" s="15" t="n">
        <v>194.694993412385</v>
      </c>
      <c r="E298" s="15" t="n">
        <v>64.7404479578393</v>
      </c>
      <c r="F298" s="15" t="n">
        <v>10</v>
      </c>
      <c r="G298" s="15" t="n">
        <v>43</v>
      </c>
      <c r="H298" s="15" t="n">
        <v>25</v>
      </c>
      <c r="I298" s="15" t="n">
        <v>51.25</v>
      </c>
      <c r="J298" s="16" t="n">
        <v>0.0074626044456004</v>
      </c>
      <c r="K298" s="15" t="n">
        <v>62743</v>
      </c>
      <c r="L298" s="15" t="n">
        <v>1642879</v>
      </c>
      <c r="M298" s="15" t="n">
        <f aca="false">+K298+L298</f>
        <v>1705622</v>
      </c>
    </row>
    <row r="299" customFormat="false" ht="12.8" hidden="false" customHeight="false" outlineLevel="0" collapsed="false">
      <c r="A299" s="14" t="s">
        <v>93</v>
      </c>
      <c r="B299" s="15" t="n">
        <v>7221</v>
      </c>
      <c r="C299" s="15" t="n">
        <v>26</v>
      </c>
      <c r="D299" s="15" t="n">
        <v>324.954338406309</v>
      </c>
      <c r="E299" s="15" t="n">
        <v>290.590702042672</v>
      </c>
      <c r="F299" s="15" t="n">
        <v>61</v>
      </c>
      <c r="G299" s="15" t="n">
        <v>147</v>
      </c>
      <c r="H299" s="15" t="n">
        <v>46</v>
      </c>
      <c r="I299" s="15" t="n">
        <v>162.18</v>
      </c>
      <c r="J299" s="16" t="n">
        <v>0.0897418796055227</v>
      </c>
      <c r="K299" s="15" t="n">
        <v>754518</v>
      </c>
      <c r="L299" s="15" t="n">
        <v>9682669</v>
      </c>
      <c r="M299" s="15" t="n">
        <f aca="false">+K299+L299</f>
        <v>10437187</v>
      </c>
    </row>
    <row r="300" customFormat="false" ht="12.8" hidden="false" customHeight="false" outlineLevel="0" collapsed="false">
      <c r="A300" s="14" t="s">
        <v>94</v>
      </c>
      <c r="B300" s="15" t="n">
        <v>2907</v>
      </c>
      <c r="C300" s="15" t="n">
        <v>27</v>
      </c>
      <c r="D300" s="15" t="n">
        <v>226.662878787879</v>
      </c>
      <c r="E300" s="15" t="n">
        <v>41.8787878787879</v>
      </c>
      <c r="F300" s="15" t="n">
        <v>2</v>
      </c>
      <c r="G300" s="15" t="n">
        <v>16</v>
      </c>
      <c r="H300" s="15" t="n">
        <v>3</v>
      </c>
      <c r="I300" s="15" t="n">
        <v>16.99</v>
      </c>
      <c r="J300" s="16" t="n">
        <v>0.00212642959457549</v>
      </c>
      <c r="K300" s="15" t="n">
        <v>17879</v>
      </c>
      <c r="L300" s="15" t="n">
        <v>1480336</v>
      </c>
      <c r="M300" s="15" t="n">
        <f aca="false">+K300+L300</f>
        <v>1498215</v>
      </c>
    </row>
    <row r="301" customFormat="false" ht="12.8" hidden="false" customHeight="false" outlineLevel="0" collapsed="false">
      <c r="A301" s="14" t="s">
        <v>95</v>
      </c>
      <c r="B301" s="15" t="n">
        <v>8820</v>
      </c>
      <c r="C301" s="15" t="n">
        <v>84</v>
      </c>
      <c r="D301" s="15" t="n">
        <v>324.775974025974</v>
      </c>
      <c r="E301" s="15" t="n">
        <v>258.957792207792</v>
      </c>
      <c r="F301" s="15" t="n">
        <v>22</v>
      </c>
      <c r="G301" s="15" t="n">
        <v>105</v>
      </c>
      <c r="H301" s="15" t="n">
        <v>20</v>
      </c>
      <c r="I301" s="15" t="n">
        <v>111.6</v>
      </c>
      <c r="J301" s="16" t="n">
        <v>0.0560183209562748</v>
      </c>
      <c r="K301" s="15" t="n">
        <v>470982</v>
      </c>
      <c r="L301" s="15" t="n">
        <v>6331324</v>
      </c>
      <c r="M301" s="15" t="n">
        <f aca="false">+K301+L301</f>
        <v>6802306</v>
      </c>
    </row>
    <row r="302" customFormat="false" ht="12.8" hidden="false" customHeight="false" outlineLevel="0" collapsed="false">
      <c r="A302" s="14" t="s">
        <v>96</v>
      </c>
      <c r="B302" s="15" t="n">
        <v>4666</v>
      </c>
      <c r="C302" s="15" t="n">
        <v>46</v>
      </c>
      <c r="D302" s="15" t="n">
        <v>331.068770378558</v>
      </c>
      <c r="E302" s="15" t="n">
        <v>171.442077922078</v>
      </c>
      <c r="F302" s="15" t="n">
        <v>16</v>
      </c>
      <c r="G302" s="15" t="n">
        <v>49</v>
      </c>
      <c r="H302" s="15" t="n">
        <v>4</v>
      </c>
      <c r="I302" s="15" t="n">
        <v>50.32</v>
      </c>
      <c r="J302" s="16" t="n">
        <v>0.00774821871096334</v>
      </c>
      <c r="K302" s="15" t="n">
        <v>65144</v>
      </c>
      <c r="L302" s="15" t="n">
        <v>2136644</v>
      </c>
      <c r="M302" s="15" t="n">
        <f aca="false">+K302+L302</f>
        <v>2201788</v>
      </c>
    </row>
    <row r="303" customFormat="false" ht="12.8" hidden="false" customHeight="false" outlineLevel="0" collapsed="false">
      <c r="A303" s="14" t="s">
        <v>97</v>
      </c>
      <c r="B303" s="15" t="n">
        <v>4895</v>
      </c>
      <c r="C303" s="15" t="n">
        <v>26</v>
      </c>
      <c r="D303" s="15" t="n">
        <v>246.245346145179</v>
      </c>
      <c r="E303" s="15" t="n">
        <v>137.863822477058</v>
      </c>
      <c r="F303" s="15" t="n">
        <v>7</v>
      </c>
      <c r="G303" s="15" t="n">
        <v>17</v>
      </c>
      <c r="H303" s="15" t="n">
        <v>10</v>
      </c>
      <c r="I303" s="15" t="n">
        <v>20.3</v>
      </c>
      <c r="J303" s="16" t="n">
        <v>0.0108004860103573</v>
      </c>
      <c r="K303" s="15" t="n">
        <v>90807</v>
      </c>
      <c r="L303" s="15" t="n">
        <v>3866458</v>
      </c>
      <c r="M303" s="15" t="n">
        <f aca="false">+K303+L303</f>
        <v>3957265</v>
      </c>
    </row>
    <row r="304" customFormat="false" ht="12.8" hidden="false" customHeight="false" outlineLevel="0" collapsed="false">
      <c r="A304" s="14" t="s">
        <v>98</v>
      </c>
      <c r="B304" s="15" t="n">
        <v>6984</v>
      </c>
      <c r="C304" s="15" t="n">
        <v>45</v>
      </c>
      <c r="D304" s="15" t="n">
        <v>331.969091871413</v>
      </c>
      <c r="E304" s="15" t="n">
        <v>193.070677979999</v>
      </c>
      <c r="F304" s="15" t="n">
        <v>1</v>
      </c>
      <c r="G304" s="15" t="n">
        <v>8</v>
      </c>
      <c r="H304" s="15" t="n">
        <v>8</v>
      </c>
      <c r="I304" s="15" t="n">
        <v>10.64</v>
      </c>
      <c r="J304" s="16" t="n">
        <v>0.0120830545182734</v>
      </c>
      <c r="K304" s="15" t="n">
        <v>101590</v>
      </c>
      <c r="L304" s="15" t="n">
        <v>1866064</v>
      </c>
      <c r="M304" s="15" t="n">
        <f aca="false">+K304+L304</f>
        <v>1967654</v>
      </c>
    </row>
    <row r="305" customFormat="false" ht="12.8" hidden="false" customHeight="false" outlineLevel="0" collapsed="false">
      <c r="A305" s="14" t="s">
        <v>99</v>
      </c>
      <c r="B305" s="15" t="n">
        <v>7010</v>
      </c>
      <c r="C305" s="15" t="n">
        <v>28</v>
      </c>
      <c r="D305" s="15" t="n">
        <v>255.557132404213</v>
      </c>
      <c r="E305" s="15" t="n">
        <v>156.013133725444</v>
      </c>
      <c r="F305" s="15" t="n">
        <v>2</v>
      </c>
      <c r="G305" s="15" t="n">
        <v>9</v>
      </c>
      <c r="H305" s="15" t="n">
        <v>2</v>
      </c>
      <c r="I305" s="15" t="n">
        <v>9.66</v>
      </c>
      <c r="J305" s="16" t="n">
        <v>0.0250232760631346</v>
      </c>
      <c r="K305" s="15" t="n">
        <v>210387</v>
      </c>
      <c r="L305" s="15" t="n">
        <v>2776124</v>
      </c>
      <c r="M305" s="15" t="n">
        <f aca="false">+K305+L305</f>
        <v>2986511</v>
      </c>
    </row>
    <row r="306" customFormat="false" ht="12.8" hidden="false" customHeight="false" outlineLevel="0" collapsed="false">
      <c r="A306" s="14" t="s">
        <v>100</v>
      </c>
      <c r="B306" s="15" t="n">
        <v>4089</v>
      </c>
      <c r="C306" s="15" t="n">
        <v>29</v>
      </c>
      <c r="D306" s="15" t="n">
        <v>418.304242424242</v>
      </c>
      <c r="E306" s="15" t="n">
        <v>170.838744588745</v>
      </c>
      <c r="F306" s="15" t="n">
        <v>28</v>
      </c>
      <c r="G306" s="15" t="n">
        <v>47</v>
      </c>
      <c r="H306" s="15" t="n">
        <v>7</v>
      </c>
      <c r="I306" s="15" t="n">
        <v>49.31</v>
      </c>
      <c r="J306" s="16" t="n">
        <v>0.00502663591292607</v>
      </c>
      <c r="K306" s="15" t="n">
        <v>42262</v>
      </c>
      <c r="L306" s="15" t="n">
        <v>2267265</v>
      </c>
      <c r="M306" s="15" t="n">
        <f aca="false">+K306+L306</f>
        <v>2309527</v>
      </c>
    </row>
    <row r="307" customFormat="false" ht="12.8" hidden="false" customHeight="false" outlineLevel="0" collapsed="false">
      <c r="A307" s="14" t="s">
        <v>101</v>
      </c>
      <c r="B307" s="15" t="n">
        <v>5430</v>
      </c>
      <c r="C307" s="15" t="n">
        <v>24</v>
      </c>
      <c r="D307" s="15" t="n">
        <v>260.60512019895</v>
      </c>
      <c r="E307" s="15" t="n">
        <v>167.446029289859</v>
      </c>
      <c r="F307" s="15" t="n">
        <v>8</v>
      </c>
      <c r="G307" s="15" t="n">
        <v>38</v>
      </c>
      <c r="H307" s="15" t="n">
        <v>9</v>
      </c>
      <c r="I307" s="15" t="n">
        <v>40.97</v>
      </c>
      <c r="J307" s="16" t="n">
        <v>0.018700104613077</v>
      </c>
      <c r="K307" s="15" t="n">
        <v>157224</v>
      </c>
      <c r="L307" s="15" t="n">
        <v>1487369</v>
      </c>
      <c r="M307" s="15" t="n">
        <f aca="false">+K307+L307</f>
        <v>1644593</v>
      </c>
    </row>
    <row r="308" customFormat="false" ht="12.8" hidden="false" customHeight="false" outlineLevel="0" collapsed="false">
      <c r="A308" s="14" t="s">
        <v>102</v>
      </c>
      <c r="B308" s="15" t="n">
        <v>6456</v>
      </c>
      <c r="C308" s="15" t="n">
        <v>42</v>
      </c>
      <c r="D308" s="15" t="n">
        <v>252.85342658284</v>
      </c>
      <c r="E308" s="15" t="n">
        <v>129.292348438739</v>
      </c>
      <c r="F308" s="15" t="n">
        <v>28</v>
      </c>
      <c r="G308" s="15" t="n">
        <v>60</v>
      </c>
      <c r="H308" s="15" t="n">
        <v>12</v>
      </c>
      <c r="I308" s="15" t="n">
        <v>63.96</v>
      </c>
      <c r="J308" s="16" t="n">
        <v>0.0240496510303189</v>
      </c>
      <c r="K308" s="15" t="n">
        <v>202201</v>
      </c>
      <c r="L308" s="15" t="n">
        <v>898936</v>
      </c>
      <c r="M308" s="15" t="n">
        <f aca="false">+K308+L308</f>
        <v>1101137</v>
      </c>
    </row>
    <row r="309" customFormat="false" ht="12.8" hidden="false" customHeight="false" outlineLevel="0" collapsed="false">
      <c r="A309" s="17" t="s">
        <v>103</v>
      </c>
      <c r="B309" s="18" t="n">
        <v>7112</v>
      </c>
      <c r="C309" s="18" t="n">
        <v>33</v>
      </c>
      <c r="D309" s="18" t="n">
        <v>371.170140447192</v>
      </c>
      <c r="E309" s="18" t="n">
        <v>175.596403900051</v>
      </c>
      <c r="F309" s="18" t="n">
        <v>10</v>
      </c>
      <c r="G309" s="18" t="n">
        <v>44</v>
      </c>
      <c r="H309" s="18" t="n">
        <v>10</v>
      </c>
      <c r="I309" s="18" t="n">
        <v>47.3</v>
      </c>
      <c r="J309" s="19" t="n">
        <v>0.00767422074662307</v>
      </c>
      <c r="K309" s="18" t="n">
        <v>64522</v>
      </c>
      <c r="L309" s="18" t="n">
        <v>1055375</v>
      </c>
      <c r="M309" s="18" t="n">
        <f aca="false">+K309+L309</f>
        <v>1119897</v>
      </c>
    </row>
    <row r="310" customFormat="false" ht="12.8" hidden="false" customHeight="false" outlineLevel="0" collapsed="false">
      <c r="A310" s="20" t="s">
        <v>49</v>
      </c>
      <c r="B310" s="21" t="n">
        <f aca="false">+SUM(B285:B309)</f>
        <v>255796</v>
      </c>
      <c r="C310" s="21" t="n">
        <f aca="false">+SUM(C285:C309)</f>
        <v>1216</v>
      </c>
      <c r="D310" s="21" t="n">
        <f aca="false">+SUM(D285:D309)</f>
        <v>13672.6304545455</v>
      </c>
      <c r="E310" s="21" t="n">
        <f aca="false">+SUM(E285:E309)</f>
        <v>8048.51227272727</v>
      </c>
      <c r="F310" s="21" t="n">
        <f aca="false">+SUM(F285:F309)</f>
        <v>2409</v>
      </c>
      <c r="G310" s="21" t="n">
        <f aca="false">+SUM(G285:G309)</f>
        <v>5806</v>
      </c>
      <c r="H310" s="21" t="n">
        <f aca="false">+SUM(H285:H309)</f>
        <v>693</v>
      </c>
      <c r="I310" s="21" t="n">
        <f aca="false">+SUM(I285:I309)</f>
        <v>6034.69</v>
      </c>
      <c r="J310" s="24" t="n">
        <f aca="false">+SUM(J285:J309)</f>
        <v>1</v>
      </c>
      <c r="K310" s="21" t="n">
        <f aca="false">+SUM(K285:K309)</f>
        <v>8407650</v>
      </c>
      <c r="L310" s="21" t="n">
        <f aca="false">SUM(L285:L309)</f>
        <v>159745355</v>
      </c>
      <c r="M310" s="21" t="n">
        <f aca="false">SUM(M285:M309)</f>
        <v>168153005</v>
      </c>
    </row>
    <row r="311" s="31" customFormat="true" ht="12.8" hidden="false" customHeight="false" outlineLevel="0" collapsed="false">
      <c r="A311" s="22" t="s">
        <v>50</v>
      </c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</row>
    <row r="312" s="31" customFormat="true" ht="12.8" hidden="false" customHeight="false" outlineLevel="0" collapsed="false">
      <c r="A312" s="22" t="s">
        <v>51</v>
      </c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</row>
    <row r="313" customFormat="false" ht="12.8" hidden="false" customHeight="false" outlineLevel="0" collapsed="false">
      <c r="A313" s="28"/>
      <c r="B313" s="29" t="n">
        <f aca="false">SUM(B285:B309)-B310</f>
        <v>0</v>
      </c>
      <c r="C313" s="29" t="n">
        <f aca="false">SUM(C285:C309)-C310</f>
        <v>0</v>
      </c>
      <c r="D313" s="29" t="n">
        <f aca="false">SUM(D285:D309)-D310</f>
        <v>0</v>
      </c>
      <c r="E313" s="29" t="n">
        <f aca="false">SUM(E285:E309)-E310</f>
        <v>0</v>
      </c>
      <c r="F313" s="29" t="n">
        <f aca="false">SUM(F285:F309)-F310</f>
        <v>0</v>
      </c>
      <c r="G313" s="29" t="n">
        <f aca="false">SUM(G285:G309)-G310</f>
        <v>0</v>
      </c>
      <c r="H313" s="29" t="n">
        <f aca="false">SUM(H285:H309)-H310</f>
        <v>0</v>
      </c>
      <c r="I313" s="29" t="n">
        <f aca="false">SUM(I285:I309)-I310</f>
        <v>0</v>
      </c>
      <c r="J313" s="29" t="n">
        <f aca="false">SUM(J285:J309)-J310</f>
        <v>0</v>
      </c>
      <c r="K313" s="29" t="n">
        <f aca="false">SUM(K285:K309)-K310</f>
        <v>0</v>
      </c>
      <c r="L313" s="29" t="n">
        <f aca="false">SUM(L285:L309)-L310</f>
        <v>0</v>
      </c>
      <c r="M313" s="29" t="n">
        <f aca="false">SUM(M285:M309)-M310</f>
        <v>0</v>
      </c>
    </row>
    <row r="314" customFormat="false" ht="12.8" hidden="false" customHeight="false" outlineLevel="0" collapsed="false">
      <c r="A314" s="7" t="s">
        <v>149</v>
      </c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</row>
    <row r="315" customFormat="false" ht="12.8" hidden="false" customHeight="false" outlineLevel="0" collapsed="false">
      <c r="A315" s="7" t="s">
        <v>150</v>
      </c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</row>
    <row r="316" customFormat="false" ht="12.75" hidden="false" customHeight="true" outlineLevel="0" collapsed="false">
      <c r="A316" s="8" t="s">
        <v>8</v>
      </c>
      <c r="B316" s="9" t="s">
        <v>9</v>
      </c>
      <c r="C316" s="9"/>
      <c r="D316" s="9"/>
      <c r="E316" s="9"/>
      <c r="F316" s="9"/>
      <c r="G316" s="9"/>
      <c r="H316" s="9"/>
      <c r="I316" s="9"/>
      <c r="J316" s="8" t="s">
        <v>10</v>
      </c>
      <c r="K316" s="8" t="s">
        <v>11</v>
      </c>
      <c r="L316" s="8" t="s">
        <v>12</v>
      </c>
      <c r="M316" s="8" t="s">
        <v>13</v>
      </c>
    </row>
    <row r="317" customFormat="false" ht="28.3" hidden="false" customHeight="false" outlineLevel="0" collapsed="false">
      <c r="A317" s="8"/>
      <c r="B317" s="10" t="s">
        <v>151</v>
      </c>
      <c r="C317" s="10" t="s">
        <v>152</v>
      </c>
      <c r="D317" s="10" t="s">
        <v>153</v>
      </c>
      <c r="E317" s="10" t="s">
        <v>154</v>
      </c>
      <c r="F317" s="10" t="s">
        <v>155</v>
      </c>
      <c r="G317" s="10" t="s">
        <v>156</v>
      </c>
      <c r="H317" s="10" t="s">
        <v>157</v>
      </c>
      <c r="I317" s="8" t="s">
        <v>21</v>
      </c>
      <c r="J317" s="8"/>
      <c r="K317" s="8"/>
      <c r="L317" s="8"/>
      <c r="M317" s="8"/>
    </row>
    <row r="318" customFormat="false" ht="12.8" hidden="false" customHeight="false" outlineLevel="0" collapsed="false">
      <c r="A318" s="11" t="s">
        <v>79</v>
      </c>
      <c r="B318" s="12" t="n">
        <v>25457</v>
      </c>
      <c r="C318" s="12" t="n">
        <v>70</v>
      </c>
      <c r="D318" s="12" t="n">
        <v>1744.4929355732</v>
      </c>
      <c r="E318" s="12" t="n">
        <v>1029.12391473063</v>
      </c>
      <c r="F318" s="12" t="n">
        <v>566</v>
      </c>
      <c r="G318" s="12" t="n">
        <v>1351</v>
      </c>
      <c r="H318" s="12" t="n">
        <v>91</v>
      </c>
      <c r="I318" s="12" t="n">
        <v>1381.03</v>
      </c>
      <c r="J318" s="13" t="n">
        <v>0.138891954258684</v>
      </c>
      <c r="K318" s="12" t="n">
        <v>1081754</v>
      </c>
      <c r="L318" s="12" t="n">
        <v>29907290</v>
      </c>
      <c r="M318" s="12" t="n">
        <f aca="false">+K318+L318</f>
        <v>30989044</v>
      </c>
    </row>
    <row r="319" customFormat="false" ht="12.8" hidden="false" customHeight="false" outlineLevel="0" collapsed="false">
      <c r="A319" s="14" t="s">
        <v>80</v>
      </c>
      <c r="B319" s="15" t="n">
        <v>19281</v>
      </c>
      <c r="C319" s="15" t="n">
        <v>45</v>
      </c>
      <c r="D319" s="15" t="n">
        <v>1720.85697881263</v>
      </c>
      <c r="E319" s="15" t="n">
        <v>1052.38017622207</v>
      </c>
      <c r="F319" s="15" t="n">
        <v>462</v>
      </c>
      <c r="G319" s="15" t="n">
        <v>1077</v>
      </c>
      <c r="H319" s="15" t="n">
        <v>93</v>
      </c>
      <c r="I319" s="15" t="n">
        <v>1107.69</v>
      </c>
      <c r="J319" s="16" t="n">
        <v>0.0987651853213135</v>
      </c>
      <c r="K319" s="15" t="n">
        <v>769229</v>
      </c>
      <c r="L319" s="15" t="n">
        <v>18860910</v>
      </c>
      <c r="M319" s="15" t="n">
        <f aca="false">+K319+L319</f>
        <v>19630139</v>
      </c>
    </row>
    <row r="320" customFormat="false" ht="12.8" hidden="false" customHeight="false" outlineLevel="0" collapsed="false">
      <c r="A320" s="14" t="s">
        <v>81</v>
      </c>
      <c r="B320" s="15" t="n">
        <v>22623</v>
      </c>
      <c r="C320" s="15" t="n">
        <v>100</v>
      </c>
      <c r="D320" s="15" t="n">
        <v>1303.2596362657</v>
      </c>
      <c r="E320" s="15" t="n">
        <v>902.310871690121</v>
      </c>
      <c r="F320" s="15" t="n">
        <v>259</v>
      </c>
      <c r="G320" s="15" t="n">
        <v>634</v>
      </c>
      <c r="H320" s="15" t="n">
        <v>23</v>
      </c>
      <c r="I320" s="15" t="n">
        <v>641.59</v>
      </c>
      <c r="J320" s="16" t="n">
        <v>0.0653669485561052</v>
      </c>
      <c r="K320" s="15" t="n">
        <v>509108</v>
      </c>
      <c r="L320" s="15" t="n">
        <v>11083412</v>
      </c>
      <c r="M320" s="15" t="n">
        <f aca="false">+K320+L320</f>
        <v>11592520</v>
      </c>
    </row>
    <row r="321" customFormat="false" ht="12.8" hidden="false" customHeight="false" outlineLevel="0" collapsed="false">
      <c r="A321" s="14" t="s">
        <v>82</v>
      </c>
      <c r="B321" s="15" t="n">
        <v>13317</v>
      </c>
      <c r="C321" s="15" t="n">
        <v>57</v>
      </c>
      <c r="D321" s="15" t="n">
        <v>541.310438810126</v>
      </c>
      <c r="E321" s="15" t="n">
        <v>376.406805484069</v>
      </c>
      <c r="F321" s="15" t="n">
        <v>84</v>
      </c>
      <c r="G321" s="15" t="n">
        <v>165</v>
      </c>
      <c r="H321" s="15" t="n">
        <v>27</v>
      </c>
      <c r="I321" s="15" t="n">
        <v>173.91</v>
      </c>
      <c r="J321" s="16" t="n">
        <v>0.0454129815971319</v>
      </c>
      <c r="K321" s="15" t="n">
        <v>353698</v>
      </c>
      <c r="L321" s="15" t="n">
        <v>8379192</v>
      </c>
      <c r="M321" s="15" t="n">
        <f aca="false">+K321+L321</f>
        <v>8732890</v>
      </c>
    </row>
    <row r="322" customFormat="false" ht="12.8" hidden="false" customHeight="false" outlineLevel="0" collapsed="false">
      <c r="A322" s="14" t="s">
        <v>83</v>
      </c>
      <c r="B322" s="15" t="n">
        <v>14571</v>
      </c>
      <c r="C322" s="15" t="n">
        <v>103</v>
      </c>
      <c r="D322" s="15" t="n">
        <v>379.913526444372</v>
      </c>
      <c r="E322" s="15" t="n">
        <v>220.158331639177</v>
      </c>
      <c r="F322" s="15" t="n">
        <v>101</v>
      </c>
      <c r="G322" s="15" t="n">
        <v>180</v>
      </c>
      <c r="H322" s="15" t="n">
        <v>1</v>
      </c>
      <c r="I322" s="15" t="n">
        <v>180.33</v>
      </c>
      <c r="J322" s="16" t="n">
        <v>0.102356759791446</v>
      </c>
      <c r="K322" s="15" t="n">
        <v>797202</v>
      </c>
      <c r="L322" s="15" t="n">
        <v>7610545</v>
      </c>
      <c r="M322" s="15" t="n">
        <f aca="false">+K322+L322</f>
        <v>8407747</v>
      </c>
    </row>
    <row r="323" customFormat="false" ht="12.8" hidden="false" customHeight="false" outlineLevel="0" collapsed="false">
      <c r="A323" s="14" t="s">
        <v>84</v>
      </c>
      <c r="B323" s="15" t="n">
        <v>17621</v>
      </c>
      <c r="C323" s="15" t="n">
        <v>98</v>
      </c>
      <c r="D323" s="15" t="n">
        <v>871.863377171075</v>
      </c>
      <c r="E323" s="15" t="n">
        <v>564.204535449114</v>
      </c>
      <c r="F323" s="15" t="n">
        <v>142</v>
      </c>
      <c r="G323" s="15" t="n">
        <v>295</v>
      </c>
      <c r="H323" s="15" t="n">
        <v>13</v>
      </c>
      <c r="I323" s="15" t="n">
        <v>299.29</v>
      </c>
      <c r="J323" s="16" t="n">
        <v>0.0379038025451715</v>
      </c>
      <c r="K323" s="15" t="n">
        <v>295213</v>
      </c>
      <c r="L323" s="15" t="n">
        <v>9623204</v>
      </c>
      <c r="M323" s="15" t="n">
        <f aca="false">+K323+L323</f>
        <v>9918417</v>
      </c>
    </row>
    <row r="324" customFormat="false" ht="12.8" hidden="false" customHeight="false" outlineLevel="0" collapsed="false">
      <c r="A324" s="14" t="s">
        <v>85</v>
      </c>
      <c r="B324" s="15" t="n">
        <v>11482</v>
      </c>
      <c r="C324" s="15" t="n">
        <v>56</v>
      </c>
      <c r="D324" s="15" t="n">
        <v>723.057714899114</v>
      </c>
      <c r="E324" s="15" t="n">
        <v>379.654209200832</v>
      </c>
      <c r="F324" s="15" t="n">
        <v>136</v>
      </c>
      <c r="G324" s="15" t="n">
        <v>310</v>
      </c>
      <c r="H324" s="15" t="n">
        <v>15</v>
      </c>
      <c r="I324" s="15" t="n">
        <v>314.95</v>
      </c>
      <c r="J324" s="16" t="n">
        <v>0.0409868344121498</v>
      </c>
      <c r="K324" s="15" t="n">
        <v>319225</v>
      </c>
      <c r="L324" s="15" t="n">
        <v>7310638</v>
      </c>
      <c r="M324" s="15" t="n">
        <f aca="false">+K324+L324</f>
        <v>7629863</v>
      </c>
    </row>
    <row r="325" customFormat="false" ht="12.8" hidden="false" customHeight="false" outlineLevel="0" collapsed="false">
      <c r="A325" s="14" t="s">
        <v>86</v>
      </c>
      <c r="B325" s="15" t="n">
        <v>9257</v>
      </c>
      <c r="C325" s="15" t="n">
        <v>46</v>
      </c>
      <c r="D325" s="15" t="n">
        <v>483.069523148159</v>
      </c>
      <c r="E325" s="15" t="n">
        <v>280.106131842123</v>
      </c>
      <c r="F325" s="15" t="n">
        <v>56</v>
      </c>
      <c r="G325" s="15" t="n">
        <v>190</v>
      </c>
      <c r="H325" s="15" t="n">
        <v>12</v>
      </c>
      <c r="I325" s="15" t="n">
        <v>193.96</v>
      </c>
      <c r="J325" s="16" t="n">
        <v>0.0308066642988075</v>
      </c>
      <c r="K325" s="15" t="n">
        <v>239937</v>
      </c>
      <c r="L325" s="15" t="n">
        <v>7195032</v>
      </c>
      <c r="M325" s="15" t="n">
        <f aca="false">+K325+L325</f>
        <v>7434969</v>
      </c>
    </row>
    <row r="326" customFormat="false" ht="12.8" hidden="false" customHeight="false" outlineLevel="0" collapsed="false">
      <c r="A326" s="14" t="s">
        <v>87</v>
      </c>
      <c r="B326" s="15" t="n">
        <v>15746</v>
      </c>
      <c r="C326" s="15" t="n">
        <v>69</v>
      </c>
      <c r="D326" s="15" t="n">
        <v>670.296767953008</v>
      </c>
      <c r="E326" s="15" t="n">
        <v>270.499620627286</v>
      </c>
      <c r="F326" s="15" t="n">
        <v>53</v>
      </c>
      <c r="G326" s="15" t="n">
        <v>129</v>
      </c>
      <c r="H326" s="15" t="n">
        <v>8</v>
      </c>
      <c r="I326" s="15" t="n">
        <v>131.64</v>
      </c>
      <c r="J326" s="16" t="n">
        <v>0.0125884010537074</v>
      </c>
      <c r="K326" s="15" t="n">
        <v>98044</v>
      </c>
      <c r="L326" s="15" t="n">
        <v>3077205</v>
      </c>
      <c r="M326" s="15" t="n">
        <f aca="false">+K326+L326</f>
        <v>3175249</v>
      </c>
    </row>
    <row r="327" customFormat="false" ht="12.8" hidden="false" customHeight="false" outlineLevel="0" collapsed="false">
      <c r="A327" s="14" t="s">
        <v>88</v>
      </c>
      <c r="B327" s="15" t="n">
        <v>6522</v>
      </c>
      <c r="C327" s="15" t="n">
        <v>47</v>
      </c>
      <c r="D327" s="15" t="n">
        <v>349.805906282401</v>
      </c>
      <c r="E327" s="15" t="n">
        <v>184.019378197483</v>
      </c>
      <c r="F327" s="15" t="n">
        <v>21</v>
      </c>
      <c r="G327" s="15" t="n">
        <v>89</v>
      </c>
      <c r="H327" s="15" t="n">
        <v>2</v>
      </c>
      <c r="I327" s="15" t="n">
        <v>89.66</v>
      </c>
      <c r="J327" s="16" t="n">
        <v>0.0129604998921552</v>
      </c>
      <c r="K327" s="15" t="n">
        <v>100942</v>
      </c>
      <c r="L327" s="15" t="n">
        <v>2957056</v>
      </c>
      <c r="M327" s="15" t="n">
        <f aca="false">+K327+L327</f>
        <v>3057998</v>
      </c>
    </row>
    <row r="328" customFormat="false" ht="12.8" hidden="false" customHeight="false" outlineLevel="0" collapsed="false">
      <c r="A328" s="14" t="s">
        <v>89</v>
      </c>
      <c r="B328" s="15" t="n">
        <v>7837</v>
      </c>
      <c r="C328" s="15" t="n">
        <v>38</v>
      </c>
      <c r="D328" s="15" t="n">
        <v>303.293760262726</v>
      </c>
      <c r="E328" s="15" t="n">
        <v>158.958225108225</v>
      </c>
      <c r="F328" s="15" t="n">
        <v>12</v>
      </c>
      <c r="G328" s="15" t="n">
        <v>69</v>
      </c>
      <c r="H328" s="15" t="n">
        <v>6</v>
      </c>
      <c r="I328" s="15" t="n">
        <v>70.98</v>
      </c>
      <c r="J328" s="16" t="n">
        <v>0.0175595353400342</v>
      </c>
      <c r="K328" s="15" t="n">
        <v>136762</v>
      </c>
      <c r="L328" s="15" t="n">
        <v>3068628</v>
      </c>
      <c r="M328" s="15" t="n">
        <f aca="false">+K328+L328</f>
        <v>3205390</v>
      </c>
    </row>
    <row r="329" customFormat="false" ht="12.8" hidden="false" customHeight="false" outlineLevel="0" collapsed="false">
      <c r="A329" s="14" t="s">
        <v>90</v>
      </c>
      <c r="B329" s="15" t="n">
        <v>10055</v>
      </c>
      <c r="C329" s="15" t="n">
        <v>43</v>
      </c>
      <c r="D329" s="15" t="n">
        <v>405.08402886643</v>
      </c>
      <c r="E329" s="15" t="n">
        <v>296.011638490848</v>
      </c>
      <c r="F329" s="15" t="n">
        <v>26</v>
      </c>
      <c r="G329" s="15" t="n">
        <v>70</v>
      </c>
      <c r="H329" s="15" t="n">
        <v>3</v>
      </c>
      <c r="I329" s="15" t="n">
        <v>70.99</v>
      </c>
      <c r="J329" s="16" t="n">
        <v>0.0358365765525225</v>
      </c>
      <c r="K329" s="15" t="n">
        <v>279112</v>
      </c>
      <c r="L329" s="15" t="n">
        <v>3203657</v>
      </c>
      <c r="M329" s="15" t="n">
        <f aca="false">+K329+L329</f>
        <v>3482769</v>
      </c>
    </row>
    <row r="330" customFormat="false" ht="12.8" hidden="false" customHeight="false" outlineLevel="0" collapsed="false">
      <c r="A330" s="14" t="s">
        <v>91</v>
      </c>
      <c r="B330" s="15" t="n">
        <v>7098</v>
      </c>
      <c r="C330" s="15" t="n">
        <v>47</v>
      </c>
      <c r="D330" s="15" t="n">
        <v>317.462790422634</v>
      </c>
      <c r="E330" s="15" t="n">
        <v>189.87987012987</v>
      </c>
      <c r="F330" s="15" t="n">
        <v>68</v>
      </c>
      <c r="G330" s="15" t="n">
        <v>175</v>
      </c>
      <c r="H330" s="15" t="n">
        <v>21</v>
      </c>
      <c r="I330" s="15" t="n">
        <v>181.93</v>
      </c>
      <c r="J330" s="16" t="n">
        <v>0.0727690629683792</v>
      </c>
      <c r="K330" s="15" t="n">
        <v>566759</v>
      </c>
      <c r="L330" s="15" t="n">
        <v>3337517</v>
      </c>
      <c r="M330" s="15" t="n">
        <f aca="false">+K330+L330</f>
        <v>3904276</v>
      </c>
    </row>
    <row r="331" customFormat="false" ht="12.8" hidden="false" customHeight="false" outlineLevel="0" collapsed="false">
      <c r="A331" s="14" t="s">
        <v>92</v>
      </c>
      <c r="B331" s="15" t="n">
        <v>3820</v>
      </c>
      <c r="C331" s="15" t="n">
        <v>53</v>
      </c>
      <c r="D331" s="15" t="n">
        <v>172.854058775816</v>
      </c>
      <c r="E331" s="15" t="n">
        <v>54.2840909090909</v>
      </c>
      <c r="F331" s="15" t="n">
        <v>9</v>
      </c>
      <c r="G331" s="15" t="n">
        <v>42</v>
      </c>
      <c r="H331" s="15" t="n">
        <v>0</v>
      </c>
      <c r="I331" s="15" t="n">
        <v>42</v>
      </c>
      <c r="J331" s="16" t="n">
        <v>0.0110985755480977</v>
      </c>
      <c r="K331" s="15" t="n">
        <v>86441</v>
      </c>
      <c r="L331" s="15" t="n">
        <v>1515547</v>
      </c>
      <c r="M331" s="15" t="n">
        <f aca="false">+K331+L331</f>
        <v>1601988</v>
      </c>
    </row>
    <row r="332" customFormat="false" ht="12.8" hidden="false" customHeight="false" outlineLevel="0" collapsed="false">
      <c r="A332" s="14" t="s">
        <v>93</v>
      </c>
      <c r="B332" s="15" t="n">
        <v>7000</v>
      </c>
      <c r="C332" s="15" t="n">
        <v>26</v>
      </c>
      <c r="D332" s="15" t="n">
        <v>310.381631329472</v>
      </c>
      <c r="E332" s="15" t="n">
        <v>273.972540420381</v>
      </c>
      <c r="F332" s="15" t="n">
        <v>56</v>
      </c>
      <c r="G332" s="15" t="n">
        <v>128</v>
      </c>
      <c r="H332" s="15" t="n">
        <v>15</v>
      </c>
      <c r="I332" s="15" t="n">
        <v>132.95</v>
      </c>
      <c r="J332" s="16" t="n">
        <v>0.0921678308114556</v>
      </c>
      <c r="K332" s="15" t="n">
        <v>717846</v>
      </c>
      <c r="L332" s="15" t="n">
        <v>8723824</v>
      </c>
      <c r="M332" s="15" t="n">
        <f aca="false">+K332+L332</f>
        <v>9441670</v>
      </c>
    </row>
    <row r="333" customFormat="false" ht="12.8" hidden="false" customHeight="false" outlineLevel="0" collapsed="false">
      <c r="A333" s="14" t="s">
        <v>94</v>
      </c>
      <c r="B333" s="15" t="n">
        <v>3115</v>
      </c>
      <c r="C333" s="15" t="n">
        <v>50</v>
      </c>
      <c r="D333" s="15" t="n">
        <v>188.604603174603</v>
      </c>
      <c r="E333" s="15" t="n">
        <v>68.0209090909091</v>
      </c>
      <c r="F333" s="15" t="n">
        <v>2</v>
      </c>
      <c r="G333" s="15" t="n">
        <v>4</v>
      </c>
      <c r="H333" s="15" t="n">
        <v>2</v>
      </c>
      <c r="I333" s="15" t="n">
        <v>4.66</v>
      </c>
      <c r="J333" s="16" t="n">
        <v>0.00234425695625786</v>
      </c>
      <c r="K333" s="15" t="n">
        <v>18258</v>
      </c>
      <c r="L333" s="15" t="n">
        <v>1425233</v>
      </c>
      <c r="M333" s="15" t="n">
        <f aca="false">+K333+L333</f>
        <v>1443491</v>
      </c>
    </row>
    <row r="334" customFormat="false" ht="12.8" hidden="false" customHeight="false" outlineLevel="0" collapsed="false">
      <c r="A334" s="14" t="s">
        <v>95</v>
      </c>
      <c r="B334" s="15" t="n">
        <v>8828</v>
      </c>
      <c r="C334" s="15" t="n">
        <v>84</v>
      </c>
      <c r="D334" s="15" t="n">
        <v>312.649047619048</v>
      </c>
      <c r="E334" s="15" t="n">
        <v>246.87632034632</v>
      </c>
      <c r="F334" s="15" t="n">
        <v>18</v>
      </c>
      <c r="G334" s="15" t="n">
        <v>77</v>
      </c>
      <c r="H334" s="15" t="n">
        <v>14</v>
      </c>
      <c r="I334" s="15" t="n">
        <v>81.62</v>
      </c>
      <c r="J334" s="16" t="n">
        <v>0.0546789917614345</v>
      </c>
      <c r="K334" s="15" t="n">
        <v>425866</v>
      </c>
      <c r="L334" s="15" t="n">
        <v>5747873</v>
      </c>
      <c r="M334" s="15" t="n">
        <f aca="false">+K334+L334</f>
        <v>6173739</v>
      </c>
    </row>
    <row r="335" customFormat="false" ht="12.8" hidden="false" customHeight="false" outlineLevel="0" collapsed="false">
      <c r="A335" s="14" t="s">
        <v>96</v>
      </c>
      <c r="B335" s="15" t="n">
        <v>12015</v>
      </c>
      <c r="C335" s="15" t="n">
        <v>201</v>
      </c>
      <c r="D335" s="15" t="n">
        <v>384.212384276223</v>
      </c>
      <c r="E335" s="15" t="n">
        <v>191.340842774247</v>
      </c>
      <c r="F335" s="15" t="n">
        <v>20</v>
      </c>
      <c r="G335" s="15" t="n">
        <v>27</v>
      </c>
      <c r="H335" s="15" t="n">
        <v>3</v>
      </c>
      <c r="I335" s="15" t="n">
        <v>27.99</v>
      </c>
      <c r="J335" s="16" t="n">
        <v>0.023182188684547</v>
      </c>
      <c r="K335" s="15" t="n">
        <v>180554</v>
      </c>
      <c r="L335" s="15" t="n">
        <v>1902910</v>
      </c>
      <c r="M335" s="15" t="n">
        <f aca="false">+K335+L335</f>
        <v>2083464</v>
      </c>
    </row>
    <row r="336" customFormat="false" ht="12.8" hidden="false" customHeight="false" outlineLevel="0" collapsed="false">
      <c r="A336" s="14" t="s">
        <v>97</v>
      </c>
      <c r="B336" s="15" t="n">
        <v>5323</v>
      </c>
      <c r="C336" s="15" t="n">
        <v>31</v>
      </c>
      <c r="D336" s="15" t="n">
        <v>287.174714873388</v>
      </c>
      <c r="E336" s="15" t="n">
        <v>136.399185444341</v>
      </c>
      <c r="F336" s="15" t="n">
        <v>5</v>
      </c>
      <c r="G336" s="15" t="n">
        <v>18</v>
      </c>
      <c r="H336" s="15" t="n">
        <v>2</v>
      </c>
      <c r="I336" s="15" t="n">
        <v>18.66</v>
      </c>
      <c r="J336" s="16" t="n">
        <v>0.00483500060037333</v>
      </c>
      <c r="K336" s="15" t="n">
        <v>37657</v>
      </c>
      <c r="L336" s="15" t="n">
        <v>3732566</v>
      </c>
      <c r="M336" s="15" t="n">
        <f aca="false">+K336+L336</f>
        <v>3770223</v>
      </c>
    </row>
    <row r="337" customFormat="false" ht="12.8" hidden="false" customHeight="false" outlineLevel="0" collapsed="false">
      <c r="A337" s="14" t="s">
        <v>98</v>
      </c>
      <c r="B337" s="15" t="n">
        <v>7474</v>
      </c>
      <c r="C337" s="15" t="n">
        <v>60</v>
      </c>
      <c r="D337" s="15" t="n">
        <v>302.998771028891</v>
      </c>
      <c r="E337" s="15" t="n">
        <v>161.167937741202</v>
      </c>
      <c r="F337" s="15" t="n">
        <v>2</v>
      </c>
      <c r="G337" s="15" t="n">
        <v>6</v>
      </c>
      <c r="H337" s="15" t="n">
        <v>8</v>
      </c>
      <c r="I337" s="15" t="n">
        <v>8.64</v>
      </c>
      <c r="J337" s="16" t="n">
        <v>0.0106333028021803</v>
      </c>
      <c r="K337" s="15" t="n">
        <v>82817</v>
      </c>
      <c r="L337" s="15" t="n">
        <v>1736801</v>
      </c>
      <c r="M337" s="15" t="n">
        <f aca="false">+K337+L337</f>
        <v>1819618</v>
      </c>
    </row>
    <row r="338" customFormat="false" ht="12.8" hidden="false" customHeight="false" outlineLevel="0" collapsed="false">
      <c r="A338" s="14" t="s">
        <v>99</v>
      </c>
      <c r="B338" s="15" t="n">
        <v>9001</v>
      </c>
      <c r="C338" s="15" t="n">
        <v>58</v>
      </c>
      <c r="D338" s="15" t="n">
        <v>259.964656716384</v>
      </c>
      <c r="E338" s="15" t="n">
        <v>155.916630643079</v>
      </c>
      <c r="F338" s="15" t="n">
        <v>5</v>
      </c>
      <c r="G338" s="15" t="n">
        <v>18</v>
      </c>
      <c r="H338" s="15" t="n">
        <v>0</v>
      </c>
      <c r="I338" s="15" t="n">
        <v>18</v>
      </c>
      <c r="J338" s="16" t="n">
        <v>0.0359259133918012</v>
      </c>
      <c r="K338" s="15" t="n">
        <v>279808</v>
      </c>
      <c r="L338" s="15" t="n">
        <v>2427219</v>
      </c>
      <c r="M338" s="15" t="n">
        <f aca="false">+K338+L338</f>
        <v>2707027</v>
      </c>
    </row>
    <row r="339" customFormat="false" ht="12.8" hidden="false" customHeight="false" outlineLevel="0" collapsed="false">
      <c r="A339" s="14" t="s">
        <v>100</v>
      </c>
      <c r="B339" s="15" t="n">
        <v>4440</v>
      </c>
      <c r="C339" s="15" t="n">
        <v>30</v>
      </c>
      <c r="D339" s="15" t="n">
        <v>239.819153568538</v>
      </c>
      <c r="E339" s="15" t="n">
        <v>133.231292517007</v>
      </c>
      <c r="F339" s="15" t="n">
        <v>30</v>
      </c>
      <c r="G339" s="15" t="n">
        <v>47</v>
      </c>
      <c r="H339" s="15" t="n">
        <v>1</v>
      </c>
      <c r="I339" s="15" t="n">
        <v>47.33</v>
      </c>
      <c r="J339" s="16" t="n">
        <v>0.0165697226224584</v>
      </c>
      <c r="K339" s="15" t="n">
        <v>129053</v>
      </c>
      <c r="L339" s="15" t="n">
        <v>2081780</v>
      </c>
      <c r="M339" s="15" t="n">
        <f aca="false">+K339+L339</f>
        <v>2210833</v>
      </c>
    </row>
    <row r="340" customFormat="false" ht="12.8" hidden="false" customHeight="false" outlineLevel="0" collapsed="false">
      <c r="A340" s="14" t="s">
        <v>101</v>
      </c>
      <c r="B340" s="15" t="n">
        <v>5486</v>
      </c>
      <c r="C340" s="15" t="n">
        <v>23</v>
      </c>
      <c r="D340" s="15" t="n">
        <v>258.822455817386</v>
      </c>
      <c r="E340" s="15" t="n">
        <v>165.686092181023</v>
      </c>
      <c r="F340" s="15" t="n">
        <v>6</v>
      </c>
      <c r="G340" s="15" t="n">
        <v>19</v>
      </c>
      <c r="H340" s="15" t="n">
        <v>8</v>
      </c>
      <c r="I340" s="15" t="n">
        <v>21.64</v>
      </c>
      <c r="J340" s="16" t="n">
        <v>0.0165236228076639</v>
      </c>
      <c r="K340" s="15" t="n">
        <v>128694</v>
      </c>
      <c r="L340" s="15" t="n">
        <v>1321655</v>
      </c>
      <c r="M340" s="15" t="n">
        <f aca="false">+K340+L340</f>
        <v>1450349</v>
      </c>
    </row>
    <row r="341" customFormat="false" ht="12.8" hidden="false" customHeight="false" outlineLevel="0" collapsed="false">
      <c r="A341" s="14" t="s">
        <v>102</v>
      </c>
      <c r="B341" s="15" t="n">
        <v>5611</v>
      </c>
      <c r="C341" s="15" t="n">
        <v>43</v>
      </c>
      <c r="D341" s="15" t="n">
        <v>290.488241531169</v>
      </c>
      <c r="E341" s="15" t="n">
        <v>145.793177558199</v>
      </c>
      <c r="F341" s="15" t="n">
        <v>31</v>
      </c>
      <c r="G341" s="15" t="n">
        <v>45</v>
      </c>
      <c r="H341" s="15" t="n">
        <v>4</v>
      </c>
      <c r="I341" s="15" t="n">
        <v>46.32</v>
      </c>
      <c r="J341" s="16" t="n">
        <v>0.0117478297237268</v>
      </c>
      <c r="K341" s="15" t="n">
        <v>91498</v>
      </c>
      <c r="L341" s="15" t="n">
        <v>785064</v>
      </c>
      <c r="M341" s="15" t="n">
        <f aca="false">+K341+L341</f>
        <v>876562</v>
      </c>
    </row>
    <row r="342" customFormat="false" ht="12.8" hidden="false" customHeight="false" outlineLevel="0" collapsed="false">
      <c r="A342" s="17" t="s">
        <v>103</v>
      </c>
      <c r="B342" s="18" t="n">
        <v>6627</v>
      </c>
      <c r="C342" s="18" t="n">
        <v>29</v>
      </c>
      <c r="D342" s="18" t="n">
        <v>324.498062071982</v>
      </c>
      <c r="E342" s="18" t="n">
        <v>168.024227795023</v>
      </c>
      <c r="F342" s="18" t="n">
        <v>9</v>
      </c>
      <c r="G342" s="18" t="n">
        <v>34</v>
      </c>
      <c r="H342" s="18" t="n">
        <v>4</v>
      </c>
      <c r="I342" s="18" t="n">
        <v>35.32</v>
      </c>
      <c r="J342" s="19" t="n">
        <v>0.00808755770239549</v>
      </c>
      <c r="K342" s="18" t="n">
        <v>62990</v>
      </c>
      <c r="L342" s="18" t="n">
        <v>966117</v>
      </c>
      <c r="M342" s="18" t="n">
        <f aca="false">+K342+L342</f>
        <v>1029107</v>
      </c>
    </row>
    <row r="343" customFormat="false" ht="12.8" hidden="false" customHeight="false" outlineLevel="0" collapsed="false">
      <c r="A343" s="20" t="s">
        <v>49</v>
      </c>
      <c r="B343" s="21" t="n">
        <f aca="false">SUM(B318:B342)</f>
        <v>259607</v>
      </c>
      <c r="C343" s="21" t="n">
        <f aca="false">SUM(C318:C342)</f>
        <v>1507</v>
      </c>
      <c r="D343" s="21" t="n">
        <f aca="false">SUM(D318:D342)</f>
        <v>13146.2351656945</v>
      </c>
      <c r="E343" s="21" t="n">
        <f aca="false">SUM(E318:E342)</f>
        <v>7804.42695623267</v>
      </c>
      <c r="F343" s="21" t="n">
        <f aca="false">SUM(F318:F342)</f>
        <v>2179</v>
      </c>
      <c r="G343" s="21" t="n">
        <f aca="false">SUM(G318:G342)</f>
        <v>5199</v>
      </c>
      <c r="H343" s="21" t="n">
        <f aca="false">SUM(H318:H342)</f>
        <v>376</v>
      </c>
      <c r="I343" s="21" t="n">
        <f aca="false">SUM(I318:I342)</f>
        <v>5323.08</v>
      </c>
      <c r="J343" s="21" t="n">
        <f aca="false">SUM(J318:J342)</f>
        <v>1</v>
      </c>
      <c r="K343" s="21" t="n">
        <f aca="false">SUM(K318:K342)</f>
        <v>7788467</v>
      </c>
      <c r="L343" s="21" t="n">
        <f aca="false">SUM(L318:L342)</f>
        <v>147980875</v>
      </c>
      <c r="M343" s="21" t="n">
        <f aca="false">SUM(M318:M342)</f>
        <v>155769342</v>
      </c>
    </row>
    <row r="344" customFormat="false" ht="12.8" hidden="false" customHeight="false" outlineLevel="0" collapsed="false">
      <c r="A344" s="22" t="s">
        <v>50</v>
      </c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</row>
    <row r="345" customFormat="false" ht="12.8" hidden="false" customHeight="false" outlineLevel="0" collapsed="false">
      <c r="A345" s="22" t="s">
        <v>51</v>
      </c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</row>
    <row r="346" customFormat="false" ht="12.8" hidden="false" customHeight="false" outlineLevel="0" collapsed="false">
      <c r="A346" s="3"/>
      <c r="B346" s="29" t="n">
        <f aca="false">SUM(B318:B342)-B343</f>
        <v>0</v>
      </c>
      <c r="C346" s="29" t="n">
        <f aca="false">SUM(C318:C342)-C343</f>
        <v>0</v>
      </c>
      <c r="D346" s="29" t="n">
        <f aca="false">SUM(D318:D342)-D343</f>
        <v>0</v>
      </c>
      <c r="E346" s="29" t="n">
        <f aca="false">SUM(E318:E342)-E343</f>
        <v>0</v>
      </c>
      <c r="F346" s="29" t="n">
        <f aca="false">SUM(F318:F342)-F343</f>
        <v>0</v>
      </c>
      <c r="G346" s="29" t="n">
        <f aca="false">SUM(G318:G342)-G343</f>
        <v>0</v>
      </c>
      <c r="H346" s="29" t="n">
        <f aca="false">SUM(H318:H342)-H343</f>
        <v>0</v>
      </c>
      <c r="I346" s="29" t="n">
        <f aca="false">SUM(I318:I342)-I343</f>
        <v>0</v>
      </c>
      <c r="J346" s="29" t="n">
        <f aca="false">SUM(J318:J342)-J343</f>
        <v>0</v>
      </c>
      <c r="K346" s="29" t="n">
        <f aca="false">SUM(K318:K342)-K343</f>
        <v>0</v>
      </c>
      <c r="L346" s="29" t="n">
        <f aca="false">SUM(L318:L342)-L343</f>
        <v>0</v>
      </c>
      <c r="M346" s="29" t="n">
        <f aca="false">SUM(M318:M342)-M343</f>
        <v>0</v>
      </c>
    </row>
    <row r="347" customFormat="false" ht="12.8" hidden="false" customHeight="false" outlineLevel="0" collapsed="false">
      <c r="A347" s="7" t="s">
        <v>158</v>
      </c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</row>
    <row r="348" customFormat="false" ht="12.8" hidden="false" customHeight="false" outlineLevel="0" collapsed="false">
      <c r="A348" s="7" t="s">
        <v>159</v>
      </c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</row>
    <row r="349" customFormat="false" ht="12.75" hidden="false" customHeight="true" outlineLevel="0" collapsed="false">
      <c r="A349" s="8" t="s">
        <v>8</v>
      </c>
      <c r="B349" s="9" t="s">
        <v>9</v>
      </c>
      <c r="C349" s="9"/>
      <c r="D349" s="9"/>
      <c r="E349" s="9"/>
      <c r="F349" s="9"/>
      <c r="G349" s="9"/>
      <c r="H349" s="9"/>
      <c r="I349" s="9"/>
      <c r="J349" s="8" t="s">
        <v>10</v>
      </c>
      <c r="K349" s="8" t="s">
        <v>11</v>
      </c>
      <c r="L349" s="8" t="s">
        <v>12</v>
      </c>
      <c r="M349" s="8" t="s">
        <v>13</v>
      </c>
    </row>
    <row r="350" customFormat="false" ht="28.3" hidden="false" customHeight="false" outlineLevel="0" collapsed="false">
      <c r="A350" s="8"/>
      <c r="B350" s="10" t="s">
        <v>160</v>
      </c>
      <c r="C350" s="10" t="s">
        <v>161</v>
      </c>
      <c r="D350" s="10" t="s">
        <v>162</v>
      </c>
      <c r="E350" s="10" t="s">
        <v>163</v>
      </c>
      <c r="F350" s="10" t="s">
        <v>164</v>
      </c>
      <c r="G350" s="10" t="s">
        <v>165</v>
      </c>
      <c r="H350" s="10" t="s">
        <v>166</v>
      </c>
      <c r="I350" s="8" t="s">
        <v>21</v>
      </c>
      <c r="J350" s="8"/>
      <c r="K350" s="8"/>
      <c r="L350" s="8"/>
      <c r="M350" s="8"/>
    </row>
    <row r="351" customFormat="false" ht="12.8" hidden="false" customHeight="false" outlineLevel="0" collapsed="false">
      <c r="A351" s="11" t="s">
        <v>22</v>
      </c>
      <c r="B351" s="12" t="n">
        <v>24649</v>
      </c>
      <c r="C351" s="12" t="n">
        <v>65</v>
      </c>
      <c r="D351" s="12" t="n">
        <v>1835.18092424597</v>
      </c>
      <c r="E351" s="12" t="n">
        <v>1060.51046970052</v>
      </c>
      <c r="F351" s="12" t="n">
        <v>502</v>
      </c>
      <c r="G351" s="12" t="n">
        <v>1363</v>
      </c>
      <c r="H351" s="12" t="n">
        <v>135</v>
      </c>
      <c r="I351" s="12" t="n">
        <v>1407.55</v>
      </c>
      <c r="J351" s="13" t="n">
        <v>0.155779277937187</v>
      </c>
      <c r="K351" s="12" t="n">
        <v>1174522</v>
      </c>
      <c r="L351" s="12" t="n">
        <v>29301138</v>
      </c>
      <c r="M351" s="12" t="n">
        <v>30475660</v>
      </c>
      <c r="N351" s="1" t="n">
        <f aca="false">K376*J351</f>
        <v>1174522.63491261</v>
      </c>
    </row>
    <row r="352" customFormat="false" ht="12.8" hidden="false" customHeight="false" outlineLevel="0" collapsed="false">
      <c r="A352" s="14" t="s">
        <v>23</v>
      </c>
      <c r="B352" s="15" t="n">
        <v>18771</v>
      </c>
      <c r="C352" s="15" t="n">
        <v>43</v>
      </c>
      <c r="D352" s="15" t="n">
        <v>1720.2262239714</v>
      </c>
      <c r="E352" s="15" t="n">
        <v>1024.88531488049</v>
      </c>
      <c r="F352" s="15" t="n">
        <v>350</v>
      </c>
      <c r="G352" s="15" t="n">
        <v>1059</v>
      </c>
      <c r="H352" s="15" t="n">
        <v>102</v>
      </c>
      <c r="I352" s="15" t="n">
        <v>1092.66</v>
      </c>
      <c r="J352" s="16" t="n">
        <v>0.119055386363082</v>
      </c>
      <c r="K352" s="15" t="n">
        <v>897637</v>
      </c>
      <c r="L352" s="15" t="n">
        <v>18321714</v>
      </c>
      <c r="M352" s="15" t="n">
        <v>19219351</v>
      </c>
    </row>
    <row r="353" customFormat="false" ht="12.8" hidden="false" customHeight="false" outlineLevel="0" collapsed="false">
      <c r="A353" s="14" t="s">
        <v>24</v>
      </c>
      <c r="B353" s="15" t="n">
        <v>21780</v>
      </c>
      <c r="C353" s="15" t="n">
        <v>97</v>
      </c>
      <c r="D353" s="15" t="n">
        <v>1300.36110638825</v>
      </c>
      <c r="E353" s="15" t="n">
        <v>881.383833660982</v>
      </c>
      <c r="F353" s="15" t="n">
        <v>227</v>
      </c>
      <c r="G353" s="15" t="n">
        <v>677</v>
      </c>
      <c r="H353" s="15" t="n">
        <v>21</v>
      </c>
      <c r="I353" s="15" t="n">
        <v>683.93</v>
      </c>
      <c r="J353" s="16" t="n">
        <v>0.0764342840581931</v>
      </c>
      <c r="K353" s="15" t="n">
        <v>576288</v>
      </c>
      <c r="L353" s="15" t="n">
        <v>10717758</v>
      </c>
      <c r="M353" s="15" t="n">
        <v>11294046</v>
      </c>
    </row>
    <row r="354" customFormat="false" ht="12.8" hidden="false" customHeight="false" outlineLevel="0" collapsed="false">
      <c r="A354" s="14" t="s">
        <v>25</v>
      </c>
      <c r="B354" s="15" t="n">
        <v>12981</v>
      </c>
      <c r="C354" s="15" t="n">
        <v>54</v>
      </c>
      <c r="D354" s="15" t="n">
        <v>550.885123871891</v>
      </c>
      <c r="E354" s="15" t="n">
        <v>355.261817553425</v>
      </c>
      <c r="F354" s="15" t="n">
        <v>88</v>
      </c>
      <c r="G354" s="15" t="n">
        <v>199</v>
      </c>
      <c r="H354" s="15" t="n">
        <v>60</v>
      </c>
      <c r="I354" s="15" t="n">
        <v>218.8</v>
      </c>
      <c r="J354" s="16" t="n">
        <v>0.0565733087757287</v>
      </c>
      <c r="K354" s="15" t="n">
        <v>426543</v>
      </c>
      <c r="L354" s="15" t="n">
        <v>8111890</v>
      </c>
      <c r="M354" s="15" t="n">
        <v>8538433</v>
      </c>
    </row>
    <row r="355" customFormat="false" ht="12.8" hidden="false" customHeight="false" outlineLevel="0" collapsed="false">
      <c r="A355" s="14" t="s">
        <v>26</v>
      </c>
      <c r="B355" s="15" t="n">
        <v>14462</v>
      </c>
      <c r="C355" s="15" t="n">
        <v>76</v>
      </c>
      <c r="D355" s="15" t="n">
        <v>372.996176517972</v>
      </c>
      <c r="E355" s="15" t="n">
        <v>212.85934073052</v>
      </c>
      <c r="F355" s="15" t="n">
        <v>76</v>
      </c>
      <c r="G355" s="15" t="n">
        <v>191</v>
      </c>
      <c r="H355" s="15" t="n">
        <v>6</v>
      </c>
      <c r="I355" s="15" t="n">
        <v>192.98</v>
      </c>
      <c r="J355" s="16" t="n">
        <v>0.051614574157912</v>
      </c>
      <c r="K355" s="15" t="n">
        <v>389156</v>
      </c>
      <c r="L355" s="15" t="n">
        <v>7366023</v>
      </c>
      <c r="M355" s="15" t="n">
        <v>7755179</v>
      </c>
    </row>
    <row r="356" customFormat="false" ht="12.8" hidden="false" customHeight="false" outlineLevel="0" collapsed="false">
      <c r="A356" s="14" t="s">
        <v>27</v>
      </c>
      <c r="B356" s="15" t="n">
        <v>18538</v>
      </c>
      <c r="C356" s="15" t="n">
        <v>98</v>
      </c>
      <c r="D356" s="15" t="n">
        <v>916.584001027221</v>
      </c>
      <c r="E356" s="15" t="n">
        <v>561.402182845403</v>
      </c>
      <c r="F356" s="15" t="n">
        <v>136</v>
      </c>
      <c r="G356" s="15" t="n">
        <v>286</v>
      </c>
      <c r="H356" s="15" t="n">
        <v>12</v>
      </c>
      <c r="I356" s="15" t="n">
        <v>289.96</v>
      </c>
      <c r="J356" s="16" t="n">
        <v>0.0422675305111949</v>
      </c>
      <c r="K356" s="15" t="n">
        <v>318683</v>
      </c>
      <c r="L356" s="15" t="n">
        <v>9487404</v>
      </c>
      <c r="M356" s="15" t="n">
        <v>9806087</v>
      </c>
    </row>
    <row r="357" customFormat="false" ht="12.8" hidden="false" customHeight="false" outlineLevel="0" collapsed="false">
      <c r="A357" s="14" t="s">
        <v>28</v>
      </c>
      <c r="B357" s="15" t="n">
        <v>11081</v>
      </c>
      <c r="C357" s="15" t="n">
        <v>58</v>
      </c>
      <c r="D357" s="15" t="n">
        <v>761.910839160839</v>
      </c>
      <c r="E357" s="15" t="n">
        <v>406.433566433566</v>
      </c>
      <c r="F357" s="15" t="n">
        <v>124</v>
      </c>
      <c r="G357" s="15" t="n">
        <v>315</v>
      </c>
      <c r="H357" s="15" t="n">
        <v>18</v>
      </c>
      <c r="I357" s="15" t="n">
        <v>320.94</v>
      </c>
      <c r="J357" s="16" t="n">
        <v>0.0244217302594379</v>
      </c>
      <c r="K357" s="15" t="n">
        <v>184131</v>
      </c>
      <c r="L357" s="15" t="n">
        <v>7265442</v>
      </c>
      <c r="M357" s="15" t="n">
        <v>7449573</v>
      </c>
    </row>
    <row r="358" customFormat="false" ht="12.8" hidden="false" customHeight="false" outlineLevel="0" collapsed="false">
      <c r="A358" s="14" t="s">
        <v>29</v>
      </c>
      <c r="B358" s="15" t="n">
        <v>9953</v>
      </c>
      <c r="C358" s="15" t="n">
        <v>41</v>
      </c>
      <c r="D358" s="15" t="n">
        <v>489.714397798014</v>
      </c>
      <c r="E358" s="15" t="n">
        <v>284.851714513557</v>
      </c>
      <c r="F358" s="15" t="n">
        <v>44</v>
      </c>
      <c r="G358" s="15" t="n">
        <v>164</v>
      </c>
      <c r="H358" s="15" t="n">
        <v>17</v>
      </c>
      <c r="I358" s="15" t="n">
        <v>169.61</v>
      </c>
      <c r="J358" s="16" t="n">
        <v>0.040078735679028</v>
      </c>
      <c r="K358" s="15" t="n">
        <v>302180</v>
      </c>
      <c r="L358" s="15" t="n">
        <v>7029590</v>
      </c>
      <c r="M358" s="15" t="n">
        <v>7331770</v>
      </c>
    </row>
    <row r="359" customFormat="false" ht="12.8" hidden="false" customHeight="false" outlineLevel="0" collapsed="false">
      <c r="A359" s="14" t="s">
        <v>30</v>
      </c>
      <c r="B359" s="15" t="n">
        <v>17106</v>
      </c>
      <c r="C359" s="15" t="n">
        <v>74</v>
      </c>
      <c r="D359" s="15" t="n">
        <v>725.610138405051</v>
      </c>
      <c r="E359" s="15" t="n">
        <v>291.534290947424</v>
      </c>
      <c r="F359" s="15" t="n">
        <v>41</v>
      </c>
      <c r="G359" s="15" t="n">
        <v>138</v>
      </c>
      <c r="H359" s="15" t="n">
        <v>26</v>
      </c>
      <c r="I359" s="15" t="n">
        <v>146.58</v>
      </c>
      <c r="J359" s="16" t="n">
        <v>0.0165725650681057</v>
      </c>
      <c r="K359" s="15" t="n">
        <v>124951</v>
      </c>
      <c r="L359" s="15" t="n">
        <v>3010734</v>
      </c>
      <c r="M359" s="15" t="n">
        <v>3135685</v>
      </c>
    </row>
    <row r="360" customFormat="false" ht="12.8" hidden="false" customHeight="false" outlineLevel="0" collapsed="false">
      <c r="A360" s="14" t="s">
        <v>31</v>
      </c>
      <c r="B360" s="15" t="n">
        <v>6457</v>
      </c>
      <c r="C360" s="15" t="n">
        <v>42</v>
      </c>
      <c r="D360" s="15" t="n">
        <v>369.112571898956</v>
      </c>
      <c r="E360" s="15" t="n">
        <v>197.974573365231</v>
      </c>
      <c r="F360" s="15" t="n">
        <v>18</v>
      </c>
      <c r="G360" s="15" t="n">
        <v>74</v>
      </c>
      <c r="H360" s="15" t="n">
        <v>6</v>
      </c>
      <c r="I360" s="15" t="n">
        <v>75.98</v>
      </c>
      <c r="J360" s="16" t="n">
        <v>0.0137379821019447</v>
      </c>
      <c r="K360" s="15" t="n">
        <v>103580</v>
      </c>
      <c r="L360" s="15" t="n">
        <v>2909674</v>
      </c>
      <c r="M360" s="15" t="n">
        <v>3013254</v>
      </c>
    </row>
    <row r="361" customFormat="false" ht="12.8" hidden="false" customHeight="false" outlineLevel="0" collapsed="false">
      <c r="A361" s="14" t="s">
        <v>32</v>
      </c>
      <c r="B361" s="15" t="n">
        <v>7982</v>
      </c>
      <c r="C361" s="15" t="n">
        <v>38</v>
      </c>
      <c r="D361" s="15" t="n">
        <v>313.839393939394</v>
      </c>
      <c r="E361" s="15" t="n">
        <v>163.112121212121</v>
      </c>
      <c r="F361" s="15" t="n">
        <v>12</v>
      </c>
      <c r="G361" s="15" t="n">
        <v>66</v>
      </c>
      <c r="H361" s="15" t="n">
        <v>3</v>
      </c>
      <c r="I361" s="15" t="n">
        <v>66.99</v>
      </c>
      <c r="J361" s="16" t="n">
        <v>0.0167932096178382</v>
      </c>
      <c r="K361" s="15" t="n">
        <v>126615</v>
      </c>
      <c r="L361" s="15" t="n">
        <v>3000330</v>
      </c>
      <c r="M361" s="15" t="n">
        <v>3126945</v>
      </c>
    </row>
    <row r="362" customFormat="false" ht="12.8" hidden="false" customHeight="false" outlineLevel="0" collapsed="false">
      <c r="A362" s="14" t="s">
        <v>33</v>
      </c>
      <c r="B362" s="15" t="n">
        <v>9702</v>
      </c>
      <c r="C362" s="15" t="n">
        <v>41</v>
      </c>
      <c r="D362" s="15" t="n">
        <v>439.086124541735</v>
      </c>
      <c r="E362" s="15" t="n">
        <v>312.919196642049</v>
      </c>
      <c r="F362" s="15" t="n">
        <v>20</v>
      </c>
      <c r="G362" s="15" t="n">
        <v>75</v>
      </c>
      <c r="H362" s="15" t="n">
        <v>13</v>
      </c>
      <c r="I362" s="15" t="n">
        <v>79.29</v>
      </c>
      <c r="J362" s="16" t="n">
        <v>0.0338077317198948</v>
      </c>
      <c r="K362" s="15" t="n">
        <v>254899</v>
      </c>
      <c r="L362" s="15" t="n">
        <v>3009642</v>
      </c>
      <c r="M362" s="15" t="n">
        <v>3264541</v>
      </c>
    </row>
    <row r="363" customFormat="false" ht="12.8" hidden="false" customHeight="false" outlineLevel="0" collapsed="false">
      <c r="A363" s="14" t="s">
        <v>34</v>
      </c>
      <c r="B363" s="15" t="n">
        <v>6983</v>
      </c>
      <c r="C363" s="15" t="n">
        <v>48</v>
      </c>
      <c r="D363" s="15" t="n">
        <v>367.848484848485</v>
      </c>
      <c r="E363" s="15" t="n">
        <v>221.416666666667</v>
      </c>
      <c r="F363" s="15" t="n">
        <v>56</v>
      </c>
      <c r="G363" s="15" t="n">
        <v>171</v>
      </c>
      <c r="H363" s="15" t="n">
        <v>22</v>
      </c>
      <c r="I363" s="15" t="n">
        <v>178.26</v>
      </c>
      <c r="J363" s="16" t="n">
        <v>0.0347834771104768</v>
      </c>
      <c r="K363" s="15" t="n">
        <v>262256</v>
      </c>
      <c r="L363" s="15" t="n">
        <v>3138690</v>
      </c>
      <c r="M363" s="15" t="n">
        <v>3400946</v>
      </c>
    </row>
    <row r="364" customFormat="false" ht="12.8" hidden="false" customHeight="false" outlineLevel="0" collapsed="false">
      <c r="A364" s="14" t="s">
        <v>35</v>
      </c>
      <c r="B364" s="15" t="n">
        <v>3715</v>
      </c>
      <c r="C364" s="15" t="n">
        <v>54</v>
      </c>
      <c r="D364" s="15" t="n">
        <v>256.976306818757</v>
      </c>
      <c r="E364" s="15" t="n">
        <v>80.9545454545455</v>
      </c>
      <c r="F364" s="15" t="n">
        <v>7</v>
      </c>
      <c r="G364" s="15" t="n">
        <v>46</v>
      </c>
      <c r="H364" s="15" t="n">
        <v>13</v>
      </c>
      <c r="I364" s="15" t="n">
        <v>50.29</v>
      </c>
      <c r="J364" s="16" t="n">
        <v>0.00935743163081579</v>
      </c>
      <c r="K364" s="15" t="n">
        <v>70552</v>
      </c>
      <c r="L364" s="15" t="n">
        <v>1473797</v>
      </c>
      <c r="M364" s="15" t="n">
        <v>1544349</v>
      </c>
    </row>
    <row r="365" customFormat="false" ht="12.8" hidden="false" customHeight="false" outlineLevel="0" collapsed="false">
      <c r="A365" s="14" t="s">
        <v>36</v>
      </c>
      <c r="B365" s="15" t="n">
        <v>6853</v>
      </c>
      <c r="C365" s="15" t="n">
        <v>25</v>
      </c>
      <c r="D365" s="15" t="n">
        <v>295.374242424242</v>
      </c>
      <c r="E365" s="15" t="n">
        <v>249.578787878788</v>
      </c>
      <c r="F365" s="15" t="n">
        <v>35</v>
      </c>
      <c r="G365" s="15" t="n">
        <v>154</v>
      </c>
      <c r="H365" s="15" t="n">
        <v>39</v>
      </c>
      <c r="I365" s="15" t="n">
        <v>166.87</v>
      </c>
      <c r="J365" s="16" t="n">
        <v>0.10073561824903</v>
      </c>
      <c r="K365" s="15" t="n">
        <v>759512</v>
      </c>
      <c r="L365" s="15" t="n">
        <v>8130103</v>
      </c>
      <c r="M365" s="15" t="n">
        <v>8889615</v>
      </c>
    </row>
    <row r="366" customFormat="false" ht="12.8" hidden="false" customHeight="false" outlineLevel="0" collapsed="false">
      <c r="A366" s="14" t="s">
        <v>37</v>
      </c>
      <c r="B366" s="15" t="n">
        <v>2966</v>
      </c>
      <c r="C366" s="15" t="n">
        <v>38</v>
      </c>
      <c r="D366" s="15" t="n">
        <v>172.494607087827</v>
      </c>
      <c r="E366" s="15" t="n">
        <v>70.4772727272727</v>
      </c>
      <c r="F366" s="15" t="n">
        <v>0</v>
      </c>
      <c r="G366" s="15" t="n">
        <v>12</v>
      </c>
      <c r="H366" s="15" t="n">
        <v>1</v>
      </c>
      <c r="I366" s="15" t="n">
        <v>12.33</v>
      </c>
      <c r="J366" s="16" t="n">
        <v>0.00750763063142973</v>
      </c>
      <c r="K366" s="15" t="n">
        <v>56605</v>
      </c>
      <c r="L366" s="15" t="n">
        <v>1395714</v>
      </c>
      <c r="M366" s="15" t="n">
        <v>1452319</v>
      </c>
    </row>
    <row r="367" customFormat="false" ht="12.8" hidden="false" customHeight="false" outlineLevel="0" collapsed="false">
      <c r="A367" s="14" t="s">
        <v>38</v>
      </c>
      <c r="B367" s="15" t="n">
        <v>8874</v>
      </c>
      <c r="C367" s="15" t="n">
        <v>72</v>
      </c>
      <c r="D367" s="15" t="n">
        <v>300.727272727273</v>
      </c>
      <c r="E367" s="15" t="n">
        <v>229.204545454545</v>
      </c>
      <c r="F367" s="15" t="n">
        <v>15</v>
      </c>
      <c r="G367" s="15" t="n">
        <v>73</v>
      </c>
      <c r="H367" s="15" t="n">
        <v>10</v>
      </c>
      <c r="I367" s="15" t="n">
        <v>76.3</v>
      </c>
      <c r="J367" s="16" t="n">
        <v>0.0781712247858681</v>
      </c>
      <c r="K367" s="15" t="n">
        <v>589384</v>
      </c>
      <c r="L367" s="15" t="n">
        <v>5267724</v>
      </c>
      <c r="M367" s="15" t="n">
        <v>5857108</v>
      </c>
    </row>
    <row r="368" customFormat="false" ht="12.8" hidden="false" customHeight="false" outlineLevel="0" collapsed="false">
      <c r="A368" s="14" t="s">
        <v>39</v>
      </c>
      <c r="B368" s="15" t="n">
        <v>17362</v>
      </c>
      <c r="C368" s="15" t="n">
        <v>185</v>
      </c>
      <c r="D368" s="15" t="n">
        <v>423.4718798151</v>
      </c>
      <c r="E368" s="15" t="n">
        <v>200.062788906009</v>
      </c>
      <c r="F368" s="15" t="n">
        <v>20</v>
      </c>
      <c r="G368" s="15" t="n">
        <v>31</v>
      </c>
      <c r="H368" s="15" t="n">
        <v>2</v>
      </c>
      <c r="I368" s="15" t="n">
        <v>31.66</v>
      </c>
      <c r="J368" s="16" t="n">
        <v>0.00987890387909268</v>
      </c>
      <c r="K368" s="15" t="n">
        <v>74484</v>
      </c>
      <c r="L368" s="15" t="n">
        <v>1864590</v>
      </c>
      <c r="M368" s="15" t="n">
        <v>1939074</v>
      </c>
    </row>
    <row r="369" customFormat="false" ht="12.8" hidden="false" customHeight="false" outlineLevel="0" collapsed="false">
      <c r="A369" s="14" t="s">
        <v>40</v>
      </c>
      <c r="B369" s="15" t="n">
        <v>5847</v>
      </c>
      <c r="C369" s="15" t="n">
        <v>34</v>
      </c>
      <c r="D369" s="15" t="n">
        <v>292.355265946175</v>
      </c>
      <c r="E369" s="15" t="n">
        <v>165.833333333333</v>
      </c>
      <c r="F369" s="15" t="n">
        <v>6</v>
      </c>
      <c r="G369" s="15" t="n">
        <v>17</v>
      </c>
      <c r="H369" s="15" t="n">
        <v>6</v>
      </c>
      <c r="I369" s="15" t="n">
        <v>18.98</v>
      </c>
      <c r="J369" s="16" t="n">
        <v>0.0100254314592171</v>
      </c>
      <c r="K369" s="15" t="n">
        <v>75588</v>
      </c>
      <c r="L369" s="15" t="n">
        <v>3727913</v>
      </c>
      <c r="M369" s="15" t="n">
        <v>3803501</v>
      </c>
    </row>
    <row r="370" customFormat="false" ht="12.8" hidden="false" customHeight="false" outlineLevel="0" collapsed="false">
      <c r="A370" s="14" t="s">
        <v>41</v>
      </c>
      <c r="B370" s="15" t="n">
        <v>6581</v>
      </c>
      <c r="C370" s="15" t="n">
        <v>58</v>
      </c>
      <c r="D370" s="15" t="n">
        <v>388.041402562851</v>
      </c>
      <c r="E370" s="15" t="n">
        <v>219.335409099792</v>
      </c>
      <c r="F370" s="15" t="n">
        <v>0</v>
      </c>
      <c r="G370" s="15" t="n">
        <v>6</v>
      </c>
      <c r="H370" s="15" t="n">
        <v>3</v>
      </c>
      <c r="I370" s="15" t="n">
        <v>6.99</v>
      </c>
      <c r="J370" s="16" t="n">
        <v>0.0121239119108902</v>
      </c>
      <c r="K370" s="15" t="n">
        <v>91410</v>
      </c>
      <c r="L370" s="15" t="n">
        <v>1678397</v>
      </c>
      <c r="M370" s="15" t="n">
        <v>1769807</v>
      </c>
    </row>
    <row r="371" customFormat="false" ht="12.8" hidden="false" customHeight="false" outlineLevel="0" collapsed="false">
      <c r="A371" s="14" t="s">
        <v>42</v>
      </c>
      <c r="B371" s="15" t="n">
        <v>10165</v>
      </c>
      <c r="C371" s="15" t="n">
        <v>63</v>
      </c>
      <c r="D371" s="15" t="n">
        <v>332.727272727273</v>
      </c>
      <c r="E371" s="15" t="n">
        <v>148.909090909091</v>
      </c>
      <c r="F371" s="15" t="n">
        <v>4</v>
      </c>
      <c r="G371" s="15" t="n">
        <v>20</v>
      </c>
      <c r="H371" s="15" t="n">
        <v>0</v>
      </c>
      <c r="I371" s="15" t="n">
        <v>20</v>
      </c>
      <c r="J371" s="16" t="n">
        <v>0.0411588941441098</v>
      </c>
      <c r="K371" s="15" t="n">
        <v>310324</v>
      </c>
      <c r="L371" s="15" t="n">
        <v>2163023</v>
      </c>
      <c r="M371" s="15" t="n">
        <v>2473347</v>
      </c>
    </row>
    <row r="372" customFormat="false" ht="12.8" hidden="false" customHeight="false" outlineLevel="0" collapsed="false">
      <c r="A372" s="14" t="s">
        <v>43</v>
      </c>
      <c r="B372" s="15" t="n">
        <v>4411</v>
      </c>
      <c r="C372" s="15" t="n">
        <v>32</v>
      </c>
      <c r="D372" s="15" t="n">
        <v>288.307954545455</v>
      </c>
      <c r="E372" s="15" t="n">
        <v>159.215909090909</v>
      </c>
      <c r="F372" s="15" t="n">
        <v>33</v>
      </c>
      <c r="G372" s="15" t="n">
        <v>44</v>
      </c>
      <c r="H372" s="15" t="n">
        <v>1</v>
      </c>
      <c r="I372" s="15" t="n">
        <v>44.33</v>
      </c>
      <c r="J372" s="16" t="n">
        <v>0.0152191474621067</v>
      </c>
      <c r="K372" s="15" t="n">
        <v>114747</v>
      </c>
      <c r="L372" s="15" t="n">
        <v>2006596</v>
      </c>
      <c r="M372" s="15" t="n">
        <v>2121343</v>
      </c>
    </row>
    <row r="373" customFormat="false" ht="12.8" hidden="false" customHeight="false" outlineLevel="0" collapsed="false">
      <c r="A373" s="14" t="s">
        <v>44</v>
      </c>
      <c r="B373" s="15" t="n">
        <v>5248</v>
      </c>
      <c r="C373" s="15" t="n">
        <v>23</v>
      </c>
      <c r="D373" s="15" t="n">
        <v>248.966666666667</v>
      </c>
      <c r="E373" s="15" t="n">
        <v>158.512121212121</v>
      </c>
      <c r="F373" s="15" t="n">
        <v>7</v>
      </c>
      <c r="G373" s="15" t="n">
        <v>28</v>
      </c>
      <c r="H373" s="15" t="n">
        <v>5</v>
      </c>
      <c r="I373" s="15" t="n">
        <v>29.65</v>
      </c>
      <c r="J373" s="16" t="n">
        <v>0.0176135496845209</v>
      </c>
      <c r="K373" s="15" t="n">
        <v>132800</v>
      </c>
      <c r="L373" s="15" t="n">
        <v>1213971</v>
      </c>
      <c r="M373" s="15" t="n">
        <v>1346771</v>
      </c>
    </row>
    <row r="374" customFormat="false" ht="12.8" hidden="false" customHeight="false" outlineLevel="0" collapsed="false">
      <c r="A374" s="14" t="s">
        <v>45</v>
      </c>
      <c r="B374" s="15" t="n">
        <v>5110</v>
      </c>
      <c r="C374" s="15" t="n">
        <v>37</v>
      </c>
      <c r="D374" s="15" t="n">
        <v>307.910462842243</v>
      </c>
      <c r="E374" s="15" t="n">
        <v>155.451371933152</v>
      </c>
      <c r="F374" s="15" t="n">
        <v>23</v>
      </c>
      <c r="G374" s="15" t="n">
        <v>39</v>
      </c>
      <c r="H374" s="15" t="n">
        <v>11</v>
      </c>
      <c r="I374" s="15" t="n">
        <v>42.63</v>
      </c>
      <c r="J374" s="16" t="n">
        <v>0.00676717060833666</v>
      </c>
      <c r="K374" s="15" t="n">
        <v>51022</v>
      </c>
      <c r="L374" s="15" t="n">
        <v>748961</v>
      </c>
      <c r="M374" s="15" t="n">
        <v>799983</v>
      </c>
    </row>
    <row r="375" customFormat="false" ht="12.8" hidden="false" customHeight="false" outlineLevel="0" collapsed="false">
      <c r="A375" s="17" t="s">
        <v>46</v>
      </c>
      <c r="B375" s="18" t="n">
        <v>6206</v>
      </c>
      <c r="C375" s="18" t="n">
        <v>29</v>
      </c>
      <c r="D375" s="18" t="n">
        <v>321.477011494253</v>
      </c>
      <c r="E375" s="18" t="n">
        <v>159.189393939394</v>
      </c>
      <c r="F375" s="18" t="n">
        <v>12</v>
      </c>
      <c r="G375" s="18" t="n">
        <v>47</v>
      </c>
      <c r="H375" s="18" t="n">
        <v>9</v>
      </c>
      <c r="I375" s="18" t="n">
        <v>49.97</v>
      </c>
      <c r="J375" s="19" t="n">
        <v>0.00952129219455883</v>
      </c>
      <c r="K375" s="18" t="n">
        <v>71790</v>
      </c>
      <c r="L375" s="18" t="n">
        <v>912690</v>
      </c>
      <c r="M375" s="18" t="n">
        <v>984480</v>
      </c>
    </row>
    <row r="376" customFormat="false" ht="12.8" hidden="false" customHeight="false" outlineLevel="0" collapsed="false">
      <c r="A376" s="20" t="s">
        <v>49</v>
      </c>
      <c r="B376" s="21" t="n">
        <v>263783</v>
      </c>
      <c r="C376" s="21" t="n">
        <v>1425</v>
      </c>
      <c r="D376" s="21" t="n">
        <v>13792.1858522733</v>
      </c>
      <c r="E376" s="21" t="n">
        <v>7971.26965909091</v>
      </c>
      <c r="F376" s="21" t="n">
        <v>1856</v>
      </c>
      <c r="G376" s="21" t="n">
        <v>5295</v>
      </c>
      <c r="H376" s="21" t="n">
        <v>541</v>
      </c>
      <c r="I376" s="21" t="n">
        <v>5473.53</v>
      </c>
      <c r="J376" s="21" t="n">
        <v>1</v>
      </c>
      <c r="K376" s="21" t="n">
        <v>7539659</v>
      </c>
      <c r="L376" s="21" t="n">
        <v>143253508</v>
      </c>
      <c r="M376" s="21" t="n">
        <v>150793167</v>
      </c>
    </row>
    <row r="377" customFormat="false" ht="12.8" hidden="false" customHeight="false" outlineLevel="0" collapsed="false">
      <c r="A377" s="22" t="s">
        <v>50</v>
      </c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</row>
    <row r="378" customFormat="false" ht="12.8" hidden="false" customHeight="false" outlineLevel="0" collapsed="false">
      <c r="A378" s="22" t="s">
        <v>167</v>
      </c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</row>
    <row r="379" customFormat="false" ht="12.8" hidden="false" customHeight="false" outlineLevel="0" collapsed="false">
      <c r="A379" s="3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</row>
    <row r="380" customFormat="false" ht="12.8" hidden="false" customHeight="false" outlineLevel="0" collapsed="false">
      <c r="A380" s="7" t="s">
        <v>168</v>
      </c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</row>
    <row r="381" customFormat="false" ht="12.8" hidden="false" customHeight="false" outlineLevel="0" collapsed="false">
      <c r="A381" s="7" t="s">
        <v>169</v>
      </c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</row>
    <row r="382" customFormat="false" ht="12.75" hidden="false" customHeight="true" outlineLevel="0" collapsed="false">
      <c r="A382" s="8" t="s">
        <v>8</v>
      </c>
      <c r="B382" s="9" t="s">
        <v>9</v>
      </c>
      <c r="C382" s="9"/>
      <c r="D382" s="9"/>
      <c r="E382" s="9"/>
      <c r="F382" s="9"/>
      <c r="G382" s="9"/>
      <c r="H382" s="9"/>
      <c r="I382" s="9"/>
      <c r="J382" s="8" t="s">
        <v>10</v>
      </c>
      <c r="K382" s="8" t="s">
        <v>11</v>
      </c>
      <c r="L382" s="8" t="s">
        <v>12</v>
      </c>
      <c r="M382" s="8" t="s">
        <v>13</v>
      </c>
    </row>
    <row r="383" customFormat="false" ht="28.3" hidden="false" customHeight="false" outlineLevel="0" collapsed="false">
      <c r="A383" s="8"/>
      <c r="B383" s="10" t="s">
        <v>170</v>
      </c>
      <c r="C383" s="10" t="s">
        <v>171</v>
      </c>
      <c r="D383" s="10" t="s">
        <v>172</v>
      </c>
      <c r="E383" s="10" t="s">
        <v>173</v>
      </c>
      <c r="F383" s="10" t="s">
        <v>174</v>
      </c>
      <c r="G383" s="10" t="s">
        <v>175</v>
      </c>
      <c r="H383" s="10" t="s">
        <v>176</v>
      </c>
      <c r="I383" s="8" t="s">
        <v>21</v>
      </c>
      <c r="J383" s="8"/>
      <c r="K383" s="8"/>
      <c r="L383" s="8"/>
      <c r="M383" s="8"/>
    </row>
    <row r="384" customFormat="false" ht="12.8" hidden="false" customHeight="false" outlineLevel="0" collapsed="false">
      <c r="A384" s="11" t="s">
        <v>22</v>
      </c>
      <c r="B384" s="12" t="n">
        <v>24465</v>
      </c>
      <c r="C384" s="12" t="n">
        <v>65</v>
      </c>
      <c r="D384" s="12" t="n">
        <v>1752.68333333333</v>
      </c>
      <c r="E384" s="12" t="n">
        <v>965.425757575758</v>
      </c>
      <c r="F384" s="12" t="n">
        <v>485</v>
      </c>
      <c r="G384" s="12" t="n">
        <v>1329</v>
      </c>
      <c r="H384" s="12" t="n">
        <v>209</v>
      </c>
      <c r="I384" s="12" t="n">
        <v>1397.97</v>
      </c>
      <c r="J384" s="13" t="n">
        <v>0.155779256644331</v>
      </c>
      <c r="K384" s="12" t="n">
        <v>1123945</v>
      </c>
      <c r="L384" s="12" t="n">
        <v>28039367</v>
      </c>
      <c r="M384" s="12" t="n">
        <v>29163312</v>
      </c>
    </row>
    <row r="385" customFormat="false" ht="12.8" hidden="false" customHeight="false" outlineLevel="0" collapsed="false">
      <c r="A385" s="14" t="s">
        <v>23</v>
      </c>
      <c r="B385" s="15" t="n">
        <v>18406</v>
      </c>
      <c r="C385" s="15" t="n">
        <v>41</v>
      </c>
      <c r="D385" s="15" t="n">
        <v>1654.90909090909</v>
      </c>
      <c r="E385" s="15" t="n">
        <v>974.875</v>
      </c>
      <c r="F385" s="15" t="n">
        <v>381</v>
      </c>
      <c r="G385" s="15" t="n">
        <v>1030</v>
      </c>
      <c r="H385" s="15" t="n">
        <v>215</v>
      </c>
      <c r="I385" s="15" t="n">
        <v>1100.95</v>
      </c>
      <c r="J385" s="16" t="n">
        <v>0.119055410371609</v>
      </c>
      <c r="K385" s="15" t="n">
        <v>858983</v>
      </c>
      <c r="L385" s="15" t="n">
        <v>17532740</v>
      </c>
      <c r="M385" s="15" t="n">
        <v>18391723</v>
      </c>
    </row>
    <row r="386" customFormat="false" ht="12.8" hidden="false" customHeight="false" outlineLevel="0" collapsed="false">
      <c r="A386" s="14" t="s">
        <v>24</v>
      </c>
      <c r="B386" s="15" t="n">
        <v>21029</v>
      </c>
      <c r="C386" s="15" t="n">
        <v>97</v>
      </c>
      <c r="D386" s="15" t="n">
        <v>1255.3678030303</v>
      </c>
      <c r="E386" s="15" t="n">
        <v>839.39053030303</v>
      </c>
      <c r="F386" s="15" t="n">
        <v>222</v>
      </c>
      <c r="G386" s="15" t="n">
        <v>555</v>
      </c>
      <c r="H386" s="15" t="n">
        <v>129</v>
      </c>
      <c r="I386" s="15" t="n">
        <v>597.57</v>
      </c>
      <c r="J386" s="16" t="n">
        <v>0.0764342545410697</v>
      </c>
      <c r="K386" s="15" t="n">
        <v>551472</v>
      </c>
      <c r="L386" s="15" t="n">
        <v>10256228</v>
      </c>
      <c r="M386" s="15" t="n">
        <v>10807700</v>
      </c>
    </row>
    <row r="387" customFormat="false" ht="12.8" hidden="false" customHeight="false" outlineLevel="0" collapsed="false">
      <c r="A387" s="14" t="s">
        <v>25</v>
      </c>
      <c r="B387" s="15" t="n">
        <v>12917</v>
      </c>
      <c r="C387" s="15" t="n">
        <v>54</v>
      </c>
      <c r="D387" s="15" t="n">
        <v>540.736742424242</v>
      </c>
      <c r="E387" s="15" t="n">
        <v>347.736742424242</v>
      </c>
      <c r="F387" s="15" t="n">
        <v>96</v>
      </c>
      <c r="G387" s="15" t="n">
        <v>124</v>
      </c>
      <c r="H387" s="15" t="n">
        <v>56</v>
      </c>
      <c r="I387" s="15" t="n">
        <v>142.48</v>
      </c>
      <c r="J387" s="16" t="n">
        <v>0.0565733677893994</v>
      </c>
      <c r="K387" s="15" t="n">
        <v>408176</v>
      </c>
      <c r="L387" s="15" t="n">
        <v>7762574</v>
      </c>
      <c r="M387" s="15" t="n">
        <v>8170750</v>
      </c>
    </row>
    <row r="388" customFormat="false" ht="12.8" hidden="false" customHeight="false" outlineLevel="0" collapsed="false">
      <c r="A388" s="14" t="s">
        <v>26</v>
      </c>
      <c r="B388" s="15" t="n">
        <v>10387</v>
      </c>
      <c r="C388" s="15" t="n">
        <v>63</v>
      </c>
      <c r="D388" s="15" t="n">
        <v>436.850378787879</v>
      </c>
      <c r="E388" s="15" t="n">
        <v>230.787878787879</v>
      </c>
      <c r="F388" s="15" t="n">
        <v>75</v>
      </c>
      <c r="G388" s="15" t="n">
        <v>155</v>
      </c>
      <c r="H388" s="15" t="n">
        <v>4</v>
      </c>
      <c r="I388" s="15" t="n">
        <v>156.32</v>
      </c>
      <c r="J388" s="16" t="n">
        <v>0.0516145217211124</v>
      </c>
      <c r="K388" s="15" t="n">
        <v>372398</v>
      </c>
      <c r="L388" s="15" t="n">
        <v>7048826</v>
      </c>
      <c r="M388" s="15" t="n">
        <v>7421224</v>
      </c>
    </row>
    <row r="389" customFormat="false" ht="12.8" hidden="false" customHeight="false" outlineLevel="0" collapsed="false">
      <c r="A389" s="14" t="s">
        <v>27</v>
      </c>
      <c r="B389" s="15" t="n">
        <v>17596</v>
      </c>
      <c r="C389" s="15" t="n">
        <v>98</v>
      </c>
      <c r="D389" s="15" t="n">
        <v>893.031611570248</v>
      </c>
      <c r="E389" s="15" t="n">
        <v>514.564566115702</v>
      </c>
      <c r="F389" s="15" t="n">
        <v>147</v>
      </c>
      <c r="G389" s="15" t="n">
        <v>256</v>
      </c>
      <c r="H389" s="15" t="n">
        <v>42</v>
      </c>
      <c r="I389" s="15" t="n">
        <v>269.86</v>
      </c>
      <c r="J389" s="16" t="n">
        <v>0.0422675861418977</v>
      </c>
      <c r="K389" s="15" t="n">
        <v>304960</v>
      </c>
      <c r="L389" s="15" t="n">
        <v>9078855</v>
      </c>
      <c r="M389" s="15" t="n">
        <v>9383815</v>
      </c>
    </row>
    <row r="390" customFormat="false" ht="12.8" hidden="false" customHeight="false" outlineLevel="0" collapsed="false">
      <c r="A390" s="14" t="s">
        <v>28</v>
      </c>
      <c r="B390" s="15" t="n">
        <v>10809</v>
      </c>
      <c r="C390" s="15" t="n">
        <v>58</v>
      </c>
      <c r="D390" s="15" t="n">
        <v>859.281818181818</v>
      </c>
      <c r="E390" s="15" t="n">
        <v>385.690909090909</v>
      </c>
      <c r="F390" s="15" t="n">
        <v>112</v>
      </c>
      <c r="G390" s="15" t="n">
        <v>234</v>
      </c>
      <c r="H390" s="15" t="n">
        <v>55</v>
      </c>
      <c r="I390" s="15" t="n">
        <v>252.15</v>
      </c>
      <c r="J390" s="16" t="n">
        <v>0.0244216723943293</v>
      </c>
      <c r="K390" s="15" t="n">
        <v>176202</v>
      </c>
      <c r="L390" s="15" t="n">
        <v>6952576</v>
      </c>
      <c r="M390" s="15" t="n">
        <v>7128778</v>
      </c>
    </row>
    <row r="391" customFormat="false" ht="12.8" hidden="false" customHeight="false" outlineLevel="0" collapsed="false">
      <c r="A391" s="14" t="s">
        <v>29</v>
      </c>
      <c r="B391" s="15" t="n">
        <v>9395</v>
      </c>
      <c r="C391" s="15" t="n">
        <v>41</v>
      </c>
      <c r="D391" s="15" t="n">
        <v>441.895454545455</v>
      </c>
      <c r="E391" s="15" t="n">
        <v>267.088636363636</v>
      </c>
      <c r="F391" s="15" t="n">
        <v>46</v>
      </c>
      <c r="G391" s="15" t="n">
        <v>147</v>
      </c>
      <c r="H391" s="15" t="n">
        <v>29</v>
      </c>
      <c r="I391" s="15" t="n">
        <v>156.57</v>
      </c>
      <c r="J391" s="16" t="n">
        <v>0.0400786696022237</v>
      </c>
      <c r="K391" s="15" t="n">
        <v>289167</v>
      </c>
      <c r="L391" s="15" t="n">
        <v>6726880</v>
      </c>
      <c r="M391" s="15" t="n">
        <v>7016047</v>
      </c>
    </row>
    <row r="392" customFormat="false" ht="12.8" hidden="false" customHeight="false" outlineLevel="0" collapsed="false">
      <c r="A392" s="14" t="s">
        <v>30</v>
      </c>
      <c r="B392" s="15" t="n">
        <v>15105</v>
      </c>
      <c r="C392" s="15" t="n">
        <v>75</v>
      </c>
      <c r="D392" s="15" t="n">
        <v>654.625</v>
      </c>
      <c r="E392" s="15" t="n">
        <v>245.878787878788</v>
      </c>
      <c r="F392" s="15" t="n">
        <v>42</v>
      </c>
      <c r="G392" s="15" t="n">
        <v>120</v>
      </c>
      <c r="H392" s="15" t="n">
        <v>25</v>
      </c>
      <c r="I392" s="15" t="n">
        <v>128.25</v>
      </c>
      <c r="J392" s="16" t="n">
        <v>0.0165725916270096</v>
      </c>
      <c r="K392" s="15" t="n">
        <v>119571</v>
      </c>
      <c r="L392" s="15" t="n">
        <v>2881085</v>
      </c>
      <c r="M392" s="15" t="n">
        <v>3000656</v>
      </c>
    </row>
    <row r="393" customFormat="false" ht="12.8" hidden="false" customHeight="false" outlineLevel="0" collapsed="false">
      <c r="A393" s="14" t="s">
        <v>31</v>
      </c>
      <c r="B393" s="15" t="n">
        <v>6017</v>
      </c>
      <c r="C393" s="15" t="n">
        <v>44</v>
      </c>
      <c r="D393" s="15" t="n">
        <v>339.5425</v>
      </c>
      <c r="E393" s="15" t="n">
        <v>163.281818181818</v>
      </c>
      <c r="F393" s="15" t="n">
        <v>21</v>
      </c>
      <c r="G393" s="15" t="n">
        <v>74</v>
      </c>
      <c r="H393" s="15" t="n">
        <v>6</v>
      </c>
      <c r="I393" s="15" t="n">
        <v>75.98</v>
      </c>
      <c r="J393" s="16" t="n">
        <v>0.013737935699104</v>
      </c>
      <c r="K393" s="15" t="n">
        <v>99119</v>
      </c>
      <c r="L393" s="15" t="n">
        <v>2784377</v>
      </c>
      <c r="M393" s="15" t="n">
        <v>2883496</v>
      </c>
    </row>
    <row r="394" customFormat="false" ht="12.8" hidden="false" customHeight="false" outlineLevel="0" collapsed="false">
      <c r="A394" s="14" t="s">
        <v>32</v>
      </c>
      <c r="B394" s="15" t="n">
        <v>7317</v>
      </c>
      <c r="C394" s="15" t="n">
        <v>38</v>
      </c>
      <c r="D394" s="15" t="n">
        <v>308.863636363636</v>
      </c>
      <c r="E394" s="15" t="n">
        <v>154.363636363636</v>
      </c>
      <c r="F394" s="15" t="n">
        <v>17</v>
      </c>
      <c r="G394" s="15" t="n">
        <v>34</v>
      </c>
      <c r="H394" s="15" t="n">
        <v>6</v>
      </c>
      <c r="I394" s="15" t="n">
        <v>35.98</v>
      </c>
      <c r="J394" s="16" t="n">
        <v>0.0167932435063968</v>
      </c>
      <c r="K394" s="15" t="n">
        <v>121163</v>
      </c>
      <c r="L394" s="15" t="n">
        <v>2871129</v>
      </c>
      <c r="M394" s="15" t="n">
        <v>2992292</v>
      </c>
    </row>
    <row r="395" customFormat="false" ht="12.8" hidden="false" customHeight="false" outlineLevel="0" collapsed="false">
      <c r="A395" s="14" t="s">
        <v>33</v>
      </c>
      <c r="B395" s="15" t="n">
        <v>9430</v>
      </c>
      <c r="C395" s="15" t="n">
        <v>41</v>
      </c>
      <c r="D395" s="15" t="n">
        <v>423.859848484848</v>
      </c>
      <c r="E395" s="15" t="n">
        <v>282.450757575758</v>
      </c>
      <c r="F395" s="15" t="n">
        <v>28</v>
      </c>
      <c r="G395" s="15" t="n">
        <v>75</v>
      </c>
      <c r="H395" s="15" t="n">
        <v>16</v>
      </c>
      <c r="I395" s="15" t="n">
        <v>80.28</v>
      </c>
      <c r="J395" s="16" t="n">
        <v>0.0338076932938876</v>
      </c>
      <c r="K395" s="15" t="n">
        <v>243922</v>
      </c>
      <c r="L395" s="15" t="n">
        <v>2880040</v>
      </c>
      <c r="M395" s="15" t="n">
        <v>3123962</v>
      </c>
    </row>
    <row r="396" customFormat="false" ht="12.8" hidden="false" customHeight="false" outlineLevel="0" collapsed="false">
      <c r="A396" s="14" t="s">
        <v>34</v>
      </c>
      <c r="B396" s="15" t="n">
        <v>6837</v>
      </c>
      <c r="C396" s="15" t="n">
        <v>47</v>
      </c>
      <c r="D396" s="15" t="n">
        <v>441.489393939394</v>
      </c>
      <c r="E396" s="15" t="n">
        <v>258.825757575758</v>
      </c>
      <c r="F396" s="15" t="n">
        <v>58</v>
      </c>
      <c r="G396" s="15" t="n">
        <v>116</v>
      </c>
      <c r="H396" s="15" t="n">
        <v>77</v>
      </c>
      <c r="I396" s="15" t="n">
        <v>141.41</v>
      </c>
      <c r="J396" s="16" t="n">
        <v>0.0347834402982127</v>
      </c>
      <c r="K396" s="15" t="n">
        <v>250962</v>
      </c>
      <c r="L396" s="15" t="n">
        <v>3003531</v>
      </c>
      <c r="M396" s="15" t="n">
        <v>3254493</v>
      </c>
    </row>
    <row r="397" customFormat="false" ht="12.8" hidden="false" customHeight="false" outlineLevel="0" collapsed="false">
      <c r="A397" s="14" t="s">
        <v>35</v>
      </c>
      <c r="B397" s="15" t="n">
        <v>3363</v>
      </c>
      <c r="C397" s="15" t="n">
        <v>57</v>
      </c>
      <c r="D397" s="15" t="n">
        <v>199.837954545455</v>
      </c>
      <c r="E397" s="15" t="n">
        <v>77.8556818181818</v>
      </c>
      <c r="F397" s="15" t="n">
        <v>11</v>
      </c>
      <c r="G397" s="15" t="n">
        <v>32</v>
      </c>
      <c r="H397" s="15" t="n">
        <v>18</v>
      </c>
      <c r="I397" s="15" t="n">
        <v>37.94</v>
      </c>
      <c r="J397" s="16" t="n">
        <v>0.0093574692116477</v>
      </c>
      <c r="K397" s="15" t="n">
        <v>67514</v>
      </c>
      <c r="L397" s="15" t="n">
        <v>1410332</v>
      </c>
      <c r="M397" s="15" t="n">
        <v>1477846</v>
      </c>
    </row>
    <row r="398" customFormat="false" ht="12.8" hidden="false" customHeight="false" outlineLevel="0" collapsed="false">
      <c r="A398" s="14" t="s">
        <v>36</v>
      </c>
      <c r="B398" s="15" t="n">
        <v>6558</v>
      </c>
      <c r="C398" s="15" t="n">
        <v>24</v>
      </c>
      <c r="D398" s="15" t="n">
        <v>307.869318181818</v>
      </c>
      <c r="E398" s="15" t="n">
        <v>268.551136363636</v>
      </c>
      <c r="F398" s="15" t="n">
        <v>46</v>
      </c>
      <c r="G398" s="15" t="n">
        <v>103</v>
      </c>
      <c r="H398" s="15" t="n">
        <v>45</v>
      </c>
      <c r="I398" s="15" t="n">
        <v>117.85</v>
      </c>
      <c r="J398" s="16" t="n">
        <v>0.100735621764979</v>
      </c>
      <c r="K398" s="15" t="n">
        <v>726806</v>
      </c>
      <c r="L398" s="15" t="n">
        <v>7780003</v>
      </c>
      <c r="M398" s="15" t="n">
        <v>8506809</v>
      </c>
    </row>
    <row r="399" customFormat="false" ht="12.8" hidden="false" customHeight="false" outlineLevel="0" collapsed="false">
      <c r="A399" s="14" t="s">
        <v>37</v>
      </c>
      <c r="B399" s="15" t="n">
        <v>3087</v>
      </c>
      <c r="C399" s="15" t="n">
        <v>37</v>
      </c>
      <c r="D399" s="15" t="n">
        <v>142.795454545455</v>
      </c>
      <c r="E399" s="15" t="n">
        <v>52.6363636363636</v>
      </c>
      <c r="F399" s="15" t="n">
        <v>1</v>
      </c>
      <c r="G399" s="15" t="n">
        <v>5</v>
      </c>
      <c r="H399" s="15" t="n">
        <v>1</v>
      </c>
      <c r="I399" s="15" t="n">
        <v>5.33</v>
      </c>
      <c r="J399" s="16" t="n">
        <v>0.00750756931580592</v>
      </c>
      <c r="K399" s="15" t="n">
        <v>54167</v>
      </c>
      <c r="L399" s="15" t="n">
        <v>1335611</v>
      </c>
      <c r="M399" s="15" t="n">
        <v>1389778</v>
      </c>
    </row>
    <row r="400" customFormat="false" ht="12.8" hidden="false" customHeight="false" outlineLevel="0" collapsed="false">
      <c r="A400" s="14" t="s">
        <v>38</v>
      </c>
      <c r="B400" s="15" t="n">
        <v>8052</v>
      </c>
      <c r="C400" s="15" t="n">
        <v>65</v>
      </c>
      <c r="D400" s="15" t="n">
        <v>265.659090909091</v>
      </c>
      <c r="E400" s="15" t="n">
        <v>203.977272727273</v>
      </c>
      <c r="F400" s="15" t="n">
        <v>17</v>
      </c>
      <c r="G400" s="15" t="n">
        <v>63</v>
      </c>
      <c r="H400" s="15" t="n">
        <v>48</v>
      </c>
      <c r="I400" s="15" t="n">
        <v>78.84</v>
      </c>
      <c r="J400" s="16" t="n">
        <v>0.0781711950891097</v>
      </c>
      <c r="K400" s="15" t="n">
        <v>564004</v>
      </c>
      <c r="L400" s="15" t="n">
        <v>5040885</v>
      </c>
      <c r="M400" s="15" t="n">
        <v>5604889</v>
      </c>
    </row>
    <row r="401" customFormat="false" ht="12.8" hidden="false" customHeight="false" outlineLevel="0" collapsed="false">
      <c r="A401" s="14" t="s">
        <v>39</v>
      </c>
      <c r="B401" s="15" t="n">
        <v>5959</v>
      </c>
      <c r="C401" s="15" t="n">
        <v>65</v>
      </c>
      <c r="D401" s="15" t="n">
        <v>349.443181818182</v>
      </c>
      <c r="E401" s="15" t="n">
        <v>179.261363636364</v>
      </c>
      <c r="F401" s="15" t="n">
        <v>24</v>
      </c>
      <c r="G401" s="15" t="n">
        <v>23</v>
      </c>
      <c r="H401" s="15" t="n">
        <v>8</v>
      </c>
      <c r="I401" s="15" t="n">
        <v>25.64</v>
      </c>
      <c r="J401" s="16" t="n">
        <v>0.00987888401708389</v>
      </c>
      <c r="K401" s="15" t="n">
        <v>71276</v>
      </c>
      <c r="L401" s="15" t="n">
        <v>1784297</v>
      </c>
      <c r="M401" s="15" t="n">
        <v>1855573</v>
      </c>
    </row>
    <row r="402" customFormat="false" ht="12.8" hidden="false" customHeight="false" outlineLevel="0" collapsed="false">
      <c r="A402" s="14" t="s">
        <v>40</v>
      </c>
      <c r="B402" s="15" t="n">
        <v>5549</v>
      </c>
      <c r="C402" s="15" t="n">
        <v>34</v>
      </c>
      <c r="D402" s="15" t="n">
        <v>282.477272727273</v>
      </c>
      <c r="E402" s="15" t="n">
        <v>150.681818181818</v>
      </c>
      <c r="F402" s="15" t="n">
        <v>5</v>
      </c>
      <c r="G402" s="15" t="n">
        <v>11</v>
      </c>
      <c r="H402" s="15" t="n">
        <v>1</v>
      </c>
      <c r="I402" s="15" t="n">
        <v>11.33</v>
      </c>
      <c r="J402" s="16" t="n">
        <v>0.0100253846681594</v>
      </c>
      <c r="K402" s="15" t="n">
        <v>72333</v>
      </c>
      <c r="L402" s="15" t="n">
        <v>3567381</v>
      </c>
      <c r="M402" s="15" t="n">
        <v>3639714</v>
      </c>
    </row>
    <row r="403" customFormat="false" ht="12.8" hidden="false" customHeight="false" outlineLevel="0" collapsed="false">
      <c r="A403" s="14" t="s">
        <v>41</v>
      </c>
      <c r="B403" s="15" t="n">
        <v>7148</v>
      </c>
      <c r="C403" s="15" t="n">
        <v>61</v>
      </c>
      <c r="D403" s="15" t="n">
        <v>310.349777183601</v>
      </c>
      <c r="E403" s="15" t="n">
        <v>156.75924688057</v>
      </c>
      <c r="F403" s="15" t="n">
        <v>1</v>
      </c>
      <c r="G403" s="15" t="n">
        <v>3</v>
      </c>
      <c r="H403" s="15" t="n">
        <v>0</v>
      </c>
      <c r="I403" s="15" t="n">
        <v>3</v>
      </c>
      <c r="J403" s="16" t="n">
        <v>0.012123933729592</v>
      </c>
      <c r="K403" s="15" t="n">
        <v>87474</v>
      </c>
      <c r="L403" s="15" t="n">
        <v>1606122</v>
      </c>
      <c r="M403" s="15" t="n">
        <v>1693596</v>
      </c>
    </row>
    <row r="404" customFormat="false" ht="12.8" hidden="false" customHeight="false" outlineLevel="0" collapsed="false">
      <c r="A404" s="14" t="s">
        <v>42</v>
      </c>
      <c r="B404" s="15" t="n">
        <v>15919</v>
      </c>
      <c r="C404" s="15" t="n">
        <v>73</v>
      </c>
      <c r="D404" s="15" t="n">
        <v>456.492130529898</v>
      </c>
      <c r="E404" s="15" t="n">
        <v>180.956903257171</v>
      </c>
      <c r="F404" s="15" t="n">
        <v>3</v>
      </c>
      <c r="G404" s="15" t="n">
        <v>18</v>
      </c>
      <c r="H404" s="15" t="n">
        <v>3</v>
      </c>
      <c r="I404" s="15" t="n">
        <v>18.99</v>
      </c>
      <c r="J404" s="16" t="n">
        <v>0.0411589213283188</v>
      </c>
      <c r="K404" s="15" t="n">
        <v>296961</v>
      </c>
      <c r="L404" s="15" t="n">
        <v>2069879</v>
      </c>
      <c r="M404" s="15" t="n">
        <v>2366840</v>
      </c>
    </row>
    <row r="405" customFormat="false" ht="12.8" hidden="false" customHeight="false" outlineLevel="0" collapsed="false">
      <c r="A405" s="14" t="s">
        <v>43</v>
      </c>
      <c r="B405" s="15" t="n">
        <v>4588</v>
      </c>
      <c r="C405" s="15" t="n">
        <v>31</v>
      </c>
      <c r="D405" s="15" t="n">
        <v>342.522727272727</v>
      </c>
      <c r="E405" s="15" t="n">
        <v>194.795454545455</v>
      </c>
      <c r="F405" s="15" t="n">
        <v>32</v>
      </c>
      <c r="G405" s="15" t="n">
        <v>35</v>
      </c>
      <c r="H405" s="15" t="n">
        <v>-8</v>
      </c>
      <c r="I405" s="15" t="n">
        <v>32.36</v>
      </c>
      <c r="J405" s="16" t="n">
        <v>0.0152191584597889</v>
      </c>
      <c r="K405" s="15" t="n">
        <v>109806</v>
      </c>
      <c r="L405" s="15" t="n">
        <v>1920187</v>
      </c>
      <c r="M405" s="15" t="n">
        <v>2029993</v>
      </c>
    </row>
    <row r="406" customFormat="false" ht="12.8" hidden="false" customHeight="false" outlineLevel="0" collapsed="false">
      <c r="A406" s="14" t="s">
        <v>44</v>
      </c>
      <c r="B406" s="15" t="n">
        <v>4942</v>
      </c>
      <c r="C406" s="15" t="n">
        <v>23</v>
      </c>
      <c r="D406" s="15" t="n">
        <v>243.068181818182</v>
      </c>
      <c r="E406" s="15" t="n">
        <v>147.409090909091</v>
      </c>
      <c r="F406" s="15" t="n">
        <v>6</v>
      </c>
      <c r="G406" s="15" t="n">
        <v>11</v>
      </c>
      <c r="H406" s="15" t="n">
        <v>13</v>
      </c>
      <c r="I406" s="15" t="n">
        <v>15.29</v>
      </c>
      <c r="J406" s="16" t="n">
        <v>0.0176136194323342</v>
      </c>
      <c r="K406" s="15" t="n">
        <v>127082</v>
      </c>
      <c r="L406" s="15" t="n">
        <v>1161695</v>
      </c>
      <c r="M406" s="15" t="n">
        <v>1288777</v>
      </c>
    </row>
    <row r="407" customFormat="false" ht="12.8" hidden="false" customHeight="false" outlineLevel="0" collapsed="false">
      <c r="A407" s="14" t="s">
        <v>45</v>
      </c>
      <c r="B407" s="15" t="n">
        <v>4940</v>
      </c>
      <c r="C407" s="15" t="n">
        <v>35</v>
      </c>
      <c r="D407" s="15" t="n">
        <v>313.511363636364</v>
      </c>
      <c r="E407" s="15" t="n">
        <v>142.002272727273</v>
      </c>
      <c r="F407" s="15" t="n">
        <v>17</v>
      </c>
      <c r="G407" s="15" t="n">
        <v>23</v>
      </c>
      <c r="H407" s="15" t="n">
        <v>17</v>
      </c>
      <c r="I407" s="15" t="n">
        <v>28.61</v>
      </c>
      <c r="J407" s="16" t="n">
        <v>0.00676730443653036</v>
      </c>
      <c r="K407" s="15" t="n">
        <v>48826</v>
      </c>
      <c r="L407" s="15" t="n">
        <v>716709</v>
      </c>
      <c r="M407" s="15" t="n">
        <v>765535</v>
      </c>
    </row>
    <row r="408" customFormat="false" ht="12.8" hidden="false" customHeight="false" outlineLevel="0" collapsed="false">
      <c r="A408" s="17" t="s">
        <v>46</v>
      </c>
      <c r="B408" s="18" t="n">
        <v>5735</v>
      </c>
      <c r="C408" s="18" t="n">
        <v>30</v>
      </c>
      <c r="D408" s="18" t="n">
        <v>305.530303030303</v>
      </c>
      <c r="E408" s="18" t="n">
        <v>141.689393939394</v>
      </c>
      <c r="F408" s="18" t="n">
        <v>18</v>
      </c>
      <c r="G408" s="18" t="n">
        <v>32</v>
      </c>
      <c r="H408" s="18" t="n">
        <v>8</v>
      </c>
      <c r="I408" s="18" t="n">
        <v>34.64</v>
      </c>
      <c r="J408" s="19" t="n">
        <v>0.00952129491606705</v>
      </c>
      <c r="K408" s="18" t="n">
        <v>68696</v>
      </c>
      <c r="L408" s="18" t="n">
        <v>873388</v>
      </c>
      <c r="M408" s="18" t="n">
        <v>942084</v>
      </c>
    </row>
    <row r="409" customFormat="false" ht="12.8" hidden="false" customHeight="false" outlineLevel="0" collapsed="false">
      <c r="A409" s="20" t="s">
        <v>49</v>
      </c>
      <c r="B409" s="21" t="n">
        <v>245550</v>
      </c>
      <c r="C409" s="21" t="n">
        <v>1297</v>
      </c>
      <c r="D409" s="21" t="n">
        <v>13522.6933677686</v>
      </c>
      <c r="E409" s="21" t="n">
        <v>7526.93677685951</v>
      </c>
      <c r="F409" s="21" t="n">
        <v>1911</v>
      </c>
      <c r="G409" s="21" t="n">
        <v>4608</v>
      </c>
      <c r="H409" s="21" t="n">
        <v>1023</v>
      </c>
      <c r="I409" s="21" t="n">
        <v>4945.59</v>
      </c>
      <c r="J409" s="21" t="n">
        <v>1</v>
      </c>
      <c r="K409" s="21" t="n">
        <v>7214985</v>
      </c>
      <c r="L409" s="21" t="n">
        <v>137084697</v>
      </c>
      <c r="M409" s="21" t="n">
        <v>144299682</v>
      </c>
    </row>
    <row r="410" customFormat="false" ht="12.8" hidden="false" customHeight="false" outlineLevel="0" collapsed="false">
      <c r="A410" s="22" t="s">
        <v>50</v>
      </c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</row>
    <row r="411" customFormat="false" ht="12.8" hidden="false" customHeight="false" outlineLevel="0" collapsed="false">
      <c r="A411" s="22" t="s">
        <v>167</v>
      </c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</row>
    <row r="412" customFormat="false" ht="12.8" hidden="false" customHeight="false" outlineLevel="0" collapsed="false">
      <c r="A412" s="28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</row>
    <row r="413" customFormat="false" ht="12.8" hidden="false" customHeight="false" outlineLevel="0" collapsed="false">
      <c r="A413" s="7" t="s">
        <v>177</v>
      </c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</row>
    <row r="414" customFormat="false" ht="12.8" hidden="false" customHeight="false" outlineLevel="0" collapsed="false">
      <c r="A414" s="7" t="s">
        <v>178</v>
      </c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</row>
    <row r="415" customFormat="false" ht="12.75" hidden="false" customHeight="true" outlineLevel="0" collapsed="false">
      <c r="A415" s="8" t="s">
        <v>8</v>
      </c>
      <c r="B415" s="9" t="s">
        <v>9</v>
      </c>
      <c r="C415" s="9"/>
      <c r="D415" s="9"/>
      <c r="E415" s="9"/>
      <c r="F415" s="9"/>
      <c r="G415" s="9"/>
      <c r="H415" s="9"/>
      <c r="I415" s="9"/>
      <c r="J415" s="8" t="s">
        <v>10</v>
      </c>
      <c r="K415" s="8" t="s">
        <v>11</v>
      </c>
      <c r="L415" s="8" t="s">
        <v>12</v>
      </c>
      <c r="M415" s="8" t="s">
        <v>13</v>
      </c>
    </row>
    <row r="416" customFormat="false" ht="28.3" hidden="false" customHeight="false" outlineLevel="0" collapsed="false">
      <c r="A416" s="8"/>
      <c r="B416" s="10" t="s">
        <v>179</v>
      </c>
      <c r="C416" s="10" t="s">
        <v>180</v>
      </c>
      <c r="D416" s="10" t="s">
        <v>181</v>
      </c>
      <c r="E416" s="10" t="s">
        <v>182</v>
      </c>
      <c r="F416" s="10" t="s">
        <v>183</v>
      </c>
      <c r="G416" s="10" t="s">
        <v>184</v>
      </c>
      <c r="H416" s="10" t="s">
        <v>185</v>
      </c>
      <c r="I416" s="8" t="s">
        <v>21</v>
      </c>
      <c r="J416" s="8"/>
      <c r="K416" s="8"/>
      <c r="L416" s="8"/>
      <c r="M416" s="8"/>
    </row>
    <row r="417" customFormat="false" ht="12.8" hidden="false" customHeight="false" outlineLevel="0" collapsed="false">
      <c r="A417" s="11" t="s">
        <v>22</v>
      </c>
      <c r="B417" s="12" t="n">
        <v>24138</v>
      </c>
      <c r="C417" s="12" t="n">
        <v>65</v>
      </c>
      <c r="D417" s="12" t="n">
        <v>1624.79318181818</v>
      </c>
      <c r="E417" s="12" t="n">
        <v>895.122727272727</v>
      </c>
      <c r="F417" s="12" t="n">
        <v>418</v>
      </c>
      <c r="G417" s="12" t="n">
        <v>1010</v>
      </c>
      <c r="H417" s="12" t="n">
        <v>266</v>
      </c>
      <c r="I417" s="12" t="n">
        <v>1097.78</v>
      </c>
      <c r="J417" s="13" t="n">
        <v>0.164918228985385</v>
      </c>
      <c r="K417" s="12" t="n">
        <v>1081711</v>
      </c>
      <c r="L417" s="12" t="n">
        <v>25750219</v>
      </c>
      <c r="M417" s="12" t="n">
        <v>26831930</v>
      </c>
    </row>
    <row r="418" customFormat="false" ht="12.8" hidden="false" customHeight="false" outlineLevel="0" collapsed="false">
      <c r="A418" s="14" t="s">
        <v>23</v>
      </c>
      <c r="B418" s="15" t="n">
        <v>18588</v>
      </c>
      <c r="C418" s="15" t="n">
        <v>38</v>
      </c>
      <c r="D418" s="15" t="n">
        <v>1692.47727272727</v>
      </c>
      <c r="E418" s="15" t="n">
        <v>1011.56818181818</v>
      </c>
      <c r="F418" s="15" t="n">
        <v>341</v>
      </c>
      <c r="G418" s="15" t="n">
        <v>718</v>
      </c>
      <c r="H418" s="15" t="n">
        <v>204</v>
      </c>
      <c r="I418" s="15" t="n">
        <v>785.32</v>
      </c>
      <c r="J418" s="16" t="n">
        <v>0.102821159511617</v>
      </c>
      <c r="K418" s="15" t="n">
        <v>674412</v>
      </c>
      <c r="L418" s="15" t="n">
        <v>16103330</v>
      </c>
      <c r="M418" s="15" t="n">
        <v>16777742</v>
      </c>
    </row>
    <row r="419" customFormat="false" ht="12.8" hidden="false" customHeight="false" outlineLevel="0" collapsed="false">
      <c r="A419" s="14" t="s">
        <v>24</v>
      </c>
      <c r="B419" s="15" t="n">
        <v>20108</v>
      </c>
      <c r="C419" s="15" t="n">
        <v>93</v>
      </c>
      <c r="D419" s="15" t="n">
        <v>1188.88636363636</v>
      </c>
      <c r="E419" s="15" t="n">
        <v>779.409090909091</v>
      </c>
      <c r="F419" s="15" t="n">
        <v>176</v>
      </c>
      <c r="G419" s="15" t="n">
        <v>439</v>
      </c>
      <c r="H419" s="15" t="n">
        <v>85</v>
      </c>
      <c r="I419" s="15" t="n">
        <v>467.05</v>
      </c>
      <c r="J419" s="16" t="n">
        <v>0.0754165437964213</v>
      </c>
      <c r="K419" s="15" t="n">
        <v>494663</v>
      </c>
      <c r="L419" s="15" t="n">
        <v>9319909</v>
      </c>
      <c r="M419" s="15" t="n">
        <v>9814572</v>
      </c>
    </row>
    <row r="420" customFormat="false" ht="12.8" hidden="false" customHeight="false" outlineLevel="0" collapsed="false">
      <c r="A420" s="14" t="s">
        <v>25</v>
      </c>
      <c r="B420" s="15" t="n">
        <v>12845</v>
      </c>
      <c r="C420" s="15" t="n">
        <v>55</v>
      </c>
      <c r="D420" s="15" t="n">
        <v>492.068181818182</v>
      </c>
      <c r="E420" s="15" t="n">
        <v>327.556818181818</v>
      </c>
      <c r="F420" s="15" t="n">
        <v>72</v>
      </c>
      <c r="G420" s="15" t="n">
        <v>112</v>
      </c>
      <c r="H420" s="15" t="n">
        <v>17</v>
      </c>
      <c r="I420" s="15" t="n">
        <v>117.61</v>
      </c>
      <c r="J420" s="16" t="n">
        <v>0.0656719920683828</v>
      </c>
      <c r="K420" s="15" t="n">
        <v>430748</v>
      </c>
      <c r="L420" s="15" t="n">
        <v>6997553</v>
      </c>
      <c r="M420" s="15" t="n">
        <v>7428301</v>
      </c>
    </row>
    <row r="421" customFormat="false" ht="12.8" hidden="false" customHeight="false" outlineLevel="0" collapsed="false">
      <c r="A421" s="14" t="s">
        <v>26</v>
      </c>
      <c r="B421" s="15" t="n">
        <v>9455</v>
      </c>
      <c r="C421" s="15" t="n">
        <v>72</v>
      </c>
      <c r="D421" s="15" t="n">
        <v>377.756818181818</v>
      </c>
      <c r="E421" s="15" t="n">
        <v>173.825</v>
      </c>
      <c r="F421" s="15" t="n">
        <v>69</v>
      </c>
      <c r="G421" s="15" t="n">
        <v>131</v>
      </c>
      <c r="H421" s="15" t="n">
        <v>5</v>
      </c>
      <c r="I421" s="15" t="n">
        <v>132.65</v>
      </c>
      <c r="J421" s="16" t="n">
        <v>0.0723147220584934</v>
      </c>
      <c r="K421" s="15" t="n">
        <v>474318</v>
      </c>
      <c r="L421" s="15" t="n">
        <v>6270970</v>
      </c>
      <c r="M421" s="15" t="n">
        <v>6745288</v>
      </c>
    </row>
    <row r="422" customFormat="false" ht="12.8" hidden="false" customHeight="false" outlineLevel="0" collapsed="false">
      <c r="A422" s="14" t="s">
        <v>27</v>
      </c>
      <c r="B422" s="15" t="n">
        <v>17779</v>
      </c>
      <c r="C422" s="15" t="n">
        <v>97</v>
      </c>
      <c r="D422" s="15" t="n">
        <v>845.409090909091</v>
      </c>
      <c r="E422" s="15" t="n">
        <v>462.545454545455</v>
      </c>
      <c r="F422" s="15" t="n">
        <v>121</v>
      </c>
      <c r="G422" s="15" t="n">
        <v>200</v>
      </c>
      <c r="H422" s="15" t="n">
        <v>18</v>
      </c>
      <c r="I422" s="15" t="n">
        <v>205.94</v>
      </c>
      <c r="J422" s="16" t="n">
        <v>0.0432235489777263</v>
      </c>
      <c r="K422" s="15" t="n">
        <v>283507</v>
      </c>
      <c r="L422" s="15" t="n">
        <v>8404393</v>
      </c>
      <c r="M422" s="15" t="n">
        <v>8687900</v>
      </c>
    </row>
    <row r="423" customFormat="false" ht="12.8" hidden="false" customHeight="false" outlineLevel="0" collapsed="false">
      <c r="A423" s="14" t="s">
        <v>28</v>
      </c>
      <c r="B423" s="15" t="n">
        <v>10222</v>
      </c>
      <c r="C423" s="15" t="n">
        <v>57</v>
      </c>
      <c r="D423" s="15" t="n">
        <v>729.545454545455</v>
      </c>
      <c r="E423" s="15" t="n">
        <v>333.454545454545</v>
      </c>
      <c r="F423" s="15" t="n">
        <v>80</v>
      </c>
      <c r="G423" s="15" t="n">
        <v>209</v>
      </c>
      <c r="H423" s="15" t="n">
        <v>52</v>
      </c>
      <c r="I423" s="15" t="n">
        <v>226.16</v>
      </c>
      <c r="J423" s="16" t="n">
        <v>0.0348265693669259</v>
      </c>
      <c r="K423" s="15" t="n">
        <v>228430</v>
      </c>
      <c r="L423" s="15" t="n">
        <v>6424753</v>
      </c>
      <c r="M423" s="15" t="n">
        <v>6653183</v>
      </c>
    </row>
    <row r="424" customFormat="false" ht="12.8" hidden="false" customHeight="false" outlineLevel="0" collapsed="false">
      <c r="A424" s="14" t="s">
        <v>29</v>
      </c>
      <c r="B424" s="15" t="n">
        <v>8929</v>
      </c>
      <c r="C424" s="15" t="n">
        <v>36</v>
      </c>
      <c r="D424" s="15" t="n">
        <v>392.129545454545</v>
      </c>
      <c r="E424" s="15" t="n">
        <v>236.511363636364</v>
      </c>
      <c r="F424" s="15" t="n">
        <v>46</v>
      </c>
      <c r="G424" s="15" t="n">
        <v>114</v>
      </c>
      <c r="H424" s="15" t="n">
        <v>18</v>
      </c>
      <c r="I424" s="15" t="n">
        <v>119.94</v>
      </c>
      <c r="J424" s="16" t="n">
        <v>0.0524065947916715</v>
      </c>
      <c r="K424" s="15" t="n">
        <v>343739</v>
      </c>
      <c r="L424" s="15" t="n">
        <v>6093467</v>
      </c>
      <c r="M424" s="15" t="n">
        <v>6437206</v>
      </c>
    </row>
    <row r="425" customFormat="false" ht="12.8" hidden="false" customHeight="false" outlineLevel="0" collapsed="false">
      <c r="A425" s="14" t="s">
        <v>30</v>
      </c>
      <c r="B425" s="15" t="n">
        <v>14416</v>
      </c>
      <c r="C425" s="15" t="n">
        <v>74</v>
      </c>
      <c r="D425" s="15" t="n">
        <v>665.5</v>
      </c>
      <c r="E425" s="15" t="n">
        <v>210.806818181818</v>
      </c>
      <c r="F425" s="15" t="n">
        <v>34</v>
      </c>
      <c r="G425" s="15" t="n">
        <v>78</v>
      </c>
      <c r="H425" s="15" t="n">
        <v>24</v>
      </c>
      <c r="I425" s="15" t="n">
        <v>85.92</v>
      </c>
      <c r="J425" s="16" t="n">
        <v>0.0132257736846281</v>
      </c>
      <c r="K425" s="15" t="n">
        <v>86749</v>
      </c>
      <c r="L425" s="15" t="n">
        <v>2670270</v>
      </c>
      <c r="M425" s="15" t="n">
        <v>2757019</v>
      </c>
    </row>
    <row r="426" customFormat="false" ht="12.8" hidden="false" customHeight="false" outlineLevel="0" collapsed="false">
      <c r="A426" s="14" t="s">
        <v>31</v>
      </c>
      <c r="B426" s="15" t="n">
        <v>6171</v>
      </c>
      <c r="C426" s="15" t="n">
        <v>41</v>
      </c>
      <c r="D426" s="15" t="n">
        <v>381.743333333333</v>
      </c>
      <c r="E426" s="15" t="n">
        <v>194.979772727273</v>
      </c>
      <c r="F426" s="15" t="n">
        <v>22</v>
      </c>
      <c r="G426" s="15" t="n">
        <v>35</v>
      </c>
      <c r="H426" s="15" t="n">
        <v>6</v>
      </c>
      <c r="I426" s="15" t="n">
        <v>36.98</v>
      </c>
      <c r="J426" s="16" t="n">
        <v>0.0127670198972133</v>
      </c>
      <c r="K426" s="15" t="n">
        <v>83740</v>
      </c>
      <c r="L426" s="15" t="n">
        <v>2580736</v>
      </c>
      <c r="M426" s="15" t="n">
        <v>2664476</v>
      </c>
    </row>
    <row r="427" customFormat="false" ht="12.8" hidden="false" customHeight="false" outlineLevel="0" collapsed="false">
      <c r="A427" s="14" t="s">
        <v>32</v>
      </c>
      <c r="B427" s="15" t="n">
        <v>7967</v>
      </c>
      <c r="C427" s="15" t="n">
        <v>39</v>
      </c>
      <c r="D427" s="15" t="n">
        <v>318.545454545455</v>
      </c>
      <c r="E427" s="15" t="n">
        <v>154.113636363636</v>
      </c>
      <c r="F427" s="15" t="n">
        <v>11</v>
      </c>
      <c r="G427" s="15" t="n">
        <v>28</v>
      </c>
      <c r="H427" s="15" t="n">
        <v>11</v>
      </c>
      <c r="I427" s="15" t="n">
        <v>31.63</v>
      </c>
      <c r="J427" s="16" t="n">
        <v>0.0201149188237032</v>
      </c>
      <c r="K427" s="15" t="n">
        <v>131935</v>
      </c>
      <c r="L427" s="15" t="n">
        <v>2615557</v>
      </c>
      <c r="M427" s="15" t="n">
        <v>2747492</v>
      </c>
    </row>
    <row r="428" customFormat="false" ht="12.8" hidden="false" customHeight="false" outlineLevel="0" collapsed="false">
      <c r="A428" s="14" t="s">
        <v>33</v>
      </c>
      <c r="B428" s="15" t="n">
        <v>9001</v>
      </c>
      <c r="C428" s="15" t="n">
        <v>43</v>
      </c>
      <c r="D428" s="15" t="n">
        <v>386.886363636364</v>
      </c>
      <c r="E428" s="15" t="n">
        <v>244.818181818182</v>
      </c>
      <c r="F428" s="15" t="n">
        <v>16</v>
      </c>
      <c r="G428" s="15" t="n">
        <v>37</v>
      </c>
      <c r="H428" s="15" t="n">
        <v>16</v>
      </c>
      <c r="I428" s="15" t="n">
        <v>42.28</v>
      </c>
      <c r="J428" s="16" t="n">
        <v>0.0298283391340287</v>
      </c>
      <c r="K428" s="15" t="n">
        <v>195646</v>
      </c>
      <c r="L428" s="15" t="n">
        <v>2560373</v>
      </c>
      <c r="M428" s="15" t="n">
        <v>2756019</v>
      </c>
    </row>
    <row r="429" customFormat="false" ht="12.8" hidden="false" customHeight="false" outlineLevel="0" collapsed="false">
      <c r="A429" s="14" t="s">
        <v>34</v>
      </c>
      <c r="B429" s="15" t="n">
        <v>6472</v>
      </c>
      <c r="C429" s="15" t="n">
        <v>42</v>
      </c>
      <c r="D429" s="15" t="n">
        <v>426.727272727273</v>
      </c>
      <c r="E429" s="15" t="n">
        <v>252.454545454545</v>
      </c>
      <c r="F429" s="15" t="n">
        <v>46</v>
      </c>
      <c r="G429" s="15" t="n">
        <v>71</v>
      </c>
      <c r="H429" s="15" t="n">
        <v>49</v>
      </c>
      <c r="I429" s="15" t="n">
        <v>87.17</v>
      </c>
      <c r="J429" s="16" t="n">
        <v>0.0313793733108839</v>
      </c>
      <c r="K429" s="15" t="n">
        <v>205820</v>
      </c>
      <c r="L429" s="15" t="n">
        <v>2668372</v>
      </c>
      <c r="M429" s="15" t="n">
        <v>2874192</v>
      </c>
    </row>
    <row r="430" customFormat="false" ht="12.8" hidden="false" customHeight="false" outlineLevel="0" collapsed="false">
      <c r="A430" s="14" t="s">
        <v>35</v>
      </c>
      <c r="B430" s="15" t="n">
        <v>3448</v>
      </c>
      <c r="C430" s="15" t="n">
        <v>63</v>
      </c>
      <c r="D430" s="15" t="n">
        <v>200.116306818182</v>
      </c>
      <c r="E430" s="15" t="n">
        <v>47.3136363636364</v>
      </c>
      <c r="F430" s="15" t="n">
        <v>12</v>
      </c>
      <c r="G430" s="15" t="n">
        <v>18</v>
      </c>
      <c r="H430" s="15" t="n">
        <v>8</v>
      </c>
      <c r="I430" s="15" t="n">
        <v>20.64</v>
      </c>
      <c r="J430" s="16" t="n">
        <v>0.00852956710834083</v>
      </c>
      <c r="K430" s="15" t="n">
        <v>55946</v>
      </c>
      <c r="L430" s="15" t="n">
        <v>1293654</v>
      </c>
      <c r="M430" s="15" t="n">
        <v>1349600</v>
      </c>
    </row>
    <row r="431" customFormat="false" ht="12.8" hidden="false" customHeight="false" outlineLevel="0" collapsed="false">
      <c r="A431" s="14" t="s">
        <v>36</v>
      </c>
      <c r="B431" s="15" t="n">
        <v>6125</v>
      </c>
      <c r="C431" s="15" t="n">
        <v>24</v>
      </c>
      <c r="D431" s="15" t="n">
        <v>286.545454545455</v>
      </c>
      <c r="E431" s="15" t="n">
        <v>245.545454545454</v>
      </c>
      <c r="F431" s="15" t="n">
        <v>32</v>
      </c>
      <c r="G431" s="15" t="n">
        <v>76</v>
      </c>
      <c r="H431" s="15" t="n">
        <v>46</v>
      </c>
      <c r="I431" s="15" t="n">
        <v>91.18</v>
      </c>
      <c r="J431" s="16" t="n">
        <v>0.0921634936413686</v>
      </c>
      <c r="K431" s="15" t="n">
        <v>604507</v>
      </c>
      <c r="L431" s="15" t="n">
        <v>6840472</v>
      </c>
      <c r="M431" s="15" t="n">
        <v>7444979</v>
      </c>
    </row>
    <row r="432" customFormat="false" ht="12.8" hidden="false" customHeight="false" outlineLevel="0" collapsed="false">
      <c r="A432" s="14" t="s">
        <v>37</v>
      </c>
      <c r="B432" s="15" t="n">
        <v>2762</v>
      </c>
      <c r="C432" s="15" t="n">
        <v>35</v>
      </c>
      <c r="D432" s="15" t="n">
        <v>176.75</v>
      </c>
      <c r="E432" s="15" t="n">
        <v>56.8863636363636</v>
      </c>
      <c r="F432" s="15" t="n">
        <v>4</v>
      </c>
      <c r="G432" s="15" t="n">
        <v>5</v>
      </c>
      <c r="H432" s="15" t="n">
        <v>1</v>
      </c>
      <c r="I432" s="15" t="n">
        <v>5.33</v>
      </c>
      <c r="J432" s="16" t="n">
        <v>0.00398817191442503</v>
      </c>
      <c r="K432" s="15" t="n">
        <v>26159</v>
      </c>
      <c r="L432" s="15" t="n">
        <v>1251938</v>
      </c>
      <c r="M432" s="15" t="n">
        <v>1278097</v>
      </c>
    </row>
    <row r="433" customFormat="false" ht="12.8" hidden="false" customHeight="false" outlineLevel="0" collapsed="false">
      <c r="A433" s="14" t="s">
        <v>38</v>
      </c>
      <c r="B433" s="15" t="n">
        <v>7803</v>
      </c>
      <c r="C433" s="15" t="n">
        <v>60</v>
      </c>
      <c r="D433" s="15" t="n">
        <v>270.113636363636</v>
      </c>
      <c r="E433" s="15" t="n">
        <v>175.977272727273</v>
      </c>
      <c r="F433" s="15" t="n">
        <v>12</v>
      </c>
      <c r="G433" s="15" t="n">
        <v>36</v>
      </c>
      <c r="H433" s="15" t="n">
        <v>24</v>
      </c>
      <c r="I433" s="15" t="n">
        <v>43.92</v>
      </c>
      <c r="J433" s="16" t="n">
        <v>0.0477574532317969</v>
      </c>
      <c r="K433" s="15" t="n">
        <v>313245</v>
      </c>
      <c r="L433" s="15" t="n">
        <v>4510568</v>
      </c>
      <c r="M433" s="15" t="n">
        <v>4823813</v>
      </c>
    </row>
    <row r="434" customFormat="false" ht="12.8" hidden="false" customHeight="false" outlineLevel="0" collapsed="false">
      <c r="A434" s="14" t="s">
        <v>39</v>
      </c>
      <c r="B434" s="15" t="n">
        <v>6814</v>
      </c>
      <c r="C434" s="15" t="n">
        <v>64</v>
      </c>
      <c r="D434" s="15" t="n">
        <v>549.590909090909</v>
      </c>
      <c r="E434" s="15" t="n">
        <v>196.227272727273</v>
      </c>
      <c r="F434" s="15" t="n">
        <v>16</v>
      </c>
      <c r="G434" s="15" t="n">
        <v>19</v>
      </c>
      <c r="H434" s="15" t="n">
        <v>6</v>
      </c>
      <c r="I434" s="15" t="n">
        <v>20.98</v>
      </c>
      <c r="J434" s="16" t="n">
        <v>0.00408863247018811</v>
      </c>
      <c r="K434" s="15" t="n">
        <v>26818</v>
      </c>
      <c r="L434" s="15" t="n">
        <v>1680643</v>
      </c>
      <c r="M434" s="15" t="n">
        <v>1707461</v>
      </c>
    </row>
    <row r="435" customFormat="false" ht="12.8" hidden="false" customHeight="false" outlineLevel="0" collapsed="false">
      <c r="A435" s="14" t="s">
        <v>40</v>
      </c>
      <c r="B435" s="15" t="n">
        <v>5711</v>
      </c>
      <c r="C435" s="15" t="n">
        <v>35</v>
      </c>
      <c r="D435" s="15" t="n">
        <v>294.954545454545</v>
      </c>
      <c r="E435" s="15" t="n">
        <v>161.636363636364</v>
      </c>
      <c r="F435" s="15" t="n">
        <v>5</v>
      </c>
      <c r="G435" s="15" t="n">
        <v>13</v>
      </c>
      <c r="H435" s="15" t="n">
        <v>3</v>
      </c>
      <c r="I435" s="15" t="n">
        <v>13.99</v>
      </c>
      <c r="J435" s="16" t="n">
        <v>0.0134442451197371</v>
      </c>
      <c r="K435" s="15" t="n">
        <v>88182</v>
      </c>
      <c r="L435" s="15" t="n">
        <v>3325581</v>
      </c>
      <c r="M435" s="15" t="n">
        <v>3413763</v>
      </c>
    </row>
    <row r="436" customFormat="false" ht="12.8" hidden="false" customHeight="false" outlineLevel="0" collapsed="false">
      <c r="A436" s="14" t="s">
        <v>41</v>
      </c>
      <c r="B436" s="15" t="n">
        <v>7667</v>
      </c>
      <c r="C436" s="15" t="n">
        <v>61</v>
      </c>
      <c r="D436" s="15" t="n">
        <v>287.021590909091</v>
      </c>
      <c r="E436" s="15" t="n">
        <v>137.8625</v>
      </c>
      <c r="F436" s="15" t="n">
        <v>2</v>
      </c>
      <c r="G436" s="15" t="n">
        <v>2</v>
      </c>
      <c r="H436" s="15" t="n">
        <v>0</v>
      </c>
      <c r="I436" s="15" t="n">
        <v>2</v>
      </c>
      <c r="J436" s="16" t="n">
        <v>0.0204108620946829</v>
      </c>
      <c r="K436" s="15" t="n">
        <v>133876</v>
      </c>
      <c r="L436" s="15" t="n">
        <v>1403082</v>
      </c>
      <c r="M436" s="15" t="n">
        <v>1536958</v>
      </c>
    </row>
    <row r="437" customFormat="false" ht="12.8" hidden="false" customHeight="false" outlineLevel="0" collapsed="false">
      <c r="A437" s="14" t="s">
        <v>42</v>
      </c>
      <c r="B437" s="15" t="n">
        <v>15271</v>
      </c>
      <c r="C437" s="15" t="n">
        <v>75</v>
      </c>
      <c r="D437" s="15" t="n">
        <v>467.068181818182</v>
      </c>
      <c r="E437" s="15" t="n">
        <v>192.136363636364</v>
      </c>
      <c r="F437" s="15" t="n">
        <v>2</v>
      </c>
      <c r="G437" s="15" t="n">
        <v>14</v>
      </c>
      <c r="H437" s="15" t="n">
        <v>2</v>
      </c>
      <c r="I437" s="15" t="n">
        <v>14.66</v>
      </c>
      <c r="J437" s="16" t="n">
        <v>0.0355570129648624</v>
      </c>
      <c r="K437" s="15" t="n">
        <v>233221</v>
      </c>
      <c r="L437" s="15" t="n">
        <v>1747524</v>
      </c>
      <c r="M437" s="15" t="n">
        <v>1980745</v>
      </c>
    </row>
    <row r="438" customFormat="false" ht="12.8" hidden="false" customHeight="false" outlineLevel="0" collapsed="false">
      <c r="A438" s="14" t="s">
        <v>43</v>
      </c>
      <c r="B438" s="15" t="n">
        <v>4636</v>
      </c>
      <c r="C438" s="15" t="n">
        <v>34</v>
      </c>
      <c r="D438" s="15" t="n">
        <v>271.159090909091</v>
      </c>
      <c r="E438" s="15" t="n">
        <v>160.25</v>
      </c>
      <c r="F438" s="15" t="n">
        <v>13</v>
      </c>
      <c r="G438" s="15" t="n">
        <v>27</v>
      </c>
      <c r="H438" s="15" t="n">
        <v>20</v>
      </c>
      <c r="I438" s="15" t="n">
        <v>33.6</v>
      </c>
      <c r="J438" s="16" t="n">
        <v>0.0196698605970976</v>
      </c>
      <c r="K438" s="15" t="n">
        <v>129016</v>
      </c>
      <c r="L438" s="15" t="n">
        <v>1708484</v>
      </c>
      <c r="M438" s="15" t="n">
        <v>1837500</v>
      </c>
    </row>
    <row r="439" customFormat="false" ht="12.8" hidden="false" customHeight="false" outlineLevel="0" collapsed="false">
      <c r="A439" s="14" t="s">
        <v>44</v>
      </c>
      <c r="B439" s="15" t="n">
        <v>4560</v>
      </c>
      <c r="C439" s="15" t="n">
        <v>22</v>
      </c>
      <c r="D439" s="15" t="n">
        <v>239.681818181818</v>
      </c>
      <c r="E439" s="15" t="n">
        <v>143.227272727273</v>
      </c>
      <c r="F439" s="15" t="n">
        <v>1</v>
      </c>
      <c r="G439" s="15" t="n">
        <v>8</v>
      </c>
      <c r="H439" s="15" t="n">
        <v>7</v>
      </c>
      <c r="I439" s="15" t="n">
        <v>10.31</v>
      </c>
      <c r="J439" s="16" t="n">
        <v>0.0173012703463073</v>
      </c>
      <c r="K439" s="15" t="n">
        <v>113480</v>
      </c>
      <c r="L439" s="15" t="n">
        <v>998190</v>
      </c>
      <c r="M439" s="15" t="n">
        <v>1111670</v>
      </c>
    </row>
    <row r="440" customFormat="false" ht="12.8" hidden="false" customHeight="false" outlineLevel="0" collapsed="false">
      <c r="A440" s="14" t="s">
        <v>45</v>
      </c>
      <c r="B440" s="15" t="n">
        <v>4757</v>
      </c>
      <c r="C440" s="15" t="n">
        <v>35</v>
      </c>
      <c r="D440" s="15" t="n">
        <v>330.034090909091</v>
      </c>
      <c r="E440" s="15" t="n">
        <v>112.529545454545</v>
      </c>
      <c r="F440" s="15" t="n">
        <v>11</v>
      </c>
      <c r="G440" s="15" t="n">
        <v>21</v>
      </c>
      <c r="H440" s="15" t="n">
        <v>10</v>
      </c>
      <c r="I440" s="15" t="n">
        <v>24.3</v>
      </c>
      <c r="J440" s="16" t="n">
        <v>0.00533030211936682</v>
      </c>
      <c r="K440" s="15" t="n">
        <v>34962</v>
      </c>
      <c r="L440" s="15" t="n">
        <v>650883</v>
      </c>
      <c r="M440" s="15" t="n">
        <v>685845</v>
      </c>
    </row>
    <row r="441" customFormat="false" ht="12.8" hidden="false" customHeight="false" outlineLevel="0" collapsed="false">
      <c r="A441" s="17" t="s">
        <v>46</v>
      </c>
      <c r="B441" s="18" t="n">
        <v>5243</v>
      </c>
      <c r="C441" s="18" t="n">
        <v>26</v>
      </c>
      <c r="D441" s="18" t="n">
        <v>250.272727272727</v>
      </c>
      <c r="E441" s="18" t="n">
        <v>116.704545454545</v>
      </c>
      <c r="F441" s="18" t="n">
        <v>7</v>
      </c>
      <c r="G441" s="18" t="n">
        <v>23</v>
      </c>
      <c r="H441" s="18" t="n">
        <v>12</v>
      </c>
      <c r="I441" s="18" t="n">
        <v>26.96</v>
      </c>
      <c r="J441" s="19" t="n">
        <v>0.0128443439847465</v>
      </c>
      <c r="K441" s="18" t="n">
        <v>84247</v>
      </c>
      <c r="L441" s="18" t="n">
        <v>751531</v>
      </c>
      <c r="M441" s="18" t="n">
        <v>835778</v>
      </c>
    </row>
    <row r="442" customFormat="false" ht="12.8" hidden="false" customHeight="false" outlineLevel="0" collapsed="false">
      <c r="A442" s="20" t="s">
        <v>49</v>
      </c>
      <c r="B442" s="21" t="n">
        <v>240888</v>
      </c>
      <c r="C442" s="21" t="n">
        <v>1286</v>
      </c>
      <c r="D442" s="21" t="n">
        <v>13145.7766856061</v>
      </c>
      <c r="E442" s="21" t="n">
        <v>7023.46272727273</v>
      </c>
      <c r="F442" s="21" t="n">
        <v>1569</v>
      </c>
      <c r="G442" s="21" t="n">
        <v>3444</v>
      </c>
      <c r="H442" s="21" t="n">
        <v>910</v>
      </c>
      <c r="I442" s="21" t="n">
        <v>3744.3</v>
      </c>
      <c r="J442" s="21" t="n">
        <v>1</v>
      </c>
      <c r="K442" s="21" t="n">
        <v>6559077</v>
      </c>
      <c r="L442" s="21" t="n">
        <v>124622452</v>
      </c>
      <c r="M442" s="21" t="n">
        <v>131181529</v>
      </c>
    </row>
    <row r="443" customFormat="false" ht="12.8" hidden="false" customHeight="false" outlineLevel="0" collapsed="false">
      <c r="A443" s="22" t="s">
        <v>50</v>
      </c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</row>
    <row r="444" customFormat="false" ht="12.8" hidden="false" customHeight="false" outlineLevel="0" collapsed="false">
      <c r="A444" s="22" t="s">
        <v>167</v>
      </c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</row>
    <row r="445" customFormat="false" ht="12.8" hidden="false" customHeight="false" outlineLevel="0" collapsed="false">
      <c r="A445" s="3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</row>
    <row r="446" customFormat="false" ht="12.8" hidden="false" customHeight="false" outlineLevel="0" collapsed="false">
      <c r="A446" s="7" t="s">
        <v>186</v>
      </c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</row>
    <row r="447" customFormat="false" ht="12.8" hidden="false" customHeight="false" outlineLevel="0" collapsed="false">
      <c r="A447" s="7" t="s">
        <v>187</v>
      </c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</row>
    <row r="448" customFormat="false" ht="12.75" hidden="false" customHeight="true" outlineLevel="0" collapsed="false">
      <c r="A448" s="8" t="s">
        <v>8</v>
      </c>
      <c r="B448" s="9" t="s">
        <v>9</v>
      </c>
      <c r="C448" s="9"/>
      <c r="D448" s="9"/>
      <c r="E448" s="9"/>
      <c r="F448" s="9"/>
      <c r="G448" s="9"/>
      <c r="H448" s="9"/>
      <c r="I448" s="9"/>
      <c r="J448" s="8" t="s">
        <v>10</v>
      </c>
      <c r="K448" s="8" t="s">
        <v>11</v>
      </c>
      <c r="L448" s="8" t="s">
        <v>12</v>
      </c>
      <c r="M448" s="8" t="s">
        <v>13</v>
      </c>
    </row>
    <row r="449" customFormat="false" ht="28.3" hidden="false" customHeight="false" outlineLevel="0" collapsed="false">
      <c r="A449" s="8"/>
      <c r="B449" s="10" t="s">
        <v>188</v>
      </c>
      <c r="C449" s="10" t="s">
        <v>189</v>
      </c>
      <c r="D449" s="10" t="s">
        <v>190</v>
      </c>
      <c r="E449" s="10" t="s">
        <v>191</v>
      </c>
      <c r="F449" s="10" t="s">
        <v>192</v>
      </c>
      <c r="G449" s="10" t="s">
        <v>193</v>
      </c>
      <c r="H449" s="10" t="s">
        <v>194</v>
      </c>
      <c r="I449" s="8" t="s">
        <v>21</v>
      </c>
      <c r="J449" s="8"/>
      <c r="K449" s="8"/>
      <c r="L449" s="8"/>
      <c r="M449" s="8"/>
    </row>
    <row r="450" customFormat="false" ht="12.8" hidden="false" customHeight="false" outlineLevel="0" collapsed="false">
      <c r="A450" s="11" t="s">
        <v>22</v>
      </c>
      <c r="B450" s="12" t="n">
        <v>24502</v>
      </c>
      <c r="C450" s="12" t="n">
        <v>65</v>
      </c>
      <c r="D450" s="12" t="n">
        <v>1643.225</v>
      </c>
      <c r="E450" s="12" t="n">
        <v>843.338636363636</v>
      </c>
      <c r="F450" s="12" t="n">
        <v>386</v>
      </c>
      <c r="G450" s="12" t="n">
        <v>1081</v>
      </c>
      <c r="H450" s="12" t="n">
        <v>130</v>
      </c>
      <c r="I450" s="12" t="n">
        <v>1123.9</v>
      </c>
      <c r="J450" s="13" t="n">
        <v>0.159944259762385</v>
      </c>
      <c r="K450" s="12" t="n">
        <v>981372</v>
      </c>
      <c r="L450" s="12" t="n">
        <v>24374562</v>
      </c>
      <c r="M450" s="12" t="n">
        <v>25355934</v>
      </c>
    </row>
    <row r="451" customFormat="false" ht="12.8" hidden="false" customHeight="false" outlineLevel="0" collapsed="false">
      <c r="A451" s="14" t="s">
        <v>23</v>
      </c>
      <c r="B451" s="15" t="n">
        <v>18264</v>
      </c>
      <c r="C451" s="15" t="n">
        <v>38</v>
      </c>
      <c r="D451" s="15" t="n">
        <v>1533.18181818182</v>
      </c>
      <c r="E451" s="15" t="n">
        <v>855.068181818182</v>
      </c>
      <c r="F451" s="15" t="n">
        <v>312</v>
      </c>
      <c r="G451" s="15" t="n">
        <v>670</v>
      </c>
      <c r="H451" s="15" t="n">
        <v>146</v>
      </c>
      <c r="I451" s="15" t="n">
        <v>718.18</v>
      </c>
      <c r="J451" s="16" t="n">
        <v>0.104957119192806</v>
      </c>
      <c r="K451" s="15" t="n">
        <v>643987</v>
      </c>
      <c r="L451" s="15" t="n">
        <v>15212770</v>
      </c>
      <c r="M451" s="15" t="n">
        <v>15856757</v>
      </c>
    </row>
    <row r="452" customFormat="false" ht="12.8" hidden="false" customHeight="false" outlineLevel="0" collapsed="false">
      <c r="A452" s="14" t="s">
        <v>24</v>
      </c>
      <c r="B452" s="15" t="n">
        <v>19361</v>
      </c>
      <c r="C452" s="15" t="n">
        <v>90</v>
      </c>
      <c r="D452" s="15" t="n">
        <v>1169.52272727273</v>
      </c>
      <c r="E452" s="15" t="n">
        <v>743.409090909091</v>
      </c>
      <c r="F452" s="15" t="n">
        <v>151</v>
      </c>
      <c r="G452" s="15" t="n">
        <v>430</v>
      </c>
      <c r="H452" s="15" t="n">
        <v>76</v>
      </c>
      <c r="I452" s="15" t="n">
        <v>455.08</v>
      </c>
      <c r="J452" s="16" t="n">
        <v>0.0677078325542373</v>
      </c>
      <c r="K452" s="15" t="n">
        <v>415436</v>
      </c>
      <c r="L452" s="15" t="n">
        <v>8761768</v>
      </c>
      <c r="M452" s="15" t="n">
        <v>9177204</v>
      </c>
    </row>
    <row r="453" customFormat="false" ht="12.8" hidden="false" customHeight="false" outlineLevel="0" collapsed="false">
      <c r="A453" s="14" t="s">
        <v>25</v>
      </c>
      <c r="B453" s="15" t="n">
        <v>12778</v>
      </c>
      <c r="C453" s="15" t="n">
        <v>55</v>
      </c>
      <c r="D453" s="15" t="n">
        <v>502.340909090909</v>
      </c>
      <c r="E453" s="15" t="n">
        <v>346.130681818182</v>
      </c>
      <c r="F453" s="15" t="n">
        <v>54</v>
      </c>
      <c r="G453" s="15" t="n">
        <v>91</v>
      </c>
      <c r="H453" s="15" t="n">
        <v>37</v>
      </c>
      <c r="I453" s="15" t="n">
        <v>103.21</v>
      </c>
      <c r="J453" s="16" t="n">
        <v>0.058436417641817</v>
      </c>
      <c r="K453" s="15" t="n">
        <v>358549</v>
      </c>
      <c r="L453" s="15" t="n">
        <v>6531858</v>
      </c>
      <c r="M453" s="15" t="n">
        <v>6890407</v>
      </c>
    </row>
    <row r="454" customFormat="false" ht="12.8" hidden="false" customHeight="false" outlineLevel="0" collapsed="false">
      <c r="A454" s="14" t="s">
        <v>26</v>
      </c>
      <c r="B454" s="15" t="n">
        <v>9512</v>
      </c>
      <c r="C454" s="15" t="n">
        <v>73</v>
      </c>
      <c r="D454" s="15" t="n">
        <v>353.272727272727</v>
      </c>
      <c r="E454" s="15" t="n">
        <v>192.613636363636</v>
      </c>
      <c r="F454" s="15" t="n">
        <v>60</v>
      </c>
      <c r="G454" s="15" t="n">
        <v>131</v>
      </c>
      <c r="H454" s="15" t="n">
        <v>3</v>
      </c>
      <c r="I454" s="15" t="n">
        <v>131.99</v>
      </c>
      <c r="J454" s="16" t="n">
        <v>0.0873055854503931</v>
      </c>
      <c r="K454" s="15" t="n">
        <v>535682</v>
      </c>
      <c r="L454" s="15" t="n">
        <v>5639268</v>
      </c>
      <c r="M454" s="15" t="n">
        <v>6174950</v>
      </c>
    </row>
    <row r="455" customFormat="false" ht="12.8" hidden="false" customHeight="false" outlineLevel="0" collapsed="false">
      <c r="A455" s="14" t="s">
        <v>27</v>
      </c>
      <c r="B455" s="15" t="n">
        <v>17441</v>
      </c>
      <c r="C455" s="15" t="n">
        <v>93</v>
      </c>
      <c r="D455" s="15" t="n">
        <v>879.136363636364</v>
      </c>
      <c r="E455" s="15" t="n">
        <v>487.318181818182</v>
      </c>
      <c r="F455" s="15" t="n">
        <v>111</v>
      </c>
      <c r="G455" s="15" t="n">
        <v>208</v>
      </c>
      <c r="H455" s="15" t="n">
        <v>21</v>
      </c>
      <c r="I455" s="15" t="n">
        <v>214.93</v>
      </c>
      <c r="J455" s="16" t="n">
        <v>0.0401431622382531</v>
      </c>
      <c r="K455" s="15" t="n">
        <v>246307</v>
      </c>
      <c r="L455" s="15" t="n">
        <v>8029399</v>
      </c>
      <c r="M455" s="15" t="n">
        <v>8275706</v>
      </c>
    </row>
    <row r="456" customFormat="false" ht="12.8" hidden="false" customHeight="false" outlineLevel="0" collapsed="false">
      <c r="A456" s="14" t="s">
        <v>28</v>
      </c>
      <c r="B456" s="15" t="n">
        <v>9876</v>
      </c>
      <c r="C456" s="15" t="n">
        <v>55</v>
      </c>
      <c r="D456" s="15" t="n">
        <v>644.886363636364</v>
      </c>
      <c r="E456" s="15" t="n">
        <v>331.909090909091</v>
      </c>
      <c r="F456" s="15" t="n">
        <v>70</v>
      </c>
      <c r="G456" s="15" t="n">
        <v>181</v>
      </c>
      <c r="H456" s="15" t="n">
        <v>48</v>
      </c>
      <c r="I456" s="15" t="n">
        <v>196.84</v>
      </c>
      <c r="J456" s="16" t="n">
        <v>0.0377464436235594</v>
      </c>
      <c r="K456" s="15" t="n">
        <v>231601</v>
      </c>
      <c r="L456" s="15" t="n">
        <v>6094777</v>
      </c>
      <c r="M456" s="15" t="n">
        <v>6326378</v>
      </c>
    </row>
    <row r="457" customFormat="false" ht="12.8" hidden="false" customHeight="false" outlineLevel="0" collapsed="false">
      <c r="A457" s="14" t="s">
        <v>29</v>
      </c>
      <c r="B457" s="15" t="n">
        <v>8420</v>
      </c>
      <c r="C457" s="15" t="n">
        <v>34</v>
      </c>
      <c r="D457" s="15" t="n">
        <v>375.261363636364</v>
      </c>
      <c r="E457" s="15" t="n">
        <v>237.681818181818</v>
      </c>
      <c r="F457" s="15" t="n">
        <v>45</v>
      </c>
      <c r="G457" s="15" t="n">
        <v>108</v>
      </c>
      <c r="H457" s="15" t="n">
        <v>6</v>
      </c>
      <c r="I457" s="15" t="n">
        <v>109.98</v>
      </c>
      <c r="J457" s="16" t="n">
        <v>0.0558083543174164</v>
      </c>
      <c r="K457" s="15" t="n">
        <v>342424</v>
      </c>
      <c r="L457" s="15" t="n">
        <v>5657740</v>
      </c>
      <c r="M457" s="15" t="n">
        <v>6000164</v>
      </c>
    </row>
    <row r="458" customFormat="false" ht="12.8" hidden="false" customHeight="false" outlineLevel="0" collapsed="false">
      <c r="A458" s="14" t="s">
        <v>30</v>
      </c>
      <c r="B458" s="15" t="n">
        <v>12948</v>
      </c>
      <c r="C458" s="15" t="n">
        <v>62</v>
      </c>
      <c r="D458" s="15" t="n">
        <v>573.602272727273</v>
      </c>
      <c r="E458" s="15" t="n">
        <v>191.181818181818</v>
      </c>
      <c r="F458" s="15" t="n">
        <v>26</v>
      </c>
      <c r="G458" s="15" t="n">
        <v>71</v>
      </c>
      <c r="H458" s="15" t="n">
        <v>10</v>
      </c>
      <c r="I458" s="15" t="n">
        <v>74.3</v>
      </c>
      <c r="J458" s="16" t="n">
        <v>0.0148527769909227</v>
      </c>
      <c r="K458" s="15" t="n">
        <v>91132</v>
      </c>
      <c r="L458" s="15" t="n">
        <v>2538251</v>
      </c>
      <c r="M458" s="15" t="n">
        <v>2629383</v>
      </c>
    </row>
    <row r="459" customFormat="false" ht="12.8" hidden="false" customHeight="false" outlineLevel="0" collapsed="false">
      <c r="A459" s="14" t="s">
        <v>31</v>
      </c>
      <c r="B459" s="15" t="n">
        <v>6038</v>
      </c>
      <c r="C459" s="15" t="n">
        <v>33</v>
      </c>
      <c r="D459" s="15" t="n">
        <v>360.275</v>
      </c>
      <c r="E459" s="15" t="n">
        <v>177.25</v>
      </c>
      <c r="F459" s="15" t="n">
        <v>15</v>
      </c>
      <c r="G459" s="15" t="n">
        <v>43</v>
      </c>
      <c r="H459" s="15" t="n">
        <v>7</v>
      </c>
      <c r="I459" s="15" t="n">
        <v>45.31</v>
      </c>
      <c r="J459" s="16" t="n">
        <v>0.0120008680773538</v>
      </c>
      <c r="K459" s="15" t="n">
        <v>73634</v>
      </c>
      <c r="L459" s="15" t="n">
        <v>2467586</v>
      </c>
      <c r="M459" s="15" t="n">
        <v>2541220</v>
      </c>
    </row>
    <row r="460" customFormat="false" ht="12.8" hidden="false" customHeight="false" outlineLevel="0" collapsed="false">
      <c r="A460" s="14" t="s">
        <v>32</v>
      </c>
      <c r="B460" s="15" t="n">
        <v>8098</v>
      </c>
      <c r="C460" s="15" t="n">
        <v>39</v>
      </c>
      <c r="D460" s="15" t="n">
        <v>311.431818181818</v>
      </c>
      <c r="E460" s="15" t="n">
        <v>144</v>
      </c>
      <c r="F460" s="15" t="n">
        <v>8</v>
      </c>
      <c r="G460" s="15" t="n">
        <v>30</v>
      </c>
      <c r="H460" s="15" t="n">
        <v>10</v>
      </c>
      <c r="I460" s="15" t="n">
        <v>33.3</v>
      </c>
      <c r="J460" s="16" t="n">
        <v>0.0238360007383351</v>
      </c>
      <c r="K460" s="15" t="n">
        <v>146251</v>
      </c>
      <c r="L460" s="15" t="n">
        <v>2429257</v>
      </c>
      <c r="M460" s="15" t="n">
        <v>2575508</v>
      </c>
    </row>
    <row r="461" customFormat="false" ht="12.8" hidden="false" customHeight="false" outlineLevel="0" collapsed="false">
      <c r="A461" s="14" t="s">
        <v>33</v>
      </c>
      <c r="B461" s="15" t="n">
        <v>8783</v>
      </c>
      <c r="C461" s="15" t="n">
        <v>36</v>
      </c>
      <c r="D461" s="15" t="n">
        <v>418.818181818182</v>
      </c>
      <c r="E461" s="15" t="n">
        <v>256.840909090909</v>
      </c>
      <c r="F461" s="15" t="n">
        <v>12</v>
      </c>
      <c r="G461" s="15" t="n">
        <v>36</v>
      </c>
      <c r="H461" s="15" t="n">
        <v>11</v>
      </c>
      <c r="I461" s="15" t="n">
        <v>39.63</v>
      </c>
      <c r="J461" s="16" t="n">
        <v>0.0229668660818656</v>
      </c>
      <c r="K461" s="15" t="n">
        <v>140918</v>
      </c>
      <c r="L461" s="15" t="n">
        <v>2380251</v>
      </c>
      <c r="M461" s="15" t="n">
        <v>2521169</v>
      </c>
    </row>
    <row r="462" customFormat="false" ht="12.8" hidden="false" customHeight="false" outlineLevel="0" collapsed="false">
      <c r="A462" s="14" t="s">
        <v>34</v>
      </c>
      <c r="B462" s="15" t="n">
        <v>7218</v>
      </c>
      <c r="C462" s="15" t="n">
        <v>43</v>
      </c>
      <c r="D462" s="15" t="n">
        <v>423.136363636364</v>
      </c>
      <c r="E462" s="15" t="n">
        <v>234.568181818182</v>
      </c>
      <c r="F462" s="15" t="n">
        <v>36</v>
      </c>
      <c r="G462" s="15" t="n">
        <v>76</v>
      </c>
      <c r="H462" s="15" t="n">
        <v>31</v>
      </c>
      <c r="I462" s="15" t="n">
        <v>86.23</v>
      </c>
      <c r="J462" s="16" t="n">
        <v>0.0255225406034653</v>
      </c>
      <c r="K462" s="15" t="n">
        <v>156599</v>
      </c>
      <c r="L462" s="15" t="n">
        <v>2470915</v>
      </c>
      <c r="M462" s="15" t="n">
        <v>2627514</v>
      </c>
    </row>
    <row r="463" customFormat="false" ht="12.8" hidden="false" customHeight="false" outlineLevel="0" collapsed="false">
      <c r="A463" s="14" t="s">
        <v>35</v>
      </c>
      <c r="B463" s="15" t="n">
        <v>3506</v>
      </c>
      <c r="C463" s="15" t="n">
        <v>63</v>
      </c>
      <c r="D463" s="15" t="n">
        <v>210.440284119643</v>
      </c>
      <c r="E463" s="15" t="n">
        <v>48.1306818181818</v>
      </c>
      <c r="F463" s="15" t="n">
        <v>8</v>
      </c>
      <c r="G463" s="15" t="n">
        <v>26</v>
      </c>
      <c r="H463" s="15" t="n">
        <v>11</v>
      </c>
      <c r="I463" s="15" t="n">
        <v>29.63</v>
      </c>
      <c r="J463" s="16" t="n">
        <v>0.00814407965274948</v>
      </c>
      <c r="K463" s="15" t="n">
        <v>49970</v>
      </c>
      <c r="L463" s="15" t="n">
        <v>1223876</v>
      </c>
      <c r="M463" s="15" t="n">
        <v>1273846</v>
      </c>
    </row>
    <row r="464" customFormat="false" ht="12.8" hidden="false" customHeight="false" outlineLevel="0" collapsed="false">
      <c r="A464" s="14" t="s">
        <v>36</v>
      </c>
      <c r="B464" s="15" t="n">
        <v>5729</v>
      </c>
      <c r="C464" s="15" t="n">
        <v>23</v>
      </c>
      <c r="D464" s="15" t="n">
        <v>256.863636363636</v>
      </c>
      <c r="E464" s="15" t="n">
        <v>221.363636363636</v>
      </c>
      <c r="F464" s="15" t="n">
        <v>27</v>
      </c>
      <c r="G464" s="15" t="n">
        <v>76</v>
      </c>
      <c r="H464" s="15" t="n">
        <v>47</v>
      </c>
      <c r="I464" s="15" t="n">
        <v>91.51</v>
      </c>
      <c r="J464" s="16" t="n">
        <v>0.0987362990124776</v>
      </c>
      <c r="K464" s="15" t="n">
        <v>605818</v>
      </c>
      <c r="L464" s="15" t="n">
        <v>6129913</v>
      </c>
      <c r="M464" s="15" t="n">
        <v>6735731</v>
      </c>
    </row>
    <row r="465" customFormat="false" ht="12.8" hidden="false" customHeight="false" outlineLevel="0" collapsed="false">
      <c r="A465" s="14" t="s">
        <v>37</v>
      </c>
      <c r="B465" s="15" t="n">
        <v>3627</v>
      </c>
      <c r="C465" s="15" t="n">
        <v>30</v>
      </c>
      <c r="D465" s="15" t="n">
        <v>164.636363636364</v>
      </c>
      <c r="E465" s="15" t="n">
        <v>43.2272727272727</v>
      </c>
      <c r="F465" s="15" t="n">
        <v>1</v>
      </c>
      <c r="G465" s="15" t="n">
        <v>2</v>
      </c>
      <c r="H465" s="15" t="n">
        <v>1</v>
      </c>
      <c r="I465" s="15" t="n">
        <v>2.33</v>
      </c>
      <c r="J465" s="16" t="n">
        <v>0.00809239359714044</v>
      </c>
      <c r="K465" s="15" t="n">
        <v>49653</v>
      </c>
      <c r="L465" s="15" t="n">
        <v>1183115</v>
      </c>
      <c r="M465" s="15" t="n">
        <v>1232768</v>
      </c>
    </row>
    <row r="466" customFormat="false" ht="12.8" hidden="false" customHeight="false" outlineLevel="0" collapsed="false">
      <c r="A466" s="14" t="s">
        <v>38</v>
      </c>
      <c r="B466" s="15" t="n">
        <v>7689</v>
      </c>
      <c r="C466" s="15" t="n">
        <v>48</v>
      </c>
      <c r="D466" s="15" t="n">
        <v>248.5</v>
      </c>
      <c r="E466" s="15" t="n">
        <v>171.409090909091</v>
      </c>
      <c r="F466" s="15" t="n">
        <v>14</v>
      </c>
      <c r="G466" s="15" t="n">
        <v>54</v>
      </c>
      <c r="H466" s="15" t="n">
        <v>13</v>
      </c>
      <c r="I466" s="15" t="n">
        <v>58.29</v>
      </c>
      <c r="J466" s="16" t="n">
        <v>0.0716741124714108</v>
      </c>
      <c r="K466" s="15" t="n">
        <v>439772</v>
      </c>
      <c r="L466" s="15" t="n">
        <v>4001731</v>
      </c>
      <c r="M466" s="15" t="n">
        <v>4441503</v>
      </c>
    </row>
    <row r="467" customFormat="false" ht="12.8" hidden="false" customHeight="false" outlineLevel="0" collapsed="false">
      <c r="A467" s="14" t="s">
        <v>39</v>
      </c>
      <c r="B467" s="15" t="n">
        <v>6639</v>
      </c>
      <c r="C467" s="15" t="n">
        <v>58</v>
      </c>
      <c r="D467" s="15" t="n">
        <v>420.272727272727</v>
      </c>
      <c r="E467" s="15" t="n">
        <v>130.795454545455</v>
      </c>
      <c r="F467" s="15" t="n">
        <v>9</v>
      </c>
      <c r="G467" s="15" t="n">
        <v>23</v>
      </c>
      <c r="H467" s="15" t="n">
        <v>8</v>
      </c>
      <c r="I467" s="15" t="n">
        <v>25.64</v>
      </c>
      <c r="J467" s="16" t="n">
        <v>0.00441698722175283</v>
      </c>
      <c r="K467" s="15" t="n">
        <v>27101</v>
      </c>
      <c r="L467" s="15" t="n">
        <v>1627808</v>
      </c>
      <c r="M467" s="15" t="n">
        <v>1654909</v>
      </c>
    </row>
    <row r="468" customFormat="false" ht="12.8" hidden="false" customHeight="false" outlineLevel="0" collapsed="false">
      <c r="A468" s="14" t="s">
        <v>40</v>
      </c>
      <c r="B468" s="15" t="n">
        <v>6793</v>
      </c>
      <c r="C468" s="15" t="n">
        <v>38</v>
      </c>
      <c r="D468" s="15" t="n">
        <v>326.568181818182</v>
      </c>
      <c r="E468" s="15" t="n">
        <v>172.045454545455</v>
      </c>
      <c r="F468" s="15" t="n">
        <v>7</v>
      </c>
      <c r="G468" s="15" t="n">
        <v>3</v>
      </c>
      <c r="H468" s="15" t="n">
        <v>5</v>
      </c>
      <c r="I468" s="15" t="n">
        <v>4.65</v>
      </c>
      <c r="J468" s="16" t="n">
        <v>0.0128547581610164</v>
      </c>
      <c r="K468" s="15" t="n">
        <v>78873</v>
      </c>
      <c r="L468" s="15" t="n">
        <v>3195787</v>
      </c>
      <c r="M468" s="15" t="n">
        <v>3274660</v>
      </c>
    </row>
    <row r="469" customFormat="false" ht="12.8" hidden="false" customHeight="false" outlineLevel="0" collapsed="false">
      <c r="A469" s="14" t="s">
        <v>41</v>
      </c>
      <c r="B469" s="15" t="n">
        <v>8513</v>
      </c>
      <c r="C469" s="15" t="n">
        <v>67</v>
      </c>
      <c r="D469" s="15" t="n">
        <v>379.068181818182</v>
      </c>
      <c r="E469" s="15" t="n">
        <v>172.477272727273</v>
      </c>
      <c r="F469" s="15" t="n">
        <v>2</v>
      </c>
      <c r="G469" s="15" t="n">
        <v>4</v>
      </c>
      <c r="H469" s="15" t="n">
        <v>2</v>
      </c>
      <c r="I469" s="15" t="n">
        <v>4.66</v>
      </c>
      <c r="J469" s="16" t="n">
        <v>0.0113776612409623</v>
      </c>
      <c r="K469" s="15" t="n">
        <v>69810</v>
      </c>
      <c r="L469" s="15" t="n">
        <v>1311788</v>
      </c>
      <c r="M469" s="15" t="n">
        <v>1381598</v>
      </c>
    </row>
    <row r="470" customFormat="false" ht="12.8" hidden="false" customHeight="false" outlineLevel="0" collapsed="false">
      <c r="A470" s="14" t="s">
        <v>42</v>
      </c>
      <c r="B470" s="15" t="n">
        <v>7917</v>
      </c>
      <c r="C470" s="15" t="n">
        <v>34</v>
      </c>
      <c r="D470" s="15" t="n">
        <v>348.272727272727</v>
      </c>
      <c r="E470" s="15" t="n">
        <v>162.613636363636</v>
      </c>
      <c r="F470" s="15" t="n">
        <v>2</v>
      </c>
      <c r="G470" s="15" t="n">
        <v>23</v>
      </c>
      <c r="H470" s="15" t="n">
        <v>1</v>
      </c>
      <c r="I470" s="15" t="n">
        <v>23.33</v>
      </c>
      <c r="J470" s="16" t="n">
        <v>0.0137482298398072</v>
      </c>
      <c r="K470" s="15" t="n">
        <v>84355</v>
      </c>
      <c r="L470" s="15" t="n">
        <v>1636411</v>
      </c>
      <c r="M470" s="15" t="n">
        <v>1720766</v>
      </c>
    </row>
    <row r="471" customFormat="false" ht="12.8" hidden="false" customHeight="false" outlineLevel="0" collapsed="false">
      <c r="A471" s="14" t="s">
        <v>43</v>
      </c>
      <c r="B471" s="15" t="n">
        <v>4514</v>
      </c>
      <c r="C471" s="15" t="n">
        <v>36</v>
      </c>
      <c r="D471" s="15" t="n">
        <v>260.704545454545</v>
      </c>
      <c r="E471" s="15" t="n">
        <v>144.022727272727</v>
      </c>
      <c r="F471" s="15" t="n">
        <v>20</v>
      </c>
      <c r="G471" s="15" t="n">
        <v>27</v>
      </c>
      <c r="H471" s="15" t="n">
        <v>7</v>
      </c>
      <c r="I471" s="15" t="n">
        <v>29.31</v>
      </c>
      <c r="J471" s="16" t="n">
        <v>0.0189252999085364</v>
      </c>
      <c r="K471" s="15" t="n">
        <v>116120</v>
      </c>
      <c r="L471" s="15" t="n">
        <v>1566204</v>
      </c>
      <c r="M471" s="15" t="n">
        <v>1682324</v>
      </c>
    </row>
    <row r="472" customFormat="false" ht="12.8" hidden="false" customHeight="false" outlineLevel="0" collapsed="false">
      <c r="A472" s="14" t="s">
        <v>44</v>
      </c>
      <c r="B472" s="15" t="n">
        <v>4666</v>
      </c>
      <c r="C472" s="15" t="n">
        <v>22</v>
      </c>
      <c r="D472" s="15" t="n">
        <v>197.090909090909</v>
      </c>
      <c r="E472" s="15" t="n">
        <v>120.159090909091</v>
      </c>
      <c r="F472" s="15" t="n">
        <v>1</v>
      </c>
      <c r="G472" s="15" t="n">
        <v>10</v>
      </c>
      <c r="H472" s="15" t="n">
        <v>4</v>
      </c>
      <c r="I472" s="15" t="n">
        <v>11.32</v>
      </c>
      <c r="J472" s="16" t="n">
        <v>0.0253629945198952</v>
      </c>
      <c r="K472" s="15" t="n">
        <v>155620</v>
      </c>
      <c r="L472" s="15" t="n">
        <v>827286</v>
      </c>
      <c r="M472" s="15" t="n">
        <v>982906</v>
      </c>
    </row>
    <row r="473" customFormat="false" ht="12.8" hidden="false" customHeight="false" outlineLevel="0" collapsed="false">
      <c r="A473" s="14" t="s">
        <v>45</v>
      </c>
      <c r="B473" s="15" t="n">
        <v>5084</v>
      </c>
      <c r="C473" s="15" t="n">
        <v>25</v>
      </c>
      <c r="D473" s="15" t="n">
        <v>288.102272727273</v>
      </c>
      <c r="E473" s="15" t="n">
        <v>111.822727272727</v>
      </c>
      <c r="F473" s="15" t="n">
        <v>5</v>
      </c>
      <c r="G473" s="15" t="n">
        <v>15</v>
      </c>
      <c r="H473" s="15" t="n">
        <v>7</v>
      </c>
      <c r="I473" s="15" t="n">
        <v>17.31</v>
      </c>
      <c r="J473" s="16" t="n">
        <v>0.00589849143880249</v>
      </c>
      <c r="K473" s="15" t="n">
        <v>36191</v>
      </c>
      <c r="L473" s="15" t="n">
        <v>604726</v>
      </c>
      <c r="M473" s="15" t="n">
        <v>640917</v>
      </c>
    </row>
    <row r="474" customFormat="false" ht="12.8" hidden="false" customHeight="false" outlineLevel="0" collapsed="false">
      <c r="A474" s="17" t="s">
        <v>46</v>
      </c>
      <c r="B474" s="18" t="n">
        <v>5051</v>
      </c>
      <c r="C474" s="18" t="n">
        <v>35</v>
      </c>
      <c r="D474" s="18" t="n">
        <v>259.403181818182</v>
      </c>
      <c r="E474" s="18" t="n">
        <v>122.663181818182</v>
      </c>
      <c r="F474" s="18" t="n">
        <v>5</v>
      </c>
      <c r="G474" s="18" t="n">
        <v>16</v>
      </c>
      <c r="H474" s="18" t="n">
        <v>5</v>
      </c>
      <c r="I474" s="18" t="n">
        <v>17.65</v>
      </c>
      <c r="J474" s="19" t="n">
        <v>0.00954046566263906</v>
      </c>
      <c r="K474" s="18" t="n">
        <v>58538</v>
      </c>
      <c r="L474" s="18" t="n">
        <v>681486</v>
      </c>
      <c r="M474" s="18" t="n">
        <v>740024</v>
      </c>
    </row>
    <row r="475" customFormat="false" ht="12.8" hidden="false" customHeight="false" outlineLevel="0" collapsed="false">
      <c r="A475" s="20" t="s">
        <v>49</v>
      </c>
      <c r="B475" s="21" t="n">
        <v>232967</v>
      </c>
      <c r="C475" s="21" t="n">
        <v>1195</v>
      </c>
      <c r="D475" s="21" t="n">
        <v>12548.0139204833</v>
      </c>
      <c r="E475" s="21" t="n">
        <v>6662.04045454546</v>
      </c>
      <c r="F475" s="21" t="n">
        <v>1387</v>
      </c>
      <c r="G475" s="21" t="n">
        <v>3435</v>
      </c>
      <c r="H475" s="21" t="n">
        <v>647</v>
      </c>
      <c r="I475" s="21" t="n">
        <v>3648.51</v>
      </c>
      <c r="J475" s="21" t="n">
        <v>1</v>
      </c>
      <c r="K475" s="21" t="n">
        <v>6135713</v>
      </c>
      <c r="L475" s="21" t="n">
        <v>116578533</v>
      </c>
      <c r="M475" s="21" t="n">
        <v>122714246</v>
      </c>
    </row>
    <row r="476" customFormat="false" ht="12.8" hidden="false" customHeight="false" outlineLevel="0" collapsed="false">
      <c r="A476" s="22" t="s">
        <v>50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</row>
    <row r="477" customFormat="false" ht="12.8" hidden="false" customHeight="false" outlineLevel="0" collapsed="false">
      <c r="A477" s="22" t="s">
        <v>167</v>
      </c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</row>
    <row r="478" customFormat="false" ht="12.8" hidden="false" customHeight="false" outlineLevel="0" collapsed="false">
      <c r="A478" s="3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</row>
    <row r="479" customFormat="false" ht="12.8" hidden="false" customHeight="false" outlineLevel="0" collapsed="false">
      <c r="A479" s="7" t="s">
        <v>195</v>
      </c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</row>
    <row r="480" customFormat="false" ht="12.8" hidden="false" customHeight="false" outlineLevel="0" collapsed="false">
      <c r="A480" s="7" t="s">
        <v>196</v>
      </c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</row>
    <row r="481" customFormat="false" ht="12.75" hidden="false" customHeight="true" outlineLevel="0" collapsed="false">
      <c r="A481" s="8" t="s">
        <v>8</v>
      </c>
      <c r="B481" s="9" t="s">
        <v>9</v>
      </c>
      <c r="C481" s="9"/>
      <c r="D481" s="9"/>
      <c r="E481" s="9"/>
      <c r="F481" s="9"/>
      <c r="G481" s="9"/>
      <c r="H481" s="9"/>
      <c r="I481" s="9"/>
      <c r="J481" s="8" t="s">
        <v>10</v>
      </c>
      <c r="K481" s="8" t="s">
        <v>11</v>
      </c>
      <c r="L481" s="8" t="s">
        <v>12</v>
      </c>
      <c r="M481" s="8" t="s">
        <v>13</v>
      </c>
    </row>
    <row r="482" customFormat="false" ht="28.3" hidden="false" customHeight="false" outlineLevel="0" collapsed="false">
      <c r="A482" s="8"/>
      <c r="B482" s="10" t="s">
        <v>197</v>
      </c>
      <c r="C482" s="10" t="s">
        <v>198</v>
      </c>
      <c r="D482" s="10" t="s">
        <v>199</v>
      </c>
      <c r="E482" s="10" t="s">
        <v>200</v>
      </c>
      <c r="F482" s="10" t="s">
        <v>201</v>
      </c>
      <c r="G482" s="10" t="s">
        <v>202</v>
      </c>
      <c r="H482" s="10" t="s">
        <v>203</v>
      </c>
      <c r="I482" s="8" t="s">
        <v>21</v>
      </c>
      <c r="J482" s="8"/>
      <c r="K482" s="8"/>
      <c r="L482" s="8"/>
      <c r="M482" s="8"/>
    </row>
    <row r="483" customFormat="false" ht="12.8" hidden="false" customHeight="false" outlineLevel="0" collapsed="false">
      <c r="A483" s="11" t="s">
        <v>22</v>
      </c>
      <c r="B483" s="12" t="n">
        <v>24019</v>
      </c>
      <c r="C483" s="12" t="n">
        <v>63</v>
      </c>
      <c r="D483" s="12" t="n">
        <v>1650.49772727273</v>
      </c>
      <c r="E483" s="12" t="n">
        <v>869.384090909091</v>
      </c>
      <c r="F483" s="12" t="n">
        <v>387</v>
      </c>
      <c r="G483" s="12" t="n">
        <v>1041</v>
      </c>
      <c r="H483" s="12" t="n">
        <v>238</v>
      </c>
      <c r="I483" s="12" t="n">
        <v>1119.54</v>
      </c>
      <c r="J483" s="13" t="n">
        <v>0.151195574534508</v>
      </c>
      <c r="K483" s="12" t="n">
        <v>881837</v>
      </c>
      <c r="L483" s="12" t="n">
        <v>23507359</v>
      </c>
      <c r="M483" s="12" t="n">
        <v>24389196</v>
      </c>
    </row>
    <row r="484" customFormat="false" ht="12.8" hidden="false" customHeight="false" outlineLevel="0" collapsed="false">
      <c r="A484" s="14" t="s">
        <v>23</v>
      </c>
      <c r="B484" s="15" t="n">
        <v>17877</v>
      </c>
      <c r="C484" s="15" t="n">
        <v>36</v>
      </c>
      <c r="D484" s="15" t="n">
        <v>1489.27272727273</v>
      </c>
      <c r="E484" s="15" t="n">
        <v>833.590909090909</v>
      </c>
      <c r="F484" s="15" t="n">
        <v>285</v>
      </c>
      <c r="G484" s="15" t="n">
        <v>704</v>
      </c>
      <c r="H484" s="15" t="n">
        <v>193</v>
      </c>
      <c r="I484" s="15" t="n">
        <v>767.69</v>
      </c>
      <c r="J484" s="16" t="n">
        <v>0.105836919319679</v>
      </c>
      <c r="K484" s="15" t="n">
        <v>617286</v>
      </c>
      <c r="L484" s="15" t="n">
        <v>14604617</v>
      </c>
      <c r="M484" s="15" t="n">
        <v>15221903</v>
      </c>
    </row>
    <row r="485" customFormat="false" ht="12.8" hidden="false" customHeight="false" outlineLevel="0" collapsed="false">
      <c r="A485" s="14" t="s">
        <v>24</v>
      </c>
      <c r="B485" s="15" t="n">
        <v>18363</v>
      </c>
      <c r="C485" s="15" t="n">
        <v>83</v>
      </c>
      <c r="D485" s="15" t="n">
        <v>1126.97727272727</v>
      </c>
      <c r="E485" s="15" t="n">
        <v>699.727272727273</v>
      </c>
      <c r="F485" s="15" t="n">
        <v>143</v>
      </c>
      <c r="G485" s="15" t="n">
        <v>481</v>
      </c>
      <c r="H485" s="15" t="n">
        <v>67</v>
      </c>
      <c r="I485" s="15" t="n">
        <v>503.11</v>
      </c>
      <c r="J485" s="16" t="n">
        <v>0.0755977015396338</v>
      </c>
      <c r="K485" s="15" t="n">
        <v>440918</v>
      </c>
      <c r="L485" s="15" t="n">
        <v>8326110</v>
      </c>
      <c r="M485" s="15" t="n">
        <v>8767028</v>
      </c>
    </row>
    <row r="486" customFormat="false" ht="12.8" hidden="false" customHeight="false" outlineLevel="0" collapsed="false">
      <c r="A486" s="14" t="s">
        <v>204</v>
      </c>
      <c r="B486" s="15" t="n">
        <v>13592</v>
      </c>
      <c r="C486" s="15" t="n">
        <v>57</v>
      </c>
      <c r="D486" s="15" t="n">
        <v>491.892045454545</v>
      </c>
      <c r="E486" s="15" t="n">
        <v>325.642045454545</v>
      </c>
      <c r="F486" s="15" t="n">
        <v>54</v>
      </c>
      <c r="G486" s="15" t="n">
        <v>89</v>
      </c>
      <c r="H486" s="15" t="n">
        <v>27</v>
      </c>
      <c r="I486" s="15" t="n">
        <v>97.91</v>
      </c>
      <c r="J486" s="16" t="n">
        <v>0.0661042248971526</v>
      </c>
      <c r="K486" s="15" t="n">
        <v>385548</v>
      </c>
      <c r="L486" s="15" t="n">
        <v>6150232</v>
      </c>
      <c r="M486" s="15" t="n">
        <v>6535780</v>
      </c>
    </row>
    <row r="487" customFormat="false" ht="12.8" hidden="false" customHeight="false" outlineLevel="0" collapsed="false">
      <c r="A487" s="14" t="s">
        <v>26</v>
      </c>
      <c r="B487" s="15" t="n">
        <v>8704</v>
      </c>
      <c r="C487" s="15" t="n">
        <v>72</v>
      </c>
      <c r="D487" s="15" t="n">
        <v>347</v>
      </c>
      <c r="E487" s="15" t="n">
        <v>194.681818181818</v>
      </c>
      <c r="F487" s="15" t="n">
        <v>63</v>
      </c>
      <c r="G487" s="15" t="n">
        <v>138</v>
      </c>
      <c r="H487" s="15" t="n">
        <v>14</v>
      </c>
      <c r="I487" s="15" t="n">
        <v>142.62</v>
      </c>
      <c r="J487" s="16" t="n">
        <v>0.0928270671586746</v>
      </c>
      <c r="K487" s="15" t="n">
        <v>541407</v>
      </c>
      <c r="L487" s="15" t="n">
        <v>5101247</v>
      </c>
      <c r="M487" s="15" t="n">
        <v>5642654</v>
      </c>
    </row>
    <row r="488" customFormat="false" ht="12.8" hidden="false" customHeight="false" outlineLevel="0" collapsed="false">
      <c r="A488" s="14" t="s">
        <v>27</v>
      </c>
      <c r="B488" s="15" t="n">
        <v>15846</v>
      </c>
      <c r="C488" s="15" t="n">
        <v>77</v>
      </c>
      <c r="D488" s="15" t="n">
        <v>814.026893939394</v>
      </c>
      <c r="E488" s="15" t="n">
        <v>464.068181818182</v>
      </c>
      <c r="F488" s="15" t="n">
        <v>110</v>
      </c>
      <c r="G488" s="15" t="n">
        <v>175</v>
      </c>
      <c r="H488" s="15" t="n">
        <v>23</v>
      </c>
      <c r="I488" s="15" t="n">
        <v>182.59</v>
      </c>
      <c r="J488" s="16" t="n">
        <v>0.0432488984858102</v>
      </c>
      <c r="K488" s="15" t="n">
        <v>252246</v>
      </c>
      <c r="L488" s="15" t="n">
        <v>7781974</v>
      </c>
      <c r="M488" s="15" t="n">
        <v>8034220</v>
      </c>
    </row>
    <row r="489" customFormat="false" ht="12.8" hidden="false" customHeight="false" outlineLevel="0" collapsed="false">
      <c r="A489" s="14" t="s">
        <v>28</v>
      </c>
      <c r="B489" s="15" t="n">
        <v>9493</v>
      </c>
      <c r="C489" s="15" t="n">
        <v>55</v>
      </c>
      <c r="D489" s="15" t="n">
        <v>583.204545454545</v>
      </c>
      <c r="E489" s="15" t="n">
        <v>316.272727272727</v>
      </c>
      <c r="F489" s="15" t="n">
        <v>62</v>
      </c>
      <c r="G489" s="15" t="n">
        <v>174</v>
      </c>
      <c r="H489" s="15" t="n">
        <v>56</v>
      </c>
      <c r="I489" s="15" t="n">
        <v>192.48</v>
      </c>
      <c r="J489" s="16" t="n">
        <v>0.0432488984858102</v>
      </c>
      <c r="K489" s="15" t="n">
        <v>252246</v>
      </c>
      <c r="L489" s="15" t="n">
        <v>5846190</v>
      </c>
      <c r="M489" s="15" t="n">
        <v>6098436</v>
      </c>
    </row>
    <row r="490" customFormat="false" ht="12.8" hidden="false" customHeight="false" outlineLevel="0" collapsed="false">
      <c r="A490" s="14" t="s">
        <v>29</v>
      </c>
      <c r="B490" s="15" t="n">
        <v>8088</v>
      </c>
      <c r="C490" s="15" t="n">
        <v>35</v>
      </c>
      <c r="D490" s="15" t="n">
        <v>339</v>
      </c>
      <c r="E490" s="15" t="n">
        <v>207.227272727273</v>
      </c>
      <c r="F490" s="15" t="n">
        <v>36</v>
      </c>
      <c r="G490" s="15" t="n">
        <v>86</v>
      </c>
      <c r="H490" s="15" t="n">
        <v>18</v>
      </c>
      <c r="I490" s="15" t="n">
        <v>91.94</v>
      </c>
      <c r="J490" s="16" t="n">
        <v>0.0527425465835314</v>
      </c>
      <c r="K490" s="15" t="n">
        <v>307617</v>
      </c>
      <c r="L490" s="15" t="n">
        <v>5353520</v>
      </c>
      <c r="M490" s="15" t="n">
        <v>5661137</v>
      </c>
    </row>
    <row r="491" customFormat="false" ht="12.8" hidden="false" customHeight="false" outlineLevel="0" collapsed="false">
      <c r="A491" s="14" t="s">
        <v>30</v>
      </c>
      <c r="B491" s="15" t="n">
        <v>11549</v>
      </c>
      <c r="C491" s="15" t="n">
        <v>54</v>
      </c>
      <c r="D491" s="15" t="n">
        <v>528.152272727273</v>
      </c>
      <c r="E491" s="15" t="n">
        <v>160.397727272727</v>
      </c>
      <c r="F491" s="15" t="n">
        <v>17</v>
      </c>
      <c r="G491" s="15" t="n">
        <v>62</v>
      </c>
      <c r="H491" s="15" t="n">
        <v>21</v>
      </c>
      <c r="I491" s="15" t="n">
        <v>68.93</v>
      </c>
      <c r="J491" s="16" t="n">
        <v>0.0137131615557574</v>
      </c>
      <c r="K491" s="15" t="n">
        <v>79981</v>
      </c>
      <c r="L491" s="15" t="n">
        <v>2459794</v>
      </c>
      <c r="M491" s="15" t="n">
        <v>2539775</v>
      </c>
    </row>
    <row r="492" customFormat="false" ht="12.8" hidden="false" customHeight="false" outlineLevel="0" collapsed="false">
      <c r="A492" s="14" t="s">
        <v>31</v>
      </c>
      <c r="B492" s="15" t="n">
        <v>6304</v>
      </c>
      <c r="C492" s="15" t="n">
        <v>32</v>
      </c>
      <c r="D492" s="15" t="n">
        <v>387.277272727273</v>
      </c>
      <c r="E492" s="15" t="n">
        <v>162.586363636364</v>
      </c>
      <c r="F492" s="15" t="n">
        <v>18</v>
      </c>
      <c r="G492" s="15" t="n">
        <v>31</v>
      </c>
      <c r="H492" s="15" t="n">
        <v>5</v>
      </c>
      <c r="I492" s="15" t="n">
        <v>32.65</v>
      </c>
      <c r="J492" s="16" t="n">
        <v>0.0091419934003449</v>
      </c>
      <c r="K492" s="15" t="n">
        <v>53320</v>
      </c>
      <c r="L492" s="15" t="n">
        <v>2415747</v>
      </c>
      <c r="M492" s="15" t="n">
        <v>2469067</v>
      </c>
    </row>
    <row r="493" customFormat="false" ht="12.8" hidden="false" customHeight="false" outlineLevel="0" collapsed="false">
      <c r="A493" s="14" t="s">
        <v>32</v>
      </c>
      <c r="B493" s="15" t="n">
        <v>7854</v>
      </c>
      <c r="C493" s="15" t="n">
        <v>40</v>
      </c>
      <c r="D493" s="15" t="n">
        <v>304.272727272727</v>
      </c>
      <c r="E493" s="15" t="n">
        <v>141.090909090909</v>
      </c>
      <c r="F493" s="15" t="n">
        <v>8</v>
      </c>
      <c r="G493" s="15" t="n">
        <v>23</v>
      </c>
      <c r="H493" s="15" t="n">
        <v>3</v>
      </c>
      <c r="I493" s="15" t="n">
        <v>23.99</v>
      </c>
      <c r="J493" s="16" t="n">
        <v>0.0239099475929913</v>
      </c>
      <c r="K493" s="15" t="n">
        <v>139453</v>
      </c>
      <c r="L493" s="15" t="n">
        <v>2291262</v>
      </c>
      <c r="M493" s="15" t="n">
        <v>2430715</v>
      </c>
    </row>
    <row r="494" customFormat="false" ht="12.8" hidden="false" customHeight="false" outlineLevel="0" collapsed="false">
      <c r="A494" s="14" t="s">
        <v>33</v>
      </c>
      <c r="B494" s="15" t="n">
        <v>8829</v>
      </c>
      <c r="C494" s="15" t="n">
        <v>38</v>
      </c>
      <c r="D494" s="15" t="n">
        <v>410.886363636364</v>
      </c>
      <c r="E494" s="15" t="n">
        <v>245.340909090909</v>
      </c>
      <c r="F494" s="15" t="n">
        <v>10</v>
      </c>
      <c r="G494" s="15" t="n">
        <v>28</v>
      </c>
      <c r="H494" s="15" t="n">
        <v>12</v>
      </c>
      <c r="I494" s="15" t="n">
        <v>31.96</v>
      </c>
      <c r="J494" s="16" t="n">
        <v>0.0242616022903677</v>
      </c>
      <c r="K494" s="15" t="n">
        <v>141504</v>
      </c>
      <c r="L494" s="15" t="n">
        <v>2240176</v>
      </c>
      <c r="M494" s="15" t="n">
        <v>2381680</v>
      </c>
    </row>
    <row r="495" customFormat="false" ht="12.8" hidden="false" customHeight="false" outlineLevel="0" collapsed="false">
      <c r="A495" s="14" t="s">
        <v>34</v>
      </c>
      <c r="B495" s="15" t="n">
        <v>7455</v>
      </c>
      <c r="C495" s="15" t="n">
        <v>40</v>
      </c>
      <c r="D495" s="15" t="n">
        <v>451.613636363636</v>
      </c>
      <c r="E495" s="15" t="n">
        <v>236.568181818182</v>
      </c>
      <c r="F495" s="15" t="n">
        <v>23</v>
      </c>
      <c r="G495" s="15" t="n">
        <v>67</v>
      </c>
      <c r="H495" s="15" t="n">
        <v>20</v>
      </c>
      <c r="I495" s="15" t="n">
        <v>73.6</v>
      </c>
      <c r="J495" s="16" t="n">
        <v>0.0179325035585535</v>
      </c>
      <c r="K495" s="15" t="n">
        <v>104590</v>
      </c>
      <c r="L495" s="15" t="n">
        <v>2367808</v>
      </c>
      <c r="M495" s="15" t="n">
        <v>2472398</v>
      </c>
    </row>
    <row r="496" customFormat="false" ht="12.8" hidden="false" customHeight="false" outlineLevel="0" collapsed="false">
      <c r="A496" s="14" t="s">
        <v>35</v>
      </c>
      <c r="B496" s="15" t="n">
        <v>3490</v>
      </c>
      <c r="C496" s="15" t="n">
        <v>53</v>
      </c>
      <c r="D496" s="15" t="n">
        <v>243.986988943815</v>
      </c>
      <c r="E496" s="15" t="n">
        <v>68.2102272727273</v>
      </c>
      <c r="F496" s="15" t="n">
        <v>8</v>
      </c>
      <c r="G496" s="15" t="n">
        <v>20</v>
      </c>
      <c r="H496" s="15" t="n">
        <v>11</v>
      </c>
      <c r="I496" s="15" t="n">
        <v>23.63</v>
      </c>
      <c r="J496" s="16" t="n">
        <v>0.00632909873181417</v>
      </c>
      <c r="K496" s="15" t="n">
        <v>36914</v>
      </c>
      <c r="L496" s="15" t="n">
        <v>1187697</v>
      </c>
      <c r="M496" s="15" t="n">
        <v>1224611</v>
      </c>
    </row>
    <row r="497" customFormat="false" ht="12.8" hidden="false" customHeight="false" outlineLevel="0" collapsed="false">
      <c r="A497" s="14" t="s">
        <v>36</v>
      </c>
      <c r="B497" s="15" t="n">
        <v>5342</v>
      </c>
      <c r="C497" s="15" t="n">
        <v>19</v>
      </c>
      <c r="D497" s="15" t="n">
        <v>235.068181818182</v>
      </c>
      <c r="E497" s="15" t="n">
        <v>202.431818181818</v>
      </c>
      <c r="F497" s="15" t="n">
        <v>36</v>
      </c>
      <c r="G497" s="15" t="n">
        <v>69</v>
      </c>
      <c r="H497" s="15" t="n">
        <v>35</v>
      </c>
      <c r="I497" s="15" t="n">
        <v>80.55</v>
      </c>
      <c r="J497" s="16" t="n">
        <v>0.11638536005429</v>
      </c>
      <c r="K497" s="15" t="n">
        <v>678809</v>
      </c>
      <c r="L497" s="15" t="n">
        <v>5454784</v>
      </c>
      <c r="M497" s="15" t="n">
        <v>6133593</v>
      </c>
    </row>
    <row r="498" customFormat="false" ht="12.8" hidden="false" customHeight="false" outlineLevel="0" collapsed="false">
      <c r="A498" s="14" t="s">
        <v>37</v>
      </c>
      <c r="B498" s="15" t="n">
        <v>2675</v>
      </c>
      <c r="C498" s="15" t="n">
        <v>21</v>
      </c>
      <c r="D498" s="15" t="n">
        <v>126.477272727273</v>
      </c>
      <c r="E498" s="15" t="n">
        <v>39.1363636363636</v>
      </c>
      <c r="F498" s="15" t="n">
        <v>0</v>
      </c>
      <c r="G498" s="15" t="n">
        <v>0</v>
      </c>
      <c r="H498" s="15" t="n">
        <v>0</v>
      </c>
      <c r="I498" s="15" t="n">
        <v>0</v>
      </c>
      <c r="J498" s="16" t="n">
        <v>0.00738389136870318</v>
      </c>
      <c r="K498" s="15" t="n">
        <v>43066</v>
      </c>
      <c r="L498" s="15" t="n">
        <v>1140759</v>
      </c>
      <c r="M498" s="15" t="n">
        <v>1183825</v>
      </c>
    </row>
    <row r="499" customFormat="false" ht="12.8" hidden="false" customHeight="false" outlineLevel="0" collapsed="false">
      <c r="A499" s="14" t="s">
        <v>38</v>
      </c>
      <c r="B499" s="15" t="n">
        <v>7690</v>
      </c>
      <c r="C499" s="15" t="n">
        <v>43</v>
      </c>
      <c r="D499" s="15" t="n">
        <v>243.636363636364</v>
      </c>
      <c r="E499" s="15" t="n">
        <v>159.136363636364</v>
      </c>
      <c r="F499" s="15" t="n">
        <v>10</v>
      </c>
      <c r="G499" s="15" t="n">
        <v>45</v>
      </c>
      <c r="H499" s="15" t="n">
        <v>25</v>
      </c>
      <c r="I499" s="15" t="n">
        <v>53.25</v>
      </c>
      <c r="J499" s="16" t="n">
        <v>0.0699719122025723</v>
      </c>
      <c r="K499" s="15" t="n">
        <v>408106</v>
      </c>
      <c r="L499" s="15" t="n">
        <v>3596028</v>
      </c>
      <c r="M499" s="15" t="n">
        <v>4004134</v>
      </c>
    </row>
    <row r="500" customFormat="false" ht="12.8" hidden="false" customHeight="false" outlineLevel="0" collapsed="false">
      <c r="A500" s="14" t="s">
        <v>39</v>
      </c>
      <c r="B500" s="15" t="n">
        <v>5388</v>
      </c>
      <c r="C500" s="15" t="n">
        <v>51</v>
      </c>
      <c r="D500" s="15" t="n">
        <v>257.318181818182</v>
      </c>
      <c r="E500" s="15" t="n">
        <v>87.6590909090909</v>
      </c>
      <c r="F500" s="15" t="n">
        <v>13</v>
      </c>
      <c r="G500" s="15" t="n">
        <v>7</v>
      </c>
      <c r="H500" s="15" t="n">
        <v>3</v>
      </c>
      <c r="I500" s="15" t="n">
        <v>7.99</v>
      </c>
      <c r="J500" s="16" t="n">
        <v>0.0105484407346103</v>
      </c>
      <c r="K500" s="15" t="n">
        <v>61523</v>
      </c>
      <c r="L500" s="15" t="n">
        <v>1567262</v>
      </c>
      <c r="M500" s="15" t="n">
        <v>1628785</v>
      </c>
    </row>
    <row r="501" customFormat="false" ht="12.8" hidden="false" customHeight="false" outlineLevel="0" collapsed="false">
      <c r="A501" s="14" t="s">
        <v>40</v>
      </c>
      <c r="B501" s="15" t="n">
        <v>6564</v>
      </c>
      <c r="C501" s="15" t="n">
        <v>31</v>
      </c>
      <c r="D501" s="15" t="n">
        <v>337.727272727273</v>
      </c>
      <c r="E501" s="15" t="n">
        <v>174.727272727273</v>
      </c>
      <c r="F501" s="15" t="n">
        <v>3</v>
      </c>
      <c r="G501" s="15" t="n">
        <v>6</v>
      </c>
      <c r="H501" s="15" t="n">
        <v>5</v>
      </c>
      <c r="I501" s="15" t="n">
        <v>7.65</v>
      </c>
      <c r="J501" s="16" t="n">
        <v>0.0119550595241157</v>
      </c>
      <c r="K501" s="15" t="n">
        <v>69727</v>
      </c>
      <c r="L501" s="15" t="n">
        <v>3127979</v>
      </c>
      <c r="M501" s="15" t="n">
        <v>3197706</v>
      </c>
    </row>
    <row r="502" customFormat="false" ht="12.8" hidden="false" customHeight="false" outlineLevel="0" collapsed="false">
      <c r="A502" s="14" t="s">
        <v>41</v>
      </c>
      <c r="B502" s="15" t="n">
        <v>6917</v>
      </c>
      <c r="C502" s="15" t="n">
        <v>56</v>
      </c>
      <c r="D502" s="15" t="n">
        <v>384.068181818182</v>
      </c>
      <c r="E502" s="15" t="n">
        <v>157.840909090909</v>
      </c>
      <c r="F502" s="15" t="n">
        <v>2</v>
      </c>
      <c r="G502" s="15" t="n">
        <v>4</v>
      </c>
      <c r="H502" s="15" t="n">
        <v>2</v>
      </c>
      <c r="I502" s="15" t="n">
        <v>4.66</v>
      </c>
      <c r="J502" s="16" t="n">
        <v>0.00562596079230152</v>
      </c>
      <c r="K502" s="15" t="n">
        <v>32813</v>
      </c>
      <c r="L502" s="15" t="n">
        <v>1279763</v>
      </c>
      <c r="M502" s="15" t="n">
        <v>1312576</v>
      </c>
    </row>
    <row r="503" customFormat="false" ht="12.8" hidden="false" customHeight="false" outlineLevel="0" collapsed="false">
      <c r="A503" s="14" t="s">
        <v>42</v>
      </c>
      <c r="B503" s="15" t="n">
        <v>7342</v>
      </c>
      <c r="C503" s="15" t="n">
        <v>34</v>
      </c>
      <c r="D503" s="15" t="n">
        <v>375.045454545455</v>
      </c>
      <c r="E503" s="15" t="n">
        <v>164.045454545455</v>
      </c>
      <c r="F503" s="15" t="n">
        <v>3</v>
      </c>
      <c r="G503" s="15" t="n">
        <v>7</v>
      </c>
      <c r="H503" s="15" t="n">
        <v>1</v>
      </c>
      <c r="I503" s="15" t="n">
        <v>7.33</v>
      </c>
      <c r="J503" s="16" t="n">
        <v>0.00808720076345589</v>
      </c>
      <c r="K503" s="15" t="n">
        <v>47168</v>
      </c>
      <c r="L503" s="15" t="n">
        <v>1590225</v>
      </c>
      <c r="M503" s="15" t="n">
        <v>1637393</v>
      </c>
    </row>
    <row r="504" customFormat="false" ht="12.8" hidden="false" customHeight="false" outlineLevel="0" collapsed="false">
      <c r="A504" s="14" t="s">
        <v>43</v>
      </c>
      <c r="B504" s="15" t="n">
        <v>4325</v>
      </c>
      <c r="C504" s="15" t="n">
        <v>34</v>
      </c>
      <c r="D504" s="15" t="n">
        <v>232.272727272727</v>
      </c>
      <c r="E504" s="15" t="n">
        <v>115</v>
      </c>
      <c r="F504" s="15" t="n">
        <v>14</v>
      </c>
      <c r="G504" s="15" t="n">
        <v>15</v>
      </c>
      <c r="H504" s="15" t="n">
        <v>7</v>
      </c>
      <c r="I504" s="15" t="n">
        <v>17.31</v>
      </c>
      <c r="J504" s="16" t="n">
        <v>0.0140646447978937</v>
      </c>
      <c r="K504" s="15" t="n">
        <v>82031</v>
      </c>
      <c r="L504" s="15" t="n">
        <v>1485113</v>
      </c>
      <c r="M504" s="15" t="n">
        <v>1567144</v>
      </c>
    </row>
    <row r="505" customFormat="false" ht="12.8" hidden="false" customHeight="false" outlineLevel="0" collapsed="false">
      <c r="A505" s="14" t="s">
        <v>44</v>
      </c>
      <c r="B505" s="15" t="n">
        <v>3889</v>
      </c>
      <c r="C505" s="15" t="n">
        <v>19</v>
      </c>
      <c r="D505" s="15" t="n">
        <v>191.727272727273</v>
      </c>
      <c r="E505" s="15" t="n">
        <v>100.772727272727</v>
      </c>
      <c r="F505" s="15" t="n">
        <v>1</v>
      </c>
      <c r="G505" s="15" t="n">
        <v>2</v>
      </c>
      <c r="H505" s="15" t="n">
        <v>2</v>
      </c>
      <c r="I505" s="15" t="n">
        <v>2.66</v>
      </c>
      <c r="J505" s="16" t="n">
        <v>0.0133615068583811</v>
      </c>
      <c r="K505" s="15" t="n">
        <v>77930</v>
      </c>
      <c r="L505" s="15" t="n">
        <v>749853</v>
      </c>
      <c r="M505" s="15" t="n">
        <v>827783</v>
      </c>
    </row>
    <row r="506" customFormat="false" ht="12.8" hidden="false" customHeight="false" outlineLevel="0" collapsed="false">
      <c r="A506" s="14" t="s">
        <v>45</v>
      </c>
      <c r="B506" s="15" t="n">
        <v>4588</v>
      </c>
      <c r="C506" s="15" t="n">
        <v>31</v>
      </c>
      <c r="D506" s="15" t="n">
        <v>258.606818181818</v>
      </c>
      <c r="E506" s="15" t="n">
        <v>105.984090909091</v>
      </c>
      <c r="F506" s="15" t="n">
        <v>7</v>
      </c>
      <c r="G506" s="15" t="n">
        <v>13</v>
      </c>
      <c r="H506" s="15" t="n">
        <v>8</v>
      </c>
      <c r="I506" s="15" t="n">
        <v>15.64</v>
      </c>
      <c r="J506" s="16" t="n">
        <v>0.00738389136870318</v>
      </c>
      <c r="K506" s="15" t="n">
        <v>43066</v>
      </c>
      <c r="L506" s="15" t="n">
        <v>562023</v>
      </c>
      <c r="M506" s="15" t="n">
        <v>605089</v>
      </c>
    </row>
    <row r="507" customFormat="false" ht="12.8" hidden="false" customHeight="false" outlineLevel="0" collapsed="false">
      <c r="A507" s="17" t="s">
        <v>46</v>
      </c>
      <c r="B507" s="18" t="n">
        <v>5026</v>
      </c>
      <c r="C507" s="18" t="n">
        <v>20</v>
      </c>
      <c r="D507" s="18" t="n">
        <v>276.181818181818</v>
      </c>
      <c r="E507" s="18" t="n">
        <v>125.477272727273</v>
      </c>
      <c r="F507" s="18" t="n">
        <v>3</v>
      </c>
      <c r="G507" s="18" t="n">
        <v>21</v>
      </c>
      <c r="H507" s="18" t="n">
        <v>3</v>
      </c>
      <c r="I507" s="18" t="n">
        <v>21.99</v>
      </c>
      <c r="J507" s="19" t="n">
        <v>0.0091419934003449</v>
      </c>
      <c r="K507" s="18" t="n">
        <v>53320</v>
      </c>
      <c r="L507" s="18" t="n">
        <v>628575</v>
      </c>
      <c r="M507" s="18" t="n">
        <v>681895</v>
      </c>
    </row>
    <row r="508" customFormat="false" ht="12.8" hidden="false" customHeight="false" outlineLevel="0" collapsed="false">
      <c r="A508" s="20" t="s">
        <v>49</v>
      </c>
      <c r="B508" s="21" t="n">
        <v>221209</v>
      </c>
      <c r="C508" s="21" t="n">
        <v>1094</v>
      </c>
      <c r="D508" s="21" t="n">
        <v>12086.1900192468</v>
      </c>
      <c r="E508" s="21" t="n">
        <v>6357</v>
      </c>
      <c r="F508" s="21" t="n">
        <v>1316</v>
      </c>
      <c r="G508" s="21" t="n">
        <v>3308</v>
      </c>
      <c r="H508" s="21" t="n">
        <v>799</v>
      </c>
      <c r="I508" s="21" t="n">
        <v>3571.67</v>
      </c>
      <c r="J508" s="21" t="n">
        <v>1</v>
      </c>
      <c r="K508" s="21" t="n">
        <v>5832426</v>
      </c>
      <c r="L508" s="21" t="n">
        <v>110816097</v>
      </c>
      <c r="M508" s="21" t="n">
        <v>116648523</v>
      </c>
    </row>
    <row r="509" customFormat="false" ht="12.8" hidden="false" customHeight="false" outlineLevel="0" collapsed="false">
      <c r="A509" s="22" t="s">
        <v>50</v>
      </c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</row>
    <row r="510" customFormat="false" ht="12.8" hidden="false" customHeight="false" outlineLevel="0" collapsed="false">
      <c r="A510" s="22" t="s">
        <v>167</v>
      </c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</row>
    <row r="511" customFormat="false" ht="12.8" hidden="false" customHeight="false" outlineLevel="0" collapsed="false">
      <c r="A511" s="22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</row>
    <row r="512" customFormat="false" ht="12.8" hidden="false" customHeight="false" outlineLevel="0" collapsed="false">
      <c r="A512" s="28"/>
      <c r="B512" s="28"/>
      <c r="C512" s="33"/>
      <c r="D512" s="33"/>
      <c r="E512" s="33"/>
      <c r="F512" s="33"/>
      <c r="G512" s="33"/>
      <c r="H512" s="33"/>
      <c r="I512" s="33"/>
      <c r="J512" s="33"/>
      <c r="K512" s="34"/>
      <c r="L512" s="33"/>
      <c r="M512" s="3"/>
    </row>
    <row r="513" customFormat="false" ht="12.8" hidden="false" customHeight="fals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</row>
    <row r="514" customFormat="false" ht="12.8" hidden="false" customHeight="fals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</row>
    <row r="515" customFormat="false" ht="12.8" hidden="false" customHeight="fals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</row>
    <row r="516" customFormat="false" ht="12.8" hidden="false" customHeight="fals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</row>
    <row r="517" customFormat="false" ht="12.8" hidden="false" customHeight="fals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</row>
    <row r="518" customFormat="false" ht="12.8" hidden="false" customHeight="fals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</row>
    <row r="519" customFormat="false" ht="12.8" hidden="false" customHeight="fals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</row>
    <row r="520" customFormat="false" ht="12.8" hidden="false" customHeight="fals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</row>
    <row r="521" customFormat="false" ht="12.8" hidden="false" customHeight="fals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</row>
    <row r="522" customFormat="false" ht="12.8" hidden="false" customHeight="fals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</row>
    <row r="523" customFormat="false" ht="12.8" hidden="false" customHeight="fals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</row>
    <row r="524" customFormat="false" ht="12.8" hidden="false" customHeight="fals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</row>
    <row r="525" customFormat="false" ht="12.8" hidden="false" customHeight="fals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</row>
    <row r="526" customFormat="false" ht="12.8" hidden="false" customHeight="fals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</row>
    <row r="527" customFormat="false" ht="12.8" hidden="false" customHeight="fals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</row>
    <row r="528" customFormat="false" ht="12.8" hidden="false" customHeight="fals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</row>
    <row r="529" customFormat="false" ht="12.8" hidden="false" customHeight="fals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</row>
    <row r="530" customFormat="false" ht="12.8" hidden="false" customHeight="fals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</row>
    <row r="531" customFormat="false" ht="12.8" hidden="false" customHeight="fals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</row>
    <row r="532" customFormat="false" ht="12.8" hidden="false" customHeight="fals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</row>
    <row r="533" customFormat="false" ht="12.8" hidden="false" customHeight="fals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</row>
    <row r="534" customFormat="false" ht="12.8" hidden="false" customHeight="fals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</row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29"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1:M11"/>
    <mergeCell ref="A12:M12"/>
    <mergeCell ref="A13:A14"/>
    <mergeCell ref="B13:I13"/>
    <mergeCell ref="J13:J14"/>
    <mergeCell ref="K13:K14"/>
    <mergeCell ref="L13:L14"/>
    <mergeCell ref="M13:M14"/>
    <mergeCell ref="A46:M46"/>
    <mergeCell ref="A47:M47"/>
    <mergeCell ref="A48:A49"/>
    <mergeCell ref="B48:I48"/>
    <mergeCell ref="J48:J49"/>
    <mergeCell ref="K48:K49"/>
    <mergeCell ref="L48:L49"/>
    <mergeCell ref="M48:M49"/>
    <mergeCell ref="A81:M81"/>
    <mergeCell ref="A82:M82"/>
    <mergeCell ref="A83:A84"/>
    <mergeCell ref="B83:I83"/>
    <mergeCell ref="J83:J84"/>
    <mergeCell ref="K83:K84"/>
    <mergeCell ref="L83:L84"/>
    <mergeCell ref="M83:M84"/>
    <mergeCell ref="A116:M116"/>
    <mergeCell ref="A117:M117"/>
    <mergeCell ref="A118:A119"/>
    <mergeCell ref="B118:I118"/>
    <mergeCell ref="J118:J119"/>
    <mergeCell ref="K118:K119"/>
    <mergeCell ref="L118:L119"/>
    <mergeCell ref="M118:M119"/>
    <mergeCell ref="A149:M149"/>
    <mergeCell ref="A150:M150"/>
    <mergeCell ref="A151:A152"/>
    <mergeCell ref="B151:I151"/>
    <mergeCell ref="J151:J152"/>
    <mergeCell ref="K151:K152"/>
    <mergeCell ref="L151:L152"/>
    <mergeCell ref="M151:M152"/>
    <mergeCell ref="A182:M182"/>
    <mergeCell ref="A183:M183"/>
    <mergeCell ref="A184:A185"/>
    <mergeCell ref="B184:I184"/>
    <mergeCell ref="J184:J185"/>
    <mergeCell ref="K184:K185"/>
    <mergeCell ref="L184:L185"/>
    <mergeCell ref="M184:M185"/>
    <mergeCell ref="A215:M215"/>
    <mergeCell ref="A216:M216"/>
    <mergeCell ref="A217:A218"/>
    <mergeCell ref="B217:I217"/>
    <mergeCell ref="J217:J218"/>
    <mergeCell ref="K217:K218"/>
    <mergeCell ref="L217:L218"/>
    <mergeCell ref="M217:M218"/>
    <mergeCell ref="A248:M248"/>
    <mergeCell ref="A249:M249"/>
    <mergeCell ref="A250:A251"/>
    <mergeCell ref="B250:I250"/>
    <mergeCell ref="J250:J251"/>
    <mergeCell ref="K250:K251"/>
    <mergeCell ref="L250:L251"/>
    <mergeCell ref="M250:M251"/>
    <mergeCell ref="A281:M281"/>
    <mergeCell ref="A282:M282"/>
    <mergeCell ref="A283:A284"/>
    <mergeCell ref="B283:I283"/>
    <mergeCell ref="J283:J284"/>
    <mergeCell ref="K283:K284"/>
    <mergeCell ref="L283:L284"/>
    <mergeCell ref="M283:M284"/>
    <mergeCell ref="A314:M314"/>
    <mergeCell ref="A315:M315"/>
    <mergeCell ref="A316:A317"/>
    <mergeCell ref="B316:I316"/>
    <mergeCell ref="J316:J317"/>
    <mergeCell ref="K316:K317"/>
    <mergeCell ref="L316:L317"/>
    <mergeCell ref="M316:M317"/>
    <mergeCell ref="A347:M347"/>
    <mergeCell ref="A348:M348"/>
    <mergeCell ref="A349:A350"/>
    <mergeCell ref="B349:I349"/>
    <mergeCell ref="J349:J350"/>
    <mergeCell ref="K349:K350"/>
    <mergeCell ref="L349:L350"/>
    <mergeCell ref="M349:M350"/>
    <mergeCell ref="A380:M380"/>
    <mergeCell ref="A381:M381"/>
    <mergeCell ref="A382:A383"/>
    <mergeCell ref="B382:I382"/>
    <mergeCell ref="J382:J383"/>
    <mergeCell ref="K382:K383"/>
    <mergeCell ref="L382:L383"/>
    <mergeCell ref="M382:M383"/>
    <mergeCell ref="A413:M413"/>
    <mergeCell ref="A414:M414"/>
    <mergeCell ref="A415:A416"/>
    <mergeCell ref="B415:I415"/>
    <mergeCell ref="J415:J416"/>
    <mergeCell ref="K415:K416"/>
    <mergeCell ref="L415:L416"/>
    <mergeCell ref="M415:M416"/>
    <mergeCell ref="A446:M446"/>
    <mergeCell ref="A447:M447"/>
    <mergeCell ref="A448:A449"/>
    <mergeCell ref="B448:I448"/>
    <mergeCell ref="J448:J449"/>
    <mergeCell ref="K448:K449"/>
    <mergeCell ref="L448:L449"/>
    <mergeCell ref="M448:M449"/>
    <mergeCell ref="A479:M479"/>
    <mergeCell ref="A480:M480"/>
    <mergeCell ref="A481:A482"/>
    <mergeCell ref="B481:I481"/>
    <mergeCell ref="J481:J482"/>
    <mergeCell ref="K481:K482"/>
    <mergeCell ref="L481:L482"/>
    <mergeCell ref="M481:M482"/>
  </mergeCells>
  <printOptions headings="false" gridLines="false" gridLinesSet="true" horizontalCentered="false" verticalCentered="false"/>
  <pageMargins left="0.708333333333333" right="0.708333333333333" top="0.354166666666667" bottom="0.354166666666667" header="0.511805555555555" footer="0.511805555555555"/>
  <pageSetup paperSize="14" scale="6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rowBreaks count="4" manualBreakCount="4">
    <brk id="147" man="true" max="16383" min="0"/>
    <brk id="181" man="true" max="16383" min="0"/>
    <brk id="213" man="true" max="16383" min="0"/>
    <brk id="245" man="true" max="16383" min="0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5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0" topLeftCell="B1" activePane="topRight" state="frozen"/>
      <selection pane="topLeft" activeCell="A1" activeCellId="0" sqref="A1"/>
      <selection pane="topRight" activeCell="K130" activeCellId="0" sqref="K130"/>
    </sheetView>
  </sheetViews>
  <sheetFormatPr defaultColWidth="11.5703125" defaultRowHeight="12.8" zeroHeight="false" outlineLevelRow="0" outlineLevelCol="0"/>
  <cols>
    <col collapsed="false" customWidth="true" hidden="false" outlineLevel="0" max="1" min="1" style="1" width="27.6"/>
    <col collapsed="false" customWidth="true" hidden="false" outlineLevel="0" max="9" min="2" style="1" width="10.35"/>
    <col collapsed="false" customWidth="true" hidden="false" outlineLevel="0" max="10" min="10" style="35" width="9.85"/>
    <col collapsed="false" customWidth="true" hidden="false" outlineLevel="0" max="11" min="11" style="36" width="8.63"/>
    <col collapsed="false" customWidth="true" hidden="false" outlineLevel="0" max="12" min="12" style="35" width="9.85"/>
    <col collapsed="false" customWidth="true" hidden="false" outlineLevel="0" max="13" min="13" style="36" width="9.85"/>
    <col collapsed="false" customWidth="true" hidden="false" outlineLevel="0" max="15" min="14" style="35" width="9.85"/>
    <col collapsed="false" customWidth="true" hidden="false" outlineLevel="0" max="16" min="16" style="1" width="10.54"/>
    <col collapsed="false" customWidth="true" hidden="false" outlineLevel="0" max="17" min="17" style="35" width="9.85"/>
    <col collapsed="false" customWidth="true" hidden="false" outlineLevel="0" max="50" min="18" style="1" width="9.85"/>
  </cols>
  <sheetData>
    <row r="1" customFormat="false" ht="17.35" hidden="false" customHeight="false" outlineLevel="0" collapsed="false">
      <c r="A1" s="37"/>
      <c r="B1" s="37"/>
      <c r="C1" s="37"/>
      <c r="D1" s="37"/>
      <c r="E1" s="37"/>
      <c r="F1" s="37"/>
      <c r="G1" s="37"/>
      <c r="H1" s="37"/>
      <c r="I1" s="37"/>
      <c r="J1" s="37"/>
    </row>
    <row r="2" customFormat="false" ht="17.35" hidden="false" customHeight="false" outlineLevel="0" collapsed="false">
      <c r="A2" s="37"/>
      <c r="B2" s="37"/>
      <c r="C2" s="37"/>
      <c r="D2" s="37"/>
      <c r="E2" s="37"/>
      <c r="F2" s="37"/>
      <c r="G2" s="37"/>
      <c r="H2" s="37"/>
      <c r="I2" s="37"/>
      <c r="J2" s="37"/>
    </row>
    <row r="3" customFormat="false" ht="17.35" hidden="false" customHeight="false" outlineLevel="0" collapsed="false">
      <c r="A3" s="37"/>
      <c r="B3" s="37"/>
      <c r="C3" s="37"/>
      <c r="D3" s="37"/>
      <c r="E3" s="37"/>
      <c r="F3" s="37"/>
      <c r="G3" s="37"/>
      <c r="H3" s="37"/>
      <c r="I3" s="37"/>
      <c r="J3" s="37"/>
    </row>
    <row r="4" customFormat="false" ht="17.35" hidden="false" customHeight="false" outlineLevel="0" collapsed="false">
      <c r="A4" s="37" t="s">
        <v>205</v>
      </c>
      <c r="B4" s="37"/>
      <c r="C4" s="37"/>
      <c r="D4" s="37"/>
      <c r="E4" s="37"/>
      <c r="F4" s="37"/>
      <c r="G4" s="37"/>
      <c r="H4" s="37"/>
      <c r="I4" s="37"/>
      <c r="J4" s="37"/>
    </row>
    <row r="5" customFormat="false" ht="17.35" hidden="false" customHeight="false" outlineLevel="0" collapsed="false">
      <c r="A5" s="37" t="s">
        <v>1</v>
      </c>
      <c r="B5" s="37"/>
      <c r="C5" s="37"/>
      <c r="D5" s="37"/>
      <c r="E5" s="37"/>
      <c r="F5" s="37"/>
      <c r="G5" s="37"/>
      <c r="H5" s="37"/>
      <c r="I5" s="37"/>
      <c r="J5" s="37"/>
    </row>
    <row r="6" customFormat="false" ht="17.35" hidden="false" customHeight="false" outlineLevel="0" collapsed="false">
      <c r="A6" s="37" t="s">
        <v>2</v>
      </c>
      <c r="B6" s="37"/>
      <c r="C6" s="37"/>
      <c r="D6" s="37"/>
      <c r="E6" s="37"/>
      <c r="F6" s="37"/>
      <c r="G6" s="37"/>
      <c r="H6" s="37"/>
      <c r="I6" s="37"/>
      <c r="J6" s="37"/>
    </row>
    <row r="7" customFormat="false" ht="15" hidden="false" customHeight="false" outlineLevel="0" collapsed="false">
      <c r="A7" s="38"/>
      <c r="B7" s="38"/>
      <c r="C7" s="38"/>
      <c r="D7" s="38"/>
      <c r="E7" s="38"/>
      <c r="F7" s="38"/>
      <c r="G7" s="38"/>
      <c r="H7" s="38"/>
      <c r="I7" s="38"/>
      <c r="J7" s="38"/>
    </row>
    <row r="8" customFormat="false" ht="15" hidden="false" customHeight="false" outlineLevel="0" collapsed="false">
      <c r="A8" s="38"/>
      <c r="B8" s="38"/>
      <c r="C8" s="38"/>
      <c r="D8" s="38"/>
      <c r="E8" s="38"/>
      <c r="F8" s="38"/>
      <c r="G8" s="38"/>
      <c r="H8" s="38"/>
      <c r="I8" s="38"/>
      <c r="J8" s="38"/>
    </row>
    <row r="9" customFormat="false" ht="12.8" hidden="false" customHeight="false" outlineLevel="0" collapsed="false">
      <c r="A9" s="39"/>
      <c r="B9" s="39"/>
      <c r="C9" s="39"/>
      <c r="D9" s="39"/>
      <c r="E9" s="39"/>
      <c r="F9" s="39"/>
      <c r="G9" s="39"/>
      <c r="H9" s="39"/>
      <c r="I9" s="39"/>
      <c r="J9" s="39"/>
    </row>
    <row r="10" customFormat="false" ht="12.8" hidden="false" customHeight="false" outlineLevel="0" collapsed="false">
      <c r="A10" s="39"/>
      <c r="B10" s="39"/>
      <c r="C10" s="39"/>
      <c r="D10" s="39"/>
      <c r="E10" s="39"/>
      <c r="F10" s="39"/>
      <c r="G10" s="39"/>
      <c r="H10" s="39"/>
      <c r="I10" s="39"/>
      <c r="J10" s="39"/>
    </row>
    <row r="11" customFormat="false" ht="12.8" hidden="false" customHeight="false" outlineLevel="0" collapsed="false">
      <c r="A11" s="40" t="s">
        <v>6</v>
      </c>
      <c r="B11" s="40"/>
      <c r="C11" s="40"/>
      <c r="D11" s="40"/>
      <c r="E11" s="40"/>
      <c r="F11" s="40"/>
      <c r="G11" s="40"/>
      <c r="H11" s="40"/>
      <c r="I11" s="40"/>
      <c r="J11" s="40"/>
    </row>
    <row r="12" customFormat="false" ht="12.8" hidden="false" customHeight="false" outlineLevel="0" collapsed="false">
      <c r="A12" s="40" t="s">
        <v>7</v>
      </c>
      <c r="B12" s="40"/>
      <c r="C12" s="40"/>
      <c r="D12" s="40"/>
      <c r="E12" s="40"/>
      <c r="F12" s="40"/>
      <c r="G12" s="40"/>
      <c r="H12" s="40"/>
      <c r="I12" s="40"/>
      <c r="J12" s="40"/>
    </row>
    <row r="13" customFormat="false" ht="12.8" hidden="false" customHeight="true" outlineLevel="0" collapsed="false">
      <c r="A13" s="41" t="s">
        <v>8</v>
      </c>
      <c r="B13" s="42" t="s">
        <v>206</v>
      </c>
      <c r="C13" s="42"/>
      <c r="D13" s="42"/>
      <c r="E13" s="42"/>
      <c r="F13" s="42"/>
      <c r="G13" s="42"/>
      <c r="H13" s="42"/>
      <c r="I13" s="41" t="s">
        <v>10</v>
      </c>
      <c r="J13" s="43" t="s">
        <v>11</v>
      </c>
      <c r="K13" s="44" t="s">
        <v>207</v>
      </c>
      <c r="L13" s="43" t="s">
        <v>208</v>
      </c>
      <c r="M13" s="44" t="s">
        <v>209</v>
      </c>
      <c r="N13" s="43" t="s">
        <v>12</v>
      </c>
      <c r="O13" s="43" t="s">
        <v>210</v>
      </c>
      <c r="P13" s="41" t="s">
        <v>211</v>
      </c>
      <c r="Q13" s="43" t="s">
        <v>212</v>
      </c>
      <c r="S13" s="45" t="s">
        <v>213</v>
      </c>
      <c r="T13" s="45"/>
      <c r="U13" s="45"/>
      <c r="V13" s="45"/>
      <c r="W13" s="45"/>
      <c r="X13" s="45"/>
      <c r="Y13" s="45"/>
      <c r="Z13" s="45"/>
      <c r="AC13" s="46" t="s">
        <v>214</v>
      </c>
      <c r="AD13" s="46"/>
      <c r="AE13" s="46" t="s">
        <v>215</v>
      </c>
      <c r="AF13" s="46"/>
      <c r="AG13" s="46" t="s">
        <v>216</v>
      </c>
      <c r="AH13" s="46"/>
      <c r="AI13" s="46" t="s">
        <v>217</v>
      </c>
      <c r="AJ13" s="46"/>
      <c r="AK13" s="46" t="s">
        <v>218</v>
      </c>
      <c r="AL13" s="46"/>
      <c r="AM13" s="47" t="s">
        <v>219</v>
      </c>
      <c r="AO13" s="46" t="s">
        <v>214</v>
      </c>
      <c r="AP13" s="46"/>
      <c r="AQ13" s="46" t="s">
        <v>215</v>
      </c>
      <c r="AR13" s="46"/>
      <c r="AS13" s="46" t="s">
        <v>216</v>
      </c>
      <c r="AT13" s="46"/>
      <c r="AU13" s="46" t="s">
        <v>217</v>
      </c>
      <c r="AV13" s="46"/>
      <c r="AW13" s="47" t="s">
        <v>218</v>
      </c>
      <c r="AX13" s="47"/>
    </row>
    <row r="14" customFormat="false" ht="37.3" hidden="false" customHeight="false" outlineLevel="0" collapsed="false">
      <c r="A14" s="41"/>
      <c r="B14" s="46" t="s">
        <v>63</v>
      </c>
      <c r="C14" s="46" t="s">
        <v>64</v>
      </c>
      <c r="D14" s="46" t="s">
        <v>65</v>
      </c>
      <c r="E14" s="46" t="s">
        <v>66</v>
      </c>
      <c r="F14" s="46" t="s">
        <v>67</v>
      </c>
      <c r="G14" s="46" t="s">
        <v>68</v>
      </c>
      <c r="H14" s="46" t="s">
        <v>69</v>
      </c>
      <c r="I14" s="41"/>
      <c r="J14" s="43"/>
      <c r="K14" s="44"/>
      <c r="L14" s="43"/>
      <c r="M14" s="44"/>
      <c r="N14" s="43"/>
      <c r="O14" s="43"/>
      <c r="P14" s="41"/>
      <c r="Q14" s="43"/>
      <c r="S14" s="46" t="s">
        <v>63</v>
      </c>
      <c r="T14" s="46" t="s">
        <v>64</v>
      </c>
      <c r="U14" s="46" t="s">
        <v>65</v>
      </c>
      <c r="V14" s="46" t="s">
        <v>66</v>
      </c>
      <c r="W14" s="46" t="s">
        <v>67</v>
      </c>
      <c r="X14" s="46" t="s">
        <v>68</v>
      </c>
      <c r="Y14" s="46" t="s">
        <v>69</v>
      </c>
      <c r="Z14" s="41" t="s">
        <v>21</v>
      </c>
      <c r="AC14" s="46" t="s">
        <v>220</v>
      </c>
      <c r="AD14" s="46" t="s">
        <v>221</v>
      </c>
      <c r="AE14" s="46" t="s">
        <v>220</v>
      </c>
      <c r="AF14" s="46" t="s">
        <v>221</v>
      </c>
      <c r="AG14" s="46" t="s">
        <v>220</v>
      </c>
      <c r="AH14" s="46" t="s">
        <v>221</v>
      </c>
      <c r="AI14" s="46" t="s">
        <v>220</v>
      </c>
      <c r="AJ14" s="46" t="s">
        <v>221</v>
      </c>
      <c r="AK14" s="46" t="s">
        <v>220</v>
      </c>
      <c r="AL14" s="46" t="s">
        <v>221</v>
      </c>
      <c r="AM14" s="48" t="s">
        <v>222</v>
      </c>
      <c r="AO14" s="46" t="s">
        <v>223</v>
      </c>
      <c r="AP14" s="46" t="s">
        <v>224</v>
      </c>
      <c r="AQ14" s="46" t="s">
        <v>223</v>
      </c>
      <c r="AR14" s="46" t="s">
        <v>224</v>
      </c>
      <c r="AS14" s="46" t="s">
        <v>223</v>
      </c>
      <c r="AT14" s="46" t="s">
        <v>224</v>
      </c>
      <c r="AU14" s="46" t="s">
        <v>223</v>
      </c>
      <c r="AV14" s="46" t="s">
        <v>224</v>
      </c>
      <c r="AW14" s="46" t="s">
        <v>223</v>
      </c>
      <c r="AX14" s="48" t="s">
        <v>224</v>
      </c>
    </row>
    <row r="15" customFormat="false" ht="12.8" hidden="false" customHeight="false" outlineLevel="0" collapsed="false">
      <c r="A15" s="49" t="s">
        <v>22</v>
      </c>
      <c r="B15" s="50" t="n">
        <v>0</v>
      </c>
      <c r="C15" s="50"/>
      <c r="D15" s="50"/>
      <c r="E15" s="50"/>
      <c r="F15" s="50"/>
      <c r="G15" s="50"/>
      <c r="H15" s="50"/>
      <c r="I15" s="51" t="n">
        <f aca="false">AO15+AQ15+AS15+AU15+AW15</f>
        <v>0.0830191255229973</v>
      </c>
      <c r="J15" s="52" t="n">
        <f aca="false">ROUND(AP15+AR15+AT15+AV15+AX15,0)</f>
        <v>1011247</v>
      </c>
      <c r="K15" s="51" t="n">
        <f aca="false">I15-DatosMinisterio!J15</f>
        <v>0</v>
      </c>
      <c r="L15" s="53" t="n">
        <f aca="false">J15-DatosMinisterio!K15</f>
        <v>0</v>
      </c>
      <c r="M15" s="54" t="n">
        <f aca="false">P50/P$77</f>
        <v>0.1688212397054</v>
      </c>
      <c r="N15" s="53" t="n">
        <f aca="false">ROUND(N$42*M15,0)</f>
        <v>39071474</v>
      </c>
      <c r="O15" s="53" t="n">
        <f aca="false">N15-DatosMinisterio!L15</f>
        <v>4</v>
      </c>
      <c r="P15" s="55" t="n">
        <f aca="false">N15+J15</f>
        <v>40082721</v>
      </c>
      <c r="Q15" s="53" t="n">
        <f aca="false">P15-DatosMinisterio!M15</f>
        <v>4</v>
      </c>
      <c r="S15" s="56" t="n">
        <f aca="false">B15+DatosMinisterio!B15</f>
        <v>32434</v>
      </c>
      <c r="T15" s="56" t="n">
        <f aca="false">C15+DatosMinisterio!C15</f>
        <v>78</v>
      </c>
      <c r="U15" s="56" t="n">
        <f aca="false">D15+DatosMinisterio!D15</f>
        <v>2346.14576479301</v>
      </c>
      <c r="V15" s="56" t="n">
        <f aca="false">E15+DatosMinisterio!E15</f>
        <v>1665.73769585944</v>
      </c>
      <c r="W15" s="56" t="n">
        <f aca="false">F15+DatosMinisterio!F15</f>
        <v>830.5</v>
      </c>
      <c r="X15" s="56" t="n">
        <f aca="false">G15+DatosMinisterio!G15</f>
        <v>2432</v>
      </c>
      <c r="Y15" s="56" t="n">
        <f aca="false">H15+DatosMinisterio!H15</f>
        <v>290</v>
      </c>
      <c r="Z15" s="56" t="n">
        <f aca="false">X15+0.33*Y15</f>
        <v>2527.7</v>
      </c>
      <c r="AC15" s="57" t="n">
        <f aca="false">IF(T15&gt;0,S15/T15,0)</f>
        <v>415.820512820513</v>
      </c>
      <c r="AD15" s="58" t="n">
        <f aca="false">EXP((((AC15-AC42)/AC43+2)/4-1.9)^3)</f>
        <v>0.702845181291228</v>
      </c>
      <c r="AE15" s="59" t="n">
        <f aca="false">S15/U15</f>
        <v>13.8243754871137</v>
      </c>
      <c r="AF15" s="58" t="n">
        <f aca="false">EXP((((AE15-AE42)/AE43+2)/4-1.9)^3)</f>
        <v>0.00569424270350804</v>
      </c>
      <c r="AG15" s="58" t="n">
        <f aca="false">V15/U15</f>
        <v>0.709989004458297</v>
      </c>
      <c r="AH15" s="58" t="n">
        <f aca="false">EXP((((AG15-AG42)/AG43+2)/4-1.9)^3)</f>
        <v>0.05423933613312</v>
      </c>
      <c r="AI15" s="58" t="n">
        <f aca="false">W15/U15</f>
        <v>0.353984825863226</v>
      </c>
      <c r="AJ15" s="58" t="n">
        <f aca="false">EXP((((AI15-AI42)/AI43+2)/4-1.9)^3)</f>
        <v>0.395956397232661</v>
      </c>
      <c r="AK15" s="58" t="n">
        <f aca="false">Z15/U15</f>
        <v>1.07738403893375</v>
      </c>
      <c r="AL15" s="58" t="n">
        <f aca="false">EXP((((AK15-AK42)/AK43+2)/4-1.9)^3)</f>
        <v>0.381219450189434</v>
      </c>
      <c r="AM15" s="58" t="n">
        <f aca="false">0.01*AD15+0.15*AF15+0.24*AH15+0.25*AJ15+0.35*AL15</f>
        <v>0.253315935764854</v>
      </c>
      <c r="AO15" s="51" t="n">
        <f aca="false">0.01*AD15/$AM$42</f>
        <v>0.00230343156867219</v>
      </c>
      <c r="AP15" s="52" t="n">
        <f aca="false">AO15*$J$42</f>
        <v>28057.8511673865</v>
      </c>
      <c r="AQ15" s="51" t="n">
        <f aca="false">0.15*AF15/$AM$42</f>
        <v>0.000279925766415126</v>
      </c>
      <c r="AR15" s="52" t="n">
        <f aca="false">AQ15*$J$42</f>
        <v>3409.74552871988</v>
      </c>
      <c r="AS15" s="51" t="n">
        <f aca="false">0.24*AH15/$AM$42</f>
        <v>0.00426620037886548</v>
      </c>
      <c r="AT15" s="52" t="n">
        <f aca="false">AS15*$J$42</f>
        <v>51966.1260653195</v>
      </c>
      <c r="AU15" s="51" t="n">
        <f aca="false">0.25*AJ15/$AM$42</f>
        <v>0.0324416560531806</v>
      </c>
      <c r="AV15" s="52" t="n">
        <f aca="false">AU15*$J$42</f>
        <v>395168.30868494</v>
      </c>
      <c r="AW15" s="51" t="n">
        <f aca="false">0.35*AL15/$AM$42</f>
        <v>0.0437279117558638</v>
      </c>
      <c r="AX15" s="52" t="n">
        <f aca="false">AW15*$J$42</f>
        <v>532644.970483708</v>
      </c>
    </row>
    <row r="16" customFormat="false" ht="12.8" hidden="false" customHeight="false" outlineLevel="0" collapsed="false">
      <c r="A16" s="60" t="s">
        <v>23</v>
      </c>
      <c r="B16" s="50"/>
      <c r="C16" s="50"/>
      <c r="D16" s="50"/>
      <c r="E16" s="50"/>
      <c r="F16" s="50"/>
      <c r="G16" s="50"/>
      <c r="H16" s="50"/>
      <c r="I16" s="54" t="n">
        <f aca="false">AO16+AQ16+AS16+AU16+AW16</f>
        <v>0.071767001489533</v>
      </c>
      <c r="J16" s="53" t="n">
        <f aca="false">ROUND(AP16+AR16+AT16+AV16+AX16,0)</f>
        <v>874186</v>
      </c>
      <c r="K16" s="54" t="n">
        <f aca="false">I16-DatosMinisterio!J16</f>
        <v>0</v>
      </c>
      <c r="L16" s="53" t="n">
        <f aca="false">J16-DatosMinisterio!K16</f>
        <v>0</v>
      </c>
      <c r="M16" s="54" t="n">
        <f aca="false">P51/P$77</f>
        <v>0.111812622675183</v>
      </c>
      <c r="N16" s="53" t="n">
        <f aca="false">ROUND(N$42*M16,0)</f>
        <v>25877573</v>
      </c>
      <c r="O16" s="53" t="n">
        <f aca="false">N16-DatosMinisterio!L16</f>
        <v>0</v>
      </c>
      <c r="P16" s="55" t="n">
        <f aca="false">N16+J16</f>
        <v>26751759</v>
      </c>
      <c r="Q16" s="53" t="n">
        <f aca="false">P16-DatosMinisterio!M16</f>
        <v>0</v>
      </c>
      <c r="S16" s="55" t="n">
        <f aca="false">B16+DatosMinisterio!B16</f>
        <v>26579</v>
      </c>
      <c r="T16" s="55" t="n">
        <f aca="false">C16+DatosMinisterio!C16</f>
        <v>79</v>
      </c>
      <c r="U16" s="55" t="n">
        <f aca="false">D16+DatosMinisterio!D16</f>
        <v>2252.28195587828</v>
      </c>
      <c r="V16" s="55" t="n">
        <f aca="false">E16+DatosMinisterio!E16</f>
        <v>1588.93650133282</v>
      </c>
      <c r="W16" s="55" t="n">
        <f aca="false">F16+DatosMinisterio!F16</f>
        <v>768</v>
      </c>
      <c r="X16" s="55" t="n">
        <f aca="false">G16+DatosMinisterio!G16</f>
        <v>2216</v>
      </c>
      <c r="Y16" s="55" t="n">
        <f aca="false">H16+DatosMinisterio!H16</f>
        <v>183</v>
      </c>
      <c r="Z16" s="55" t="n">
        <f aca="false">X16+0.33*Y16</f>
        <v>2276.39</v>
      </c>
      <c r="AC16" s="61" t="n">
        <f aca="false">IF(T16&gt;0,S16/T16,0)</f>
        <v>336.443037974684</v>
      </c>
      <c r="AD16" s="62" t="n">
        <f aca="false">EXP((((AC16-AC42)/AC43+2)/4-1.9)^3)</f>
        <v>0.43578109228048</v>
      </c>
      <c r="AE16" s="63" t="n">
        <f aca="false">S16/U16</f>
        <v>11.8009203646244</v>
      </c>
      <c r="AF16" s="62" t="n">
        <f aca="false">EXP((((AE16-AE42)/AE43+2)/4-1.9)^3)</f>
        <v>0.00199208989312457</v>
      </c>
      <c r="AG16" s="62" t="n">
        <f aca="false">V16/U16</f>
        <v>0.705478502452066</v>
      </c>
      <c r="AH16" s="62" t="n">
        <f aca="false">EXP((((AG16-AG42)/AG43+2)/4-1.9)^3)</f>
        <v>0.0508021110742919</v>
      </c>
      <c r="AI16" s="62" t="n">
        <f aca="false">W16/U16</f>
        <v>0.340987502917022</v>
      </c>
      <c r="AJ16" s="62" t="n">
        <f aca="false">EXP((((AI16-AI42)/AI43+2)/4-1.9)^3)</f>
        <v>0.362607640367638</v>
      </c>
      <c r="AK16" s="62" t="n">
        <f aca="false">Z16/U16</f>
        <v>1.01070383042354</v>
      </c>
      <c r="AL16" s="62" t="n">
        <f aca="false">EXP((((AK16-AK42)/AK43+2)/4-1.9)^3)</f>
        <v>0.318518091943233</v>
      </c>
      <c r="AM16" s="62" t="n">
        <f aca="false">0.01*AD16+0.15*AF16+0.24*AH16+0.25*AJ16+0.35*AL16</f>
        <v>0.218982373336645</v>
      </c>
      <c r="AO16" s="54" t="n">
        <f aca="false">0.01*AD16/$AM$42</f>
        <v>0.00142818354839567</v>
      </c>
      <c r="AP16" s="53" t="n">
        <f aca="false">AO16*$J$42</f>
        <v>17396.5495591845</v>
      </c>
      <c r="AQ16" s="54" t="n">
        <f aca="false">0.15*AF16/$AM$42</f>
        <v>9.79300179385012E-005</v>
      </c>
      <c r="AR16" s="53" t="n">
        <f aca="false">AQ16*$J$42</f>
        <v>1192.87497206695</v>
      </c>
      <c r="AS16" s="54" t="n">
        <f aca="false">0.24*AH16/$AM$42</f>
        <v>0.00399584509995447</v>
      </c>
      <c r="AT16" s="53" t="n">
        <f aca="false">AS16*$J$42</f>
        <v>48672.9576112746</v>
      </c>
      <c r="AU16" s="54" t="n">
        <f aca="false">0.25*AJ16/$AM$42</f>
        <v>0.0297093125234952</v>
      </c>
      <c r="AV16" s="53" t="n">
        <f aca="false">AU16*$J$42</f>
        <v>361885.927242943</v>
      </c>
      <c r="AW16" s="54" t="n">
        <f aca="false">0.35*AL16/$AM$42</f>
        <v>0.0365357302997491</v>
      </c>
      <c r="AX16" s="53" t="n">
        <f aca="false">AW16*$J$42</f>
        <v>445037.784922372</v>
      </c>
    </row>
    <row r="17" customFormat="false" ht="12.8" hidden="false" customHeight="false" outlineLevel="0" collapsed="false">
      <c r="A17" s="60" t="s">
        <v>24</v>
      </c>
      <c r="B17" s="50"/>
      <c r="C17" s="50"/>
      <c r="D17" s="50"/>
      <c r="E17" s="50"/>
      <c r="F17" s="50"/>
      <c r="G17" s="50"/>
      <c r="H17" s="50"/>
      <c r="I17" s="54" t="n">
        <f aca="false">AO17+AQ17+AS17+AU17+AW17</f>
        <v>0.0529896079185312</v>
      </c>
      <c r="J17" s="53" t="n">
        <f aca="false">ROUND(AP17+AR17+AT17+AV17+AX17,0)</f>
        <v>645461</v>
      </c>
      <c r="K17" s="54" t="n">
        <f aca="false">I17-DatosMinisterio!J17</f>
        <v>-2.56739074444567E-016</v>
      </c>
      <c r="L17" s="53" t="n">
        <f aca="false">J17-DatosMinisterio!K17</f>
        <v>0</v>
      </c>
      <c r="M17" s="54" t="n">
        <f aca="false">P52/P$77</f>
        <v>0.0694864689745602</v>
      </c>
      <c r="N17" s="53" t="n">
        <f aca="false">ROUND(N$42*M17,0)</f>
        <v>16081737</v>
      </c>
      <c r="O17" s="53" t="n">
        <f aca="false">N17-DatosMinisterio!L17</f>
        <v>1</v>
      </c>
      <c r="P17" s="55" t="n">
        <f aca="false">N17+J17</f>
        <v>16727198</v>
      </c>
      <c r="Q17" s="53" t="n">
        <f aca="false">P17-DatosMinisterio!M17</f>
        <v>1</v>
      </c>
      <c r="S17" s="55" t="n">
        <f aca="false">B17+DatosMinisterio!B17</f>
        <v>25023</v>
      </c>
      <c r="T17" s="55" t="n">
        <f aca="false">C17+DatosMinisterio!C17</f>
        <v>97</v>
      </c>
      <c r="U17" s="55" t="n">
        <f aca="false">D17+DatosMinisterio!D17</f>
        <v>1474.37764661018</v>
      </c>
      <c r="V17" s="55" t="n">
        <f aca="false">E17+DatosMinisterio!E17</f>
        <v>1208.6156653999</v>
      </c>
      <c r="W17" s="55" t="n">
        <f aca="false">F17+DatosMinisterio!F17</f>
        <v>418</v>
      </c>
      <c r="X17" s="55" t="n">
        <f aca="false">G17+DatosMinisterio!G17</f>
        <v>1122</v>
      </c>
      <c r="Y17" s="55" t="n">
        <f aca="false">H17+DatosMinisterio!H17</f>
        <v>83</v>
      </c>
      <c r="Z17" s="55" t="n">
        <f aca="false">X17+0.33*Y17</f>
        <v>1149.39</v>
      </c>
      <c r="AC17" s="61" t="n">
        <f aca="false">IF(T17&gt;0,S17/T17,0)</f>
        <v>257.969072164948</v>
      </c>
      <c r="AD17" s="62" t="n">
        <f aca="false">EXP((((AC17-AC42)/AC43+2)/4-1.9)^3)</f>
        <v>0.200841463146132</v>
      </c>
      <c r="AE17" s="63" t="n">
        <f aca="false">S17/U17</f>
        <v>16.9719067957465</v>
      </c>
      <c r="AF17" s="62" t="n">
        <f aca="false">EXP((((AE17-AE42)/AE43+2)/4-1.9)^3)</f>
        <v>0.0227998381978288</v>
      </c>
      <c r="AG17" s="62" t="n">
        <f aca="false">V17/U17</f>
        <v>0.8197463303779</v>
      </c>
      <c r="AH17" s="62" t="n">
        <f aca="false">EXP((((AG17-AG42)/AG43+2)/4-1.9)^3)</f>
        <v>0.201533500040934</v>
      </c>
      <c r="AI17" s="62" t="n">
        <f aca="false">W17/U17</f>
        <v>0.283509452928187</v>
      </c>
      <c r="AJ17" s="62" t="n">
        <f aca="false">EXP((((AI17-AI42)/AI43+2)/4-1.9)^3)</f>
        <v>0.229815829352023</v>
      </c>
      <c r="AK17" s="62" t="n">
        <f aca="false">Z17/U17</f>
        <v>0.779576387801744</v>
      </c>
      <c r="AL17" s="62" t="n">
        <f aca="false">EXP((((AK17-AK42)/AK43+2)/4-1.9)^3)</f>
        <v>0.14410456412043</v>
      </c>
      <c r="AM17" s="62" t="n">
        <f aca="false">0.01*AD17+0.15*AF17+0.24*AH17+0.25*AJ17+0.35*AL17</f>
        <v>0.161686985151116</v>
      </c>
      <c r="AO17" s="54" t="n">
        <f aca="false">0.01*AD17/$AM$42</f>
        <v>0.000658216885913913</v>
      </c>
      <c r="AP17" s="53" t="n">
        <f aca="false">AO17*$J$42</f>
        <v>8017.6687998937</v>
      </c>
      <c r="AQ17" s="54" t="n">
        <f aca="false">0.15*AF17/$AM$42</f>
        <v>0.00112082721337751</v>
      </c>
      <c r="AR17" s="53" t="n">
        <f aca="false">AQ17*$J$42</f>
        <v>13652.6752368124</v>
      </c>
      <c r="AS17" s="54" t="n">
        <f aca="false">0.24*AH17/$AM$42</f>
        <v>0.0158516374927331</v>
      </c>
      <c r="AT17" s="53" t="n">
        <f aca="false">AS17*$J$42</f>
        <v>193087.084322133</v>
      </c>
      <c r="AU17" s="54" t="n">
        <f aca="false">0.25*AJ17/$AM$42</f>
        <v>0.0188293613729239</v>
      </c>
      <c r="AV17" s="53" t="n">
        <f aca="false">AU17*$J$42</f>
        <v>229358.417312558</v>
      </c>
      <c r="AW17" s="54" t="n">
        <f aca="false">0.35*AL17/$AM$42</f>
        <v>0.0165295649535828</v>
      </c>
      <c r="AX17" s="53" t="n">
        <f aca="false">AW17*$J$42</f>
        <v>201344.845506577</v>
      </c>
    </row>
    <row r="18" customFormat="false" ht="12.8" hidden="false" customHeight="false" outlineLevel="0" collapsed="false">
      <c r="A18" s="60" t="s">
        <v>25</v>
      </c>
      <c r="B18" s="50"/>
      <c r="C18" s="50"/>
      <c r="D18" s="50"/>
      <c r="E18" s="50"/>
      <c r="F18" s="50"/>
      <c r="G18" s="50"/>
      <c r="H18" s="50"/>
      <c r="I18" s="54" t="n">
        <f aca="false">AO18+AQ18+AS18+AU18+AW18</f>
        <v>0.0883722007042019</v>
      </c>
      <c r="J18" s="53" t="n">
        <f aca="false">ROUND(AP18+AR18+AT18+AV18+AX18,0)</f>
        <v>1076452</v>
      </c>
      <c r="K18" s="54" t="n">
        <f aca="false">I18-DatosMinisterio!J18</f>
        <v>0</v>
      </c>
      <c r="L18" s="53" t="n">
        <f aca="false">J18-DatosMinisterio!K18</f>
        <v>0</v>
      </c>
      <c r="M18" s="54" t="n">
        <f aca="false">P53/P$77</f>
        <v>0.06337395500895</v>
      </c>
      <c r="N18" s="53" t="n">
        <f aca="false">ROUND(N$42*M18,0)</f>
        <v>14667075</v>
      </c>
      <c r="O18" s="53" t="n">
        <f aca="false">N18-DatosMinisterio!L18</f>
        <v>-2</v>
      </c>
      <c r="P18" s="55" t="n">
        <f aca="false">N18+J18</f>
        <v>15743527</v>
      </c>
      <c r="Q18" s="53" t="n">
        <f aca="false">P18-DatosMinisterio!M18</f>
        <v>-2</v>
      </c>
      <c r="S18" s="55" t="n">
        <f aca="false">B18+DatosMinisterio!B18</f>
        <v>15411</v>
      </c>
      <c r="T18" s="55" t="n">
        <f aca="false">C18+DatosMinisterio!C18</f>
        <v>59</v>
      </c>
      <c r="U18" s="55" t="n">
        <f aca="false">D18+DatosMinisterio!D18</f>
        <v>658.482848130661</v>
      </c>
      <c r="V18" s="55" t="n">
        <f aca="false">E18+DatosMinisterio!E18</f>
        <v>564.917890039107</v>
      </c>
      <c r="W18" s="55" t="n">
        <f aca="false">F18+DatosMinisterio!F18</f>
        <v>206</v>
      </c>
      <c r="X18" s="55" t="n">
        <f aca="false">G18+DatosMinisterio!G18</f>
        <v>621</v>
      </c>
      <c r="Y18" s="55" t="n">
        <f aca="false">H18+DatosMinisterio!H18</f>
        <v>63</v>
      </c>
      <c r="Z18" s="55" t="n">
        <f aca="false">X18+0.33*Y18</f>
        <v>641.79</v>
      </c>
      <c r="AC18" s="61" t="n">
        <f aca="false">IF(T18&gt;0,S18/T18,0)</f>
        <v>261.203389830508</v>
      </c>
      <c r="AD18" s="62" t="n">
        <f aca="false">EXP((((AC18-AC42)/AC43+2)/4-1.9)^3)</f>
        <v>0.208791137505458</v>
      </c>
      <c r="AE18" s="63" t="n">
        <f aca="false">S18/U18</f>
        <v>23.403798661954</v>
      </c>
      <c r="AF18" s="62" t="n">
        <f aca="false">EXP((((AE18-AE42)/AE43+2)/4-1.9)^3)</f>
        <v>0.171325143358564</v>
      </c>
      <c r="AG18" s="62" t="n">
        <f aca="false">V18/U18</f>
        <v>0.857908283629298</v>
      </c>
      <c r="AH18" s="62" t="n">
        <f aca="false">EXP((((AG18-AG42)/AG43+2)/4-1.9)^3)</f>
        <v>0.283517153250649</v>
      </c>
      <c r="AI18" s="62" t="n">
        <f aca="false">W18/U18</f>
        <v>0.312840342895498</v>
      </c>
      <c r="AJ18" s="62" t="n">
        <f aca="false">EXP((((AI18-AI42)/AI43+2)/4-1.9)^3)</f>
        <v>0.294140348093307</v>
      </c>
      <c r="AK18" s="62" t="n">
        <f aca="false">Z18/U18</f>
        <v>0.9746495323636</v>
      </c>
      <c r="AL18" s="62" t="n">
        <f aca="false">EXP((((AK18-AK42)/AK43+2)/4-1.9)^3)</f>
        <v>0.286525333211486</v>
      </c>
      <c r="AM18" s="62" t="n">
        <f aca="false">0.01*AD18+0.15*AF18+0.24*AH18+0.25*AJ18+0.35*AL18</f>
        <v>0.269649753306342</v>
      </c>
      <c r="AO18" s="54" t="n">
        <f aca="false">0.01*AD18/$AM$42</f>
        <v>0.000684270320393318</v>
      </c>
      <c r="AP18" s="53" t="n">
        <f aca="false">AO18*$J$42</f>
        <v>8335.02287151641</v>
      </c>
      <c r="AQ18" s="54" t="n">
        <f aca="false">0.15*AF18/$AM$42</f>
        <v>0.00842224762061544</v>
      </c>
      <c r="AR18" s="53" t="n">
        <f aca="false">AQ18*$J$42</f>
        <v>102590.488663974</v>
      </c>
      <c r="AS18" s="54" t="n">
        <f aca="false">0.24*AH18/$AM$42</f>
        <v>0.022300069891051</v>
      </c>
      <c r="AT18" s="53" t="n">
        <f aca="false">AS18*$J$42</f>
        <v>271634.742935344</v>
      </c>
      <c r="AU18" s="54" t="n">
        <f aca="false">0.25*AJ18/$AM$42</f>
        <v>0.0240996232688693</v>
      </c>
      <c r="AV18" s="53" t="n">
        <f aca="false">AU18*$J$42</f>
        <v>293554.908278784</v>
      </c>
      <c r="AW18" s="54" t="n">
        <f aca="false">0.35*AL18/$AM$42</f>
        <v>0.0328659896032729</v>
      </c>
      <c r="AX18" s="53" t="n">
        <f aca="false">AW18*$J$42</f>
        <v>400337.06983059</v>
      </c>
    </row>
    <row r="19" customFormat="false" ht="12.8" hidden="false" customHeight="false" outlineLevel="0" collapsed="false">
      <c r="A19" s="60" t="s">
        <v>26</v>
      </c>
      <c r="B19" s="50"/>
      <c r="C19" s="50"/>
      <c r="D19" s="50"/>
      <c r="E19" s="50"/>
      <c r="F19" s="50"/>
      <c r="G19" s="50"/>
      <c r="H19" s="50"/>
      <c r="I19" s="54" t="n">
        <f aca="false">AO19+AQ19+AS19+AU19+AW19</f>
        <v>0.0375872432338739</v>
      </c>
      <c r="J19" s="53" t="n">
        <f aca="false">ROUND(AP19+AR19+AT19+AV19+AX19,0)</f>
        <v>457846</v>
      </c>
      <c r="K19" s="54" t="n">
        <f aca="false">I19-DatosMinisterio!J19</f>
        <v>0</v>
      </c>
      <c r="L19" s="53" t="n">
        <f aca="false">J19-DatosMinisterio!K19</f>
        <v>0</v>
      </c>
      <c r="M19" s="54" t="n">
        <f aca="false">P54/P$77</f>
        <v>0.0543041864384429</v>
      </c>
      <c r="N19" s="53" t="n">
        <f aca="false">ROUND(N$42*M19,0)</f>
        <v>12567996</v>
      </c>
      <c r="O19" s="53" t="n">
        <f aca="false">N19-DatosMinisterio!L19</f>
        <v>0</v>
      </c>
      <c r="P19" s="55" t="n">
        <f aca="false">N19+J19</f>
        <v>13025842</v>
      </c>
      <c r="Q19" s="53" t="n">
        <f aca="false">P19-DatosMinisterio!M19</f>
        <v>0</v>
      </c>
      <c r="S19" s="55" t="n">
        <f aca="false">B19+DatosMinisterio!B19</f>
        <v>18275</v>
      </c>
      <c r="T19" s="55" t="n">
        <f aca="false">C19+DatosMinisterio!C19</f>
        <v>110</v>
      </c>
      <c r="U19" s="55" t="n">
        <f aca="false">D19+DatosMinisterio!D19</f>
        <v>748.605566680802</v>
      </c>
      <c r="V19" s="55" t="n">
        <f aca="false">E19+DatosMinisterio!E19</f>
        <v>524.796362135348</v>
      </c>
      <c r="W19" s="55" t="n">
        <f aca="false">F19+DatosMinisterio!F19</f>
        <v>169</v>
      </c>
      <c r="X19" s="55" t="n">
        <f aca="false">G19+DatosMinisterio!G19</f>
        <v>533</v>
      </c>
      <c r="Y19" s="55" t="n">
        <f aca="false">H19+DatosMinisterio!H19</f>
        <v>5</v>
      </c>
      <c r="Z19" s="55" t="n">
        <f aca="false">X19+0.33*Y19</f>
        <v>534.65</v>
      </c>
      <c r="AC19" s="61" t="n">
        <f aca="false">IF(T19&gt;0,S19/T19,0)</f>
        <v>166.136363636364</v>
      </c>
      <c r="AD19" s="62" t="n">
        <f aca="false">EXP((((AC19-AC42)/AC43+2)/4-1.9)^3)</f>
        <v>0.0501594552319384</v>
      </c>
      <c r="AE19" s="63" t="n">
        <f aca="false">S19/U19</f>
        <v>24.4120546431794</v>
      </c>
      <c r="AF19" s="62" t="n">
        <f aca="false">EXP((((AE19-AE42)/AE43+2)/4-1.9)^3)</f>
        <v>0.215478716586324</v>
      </c>
      <c r="AG19" s="62" t="n">
        <f aca="false">V19/U19</f>
        <v>0.701031872448146</v>
      </c>
      <c r="AH19" s="62" t="n">
        <f aca="false">EXP((((AG19-AG42)/AG43+2)/4-1.9)^3)</f>
        <v>0.0475814942902107</v>
      </c>
      <c r="AI19" s="62" t="n">
        <f aca="false">W19/U19</f>
        <v>0.225753063458129</v>
      </c>
      <c r="AJ19" s="62" t="n">
        <f aca="false">EXP((((AI19-AI42)/AI43+2)/4-1.9)^3)</f>
        <v>0.128842600458978</v>
      </c>
      <c r="AK19" s="62" t="n">
        <f aca="false">Z19/U19</f>
        <v>0.714194528863248</v>
      </c>
      <c r="AL19" s="62" t="n">
        <f aca="false">EXP((((AK19-AK42)/AK43+2)/4-1.9)^3)</f>
        <v>0.109246282096159</v>
      </c>
      <c r="AM19" s="62" t="n">
        <f aca="false">0.01*AD19+0.15*AF19+0.24*AH19+0.25*AJ19+0.35*AL19</f>
        <v>0.114689809518319</v>
      </c>
      <c r="AO19" s="54" t="n">
        <f aca="false">0.01*AD19/$AM$42</f>
        <v>0.000164387372531152</v>
      </c>
      <c r="AP19" s="53" t="n">
        <f aca="false">AO19*$J$42</f>
        <v>2002.38483096573</v>
      </c>
      <c r="AQ19" s="54" t="n">
        <f aca="false">0.15*AF19/$AM$42</f>
        <v>0.0105928124295465</v>
      </c>
      <c r="AR19" s="53" t="n">
        <f aca="false">AQ19*$J$42</f>
        <v>129029.904180564</v>
      </c>
      <c r="AS19" s="54" t="n">
        <f aca="false">0.24*AH19/$AM$42</f>
        <v>0.00374252716644019</v>
      </c>
      <c r="AT19" s="53" t="n">
        <f aca="false">AS19*$J$42</f>
        <v>45587.319221474</v>
      </c>
      <c r="AU19" s="54" t="n">
        <f aca="false">0.25*AJ19/$AM$42</f>
        <v>0.0105563828701863</v>
      </c>
      <c r="AV19" s="53" t="n">
        <f aca="false">AU19*$J$42</f>
        <v>128586.15965239</v>
      </c>
      <c r="AW19" s="54" t="n">
        <f aca="false">0.35*AL19/$AM$42</f>
        <v>0.0125311333951697</v>
      </c>
      <c r="AX19" s="53" t="n">
        <f aca="false">AW19*$J$42</f>
        <v>152640.382524155</v>
      </c>
    </row>
    <row r="20" customFormat="false" ht="12.8" hidden="false" customHeight="false" outlineLevel="0" collapsed="false">
      <c r="A20" s="60" t="s">
        <v>27</v>
      </c>
      <c r="B20" s="50"/>
      <c r="C20" s="50"/>
      <c r="D20" s="50"/>
      <c r="E20" s="50"/>
      <c r="F20" s="50"/>
      <c r="G20" s="50"/>
      <c r="H20" s="50"/>
      <c r="I20" s="54" t="n">
        <f aca="false">AO20+AQ20+AS20+AU20+AW20</f>
        <v>0.0209205740870666</v>
      </c>
      <c r="J20" s="53" t="n">
        <f aca="false">ROUND(AP20+AR20+AT20+AV20+AX20,0)</f>
        <v>254831</v>
      </c>
      <c r="K20" s="54" t="n">
        <f aca="false">I20-DatosMinisterio!J20</f>
        <v>1.52655665885959E-016</v>
      </c>
      <c r="L20" s="53" t="n">
        <f aca="false">J20-DatosMinisterio!K20</f>
        <v>0</v>
      </c>
      <c r="M20" s="54" t="n">
        <f aca="false">P55/P$77</f>
        <v>0.0517516553889706</v>
      </c>
      <c r="N20" s="53" t="n">
        <f aca="false">ROUND(N$42*M20,0)</f>
        <v>11977246</v>
      </c>
      <c r="O20" s="53" t="n">
        <f aca="false">N20-DatosMinisterio!L20</f>
        <v>0</v>
      </c>
      <c r="P20" s="55" t="n">
        <f aca="false">N20+J20</f>
        <v>12232077</v>
      </c>
      <c r="Q20" s="53" t="n">
        <f aca="false">P20-DatosMinisterio!M20</f>
        <v>0</v>
      </c>
      <c r="S20" s="55" t="n">
        <f aca="false">B20+DatosMinisterio!B20</f>
        <v>21848</v>
      </c>
      <c r="T20" s="55" t="n">
        <f aca="false">C20+DatosMinisterio!C20</f>
        <v>100</v>
      </c>
      <c r="U20" s="55" t="n">
        <f aca="false">D20+DatosMinisterio!D20</f>
        <v>1082.89178310075</v>
      </c>
      <c r="V20" s="55" t="n">
        <f aca="false">E20+DatosMinisterio!E20</f>
        <v>706.970850251791</v>
      </c>
      <c r="W20" s="55" t="n">
        <f aca="false">F20+DatosMinisterio!F20</f>
        <v>226</v>
      </c>
      <c r="X20" s="55" t="n">
        <f aca="false">G20+DatosMinisterio!G20</f>
        <v>618</v>
      </c>
      <c r="Y20" s="55" t="n">
        <f aca="false">H20+DatosMinisterio!H20</f>
        <v>40</v>
      </c>
      <c r="Z20" s="55" t="n">
        <f aca="false">X20+0.33*Y20</f>
        <v>631.2</v>
      </c>
      <c r="AC20" s="61" t="n">
        <f aca="false">IF(T20&gt;0,S20/T20,0)</f>
        <v>218.48</v>
      </c>
      <c r="AD20" s="62" t="n">
        <f aca="false">EXP((((AC20-AC42)/AC43+2)/4-1.9)^3)</f>
        <v>0.118594906654537</v>
      </c>
      <c r="AE20" s="63" t="n">
        <f aca="false">S20/U20</f>
        <v>20.175607887097</v>
      </c>
      <c r="AF20" s="62" t="n">
        <f aca="false">EXP((((AE20-AE42)/AE43+2)/4-1.9)^3)</f>
        <v>0.0706752038379508</v>
      </c>
      <c r="AG20" s="62" t="n">
        <f aca="false">V20/U20</f>
        <v>0.652854570774794</v>
      </c>
      <c r="AH20" s="62" t="n">
        <f aca="false">EXP((((AG20-AG42)/AG43+2)/4-1.9)^3)</f>
        <v>0.021984109254921</v>
      </c>
      <c r="AI20" s="62" t="n">
        <f aca="false">W20/U20</f>
        <v>0.208700447751919</v>
      </c>
      <c r="AJ20" s="62" t="n">
        <f aca="false">EXP((((AI20-AI42)/AI43+2)/4-1.9)^3)</f>
        <v>0.105909878603398</v>
      </c>
      <c r="AK20" s="62" t="n">
        <f aca="false">Z20/U20</f>
        <v>0.582883728411553</v>
      </c>
      <c r="AL20" s="62" t="n">
        <f aca="false">EXP((((AK20-AK42)/AK43+2)/4-1.9)^3)</f>
        <v>0.0579828030537029</v>
      </c>
      <c r="AM20" s="62" t="n">
        <f aca="false">0.01*AD20+0.15*AF20+0.24*AH20+0.25*AJ20+0.35*AL20</f>
        <v>0.0638348665830646</v>
      </c>
      <c r="AO20" s="54" t="n">
        <f aca="false">0.01*AD20/$AM$42</f>
        <v>0.000388670590826175</v>
      </c>
      <c r="AP20" s="53" t="n">
        <f aca="false">AO20*$J$42</f>
        <v>4734.35449042983</v>
      </c>
      <c r="AQ20" s="54" t="n">
        <f aca="false">0.15*AF20/$AM$42</f>
        <v>0.00347435324256472</v>
      </c>
      <c r="AR20" s="53" t="n">
        <f aca="false">AQ20*$J$42</f>
        <v>42320.7216175307</v>
      </c>
      <c r="AS20" s="54" t="n">
        <f aca="false">0.24*AH20/$AM$42</f>
        <v>0.00172916230025711</v>
      </c>
      <c r="AT20" s="53" t="n">
        <f aca="false">AS20*$J$42</f>
        <v>21062.7392299034</v>
      </c>
      <c r="AU20" s="54" t="n">
        <f aca="false">0.25*AJ20/$AM$42</f>
        <v>0.00867745003818353</v>
      </c>
      <c r="AV20" s="53" t="n">
        <f aca="false">AU20*$J$42</f>
        <v>105699.081750509</v>
      </c>
      <c r="AW20" s="54" t="n">
        <f aca="false">0.35*AL20/$AM$42</f>
        <v>0.00665093791523501</v>
      </c>
      <c r="AX20" s="53" t="n">
        <f aca="false">AW20*$J$42</f>
        <v>81014.3564441828</v>
      </c>
    </row>
    <row r="21" customFormat="false" ht="12.8" hidden="false" customHeight="false" outlineLevel="0" collapsed="false">
      <c r="A21" s="60" t="s">
        <v>28</v>
      </c>
      <c r="B21" s="50"/>
      <c r="C21" s="50"/>
      <c r="D21" s="50"/>
      <c r="E21" s="50"/>
      <c r="F21" s="50"/>
      <c r="G21" s="50"/>
      <c r="H21" s="50"/>
      <c r="I21" s="54" t="n">
        <f aca="false">AO21+AQ21+AS21+AU21+AW21</f>
        <v>0.0359114919030407</v>
      </c>
      <c r="J21" s="53" t="n">
        <f aca="false">ROUND(AP21+AR21+AT21+AV21+AX21,0)</f>
        <v>437434</v>
      </c>
      <c r="K21" s="54" t="n">
        <f aca="false">I21-DatosMinisterio!J21</f>
        <v>0</v>
      </c>
      <c r="L21" s="53" t="n">
        <f aca="false">J21-DatosMinisterio!K21</f>
        <v>0</v>
      </c>
      <c r="M21" s="54" t="n">
        <f aca="false">P56/P$77</f>
        <v>0.0411180620180081</v>
      </c>
      <c r="N21" s="53" t="n">
        <f aca="false">ROUND(N$42*M21,0)</f>
        <v>9516239</v>
      </c>
      <c r="O21" s="53" t="n">
        <f aca="false">N21-DatosMinisterio!L21</f>
        <v>1</v>
      </c>
      <c r="P21" s="55" t="n">
        <f aca="false">N21+J21</f>
        <v>9953673</v>
      </c>
      <c r="Q21" s="53" t="n">
        <f aca="false">P21-DatosMinisterio!M21</f>
        <v>1</v>
      </c>
      <c r="S21" s="55" t="n">
        <f aca="false">B21+DatosMinisterio!B21</f>
        <v>15313</v>
      </c>
      <c r="T21" s="55" t="n">
        <f aca="false">C21+DatosMinisterio!C21</f>
        <v>73</v>
      </c>
      <c r="U21" s="55" t="n">
        <f aca="false">D21+DatosMinisterio!D21</f>
        <v>889.528120219471</v>
      </c>
      <c r="V21" s="55" t="n">
        <f aca="false">E21+DatosMinisterio!E21</f>
        <v>688.759938401289</v>
      </c>
      <c r="W21" s="55" t="n">
        <f aca="false">F21+DatosMinisterio!F21</f>
        <v>186</v>
      </c>
      <c r="X21" s="55" t="n">
        <f aca="false">G21+DatosMinisterio!G21</f>
        <v>669</v>
      </c>
      <c r="Y21" s="55" t="n">
        <f aca="false">H21+DatosMinisterio!H21</f>
        <v>45</v>
      </c>
      <c r="Z21" s="55" t="n">
        <f aca="false">X21+0.33*Y21</f>
        <v>683.85</v>
      </c>
      <c r="AC21" s="61" t="n">
        <f aca="false">IF(T21&gt;0,S21/T21,0)</f>
        <v>209.767123287671</v>
      </c>
      <c r="AD21" s="62" t="n">
        <f aca="false">EXP((((AC21-AC42)/AC43+2)/4-1.9)^3)</f>
        <v>0.104143866018257</v>
      </c>
      <c r="AE21" s="63" t="n">
        <f aca="false">S21/U21</f>
        <v>17.2147452699099</v>
      </c>
      <c r="AF21" s="62" t="n">
        <f aca="false">EXP((((AE21-AE42)/AE43+2)/4-1.9)^3)</f>
        <v>0.0250791427645306</v>
      </c>
      <c r="AG21" s="62" t="n">
        <f aca="false">V21/U21</f>
        <v>0.774298105642071</v>
      </c>
      <c r="AH21" s="62" t="n">
        <f aca="false">EXP((((AG21-AG42)/AG43+2)/4-1.9)^3)</f>
        <v>0.124612793024542</v>
      </c>
      <c r="AI21" s="62" t="n">
        <f aca="false">W21/U21</f>
        <v>0.209099629086609</v>
      </c>
      <c r="AJ21" s="62" t="n">
        <f aca="false">EXP((((AI21-AI42)/AI43+2)/4-1.9)^3)</f>
        <v>0.106411515742995</v>
      </c>
      <c r="AK21" s="62" t="n">
        <f aca="false">Z21/U21</f>
        <v>0.768778394359557</v>
      </c>
      <c r="AL21" s="62" t="n">
        <f aca="false">EXP((((AK21-AK42)/AK43+2)/4-1.9)^3)</f>
        <v>0.137895247555759</v>
      </c>
      <c r="AM21" s="62" t="n">
        <f aca="false">0.01*AD21+0.15*AF21+0.24*AH21+0.25*AJ21+0.35*AL21</f>
        <v>0.109576595981016</v>
      </c>
      <c r="AO21" s="54" t="n">
        <f aca="false">0.01*AD21/$AM$42</f>
        <v>0.000341310255879268</v>
      </c>
      <c r="AP21" s="53" t="n">
        <f aca="false">AO21*$J$42</f>
        <v>4157.46336535773</v>
      </c>
      <c r="AQ21" s="54" t="n">
        <f aca="false">0.15*AF21/$AM$42</f>
        <v>0.00123287654301609</v>
      </c>
      <c r="AR21" s="53" t="n">
        <f aca="false">AQ21*$J$42</f>
        <v>15017.5360198124</v>
      </c>
      <c r="AS21" s="54" t="n">
        <f aca="false">0.24*AH21/$AM$42</f>
        <v>0.00980143163087431</v>
      </c>
      <c r="AT21" s="53" t="n">
        <f aca="false">AS21*$J$42</f>
        <v>119390.180141064</v>
      </c>
      <c r="AU21" s="54" t="n">
        <f aca="false">0.25*AJ21/$AM$42</f>
        <v>0.00871855037059393</v>
      </c>
      <c r="AV21" s="53" t="n">
        <f aca="false">AU21*$J$42</f>
        <v>106199.720460765</v>
      </c>
      <c r="AW21" s="54" t="n">
        <f aca="false">0.35*AL21/$AM$42</f>
        <v>0.0158173231026771</v>
      </c>
      <c r="AX21" s="53" t="n">
        <f aca="false">AW21*$J$42</f>
        <v>192669.104442815</v>
      </c>
    </row>
    <row r="22" customFormat="false" ht="12.8" hidden="false" customHeight="false" outlineLevel="0" collapsed="false">
      <c r="A22" s="60" t="s">
        <v>29</v>
      </c>
      <c r="B22" s="50"/>
      <c r="C22" s="50"/>
      <c r="D22" s="50"/>
      <c r="E22" s="50"/>
      <c r="F22" s="50"/>
      <c r="G22" s="50"/>
      <c r="H22" s="50"/>
      <c r="I22" s="54" t="n">
        <f aca="false">AO22+AQ22+AS22+AU22+AW22</f>
        <v>0.0118116263520308</v>
      </c>
      <c r="J22" s="53" t="n">
        <f aca="false">ROUND(AP22+AR22+AT22+AV22+AX22,0)</f>
        <v>143876</v>
      </c>
      <c r="K22" s="54" t="n">
        <f aca="false">I22-DatosMinisterio!J22</f>
        <v>0</v>
      </c>
      <c r="L22" s="53" t="n">
        <f aca="false">J22-DatosMinisterio!K22</f>
        <v>0</v>
      </c>
      <c r="M22" s="54" t="n">
        <f aca="false">P57/P$77</f>
        <v>0.0392916693190993</v>
      </c>
      <c r="N22" s="53" t="n">
        <f aca="false">ROUND(N$42*M22,0)</f>
        <v>9093544</v>
      </c>
      <c r="O22" s="53" t="n">
        <f aca="false">N22-DatosMinisterio!L22</f>
        <v>1</v>
      </c>
      <c r="P22" s="55" t="n">
        <f aca="false">N22+J22</f>
        <v>9237420</v>
      </c>
      <c r="Q22" s="53" t="n">
        <f aca="false">P22-DatosMinisterio!M22</f>
        <v>1</v>
      </c>
      <c r="S22" s="55" t="n">
        <f aca="false">B22+DatosMinisterio!B22</f>
        <v>10837</v>
      </c>
      <c r="T22" s="55" t="n">
        <f aca="false">C22+DatosMinisterio!C22</f>
        <v>51</v>
      </c>
      <c r="U22" s="55" t="n">
        <f aca="false">D22+DatosMinisterio!D22</f>
        <v>652.010401961088</v>
      </c>
      <c r="V22" s="55" t="n">
        <f aca="false">E22+DatosMinisterio!E22</f>
        <v>383.132730920712</v>
      </c>
      <c r="W22" s="55" t="n">
        <f aca="false">F22+DatosMinisterio!F22</f>
        <v>79</v>
      </c>
      <c r="X22" s="55" t="n">
        <f aca="false">G22+DatosMinisterio!G22</f>
        <v>377</v>
      </c>
      <c r="Y22" s="55" t="n">
        <f aca="false">H22+DatosMinisterio!H22</f>
        <v>49</v>
      </c>
      <c r="Z22" s="55" t="n">
        <f aca="false">X22+0.33*Y22</f>
        <v>393.17</v>
      </c>
      <c r="AC22" s="61" t="n">
        <f aca="false">IF(T22&gt;0,S22/T22,0)</f>
        <v>212.490196078431</v>
      </c>
      <c r="AD22" s="62" t="n">
        <f aca="false">EXP((((AC22-AC42)/AC43+2)/4-1.9)^3)</f>
        <v>0.108520084840783</v>
      </c>
      <c r="AE22" s="63" t="n">
        <f aca="false">S22/U22</f>
        <v>16.6209004755215</v>
      </c>
      <c r="AF22" s="62" t="n">
        <f aca="false">EXP((((AE22-AE42)/AE43+2)/4-1.9)^3)</f>
        <v>0.019809212138123</v>
      </c>
      <c r="AG22" s="62" t="n">
        <f aca="false">V22/U22</f>
        <v>0.587617513107678</v>
      </c>
      <c r="AH22" s="62" t="n">
        <f aca="false">EXP((((AG22-AG42)/AG43+2)/4-1.9)^3)</f>
        <v>0.00636581572640393</v>
      </c>
      <c r="AI22" s="62" t="n">
        <f aca="false">W22/U22</f>
        <v>0.12116371113465</v>
      </c>
      <c r="AJ22" s="62" t="n">
        <f aca="false">EXP((((AI22-AI42)/AI43+2)/4-1.9)^3)</f>
        <v>0.0317478115812158</v>
      </c>
      <c r="AK22" s="62" t="n">
        <f aca="false">Z22/U22</f>
        <v>0.603011851984939</v>
      </c>
      <c r="AL22" s="62" t="n">
        <f aca="false">EXP((((AK22-AK42)/AK43+2)/4-1.9)^3)</f>
        <v>0.0643412524124753</v>
      </c>
      <c r="AM22" s="62" t="n">
        <f aca="false">0.01*AD22+0.15*AF22+0.24*AH22+0.25*AJ22+0.35*AL22</f>
        <v>0.0360407696831335</v>
      </c>
      <c r="AO22" s="54" t="n">
        <f aca="false">0.01*AD22/$AM$42</f>
        <v>0.000355652419495877</v>
      </c>
      <c r="AP22" s="53" t="n">
        <f aca="false">AO22*$J$42</f>
        <v>4332.16371141797</v>
      </c>
      <c r="AQ22" s="54" t="n">
        <f aca="false">0.15*AF22/$AM$42</f>
        <v>0.000973809719495753</v>
      </c>
      <c r="AR22" s="53" t="n">
        <f aca="false">AQ22*$J$42</f>
        <v>11861.8710217281</v>
      </c>
      <c r="AS22" s="54" t="n">
        <f aca="false">0.24*AH22/$AM$42</f>
        <v>0.000500703869183034</v>
      </c>
      <c r="AT22" s="53" t="n">
        <f aca="false">AS22*$J$42</f>
        <v>6099.01975450067</v>
      </c>
      <c r="AU22" s="54" t="n">
        <f aca="false">0.25*AJ22/$AM$42</f>
        <v>0.00260117424786497</v>
      </c>
      <c r="AV22" s="53" t="n">
        <f aca="false">AU22*$J$42</f>
        <v>31684.6225864244</v>
      </c>
      <c r="AW22" s="54" t="n">
        <f aca="false">0.35*AL22/$AM$42</f>
        <v>0.00738028609599117</v>
      </c>
      <c r="AX22" s="53" t="n">
        <f aca="false">AW22*$J$42</f>
        <v>89898.4678643701</v>
      </c>
    </row>
    <row r="23" customFormat="false" ht="12.8" hidden="false" customHeight="false" outlineLevel="0" collapsed="false">
      <c r="A23" s="60" t="s">
        <v>30</v>
      </c>
      <c r="B23" s="50"/>
      <c r="C23" s="50"/>
      <c r="D23" s="50"/>
      <c r="E23" s="50"/>
      <c r="F23" s="50"/>
      <c r="G23" s="50"/>
      <c r="H23" s="50"/>
      <c r="I23" s="54" t="n">
        <f aca="false">AO23+AQ23+AS23+AU23+AW23</f>
        <v>0.0134507398122111</v>
      </c>
      <c r="J23" s="53" t="n">
        <f aca="false">ROUND(AP23+AR23+AT23+AV23+AX23,0)</f>
        <v>163842</v>
      </c>
      <c r="K23" s="54" t="n">
        <f aca="false">I23-DatosMinisterio!J23</f>
        <v>0</v>
      </c>
      <c r="L23" s="53" t="n">
        <f aca="false">J23-DatosMinisterio!K23</f>
        <v>0</v>
      </c>
      <c r="M23" s="54" t="n">
        <f aca="false">P58/P$77</f>
        <v>0.0183889005530141</v>
      </c>
      <c r="N23" s="53" t="n">
        <f aca="false">ROUND(N$42*M23,0)</f>
        <v>4255871</v>
      </c>
      <c r="O23" s="53" t="n">
        <f aca="false">N23-DatosMinisterio!L23</f>
        <v>-1</v>
      </c>
      <c r="P23" s="55" t="n">
        <f aca="false">N23+J23</f>
        <v>4419713</v>
      </c>
      <c r="Q23" s="53" t="n">
        <f aca="false">P23-DatosMinisterio!M23</f>
        <v>-1</v>
      </c>
      <c r="S23" s="55" t="n">
        <f aca="false">B23+DatosMinisterio!B23</f>
        <v>15481</v>
      </c>
      <c r="T23" s="55" t="n">
        <f aca="false">C23+DatosMinisterio!C23</f>
        <v>62</v>
      </c>
      <c r="U23" s="55" t="n">
        <f aca="false">D23+DatosMinisterio!D23</f>
        <v>893.040662911584</v>
      </c>
      <c r="V23" s="55" t="n">
        <f aca="false">E23+DatosMinisterio!E23</f>
        <v>630.77383060246</v>
      </c>
      <c r="W23" s="55" t="n">
        <f aca="false">F23+DatosMinisterio!F23</f>
        <v>131</v>
      </c>
      <c r="X23" s="55" t="n">
        <f aca="false">G23+DatosMinisterio!G23</f>
        <v>411</v>
      </c>
      <c r="Y23" s="55" t="n">
        <f aca="false">H23+DatosMinisterio!H23</f>
        <v>46</v>
      </c>
      <c r="Z23" s="55" t="n">
        <f aca="false">X23+0.33*Y23</f>
        <v>426.18</v>
      </c>
      <c r="AC23" s="61" t="n">
        <f aca="false">IF(T23&gt;0,S23/T23,0)</f>
        <v>249.693548387097</v>
      </c>
      <c r="AD23" s="62" t="n">
        <f aca="false">EXP((((AC23-AC42)/AC43+2)/4-1.9)^3)</f>
        <v>0.181323763318164</v>
      </c>
      <c r="AE23" s="63" t="n">
        <f aca="false">S23/U23</f>
        <v>17.3351568891916</v>
      </c>
      <c r="AF23" s="62" t="n">
        <f aca="false">EXP((((AE23-AE42)/AE43+2)/4-1.9)^3)</f>
        <v>0.0262767141077299</v>
      </c>
      <c r="AG23" s="62" t="n">
        <f aca="false">V23/U23</f>
        <v>0.706321511213101</v>
      </c>
      <c r="AH23" s="62" t="n">
        <f aca="false">EXP((((AG23-AG42)/AG43+2)/4-1.9)^3)</f>
        <v>0.0514313363930948</v>
      </c>
      <c r="AI23" s="62" t="n">
        <f aca="false">W23/U23</f>
        <v>0.146689849007435</v>
      </c>
      <c r="AJ23" s="62" t="n">
        <f aca="false">EXP((((AI23-AI42)/AI43+2)/4-1.9)^3)</f>
        <v>0.0467589902579053</v>
      </c>
      <c r="AK23" s="62" t="n">
        <f aca="false">Z23/U23</f>
        <v>0.477223510305257</v>
      </c>
      <c r="AL23" s="62" t="n">
        <f aca="false">EXP((((AK23-AK42)/AK43+2)/4-1.9)^3)</f>
        <v>0.0321547919418067</v>
      </c>
      <c r="AM23" s="62" t="n">
        <f aca="false">0.01*AD23+0.15*AF23+0.24*AH23+0.25*AJ23+0.35*AL23</f>
        <v>0.0410421902277926</v>
      </c>
      <c r="AO23" s="54" t="n">
        <f aca="false">0.01*AD23/$AM$42</f>
        <v>0.00059425161002056</v>
      </c>
      <c r="AP23" s="53" t="n">
        <f aca="false">AO23*$J$42</f>
        <v>7238.51468248656</v>
      </c>
      <c r="AQ23" s="54" t="n">
        <f aca="false">0.15*AF23/$AM$42</f>
        <v>0.00129174847621896</v>
      </c>
      <c r="AR23" s="53" t="n">
        <f aca="false">AQ23*$J$42</f>
        <v>15734.6486799878</v>
      </c>
      <c r="AS23" s="54" t="n">
        <f aca="false">0.24*AH23/$AM$42</f>
        <v>0.00404533687999544</v>
      </c>
      <c r="AT23" s="53" t="n">
        <f aca="false">AS23*$J$42</f>
        <v>49275.8116388414</v>
      </c>
      <c r="AU23" s="54" t="n">
        <f aca="false">0.25*AJ23/$AM$42</f>
        <v>0.00383107607287791</v>
      </c>
      <c r="AV23" s="53" t="n">
        <f aca="false">AU23*$J$42</f>
        <v>46665.92388751</v>
      </c>
      <c r="AW23" s="54" t="n">
        <f aca="false">0.35*AL23/$AM$42</f>
        <v>0.00368832677309825</v>
      </c>
      <c r="AX23" s="53" t="n">
        <f aca="false">AW23*$J$42</f>
        <v>44927.1100838183</v>
      </c>
    </row>
    <row r="24" customFormat="false" ht="12.8" hidden="false" customHeight="false" outlineLevel="0" collapsed="false">
      <c r="A24" s="60" t="s">
        <v>31</v>
      </c>
      <c r="B24" s="50"/>
      <c r="C24" s="50"/>
      <c r="D24" s="50"/>
      <c r="E24" s="50"/>
      <c r="F24" s="50"/>
      <c r="G24" s="50"/>
      <c r="H24" s="50"/>
      <c r="I24" s="54" t="n">
        <f aca="false">AO24+AQ24+AS24+AU24+AW24</f>
        <v>0.0201479908222657</v>
      </c>
      <c r="J24" s="53" t="n">
        <f aca="false">ROUND(AP24+AR24+AT24+AV24+AX24,0)</f>
        <v>245421</v>
      </c>
      <c r="K24" s="54" t="n">
        <f aca="false">I24-DatosMinisterio!J24</f>
        <v>-7.28583859910259E-017</v>
      </c>
      <c r="L24" s="53" t="n">
        <f aca="false">J24-DatosMinisterio!K24</f>
        <v>0</v>
      </c>
      <c r="M24" s="54" t="n">
        <f aca="false">P59/P$77</f>
        <v>0.0177185445909128</v>
      </c>
      <c r="N24" s="53" t="n">
        <f aca="false">ROUND(N$42*M24,0)</f>
        <v>4100726</v>
      </c>
      <c r="O24" s="53" t="n">
        <f aca="false">N24-DatosMinisterio!L24</f>
        <v>0</v>
      </c>
      <c r="P24" s="55" t="n">
        <f aca="false">N24+J24</f>
        <v>4346147</v>
      </c>
      <c r="Q24" s="53" t="n">
        <f aca="false">P24-DatosMinisterio!M24</f>
        <v>0</v>
      </c>
      <c r="S24" s="55" t="n">
        <f aca="false">B24+DatosMinisterio!B24</f>
        <v>8050</v>
      </c>
      <c r="T24" s="55" t="n">
        <f aca="false">C24+DatosMinisterio!C24</f>
        <v>69</v>
      </c>
      <c r="U24" s="55" t="n">
        <f aca="false">D24+DatosMinisterio!D24</f>
        <v>420.67230767277</v>
      </c>
      <c r="V24" s="55" t="n">
        <f aca="false">E24+DatosMinisterio!E24</f>
        <v>281.567194036406</v>
      </c>
      <c r="W24" s="55" t="n">
        <f aca="false">F24+DatosMinisterio!F24</f>
        <v>47</v>
      </c>
      <c r="X24" s="55" t="n">
        <f aca="false">G24+DatosMinisterio!G24</f>
        <v>301</v>
      </c>
      <c r="Y24" s="55" t="n">
        <f aca="false">H24+DatosMinisterio!H24</f>
        <v>11</v>
      </c>
      <c r="Z24" s="55" t="n">
        <f aca="false">X24+0.33*Y24</f>
        <v>304.63</v>
      </c>
      <c r="AC24" s="61" t="n">
        <f aca="false">IF(T24&gt;0,S24/T24,0)</f>
        <v>116.666666666667</v>
      </c>
      <c r="AD24" s="62" t="n">
        <f aca="false">EXP((((AC24-AC42)/AC43+2)/4-1.9)^3)</f>
        <v>0.0184276093247087</v>
      </c>
      <c r="AE24" s="63" t="n">
        <f aca="false">S24/U24</f>
        <v>19.1360349924956</v>
      </c>
      <c r="AF24" s="62" t="n">
        <f aca="false">EXP((((AE24-AE42)/AE43+2)/4-1.9)^3)</f>
        <v>0.0504056813847155</v>
      </c>
      <c r="AG24" s="62" t="n">
        <f aca="false">V24/U24</f>
        <v>0.669326668052107</v>
      </c>
      <c r="AH24" s="62" t="n">
        <f aca="false">EXP((((AG24-AG42)/AG43+2)/4-1.9)^3)</f>
        <v>0.0290041670469627</v>
      </c>
      <c r="AI24" s="62" t="n">
        <f aca="false">W24/U24</f>
        <v>0.111725918589726</v>
      </c>
      <c r="AJ24" s="62" t="n">
        <f aca="false">EXP((((AI24-AI42)/AI43+2)/4-1.9)^3)</f>
        <v>0.0272977005438956</v>
      </c>
      <c r="AK24" s="62" t="n">
        <f aca="false">Z24/U24</f>
        <v>0.724150352765706</v>
      </c>
      <c r="AL24" s="62" t="n">
        <f aca="false">EXP((((AK24-AK42)/AK43+2)/4-1.9)^3)</f>
        <v>0.114134093528608</v>
      </c>
      <c r="AM24" s="62" t="n">
        <f aca="false">0.01*AD24+0.15*AF24+0.24*AH24+0.25*AJ24+0.35*AL24</f>
        <v>0.061477486263212</v>
      </c>
      <c r="AO24" s="54" t="n">
        <f aca="false">0.01*AD24/$AM$42</f>
        <v>6.03927268530338E-005</v>
      </c>
      <c r="AP24" s="53" t="n">
        <f aca="false">AO24*$J$42</f>
        <v>735.637283382304</v>
      </c>
      <c r="AQ24" s="54" t="n">
        <f aca="false">0.15*AF24/$AM$42</f>
        <v>0.00247791492705439</v>
      </c>
      <c r="AR24" s="53" t="n">
        <f aca="false">AQ24*$J$42</f>
        <v>30183.2141116374</v>
      </c>
      <c r="AS24" s="54" t="n">
        <f aca="false">0.24*AH24/$AM$42</f>
        <v>0.00228132564419188</v>
      </c>
      <c r="AT24" s="53" t="n">
        <f aca="false">AS24*$J$42</f>
        <v>27788.5812887317</v>
      </c>
      <c r="AU24" s="54" t="n">
        <f aca="false">0.25*AJ24/$AM$42</f>
        <v>0.00223656599129884</v>
      </c>
      <c r="AV24" s="53" t="n">
        <f aca="false">AU24*$J$42</f>
        <v>27243.3687908841</v>
      </c>
      <c r="AW24" s="54" t="n">
        <f aca="false">0.35*AL24/$AM$42</f>
        <v>0.0130917915328676</v>
      </c>
      <c r="AX24" s="53" t="n">
        <f aca="false">AW24*$J$42</f>
        <v>159469.698748374</v>
      </c>
    </row>
    <row r="25" customFormat="false" ht="12.8" hidden="false" customHeight="false" outlineLevel="0" collapsed="false">
      <c r="A25" s="60" t="s">
        <v>32</v>
      </c>
      <c r="B25" s="50"/>
      <c r="C25" s="50"/>
      <c r="D25" s="50"/>
      <c r="E25" s="50"/>
      <c r="F25" s="50"/>
      <c r="G25" s="50"/>
      <c r="H25" s="50"/>
      <c r="I25" s="54" t="n">
        <f aca="false">AO25+AQ25+AS25+AU25+AW25</f>
        <v>0.0113992406575141</v>
      </c>
      <c r="J25" s="53" t="n">
        <f aca="false">ROUND(AP25+AR25+AT25+AV25+AX25,0)</f>
        <v>138853</v>
      </c>
      <c r="K25" s="54" t="n">
        <f aca="false">I25-DatosMinisterio!J25</f>
        <v>-8.15320033709099E-017</v>
      </c>
      <c r="L25" s="53" t="n">
        <f aca="false">J25-DatosMinisterio!K25</f>
        <v>0</v>
      </c>
      <c r="M25" s="54" t="n">
        <f aca="false">P60/P$77</f>
        <v>0.0192947691838257</v>
      </c>
      <c r="N25" s="53" t="n">
        <f aca="false">ROUND(N$42*M25,0)</f>
        <v>4465523</v>
      </c>
      <c r="O25" s="53" t="n">
        <f aca="false">N25-DatosMinisterio!L25</f>
        <v>-1</v>
      </c>
      <c r="P25" s="55" t="n">
        <f aca="false">N25+J25</f>
        <v>4604376</v>
      </c>
      <c r="Q25" s="53" t="n">
        <f aca="false">P25-DatosMinisterio!M25</f>
        <v>-1</v>
      </c>
      <c r="S25" s="55" t="n">
        <f aca="false">B25+DatosMinisterio!B25</f>
        <v>7517</v>
      </c>
      <c r="T25" s="55" t="n">
        <f aca="false">C25+DatosMinisterio!C25</f>
        <v>45</v>
      </c>
      <c r="U25" s="55" t="n">
        <f aca="false">D25+DatosMinisterio!D25</f>
        <v>357.634861427233</v>
      </c>
      <c r="V25" s="55" t="n">
        <f aca="false">E25+DatosMinisterio!E25</f>
        <v>200.814805194805</v>
      </c>
      <c r="W25" s="55" t="n">
        <f aca="false">F25+DatosMinisterio!F25</f>
        <v>32</v>
      </c>
      <c r="X25" s="55" t="n">
        <f aca="false">G25+DatosMinisterio!G25</f>
        <v>184</v>
      </c>
      <c r="Y25" s="55" t="n">
        <f aca="false">H25+DatosMinisterio!H25</f>
        <v>14</v>
      </c>
      <c r="Z25" s="55" t="n">
        <f aca="false">X25+0.33*Y25</f>
        <v>188.62</v>
      </c>
      <c r="AC25" s="61" t="n">
        <f aca="false">IF(T25&gt;0,S25/T25,0)</f>
        <v>167.044444444444</v>
      </c>
      <c r="AD25" s="62" t="n">
        <f aca="false">EXP((((AC25-AC42)/AC43+2)/4-1.9)^3)</f>
        <v>0.0509997069402313</v>
      </c>
      <c r="AE25" s="63" t="n">
        <f aca="false">S25/U25</f>
        <v>21.0186444632425</v>
      </c>
      <c r="AF25" s="62" t="n">
        <f aca="false">EXP((((AE25-AE42)/AE43+2)/4-1.9)^3)</f>
        <v>0.0911654038077166</v>
      </c>
      <c r="AG25" s="62" t="n">
        <f aca="false">V25/U25</f>
        <v>0.561507914506439</v>
      </c>
      <c r="AH25" s="62" t="n">
        <f aca="false">EXP((((AG25-AG42)/AG43+2)/4-1.9)^3)</f>
        <v>0.00362583963903851</v>
      </c>
      <c r="AI25" s="62" t="n">
        <f aca="false">W25/U25</f>
        <v>0.0894767357754103</v>
      </c>
      <c r="AJ25" s="62" t="n">
        <f aca="false">EXP((((AI25-AI42)/AI43+2)/4-1.9)^3)</f>
        <v>0.0187927950427592</v>
      </c>
      <c r="AK25" s="62" t="n">
        <f aca="false">Z25/U25</f>
        <v>0.527409434436184</v>
      </c>
      <c r="AL25" s="62" t="n">
        <f aca="false">EXP((((AK25-AK42)/AK43+2)/4-1.9)^3)</f>
        <v>0.0429407168515551</v>
      </c>
      <c r="AM25" s="62" t="n">
        <f aca="false">0.01*AD25+0.15*AF25+0.24*AH25+0.25*AJ25+0.35*AL25</f>
        <v>0.0347824588126631</v>
      </c>
      <c r="AO25" s="54" t="n">
        <f aca="false">0.01*AD25/$AM$42</f>
        <v>0.000167141125935219</v>
      </c>
      <c r="AP25" s="53" t="n">
        <f aca="false">AO25*$J$42</f>
        <v>2035.9280037753</v>
      </c>
      <c r="AQ25" s="54" t="n">
        <f aca="false">0.15*AF25/$AM$42</f>
        <v>0.00448163994058381</v>
      </c>
      <c r="AR25" s="53" t="n">
        <f aca="false">AQ25*$J$42</f>
        <v>54590.3720991378</v>
      </c>
      <c r="AS25" s="54" t="n">
        <f aca="false">0.24*AH25/$AM$42</f>
        <v>0.000285190777479411</v>
      </c>
      <c r="AT25" s="53" t="n">
        <f aca="false">AS25*$J$42</f>
        <v>3473.87805987274</v>
      </c>
      <c r="AU25" s="54" t="n">
        <f aca="false">0.25*AJ25/$AM$42</f>
        <v>0.00153973871192912</v>
      </c>
      <c r="AV25" s="53" t="n">
        <f aca="false">AU25*$J$42</f>
        <v>18755.3909582277</v>
      </c>
      <c r="AW25" s="54" t="n">
        <f aca="false">0.35*AL25/$AM$42</f>
        <v>0.00492553010158656</v>
      </c>
      <c r="AX25" s="53" t="n">
        <f aca="false">AW25*$J$42</f>
        <v>59997.3502101749</v>
      </c>
    </row>
    <row r="26" customFormat="false" ht="12.8" hidden="false" customHeight="false" outlineLevel="0" collapsed="false">
      <c r="A26" s="60" t="s">
        <v>33</v>
      </c>
      <c r="B26" s="50"/>
      <c r="C26" s="50"/>
      <c r="D26" s="50"/>
      <c r="E26" s="50"/>
      <c r="F26" s="50"/>
      <c r="G26" s="50"/>
      <c r="H26" s="50"/>
      <c r="I26" s="54" t="n">
        <f aca="false">AO26+AQ26+AS26+AU26+AW26</f>
        <v>0.0515294744339867</v>
      </c>
      <c r="J26" s="53" t="n">
        <f aca="false">ROUND(AP26+AR26+AT26+AV26+AX26,0)</f>
        <v>627675</v>
      </c>
      <c r="K26" s="54" t="n">
        <f aca="false">I26-DatosMinisterio!J26</f>
        <v>0</v>
      </c>
      <c r="L26" s="53" t="n">
        <f aca="false">J26-DatosMinisterio!K26</f>
        <v>0</v>
      </c>
      <c r="M26" s="54" t="n">
        <f aca="false">P61/P$77</f>
        <v>0.0303545043125844</v>
      </c>
      <c r="N26" s="53" t="n">
        <f aca="false">ROUND(N$42*M26,0)</f>
        <v>7025154</v>
      </c>
      <c r="O26" s="53" t="n">
        <f aca="false">N26-DatosMinisterio!L26</f>
        <v>0</v>
      </c>
      <c r="P26" s="55" t="n">
        <f aca="false">N26+J26</f>
        <v>7652829</v>
      </c>
      <c r="Q26" s="53" t="n">
        <f aca="false">P26-DatosMinisterio!M26</f>
        <v>0</v>
      </c>
      <c r="S26" s="55" t="n">
        <f aca="false">B26+DatosMinisterio!B26</f>
        <v>12435</v>
      </c>
      <c r="T26" s="55" t="n">
        <f aca="false">C26+DatosMinisterio!C26</f>
        <v>55</v>
      </c>
      <c r="U26" s="55" t="n">
        <f aca="false">D26+DatosMinisterio!D26</f>
        <v>502.380168172182</v>
      </c>
      <c r="V26" s="55" t="n">
        <f aca="false">E26+DatosMinisterio!E26</f>
        <v>453.034014326028</v>
      </c>
      <c r="W26" s="55" t="n">
        <f aca="false">F26+DatosMinisterio!F26</f>
        <v>78</v>
      </c>
      <c r="X26" s="55" t="n">
        <f aca="false">G26+DatosMinisterio!G26</f>
        <v>247</v>
      </c>
      <c r="Y26" s="55" t="n">
        <f aca="false">H26+DatosMinisterio!H26</f>
        <v>25</v>
      </c>
      <c r="Z26" s="55" t="n">
        <f aca="false">X26+0.33*Y26</f>
        <v>255.25</v>
      </c>
      <c r="AC26" s="61" t="n">
        <f aca="false">IF(T26&gt;0,S26/T26,0)</f>
        <v>226.090909090909</v>
      </c>
      <c r="AD26" s="62" t="n">
        <f aca="false">EXP((((AC26-AC42)/AC43+2)/4-1.9)^3)</f>
        <v>0.132298928691</v>
      </c>
      <c r="AE26" s="63" t="n">
        <f aca="false">S26/U26</f>
        <v>24.7521713391722</v>
      </c>
      <c r="AF26" s="62" t="n">
        <f aca="false">EXP((((AE26-AE42)/AE43+2)/4-1.9)^3)</f>
        <v>0.231707313741346</v>
      </c>
      <c r="AG26" s="62" t="n">
        <f aca="false">V26/U26</f>
        <v>0.901775275035854</v>
      </c>
      <c r="AH26" s="62" t="n">
        <f aca="false">EXP((((AG26-AG42)/AG43+2)/4-1.9)^3)</f>
        <v>0.393576897879944</v>
      </c>
      <c r="AI26" s="62" t="n">
        <f aca="false">W26/U26</f>
        <v>0.155260905866943</v>
      </c>
      <c r="AJ26" s="62" t="n">
        <f aca="false">EXP((((AI26-AI42)/AI43+2)/4-1.9)^3)</f>
        <v>0.0528892524307294</v>
      </c>
      <c r="AK26" s="62" t="n">
        <f aca="false">Z26/U26</f>
        <v>0.508081361827399</v>
      </c>
      <c r="AL26" s="62" t="n">
        <f aca="false">EXP((((AK26-AK42)/AK43+2)/4-1.9)^3)</f>
        <v>0.0384909444715977</v>
      </c>
      <c r="AM26" s="62" t="n">
        <f aca="false">0.01*AD26+0.15*AF26+0.24*AH26+0.25*AJ26+0.35*AL26</f>
        <v>0.15723168551204</v>
      </c>
      <c r="AO26" s="54" t="n">
        <f aca="false">0.01*AD26/$AM$42</f>
        <v>0.000433582724844904</v>
      </c>
      <c r="AP26" s="53" t="n">
        <f aca="false">AO26*$J$42</f>
        <v>5281.4243444015</v>
      </c>
      <c r="AQ26" s="54" t="n">
        <f aca="false">0.15*AF26/$AM$42</f>
        <v>0.0113906011317498</v>
      </c>
      <c r="AR26" s="53" t="n">
        <f aca="false">AQ26*$J$42</f>
        <v>138747.682200922</v>
      </c>
      <c r="AS26" s="54" t="n">
        <f aca="false">0.24*AH26/$AM$42</f>
        <v>0.0309568300527711</v>
      </c>
      <c r="AT26" s="53" t="n">
        <f aca="false">AS26*$J$42</f>
        <v>377081.803535159</v>
      </c>
      <c r="AU26" s="54" t="n">
        <f aca="false">0.25*AJ26/$AM$42</f>
        <v>0.00433334313641452</v>
      </c>
      <c r="AV26" s="53" t="n">
        <f aca="false">AU26*$J$42</f>
        <v>52783.9847436065</v>
      </c>
      <c r="AW26" s="54" t="n">
        <f aca="false">0.35*AL26/$AM$42</f>
        <v>0.00441511738820647</v>
      </c>
      <c r="AX26" s="53" t="n">
        <f aca="false">AW26*$J$42</f>
        <v>53780.0680730651</v>
      </c>
    </row>
    <row r="27" customFormat="false" ht="12.8" hidden="false" customHeight="false" outlineLevel="0" collapsed="false">
      <c r="A27" s="60" t="s">
        <v>34</v>
      </c>
      <c r="B27" s="50"/>
      <c r="C27" s="50"/>
      <c r="D27" s="50"/>
      <c r="E27" s="50"/>
      <c r="F27" s="50"/>
      <c r="G27" s="50"/>
      <c r="H27" s="50"/>
      <c r="I27" s="54" t="n">
        <f aca="false">AO27+AQ27+AS27+AU27+AW27</f>
        <v>0.136103799556171</v>
      </c>
      <c r="J27" s="53" t="n">
        <f aca="false">ROUND(AP27+AR27+AT27+AV27+AX27,0)</f>
        <v>1657866</v>
      </c>
      <c r="K27" s="54" t="n">
        <f aca="false">I27-DatosMinisterio!J27</f>
        <v>-4.9960036108132E-016</v>
      </c>
      <c r="L27" s="53" t="n">
        <f aca="false">J27-DatosMinisterio!K27</f>
        <v>1</v>
      </c>
      <c r="M27" s="54" t="n">
        <f aca="false">P62/P$77</f>
        <v>0.0562352810836154</v>
      </c>
      <c r="N27" s="53" t="n">
        <f aca="false">ROUND(N$42*M27,0)</f>
        <v>13014922</v>
      </c>
      <c r="O27" s="53" t="n">
        <f aca="false">N27-DatosMinisterio!L27</f>
        <v>0</v>
      </c>
      <c r="P27" s="55" t="n">
        <f aca="false">N27+J27</f>
        <v>14672788</v>
      </c>
      <c r="Q27" s="53" t="n">
        <f aca="false">P27-DatosMinisterio!M27</f>
        <v>1</v>
      </c>
      <c r="S27" s="55" t="n">
        <f aca="false">B27+DatosMinisterio!B27</f>
        <v>10014</v>
      </c>
      <c r="T27" s="55" t="n">
        <f aca="false">C27+DatosMinisterio!C27</f>
        <v>53</v>
      </c>
      <c r="U27" s="55" t="n">
        <f aca="false">D27+DatosMinisterio!D27</f>
        <v>419.935214785215</v>
      </c>
      <c r="V27" s="55" t="n">
        <f aca="false">E27+DatosMinisterio!E27</f>
        <v>321.576123876124</v>
      </c>
      <c r="W27" s="55" t="n">
        <f aca="false">F27+DatosMinisterio!F27</f>
        <v>166</v>
      </c>
      <c r="X27" s="55" t="n">
        <f aca="false">G27+DatosMinisterio!G27</f>
        <v>552</v>
      </c>
      <c r="Y27" s="55" t="n">
        <f aca="false">H27+DatosMinisterio!H27</f>
        <v>58</v>
      </c>
      <c r="Z27" s="55" t="n">
        <f aca="false">X27+0.33*Y27</f>
        <v>571.14</v>
      </c>
      <c r="AC27" s="61" t="n">
        <f aca="false">IF(T27&gt;0,S27/T27,0)</f>
        <v>188.943396226415</v>
      </c>
      <c r="AD27" s="62" t="n">
        <f aca="false">EXP((((AC27-AC42)/AC43+2)/4-1.9)^3)</f>
        <v>0.0747435058405902</v>
      </c>
      <c r="AE27" s="63" t="n">
        <f aca="false">S27/U27</f>
        <v>23.8465354831504</v>
      </c>
      <c r="AF27" s="62" t="n">
        <f aca="false">EXP((((AE27-AE42)/AE43+2)/4-1.9)^3)</f>
        <v>0.189971402537573</v>
      </c>
      <c r="AG27" s="62" t="n">
        <f aca="false">V27/U27</f>
        <v>0.765775559071894</v>
      </c>
      <c r="AH27" s="62" t="n">
        <f aca="false">EXP((((AG27-AG42)/AG43+2)/4-1.9)^3)</f>
        <v>0.112789086294023</v>
      </c>
      <c r="AI27" s="62" t="n">
        <f aca="false">W27/U27</f>
        <v>0.395299070321845</v>
      </c>
      <c r="AJ27" s="62" t="n">
        <f aca="false">EXP((((AI27-AI42)/AI43+2)/4-1.9)^3)</f>
        <v>0.506207435967704</v>
      </c>
      <c r="AK27" s="62" t="n">
        <f aca="false">Z27/U27</f>
        <v>1.36006693387722</v>
      </c>
      <c r="AL27" s="62" t="n">
        <f aca="false">EXP((((AK27-AK42)/AK43+2)/4-1.9)^3)</f>
        <v>0.664081744689666</v>
      </c>
      <c r="AM27" s="62" t="n">
        <f aca="false">0.01*AD27+0.15*AF27+0.24*AH27+0.25*AJ27+0.35*AL27</f>
        <v>0.415292995782916</v>
      </c>
      <c r="AO27" s="54" t="n">
        <f aca="false">0.01*AD27/$AM$42</f>
        <v>0.000244956578616865</v>
      </c>
      <c r="AP27" s="53" t="n">
        <f aca="false">AO27*$J$42</f>
        <v>2983.78962882155</v>
      </c>
      <c r="AQ27" s="54" t="n">
        <f aca="false">0.15*AF27/$AM$42</f>
        <v>0.00933888722718572</v>
      </c>
      <c r="AR27" s="53" t="n">
        <f aca="false">AQ27*$J$42</f>
        <v>113755.976714529</v>
      </c>
      <c r="AS27" s="54" t="n">
        <f aca="false">0.24*AH27/$AM$42</f>
        <v>0.00887143680185331</v>
      </c>
      <c r="AT27" s="53" t="n">
        <f aca="false">AS27*$J$42</f>
        <v>108062.013568201</v>
      </c>
      <c r="AU27" s="54" t="n">
        <f aca="false">0.25*AJ27/$AM$42</f>
        <v>0.04147478773926</v>
      </c>
      <c r="AV27" s="53" t="n">
        <f aca="false">AU27*$J$42</f>
        <v>505199.91017485</v>
      </c>
      <c r="AW27" s="54" t="n">
        <f aca="false">0.35*AL27/$AM$42</f>
        <v>0.0761737312092547</v>
      </c>
      <c r="AX27" s="53" t="n">
        <f aca="false">AW27*$J$42</f>
        <v>927863.993096961</v>
      </c>
    </row>
    <row r="28" customFormat="false" ht="12.8" hidden="false" customHeight="false" outlineLevel="0" collapsed="false">
      <c r="A28" s="60" t="s">
        <v>35</v>
      </c>
      <c r="B28" s="50"/>
      <c r="C28" s="50"/>
      <c r="D28" s="50"/>
      <c r="E28" s="50"/>
      <c r="F28" s="50"/>
      <c r="G28" s="50"/>
      <c r="H28" s="50"/>
      <c r="I28" s="54" t="n">
        <f aca="false">AO28+AQ28+AS28+AU28+AW28</f>
        <v>0.0160913350585107</v>
      </c>
      <c r="J28" s="53" t="n">
        <f aca="false">ROUND(AP28+AR28+AT28+AV28+AX28,0)</f>
        <v>196007</v>
      </c>
      <c r="K28" s="54" t="n">
        <f aca="false">I28-DatosMinisterio!J28</f>
        <v>-1.35308431126191E-016</v>
      </c>
      <c r="L28" s="53" t="n">
        <f aca="false">J28-DatosMinisterio!K28</f>
        <v>0</v>
      </c>
      <c r="M28" s="54" t="n">
        <f aca="false">P63/P$77</f>
        <v>0.00983189300334998</v>
      </c>
      <c r="N28" s="53" t="n">
        <f aca="false">ROUND(N$42*M28,0)</f>
        <v>2275463</v>
      </c>
      <c r="O28" s="53" t="n">
        <f aca="false">N28-DatosMinisterio!L28</f>
        <v>0</v>
      </c>
      <c r="P28" s="55" t="n">
        <f aca="false">N28+J28</f>
        <v>2471470</v>
      </c>
      <c r="Q28" s="53" t="n">
        <f aca="false">P28-DatosMinisterio!M28</f>
        <v>0</v>
      </c>
      <c r="S28" s="55" t="n">
        <f aca="false">B28+DatosMinisterio!B28</f>
        <v>4534</v>
      </c>
      <c r="T28" s="55" t="n">
        <f aca="false">C28+DatosMinisterio!C28</f>
        <v>74</v>
      </c>
      <c r="U28" s="55" t="n">
        <f aca="false">D28+DatosMinisterio!D28</f>
        <v>213.045454545455</v>
      </c>
      <c r="V28" s="55" t="n">
        <f aca="false">E28+DatosMinisterio!E28</f>
        <v>147.5</v>
      </c>
      <c r="W28" s="55" t="n">
        <f aca="false">F28+DatosMinisterio!F28</f>
        <v>20</v>
      </c>
      <c r="X28" s="55" t="n">
        <f aca="false">G28+DatosMinisterio!G28</f>
        <v>118</v>
      </c>
      <c r="Y28" s="55" t="n">
        <f aca="false">H28+DatosMinisterio!H28</f>
        <v>12</v>
      </c>
      <c r="Z28" s="55" t="n">
        <f aca="false">X28+0.33*Y28</f>
        <v>121.96</v>
      </c>
      <c r="AC28" s="61" t="n">
        <f aca="false">IF(T28&gt;0,S28/T28,0)</f>
        <v>61.2702702702703</v>
      </c>
      <c r="AD28" s="62" t="n">
        <f aca="false">EXP((((AC28-AC42)/AC43+2)/4-1.9)^3)</f>
        <v>0.00472242837203051</v>
      </c>
      <c r="AE28" s="63" t="n">
        <f aca="false">S28/U28</f>
        <v>21.2818433966289</v>
      </c>
      <c r="AF28" s="62" t="n">
        <f aca="false">EXP((((AE28-AE42)/AE43+2)/4-1.9)^3)</f>
        <v>0.0983642405769112</v>
      </c>
      <c r="AG28" s="62" t="n">
        <f aca="false">V28/U28</f>
        <v>0.69234051632174</v>
      </c>
      <c r="AH28" s="62" t="n">
        <f aca="false">EXP((((AG28-AG42)/AG43+2)/4-1.9)^3)</f>
        <v>0.041748872920865</v>
      </c>
      <c r="AI28" s="62" t="n">
        <f aca="false">W28/U28</f>
        <v>0.0938766801792189</v>
      </c>
      <c r="AJ28" s="62" t="n">
        <f aca="false">EXP((((AI28-AI42)/AI43+2)/4-1.9)^3)</f>
        <v>0.020272307955895</v>
      </c>
      <c r="AK28" s="62" t="n">
        <f aca="false">Z28/U28</f>
        <v>0.572459995732877</v>
      </c>
      <c r="AL28" s="62" t="n">
        <f aca="false">EXP((((AK28-AK42)/AK43+2)/4-1.9)^3)</f>
        <v>0.0548850325785976</v>
      </c>
      <c r="AM28" s="62" t="n">
        <f aca="false">0.01*AD28+0.15*AF28+0.24*AH28+0.25*AJ28+0.35*AL28</f>
        <v>0.0490994282627475</v>
      </c>
      <c r="AO28" s="54" t="n">
        <f aca="false">0.01*AD28/$AM$42</f>
        <v>1.54767947230487E-005</v>
      </c>
      <c r="AP28" s="53" t="n">
        <f aca="false">AO28*$J$42</f>
        <v>188.521165027626</v>
      </c>
      <c r="AQ28" s="54" t="n">
        <f aca="false">0.15*AF28/$AM$42</f>
        <v>0.00483553070443775</v>
      </c>
      <c r="AR28" s="53" t="n">
        <f aca="false">AQ28*$J$42</f>
        <v>58901.0772734402</v>
      </c>
      <c r="AS28" s="54" t="n">
        <f aca="false">0.24*AH28/$AM$42</f>
        <v>0.00328376175244968</v>
      </c>
      <c r="AT28" s="53" t="n">
        <f aca="false">AS28*$J$42</f>
        <v>39999.1472603203</v>
      </c>
      <c r="AU28" s="54" t="n">
        <f aca="false">0.25*AJ28/$AM$42</f>
        <v>0.00166095874875552</v>
      </c>
      <c r="AV28" s="53" t="n">
        <f aca="false">AU28*$J$42</f>
        <v>20231.9591350461</v>
      </c>
      <c r="AW28" s="54" t="n">
        <f aca="false">0.35*AL28/$AM$42</f>
        <v>0.00629560705814466</v>
      </c>
      <c r="AX28" s="53" t="n">
        <f aca="false">AW28*$J$42</f>
        <v>76686.1096496978</v>
      </c>
    </row>
    <row r="29" customFormat="false" ht="12.8" hidden="false" customHeight="false" outlineLevel="0" collapsed="false">
      <c r="A29" s="60" t="s">
        <v>36</v>
      </c>
      <c r="B29" s="50"/>
      <c r="C29" s="50"/>
      <c r="D29" s="50"/>
      <c r="E29" s="50"/>
      <c r="F29" s="50"/>
      <c r="G29" s="50"/>
      <c r="H29" s="50"/>
      <c r="I29" s="54" t="n">
        <f aca="false">AO29+AQ29+AS29+AU29+AW29</f>
        <v>0.0585863536060248</v>
      </c>
      <c r="J29" s="53" t="n">
        <f aca="false">ROUND(AP29+AR29+AT29+AV29+AX29,0)</f>
        <v>713634</v>
      </c>
      <c r="K29" s="54" t="n">
        <f aca="false">I29-DatosMinisterio!J29</f>
        <v>0</v>
      </c>
      <c r="L29" s="53" t="n">
        <f aca="false">J29-DatosMinisterio!K29</f>
        <v>0</v>
      </c>
      <c r="M29" s="54" t="n">
        <f aca="false">P64/P$77</f>
        <v>0.0688855960458488</v>
      </c>
      <c r="N29" s="53" t="n">
        <f aca="false">ROUND(N$42*M29,0)</f>
        <v>15942673</v>
      </c>
      <c r="O29" s="53" t="n">
        <f aca="false">N29-DatosMinisterio!L29</f>
        <v>0</v>
      </c>
      <c r="P29" s="55" t="n">
        <f aca="false">N29+J29</f>
        <v>16656307</v>
      </c>
      <c r="Q29" s="53" t="n">
        <f aca="false">P29-DatosMinisterio!M29</f>
        <v>0</v>
      </c>
      <c r="S29" s="55" t="n">
        <f aca="false">B29+DatosMinisterio!B29</f>
        <v>10521</v>
      </c>
      <c r="T29" s="55" t="n">
        <f aca="false">C29+DatosMinisterio!C29</f>
        <v>57</v>
      </c>
      <c r="U29" s="55" t="n">
        <f aca="false">D29+DatosMinisterio!D29</f>
        <v>572.827782356404</v>
      </c>
      <c r="V29" s="55" t="n">
        <f aca="false">E29+DatosMinisterio!E29</f>
        <v>528.236873265495</v>
      </c>
      <c r="W29" s="55" t="n">
        <f aca="false">F29+DatosMinisterio!F29</f>
        <v>126</v>
      </c>
      <c r="X29" s="55" t="n">
        <f aca="false">G29+DatosMinisterio!G29</f>
        <v>381</v>
      </c>
      <c r="Y29" s="55" t="n">
        <f aca="false">H29+DatosMinisterio!H29</f>
        <v>45</v>
      </c>
      <c r="Z29" s="55" t="n">
        <f aca="false">X29+0.33*Y29</f>
        <v>395.85</v>
      </c>
      <c r="AC29" s="61" t="n">
        <f aca="false">IF(T29&gt;0,S29/T29,0)</f>
        <v>184.578947368421</v>
      </c>
      <c r="AD29" s="62" t="n">
        <f aca="false">EXP((((AC29-AC42)/AC43+2)/4-1.9)^3)</f>
        <v>0.0694538885848077</v>
      </c>
      <c r="AE29" s="63" t="n">
        <f aca="false">S29/U29</f>
        <v>18.3667767591866</v>
      </c>
      <c r="AF29" s="62" t="n">
        <f aca="false">EXP((((AE29-AE42)/AE43+2)/4-1.9)^3)</f>
        <v>0.0385632791635595</v>
      </c>
      <c r="AG29" s="62" t="n">
        <f aca="false">V29/U29</f>
        <v>0.922156518129274</v>
      </c>
      <c r="AH29" s="62" t="n">
        <f aca="false">EXP((((AG29-AG42)/AG43+2)/4-1.9)^3)</f>
        <v>0.44854436004286</v>
      </c>
      <c r="AI29" s="62" t="n">
        <f aca="false">W29/U29</f>
        <v>0.219961398313612</v>
      </c>
      <c r="AJ29" s="62" t="n">
        <f aca="false">EXP((((AI29-AI42)/AI43+2)/4-1.9)^3)</f>
        <v>0.120706044892867</v>
      </c>
      <c r="AK29" s="62" t="n">
        <f aca="false">Z29/U29</f>
        <v>0.691045393035264</v>
      </c>
      <c r="AL29" s="62" t="n">
        <f aca="false">EXP((((AK29-AK42)/AK43+2)/4-1.9)^3)</f>
        <v>0.0984517861989052</v>
      </c>
      <c r="AM29" s="62" t="n">
        <f aca="false">0.01*AD29+0.15*AF29+0.24*AH29+0.25*AJ29+0.35*AL29</f>
        <v>0.178764313563502</v>
      </c>
      <c r="AO29" s="54" t="n">
        <f aca="false">0.01*AD29/$AM$42</f>
        <v>0.000227620938140853</v>
      </c>
      <c r="AP29" s="53" t="n">
        <f aca="false">AO29*$J$42</f>
        <v>2772.62606443241</v>
      </c>
      <c r="AQ29" s="54" t="n">
        <f aca="false">0.15*AF29/$AM$42</f>
        <v>0.00189574909911893</v>
      </c>
      <c r="AR29" s="53" t="n">
        <f aca="false">AQ29*$J$42</f>
        <v>23091.9150354649</v>
      </c>
      <c r="AS29" s="54" t="n">
        <f aca="false">0.24*AH29/$AM$42</f>
        <v>0.0352803012569386</v>
      </c>
      <c r="AT29" s="53" t="n">
        <f aca="false">AS29*$J$42</f>
        <v>429745.539338233</v>
      </c>
      <c r="AU29" s="54" t="n">
        <f aca="false">0.25*AJ29/$AM$42</f>
        <v>0.00988973538329584</v>
      </c>
      <c r="AV29" s="53" t="n">
        <f aca="false">AU29*$J$42</f>
        <v>120465.798612505</v>
      </c>
      <c r="AW29" s="54" t="n">
        <f aca="false">0.35*AL29/$AM$42</f>
        <v>0.0112929469285306</v>
      </c>
      <c r="AX29" s="53" t="n">
        <f aca="false">AW29*$J$42</f>
        <v>137558.166898163</v>
      </c>
    </row>
    <row r="30" customFormat="false" ht="12.8" hidden="false" customHeight="false" outlineLevel="0" collapsed="false">
      <c r="A30" s="60" t="s">
        <v>37</v>
      </c>
      <c r="B30" s="50"/>
      <c r="C30" s="50"/>
      <c r="D30" s="50"/>
      <c r="E30" s="50"/>
      <c r="F30" s="50"/>
      <c r="G30" s="50"/>
      <c r="H30" s="50"/>
      <c r="I30" s="54" t="n">
        <f aca="false">AO30+AQ30+AS30+AU30+AW30</f>
        <v>0.00816525390781565</v>
      </c>
      <c r="J30" s="53" t="n">
        <f aca="false">ROUND(AP30+AR30+AT30+AV30+AX30,0)</f>
        <v>99460</v>
      </c>
      <c r="K30" s="54" t="n">
        <f aca="false">I30-DatosMinisterio!J30</f>
        <v>0</v>
      </c>
      <c r="L30" s="53" t="n">
        <f aca="false">J30-DatosMinisterio!K30</f>
        <v>0</v>
      </c>
      <c r="M30" s="54" t="n">
        <f aca="false">P65/P$77</f>
        <v>0.00775172149896029</v>
      </c>
      <c r="N30" s="53" t="n">
        <f aca="false">ROUND(N$42*M30,0)</f>
        <v>1794035</v>
      </c>
      <c r="O30" s="53" t="n">
        <f aca="false">N30-DatosMinisterio!L30</f>
        <v>-4</v>
      </c>
      <c r="P30" s="55" t="n">
        <f aca="false">N30+J30</f>
        <v>1893495</v>
      </c>
      <c r="Q30" s="53" t="n">
        <f aca="false">P30-DatosMinisterio!M30</f>
        <v>-4</v>
      </c>
      <c r="S30" s="55" t="n">
        <f aca="false">B30+DatosMinisterio!B30</f>
        <v>7107</v>
      </c>
      <c r="T30" s="55" t="n">
        <f aca="false">C30+DatosMinisterio!C30</f>
        <v>71</v>
      </c>
      <c r="U30" s="55" t="n">
        <f aca="false">D30+DatosMinisterio!D30</f>
        <v>333.568181818182</v>
      </c>
      <c r="V30" s="55" t="n">
        <f aca="false">E30+DatosMinisterio!E30</f>
        <v>175.25</v>
      </c>
      <c r="W30" s="55" t="n">
        <f aca="false">F30+DatosMinisterio!F30</f>
        <v>16</v>
      </c>
      <c r="X30" s="55" t="n">
        <f aca="false">G30+DatosMinisterio!G30</f>
        <v>133</v>
      </c>
      <c r="Y30" s="55" t="n">
        <f aca="false">H30+DatosMinisterio!H30</f>
        <v>10</v>
      </c>
      <c r="Z30" s="55" t="n">
        <f aca="false">X30+0.33*Y30</f>
        <v>136.3</v>
      </c>
      <c r="AC30" s="61" t="n">
        <f aca="false">IF(T30&gt;0,S30/T30,0)</f>
        <v>100.098591549296</v>
      </c>
      <c r="AD30" s="62" t="n">
        <f aca="false">EXP((((AC30-AC42)/AC43+2)/4-1.9)^3)</f>
        <v>0.012607897686967</v>
      </c>
      <c r="AE30" s="63" t="n">
        <f aca="false">S30/U30</f>
        <v>21.305988962322</v>
      </c>
      <c r="AF30" s="62" t="n">
        <f aca="false">EXP((((AE30-AE42)/AE43+2)/4-1.9)^3)</f>
        <v>0.0990443773093629</v>
      </c>
      <c r="AG30" s="62" t="n">
        <f aca="false">V30/U30</f>
        <v>0.525379846017578</v>
      </c>
      <c r="AH30" s="62" t="n">
        <f aca="false">EXP((((AG30-AG42)/AG43+2)/4-1.9)^3)</f>
        <v>0.0015566225911206</v>
      </c>
      <c r="AI30" s="62" t="n">
        <f aca="false">W30/U30</f>
        <v>0.0479662056278531</v>
      </c>
      <c r="AJ30" s="62" t="n">
        <f aca="false">EXP((((AI30-AI42)/AI43+2)/4-1.9)^3)</f>
        <v>0.00875501827739989</v>
      </c>
      <c r="AK30" s="62" t="n">
        <f aca="false">Z30/U30</f>
        <v>0.408612114192273</v>
      </c>
      <c r="AL30" s="62" t="n">
        <f aca="false">EXP((((AK30-AK42)/AK43+2)/4-1.9)^3)</f>
        <v>0.0210557943429504</v>
      </c>
      <c r="AM30" s="62" t="n">
        <f aca="false">0.01*AD30+0.15*AF30+0.24*AH30+0.25*AJ30+0.35*AL30</f>
        <v>0.0249146075845256</v>
      </c>
      <c r="AO30" s="54" t="n">
        <f aca="false">0.01*AD30/$AM$42</f>
        <v>4.13198102794069E-005</v>
      </c>
      <c r="AP30" s="53" t="n">
        <f aca="false">AO30*$J$42</f>
        <v>503.312146473945</v>
      </c>
      <c r="AQ30" s="54" t="n">
        <f aca="false">0.15*AF30/$AM$42</f>
        <v>0.00486896584340387</v>
      </c>
      <c r="AR30" s="53" t="n">
        <f aca="false">AQ30*$J$42</f>
        <v>59308.3470901915</v>
      </c>
      <c r="AS30" s="54" t="n">
        <f aca="false">0.24*AH30/$AM$42</f>
        <v>0.000122436304745518</v>
      </c>
      <c r="AT30" s="53" t="n">
        <f aca="false">AS30*$J$42</f>
        <v>1491.38340498425</v>
      </c>
      <c r="AU30" s="54" t="n">
        <f aca="false">0.25*AJ30/$AM$42</f>
        <v>0.000717319618220046</v>
      </c>
      <c r="AV30" s="53" t="n">
        <f aca="false">AU30*$J$42</f>
        <v>8737.59279901962</v>
      </c>
      <c r="AW30" s="54" t="n">
        <f aca="false">0.35*AL30/$AM$42</f>
        <v>0.0024152123311668</v>
      </c>
      <c r="AX30" s="53" t="n">
        <f aca="false">AW30*$J$42</f>
        <v>29419.4405630111</v>
      </c>
    </row>
    <row r="31" customFormat="false" ht="12.8" hidden="false" customHeight="false" outlineLevel="0" collapsed="false">
      <c r="A31" s="60" t="s">
        <v>38</v>
      </c>
      <c r="B31" s="50"/>
      <c r="C31" s="50"/>
      <c r="D31" s="50"/>
      <c r="E31" s="50"/>
      <c r="F31" s="50"/>
      <c r="G31" s="50"/>
      <c r="H31" s="50"/>
      <c r="I31" s="54" t="n">
        <f aca="false">AO31+AQ31+AS31+AU31+AW31</f>
        <v>0.050464923281386</v>
      </c>
      <c r="J31" s="53" t="n">
        <f aca="false">ROUND(AP31+AR31+AT31+AV31+AX31,0)</f>
        <v>614708</v>
      </c>
      <c r="K31" s="54" t="n">
        <f aca="false">I31-DatosMinisterio!J31</f>
        <v>0</v>
      </c>
      <c r="L31" s="53" t="n">
        <f aca="false">J31-DatosMinisterio!K31</f>
        <v>0</v>
      </c>
      <c r="M31" s="54" t="n">
        <f aca="false">P66/P$77</f>
        <v>0.0457652907577884</v>
      </c>
      <c r="N31" s="53" t="n">
        <f aca="false">ROUND(N$42*M31,0)</f>
        <v>10591780</v>
      </c>
      <c r="O31" s="53" t="n">
        <f aca="false">N31-DatosMinisterio!L31</f>
        <v>1</v>
      </c>
      <c r="P31" s="55" t="n">
        <f aca="false">N31+J31</f>
        <v>11206488</v>
      </c>
      <c r="Q31" s="53" t="n">
        <f aca="false">P31-DatosMinisterio!M31</f>
        <v>1</v>
      </c>
      <c r="S31" s="55" t="n">
        <f aca="false">B31+DatosMinisterio!B31</f>
        <v>8919</v>
      </c>
      <c r="T31" s="55" t="n">
        <f aca="false">C31+DatosMinisterio!C31</f>
        <v>67</v>
      </c>
      <c r="U31" s="55" t="n">
        <f aca="false">D31+DatosMinisterio!D31</f>
        <v>352.204545454545</v>
      </c>
      <c r="V31" s="55" t="n">
        <f aca="false">E31+DatosMinisterio!E31</f>
        <v>300.579545454545</v>
      </c>
      <c r="W31" s="55" t="n">
        <f aca="false">F31+DatosMinisterio!F31</f>
        <v>39</v>
      </c>
      <c r="X31" s="55" t="n">
        <f aca="false">G31+DatosMinisterio!G31</f>
        <v>249</v>
      </c>
      <c r="Y31" s="55" t="n">
        <f aca="false">H31+DatosMinisterio!H31</f>
        <v>33</v>
      </c>
      <c r="Z31" s="55" t="n">
        <f aca="false">X31+0.33*Y31</f>
        <v>259.89</v>
      </c>
      <c r="AC31" s="61" t="n">
        <f aca="false">IF(T31&gt;0,S31/T31,0)</f>
        <v>133.119402985075</v>
      </c>
      <c r="AD31" s="62" t="n">
        <f aca="false">EXP((((AC31-AC42)/AC43+2)/4-1.9)^3)</f>
        <v>0.0262679874537447</v>
      </c>
      <c r="AE31" s="63" t="n">
        <f aca="false">S31/U31</f>
        <v>25.3233529070143</v>
      </c>
      <c r="AF31" s="62" t="n">
        <f aca="false">EXP((((AE31-AE42)/AE43+2)/4-1.9)^3)</f>
        <v>0.260395791354124</v>
      </c>
      <c r="AG31" s="62" t="n">
        <f aca="false">V31/U31</f>
        <v>0.853423243208363</v>
      </c>
      <c r="AH31" s="62" t="n">
        <f aca="false">EXP((((AG31-AG42)/AG43+2)/4-1.9)^3)</f>
        <v>0.273131865768531</v>
      </c>
      <c r="AI31" s="62" t="n">
        <f aca="false">W31/U31</f>
        <v>0.110731109246951</v>
      </c>
      <c r="AJ31" s="62" t="n">
        <f aca="false">EXP((((AI31-AI42)/AI43+2)/4-1.9)^3)</f>
        <v>0.0268598268711045</v>
      </c>
      <c r="AK31" s="62" t="n">
        <f aca="false">Z31/U31</f>
        <v>0.737895076466414</v>
      </c>
      <c r="AL31" s="62" t="n">
        <f aca="false">EXP((((AK31-AK42)/AK43+2)/4-1.9)^3)</f>
        <v>0.121127918938569</v>
      </c>
      <c r="AM31" s="62" t="n">
        <f aca="false">0.01*AD31+0.15*AF31+0.24*AH31+0.25*AJ31+0.35*AL31</f>
        <v>0.153983424708379</v>
      </c>
      <c r="AO31" s="54" t="n">
        <f aca="false">0.01*AD31/$AM$42</f>
        <v>8.60879652547114E-005</v>
      </c>
      <c r="AP31" s="53" t="n">
        <f aca="false">AO31*$J$42</f>
        <v>1048.62820726739</v>
      </c>
      <c r="AQ31" s="54" t="n">
        <f aca="false">0.15*AF31/$AM$42</f>
        <v>0.0128009105444645</v>
      </c>
      <c r="AR31" s="53" t="n">
        <f aca="false">AQ31*$J$42</f>
        <v>155926.508843784</v>
      </c>
      <c r="AS31" s="54" t="n">
        <f aca="false">0.24*AH31/$AM$42</f>
        <v>0.0214832140710959</v>
      </c>
      <c r="AT31" s="53" t="n">
        <f aca="false">AS31*$J$42</f>
        <v>261684.7104129</v>
      </c>
      <c r="AU31" s="54" t="n">
        <f aca="false">0.25*AJ31/$AM$42</f>
        <v>0.00220068995245539</v>
      </c>
      <c r="AV31" s="53" t="n">
        <f aca="false">AU31*$J$42</f>
        <v>26806.3666363443</v>
      </c>
      <c r="AW31" s="54" t="n">
        <f aca="false">0.35*AL31/$AM$42</f>
        <v>0.0138940207481154</v>
      </c>
      <c r="AX31" s="53" t="n">
        <f aca="false">AW31*$J$42</f>
        <v>169241.566178553</v>
      </c>
    </row>
    <row r="32" customFormat="false" ht="12.8" hidden="false" customHeight="false" outlineLevel="0" collapsed="false">
      <c r="A32" s="60" t="s">
        <v>39</v>
      </c>
      <c r="B32" s="50"/>
      <c r="C32" s="50"/>
      <c r="D32" s="50"/>
      <c r="E32" s="50"/>
      <c r="F32" s="50"/>
      <c r="G32" s="50"/>
      <c r="H32" s="50"/>
      <c r="I32" s="54" t="n">
        <f aca="false">AO32+AQ32+AS32+AU32+AW32</f>
        <v>0.0217758867841463</v>
      </c>
      <c r="J32" s="53" t="n">
        <f aca="false">ROUND(AP32+AR32+AT32+AV32+AX32,0)</f>
        <v>265250</v>
      </c>
      <c r="K32" s="54" t="n">
        <f aca="false">I32-DatosMinisterio!J32</f>
        <v>1.31838984174237E-016</v>
      </c>
      <c r="L32" s="53" t="n">
        <f aca="false">J32-DatosMinisterio!K32</f>
        <v>0</v>
      </c>
      <c r="M32" s="54" t="n">
        <f aca="false">P67/P$77</f>
        <v>0.0100880358580317</v>
      </c>
      <c r="N32" s="53" t="n">
        <f aca="false">ROUND(N$42*M32,0)</f>
        <v>2334744</v>
      </c>
      <c r="O32" s="53" t="n">
        <f aca="false">N32-DatosMinisterio!L32</f>
        <v>-1</v>
      </c>
      <c r="P32" s="55" t="n">
        <f aca="false">N32+J32</f>
        <v>2599994</v>
      </c>
      <c r="Q32" s="53" t="n">
        <f aca="false">P32-DatosMinisterio!M32</f>
        <v>-1</v>
      </c>
      <c r="S32" s="55" t="n">
        <f aca="false">B32+DatosMinisterio!B32</f>
        <v>13265</v>
      </c>
      <c r="T32" s="55" t="n">
        <f aca="false">C32+DatosMinisterio!C32</f>
        <v>134</v>
      </c>
      <c r="U32" s="55" t="n">
        <f aca="false">D32+DatosMinisterio!D32</f>
        <v>474.321236409767</v>
      </c>
      <c r="V32" s="55" t="n">
        <f aca="false">E32+DatosMinisterio!E32</f>
        <v>269.646993985525</v>
      </c>
      <c r="W32" s="55" t="n">
        <f aca="false">F32+DatosMinisterio!F32</f>
        <v>21</v>
      </c>
      <c r="X32" s="55" t="n">
        <f aca="false">G32+DatosMinisterio!G32</f>
        <v>77</v>
      </c>
      <c r="Y32" s="55" t="n">
        <f aca="false">H32+DatosMinisterio!H32</f>
        <v>26</v>
      </c>
      <c r="Z32" s="55" t="n">
        <f aca="false">X32+0.33*Y32</f>
        <v>85.58</v>
      </c>
      <c r="AC32" s="61" t="n">
        <f aca="false">IF(T32&gt;0,S32/T32,0)</f>
        <v>98.9925373134328</v>
      </c>
      <c r="AD32" s="62" t="n">
        <f aca="false">EXP((((AC32-AC42)/AC43+2)/4-1.9)^3)</f>
        <v>0.0122823652884129</v>
      </c>
      <c r="AE32" s="63" t="n">
        <f aca="false">S32/U32</f>
        <v>27.9662789302993</v>
      </c>
      <c r="AF32" s="62" t="n">
        <f aca="false">EXP((((AE32-AE42)/AE43+2)/4-1.9)^3)</f>
        <v>0.412418600950862</v>
      </c>
      <c r="AG32" s="62" t="n">
        <f aca="false">V32/U32</f>
        <v>0.568490240973686</v>
      </c>
      <c r="AH32" s="62" t="n">
        <f aca="false">EXP((((AG32-AG42)/AG43+2)/4-1.9)^3)</f>
        <v>0.00423124364467899</v>
      </c>
      <c r="AI32" s="62" t="n">
        <f aca="false">W32/U32</f>
        <v>0.0442737925017932</v>
      </c>
      <c r="AJ32" s="62" t="n">
        <f aca="false">EXP((((AI32-AI42)/AI43+2)/4-1.9)^3)</f>
        <v>0.00814414204256013</v>
      </c>
      <c r="AK32" s="62" t="n">
        <f aca="false">Z32/U32</f>
        <v>0.180426245823974</v>
      </c>
      <c r="AL32" s="62" t="n">
        <f aca="false">EXP((((AK32-AK42)/AK43+2)/4-1.9)^3)</f>
        <v>0.00402151747981008</v>
      </c>
      <c r="AM32" s="62" t="n">
        <f aca="false">0.01*AD32+0.15*AF32+0.24*AH32+0.25*AJ32+0.35*AL32</f>
        <v>0.06644467889881</v>
      </c>
      <c r="AO32" s="54" t="n">
        <f aca="false">0.01*AD32/$AM$42</f>
        <v>4.02529443131672E-005</v>
      </c>
      <c r="AP32" s="53" t="n">
        <f aca="false">AO32*$J$42</f>
        <v>490.316767360703</v>
      </c>
      <c r="AQ32" s="54" t="n">
        <f aca="false">0.15*AF32/$AM$42</f>
        <v>0.0202742663012768</v>
      </c>
      <c r="AR32" s="53" t="n">
        <f aca="false">AQ32*$J$42</f>
        <v>246958.648195092</v>
      </c>
      <c r="AS32" s="54" t="n">
        <f aca="false">0.24*AH32/$AM$42</f>
        <v>0.00033280888976403</v>
      </c>
      <c r="AT32" s="53" t="n">
        <f aca="false">AS32*$J$42</f>
        <v>4053.90914285555</v>
      </c>
      <c r="AU32" s="54" t="n">
        <f aca="false">0.25*AJ32/$AM$42</f>
        <v>0.00066726906507773</v>
      </c>
      <c r="AV32" s="53" t="n">
        <f aca="false">AU32*$J$42</f>
        <v>8127.9324166528</v>
      </c>
      <c r="AW32" s="54" t="n">
        <f aca="false">0.35*AL32/$AM$42</f>
        <v>0.000461289583714617</v>
      </c>
      <c r="AX32" s="53" t="n">
        <f aca="false">AW32*$J$42</f>
        <v>5618.91859995271</v>
      </c>
    </row>
    <row r="33" customFormat="false" ht="12.8" hidden="false" customHeight="false" outlineLevel="0" collapsed="false">
      <c r="A33" s="60" t="s">
        <v>40</v>
      </c>
      <c r="B33" s="50"/>
      <c r="C33" s="50"/>
      <c r="D33" s="50"/>
      <c r="E33" s="50"/>
      <c r="F33" s="50"/>
      <c r="G33" s="50"/>
      <c r="H33" s="50"/>
      <c r="I33" s="54" t="n">
        <f aca="false">AO33+AQ33+AS33+AU33+AW33</f>
        <v>0.00468468394232448</v>
      </c>
      <c r="J33" s="53" t="n">
        <f aca="false">ROUND(AP33+AR33+AT33+AV33+AX33,0)</f>
        <v>57064</v>
      </c>
      <c r="K33" s="54" t="n">
        <f aca="false">I33-DatosMinisterio!J33</f>
        <v>0</v>
      </c>
      <c r="L33" s="53" t="n">
        <f aca="false">J33-DatosMinisterio!K33</f>
        <v>0</v>
      </c>
      <c r="M33" s="54" t="n">
        <f aca="false">P68/P$77</f>
        <v>0.0182108380323432</v>
      </c>
      <c r="N33" s="53" t="n">
        <f aca="false">ROUND(N$42*M33,0)</f>
        <v>4214661</v>
      </c>
      <c r="O33" s="53" t="n">
        <f aca="false">N33-DatosMinisterio!L33</f>
        <v>1</v>
      </c>
      <c r="P33" s="55" t="n">
        <f aca="false">N33+J33</f>
        <v>4271725</v>
      </c>
      <c r="Q33" s="53" t="n">
        <f aca="false">P33-DatosMinisterio!M33</f>
        <v>1</v>
      </c>
      <c r="S33" s="55" t="n">
        <f aca="false">B33+DatosMinisterio!B33</f>
        <v>4853</v>
      </c>
      <c r="T33" s="55" t="n">
        <f aca="false">C33+DatosMinisterio!C33</f>
        <v>22</v>
      </c>
      <c r="U33" s="55" t="n">
        <f aca="false">D33+DatosMinisterio!D33</f>
        <v>322.686393146005</v>
      </c>
      <c r="V33" s="55" t="n">
        <f aca="false">E33+DatosMinisterio!E33</f>
        <v>223.147302236914</v>
      </c>
      <c r="W33" s="55" t="n">
        <f aca="false">F33+DatosMinisterio!F33</f>
        <v>2</v>
      </c>
      <c r="X33" s="55" t="n">
        <f aca="false">G33+DatosMinisterio!G33</f>
        <v>32</v>
      </c>
      <c r="Y33" s="55" t="n">
        <f aca="false">H33+DatosMinisterio!H33</f>
        <v>5</v>
      </c>
      <c r="Z33" s="55" t="n">
        <f aca="false">X33+0.33*Y33</f>
        <v>33.65</v>
      </c>
      <c r="AC33" s="61" t="n">
        <f aca="false">IF(T33&gt;0,S33/T33,0)</f>
        <v>220.590909090909</v>
      </c>
      <c r="AD33" s="62" t="n">
        <f aca="false">EXP((((AC33-AC42)/AC43+2)/4-1.9)^3)</f>
        <v>0.122293922895253</v>
      </c>
      <c r="AE33" s="63" t="n">
        <f aca="false">S33/U33</f>
        <v>15.0393698125479</v>
      </c>
      <c r="AF33" s="62" t="n">
        <f aca="false">EXP((((AE33-AE42)/AE43+2)/4-1.9)^3)</f>
        <v>0.0100674031234292</v>
      </c>
      <c r="AG33" s="62" t="n">
        <f aca="false">V33/U33</f>
        <v>0.691529940451958</v>
      </c>
      <c r="AH33" s="62" t="n">
        <f aca="false">EXP((((AG33-AG42)/AG43+2)/4-1.9)^3)</f>
        <v>0.0412350666102546</v>
      </c>
      <c r="AI33" s="62" t="n">
        <f aca="false">W33/U33</f>
        <v>0.00619796818979927</v>
      </c>
      <c r="AJ33" s="62" t="n">
        <f aca="false">EXP((((AI33-AI42)/AI43+2)/4-1.9)^3)</f>
        <v>0.00369905256894576</v>
      </c>
      <c r="AK33" s="62" t="n">
        <f aca="false">Z33/U33</f>
        <v>0.104280814793373</v>
      </c>
      <c r="AL33" s="62" t="n">
        <f aca="false">EXP((((AK33-AK42)/AK43+2)/4-1.9)^3)</f>
        <v>0.00211465462888917</v>
      </c>
      <c r="AM33" s="62" t="n">
        <f aca="false">0.01*AD33+0.15*AF33+0.24*AH33+0.25*AJ33+0.35*AL33</f>
        <v>0.0142943579462757</v>
      </c>
      <c r="AO33" s="54" t="n">
        <f aca="false">0.01*AD33/$AM$42</f>
        <v>0.000400793361257985</v>
      </c>
      <c r="AP33" s="53" t="n">
        <f aca="false">AO33*$J$42</f>
        <v>4882.0206478005</v>
      </c>
      <c r="AQ33" s="54" t="n">
        <f aca="false">0.15*AF33/$AM$42</f>
        <v>0.000494907871313562</v>
      </c>
      <c r="AR33" s="53" t="n">
        <f aca="false">AQ33*$J$42</f>
        <v>6028.4193304204</v>
      </c>
      <c r="AS33" s="54" t="n">
        <f aca="false">0.24*AH33/$AM$42</f>
        <v>0.00324334826597909</v>
      </c>
      <c r="AT33" s="53" t="n">
        <f aca="false">AS33*$J$42</f>
        <v>39506.8749462786</v>
      </c>
      <c r="AU33" s="54" t="n">
        <f aca="false">0.25*AJ33/$AM$42</f>
        <v>0.000303072237254092</v>
      </c>
      <c r="AV33" s="53" t="n">
        <f aca="false">AU33*$J$42</f>
        <v>3691.69019019047</v>
      </c>
      <c r="AW33" s="54" t="n">
        <f aca="false">0.35*AL33/$AM$42</f>
        <v>0.000242562206519748</v>
      </c>
      <c r="AX33" s="53" t="n">
        <f aca="false">AW33*$J$42</f>
        <v>2954.62404089875</v>
      </c>
    </row>
    <row r="34" customFormat="false" ht="12.8" hidden="false" customHeight="false" outlineLevel="0" collapsed="false">
      <c r="A34" s="60" t="s">
        <v>41</v>
      </c>
      <c r="B34" s="50"/>
      <c r="C34" s="50"/>
      <c r="D34" s="50"/>
      <c r="E34" s="50"/>
      <c r="F34" s="50"/>
      <c r="G34" s="50"/>
      <c r="H34" s="50"/>
      <c r="I34" s="54" t="n">
        <f aca="false">AO34+AQ34+AS34+AU34+AW34</f>
        <v>0.024143815100431</v>
      </c>
      <c r="J34" s="53" t="n">
        <f aca="false">ROUND(AP34+AR34+AT34+AV34+AX34,0)</f>
        <v>294093</v>
      </c>
      <c r="K34" s="54" t="n">
        <f aca="false">I34-DatosMinisterio!J34</f>
        <v>0</v>
      </c>
      <c r="L34" s="53" t="n">
        <f aca="false">J34-DatosMinisterio!K34</f>
        <v>0</v>
      </c>
      <c r="M34" s="54" t="n">
        <f aca="false">P69/P$77</f>
        <v>0.0134970323302365</v>
      </c>
      <c r="N34" s="53" t="n">
        <f aca="false">ROUND(N$42*M34,0)</f>
        <v>3123712</v>
      </c>
      <c r="O34" s="53" t="n">
        <f aca="false">N34-DatosMinisterio!L34</f>
        <v>-1</v>
      </c>
      <c r="P34" s="55" t="n">
        <f aca="false">N34+J34</f>
        <v>3417805</v>
      </c>
      <c r="Q34" s="53" t="n">
        <f aca="false">P34-DatosMinisterio!M34</f>
        <v>-1</v>
      </c>
      <c r="S34" s="55" t="n">
        <f aca="false">B34+DatosMinisterio!B34</f>
        <v>8273</v>
      </c>
      <c r="T34" s="55" t="n">
        <f aca="false">C34+DatosMinisterio!C34</f>
        <v>76</v>
      </c>
      <c r="U34" s="55" t="n">
        <f aca="false">D34+DatosMinisterio!D34</f>
        <v>374.756643124355</v>
      </c>
      <c r="V34" s="55" t="n">
        <f aca="false">E34+DatosMinisterio!E34</f>
        <v>306.954112321824</v>
      </c>
      <c r="W34" s="55" t="n">
        <f aca="false">F34+DatosMinisterio!F34</f>
        <v>34</v>
      </c>
      <c r="X34" s="55" t="n">
        <f aca="false">G34+DatosMinisterio!G34</f>
        <v>85</v>
      </c>
      <c r="Y34" s="55" t="n">
        <f aca="false">H34+DatosMinisterio!H34</f>
        <v>17</v>
      </c>
      <c r="Z34" s="55" t="n">
        <f aca="false">X34+0.33*Y34</f>
        <v>90.61</v>
      </c>
      <c r="AC34" s="61" t="n">
        <f aca="false">IF(T34&gt;0,S34/T34,0)</f>
        <v>108.855263157895</v>
      </c>
      <c r="AD34" s="62" t="n">
        <f aca="false">EXP((((AC34-AC42)/AC43+2)/4-1.9)^3)</f>
        <v>0.0154525475009991</v>
      </c>
      <c r="AE34" s="63" t="n">
        <f aca="false">S34/U34</f>
        <v>22.0756593693118</v>
      </c>
      <c r="AF34" s="62" t="n">
        <f aca="false">EXP((((AE34-AE42)/AE43+2)/4-1.9)^3)</f>
        <v>0.122502432385773</v>
      </c>
      <c r="AG34" s="62" t="n">
        <f aca="false">V34/U34</f>
        <v>0.81907584015787</v>
      </c>
      <c r="AH34" s="62" t="n">
        <f aca="false">EXP((((AG34-AG42)/AG43+2)/4-1.9)^3)</f>
        <v>0.200229698954666</v>
      </c>
      <c r="AI34" s="62" t="n">
        <f aca="false">W34/U34</f>
        <v>0.0907255431592652</v>
      </c>
      <c r="AJ34" s="62" t="n">
        <f aca="false">EXP((((AI34-AI42)/AI43+2)/4-1.9)^3)</f>
        <v>0.0192032826567969</v>
      </c>
      <c r="AK34" s="62" t="n">
        <f aca="false">Z34/U34</f>
        <v>0.241783572519442</v>
      </c>
      <c r="AL34" s="62" t="n">
        <f aca="false">EXP((((AK34-AK42)/AK43+2)/4-1.9)^3)</f>
        <v>0.00652597326114981</v>
      </c>
      <c r="AM34" s="62" t="n">
        <f aca="false">0.01*AD34+0.15*AF34+0.24*AH34+0.25*AJ34+0.35*AL34</f>
        <v>0.0736699293875974</v>
      </c>
      <c r="AO34" s="54" t="n">
        <f aca="false">0.01*AD34/$AM$42</f>
        <v>5.06425691996873E-005</v>
      </c>
      <c r="AP34" s="53" t="n">
        <f aca="false">AO34*$J$42</f>
        <v>616.871666023918</v>
      </c>
      <c r="AQ34" s="54" t="n">
        <f aca="false">0.15*AF34/$AM$42</f>
        <v>0.00602215062806838</v>
      </c>
      <c r="AR34" s="53" t="n">
        <f aca="false">AQ34*$J$42</f>
        <v>73355.1664082331</v>
      </c>
      <c r="AS34" s="54" t="n">
        <f aca="false">0.24*AH34/$AM$42</f>
        <v>0.0157490868886005</v>
      </c>
      <c r="AT34" s="53" t="n">
        <f aca="false">AS34*$J$42</f>
        <v>191837.926488659</v>
      </c>
      <c r="AU34" s="54" t="n">
        <f aca="false">0.25*AJ34/$AM$42</f>
        <v>0.00157337094538152</v>
      </c>
      <c r="AV34" s="53" t="n">
        <f aca="false">AU34*$J$42</f>
        <v>19165.0615616302</v>
      </c>
      <c r="AW34" s="54" t="n">
        <f aca="false">0.35*AL34/$AM$42</f>
        <v>0.000748564069180842</v>
      </c>
      <c r="AX34" s="53" t="n">
        <f aca="false">AW34*$J$42</f>
        <v>9118.17808177236</v>
      </c>
    </row>
    <row r="35" customFormat="false" ht="12.8" hidden="false" customHeight="false" outlineLevel="0" collapsed="false">
      <c r="A35" s="60" t="s">
        <v>42</v>
      </c>
      <c r="B35" s="50"/>
      <c r="C35" s="50"/>
      <c r="D35" s="50"/>
      <c r="E35" s="50"/>
      <c r="F35" s="50"/>
      <c r="G35" s="50"/>
      <c r="H35" s="50"/>
      <c r="I35" s="54" t="n">
        <f aca="false">AO35+AQ35+AS35+AU35+AW35</f>
        <v>0.0177325008407746</v>
      </c>
      <c r="J35" s="53" t="n">
        <f aca="false">ROUND(AP35+AR35+AT35+AV35+AX35,0)</f>
        <v>215998</v>
      </c>
      <c r="K35" s="54" t="n">
        <f aca="false">I35-DatosMinisterio!J35</f>
        <v>1.07552855510562E-016</v>
      </c>
      <c r="L35" s="53" t="n">
        <f aca="false">J35-DatosMinisterio!K35</f>
        <v>0</v>
      </c>
      <c r="M35" s="54" t="n">
        <f aca="false">P70/P$77</f>
        <v>0.0190387055477239</v>
      </c>
      <c r="N35" s="53" t="n">
        <f aca="false">ROUND(N$42*M35,0)</f>
        <v>4406260</v>
      </c>
      <c r="O35" s="53" t="n">
        <f aca="false">N35-DatosMinisterio!L35</f>
        <v>0</v>
      </c>
      <c r="P35" s="55" t="n">
        <f aca="false">N35+J35</f>
        <v>4622258</v>
      </c>
      <c r="Q35" s="53" t="n">
        <f aca="false">P35-DatosMinisterio!M35</f>
        <v>0</v>
      </c>
      <c r="S35" s="55" t="n">
        <f aca="false">B35+DatosMinisterio!B35</f>
        <v>8976</v>
      </c>
      <c r="T35" s="55" t="n">
        <f aca="false">C35+DatosMinisterio!C35</f>
        <v>44</v>
      </c>
      <c r="U35" s="55" t="n">
        <f aca="false">D35+DatosMinisterio!D35</f>
        <v>348.818592897527</v>
      </c>
      <c r="V35" s="55" t="n">
        <f aca="false">E35+DatosMinisterio!E35</f>
        <v>225.904956533891</v>
      </c>
      <c r="W35" s="55" t="n">
        <f aca="false">F35+DatosMinisterio!F35</f>
        <v>23</v>
      </c>
      <c r="X35" s="55" t="n">
        <f aca="false">G35+DatosMinisterio!G35</f>
        <v>94</v>
      </c>
      <c r="Y35" s="55" t="n">
        <f aca="false">H35+DatosMinisterio!H35</f>
        <v>7</v>
      </c>
      <c r="Z35" s="55" t="n">
        <f aca="false">X35+0.33*Y35</f>
        <v>96.31</v>
      </c>
      <c r="AC35" s="61" t="n">
        <f aca="false">IF(T35&gt;0,S35/T35,0)</f>
        <v>204</v>
      </c>
      <c r="AD35" s="62" t="n">
        <f aca="false">EXP((((AC35-AC42)/AC43+2)/4-1.9)^3)</f>
        <v>0.095289974752829</v>
      </c>
      <c r="AE35" s="63" t="n">
        <f aca="false">S35/U35</f>
        <v>25.7325732709348</v>
      </c>
      <c r="AF35" s="62" t="n">
        <f aca="false">EXP((((AE35-AE42)/AE43+2)/4-1.9)^3)</f>
        <v>0.281997006317271</v>
      </c>
      <c r="AG35" s="62" t="n">
        <f aca="false">V35/U35</f>
        <v>0.64762877075264</v>
      </c>
      <c r="AH35" s="62" t="n">
        <f aca="false">EXP((((AG35-AG42)/AG43+2)/4-1.9)^3)</f>
        <v>0.0200749829292879</v>
      </c>
      <c r="AI35" s="62" t="n">
        <f aca="false">W35/U35</f>
        <v>0.0659368521871102</v>
      </c>
      <c r="AJ35" s="62" t="n">
        <f aca="false">EXP((((AI35-AI42)/AI43+2)/4-1.9)^3)</f>
        <v>0.0123210193500252</v>
      </c>
      <c r="AK35" s="62" t="n">
        <f aca="false">Z35/U35</f>
        <v>0.276103401484373</v>
      </c>
      <c r="AL35" s="62" t="n">
        <f aca="false">EXP((((AK35-AK42)/AK43+2)/4-1.9)^3)</f>
        <v>0.00844688461190642</v>
      </c>
      <c r="AM35" s="62" t="n">
        <f aca="false">0.01*AD35+0.15*AF35+0.24*AH35+0.25*AJ35+0.35*AL35</f>
        <v>0.0541071110498215</v>
      </c>
      <c r="AO35" s="54" t="n">
        <f aca="false">0.01*AD35/$AM$42</f>
        <v>0.000312293435120947</v>
      </c>
      <c r="AP35" s="53" t="n">
        <f aca="false">AO35*$J$42</f>
        <v>3804.01260551726</v>
      </c>
      <c r="AQ35" s="54" t="n">
        <f aca="false">0.15*AF35/$AM$42</f>
        <v>0.0138628141142459</v>
      </c>
      <c r="AR35" s="53" t="n">
        <f aca="false">AQ35*$J$42</f>
        <v>168861.441541705</v>
      </c>
      <c r="AS35" s="54" t="n">
        <f aca="false">0.24*AH35/$AM$42</f>
        <v>0.00157899977920913</v>
      </c>
      <c r="AT35" s="53" t="n">
        <f aca="false">AS35*$J$42</f>
        <v>19233.6257785703</v>
      </c>
      <c r="AU35" s="54" t="n">
        <f aca="false">0.25*AJ35/$AM$42</f>
        <v>0.00100949062768452</v>
      </c>
      <c r="AV35" s="53" t="n">
        <f aca="false">AU35*$J$42</f>
        <v>12296.4963108374</v>
      </c>
      <c r="AW35" s="54" t="n">
        <f aca="false">0.35*AL35/$AM$42</f>
        <v>0.000968902884514063</v>
      </c>
      <c r="AX35" s="53" t="n">
        <f aca="false">AW35*$J$42</f>
        <v>11802.1013947543</v>
      </c>
    </row>
    <row r="36" customFormat="false" ht="12.8" hidden="false" customHeight="false" outlineLevel="0" collapsed="false">
      <c r="A36" s="60" t="s">
        <v>43</v>
      </c>
      <c r="B36" s="50"/>
      <c r="C36" s="50"/>
      <c r="D36" s="50"/>
      <c r="E36" s="50"/>
      <c r="F36" s="50"/>
      <c r="G36" s="50"/>
      <c r="H36" s="50"/>
      <c r="I36" s="54" t="n">
        <f aca="false">AO36+AQ36+AS36+AU36+AW36</f>
        <v>0.00872372864467968</v>
      </c>
      <c r="J36" s="53" t="n">
        <f aca="false">ROUND(AP36+AR36+AT36+AV36+AX36,0)</f>
        <v>106263</v>
      </c>
      <c r="K36" s="54" t="n">
        <f aca="false">I36-DatosMinisterio!J36</f>
        <v>6.59194920871187E-017</v>
      </c>
      <c r="L36" s="53" t="n">
        <f aca="false">J36-DatosMinisterio!K36</f>
        <v>0</v>
      </c>
      <c r="M36" s="54" t="n">
        <f aca="false">P71/P$77</f>
        <v>0.0112607460212135</v>
      </c>
      <c r="N36" s="53" t="n">
        <f aca="false">ROUND(N$42*M36,0)</f>
        <v>2606153</v>
      </c>
      <c r="O36" s="53" t="n">
        <f aca="false">N36-DatosMinisterio!L36</f>
        <v>0</v>
      </c>
      <c r="P36" s="55" t="n">
        <f aca="false">N36+J36</f>
        <v>2712416</v>
      </c>
      <c r="Q36" s="53" t="n">
        <f aca="false">P36-DatosMinisterio!M36</f>
        <v>0</v>
      </c>
      <c r="S36" s="55" t="n">
        <f aca="false">B36+DatosMinisterio!B36</f>
        <v>9776</v>
      </c>
      <c r="T36" s="55" t="n">
        <f aca="false">C36+DatosMinisterio!C36</f>
        <v>125</v>
      </c>
      <c r="U36" s="55" t="n">
        <f aca="false">D36+DatosMinisterio!D36</f>
        <v>470.584581105169</v>
      </c>
      <c r="V36" s="55" t="n">
        <f aca="false">E36+DatosMinisterio!E36</f>
        <v>310.207575757576</v>
      </c>
      <c r="W36" s="55" t="n">
        <f aca="false">F36+DatosMinisterio!F36</f>
        <v>40</v>
      </c>
      <c r="X36" s="55" t="n">
        <f aca="false">G36+DatosMinisterio!G36</f>
        <v>134</v>
      </c>
      <c r="Y36" s="55" t="n">
        <f aca="false">H36+DatosMinisterio!H36</f>
        <v>26</v>
      </c>
      <c r="Z36" s="55" t="n">
        <f aca="false">X36+0.33*Y36</f>
        <v>142.58</v>
      </c>
      <c r="AC36" s="61" t="n">
        <f aca="false">IF(T36&gt;0,S36/T36,0)</f>
        <v>78.208</v>
      </c>
      <c r="AD36" s="62" t="n">
        <f aca="false">EXP((((AC36-AC42)/AC43+2)/4-1.9)^3)</f>
        <v>0.00736699606123873</v>
      </c>
      <c r="AE36" s="63" t="n">
        <f aca="false">S36/U36</f>
        <v>20.7741613145102</v>
      </c>
      <c r="AF36" s="62" t="n">
        <f aca="false">EXP((((AE36-AE42)/AE43+2)/4-1.9)^3)</f>
        <v>0.0848264018753784</v>
      </c>
      <c r="AG36" s="62" t="n">
        <f aca="false">V36/U36</f>
        <v>0.659196217243355</v>
      </c>
      <c r="AH36" s="62" t="n">
        <f aca="false">EXP((((AG36-AG42)/AG43+2)/4-1.9)^3)</f>
        <v>0.0244996489715565</v>
      </c>
      <c r="AI36" s="62" t="n">
        <f aca="false">W36/U36</f>
        <v>0.0850006600430042</v>
      </c>
      <c r="AJ36" s="62" t="n">
        <f aca="false">EXP((((AI36-AI42)/AI43+2)/4-1.9)^3)</f>
        <v>0.0173810193753364</v>
      </c>
      <c r="AK36" s="62" t="n">
        <f aca="false">Z36/U36</f>
        <v>0.302984852723288</v>
      </c>
      <c r="AL36" s="62" t="n">
        <f aca="false">EXP((((AK36-AK42)/AK43+2)/4-1.9)^3)</f>
        <v>0.0102739386984533</v>
      </c>
      <c r="AM36" s="62" t="n">
        <f aca="false">0.01*AD36+0.15*AF36+0.24*AH36+0.25*AJ36+0.35*AL36</f>
        <v>0.0266186793833855</v>
      </c>
      <c r="AO36" s="54" t="n">
        <f aca="false">0.01*AD36/$AM$42</f>
        <v>2.41438253337183E-005</v>
      </c>
      <c r="AP36" s="53" t="n">
        <f aca="false">AO36*$J$42</f>
        <v>294.093328856886</v>
      </c>
      <c r="AQ36" s="54" t="n">
        <f aca="false">0.15*AF36/$AM$42</f>
        <v>0.00417001817336908</v>
      </c>
      <c r="AR36" s="53" t="n">
        <f aca="false">AQ36*$J$42</f>
        <v>50794.5410078461</v>
      </c>
      <c r="AS36" s="54" t="n">
        <f aca="false">0.24*AH36/$AM$42</f>
        <v>0.00192702232689575</v>
      </c>
      <c r="AT36" s="53" t="n">
        <f aca="false">AS36*$J$42</f>
        <v>23472.8508455058</v>
      </c>
      <c r="AU36" s="54" t="n">
        <f aca="false">0.25*AJ36/$AM$42</f>
        <v>0.00142406854989391</v>
      </c>
      <c r="AV36" s="53" t="n">
        <f aca="false">AU36*$J$42</f>
        <v>17346.4252068543</v>
      </c>
      <c r="AW36" s="54" t="n">
        <f aca="false">0.35*AL36/$AM$42</f>
        <v>0.00117847576918721</v>
      </c>
      <c r="AX36" s="53" t="n">
        <f aca="false">AW36*$J$42</f>
        <v>14354.8860690864</v>
      </c>
    </row>
    <row r="37" customFormat="false" ht="12.8" hidden="false" customHeight="false" outlineLevel="0" collapsed="false">
      <c r="A37" s="60" t="s">
        <v>44</v>
      </c>
      <c r="B37" s="50"/>
      <c r="C37" s="50"/>
      <c r="D37" s="50"/>
      <c r="E37" s="50"/>
      <c r="F37" s="50"/>
      <c r="G37" s="50"/>
      <c r="H37" s="50"/>
      <c r="I37" s="54" t="n">
        <f aca="false">AO37+AQ37+AS37+AU37+AW37</f>
        <v>0.0100101153449379</v>
      </c>
      <c r="J37" s="53" t="n">
        <f aca="false">ROUND(AP37+AR37+AT37+AV37+AX37,0)</f>
        <v>121932</v>
      </c>
      <c r="K37" s="54" t="n">
        <f aca="false">I37-DatosMinisterio!J37</f>
        <v>4.33680868994202E-017</v>
      </c>
      <c r="L37" s="53" t="n">
        <f aca="false">J37-DatosMinisterio!K37</f>
        <v>0</v>
      </c>
      <c r="M37" s="54" t="n">
        <f aca="false">P72/P$77</f>
        <v>0.0109188970018536</v>
      </c>
      <c r="N37" s="53" t="n">
        <f aca="false">ROUND(N$42*M37,0)</f>
        <v>2527036</v>
      </c>
      <c r="O37" s="53" t="n">
        <f aca="false">N37-DatosMinisterio!L37</f>
        <v>0</v>
      </c>
      <c r="P37" s="55" t="n">
        <f aca="false">N37+J37</f>
        <v>2648968</v>
      </c>
      <c r="Q37" s="53" t="n">
        <f aca="false">P37-DatosMinisterio!M37</f>
        <v>0</v>
      </c>
      <c r="S37" s="55" t="n">
        <f aca="false">B37+DatosMinisterio!B37</f>
        <v>8152</v>
      </c>
      <c r="T37" s="55" t="n">
        <f aca="false">C37+DatosMinisterio!C37</f>
        <v>34</v>
      </c>
      <c r="U37" s="55" t="n">
        <f aca="false">D37+DatosMinisterio!D37</f>
        <v>442.755103218379</v>
      </c>
      <c r="V37" s="55" t="n">
        <f aca="false">E37+DatosMinisterio!E37</f>
        <v>306.007982006258</v>
      </c>
      <c r="W37" s="55" t="n">
        <f aca="false">F37+DatosMinisterio!F37</f>
        <v>32</v>
      </c>
      <c r="X37" s="55" t="n">
        <f aca="false">G37+DatosMinisterio!G37</f>
        <v>190</v>
      </c>
      <c r="Y37" s="55" t="n">
        <f aca="false">H37+DatosMinisterio!H37</f>
        <v>33</v>
      </c>
      <c r="Z37" s="55" t="n">
        <f aca="false">X37+0.33*Y37</f>
        <v>200.89</v>
      </c>
      <c r="AC37" s="61" t="n">
        <f aca="false">IF(T37&gt;0,S37/T37,0)</f>
        <v>239.764705882353</v>
      </c>
      <c r="AD37" s="62" t="n">
        <f aca="false">EXP((((AC37-AC42)/AC43+2)/4-1.9)^3)</f>
        <v>0.159494751451463</v>
      </c>
      <c r="AE37" s="63" t="n">
        <f aca="false">S37/U37</f>
        <v>18.4119842792172</v>
      </c>
      <c r="AF37" s="62" t="n">
        <f aca="false">EXP((((AE37-AE42)/AE43+2)/4-1.9)^3)</f>
        <v>0.0391916727677197</v>
      </c>
      <c r="AG37" s="62" t="n">
        <f aca="false">V37/U37</f>
        <v>0.691145013986042</v>
      </c>
      <c r="AH37" s="62" t="n">
        <f aca="false">EXP((((AG37-AG42)/AG43+2)/4-1.9)^3)</f>
        <v>0.0409928280042631</v>
      </c>
      <c r="AI37" s="62" t="n">
        <f aca="false">W37/U37</f>
        <v>0.0722747174846604</v>
      </c>
      <c r="AJ37" s="62" t="n">
        <f aca="false">EXP((((AI37-AI42)/AI43+2)/4-1.9)^3)</f>
        <v>0.0138428999800291</v>
      </c>
      <c r="AK37" s="62" t="n">
        <f aca="false">Z37/U37</f>
        <v>0.45372712485917</v>
      </c>
      <c r="AL37" s="62" t="n">
        <f aca="false">EXP((((AK37-AK42)/AK43+2)/4-1.9)^3)</f>
        <v>0.0279174971075592</v>
      </c>
      <c r="AM37" s="62" t="n">
        <f aca="false">0.01*AD37+0.15*AF37+0.24*AH37+0.25*AJ37+0.35*AL37</f>
        <v>0.0305438261333487</v>
      </c>
      <c r="AO37" s="54" t="n">
        <f aca="false">0.01*AD37/$AM$42</f>
        <v>0.000522711480863944</v>
      </c>
      <c r="AP37" s="53" t="n">
        <f aca="false">AO37*$J$42</f>
        <v>6367.09209556377</v>
      </c>
      <c r="AQ37" s="54" t="n">
        <f aca="false">0.15*AF37/$AM$42</f>
        <v>0.00192664057502081</v>
      </c>
      <c r="AR37" s="53" t="n">
        <f aca="false">AQ37*$J$42</f>
        <v>23468.2007671464</v>
      </c>
      <c r="AS37" s="54" t="n">
        <f aca="false">0.24*AH37/$AM$42</f>
        <v>0.00322429496432878</v>
      </c>
      <c r="AT37" s="53" t="n">
        <f aca="false">AS37*$J$42</f>
        <v>39274.7887366328</v>
      </c>
      <c r="AU37" s="54" t="n">
        <f aca="false">0.25*AJ37/$AM$42</f>
        <v>0.00113418195303663</v>
      </c>
      <c r="AV37" s="53" t="n">
        <f aca="false">AU37*$J$42</f>
        <v>13815.3478782882</v>
      </c>
      <c r="AW37" s="54" t="n">
        <f aca="false">0.35*AL37/$AM$42</f>
        <v>0.00320228637168778</v>
      </c>
      <c r="AX37" s="53" t="n">
        <f aca="false">AW37*$J$42</f>
        <v>39006.7044466007</v>
      </c>
    </row>
    <row r="38" customFormat="false" ht="12.8" hidden="false" customHeight="false" outlineLevel="0" collapsed="false">
      <c r="A38" s="60" t="s">
        <v>45</v>
      </c>
      <c r="B38" s="50"/>
      <c r="C38" s="50"/>
      <c r="D38" s="50"/>
      <c r="E38" s="50"/>
      <c r="F38" s="50"/>
      <c r="G38" s="50"/>
      <c r="H38" s="50"/>
      <c r="I38" s="54" t="n">
        <f aca="false">AO38+AQ38+AS38+AU38+AW38</f>
        <v>0.0108622613116411</v>
      </c>
      <c r="J38" s="53" t="n">
        <f aca="false">ROUND(AP38+AR38+AT38+AV38+AX38,0)</f>
        <v>132312</v>
      </c>
      <c r="K38" s="54" t="n">
        <f aca="false">I38-DatosMinisterio!J38</f>
        <v>8.84708972748172E-017</v>
      </c>
      <c r="L38" s="53" t="n">
        <f aca="false">J38-DatosMinisterio!K38</f>
        <v>0</v>
      </c>
      <c r="M38" s="54" t="n">
        <f aca="false">P73/P$77</f>
        <v>0.00897058690844422</v>
      </c>
      <c r="N38" s="53" t="n">
        <f aca="false">ROUND(N$42*M38,0)</f>
        <v>2076125</v>
      </c>
      <c r="O38" s="53" t="n">
        <f aca="false">N38-DatosMinisterio!L38</f>
        <v>-2</v>
      </c>
      <c r="P38" s="55" t="n">
        <f aca="false">N38+J38</f>
        <v>2208437</v>
      </c>
      <c r="Q38" s="53" t="n">
        <f aca="false">P38-DatosMinisterio!M38</f>
        <v>-2</v>
      </c>
      <c r="S38" s="55" t="n">
        <f aca="false">B38+DatosMinisterio!B38</f>
        <v>11057</v>
      </c>
      <c r="T38" s="55" t="n">
        <f aca="false">C38+DatosMinisterio!C38</f>
        <v>63</v>
      </c>
      <c r="U38" s="55" t="n">
        <f aca="false">D38+DatosMinisterio!D38</f>
        <v>514.993097593895</v>
      </c>
      <c r="V38" s="55" t="n">
        <f aca="false">E38+DatosMinisterio!E38</f>
        <v>350.056830669331</v>
      </c>
      <c r="W38" s="55" t="n">
        <f aca="false">F38+DatosMinisterio!F38</f>
        <v>48</v>
      </c>
      <c r="X38" s="55" t="n">
        <f aca="false">G38+DatosMinisterio!G38</f>
        <v>150</v>
      </c>
      <c r="Y38" s="55" t="n">
        <f aca="false">H38+DatosMinisterio!H38</f>
        <v>27</v>
      </c>
      <c r="Z38" s="55" t="n">
        <f aca="false">X38+0.33*Y38</f>
        <v>158.91</v>
      </c>
      <c r="AC38" s="61" t="n">
        <f aca="false">IF(T38&gt;0,S38/T38,0)</f>
        <v>175.507936507937</v>
      </c>
      <c r="AD38" s="62" t="n">
        <f aca="false">EXP((((AC38-AC42)/AC43+2)/4-1.9)^3)</f>
        <v>0.0593651757554011</v>
      </c>
      <c r="AE38" s="63" t="n">
        <f aca="false">S38/U38</f>
        <v>21.4701906717964</v>
      </c>
      <c r="AF38" s="62" t="n">
        <f aca="false">EXP((((AE38-AE42)/AE43+2)/4-1.9)^3)</f>
        <v>0.103758521496966</v>
      </c>
      <c r="AG38" s="62" t="n">
        <f aca="false">V38/U38</f>
        <v>0.679731111552437</v>
      </c>
      <c r="AH38" s="62" t="n">
        <f aca="false">EXP((((AG38-AG42)/AG43+2)/4-1.9)^3)</f>
        <v>0.0343078300063042</v>
      </c>
      <c r="AI38" s="62" t="n">
        <f aca="false">W38/U38</f>
        <v>0.0932051326984019</v>
      </c>
      <c r="AJ38" s="62" t="n">
        <f aca="false">EXP((((AI38-AI42)/AI43+2)/4-1.9)^3)</f>
        <v>0.0200404412556827</v>
      </c>
      <c r="AK38" s="62" t="n">
        <f aca="false">Z38/U38</f>
        <v>0.308567242439647</v>
      </c>
      <c r="AL38" s="62" t="n">
        <f aca="false">EXP((((AK38-AK42)/AK43+2)/4-1.9)^3)</f>
        <v>0.0106930180555534</v>
      </c>
      <c r="AM38" s="62" t="n">
        <f aca="false">0.01*AD38+0.15*AF38+0.24*AH38+0.25*AJ38+0.35*AL38</f>
        <v>0.0331439758169762</v>
      </c>
      <c r="AO38" s="54" t="n">
        <f aca="false">0.01*AD38/$AM$42</f>
        <v>0.000194557241843141</v>
      </c>
      <c r="AP38" s="53" t="n">
        <f aca="false">AO38*$J$42</f>
        <v>2369.88075070918</v>
      </c>
      <c r="AQ38" s="54" t="n">
        <f aca="false">0.15*AF38/$AM$42</f>
        <v>0.00510071051840573</v>
      </c>
      <c r="AR38" s="53" t="n">
        <f aca="false">AQ38*$J$42</f>
        <v>62131.2039479643</v>
      </c>
      <c r="AS38" s="54" t="n">
        <f aca="false">0.24*AH38/$AM$42</f>
        <v>0.00269848578182678</v>
      </c>
      <c r="AT38" s="53" t="n">
        <f aca="false">AS38*$J$42</f>
        <v>32869.9638719676</v>
      </c>
      <c r="AU38" s="54" t="n">
        <f aca="false">0.25*AJ38/$AM$42</f>
        <v>0.00164196135462059</v>
      </c>
      <c r="AV38" s="53" t="n">
        <f aca="false">AU38*$J$42</f>
        <v>20000.5539288071</v>
      </c>
      <c r="AW38" s="54" t="n">
        <f aca="false">0.35*AL38/$AM$42</f>
        <v>0.00122654641494485</v>
      </c>
      <c r="AX38" s="53" t="n">
        <f aca="false">AW38*$J$42</f>
        <v>14940.4294134304</v>
      </c>
    </row>
    <row r="39" customFormat="false" ht="12.8" hidden="false" customHeight="false" outlineLevel="0" collapsed="false">
      <c r="A39" s="60" t="s">
        <v>46</v>
      </c>
      <c r="B39" s="50"/>
      <c r="C39" s="50"/>
      <c r="D39" s="50"/>
      <c r="E39" s="50"/>
      <c r="F39" s="50"/>
      <c r="G39" s="50"/>
      <c r="H39" s="50"/>
      <c r="I39" s="54" t="n">
        <f aca="false">AO39+AQ39+AS39+AU39+AW39</f>
        <v>0.0161956403685109</v>
      </c>
      <c r="J39" s="53" t="n">
        <f aca="false">ROUND(AP39+AR39+AT39+AV39+AX39,0)</f>
        <v>197277</v>
      </c>
      <c r="K39" s="54" t="n">
        <f aca="false">I39-DatosMinisterio!J39</f>
        <v>0</v>
      </c>
      <c r="L39" s="53" t="n">
        <f aca="false">J39-DatosMinisterio!K39</f>
        <v>0</v>
      </c>
      <c r="M39" s="54" t="n">
        <f aca="false">P74/P$77</f>
        <v>0.00723657558192176</v>
      </c>
      <c r="N39" s="53" t="n">
        <f aca="false">ROUND(N$42*M39,0)</f>
        <v>1674811</v>
      </c>
      <c r="O39" s="53" t="n">
        <f aca="false">N39-DatosMinisterio!L39</f>
        <v>-2</v>
      </c>
      <c r="P39" s="55" t="n">
        <f aca="false">N39+J39</f>
        <v>1872088</v>
      </c>
      <c r="Q39" s="53" t="n">
        <f aca="false">P39-DatosMinisterio!M39</f>
        <v>-2</v>
      </c>
      <c r="S39" s="55" t="n">
        <f aca="false">B39+DatosMinisterio!B39</f>
        <v>13640</v>
      </c>
      <c r="T39" s="55" t="n">
        <f aca="false">C39+DatosMinisterio!C39</f>
        <v>104</v>
      </c>
      <c r="U39" s="55" t="n">
        <f aca="false">D39+DatosMinisterio!D39</f>
        <v>560.264224885289</v>
      </c>
      <c r="V39" s="55" t="n">
        <f aca="false">E39+DatosMinisterio!E39</f>
        <v>359.363172320832</v>
      </c>
      <c r="W39" s="55" t="n">
        <f aca="false">F39+DatosMinisterio!F39</f>
        <v>53</v>
      </c>
      <c r="X39" s="55" t="n">
        <f aca="false">G39+DatosMinisterio!G39</f>
        <v>227</v>
      </c>
      <c r="Y39" s="55" t="n">
        <f aca="false">H39+DatosMinisterio!H39</f>
        <v>23</v>
      </c>
      <c r="Z39" s="55" t="n">
        <f aca="false">X39+0.33*Y39</f>
        <v>234.59</v>
      </c>
      <c r="AC39" s="61" t="n">
        <f aca="false">IF(T39&gt;0,S39/T39,0)</f>
        <v>131.153846153846</v>
      </c>
      <c r="AD39" s="62" t="n">
        <f aca="false">EXP((((AC39-AC42)/AC43+2)/4-1.9)^3)</f>
        <v>0.0252077266421679</v>
      </c>
      <c r="AE39" s="63" t="n">
        <f aca="false">S39/U39</f>
        <v>24.3456558426387</v>
      </c>
      <c r="AF39" s="62" t="n">
        <f aca="false">EXP((((AE39-AE42)/AE43+2)/4-1.9)^3)</f>
        <v>0.212387338804341</v>
      </c>
      <c r="AG39" s="62" t="n">
        <f aca="false">V39/U39</f>
        <v>0.641417310545591</v>
      </c>
      <c r="AH39" s="62" t="n">
        <f aca="false">EXP((((AG39-AG42)/AG43+2)/4-1.9)^3)</f>
        <v>0.0179867130489158</v>
      </c>
      <c r="AI39" s="62" t="n">
        <f aca="false">W39/U39</f>
        <v>0.0945982228489628</v>
      </c>
      <c r="AJ39" s="62" t="n">
        <f aca="false">EXP((((AI39-AI42)/AI43+2)/4-1.9)^3)</f>
        <v>0.0205239105870139</v>
      </c>
      <c r="AK39" s="62" t="n">
        <f aca="false">Z39/U39</f>
        <v>0.41871315279506</v>
      </c>
      <c r="AL39" s="62" t="n">
        <f aca="false">EXP((((AK39-AK42)/AK43+2)/4-1.9)^3)</f>
        <v>0.0224563651002715</v>
      </c>
      <c r="AM39" s="62" t="n">
        <f aca="false">0.01*AD39+0.15*AF39+0.24*AH39+0.25*AJ39+0.35*AL39</f>
        <v>0.0494176946506611</v>
      </c>
      <c r="AO39" s="54" t="n">
        <f aca="false">0.01*AD39/$AM$42</f>
        <v>8.26131769379939E-005</v>
      </c>
      <c r="AP39" s="53" t="n">
        <f aca="false">AO39*$J$42</f>
        <v>1006.30218605859</v>
      </c>
      <c r="AQ39" s="54" t="n">
        <f aca="false">0.15*AF39/$AM$42</f>
        <v>0.0104408420377037</v>
      </c>
      <c r="AR39" s="53" t="n">
        <f aca="false">AQ39*$J$42</f>
        <v>127178.769250328</v>
      </c>
      <c r="AS39" s="54" t="n">
        <f aca="false">0.24*AH39/$AM$42</f>
        <v>0.00141474670404332</v>
      </c>
      <c r="AT39" s="53" t="n">
        <f aca="false">AS39*$J$42</f>
        <v>17232.8768093077</v>
      </c>
      <c r="AU39" s="54" t="n">
        <f aca="false">0.25*AJ39/$AM$42</f>
        <v>0.00168157315498277</v>
      </c>
      <c r="AV39" s="53" t="n">
        <f aca="false">AU39*$J$42</f>
        <v>20483.0609909444</v>
      </c>
      <c r="AW39" s="54" t="n">
        <f aca="false">0.35*AL39/$AM$42</f>
        <v>0.0025758652948431</v>
      </c>
      <c r="AX39" s="53" t="n">
        <f aca="false">AW39*$J$42</f>
        <v>31376.336963032</v>
      </c>
    </row>
    <row r="40" customFormat="false" ht="12.8" hidden="false" customHeight="false" outlineLevel="0" collapsed="false">
      <c r="A40" s="60" t="s">
        <v>47</v>
      </c>
      <c r="B40" s="50"/>
      <c r="C40" s="50"/>
      <c r="D40" s="50"/>
      <c r="E40" s="50"/>
      <c r="F40" s="50"/>
      <c r="G40" s="50"/>
      <c r="H40" s="50"/>
      <c r="I40" s="54" t="n">
        <f aca="false">AO40+AQ40+AS40+AU40+AW40</f>
        <v>0.0844855283644516</v>
      </c>
      <c r="J40" s="53" t="n">
        <f aca="false">ROUND(AP40+AR40+AT40+AV40+AX40,0)</f>
        <v>1029109</v>
      </c>
      <c r="K40" s="54" t="n">
        <f aca="false">I40-DatosMinisterio!J40</f>
        <v>0</v>
      </c>
      <c r="L40" s="53" t="n">
        <f aca="false">J40-DatosMinisterio!K40</f>
        <v>0</v>
      </c>
      <c r="M40" s="54" t="n">
        <f aca="false">P75/P$77</f>
        <v>0.0135601820466315</v>
      </c>
      <c r="N40" s="53" t="n">
        <f aca="false">ROUND(N$42*M40,0)</f>
        <v>3138327</v>
      </c>
      <c r="O40" s="53" t="n">
        <f aca="false">N40-DatosMinisterio!L40</f>
        <v>0</v>
      </c>
      <c r="P40" s="55" t="n">
        <f aca="false">N40+J40</f>
        <v>4167436</v>
      </c>
      <c r="Q40" s="53" t="n">
        <f aca="false">P40-DatosMinisterio!M40</f>
        <v>0</v>
      </c>
      <c r="S40" s="55" t="n">
        <f aca="false">B40+DatosMinisterio!B40</f>
        <v>1328</v>
      </c>
      <c r="T40" s="55" t="n">
        <f aca="false">C40+DatosMinisterio!C40</f>
        <v>20</v>
      </c>
      <c r="U40" s="55" t="n">
        <f aca="false">D40+DatosMinisterio!D40</f>
        <v>77.9494103935281</v>
      </c>
      <c r="V40" s="55" t="n">
        <f aca="false">E40+DatosMinisterio!E40</f>
        <v>70.5857740298917</v>
      </c>
      <c r="W40" s="55" t="n">
        <f aca="false">F40+DatosMinisterio!F40</f>
        <v>27</v>
      </c>
      <c r="X40" s="55" t="n">
        <f aca="false">G40+DatosMinisterio!G40</f>
        <v>64</v>
      </c>
      <c r="Y40" s="55" t="n">
        <f aca="false">H40+DatosMinisterio!H40</f>
        <v>4</v>
      </c>
      <c r="Z40" s="55" t="n">
        <f aca="false">X40+0.33*Y40</f>
        <v>65.32</v>
      </c>
      <c r="AC40" s="61" t="n">
        <f aca="false">IF(T40&gt;0,S40/T40,0)</f>
        <v>66.4</v>
      </c>
      <c r="AD40" s="62" t="n">
        <f aca="false">EXP((((AC40-AC42)/AC43+2)/4-1.9)^3)</f>
        <v>0.00541795220540828</v>
      </c>
      <c r="AE40" s="63" t="n">
        <f aca="false">S40/U40</f>
        <v>17.0366907625803</v>
      </c>
      <c r="AF40" s="62" t="n">
        <f aca="false">EXP((((AE40-AE42)/AE43+2)/4-1.9)^3)</f>
        <v>0.0233905371963364</v>
      </c>
      <c r="AG40" s="62" t="n">
        <f aca="false">V40/U40</f>
        <v>0.905533135831804</v>
      </c>
      <c r="AH40" s="62" t="n">
        <f aca="false">EXP((((AG40-AG42)/AG43+2)/4-1.9)^3)</f>
        <v>0.403580175410409</v>
      </c>
      <c r="AI40" s="62" t="n">
        <f aca="false">W40/U40</f>
        <v>0.346378501950051</v>
      </c>
      <c r="AJ40" s="62" t="n">
        <f aca="false">EXP((((AI40-AI42)/AI43+2)/4-1.9)^3)</f>
        <v>0.376327943517901</v>
      </c>
      <c r="AK40" s="62" t="n">
        <f aca="false">Z40/U40</f>
        <v>0.837979398051012</v>
      </c>
      <c r="AL40" s="62" t="n">
        <f aca="false">EXP((((AK40-AK42)/AK43+2)/4-1.9)^3)</f>
        <v>0.180818219968225</v>
      </c>
      <c r="AM40" s="62" t="n">
        <f aca="false">0.01*AD40+0.15*AF40+0.24*AH40+0.25*AJ40+0.35*AL40</f>
        <v>0.257790365068357</v>
      </c>
      <c r="AO40" s="54" t="n">
        <f aca="false">0.01*AD40/$AM$42</f>
        <v>1.77562320688707E-005</v>
      </c>
      <c r="AP40" s="53" t="n">
        <f aca="false">AO40*$J$42</f>
        <v>216.286745157851</v>
      </c>
      <c r="AQ40" s="54" t="n">
        <f aca="false">0.15*AF40/$AM$42</f>
        <v>0.00114986564368116</v>
      </c>
      <c r="AR40" s="53" t="n">
        <f aca="false">AQ40*$J$42</f>
        <v>14006.3892201906</v>
      </c>
      <c r="AS40" s="54" t="n">
        <f aca="false">0.24*AH40/$AM$42</f>
        <v>0.0317436388419795</v>
      </c>
      <c r="AT40" s="53" t="n">
        <f aca="false">AS40*$J$42</f>
        <v>386665.836421157</v>
      </c>
      <c r="AU40" s="54" t="n">
        <f aca="false">0.25*AJ40/$AM$42</f>
        <v>0.0308334498246149</v>
      </c>
      <c r="AV40" s="53" t="n">
        <f aca="false">AU40*$J$42</f>
        <v>375578.922301053</v>
      </c>
      <c r="AW40" s="54" t="n">
        <f aca="false">0.35*AL40/$AM$42</f>
        <v>0.0207408178221072</v>
      </c>
      <c r="AX40" s="53" t="n">
        <f aca="false">AW40*$J$42</f>
        <v>252641.661882763</v>
      </c>
    </row>
    <row r="41" customFormat="false" ht="12.8" hidden="false" customHeight="false" outlineLevel="0" collapsed="false">
      <c r="A41" s="64" t="s">
        <v>48</v>
      </c>
      <c r="B41" s="50"/>
      <c r="C41" s="50"/>
      <c r="D41" s="50"/>
      <c r="E41" s="50"/>
      <c r="F41" s="50"/>
      <c r="G41" s="50"/>
      <c r="H41" s="50"/>
      <c r="I41" s="65" t="n">
        <f aca="false">AO41+AQ41+AS41+AU41+AW41</f>
        <v>0.0330678569509417</v>
      </c>
      <c r="J41" s="66" t="n">
        <f aca="false">ROUND(AP41+AR41+AT41+AV41+AX41,0)</f>
        <v>402796</v>
      </c>
      <c r="K41" s="65" t="n">
        <f aca="false">I41-DatosMinisterio!J41</f>
        <v>0</v>
      </c>
      <c r="L41" s="66" t="n">
        <f aca="false">J41-DatosMinisterio!K41</f>
        <v>0</v>
      </c>
      <c r="M41" s="65" t="n">
        <f aca="false">P76/P$77</f>
        <v>0.0130320150966931</v>
      </c>
      <c r="N41" s="66" t="n">
        <f aca="false">ROUND(N$42*M41,0)</f>
        <v>3016090</v>
      </c>
      <c r="O41" s="66" t="n">
        <f aca="false">N41-DatosMinisterio!L41</f>
        <v>0</v>
      </c>
      <c r="P41" s="67" t="n">
        <f aca="false">N41+J41</f>
        <v>3418886</v>
      </c>
      <c r="Q41" s="66" t="n">
        <f aca="false">P41-DatosMinisterio!M41</f>
        <v>0</v>
      </c>
      <c r="S41" s="67" t="n">
        <f aca="false">B41+DatosMinisterio!B41</f>
        <v>199</v>
      </c>
      <c r="T41" s="67" t="n">
        <f aca="false">C41+DatosMinisterio!C41</f>
        <v>6</v>
      </c>
      <c r="U41" s="67" t="n">
        <f aca="false">D41+DatosMinisterio!D41</f>
        <v>28.2898407148407</v>
      </c>
      <c r="V41" s="67" t="n">
        <f aca="false">E41+DatosMinisterio!E41</f>
        <v>22.1989316239316</v>
      </c>
      <c r="W41" s="67" t="n">
        <f aca="false">F41+DatosMinisterio!F41</f>
        <v>7</v>
      </c>
      <c r="X41" s="67" t="n">
        <f aca="false">G41+DatosMinisterio!G41</f>
        <v>18</v>
      </c>
      <c r="Y41" s="67" t="n">
        <f aca="false">H41+DatosMinisterio!H41</f>
        <v>0</v>
      </c>
      <c r="Z41" s="67" t="n">
        <f aca="false">X41+0.33*Y41</f>
        <v>18</v>
      </c>
      <c r="AC41" s="68" t="n">
        <f aca="false">IF(T41&gt;0,S41/T41,0)</f>
        <v>33.1666666666667</v>
      </c>
      <c r="AD41" s="69" t="n">
        <f aca="false">EXP((((AC41-AC42)/AC43+2)/4-1.9)^3)</f>
        <v>0.00213105934073449</v>
      </c>
      <c r="AE41" s="70" t="n">
        <f aca="false">S41/U41</f>
        <v>7.03432734054263</v>
      </c>
      <c r="AF41" s="69" t="n">
        <f aca="false">EXP((((AE41-AE42)/AE43+2)/4-1.9)^3)</f>
        <v>9.76301571262201E-005</v>
      </c>
      <c r="AG41" s="69" t="n">
        <f aca="false">V41/U41</f>
        <v>0.784696239462605</v>
      </c>
      <c r="AH41" s="69" t="n">
        <f aca="false">EXP((((AG41-AG42)/AG43+2)/4-1.9)^3)</f>
        <v>0.14014413268314</v>
      </c>
      <c r="AI41" s="69" t="n">
        <f aca="false">W41/U41</f>
        <v>0.247438650169841</v>
      </c>
      <c r="AJ41" s="69" t="n">
        <f aca="false">EXP((((AI41-AI42)/AI43+2)/4-1.9)^3)</f>
        <v>0.162538886752717</v>
      </c>
      <c r="AK41" s="69" t="n">
        <f aca="false">Z41/U41</f>
        <v>0.636270814722449</v>
      </c>
      <c r="AL41" s="69" t="n">
        <f aca="false">EXP((((AK41-AK42)/AK43+2)/4-1.9)^3)</f>
        <v>0.0759844429429223</v>
      </c>
      <c r="AM41" s="69" t="n">
        <f aca="false">0.01*AD41+0.15*AF41+0.24*AH41+0.25*AJ41+0.35*AL41</f>
        <v>0.100899823679132</v>
      </c>
      <c r="AO41" s="65" t="n">
        <f aca="false">0.01*AD41/$AM$42</f>
        <v>6.98411185112415E-006</v>
      </c>
      <c r="AP41" s="66" t="n">
        <f aca="false">AO41*$J$42</f>
        <v>85.0727121744633</v>
      </c>
      <c r="AQ41" s="65" t="n">
        <f aca="false">0.15*AF41/$AM$42</f>
        <v>4.7994435751658E-006</v>
      </c>
      <c r="AR41" s="66" t="n">
        <f aca="false">AQ41*$J$42</f>
        <v>58.4615038491885</v>
      </c>
      <c r="AS41" s="65" t="n">
        <f aca="false">0.24*AH41/$AM$42</f>
        <v>0.0110230506966604</v>
      </c>
      <c r="AT41" s="66" t="n">
        <f aca="false">AS41*$J$42</f>
        <v>134270.590046545</v>
      </c>
      <c r="AU41" s="65" t="n">
        <f aca="false">0.25*AJ41/$AM$42</f>
        <v>0.0133172003183981</v>
      </c>
      <c r="AV41" s="66" t="n">
        <f aca="false">AU41*$J$42</f>
        <v>162215.378820772</v>
      </c>
      <c r="AW41" s="65" t="n">
        <f aca="false">0.35*AL41/$AM$42</f>
        <v>0.00871582238045698</v>
      </c>
      <c r="AX41" s="66" t="n">
        <f aca="false">AW41*$J$42</f>
        <v>106166.491107529</v>
      </c>
    </row>
    <row r="42" customFormat="false" ht="12.8" hidden="false" customHeight="false" outlineLevel="0" collapsed="false">
      <c r="A42" s="71" t="s">
        <v>49</v>
      </c>
      <c r="B42" s="50"/>
      <c r="C42" s="50"/>
      <c r="D42" s="50"/>
      <c r="E42" s="50"/>
      <c r="F42" s="50"/>
      <c r="G42" s="50"/>
      <c r="H42" s="50"/>
      <c r="I42" s="72"/>
      <c r="J42" s="73" t="n">
        <f aca="false">DatosMinisterio!K42</f>
        <v>12180892</v>
      </c>
      <c r="K42" s="72"/>
      <c r="L42" s="74"/>
      <c r="M42" s="72"/>
      <c r="N42" s="73" t="n">
        <f aca="false">DatosMinisterio!L42</f>
        <v>231436955</v>
      </c>
      <c r="O42" s="74"/>
      <c r="P42" s="75" t="n">
        <f aca="false">DatosMinisterio!M42</f>
        <v>243617847</v>
      </c>
      <c r="Q42" s="74"/>
      <c r="S42" s="76"/>
      <c r="T42" s="76"/>
      <c r="U42" s="76"/>
      <c r="V42" s="76"/>
      <c r="W42" s="76"/>
      <c r="X42" s="76"/>
      <c r="Y42" s="76"/>
      <c r="Z42" s="76"/>
      <c r="AB42" s="77" t="s">
        <v>225</v>
      </c>
      <c r="AC42" s="77" t="n">
        <f aca="false">AVERAGE(AC15:AC41)</f>
        <v>180.090953242769</v>
      </c>
      <c r="AD42" s="76"/>
      <c r="AE42" s="78" t="n">
        <f aca="false">AVERAGE(AE15:AE41)</f>
        <v>19.8769520878493</v>
      </c>
      <c r="AF42" s="76"/>
      <c r="AG42" s="79" t="n">
        <f aca="false">AVERAGE(AG15:AG41)</f>
        <v>0.722050927977948</v>
      </c>
      <c r="AH42" s="76"/>
      <c r="AI42" s="79" t="n">
        <f aca="false">AVERAGE(AI15:AI41)</f>
        <v>0.169372477414708</v>
      </c>
      <c r="AJ42" s="76"/>
      <c r="AK42" s="79" t="n">
        <f aca="false">AVERAGE(AK15:AK41)</f>
        <v>0.602924558740456</v>
      </c>
      <c r="AL42" s="80"/>
      <c r="AM42" s="79" t="n">
        <f aca="false">SUM(AM15:AM41)</f>
        <v>3.05129612205663</v>
      </c>
      <c r="AO42" s="72" t="n">
        <f aca="false">SUM(AO15:AO41)</f>
        <v>0.00984770161556675</v>
      </c>
      <c r="AP42" s="74" t="n">
        <f aca="false">SUM(AP15:AP41)</f>
        <v>119953.789827444</v>
      </c>
      <c r="AQ42" s="72" t="n">
        <f aca="false">SUM(AQ15:AQ41)</f>
        <v>0.143023745753848</v>
      </c>
      <c r="AR42" s="74" t="n">
        <f aca="false">SUM(AR15:AR41)</f>
        <v>1742156.80046308</v>
      </c>
      <c r="AS42" s="72" t="n">
        <f aca="false">SUM(AS15:AS41)</f>
        <v>0.241732894510167</v>
      </c>
      <c r="AT42" s="74" t="n">
        <f aca="false">SUM(AT15:AT41)</f>
        <v>2944522.28087573</v>
      </c>
      <c r="AU42" s="72" t="n">
        <f aca="false">SUM(AU15:AU41)</f>
        <v>0.25710336413075</v>
      </c>
      <c r="AV42" s="74" t="n">
        <f aca="false">SUM(AV15:AV41)</f>
        <v>3131748.31131334</v>
      </c>
      <c r="AW42" s="72" t="n">
        <f aca="false">SUM(AW15:AW41)</f>
        <v>0.348292293989669</v>
      </c>
      <c r="AX42" s="74" t="n">
        <f aca="false">SUM(AX15:AX41)</f>
        <v>4242510.81752041</v>
      </c>
    </row>
    <row r="43" customFormat="false" ht="12.8" hidden="false" customHeight="false" outlineLevel="0" collapsed="false">
      <c r="A43" s="31" t="s">
        <v>50</v>
      </c>
      <c r="AB43" s="77" t="s">
        <v>226</v>
      </c>
      <c r="AC43" s="77" t="n">
        <f aca="false">_xlfn.STDEV.P(AC15:AC41)</f>
        <v>84.9761363941811</v>
      </c>
      <c r="AD43" s="76"/>
      <c r="AE43" s="78" t="n">
        <f aca="false">_xlfn.STDEV.P(AE15:AE41)</f>
        <v>4.59991427430262</v>
      </c>
      <c r="AF43" s="76"/>
      <c r="AG43" s="79" t="n">
        <f aca="false">_xlfn.STDEV.P(AG15:AG41)</f>
        <v>0.106211643277894</v>
      </c>
      <c r="AH43" s="76"/>
      <c r="AI43" s="79" t="n">
        <f aca="false">_xlfn.STDEV.P(AI15:AI41)</f>
        <v>0.108558933235547</v>
      </c>
      <c r="AJ43" s="76"/>
      <c r="AK43" s="79" t="n">
        <f aca="false">_xlfn.STDEV.P(AK15:AK41)</f>
        <v>0.287888194595009</v>
      </c>
      <c r="AL43" s="76"/>
      <c r="AM43" s="79"/>
    </row>
    <row r="44" customFormat="false" ht="12.8" hidden="false" customHeight="false" outlineLevel="0" collapsed="false">
      <c r="A44" s="31" t="s">
        <v>51</v>
      </c>
      <c r="AB44" s="1" t="n">
        <f aca="false">MIN(AC44:AL44)</f>
        <v>-2.79192697547688</v>
      </c>
      <c r="AC44" s="1" t="n">
        <f aca="false">(MIN(AC15:AC41)-AC42)/AC43</f>
        <v>-1.72900643416594</v>
      </c>
      <c r="AE44" s="1" t="n">
        <f aca="false">(MIN(AE15:AE41)-AE42)/AE43</f>
        <v>-2.79192697547688</v>
      </c>
      <c r="AG44" s="1" t="n">
        <f aca="false">(MIN(AG15:AG41)-AG42)/AG43</f>
        <v>-1.8516904163303</v>
      </c>
      <c r="AI44" s="1" t="n">
        <f aca="false">(MIN(AI15:AI41)-AI42)/AI43</f>
        <v>-1.50309610053794</v>
      </c>
      <c r="AK44" s="1" t="n">
        <f aca="false">(MIN(AK15:AK41)-AK42)/AK43</f>
        <v>-1.73207430283328</v>
      </c>
    </row>
    <row r="45" customFormat="false" ht="12.8" hidden="false" customHeight="false" outlineLevel="0" collapsed="false">
      <c r="A45" s="39"/>
      <c r="B45" s="39"/>
      <c r="C45" s="39"/>
      <c r="D45" s="39"/>
      <c r="E45" s="39"/>
      <c r="F45" s="39"/>
      <c r="G45" s="39"/>
      <c r="H45" s="39"/>
      <c r="I45" s="39"/>
      <c r="J45" s="39"/>
    </row>
    <row r="46" customFormat="false" ht="12.8" hidden="false" customHeight="false" outlineLevel="0" collapsed="false">
      <c r="A46" s="40" t="s">
        <v>52</v>
      </c>
      <c r="B46" s="40"/>
      <c r="C46" s="40"/>
      <c r="D46" s="40"/>
      <c r="E46" s="40"/>
      <c r="F46" s="40"/>
      <c r="G46" s="40"/>
      <c r="H46" s="40"/>
      <c r="I46" s="40"/>
      <c r="J46" s="40"/>
    </row>
    <row r="47" customFormat="false" ht="12.8" hidden="false" customHeight="false" outlineLevel="0" collapsed="false">
      <c r="A47" s="40" t="s">
        <v>53</v>
      </c>
      <c r="B47" s="40"/>
      <c r="C47" s="40"/>
      <c r="D47" s="40"/>
      <c r="E47" s="40"/>
      <c r="F47" s="40"/>
      <c r="G47" s="40"/>
      <c r="H47" s="40"/>
      <c r="I47" s="40"/>
      <c r="J47" s="40"/>
    </row>
    <row r="48" customFormat="false" ht="12.75" hidden="false" customHeight="true" outlineLevel="0" collapsed="false">
      <c r="A48" s="41" t="s">
        <v>8</v>
      </c>
      <c r="B48" s="42" t="s">
        <v>206</v>
      </c>
      <c r="C48" s="42"/>
      <c r="D48" s="42"/>
      <c r="E48" s="42"/>
      <c r="F48" s="42"/>
      <c r="G48" s="42"/>
      <c r="H48" s="42"/>
      <c r="I48" s="41" t="s">
        <v>10</v>
      </c>
      <c r="J48" s="43" t="s">
        <v>11</v>
      </c>
      <c r="K48" s="44" t="s">
        <v>207</v>
      </c>
      <c r="L48" s="43" t="s">
        <v>208</v>
      </c>
      <c r="M48" s="44" t="s">
        <v>209</v>
      </c>
      <c r="N48" s="43" t="s">
        <v>12</v>
      </c>
      <c r="O48" s="43" t="s">
        <v>210</v>
      </c>
      <c r="P48" s="41" t="s">
        <v>211</v>
      </c>
      <c r="Q48" s="43" t="s">
        <v>212</v>
      </c>
      <c r="S48" s="45" t="s">
        <v>213</v>
      </c>
      <c r="T48" s="45"/>
      <c r="U48" s="45"/>
      <c r="V48" s="45"/>
      <c r="W48" s="45"/>
      <c r="X48" s="45"/>
      <c r="Y48" s="45"/>
      <c r="Z48" s="45"/>
      <c r="AC48" s="46" t="s">
        <v>214</v>
      </c>
      <c r="AD48" s="46"/>
      <c r="AE48" s="46" t="s">
        <v>215</v>
      </c>
      <c r="AF48" s="46"/>
      <c r="AG48" s="46" t="s">
        <v>216</v>
      </c>
      <c r="AH48" s="46"/>
      <c r="AI48" s="46" t="s">
        <v>217</v>
      </c>
      <c r="AJ48" s="46"/>
      <c r="AK48" s="46" t="s">
        <v>218</v>
      </c>
      <c r="AL48" s="46"/>
      <c r="AM48" s="47" t="s">
        <v>219</v>
      </c>
      <c r="AO48" s="46" t="s">
        <v>214</v>
      </c>
      <c r="AP48" s="46"/>
      <c r="AQ48" s="46" t="s">
        <v>215</v>
      </c>
      <c r="AR48" s="46"/>
      <c r="AS48" s="46" t="s">
        <v>216</v>
      </c>
      <c r="AT48" s="46"/>
      <c r="AU48" s="46" t="s">
        <v>217</v>
      </c>
      <c r="AV48" s="46"/>
      <c r="AW48" s="47" t="s">
        <v>218</v>
      </c>
      <c r="AX48" s="47"/>
    </row>
    <row r="49" customFormat="false" ht="37.3" hidden="false" customHeight="false" outlineLevel="0" collapsed="false">
      <c r="A49" s="41"/>
      <c r="B49" s="46" t="s">
        <v>63</v>
      </c>
      <c r="C49" s="46" t="s">
        <v>64</v>
      </c>
      <c r="D49" s="46" t="s">
        <v>65</v>
      </c>
      <c r="E49" s="46" t="s">
        <v>66</v>
      </c>
      <c r="F49" s="46" t="s">
        <v>67</v>
      </c>
      <c r="G49" s="46" t="s">
        <v>68</v>
      </c>
      <c r="H49" s="46" t="s">
        <v>69</v>
      </c>
      <c r="I49" s="41"/>
      <c r="J49" s="43"/>
      <c r="K49" s="44"/>
      <c r="L49" s="43"/>
      <c r="M49" s="44"/>
      <c r="N49" s="43"/>
      <c r="O49" s="43"/>
      <c r="P49" s="41"/>
      <c r="Q49" s="43"/>
      <c r="S49" s="46" t="s">
        <v>63</v>
      </c>
      <c r="T49" s="46" t="s">
        <v>64</v>
      </c>
      <c r="U49" s="46" t="s">
        <v>65</v>
      </c>
      <c r="V49" s="46" t="s">
        <v>66</v>
      </c>
      <c r="W49" s="46" t="s">
        <v>67</v>
      </c>
      <c r="X49" s="46" t="s">
        <v>68</v>
      </c>
      <c r="Y49" s="46" t="s">
        <v>69</v>
      </c>
      <c r="Z49" s="41" t="s">
        <v>21</v>
      </c>
      <c r="AC49" s="46" t="s">
        <v>220</v>
      </c>
      <c r="AD49" s="46" t="s">
        <v>221</v>
      </c>
      <c r="AE49" s="46" t="s">
        <v>220</v>
      </c>
      <c r="AF49" s="46" t="s">
        <v>221</v>
      </c>
      <c r="AG49" s="46" t="s">
        <v>220</v>
      </c>
      <c r="AH49" s="46" t="s">
        <v>221</v>
      </c>
      <c r="AI49" s="46" t="s">
        <v>220</v>
      </c>
      <c r="AJ49" s="46" t="s">
        <v>221</v>
      </c>
      <c r="AK49" s="46" t="s">
        <v>220</v>
      </c>
      <c r="AL49" s="46" t="s">
        <v>221</v>
      </c>
      <c r="AM49" s="48" t="s">
        <v>222</v>
      </c>
      <c r="AO49" s="46" t="s">
        <v>223</v>
      </c>
      <c r="AP49" s="46" t="s">
        <v>224</v>
      </c>
      <c r="AQ49" s="46" t="s">
        <v>223</v>
      </c>
      <c r="AR49" s="46" t="s">
        <v>224</v>
      </c>
      <c r="AS49" s="46" t="s">
        <v>223</v>
      </c>
      <c r="AT49" s="46" t="s">
        <v>224</v>
      </c>
      <c r="AU49" s="46" t="s">
        <v>223</v>
      </c>
      <c r="AV49" s="46" t="s">
        <v>224</v>
      </c>
      <c r="AW49" s="46" t="s">
        <v>223</v>
      </c>
      <c r="AX49" s="48" t="s">
        <v>224</v>
      </c>
    </row>
    <row r="50" customFormat="false" ht="12.8" hidden="false" customHeight="false" outlineLevel="0" collapsed="false">
      <c r="A50" s="49" t="s">
        <v>22</v>
      </c>
      <c r="B50" s="50" t="n">
        <v>0</v>
      </c>
      <c r="C50" s="50"/>
      <c r="D50" s="50"/>
      <c r="E50" s="50"/>
      <c r="F50" s="50"/>
      <c r="G50" s="50"/>
      <c r="H50" s="50"/>
      <c r="I50" s="51" t="n">
        <f aca="false">AO50+AQ50+AS50+AU50+AW50</f>
        <v>0.0973242477728659</v>
      </c>
      <c r="J50" s="52" t="n">
        <f aca="false">ROUND(AP50+AR50+AT50+AV50+AX50,0)</f>
        <v>1167126</v>
      </c>
      <c r="K50" s="51" t="n">
        <f aca="false">I50-DatosMinisterio!J50</f>
        <v>0</v>
      </c>
      <c r="L50" s="53" t="n">
        <f aca="false">J50-DatosMinisterio!K50</f>
        <v>0</v>
      </c>
      <c r="M50" s="54" t="n">
        <f aca="false">P85/P$112</f>
        <v>0.172584235793336</v>
      </c>
      <c r="N50" s="53" t="n">
        <f aca="false">ROUND(N$77*M50,0)</f>
        <v>39323420</v>
      </c>
      <c r="O50" s="53" t="n">
        <f aca="false">N50-DatosMinisterio!L50</f>
        <v>3</v>
      </c>
      <c r="P50" s="55" t="n">
        <f aca="false">N50+J50</f>
        <v>40490546</v>
      </c>
      <c r="Q50" s="53" t="n">
        <f aca="false">P50-DatosMinisterio!M50</f>
        <v>3</v>
      </c>
      <c r="S50" s="56" t="n">
        <f aca="false">B50+DatosMinisterio!B50</f>
        <v>31095</v>
      </c>
      <c r="T50" s="56" t="n">
        <f aca="false">C50+DatosMinisterio!C50</f>
        <v>77</v>
      </c>
      <c r="U50" s="56" t="n">
        <f aca="false">D50+DatosMinisterio!D50</f>
        <v>2297.19764758572</v>
      </c>
      <c r="V50" s="56" t="n">
        <f aca="false">E50+DatosMinisterio!E50</f>
        <v>1574.74565071734</v>
      </c>
      <c r="W50" s="56" t="n">
        <f aca="false">F50+DatosMinisterio!F50</f>
        <v>831.5</v>
      </c>
      <c r="X50" s="56" t="n">
        <f aca="false">G50+DatosMinisterio!G50</f>
        <v>2407</v>
      </c>
      <c r="Y50" s="56" t="n">
        <f aca="false">H50+DatosMinisterio!H50</f>
        <v>284</v>
      </c>
      <c r="Z50" s="56" t="n">
        <f aca="false">X50+0.33*Y50</f>
        <v>2500.72</v>
      </c>
      <c r="AC50" s="57" t="n">
        <f aca="false">IF(T50&gt;0,S50/T50,0)</f>
        <v>403.831168831169</v>
      </c>
      <c r="AD50" s="58" t="n">
        <f aca="false">EXP((((AC50-AC77)/AC78+2)/4-1.9)^3)</f>
        <v>0.591916193174701</v>
      </c>
      <c r="AE50" s="59" t="n">
        <f aca="false">S50/U50</f>
        <v>13.5360577409087</v>
      </c>
      <c r="AF50" s="58" t="n">
        <f aca="false">EXP((((AE50-AE77)/AE78+2)/4-1.9)^3)</f>
        <v>0.0224272999891907</v>
      </c>
      <c r="AG50" s="58" t="n">
        <f aca="false">V50/U50</f>
        <v>0.685507253749953</v>
      </c>
      <c r="AH50" s="58" t="n">
        <f aca="false">EXP((((AG50-AG77)/AG78+2)/4-1.9)^3)</f>
        <v>0.0545038380102171</v>
      </c>
      <c r="AI50" s="58" t="n">
        <f aca="false">W50/U50</f>
        <v>0.361962759658003</v>
      </c>
      <c r="AJ50" s="58" t="n">
        <f aca="false">EXP((((AI50-AI77)/AI78+2)/4-1.9)^3)</f>
        <v>0.458294386216949</v>
      </c>
      <c r="AK50" s="58" t="n">
        <f aca="false">Z50/U50</f>
        <v>1.08859592583519</v>
      </c>
      <c r="AL50" s="58" t="n">
        <f aca="false">EXP((((AK50-AK77)/AK78+2)/4-1.9)^3)</f>
        <v>0.457941830182563</v>
      </c>
      <c r="AM50" s="58" t="n">
        <f aca="false">0.01*AD50+0.15*AF50+0.24*AH50+0.25*AJ50+0.35*AL50</f>
        <v>0.297217415170712</v>
      </c>
      <c r="AO50" s="51" t="n">
        <f aca="false">0.01*AD50/$AM$77</f>
        <v>0.00193823764372011</v>
      </c>
      <c r="AP50" s="52" t="n">
        <f aca="false">AO50*$J$77</f>
        <v>23243.609423811</v>
      </c>
      <c r="AQ50" s="51" t="n">
        <f aca="false">0.15*AF50/$AM$77</f>
        <v>0.00110157749324886</v>
      </c>
      <c r="AR50" s="52" t="n">
        <f aca="false">AQ50*$J$77</f>
        <v>13210.2671135794</v>
      </c>
      <c r="AS50" s="51" t="n">
        <f aca="false">0.24*AH50/$AM$77</f>
        <v>0.00428336545382989</v>
      </c>
      <c r="AT50" s="52" t="n">
        <f aca="false">AS50*$J$77</f>
        <v>51366.7010600298</v>
      </c>
      <c r="AU50" s="51" t="n">
        <f aca="false">0.25*AJ50/$AM$77</f>
        <v>0.0375172803816637</v>
      </c>
      <c r="AV50" s="52" t="n">
        <f aca="false">AU50*$J$77</f>
        <v>449912.328687044</v>
      </c>
      <c r="AW50" s="51" t="n">
        <f aca="false">0.35*AL50/$AM$77</f>
        <v>0.0524837868004033</v>
      </c>
      <c r="AX50" s="52" t="n">
        <f aca="false">AW50*$J$77</f>
        <v>629392.709105441</v>
      </c>
    </row>
    <row r="51" customFormat="false" ht="12.8" hidden="false" customHeight="false" outlineLevel="0" collapsed="false">
      <c r="A51" s="60" t="s">
        <v>23</v>
      </c>
      <c r="B51" s="50"/>
      <c r="C51" s="50"/>
      <c r="D51" s="50"/>
      <c r="E51" s="50"/>
      <c r="F51" s="50"/>
      <c r="G51" s="50"/>
      <c r="H51" s="50"/>
      <c r="I51" s="54" t="n">
        <f aca="false">AO51+AQ51+AS51+AU51+AW51</f>
        <v>0.0877940002349738</v>
      </c>
      <c r="J51" s="53" t="n">
        <f aca="false">ROUND(AP51+AR51+AT51+AV51+AX51,0)</f>
        <v>1052838</v>
      </c>
      <c r="K51" s="54" t="n">
        <f aca="false">I51-DatosMinisterio!J51</f>
        <v>0</v>
      </c>
      <c r="L51" s="53" t="n">
        <f aca="false">J51-DatosMinisterio!K51</f>
        <v>0</v>
      </c>
      <c r="M51" s="54" t="n">
        <f aca="false">P86/P$112</f>
        <v>0.113076758719375</v>
      </c>
      <c r="N51" s="53" t="n">
        <f aca="false">ROUND(N$77*M51,0)</f>
        <v>25764606</v>
      </c>
      <c r="O51" s="53" t="n">
        <f aca="false">N51-DatosMinisterio!L51</f>
        <v>0</v>
      </c>
      <c r="P51" s="55" t="n">
        <f aca="false">N51+J51</f>
        <v>26817444</v>
      </c>
      <c r="Q51" s="53" t="n">
        <f aca="false">P51-DatosMinisterio!M51</f>
        <v>0</v>
      </c>
      <c r="S51" s="55" t="n">
        <f aca="false">B51+DatosMinisterio!B51</f>
        <v>26624</v>
      </c>
      <c r="T51" s="55" t="n">
        <f aca="false">C51+DatosMinisterio!C51</f>
        <v>75</v>
      </c>
      <c r="U51" s="55" t="n">
        <f aca="false">D51+DatosMinisterio!D51</f>
        <v>2238.60421146454</v>
      </c>
      <c r="V51" s="55" t="n">
        <f aca="false">E51+DatosMinisterio!E51</f>
        <v>1548.25402593578</v>
      </c>
      <c r="W51" s="55" t="n">
        <f aca="false">F51+DatosMinisterio!F51</f>
        <v>786</v>
      </c>
      <c r="X51" s="55" t="n">
        <f aca="false">G51+DatosMinisterio!G51</f>
        <v>2248</v>
      </c>
      <c r="Y51" s="55" t="n">
        <f aca="false">H51+DatosMinisterio!H51</f>
        <v>203</v>
      </c>
      <c r="Z51" s="55" t="n">
        <f aca="false">X51+0.33*Y51</f>
        <v>2314.99</v>
      </c>
      <c r="AC51" s="61" t="n">
        <f aca="false">IF(T51&gt;0,S51/T51,0)</f>
        <v>354.986666666667</v>
      </c>
      <c r="AD51" s="62" t="n">
        <f aca="false">EXP((((AC51-AC77)/AC78+2)/4-1.9)^3)</f>
        <v>0.430970674917742</v>
      </c>
      <c r="AE51" s="63" t="n">
        <f aca="false">S51/U51</f>
        <v>11.8931251284398</v>
      </c>
      <c r="AF51" s="62" t="n">
        <f aca="false">EXP((((AE51-AE77)/AE78+2)/4-1.9)^3)</f>
        <v>0.0121553042090445</v>
      </c>
      <c r="AG51" s="62" t="n">
        <f aca="false">V51/U51</f>
        <v>0.691615792558025</v>
      </c>
      <c r="AH51" s="62" t="n">
        <f aca="false">EXP((((AG51-AG77)/AG78+2)/4-1.9)^3)</f>
        <v>0.0592208326102869</v>
      </c>
      <c r="AI51" s="62" t="n">
        <f aca="false">W51/U51</f>
        <v>0.351111641787622</v>
      </c>
      <c r="AJ51" s="62" t="n">
        <f aca="false">EXP((((AI51-AI77)/AI78+2)/4-1.9)^3)</f>
        <v>0.429037420611064</v>
      </c>
      <c r="AK51" s="62" t="n">
        <f aca="false">Z51/U51</f>
        <v>1.03412206058769</v>
      </c>
      <c r="AL51" s="62" t="n">
        <f aca="false">EXP((((AK51-AK77)/AK78+2)/4-1.9)^3)</f>
        <v>0.401450694484472</v>
      </c>
      <c r="AM51" s="62" t="n">
        <f aca="false">0.01*AD51+0.15*AF51+0.24*AH51+0.25*AJ51+0.35*AL51</f>
        <v>0.268113100429334</v>
      </c>
      <c r="AO51" s="54" t="n">
        <f aca="false">0.01*AD51/$AM$77</f>
        <v>0.00141121935013271</v>
      </c>
      <c r="AP51" s="53" t="n">
        <f aca="false">AO51*$J$77</f>
        <v>16923.534372623</v>
      </c>
      <c r="AQ51" s="54" t="n">
        <f aca="false">0.15*AF51/$AM$77</f>
        <v>0.000597040640056098</v>
      </c>
      <c r="AR51" s="53" t="n">
        <f aca="false">AQ51*$J$77</f>
        <v>7159.79255307978</v>
      </c>
      <c r="AS51" s="54" t="n">
        <f aca="false">0.24*AH51/$AM$77</f>
        <v>0.00465406616874199</v>
      </c>
      <c r="AT51" s="53" t="n">
        <f aca="false">AS51*$J$77</f>
        <v>55812.194448553</v>
      </c>
      <c r="AU51" s="54" t="n">
        <f aca="false">0.25*AJ51/$AM$77</f>
        <v>0.0351222220637705</v>
      </c>
      <c r="AV51" s="53" t="n">
        <f aca="false">AU51*$J$77</f>
        <v>421190.463610937</v>
      </c>
      <c r="AW51" s="54" t="n">
        <f aca="false">0.35*AL51/$AM$77</f>
        <v>0.0460094520122725</v>
      </c>
      <c r="AX51" s="53" t="n">
        <f aca="false">AW51*$J$77</f>
        <v>551751.605816646</v>
      </c>
    </row>
    <row r="52" customFormat="false" ht="12.8" hidden="false" customHeight="false" outlineLevel="0" collapsed="false">
      <c r="A52" s="60" t="s">
        <v>24</v>
      </c>
      <c r="B52" s="50"/>
      <c r="C52" s="50"/>
      <c r="D52" s="50"/>
      <c r="E52" s="50"/>
      <c r="F52" s="50"/>
      <c r="G52" s="50"/>
      <c r="H52" s="50"/>
      <c r="I52" s="54" t="n">
        <f aca="false">AO52+AQ52+AS52+AU52+AW52</f>
        <v>0.0555654533607034</v>
      </c>
      <c r="J52" s="53" t="n">
        <f aca="false">ROUND(AP52+AR52+AT52+AV52+AX52,0)</f>
        <v>666348</v>
      </c>
      <c r="K52" s="54" t="n">
        <f aca="false">I52-DatosMinisterio!J52</f>
        <v>0</v>
      </c>
      <c r="L52" s="53" t="n">
        <f aca="false">J52-DatosMinisterio!K52</f>
        <v>0</v>
      </c>
      <c r="M52" s="54" t="n">
        <f aca="false">P87/P$112</f>
        <v>0.0702191538911908</v>
      </c>
      <c r="N52" s="53" t="n">
        <f aca="false">ROUND(N$77*M52,0)</f>
        <v>15999476</v>
      </c>
      <c r="O52" s="53" t="n">
        <f aca="false">N52-DatosMinisterio!L52</f>
        <v>1</v>
      </c>
      <c r="P52" s="55" t="n">
        <f aca="false">N52+J52</f>
        <v>16665824</v>
      </c>
      <c r="Q52" s="53" t="n">
        <f aca="false">P52-DatosMinisterio!M52</f>
        <v>1</v>
      </c>
      <c r="S52" s="55" t="n">
        <f aca="false">B52+DatosMinisterio!B52</f>
        <v>24547</v>
      </c>
      <c r="T52" s="55" t="n">
        <f aca="false">C52+DatosMinisterio!C52</f>
        <v>90</v>
      </c>
      <c r="U52" s="55" t="n">
        <f aca="false">D52+DatosMinisterio!D52</f>
        <v>1462.06886174944</v>
      </c>
      <c r="V52" s="55" t="n">
        <f aca="false">E52+DatosMinisterio!E52</f>
        <v>1165.81645382302</v>
      </c>
      <c r="W52" s="55" t="n">
        <f aca="false">F52+DatosMinisterio!F52</f>
        <v>349</v>
      </c>
      <c r="X52" s="55" t="n">
        <f aca="false">G52+DatosMinisterio!G52</f>
        <v>1143</v>
      </c>
      <c r="Y52" s="55" t="n">
        <f aca="false">H52+DatosMinisterio!H52</f>
        <v>93</v>
      </c>
      <c r="Z52" s="55" t="n">
        <f aca="false">X52+0.33*Y52</f>
        <v>1173.69</v>
      </c>
      <c r="AC52" s="61" t="n">
        <f aca="false">IF(T52&gt;0,S52/T52,0)</f>
        <v>272.744444444444</v>
      </c>
      <c r="AD52" s="62" t="n">
        <f aca="false">EXP((((AC52-AC77)/AC78+2)/4-1.9)^3)</f>
        <v>0.196504527945503</v>
      </c>
      <c r="AE52" s="63" t="n">
        <f aca="false">S52/U52</f>
        <v>16.7892228896991</v>
      </c>
      <c r="AF52" s="62" t="n">
        <f aca="false">EXP((((AE52-AE77)/AE78+2)/4-1.9)^3)</f>
        <v>0.0634625119606177</v>
      </c>
      <c r="AG52" s="62" t="n">
        <f aca="false">V52/U52</f>
        <v>0.797374517933486</v>
      </c>
      <c r="AH52" s="62" t="n">
        <f aca="false">EXP((((AG52-AG77)/AG78+2)/4-1.9)^3)</f>
        <v>0.196166690987859</v>
      </c>
      <c r="AI52" s="62" t="n">
        <f aca="false">W52/U52</f>
        <v>0.238702847130199</v>
      </c>
      <c r="AJ52" s="62" t="n">
        <f aca="false">EXP((((AI52-AI77)/AI78+2)/4-1.9)^3)</f>
        <v>0.172022740949534</v>
      </c>
      <c r="AK52" s="62" t="n">
        <f aca="false">Z52/U52</f>
        <v>0.802759726785796</v>
      </c>
      <c r="AL52" s="62" t="n">
        <f aca="false">EXP((((AK52-AK77)/AK78+2)/4-1.9)^3)</f>
        <v>0.19463026837857</v>
      </c>
      <c r="AM52" s="62" t="n">
        <f aca="false">0.01*AD52+0.15*AF52+0.24*AH52+0.25*AJ52+0.35*AL52</f>
        <v>0.169690707080517</v>
      </c>
      <c r="AO52" s="54" t="n">
        <f aca="false">0.01*AD52/$AM$77</f>
        <v>0.000643456755563048</v>
      </c>
      <c r="AP52" s="53" t="n">
        <f aca="false">AO52*$J$77</f>
        <v>7716.42092283082</v>
      </c>
      <c r="AQ52" s="54" t="n">
        <f aca="false">0.15*AF52/$AM$77</f>
        <v>0.00311713290831027</v>
      </c>
      <c r="AR52" s="53" t="n">
        <f aca="false">AQ52*$J$77</f>
        <v>37381.0817665323</v>
      </c>
      <c r="AS52" s="54" t="n">
        <f aca="false">0.24*AH52/$AM$77</f>
        <v>0.0154164120921541</v>
      </c>
      <c r="AT52" s="53" t="n">
        <f aca="false">AS52*$J$77</f>
        <v>184875.710441156</v>
      </c>
      <c r="AU52" s="54" t="n">
        <f aca="false">0.25*AJ52/$AM$77</f>
        <v>0.014082270257552</v>
      </c>
      <c r="AV52" s="53" t="n">
        <f aca="false">AU52*$J$77</f>
        <v>168876.500117318</v>
      </c>
      <c r="AW52" s="54" t="n">
        <f aca="false">0.35*AL52/$AM$77</f>
        <v>0.0223061813471241</v>
      </c>
      <c r="AX52" s="53" t="n">
        <f aca="false">AW52*$J$77</f>
        <v>267498.760355375</v>
      </c>
    </row>
    <row r="53" customFormat="false" ht="12.8" hidden="false" customHeight="false" outlineLevel="0" collapsed="false">
      <c r="A53" s="60" t="s">
        <v>25</v>
      </c>
      <c r="B53" s="50"/>
      <c r="C53" s="50"/>
      <c r="D53" s="50"/>
      <c r="E53" s="50"/>
      <c r="F53" s="50"/>
      <c r="G53" s="50"/>
      <c r="H53" s="50"/>
      <c r="I53" s="54" t="n">
        <f aca="false">AO53+AQ53+AS53+AU53+AW53</f>
        <v>0.0985299576066262</v>
      </c>
      <c r="J53" s="53" t="n">
        <f aca="false">ROUND(AP53+AR53+AT53+AV53+AX53,0)</f>
        <v>1181585</v>
      </c>
      <c r="K53" s="54" t="n">
        <f aca="false">I53-DatosMinisterio!J53</f>
        <v>0</v>
      </c>
      <c r="L53" s="53" t="n">
        <f aca="false">J53-DatosMinisterio!K53</f>
        <v>0</v>
      </c>
      <c r="M53" s="54" t="n">
        <f aca="false">P88/P$112</f>
        <v>0.0615236366500576</v>
      </c>
      <c r="N53" s="53" t="n">
        <f aca="false">ROUND(N$77*M53,0)</f>
        <v>14018197</v>
      </c>
      <c r="O53" s="53" t="n">
        <f aca="false">N53-DatosMinisterio!L53</f>
        <v>-2</v>
      </c>
      <c r="P53" s="55" t="n">
        <f aca="false">N53+J53</f>
        <v>15199782</v>
      </c>
      <c r="Q53" s="53" t="n">
        <f aca="false">P53-DatosMinisterio!M53</f>
        <v>-2</v>
      </c>
      <c r="S53" s="55" t="n">
        <f aca="false">B53+DatosMinisterio!B53</f>
        <v>14619</v>
      </c>
      <c r="T53" s="55" t="n">
        <f aca="false">C53+DatosMinisterio!C53</f>
        <v>52</v>
      </c>
      <c r="U53" s="55" t="n">
        <f aca="false">D53+DatosMinisterio!D53</f>
        <v>652.179955847292</v>
      </c>
      <c r="V53" s="55" t="n">
        <f aca="false">E53+DatosMinisterio!E53</f>
        <v>550.123213004177</v>
      </c>
      <c r="W53" s="55" t="n">
        <f aca="false">F53+DatosMinisterio!F53</f>
        <v>202</v>
      </c>
      <c r="X53" s="55" t="n">
        <f aca="false">G53+DatosMinisterio!G53</f>
        <v>603</v>
      </c>
      <c r="Y53" s="55" t="n">
        <f aca="false">H53+DatosMinisterio!H53</f>
        <v>58</v>
      </c>
      <c r="Z53" s="55" t="n">
        <f aca="false">X53+0.33*Y53</f>
        <v>622.14</v>
      </c>
      <c r="AC53" s="61" t="n">
        <f aca="false">IF(T53&gt;0,S53/T53,0)</f>
        <v>281.134615384615</v>
      </c>
      <c r="AD53" s="62" t="n">
        <f aca="false">EXP((((AC53-AC77)/AC78+2)/4-1.9)^3)</f>
        <v>0.216359520830118</v>
      </c>
      <c r="AE53" s="63" t="n">
        <f aca="false">S53/U53</f>
        <v>22.4155923053591</v>
      </c>
      <c r="AF53" s="62" t="n">
        <f aca="false">EXP((((AE53-AE77)/AE78+2)/4-1.9)^3)</f>
        <v>0.236971919683028</v>
      </c>
      <c r="AG53" s="62" t="n">
        <f aca="false">V53/U53</f>
        <v>0.843514444244877</v>
      </c>
      <c r="AH53" s="62" t="n">
        <f aca="false">EXP((((AG53-AG77)/AG78+2)/4-1.9)^3)</f>
        <v>0.290676317963942</v>
      </c>
      <c r="AI53" s="62" t="n">
        <f aca="false">W53/U53</f>
        <v>0.30973046348468</v>
      </c>
      <c r="AJ53" s="62" t="n">
        <f aca="false">EXP((((AI53-AI77)/AI78+2)/4-1.9)^3)</f>
        <v>0.322448254761208</v>
      </c>
      <c r="AK53" s="62" t="n">
        <f aca="false">Z53/U53</f>
        <v>0.953939161150292</v>
      </c>
      <c r="AL53" s="62" t="n">
        <f aca="false">EXP((((AK53-AK77)/AK78+2)/4-1.9)^3)</f>
        <v>0.322330730225621</v>
      </c>
      <c r="AM53" s="62" t="n">
        <f aca="false">0.01*AD53+0.15*AF53+0.24*AH53+0.25*AJ53+0.35*AL53</f>
        <v>0.300899518741371</v>
      </c>
      <c r="AO53" s="54" t="n">
        <f aca="false">0.01*AD53/$AM$77</f>
        <v>0.000708472200432619</v>
      </c>
      <c r="AP53" s="53" t="n">
        <f aca="false">AO53*$J$77</f>
        <v>8496.09497980722</v>
      </c>
      <c r="AQ53" s="54" t="n">
        <f aca="false">0.15*AF53/$AM$77</f>
        <v>0.0116395167220582</v>
      </c>
      <c r="AR53" s="53" t="n">
        <f aca="false">AQ53*$J$77</f>
        <v>139582.667505196</v>
      </c>
      <c r="AS53" s="54" t="n">
        <f aca="false">0.24*AH53/$AM$77</f>
        <v>0.02284376557812</v>
      </c>
      <c r="AT53" s="53" t="n">
        <f aca="false">AS53*$J$77</f>
        <v>273945.543564933</v>
      </c>
      <c r="AU53" s="54" t="n">
        <f aca="false">0.25*AJ53/$AM$77</f>
        <v>0.0263965301480426</v>
      </c>
      <c r="AV53" s="53" t="n">
        <f aca="false">AU53*$J$77</f>
        <v>316550.779463427</v>
      </c>
      <c r="AW53" s="54" t="n">
        <f aca="false">0.35*AL53/$AM$77</f>
        <v>0.0369416729579729</v>
      </c>
      <c r="AX53" s="53" t="n">
        <f aca="false">AW53*$J$77</f>
        <v>443009.566179533</v>
      </c>
    </row>
    <row r="54" customFormat="false" ht="12.8" hidden="false" customHeight="false" outlineLevel="0" collapsed="false">
      <c r="A54" s="60" t="s">
        <v>26</v>
      </c>
      <c r="B54" s="50"/>
      <c r="C54" s="50"/>
      <c r="D54" s="50"/>
      <c r="E54" s="50"/>
      <c r="F54" s="50"/>
      <c r="G54" s="50"/>
      <c r="H54" s="50"/>
      <c r="I54" s="54" t="n">
        <f aca="false">AO54+AQ54+AS54+AU54+AW54</f>
        <v>0.0497525015056151</v>
      </c>
      <c r="J54" s="53" t="n">
        <f aca="false">ROUND(AP54+AR54+AT54+AV54+AX54,0)</f>
        <v>596639</v>
      </c>
      <c r="K54" s="54" t="n">
        <f aca="false">I54-DatosMinisterio!J54</f>
        <v>0</v>
      </c>
      <c r="L54" s="53" t="n">
        <f aca="false">J54-DatosMinisterio!K54</f>
        <v>0</v>
      </c>
      <c r="M54" s="54" t="n">
        <f aca="false">P89/P$112</f>
        <v>0.0545437456683003</v>
      </c>
      <c r="N54" s="53" t="n">
        <f aca="false">ROUND(N$77*M54,0)</f>
        <v>12427825</v>
      </c>
      <c r="O54" s="53" t="n">
        <f aca="false">N54-DatosMinisterio!L54</f>
        <v>0</v>
      </c>
      <c r="P54" s="55" t="n">
        <f aca="false">N54+J54</f>
        <v>13024464</v>
      </c>
      <c r="Q54" s="53" t="n">
        <f aca="false">P54-DatosMinisterio!M54</f>
        <v>0</v>
      </c>
      <c r="S54" s="55" t="n">
        <f aca="false">B54+DatosMinisterio!B54</f>
        <v>15151</v>
      </c>
      <c r="T54" s="55" t="n">
        <f aca="false">C54+DatosMinisterio!C54</f>
        <v>76</v>
      </c>
      <c r="U54" s="55" t="n">
        <f aca="false">D54+DatosMinisterio!D54</f>
        <v>672.210041999508</v>
      </c>
      <c r="V54" s="55" t="n">
        <f aca="false">E54+DatosMinisterio!E54</f>
        <v>421.298290461157</v>
      </c>
      <c r="W54" s="55" t="n">
        <f aca="false">F54+DatosMinisterio!F54</f>
        <v>160</v>
      </c>
      <c r="X54" s="55" t="n">
        <f aca="false">G54+DatosMinisterio!G54</f>
        <v>535</v>
      </c>
      <c r="Y54" s="55" t="n">
        <f aca="false">H54+DatosMinisterio!H54</f>
        <v>3</v>
      </c>
      <c r="Z54" s="55" t="n">
        <f aca="false">X54+0.33*Y54</f>
        <v>535.99</v>
      </c>
      <c r="AC54" s="61" t="n">
        <f aca="false">IF(T54&gt;0,S54/T54,0)</f>
        <v>199.355263157895</v>
      </c>
      <c r="AD54" s="62" t="n">
        <f aca="false">EXP((((AC54-AC77)/AC78+2)/4-1.9)^3)</f>
        <v>0.0709145194648848</v>
      </c>
      <c r="AE54" s="63" t="n">
        <f aca="false">S54/U54</f>
        <v>22.5390860793048</v>
      </c>
      <c r="AF54" s="62" t="n">
        <f aca="false">EXP((((AE54-AE77)/AE78+2)/4-1.9)^3)</f>
        <v>0.242438206716254</v>
      </c>
      <c r="AG54" s="62" t="n">
        <f aca="false">V54/U54</f>
        <v>0.626736085655598</v>
      </c>
      <c r="AH54" s="62" t="n">
        <f aca="false">EXP((((AG54-AG77)/AG78+2)/4-1.9)^3)</f>
        <v>0.0225379856811726</v>
      </c>
      <c r="AI54" s="62" t="n">
        <f aca="false">W54/U54</f>
        <v>0.238020841706077</v>
      </c>
      <c r="AJ54" s="62" t="n">
        <f aca="false">EXP((((AI54-AI77)/AI78+2)/4-1.9)^3)</f>
        <v>0.170831554201603</v>
      </c>
      <c r="AK54" s="62" t="n">
        <f aca="false">Z54/U54</f>
        <v>0.79735494341275</v>
      </c>
      <c r="AL54" s="62" t="n">
        <f aca="false">EXP((((AK54-AK77)/AK78+2)/4-1.9)^3)</f>
        <v>0.190704908855788</v>
      </c>
      <c r="AM54" s="62" t="n">
        <f aca="false">0.01*AD54+0.15*AF54+0.24*AH54+0.25*AJ54+0.35*AL54</f>
        <v>0.151938599415495</v>
      </c>
      <c r="AO54" s="54" t="n">
        <f aca="false">0.01*AD54/$AM$77</f>
        <v>0.000232210560714622</v>
      </c>
      <c r="AP54" s="53" t="n">
        <f aca="false">AO54*$J$77</f>
        <v>2784.70062472601</v>
      </c>
      <c r="AQ54" s="54" t="n">
        <f aca="false">0.15*AF54/$AM$77</f>
        <v>0.0119080081931823</v>
      </c>
      <c r="AR54" s="53" t="n">
        <f aca="false">AQ54*$J$77</f>
        <v>142802.453741756</v>
      </c>
      <c r="AS54" s="54" t="n">
        <f aca="false">0.24*AH54/$AM$77</f>
        <v>0.00177122259257322</v>
      </c>
      <c r="AT54" s="53" t="n">
        <f aca="false">AS54*$J$77</f>
        <v>21240.7422164106</v>
      </c>
      <c r="AU54" s="54" t="n">
        <f aca="false">0.25*AJ54/$AM$77</f>
        <v>0.0139847563264346</v>
      </c>
      <c r="AV54" s="53" t="n">
        <f aca="false">AU54*$J$77</f>
        <v>167707.099793464</v>
      </c>
      <c r="AW54" s="54" t="n">
        <f aca="false">0.35*AL54/$AM$77</f>
        <v>0.0218563038327103</v>
      </c>
      <c r="AX54" s="53" t="n">
        <f aca="false">AW54*$J$77</f>
        <v>262103.768019184</v>
      </c>
    </row>
    <row r="55" customFormat="false" ht="12.8" hidden="false" customHeight="false" outlineLevel="0" collapsed="false">
      <c r="A55" s="60" t="s">
        <v>27</v>
      </c>
      <c r="B55" s="50"/>
      <c r="C55" s="50"/>
      <c r="D55" s="50"/>
      <c r="E55" s="50"/>
      <c r="F55" s="50"/>
      <c r="G55" s="50"/>
      <c r="H55" s="50"/>
      <c r="I55" s="54" t="n">
        <f aca="false">AO55+AQ55+AS55+AU55+AW55</f>
        <v>0.0210786772288061</v>
      </c>
      <c r="J55" s="53" t="n">
        <f aca="false">ROUND(AP55+AR55+AT55+AV55+AX55,0)</f>
        <v>252778</v>
      </c>
      <c r="K55" s="54" t="n">
        <f aca="false">I55-DatosMinisterio!J55</f>
        <v>-2.46330733588707E-016</v>
      </c>
      <c r="L55" s="53" t="n">
        <f aca="false">J55-DatosMinisterio!K55</f>
        <v>0</v>
      </c>
      <c r="M55" s="54" t="n">
        <f aca="false">P90/P$112</f>
        <v>0.0533660229341656</v>
      </c>
      <c r="N55" s="53" t="n">
        <f aca="false">ROUND(N$77*M55,0)</f>
        <v>12159480</v>
      </c>
      <c r="O55" s="53" t="n">
        <f aca="false">N55-DatosMinisterio!L55</f>
        <v>0</v>
      </c>
      <c r="P55" s="55" t="n">
        <f aca="false">N55+J55</f>
        <v>12412258</v>
      </c>
      <c r="Q55" s="53" t="n">
        <f aca="false">P55-DatosMinisterio!M55</f>
        <v>0</v>
      </c>
      <c r="S55" s="55" t="n">
        <f aca="false">B55+DatosMinisterio!B55</f>
        <v>18895</v>
      </c>
      <c r="T55" s="55" t="n">
        <f aca="false">C55+DatosMinisterio!C55</f>
        <v>66</v>
      </c>
      <c r="U55" s="55" t="n">
        <f aca="false">D55+DatosMinisterio!D55</f>
        <v>1140.16026249561</v>
      </c>
      <c r="V55" s="55" t="n">
        <f aca="false">E55+DatosMinisterio!E55</f>
        <v>720.619873664664</v>
      </c>
      <c r="W55" s="55" t="n">
        <f aca="false">F55+DatosMinisterio!F55</f>
        <v>210</v>
      </c>
      <c r="X55" s="55" t="n">
        <f aca="false">G55+DatosMinisterio!G55</f>
        <v>631</v>
      </c>
      <c r="Y55" s="55" t="n">
        <f aca="false">H55+DatosMinisterio!H55</f>
        <v>54</v>
      </c>
      <c r="Z55" s="55" t="n">
        <f aca="false">X55+0.33*Y55</f>
        <v>648.82</v>
      </c>
      <c r="AC55" s="61" t="n">
        <f aca="false">IF(T55&gt;0,S55/T55,0)</f>
        <v>286.287878787879</v>
      </c>
      <c r="AD55" s="62" t="n">
        <f aca="false">EXP((((AC55-AC77)/AC78+2)/4-1.9)^3)</f>
        <v>0.229095065164296</v>
      </c>
      <c r="AE55" s="63" t="n">
        <f aca="false">S55/U55</f>
        <v>16.5722316603476</v>
      </c>
      <c r="AF55" s="62" t="n">
        <f aca="false">EXP((((AE55-AE77)/AE78+2)/4-1.9)^3)</f>
        <v>0.059612060934212</v>
      </c>
      <c r="AG55" s="62" t="n">
        <f aca="false">V55/U55</f>
        <v>0.632033844160955</v>
      </c>
      <c r="AH55" s="62" t="n">
        <f aca="false">EXP((((AG55-AG77)/AG78+2)/4-1.9)^3)</f>
        <v>0.0245637512919834</v>
      </c>
      <c r="AI55" s="62" t="n">
        <f aca="false">W55/U55</f>
        <v>0.184184633430696</v>
      </c>
      <c r="AJ55" s="62" t="n">
        <f aca="false">EXP((((AI55-AI77)/AI78+2)/4-1.9)^3)</f>
        <v>0.0929975722412134</v>
      </c>
      <c r="AK55" s="62" t="n">
        <f aca="false">Z55/U55</f>
        <v>0.56906035172621</v>
      </c>
      <c r="AL55" s="62" t="n">
        <f aca="false">EXP((((AK55-AK77)/AK78+2)/4-1.9)^3)</f>
        <v>0.0685556568044203</v>
      </c>
      <c r="AM55" s="62" t="n">
        <f aca="false">0.01*AD55+0.15*AF55+0.24*AH55+0.25*AJ55+0.35*AL55</f>
        <v>0.0643719330437012</v>
      </c>
      <c r="AO55" s="54" t="n">
        <f aca="false">0.01*AD55/$AM$77</f>
        <v>0.00075017491396944</v>
      </c>
      <c r="AP55" s="53" t="n">
        <f aca="false">AO55*$J$77</f>
        <v>8996.19959210982</v>
      </c>
      <c r="AQ55" s="54" t="n">
        <f aca="false">0.15*AF55/$AM$77</f>
        <v>0.00292800759266417</v>
      </c>
      <c r="AR55" s="53" t="n">
        <f aca="false">AQ55*$J$77</f>
        <v>35113.0652602613</v>
      </c>
      <c r="AS55" s="54" t="n">
        <f aca="false">0.24*AH55/$AM$77</f>
        <v>0.0019304241231751</v>
      </c>
      <c r="AT55" s="53" t="n">
        <f aca="false">AS55*$J$77</f>
        <v>23149.9086227965</v>
      </c>
      <c r="AU55" s="54" t="n">
        <f aca="false">0.25*AJ55/$AM$77</f>
        <v>0.00761304545182883</v>
      </c>
      <c r="AV55" s="53" t="n">
        <f aca="false">AU55*$J$77</f>
        <v>91296.6764325128</v>
      </c>
      <c r="AW55" s="54" t="n">
        <f aca="false">0.35*AL55/$AM$77</f>
        <v>0.00785702514716861</v>
      </c>
      <c r="AX55" s="53" t="n">
        <f aca="false">AW55*$J$77</f>
        <v>94222.514120266</v>
      </c>
    </row>
    <row r="56" customFormat="false" ht="12.8" hidden="false" customHeight="false" outlineLevel="0" collapsed="false">
      <c r="A56" s="60" t="s">
        <v>28</v>
      </c>
      <c r="B56" s="50"/>
      <c r="C56" s="50"/>
      <c r="D56" s="50"/>
      <c r="E56" s="50"/>
      <c r="F56" s="50"/>
      <c r="G56" s="50"/>
      <c r="H56" s="50"/>
      <c r="I56" s="54" t="n">
        <f aca="false">AO56+AQ56+AS56+AU56+AW56</f>
        <v>0.0330027962923314</v>
      </c>
      <c r="J56" s="53" t="n">
        <f aca="false">ROUND(AP56+AR56+AT56+AV56+AX56,0)</f>
        <v>395774</v>
      </c>
      <c r="K56" s="54" t="n">
        <f aca="false">I56-DatosMinisterio!J56</f>
        <v>0</v>
      </c>
      <c r="L56" s="53" t="n">
        <f aca="false">J56-DatosMinisterio!K56</f>
        <v>0</v>
      </c>
      <c r="M56" s="54" t="n">
        <f aca="false">P91/P$112</f>
        <v>0.041545179714449</v>
      </c>
      <c r="N56" s="53" t="n">
        <f aca="false">ROUND(N$77*M56,0)</f>
        <v>9466094</v>
      </c>
      <c r="O56" s="53" t="n">
        <f aca="false">N56-DatosMinisterio!L56</f>
        <v>1</v>
      </c>
      <c r="P56" s="55" t="n">
        <f aca="false">N56+J56</f>
        <v>9861868</v>
      </c>
      <c r="Q56" s="53" t="n">
        <f aca="false">P56-DatosMinisterio!M56</f>
        <v>1</v>
      </c>
      <c r="S56" s="55" t="n">
        <f aca="false">B56+DatosMinisterio!B56</f>
        <v>14330</v>
      </c>
      <c r="T56" s="55" t="n">
        <f aca="false">C56+DatosMinisterio!C56</f>
        <v>73</v>
      </c>
      <c r="U56" s="55" t="n">
        <f aca="false">D56+DatosMinisterio!D56</f>
        <v>917.480920338957</v>
      </c>
      <c r="V56" s="55" t="n">
        <f aca="false">E56+DatosMinisterio!E56</f>
        <v>669.144556702593</v>
      </c>
      <c r="W56" s="55" t="n">
        <f aca="false">F56+DatosMinisterio!F56</f>
        <v>177</v>
      </c>
      <c r="X56" s="55" t="n">
        <f aca="false">G56+DatosMinisterio!G56</f>
        <v>628</v>
      </c>
      <c r="Y56" s="55" t="n">
        <f aca="false">H56+DatosMinisterio!H56</f>
        <v>39</v>
      </c>
      <c r="Z56" s="55" t="n">
        <f aca="false">X56+0.33*Y56</f>
        <v>640.87</v>
      </c>
      <c r="AC56" s="61" t="n">
        <f aca="false">IF(T56&gt;0,S56/T56,0)</f>
        <v>196.301369863014</v>
      </c>
      <c r="AD56" s="62" t="n">
        <f aca="false">EXP((((AC56-AC77)/AC78+2)/4-1.9)^3)</f>
        <v>0.0674727850927902</v>
      </c>
      <c r="AE56" s="63" t="n">
        <f aca="false">S56/U56</f>
        <v>15.6188534086419</v>
      </c>
      <c r="AF56" s="62" t="n">
        <f aca="false">EXP((((AE56-AE77)/AE78+2)/4-1.9)^3)</f>
        <v>0.0447737116428839</v>
      </c>
      <c r="AG56" s="62" t="n">
        <f aca="false">V56/U56</f>
        <v>0.729328034914756</v>
      </c>
      <c r="AH56" s="62" t="n">
        <f aca="false">EXP((((AG56-AG77)/AG78+2)/4-1.9)^3)</f>
        <v>0.0954879928827461</v>
      </c>
      <c r="AI56" s="62" t="n">
        <f aca="false">W56/U56</f>
        <v>0.19291954314931</v>
      </c>
      <c r="AJ56" s="62" t="n">
        <f aca="false">EXP((((AI56-AI77)/AI78+2)/4-1.9)^3)</f>
        <v>0.103488832684523</v>
      </c>
      <c r="AK56" s="62" t="n">
        <f aca="false">Z56/U56</f>
        <v>0.698510438520329</v>
      </c>
      <c r="AL56" s="62" t="n">
        <f aca="false">EXP((((AK56-AK77)/AK78+2)/4-1.9)^3)</f>
        <v>0.127447867985122</v>
      </c>
      <c r="AM56" s="62" t="n">
        <f aca="false">0.01*AD56+0.15*AF56+0.24*AH56+0.25*AJ56+0.35*AL56</f>
        <v>0.100786864855143</v>
      </c>
      <c r="AO56" s="54" t="n">
        <f aca="false">0.01*AD56/$AM$77</f>
        <v>0.000220940554594498</v>
      </c>
      <c r="AP56" s="53" t="n">
        <f aca="false">AO56*$J$77</f>
        <v>2649.54917861265</v>
      </c>
      <c r="AQ56" s="54" t="n">
        <f aca="false">0.15*AF56/$AM$77</f>
        <v>0.00219918193713853</v>
      </c>
      <c r="AR56" s="53" t="n">
        <f aca="false">AQ56*$J$77</f>
        <v>26372.8888789087</v>
      </c>
      <c r="AS56" s="54" t="n">
        <f aca="false">0.24*AH56/$AM$77</f>
        <v>0.00750424162593536</v>
      </c>
      <c r="AT56" s="53" t="n">
        <f aca="false">AS56*$J$77</f>
        <v>89991.8861550779</v>
      </c>
      <c r="AU56" s="54" t="n">
        <f aca="false">0.25*AJ56/$AM$77</f>
        <v>0.00847188983536525</v>
      </c>
      <c r="AV56" s="53" t="n">
        <f aca="false">AU56*$J$77</f>
        <v>101596.055082718</v>
      </c>
      <c r="AW56" s="54" t="n">
        <f aca="false">0.35*AL56/$AM$77</f>
        <v>0.0146065423392978</v>
      </c>
      <c r="AX56" s="53" t="n">
        <f aca="false">AW56*$J$77</f>
        <v>175163.642222617</v>
      </c>
    </row>
    <row r="57" customFormat="false" ht="12.8" hidden="false" customHeight="false" outlineLevel="0" collapsed="false">
      <c r="A57" s="60" t="s">
        <v>29</v>
      </c>
      <c r="B57" s="50"/>
      <c r="C57" s="50"/>
      <c r="D57" s="50"/>
      <c r="E57" s="50"/>
      <c r="F57" s="50"/>
      <c r="G57" s="50"/>
      <c r="H57" s="50"/>
      <c r="I57" s="54" t="n">
        <f aca="false">AO57+AQ57+AS57+AU57+AW57</f>
        <v>0.0182563387300751</v>
      </c>
      <c r="J57" s="53" t="n">
        <f aca="false">ROUND(AP57+AR57+AT57+AV57+AX57,0)</f>
        <v>218932</v>
      </c>
      <c r="K57" s="54" t="n">
        <f aca="false">I57-DatosMinisterio!J57</f>
        <v>0</v>
      </c>
      <c r="L57" s="53" t="n">
        <f aca="false">J57-DatosMinisterio!K57</f>
        <v>0</v>
      </c>
      <c r="M57" s="54" t="n">
        <f aca="false">P92/P$112</f>
        <v>0.0403987949419137</v>
      </c>
      <c r="N57" s="53" t="n">
        <f aca="false">ROUND(N$77*M57,0)</f>
        <v>9204889</v>
      </c>
      <c r="O57" s="53" t="n">
        <f aca="false">N57-DatosMinisterio!L57</f>
        <v>1</v>
      </c>
      <c r="P57" s="55" t="n">
        <f aca="false">N57+J57</f>
        <v>9423821</v>
      </c>
      <c r="Q57" s="53" t="n">
        <f aca="false">P57-DatosMinisterio!M57</f>
        <v>1</v>
      </c>
      <c r="S57" s="55" t="n">
        <f aca="false">B57+DatosMinisterio!B57</f>
        <v>10643</v>
      </c>
      <c r="T57" s="55" t="n">
        <f aca="false">C57+DatosMinisterio!C57</f>
        <v>52</v>
      </c>
      <c r="U57" s="55" t="n">
        <f aca="false">D57+DatosMinisterio!D57</f>
        <v>633.137049544421</v>
      </c>
      <c r="V57" s="55" t="n">
        <f aca="false">E57+DatosMinisterio!E57</f>
        <v>373.113088909293</v>
      </c>
      <c r="W57" s="55" t="n">
        <f aca="false">F57+DatosMinisterio!F57</f>
        <v>72</v>
      </c>
      <c r="X57" s="55" t="n">
        <f aca="false">G57+DatosMinisterio!G57</f>
        <v>394</v>
      </c>
      <c r="Y57" s="55" t="n">
        <f aca="false">H57+DatosMinisterio!H57</f>
        <v>31</v>
      </c>
      <c r="Z57" s="55" t="n">
        <f aca="false">X57+0.33*Y57</f>
        <v>404.23</v>
      </c>
      <c r="AC57" s="61" t="n">
        <f aca="false">IF(T57&gt;0,S57/T57,0)</f>
        <v>204.673076923077</v>
      </c>
      <c r="AD57" s="62" t="n">
        <f aca="false">EXP((((AC57-AC77)/AC78+2)/4-1.9)^3)</f>
        <v>0.077218564868427</v>
      </c>
      <c r="AE57" s="63" t="n">
        <f aca="false">S57/U57</f>
        <v>16.8099466105455</v>
      </c>
      <c r="AF57" s="62" t="n">
        <f aca="false">EXP((((AE57-AE77)/AE78+2)/4-1.9)^3)</f>
        <v>0.0638398901587316</v>
      </c>
      <c r="AG57" s="62" t="n">
        <f aca="false">V57/U57</f>
        <v>0.589308569412846</v>
      </c>
      <c r="AH57" s="62" t="n">
        <f aca="false">EXP((((AG57-AG77)/AG78+2)/4-1.9)^3)</f>
        <v>0.0118093345283834</v>
      </c>
      <c r="AI57" s="62" t="n">
        <f aca="false">W57/U57</f>
        <v>0.113719454661212</v>
      </c>
      <c r="AJ57" s="62" t="n">
        <f aca="false">EXP((((AI57-AI77)/AI78+2)/4-1.9)^3)</f>
        <v>0.0346403799076056</v>
      </c>
      <c r="AK57" s="62" t="n">
        <f aca="false">Z57/U57</f>
        <v>0.638455766079188</v>
      </c>
      <c r="AL57" s="62" t="n">
        <f aca="false">EXP((((AK57-AK77)/AK78+2)/4-1.9)^3)</f>
        <v>0.0968866317527626</v>
      </c>
      <c r="AM57" s="62" t="n">
        <f aca="false">0.01*AD57+0.15*AF57+0.24*AH57+0.25*AJ57+0.35*AL57</f>
        <v>0.0557528255496743</v>
      </c>
      <c r="AO57" s="54" t="n">
        <f aca="false">0.01*AD57/$AM$77</f>
        <v>0.000252853243327057</v>
      </c>
      <c r="AP57" s="53" t="n">
        <f aca="false">AO57*$J$77</f>
        <v>3032.25048201916</v>
      </c>
      <c r="AQ57" s="54" t="n">
        <f aca="false">0.15*AF57/$AM$77</f>
        <v>0.00313566885912403</v>
      </c>
      <c r="AR57" s="53" t="n">
        <f aca="false">AQ57*$J$77</f>
        <v>37603.3674095802</v>
      </c>
      <c r="AS57" s="54" t="n">
        <f aca="false">0.24*AH57/$AM$77</f>
        <v>0.000928075845633399</v>
      </c>
      <c r="AT57" s="53" t="n">
        <f aca="false">AS57*$J$77</f>
        <v>11129.6117591507</v>
      </c>
      <c r="AU57" s="54" t="n">
        <f aca="false">0.25*AJ57/$AM$77</f>
        <v>0.00283575990587364</v>
      </c>
      <c r="AV57" s="53" t="n">
        <f aca="false">AU57*$J$77</f>
        <v>34006.8184545838</v>
      </c>
      <c r="AW57" s="54" t="n">
        <f aca="false">0.35*AL57/$AM$77</f>
        <v>0.011103980876117</v>
      </c>
      <c r="AX57" s="53" t="n">
        <f aca="false">AW57*$J$77</f>
        <v>133160.448807794</v>
      </c>
    </row>
    <row r="58" customFormat="false" ht="12.8" hidden="false" customHeight="false" outlineLevel="0" collapsed="false">
      <c r="A58" s="60" t="s">
        <v>30</v>
      </c>
      <c r="B58" s="50"/>
      <c r="C58" s="50"/>
      <c r="D58" s="50"/>
      <c r="E58" s="50"/>
      <c r="F58" s="50"/>
      <c r="G58" s="50"/>
      <c r="H58" s="50"/>
      <c r="I58" s="54" t="n">
        <f aca="false">AO58+AQ58+AS58+AU58+AW58</f>
        <v>0.0175102295160787</v>
      </c>
      <c r="J58" s="53" t="n">
        <f aca="false">ROUND(AP58+AR58+AT58+AV58+AX58,0)</f>
        <v>209985</v>
      </c>
      <c r="K58" s="54" t="n">
        <f aca="false">I58-DatosMinisterio!J58</f>
        <v>0</v>
      </c>
      <c r="L58" s="53" t="n">
        <f aca="false">J58-DatosMinisterio!K58</f>
        <v>0</v>
      </c>
      <c r="M58" s="54" t="n">
        <f aca="false">P93/P$112</f>
        <v>0.0184351445927266</v>
      </c>
      <c r="N58" s="53" t="n">
        <f aca="false">ROUND(N$77*M58,0)</f>
        <v>4200459</v>
      </c>
      <c r="O58" s="53" t="n">
        <f aca="false">N58-DatosMinisterio!L58</f>
        <v>-1</v>
      </c>
      <c r="P58" s="55" t="n">
        <f aca="false">N58+J58</f>
        <v>4410444</v>
      </c>
      <c r="Q58" s="53" t="n">
        <f aca="false">P58-DatosMinisterio!M58</f>
        <v>-1</v>
      </c>
      <c r="S58" s="55" t="n">
        <f aca="false">B58+DatosMinisterio!B58</f>
        <v>14936</v>
      </c>
      <c r="T58" s="55" t="n">
        <f aca="false">C58+DatosMinisterio!C58</f>
        <v>61</v>
      </c>
      <c r="U58" s="55" t="n">
        <f aca="false">D58+DatosMinisterio!D58</f>
        <v>881.328478412968</v>
      </c>
      <c r="V58" s="55" t="n">
        <f aca="false">E58+DatosMinisterio!E58</f>
        <v>590.575324082353</v>
      </c>
      <c r="W58" s="55" t="n">
        <f aca="false">F58+DatosMinisterio!F58</f>
        <v>143</v>
      </c>
      <c r="X58" s="55" t="n">
        <f aca="false">G58+DatosMinisterio!G58</f>
        <v>400</v>
      </c>
      <c r="Y58" s="55" t="n">
        <f aca="false">H58+DatosMinisterio!H58</f>
        <v>51</v>
      </c>
      <c r="Z58" s="55" t="n">
        <f aca="false">X58+0.33*Y58</f>
        <v>416.83</v>
      </c>
      <c r="AC58" s="61" t="n">
        <f aca="false">IF(T58&gt;0,S58/T58,0)</f>
        <v>244.852459016393</v>
      </c>
      <c r="AD58" s="62" t="n">
        <f aca="false">EXP((((AC58-AC77)/AC78+2)/4-1.9)^3)</f>
        <v>0.138634495967052</v>
      </c>
      <c r="AE58" s="63" t="n">
        <f aca="false">S58/U58</f>
        <v>16.947143279536</v>
      </c>
      <c r="AF58" s="62" t="n">
        <f aca="false">EXP((((AE58-AE77)/AE78+2)/4-1.9)^3)</f>
        <v>0.066381252787357</v>
      </c>
      <c r="AG58" s="62" t="n">
        <f aca="false">V58/U58</f>
        <v>0.67009672165118</v>
      </c>
      <c r="AH58" s="62" t="n">
        <f aca="false">EXP((((AG58-AG77)/AG78+2)/4-1.9)^3)</f>
        <v>0.043890086037233</v>
      </c>
      <c r="AI58" s="62" t="n">
        <f aca="false">W58/U58</f>
        <v>0.16225505416267</v>
      </c>
      <c r="AJ58" s="62" t="n">
        <f aca="false">EXP((((AI58-AI77)/AI78+2)/4-1.9)^3)</f>
        <v>0.070072882549068</v>
      </c>
      <c r="AK58" s="62" t="n">
        <f aca="false">Z58/U58</f>
        <v>0.472956463123258</v>
      </c>
      <c r="AL58" s="62" t="n">
        <f aca="false">EXP((((AK58-AK77)/AK78+2)/4-1.9)^3)</f>
        <v>0.0402254769401051</v>
      </c>
      <c r="AM58" s="62" t="n">
        <f aca="false">0.01*AD58+0.15*AF58+0.24*AH58+0.25*AJ58+0.35*AL58</f>
        <v>0.0534742910930138</v>
      </c>
      <c r="AO58" s="54" t="n">
        <f aca="false">0.01*AD58/$AM$77</f>
        <v>0.000453960546948911</v>
      </c>
      <c r="AP58" s="53" t="n">
        <f aca="false">AO58*$J$77</f>
        <v>5443.95661764572</v>
      </c>
      <c r="AQ58" s="54" t="n">
        <f aca="false">0.15*AF58/$AM$77</f>
        <v>0.00326049475770419</v>
      </c>
      <c r="AR58" s="53" t="n">
        <f aca="false">AQ58*$J$77</f>
        <v>39100.2965616757</v>
      </c>
      <c r="AS58" s="54" t="n">
        <f aca="false">0.24*AH58/$AM$77</f>
        <v>0.00344924844122471</v>
      </c>
      <c r="AT58" s="53" t="n">
        <f aca="false">AS58*$J$77</f>
        <v>41363.8564049548</v>
      </c>
      <c r="AU58" s="54" t="n">
        <f aca="false">0.25*AJ58/$AM$77</f>
        <v>0.00573636522900867</v>
      </c>
      <c r="AV58" s="53" t="n">
        <f aca="false">AU58*$J$77</f>
        <v>68791.2719719431</v>
      </c>
      <c r="AW58" s="54" t="n">
        <f aca="false">0.35*AL58/$AM$77</f>
        <v>0.00461016054119225</v>
      </c>
      <c r="AX58" s="53" t="n">
        <f aca="false">AW58*$J$77</f>
        <v>55285.672191811</v>
      </c>
    </row>
    <row r="59" customFormat="false" ht="12.8" hidden="false" customHeight="false" outlineLevel="0" collapsed="false">
      <c r="A59" s="60" t="s">
        <v>31</v>
      </c>
      <c r="B59" s="50"/>
      <c r="C59" s="50"/>
      <c r="D59" s="50"/>
      <c r="E59" s="50"/>
      <c r="F59" s="50"/>
      <c r="G59" s="50"/>
      <c r="H59" s="50"/>
      <c r="I59" s="54" t="n">
        <f aca="false">AO59+AQ59+AS59+AU59+AW59</f>
        <v>0.0152648231100367</v>
      </c>
      <c r="J59" s="53" t="n">
        <f aca="false">ROUND(AP59+AR59+AT59+AV59+AX59,0)</f>
        <v>183058</v>
      </c>
      <c r="K59" s="54" t="n">
        <f aca="false">I59-DatosMinisterio!J59</f>
        <v>-6.07153216591883E-017</v>
      </c>
      <c r="L59" s="53" t="n">
        <f aca="false">J59-DatosMinisterio!K59</f>
        <v>0</v>
      </c>
      <c r="M59" s="54" t="n">
        <f aca="false">P94/P$112</f>
        <v>0.0178476892244819</v>
      </c>
      <c r="N59" s="53" t="n">
        <f aca="false">ROUND(N$77*M59,0)</f>
        <v>4066606</v>
      </c>
      <c r="O59" s="53" t="n">
        <f aca="false">N59-DatosMinisterio!L59</f>
        <v>0</v>
      </c>
      <c r="P59" s="55" t="n">
        <f aca="false">N59+J59</f>
        <v>4249664</v>
      </c>
      <c r="Q59" s="53" t="n">
        <f aca="false">P59-DatosMinisterio!M59</f>
        <v>0</v>
      </c>
      <c r="S59" s="55" t="n">
        <f aca="false">B59+DatosMinisterio!B59</f>
        <v>6684</v>
      </c>
      <c r="T59" s="55" t="n">
        <f aca="false">C59+DatosMinisterio!C59</f>
        <v>54</v>
      </c>
      <c r="U59" s="55" t="n">
        <f aca="false">D59+DatosMinisterio!D59</f>
        <v>429.812662540667</v>
      </c>
      <c r="V59" s="55" t="n">
        <f aca="false">E59+DatosMinisterio!E59</f>
        <v>286.049675527679</v>
      </c>
      <c r="W59" s="55" t="n">
        <f aca="false">F59+DatosMinisterio!F59</f>
        <v>40</v>
      </c>
      <c r="X59" s="55" t="n">
        <f aca="false">G59+DatosMinisterio!G59</f>
        <v>240</v>
      </c>
      <c r="Y59" s="55" t="n">
        <f aca="false">H59+DatosMinisterio!H59</f>
        <v>12</v>
      </c>
      <c r="Z59" s="55" t="n">
        <f aca="false">X59+0.33*Y59</f>
        <v>243.96</v>
      </c>
      <c r="AC59" s="61" t="n">
        <f aca="false">IF(T59&gt;0,S59/T59,0)</f>
        <v>123.777777777778</v>
      </c>
      <c r="AD59" s="62" t="n">
        <f aca="false">EXP((((AC59-AC77)/AC78+2)/4-1.9)^3)</f>
        <v>0.0171089691164726</v>
      </c>
      <c r="AE59" s="63" t="n">
        <f aca="false">S59/U59</f>
        <v>15.5509611105689</v>
      </c>
      <c r="AF59" s="62" t="n">
        <f aca="false">EXP((((AE59-AE77)/AE78+2)/4-1.9)^3)</f>
        <v>0.0438392584318554</v>
      </c>
      <c r="AG59" s="62" t="n">
        <f aca="false">V59/U59</f>
        <v>0.665521750422172</v>
      </c>
      <c r="AH59" s="62" t="n">
        <f aca="false">EXP((((AG59-AG77)/AG78+2)/4-1.9)^3)</f>
        <v>0.0410743043445433</v>
      </c>
      <c r="AI59" s="62" t="n">
        <f aca="false">W59/U59</f>
        <v>0.093063800781382</v>
      </c>
      <c r="AJ59" s="62" t="n">
        <f aca="false">EXP((((AI59-AI77)/AI78+2)/4-1.9)^3)</f>
        <v>0.0248019935723001</v>
      </c>
      <c r="AK59" s="62" t="n">
        <f aca="false">Z59/U59</f>
        <v>0.567596120965649</v>
      </c>
      <c r="AL59" s="62" t="n">
        <f aca="false">EXP((((AK59-AK77)/AK78+2)/4-1.9)^3)</f>
        <v>0.0680336002118876</v>
      </c>
      <c r="AM59" s="62" t="n">
        <f aca="false">0.01*AD59+0.15*AF59+0.24*AH59+0.25*AJ59+0.35*AL59</f>
        <v>0.0466170699658691</v>
      </c>
      <c r="AO59" s="54" t="n">
        <f aca="false">0.01*AD59/$AM$77</f>
        <v>5.60235526062125E-005</v>
      </c>
      <c r="AP59" s="53" t="n">
        <f aca="false">AO59*$J$77</f>
        <v>671.842062056854</v>
      </c>
      <c r="AQ59" s="54" t="n">
        <f aca="false">0.15*AF59/$AM$77</f>
        <v>0.00215328374046486</v>
      </c>
      <c r="AR59" s="53" t="n">
        <f aca="false">AQ59*$J$77</f>
        <v>25822.4714622433</v>
      </c>
      <c r="AS59" s="54" t="n">
        <f aca="false">0.24*AH59/$AM$77</f>
        <v>0.00322796086830676</v>
      </c>
      <c r="AT59" s="53" t="n">
        <f aca="false">AS59*$J$77</f>
        <v>38710.1457354128</v>
      </c>
      <c r="AU59" s="54" t="n">
        <f aca="false">0.25*AJ59/$AM$77</f>
        <v>0.00203036165150781</v>
      </c>
      <c r="AV59" s="53" t="n">
        <f aca="false">AU59*$J$77</f>
        <v>24348.3730540663</v>
      </c>
      <c r="AW59" s="54" t="n">
        <f aca="false">0.35*AL59/$AM$77</f>
        <v>0.00779719329715109</v>
      </c>
      <c r="AX59" s="53" t="n">
        <f aca="false">AW59*$J$77</f>
        <v>93505.0024377243</v>
      </c>
    </row>
    <row r="60" customFormat="false" ht="12.8" hidden="false" customHeight="false" outlineLevel="0" collapsed="false">
      <c r="A60" s="60" t="s">
        <v>32</v>
      </c>
      <c r="B60" s="50"/>
      <c r="C60" s="50"/>
      <c r="D60" s="50"/>
      <c r="E60" s="50"/>
      <c r="F60" s="50"/>
      <c r="G60" s="50"/>
      <c r="H60" s="50"/>
      <c r="I60" s="54" t="n">
        <f aca="false">AO60+AQ60+AS60+AU60+AW60</f>
        <v>0.0187833487284884</v>
      </c>
      <c r="J60" s="53" t="n">
        <f aca="false">ROUND(AP60+AR60+AT60+AV60+AX60,0)</f>
        <v>225252</v>
      </c>
      <c r="K60" s="54" t="n">
        <f aca="false">I60-DatosMinisterio!J60</f>
        <v>0</v>
      </c>
      <c r="L60" s="53" t="n">
        <f aca="false">J60-DatosMinisterio!K60</f>
        <v>0</v>
      </c>
      <c r="M60" s="54" t="n">
        <f aca="false">P95/P$112</f>
        <v>0.0193216888168961</v>
      </c>
      <c r="N60" s="53" t="n">
        <f aca="false">ROUND(N$77*M60,0)</f>
        <v>4402458</v>
      </c>
      <c r="O60" s="53" t="n">
        <f aca="false">N60-DatosMinisterio!L60</f>
        <v>-1</v>
      </c>
      <c r="P60" s="55" t="n">
        <f aca="false">N60+J60</f>
        <v>4627710</v>
      </c>
      <c r="Q60" s="53" t="n">
        <f aca="false">P60-DatosMinisterio!M60</f>
        <v>-1</v>
      </c>
      <c r="S60" s="55" t="n">
        <f aca="false">B60+DatosMinisterio!B60</f>
        <v>7404</v>
      </c>
      <c r="T60" s="55" t="n">
        <f aca="false">C60+DatosMinisterio!C60</f>
        <v>42</v>
      </c>
      <c r="U60" s="55" t="n">
        <f aca="false">D60+DatosMinisterio!D60</f>
        <v>357.951168831169</v>
      </c>
      <c r="V60" s="55" t="n">
        <f aca="false">E60+DatosMinisterio!E60</f>
        <v>194.126623376623</v>
      </c>
      <c r="W60" s="55" t="n">
        <f aca="false">F60+DatosMinisterio!F60</f>
        <v>31</v>
      </c>
      <c r="X60" s="55" t="n">
        <f aca="false">G60+DatosMinisterio!G60</f>
        <v>201</v>
      </c>
      <c r="Y60" s="55" t="n">
        <f aca="false">H60+DatosMinisterio!H60</f>
        <v>17</v>
      </c>
      <c r="Z60" s="55" t="n">
        <f aca="false">X60+0.33*Y60</f>
        <v>206.61</v>
      </c>
      <c r="AC60" s="61" t="n">
        <f aca="false">IF(T60&gt;0,S60/T60,0)</f>
        <v>176.285714285714</v>
      </c>
      <c r="AD60" s="62" t="n">
        <f aca="false">EXP((((AC60-AC77)/AC78+2)/4-1.9)^3)</f>
        <v>0.0479487995994468</v>
      </c>
      <c r="AE60" s="63" t="n">
        <f aca="false">S60/U60</f>
        <v>20.6843855942042</v>
      </c>
      <c r="AF60" s="62" t="n">
        <f aca="false">EXP((((AE60-AE77)/AE78+2)/4-1.9)^3)</f>
        <v>0.167676161880463</v>
      </c>
      <c r="AG60" s="62" t="n">
        <f aca="false">V60/U60</f>
        <v>0.542327111294291</v>
      </c>
      <c r="AH60" s="62" t="n">
        <f aca="false">EXP((((AG60-AG77)/AG78+2)/4-1.9)^3)</f>
        <v>0.00475276124145983</v>
      </c>
      <c r="AI60" s="62" t="n">
        <f aca="false">W60/U60</f>
        <v>0.0866039915478567</v>
      </c>
      <c r="AJ60" s="62" t="n">
        <f aca="false">EXP((((AI60-AI77)/AI78+2)/4-1.9)^3)</f>
        <v>0.0222440041056295</v>
      </c>
      <c r="AK60" s="62" t="n">
        <f aca="false">Z60/U60</f>
        <v>0.577201635280732</v>
      </c>
      <c r="AL60" s="62" t="n">
        <f aca="false">EXP((((AK60-AK77)/AK78+2)/4-1.9)^3)</f>
        <v>0.0715133697065269</v>
      </c>
      <c r="AM60" s="62" t="n">
        <f aca="false">0.01*AD60+0.15*AF60+0.24*AH60+0.25*AJ60+0.35*AL60</f>
        <v>0.0573622553997061</v>
      </c>
      <c r="AO60" s="54" t="n">
        <f aca="false">0.01*AD60/$AM$77</f>
        <v>0.000157008997940034</v>
      </c>
      <c r="AP60" s="53" t="n">
        <f aca="false">AO60*$J$77</f>
        <v>1882.87325652061</v>
      </c>
      <c r="AQ60" s="54" t="n">
        <f aca="false">0.15*AF60/$AM$77</f>
        <v>0.00823586816829911</v>
      </c>
      <c r="AR60" s="53" t="n">
        <f aca="false">AQ60*$J$77</f>
        <v>98765.6511523138</v>
      </c>
      <c r="AS60" s="54" t="n">
        <f aca="false">0.24*AH60/$AM$77</f>
        <v>0.00037351155542761</v>
      </c>
      <c r="AT60" s="53" t="n">
        <f aca="false">AS60*$J$77</f>
        <v>4479.20137025944</v>
      </c>
      <c r="AU60" s="54" t="n">
        <f aca="false">0.25*AJ60/$AM$77</f>
        <v>0.00182095736701153</v>
      </c>
      <c r="AV60" s="53" t="n">
        <f aca="false">AU60*$J$77</f>
        <v>21837.1683954042</v>
      </c>
      <c r="AW60" s="54" t="n">
        <f aca="false">0.35*AL60/$AM$77</f>
        <v>0.00819600263981015</v>
      </c>
      <c r="AX60" s="53" t="n">
        <f aca="false">AW60*$J$77</f>
        <v>98287.5783129624</v>
      </c>
    </row>
    <row r="61" customFormat="false" ht="12.8" hidden="false" customHeight="false" outlineLevel="0" collapsed="false">
      <c r="A61" s="60" t="s">
        <v>33</v>
      </c>
      <c r="B61" s="50"/>
      <c r="C61" s="50"/>
      <c r="D61" s="50"/>
      <c r="E61" s="50"/>
      <c r="F61" s="50"/>
      <c r="G61" s="50"/>
      <c r="H61" s="50"/>
      <c r="I61" s="54" t="n">
        <f aca="false">AO61+AQ61+AS61+AU61+AW61</f>
        <v>0.0505701335048555</v>
      </c>
      <c r="J61" s="53" t="n">
        <f aca="false">ROUND(AP61+AR61+AT61+AV61+AX61,0)</f>
        <v>606444</v>
      </c>
      <c r="K61" s="54" t="n">
        <f aca="false">I61-DatosMinisterio!J61</f>
        <v>-2.08166817117217E-016</v>
      </c>
      <c r="L61" s="53" t="n">
        <f aca="false">J61-DatosMinisterio!K61</f>
        <v>0</v>
      </c>
      <c r="M61" s="54" t="n">
        <f aca="false">P96/P$112</f>
        <v>0.0292905238914435</v>
      </c>
      <c r="N61" s="53" t="n">
        <f aca="false">ROUND(N$77*M61,0)</f>
        <v>6673863</v>
      </c>
      <c r="O61" s="53" t="n">
        <f aca="false">N61-DatosMinisterio!L61</f>
        <v>0</v>
      </c>
      <c r="P61" s="55" t="n">
        <f aca="false">N61+J61</f>
        <v>7280307</v>
      </c>
      <c r="Q61" s="53" t="n">
        <f aca="false">P61-DatosMinisterio!M61</f>
        <v>0</v>
      </c>
      <c r="S61" s="55" t="n">
        <f aca="false">B61+DatosMinisterio!B61</f>
        <v>11445</v>
      </c>
      <c r="T61" s="55" t="n">
        <f aca="false">C61+DatosMinisterio!C61</f>
        <v>41</v>
      </c>
      <c r="U61" s="55" t="n">
        <f aca="false">D61+DatosMinisterio!D61</f>
        <v>499.116882063745</v>
      </c>
      <c r="V61" s="55" t="n">
        <f aca="false">E61+DatosMinisterio!E61</f>
        <v>437.889609336472</v>
      </c>
      <c r="W61" s="55" t="n">
        <f aca="false">F61+DatosMinisterio!F61</f>
        <v>59</v>
      </c>
      <c r="X61" s="55" t="n">
        <f aca="false">G61+DatosMinisterio!G61</f>
        <v>234</v>
      </c>
      <c r="Y61" s="55" t="n">
        <f aca="false">H61+DatosMinisterio!H61</f>
        <v>22</v>
      </c>
      <c r="Z61" s="55" t="n">
        <f aca="false">X61+0.33*Y61</f>
        <v>241.26</v>
      </c>
      <c r="AC61" s="61" t="n">
        <f aca="false">IF(T61&gt;0,S61/T61,0)</f>
        <v>279.146341463415</v>
      </c>
      <c r="AD61" s="62" t="n">
        <f aca="false">EXP((((AC61-AC77)/AC78+2)/4-1.9)^3)</f>
        <v>0.211554826473119</v>
      </c>
      <c r="AE61" s="63" t="n">
        <f aca="false">S61/U61</f>
        <v>22.930500672863</v>
      </c>
      <c r="AF61" s="62" t="n">
        <f aca="false">EXP((((AE61-AE77)/AE78+2)/4-1.9)^3)</f>
        <v>0.260195873445062</v>
      </c>
      <c r="AG61" s="62" t="n">
        <f aca="false">V61/U61</f>
        <v>0.877328788250738</v>
      </c>
      <c r="AH61" s="62" t="n">
        <f aca="false">EXP((((AG61-AG77)/AG78+2)/4-1.9)^3)</f>
        <v>0.371002687287216</v>
      </c>
      <c r="AI61" s="62" t="n">
        <f aca="false">W61/U61</f>
        <v>0.118208784595799</v>
      </c>
      <c r="AJ61" s="62" t="n">
        <f aca="false">EXP((((AI61-AI77)/AI78+2)/4-1.9)^3)</f>
        <v>0.0371462766123075</v>
      </c>
      <c r="AK61" s="62" t="n">
        <f aca="false">Z61/U61</f>
        <v>0.483373752060719</v>
      </c>
      <c r="AL61" s="62" t="n">
        <f aca="false">EXP((((AK61-AK77)/AK78+2)/4-1.9)^3)</f>
        <v>0.0427526088868069</v>
      </c>
      <c r="AM61" s="62" t="n">
        <f aca="false">0.01*AD61+0.15*AF61+0.24*AH61+0.25*AJ61+0.35*AL61</f>
        <v>0.154435556493882</v>
      </c>
      <c r="AO61" s="54" t="n">
        <f aca="false">0.01*AD61/$AM$77</f>
        <v>0.000692739163261667</v>
      </c>
      <c r="AP61" s="53" t="n">
        <f aca="false">AO61*$J$77</f>
        <v>8307.42225836011</v>
      </c>
      <c r="AQ61" s="54" t="n">
        <f aca="false">0.15*AF61/$AM$77</f>
        <v>0.0127802240198978</v>
      </c>
      <c r="AR61" s="53" t="n">
        <f aca="false">AQ61*$J$77</f>
        <v>153262.184557081</v>
      </c>
      <c r="AS61" s="54" t="n">
        <f aca="false">0.24*AH61/$AM$77</f>
        <v>0.0291564805712622</v>
      </c>
      <c r="AT61" s="53" t="n">
        <f aca="false">AS61*$J$77</f>
        <v>349648.480291933</v>
      </c>
      <c r="AU61" s="54" t="n">
        <f aca="false">0.25*AJ61/$AM$77</f>
        <v>0.00304089972888967</v>
      </c>
      <c r="AV61" s="53" t="n">
        <f aca="false">AU61*$J$77</f>
        <v>36466.883111208</v>
      </c>
      <c r="AW61" s="54" t="n">
        <f aca="false">0.35*AL61/$AM$77</f>
        <v>0.00489979002154418</v>
      </c>
      <c r="AX61" s="53" t="n">
        <f aca="false">AW61*$J$77</f>
        <v>58758.9483098008</v>
      </c>
    </row>
    <row r="62" customFormat="false" ht="12.8" hidden="false" customHeight="false" outlineLevel="0" collapsed="false">
      <c r="A62" s="60" t="s">
        <v>34</v>
      </c>
      <c r="B62" s="50"/>
      <c r="C62" s="50"/>
      <c r="D62" s="50"/>
      <c r="E62" s="50"/>
      <c r="F62" s="50"/>
      <c r="G62" s="50"/>
      <c r="H62" s="50"/>
      <c r="I62" s="54" t="n">
        <f aca="false">AO62+AQ62+AS62+AU62+AW62</f>
        <v>0.122063804227711</v>
      </c>
      <c r="J62" s="53" t="n">
        <f aca="false">ROUND(AP62+AR62+AT62+AV62+AX62,0)</f>
        <v>1463806</v>
      </c>
      <c r="K62" s="54" t="n">
        <f aca="false">I62-DatosMinisterio!J62</f>
        <v>5.68989300120393E-016</v>
      </c>
      <c r="L62" s="53" t="n">
        <f aca="false">J62-DatosMinisterio!K62</f>
        <v>0</v>
      </c>
      <c r="M62" s="54" t="n">
        <f aca="false">P97/P$112</f>
        <v>0.0527706187579876</v>
      </c>
      <c r="N62" s="53" t="n">
        <f aca="false">ROUND(N$77*M62,0)</f>
        <v>12023817</v>
      </c>
      <c r="O62" s="53" t="n">
        <f aca="false">N62-DatosMinisterio!L62</f>
        <v>0</v>
      </c>
      <c r="P62" s="55" t="n">
        <f aca="false">N62+J62</f>
        <v>13487623</v>
      </c>
      <c r="Q62" s="53" t="n">
        <f aca="false">P62-DatosMinisterio!M62</f>
        <v>0</v>
      </c>
      <c r="S62" s="55" t="n">
        <f aca="false">B62+DatosMinisterio!B62</f>
        <v>9484</v>
      </c>
      <c r="T62" s="55" t="n">
        <f aca="false">C62+DatosMinisterio!C62</f>
        <v>49</v>
      </c>
      <c r="U62" s="55" t="n">
        <f aca="false">D62+DatosMinisterio!D62</f>
        <v>425.510938690939</v>
      </c>
      <c r="V62" s="55" t="n">
        <f aca="false">E62+DatosMinisterio!E62</f>
        <v>308.47002960003</v>
      </c>
      <c r="W62" s="55" t="n">
        <f aca="false">F62+DatosMinisterio!F62</f>
        <v>176</v>
      </c>
      <c r="X62" s="55" t="n">
        <f aca="false">G62+DatosMinisterio!G62</f>
        <v>448</v>
      </c>
      <c r="Y62" s="55" t="n">
        <f aca="false">H62+DatosMinisterio!H62</f>
        <v>66</v>
      </c>
      <c r="Z62" s="55" t="n">
        <f aca="false">X62+0.33*Y62</f>
        <v>469.78</v>
      </c>
      <c r="AC62" s="61" t="n">
        <f aca="false">IF(T62&gt;0,S62/T62,0)</f>
        <v>193.551020408163</v>
      </c>
      <c r="AD62" s="62" t="n">
        <f aca="false">EXP((((AC62-AC77)/AC78+2)/4-1.9)^3)</f>
        <v>0.0644821373976543</v>
      </c>
      <c r="AE62" s="63" t="n">
        <f aca="false">S62/U62</f>
        <v>22.2884986909549</v>
      </c>
      <c r="AF62" s="62" t="n">
        <f aca="false">EXP((((AE62-AE77)/AE78+2)/4-1.9)^3)</f>
        <v>0.231416133528991</v>
      </c>
      <c r="AG62" s="62" t="n">
        <f aca="false">V62/U62</f>
        <v>0.724940304822765</v>
      </c>
      <c r="AH62" s="62" t="n">
        <f aca="false">EXP((((AG62-AG77)/AG78+2)/4-1.9)^3)</f>
        <v>0.0905972149999302</v>
      </c>
      <c r="AI62" s="62" t="n">
        <f aca="false">W62/U62</f>
        <v>0.413620389035014</v>
      </c>
      <c r="AJ62" s="62" t="n">
        <f aca="false">EXP((((AI62-AI77)/AI78+2)/4-1.9)^3)</f>
        <v>0.598807425743394</v>
      </c>
      <c r="AK62" s="62" t="n">
        <f aca="false">Z62/U62</f>
        <v>1.10403742250494</v>
      </c>
      <c r="AL62" s="62" t="n">
        <f aca="false">EXP((((AK62-AK77)/AK78+2)/4-1.9)^3)</f>
        <v>0.474190960785423</v>
      </c>
      <c r="AM62" s="62" t="n">
        <f aca="false">0.01*AD62+0.15*AF62+0.24*AH62+0.25*AJ62+0.35*AL62</f>
        <v>0.372769265714055</v>
      </c>
      <c r="AO62" s="54" t="n">
        <f aca="false">0.01*AD62/$AM$77</f>
        <v>0.000211147637947418</v>
      </c>
      <c r="AP62" s="53" t="n">
        <f aca="false">AO62*$J$77</f>
        <v>2532.1111903442</v>
      </c>
      <c r="AQ62" s="54" t="n">
        <f aca="false">0.15*AF62/$AM$77</f>
        <v>0.0113666292595664</v>
      </c>
      <c r="AR62" s="53" t="n">
        <f aca="false">AQ62*$J$77</f>
        <v>136310.1639423</v>
      </c>
      <c r="AS62" s="54" t="n">
        <f aca="false">0.24*AH62/$AM$77</f>
        <v>0.00711988357354129</v>
      </c>
      <c r="AT62" s="53" t="n">
        <f aca="false">AS62*$J$77</f>
        <v>85382.6121180732</v>
      </c>
      <c r="AU62" s="54" t="n">
        <f aca="false">0.25*AJ62/$AM$77</f>
        <v>0.0490200769677382</v>
      </c>
      <c r="AV62" s="53" t="n">
        <f aca="false">AU62*$J$77</f>
        <v>587855.429727584</v>
      </c>
      <c r="AW62" s="54" t="n">
        <f aca="false">0.35*AL62/$AM$77</f>
        <v>0.0543460667889172</v>
      </c>
      <c r="AX62" s="53" t="n">
        <f aca="false">AW62*$J$77</f>
        <v>651725.423997778</v>
      </c>
    </row>
    <row r="63" customFormat="false" ht="12.8" hidden="false" customHeight="false" outlineLevel="0" collapsed="false">
      <c r="A63" s="60" t="s">
        <v>35</v>
      </c>
      <c r="B63" s="50"/>
      <c r="C63" s="50"/>
      <c r="D63" s="50"/>
      <c r="E63" s="50"/>
      <c r="F63" s="50"/>
      <c r="G63" s="50"/>
      <c r="H63" s="50"/>
      <c r="I63" s="54" t="n">
        <f aca="false">AO63+AQ63+AS63+AU63+AW63</f>
        <v>0.0207399427547328</v>
      </c>
      <c r="J63" s="53" t="n">
        <f aca="false">ROUND(AP63+AR63+AT63+AV63+AX63,0)</f>
        <v>248716</v>
      </c>
      <c r="K63" s="54" t="n">
        <f aca="false">I63-DatosMinisterio!J63</f>
        <v>-1.59594559789866E-016</v>
      </c>
      <c r="L63" s="53" t="n">
        <f aca="false">J63-DatosMinisterio!K63</f>
        <v>0</v>
      </c>
      <c r="M63" s="54" t="n">
        <f aca="false">P98/P$112</f>
        <v>0.00925778429004523</v>
      </c>
      <c r="N63" s="53" t="n">
        <f aca="false">ROUND(N$77*M63,0)</f>
        <v>2109392</v>
      </c>
      <c r="O63" s="53" t="n">
        <f aca="false">N63-DatosMinisterio!L63</f>
        <v>0</v>
      </c>
      <c r="P63" s="55" t="n">
        <f aca="false">N63+J63</f>
        <v>2358108</v>
      </c>
      <c r="Q63" s="53" t="n">
        <f aca="false">P63-DatosMinisterio!M63</f>
        <v>0</v>
      </c>
      <c r="S63" s="55" t="n">
        <f aca="false">B63+DatosMinisterio!B63</f>
        <v>3084</v>
      </c>
      <c r="T63" s="55" t="n">
        <f aca="false">C63+DatosMinisterio!C63</f>
        <v>27</v>
      </c>
      <c r="U63" s="55" t="n">
        <f aca="false">D63+DatosMinisterio!D63</f>
        <v>212.045454545455</v>
      </c>
      <c r="V63" s="55" t="n">
        <f aca="false">E63+DatosMinisterio!E63</f>
        <v>142.5</v>
      </c>
      <c r="W63" s="55" t="n">
        <f aca="false">F63+DatosMinisterio!F63</f>
        <v>28</v>
      </c>
      <c r="X63" s="55" t="n">
        <f aca="false">G63+DatosMinisterio!G63</f>
        <v>133</v>
      </c>
      <c r="Y63" s="55" t="n">
        <f aca="false">H63+DatosMinisterio!H63</f>
        <v>16</v>
      </c>
      <c r="Z63" s="55" t="n">
        <f aca="false">X63+0.33*Y63</f>
        <v>138.28</v>
      </c>
      <c r="AC63" s="61" t="n">
        <f aca="false">IF(T63&gt;0,S63/T63,0)</f>
        <v>114.222222222222</v>
      </c>
      <c r="AD63" s="62" t="n">
        <f aca="false">EXP((((AC63-AC77)/AC78+2)/4-1.9)^3)</f>
        <v>0.0138742820899853</v>
      </c>
      <c r="AE63" s="63" t="n">
        <f aca="false">S63/U63</f>
        <v>14.5440514469453</v>
      </c>
      <c r="AF63" s="62" t="n">
        <f aca="false">EXP((((AE63-AE77)/AE78+2)/4-1.9)^3)</f>
        <v>0.0317033824231113</v>
      </c>
      <c r="AG63" s="62" t="n">
        <f aca="false">V63/U63</f>
        <v>0.672025723472667</v>
      </c>
      <c r="AH63" s="62" t="n">
        <f aca="false">EXP((((AG63-AG77)/AG78+2)/4-1.9)^3)</f>
        <v>0.0451219265628461</v>
      </c>
      <c r="AI63" s="62" t="n">
        <f aca="false">W63/U63</f>
        <v>0.132047159699893</v>
      </c>
      <c r="AJ63" s="62" t="n">
        <f aca="false">EXP((((AI63-AI77)/AI78+2)/4-1.9)^3)</f>
        <v>0.0457896725498147</v>
      </c>
      <c r="AK63" s="62" t="n">
        <f aca="false">Z63/U63</f>
        <v>0.652124330117898</v>
      </c>
      <c r="AL63" s="62" t="n">
        <f aca="false">EXP((((AK63-AK77)/AK78+2)/4-1.9)^3)</f>
        <v>0.103332985664876</v>
      </c>
      <c r="AM63" s="62" t="n">
        <f aca="false">0.01*AD63+0.15*AF63+0.24*AH63+0.25*AJ63+0.35*AL63</f>
        <v>0.06333747567961</v>
      </c>
      <c r="AO63" s="54" t="n">
        <f aca="false">0.01*AD63/$AM$77</f>
        <v>4.54315258418084E-005</v>
      </c>
      <c r="AP63" s="53" t="n">
        <f aca="false">AO63*$J$77</f>
        <v>544.82103658248</v>
      </c>
      <c r="AQ63" s="54" t="n">
        <f aca="false">0.15*AF63/$AM$77</f>
        <v>0.00155719736900978</v>
      </c>
      <c r="AR63" s="53" t="n">
        <f aca="false">AQ63*$J$77</f>
        <v>18674.1226280075</v>
      </c>
      <c r="AS63" s="54" t="n">
        <f aca="false">0.24*AH63/$AM$77</f>
        <v>0.00354605672747878</v>
      </c>
      <c r="AT63" s="53" t="n">
        <f aca="false">AS63*$J$77</f>
        <v>42524.7945396405</v>
      </c>
      <c r="AU63" s="54" t="n">
        <f aca="false">0.25*AJ63/$AM$77</f>
        <v>0.00374847267455452</v>
      </c>
      <c r="AV63" s="53" t="n">
        <f aca="false">AU63*$J$77</f>
        <v>44952.1941055415</v>
      </c>
      <c r="AW63" s="54" t="n">
        <f aca="false">0.35*AL63/$AM$77</f>
        <v>0.011842784457848</v>
      </c>
      <c r="AX63" s="53" t="n">
        <f aca="false">AW63*$J$77</f>
        <v>142020.281837199</v>
      </c>
    </row>
    <row r="64" customFormat="false" ht="12.8" hidden="false" customHeight="false" outlineLevel="0" collapsed="false">
      <c r="A64" s="60" t="s">
        <v>36</v>
      </c>
      <c r="B64" s="50"/>
      <c r="C64" s="50"/>
      <c r="D64" s="50"/>
      <c r="E64" s="50"/>
      <c r="F64" s="50"/>
      <c r="G64" s="50"/>
      <c r="H64" s="50"/>
      <c r="I64" s="54" t="n">
        <f aca="false">AO64+AQ64+AS64+AU64+AW64</f>
        <v>0.067405773520098</v>
      </c>
      <c r="J64" s="53" t="n">
        <f aca="false">ROUND(AP64+AR64+AT64+AV64+AX64,0)</f>
        <v>808339</v>
      </c>
      <c r="K64" s="54" t="n">
        <f aca="false">I64-DatosMinisterio!J64</f>
        <v>0</v>
      </c>
      <c r="L64" s="53" t="n">
        <f aca="false">J64-DatosMinisterio!K64</f>
        <v>0</v>
      </c>
      <c r="M64" s="54" t="n">
        <f aca="false">P99/P$112</f>
        <v>0.068963481556678</v>
      </c>
      <c r="N64" s="53" t="n">
        <f aca="false">ROUND(N$77*M64,0)</f>
        <v>15713370</v>
      </c>
      <c r="O64" s="53" t="n">
        <f aca="false">N64-DatosMinisterio!L64</f>
        <v>0</v>
      </c>
      <c r="P64" s="55" t="n">
        <f aca="false">N64+J64</f>
        <v>16521709</v>
      </c>
      <c r="Q64" s="53" t="n">
        <f aca="false">P64-DatosMinisterio!M64</f>
        <v>0</v>
      </c>
      <c r="S64" s="55" t="n">
        <f aca="false">B64+DatosMinisterio!B64</f>
        <v>9680</v>
      </c>
      <c r="T64" s="55" t="n">
        <f aca="false">C64+DatosMinisterio!C64</f>
        <v>43</v>
      </c>
      <c r="U64" s="55" t="n">
        <f aca="false">D64+DatosMinisterio!D64</f>
        <v>526.627676065913</v>
      </c>
      <c r="V64" s="55" t="n">
        <f aca="false">E64+DatosMinisterio!E64</f>
        <v>484.195857884095</v>
      </c>
      <c r="W64" s="55" t="n">
        <f aca="false">F64+DatosMinisterio!F64</f>
        <v>129</v>
      </c>
      <c r="X64" s="55" t="n">
        <f aca="false">G64+DatosMinisterio!G64</f>
        <v>306</v>
      </c>
      <c r="Y64" s="55" t="n">
        <f aca="false">H64+DatosMinisterio!H64</f>
        <v>44</v>
      </c>
      <c r="Z64" s="55" t="n">
        <f aca="false">X64+0.33*Y64</f>
        <v>320.52</v>
      </c>
      <c r="AC64" s="61" t="n">
        <f aca="false">IF(T64&gt;0,S64/T64,0)</f>
        <v>225.116279069767</v>
      </c>
      <c r="AD64" s="62" t="n">
        <f aca="false">EXP((((AC64-AC77)/AC78+2)/4-1.9)^3)</f>
        <v>0.105321441403472</v>
      </c>
      <c r="AE64" s="63" t="n">
        <f aca="false">S64/U64</f>
        <v>18.3811076400558</v>
      </c>
      <c r="AF64" s="62" t="n">
        <f aca="false">EXP((((AE64-AE77)/AE78+2)/4-1.9)^3)</f>
        <v>0.0976657280906428</v>
      </c>
      <c r="AG64" s="62" t="n">
        <f aca="false">V64/U64</f>
        <v>0.919427291594703</v>
      </c>
      <c r="AH64" s="62" t="n">
        <f aca="false">EXP((((AG64-AG77)/AG78+2)/4-1.9)^3)</f>
        <v>0.479214709105888</v>
      </c>
      <c r="AI64" s="62" t="n">
        <f aca="false">W64/U64</f>
        <v>0.244954843550331</v>
      </c>
      <c r="AJ64" s="62" t="n">
        <f aca="false">EXP((((AI64-AI77)/AI78+2)/4-1.9)^3)</f>
        <v>0.183181736349903</v>
      </c>
      <c r="AK64" s="62" t="n">
        <f aca="false">Z64/U64</f>
        <v>0.608627336858543</v>
      </c>
      <c r="AL64" s="62" t="n">
        <f aca="false">EXP((((AK64-AK77)/AK78+2)/4-1.9)^3)</f>
        <v>0.0838276813418248</v>
      </c>
      <c r="AM64" s="62" t="n">
        <f aca="false">0.01*AD64+0.15*AF64+0.24*AH64+0.25*AJ64+0.35*AL64</f>
        <v>0.205849726370159</v>
      </c>
      <c r="AO64" s="54" t="n">
        <f aca="false">0.01*AD64/$AM$77</f>
        <v>0.000344876495647452</v>
      </c>
      <c r="AP64" s="53" t="n">
        <f aca="false">AO64*$J$77</f>
        <v>4135.80583900766</v>
      </c>
      <c r="AQ64" s="54" t="n">
        <f aca="false">0.15*AF64/$AM$77</f>
        <v>0.00479711637059603</v>
      </c>
      <c r="AR64" s="53" t="n">
        <f aca="false">AQ64*$J$77</f>
        <v>57527.671924014</v>
      </c>
      <c r="AS64" s="54" t="n">
        <f aca="false">0.24*AH64/$AM$77</f>
        <v>0.0376606823461958</v>
      </c>
      <c r="AT64" s="53" t="n">
        <f aca="false">AS64*$J$77</f>
        <v>451632.02454838</v>
      </c>
      <c r="AU64" s="54" t="n">
        <f aca="false">0.25*AJ64/$AM$77</f>
        <v>0.0149957773215795</v>
      </c>
      <c r="AV64" s="53" t="n">
        <f aca="false">AU64*$J$77</f>
        <v>179831.401066097</v>
      </c>
      <c r="AW64" s="54" t="n">
        <f aca="false">0.35*AL64/$AM$77</f>
        <v>0.00960732098607925</v>
      </c>
      <c r="AX64" s="53" t="n">
        <f aca="false">AW64*$J$77</f>
        <v>115212.299860716</v>
      </c>
    </row>
    <row r="65" customFormat="false" ht="12.8" hidden="false" customHeight="false" outlineLevel="0" collapsed="false">
      <c r="A65" s="60" t="s">
        <v>37</v>
      </c>
      <c r="B65" s="50"/>
      <c r="C65" s="50"/>
      <c r="D65" s="50"/>
      <c r="E65" s="50"/>
      <c r="F65" s="50"/>
      <c r="G65" s="50"/>
      <c r="H65" s="50"/>
      <c r="I65" s="54" t="n">
        <f aca="false">AO65+AQ65+AS65+AU65+AW65</f>
        <v>0.0108606589206587</v>
      </c>
      <c r="J65" s="53" t="n">
        <f aca="false">ROUND(AP65+AR65+AT65+AV65+AX65,0)</f>
        <v>130242</v>
      </c>
      <c r="K65" s="54" t="n">
        <f aca="false">I65-DatosMinisterio!J65</f>
        <v>0</v>
      </c>
      <c r="L65" s="53" t="n">
        <f aca="false">J65-DatosMinisterio!K65</f>
        <v>0</v>
      </c>
      <c r="M65" s="54" t="n">
        <f aca="false">P100/P$112</f>
        <v>0.00758809444812903</v>
      </c>
      <c r="N65" s="53" t="n">
        <f aca="false">ROUND(N$77*M65,0)</f>
        <v>1728952</v>
      </c>
      <c r="O65" s="53" t="n">
        <f aca="false">N65-DatosMinisterio!L65</f>
        <v>-4</v>
      </c>
      <c r="P65" s="55" t="n">
        <f aca="false">N65+J65</f>
        <v>1859194</v>
      </c>
      <c r="Q65" s="53" t="n">
        <f aca="false">P65-DatosMinisterio!M65</f>
        <v>-4</v>
      </c>
      <c r="S65" s="55" t="n">
        <f aca="false">B65+DatosMinisterio!B65</f>
        <v>6928</v>
      </c>
      <c r="T65" s="55" t="n">
        <f aca="false">C65+DatosMinisterio!C65</f>
        <v>70</v>
      </c>
      <c r="U65" s="55" t="n">
        <f aca="false">D65+DatosMinisterio!D65</f>
        <v>330.545454545455</v>
      </c>
      <c r="V65" s="55" t="n">
        <f aca="false">E65+DatosMinisterio!E65</f>
        <v>151.5</v>
      </c>
      <c r="W65" s="55" t="n">
        <f aca="false">F65+DatosMinisterio!F65</f>
        <v>5</v>
      </c>
      <c r="X65" s="55" t="n">
        <f aca="false">G65+DatosMinisterio!G65</f>
        <v>98</v>
      </c>
      <c r="Y65" s="55" t="n">
        <f aca="false">H65+DatosMinisterio!H65</f>
        <v>11</v>
      </c>
      <c r="Z65" s="55" t="n">
        <f aca="false">X65+0.33*Y65</f>
        <v>101.63</v>
      </c>
      <c r="AC65" s="61" t="n">
        <f aca="false">IF(T65&gt;0,S65/T65,0)</f>
        <v>98.9714285714286</v>
      </c>
      <c r="AD65" s="62" t="n">
        <f aca="false">EXP((((AC65-AC77)/AC78+2)/4-1.9)^3)</f>
        <v>0.00978508474437293</v>
      </c>
      <c r="AE65" s="63" t="n">
        <f aca="false">S65/U65</f>
        <v>20.9592959295929</v>
      </c>
      <c r="AF65" s="62" t="n">
        <f aca="false">EXP((((AE65-AE77)/AE78+2)/4-1.9)^3)</f>
        <v>0.177736818960495</v>
      </c>
      <c r="AG65" s="62" t="n">
        <f aca="false">V65/U65</f>
        <v>0.458333333333333</v>
      </c>
      <c r="AH65" s="62" t="n">
        <f aca="false">EXP((((AG65-AG77)/AG78+2)/4-1.9)^3)</f>
        <v>0.000695111797005449</v>
      </c>
      <c r="AI65" s="62" t="n">
        <f aca="false">W65/U65</f>
        <v>0.0151265126512651</v>
      </c>
      <c r="AJ65" s="62" t="n">
        <f aca="false">EXP((((AI65-AI77)/AI78+2)/4-1.9)^3)</f>
        <v>0.00576515047839198</v>
      </c>
      <c r="AK65" s="62" t="n">
        <f aca="false">Z65/U65</f>
        <v>0.307461496149614</v>
      </c>
      <c r="AL65" s="62" t="n">
        <f aca="false">EXP((((AK65-AK77)/AK78+2)/4-1.9)^3)</f>
        <v>0.0137164423262327</v>
      </c>
      <c r="AM65" s="62" t="n">
        <f aca="false">0.01*AD65+0.15*AF65+0.24*AH65+0.25*AJ65+0.35*AL65</f>
        <v>0.0331672429565787</v>
      </c>
      <c r="AO65" s="54" t="n">
        <f aca="false">0.01*AD65/$AM$77</f>
        <v>3.20413933885017E-005</v>
      </c>
      <c r="AP65" s="53" t="n">
        <f aca="false">AO65*$J$77</f>
        <v>384.244747144413</v>
      </c>
      <c r="AQ65" s="54" t="n">
        <f aca="false">0.15*AF65/$AM$77</f>
        <v>0.00873002454967356</v>
      </c>
      <c r="AR65" s="53" t="n">
        <f aca="false">AQ65*$J$77</f>
        <v>104691.641683024</v>
      </c>
      <c r="AS65" s="54" t="n">
        <f aca="false">0.24*AH65/$AM$77</f>
        <v>5.46276733261356E-005</v>
      </c>
      <c r="AT65" s="53" t="n">
        <f aca="false">AS65*$J$77</f>
        <v>655.102487890591</v>
      </c>
      <c r="AU65" s="54" t="n">
        <f aca="false">0.25*AJ65/$AM$77</f>
        <v>0.000471951595841554</v>
      </c>
      <c r="AV65" s="53" t="n">
        <f aca="false">AU65*$J$77</f>
        <v>5659.70772274895</v>
      </c>
      <c r="AW65" s="54" t="n">
        <f aca="false">0.35*AL65/$AM$77</f>
        <v>0.00157201370842894</v>
      </c>
      <c r="AX65" s="53" t="n">
        <f aca="false">AW65*$J$77</f>
        <v>18851.8021853442</v>
      </c>
    </row>
    <row r="66" customFormat="false" ht="12.8" hidden="false" customHeight="false" outlineLevel="0" collapsed="false">
      <c r="A66" s="60" t="s">
        <v>38</v>
      </c>
      <c r="B66" s="50"/>
      <c r="C66" s="50"/>
      <c r="D66" s="50"/>
      <c r="E66" s="50"/>
      <c r="F66" s="50"/>
      <c r="G66" s="50"/>
      <c r="H66" s="50"/>
      <c r="I66" s="54" t="n">
        <f aca="false">AO66+AQ66+AS66+AU66+AW66</f>
        <v>0.0613337485283699</v>
      </c>
      <c r="J66" s="53" t="n">
        <f aca="false">ROUND(AP66+AR66+AT66+AV66+AX66,0)</f>
        <v>735523</v>
      </c>
      <c r="K66" s="54" t="n">
        <f aca="false">I66-DatosMinisterio!J66</f>
        <v>0</v>
      </c>
      <c r="L66" s="53" t="n">
        <f aca="false">J66-DatosMinisterio!K66</f>
        <v>0</v>
      </c>
      <c r="M66" s="54" t="n">
        <f aca="false">P101/P$112</f>
        <v>0.0449458976995</v>
      </c>
      <c r="N66" s="53" t="n">
        <f aca="false">ROUND(N$77*M66,0)</f>
        <v>10240949</v>
      </c>
      <c r="O66" s="53" t="n">
        <f aca="false">N66-DatosMinisterio!L66</f>
        <v>1</v>
      </c>
      <c r="P66" s="55" t="n">
        <f aca="false">N66+J66</f>
        <v>10976472</v>
      </c>
      <c r="Q66" s="53" t="n">
        <f aca="false">P66-DatosMinisterio!M66</f>
        <v>1</v>
      </c>
      <c r="S66" s="55" t="n">
        <f aca="false">B66+DatosMinisterio!B66</f>
        <v>8452</v>
      </c>
      <c r="T66" s="55" t="n">
        <f aca="false">C66+DatosMinisterio!C66</f>
        <v>72</v>
      </c>
      <c r="U66" s="55" t="n">
        <f aca="false">D66+DatosMinisterio!D66</f>
        <v>358</v>
      </c>
      <c r="V66" s="55" t="n">
        <f aca="false">E66+DatosMinisterio!E66</f>
        <v>311.840909090909</v>
      </c>
      <c r="W66" s="55" t="n">
        <f aca="false">F66+DatosMinisterio!F66</f>
        <v>41</v>
      </c>
      <c r="X66" s="55" t="n">
        <f aca="false">G66+DatosMinisterio!G66</f>
        <v>244</v>
      </c>
      <c r="Y66" s="55" t="n">
        <f aca="false">H66+DatosMinisterio!H66</f>
        <v>43</v>
      </c>
      <c r="Z66" s="55" t="n">
        <f aca="false">X66+0.33*Y66</f>
        <v>258.19</v>
      </c>
      <c r="AC66" s="61" t="n">
        <f aca="false">IF(T66&gt;0,S66/T66,0)</f>
        <v>117.388888888889</v>
      </c>
      <c r="AD66" s="62" t="n">
        <f aca="false">EXP((((AC66-AC77)/AC78+2)/4-1.9)^3)</f>
        <v>0.0148836643077777</v>
      </c>
      <c r="AE66" s="63" t="n">
        <f aca="false">S66/U66</f>
        <v>23.608938547486</v>
      </c>
      <c r="AF66" s="62" t="n">
        <f aca="false">EXP((((AE66-AE77)/AE78+2)/4-1.9)^3)</f>
        <v>0.292457146821343</v>
      </c>
      <c r="AG66" s="62" t="n">
        <f aca="false">V66/U66</f>
        <v>0.871063991874047</v>
      </c>
      <c r="AH66" s="62" t="n">
        <f aca="false">EXP((((AG66-AG77)/AG78+2)/4-1.9)^3)</f>
        <v>0.355555474309996</v>
      </c>
      <c r="AI66" s="62" t="n">
        <f aca="false">W66/U66</f>
        <v>0.114525139664804</v>
      </c>
      <c r="AJ66" s="62" t="n">
        <f aca="false">EXP((((AI66-AI77)/AI78+2)/4-1.9)^3)</f>
        <v>0.0350798410806864</v>
      </c>
      <c r="AK66" s="62" t="n">
        <f aca="false">Z66/U66</f>
        <v>0.721201117318436</v>
      </c>
      <c r="AL66" s="62" t="n">
        <f aca="false">EXP((((AK66-AK77)/AK78+2)/4-1.9)^3)</f>
        <v>0.140530729782975</v>
      </c>
      <c r="AM66" s="62" t="n">
        <f aca="false">0.01*AD66+0.15*AF66+0.24*AH66+0.25*AJ66+0.35*AL66</f>
        <v>0.187306438194891</v>
      </c>
      <c r="AO66" s="54" t="n">
        <f aca="false">0.01*AD66/$AM$77</f>
        <v>4.87367616741545E-005</v>
      </c>
      <c r="AP66" s="53" t="n">
        <f aca="false">AO66*$J$77</f>
        <v>584.457874196048</v>
      </c>
      <c r="AQ66" s="54" t="n">
        <f aca="false">0.15*AF66/$AM$77</f>
        <v>0.0143648237118798</v>
      </c>
      <c r="AR66" s="53" t="n">
        <f aca="false">AQ66*$J$77</f>
        <v>172264.919568887</v>
      </c>
      <c r="AS66" s="54" t="n">
        <f aca="false">0.24*AH66/$AM$77</f>
        <v>0.0279425099438694</v>
      </c>
      <c r="AT66" s="53" t="n">
        <f aca="false">AS66*$J$77</f>
        <v>335090.379428234</v>
      </c>
      <c r="AU66" s="54" t="n">
        <f aca="false">0.25*AJ66/$AM$77</f>
        <v>0.00287173544592644</v>
      </c>
      <c r="AV66" s="53" t="n">
        <f aca="false">AU66*$J$77</f>
        <v>34438.2420235706</v>
      </c>
      <c r="AW66" s="54" t="n">
        <f aca="false">0.35*AL66/$AM$77</f>
        <v>0.0161059426650201</v>
      </c>
      <c r="AX66" s="53" t="n">
        <f aca="false">AW66*$J$77</f>
        <v>193144.654847124</v>
      </c>
    </row>
    <row r="67" customFormat="false" ht="12.8" hidden="false" customHeight="false" outlineLevel="0" collapsed="false">
      <c r="A67" s="60" t="s">
        <v>39</v>
      </c>
      <c r="B67" s="50"/>
      <c r="C67" s="50"/>
      <c r="D67" s="50"/>
      <c r="E67" s="50"/>
      <c r="F67" s="50"/>
      <c r="G67" s="50"/>
      <c r="H67" s="50"/>
      <c r="I67" s="54" t="n">
        <f aca="false">AO67+AQ67+AS67+AU67+AW67</f>
        <v>0.0019537755283872</v>
      </c>
      <c r="J67" s="53" t="n">
        <f aca="false">ROUND(AP67+AR67+AT67+AV67+AX67,0)</f>
        <v>23430</v>
      </c>
      <c r="K67" s="54" t="n">
        <f aca="false">I67-DatosMinisterio!J67</f>
        <v>1.17093834628434E-017</v>
      </c>
      <c r="L67" s="53" t="n">
        <f aca="false">J67-DatosMinisterio!K67</f>
        <v>0</v>
      </c>
      <c r="M67" s="54" t="n">
        <f aca="false">P102/P$112</f>
        <v>0.0105161532362817</v>
      </c>
      <c r="N67" s="53" t="n">
        <f aca="false">ROUND(N$77*M67,0)</f>
        <v>2396112</v>
      </c>
      <c r="O67" s="53" t="n">
        <f aca="false">N67-DatosMinisterio!L67</f>
        <v>-1</v>
      </c>
      <c r="P67" s="55" t="n">
        <f aca="false">N67+J67</f>
        <v>2419542</v>
      </c>
      <c r="Q67" s="53" t="n">
        <f aca="false">P67-DatosMinisterio!M67</f>
        <v>-1</v>
      </c>
      <c r="S67" s="55" t="n">
        <f aca="false">B67+DatosMinisterio!B67</f>
        <v>4089</v>
      </c>
      <c r="T67" s="55" t="n">
        <f aca="false">C67+DatosMinisterio!C67</f>
        <v>38</v>
      </c>
      <c r="U67" s="55" t="n">
        <f aca="false">D67+DatosMinisterio!D67</f>
        <v>468.664552114552</v>
      </c>
      <c r="V67" s="55" t="n">
        <f aca="false">E67+DatosMinisterio!E67</f>
        <v>247.882084582085</v>
      </c>
      <c r="W67" s="55" t="n">
        <f aca="false">F67+DatosMinisterio!F67</f>
        <v>24</v>
      </c>
      <c r="X67" s="55" t="n">
        <f aca="false">G67+DatosMinisterio!G67</f>
        <v>70</v>
      </c>
      <c r="Y67" s="55" t="n">
        <f aca="false">H67+DatosMinisterio!H67</f>
        <v>19</v>
      </c>
      <c r="Z67" s="55" t="n">
        <f aca="false">X67+0.33*Y67</f>
        <v>76.27</v>
      </c>
      <c r="AC67" s="61" t="n">
        <f aca="false">IF(T67&gt;0,S67/T67,0)</f>
        <v>107.605263157895</v>
      </c>
      <c r="AD67" s="62" t="n">
        <f aca="false">EXP((((AC67-AC77)/AC78+2)/4-1.9)^3)</f>
        <v>0.0119505670441578</v>
      </c>
      <c r="AE67" s="63" t="n">
        <f aca="false">S67/U67</f>
        <v>8.72479043177253</v>
      </c>
      <c r="AF67" s="62" t="n">
        <f aca="false">EXP((((AE67-AE77)/AE78+2)/4-1.9)^3)</f>
        <v>0.00311819427864708</v>
      </c>
      <c r="AG67" s="62" t="n">
        <f aca="false">V67/U67</f>
        <v>0.528911528434728</v>
      </c>
      <c r="AH67" s="62" t="n">
        <f aca="false">EXP((((AG67-AG77)/AG78+2)/4-1.9)^3)</f>
        <v>0.00358848754441704</v>
      </c>
      <c r="AI67" s="62" t="n">
        <f aca="false">W67/U67</f>
        <v>0.0512093348893472</v>
      </c>
      <c r="AJ67" s="62" t="n">
        <f aca="false">EXP((((AI67-AI77)/AI78+2)/4-1.9)^3)</f>
        <v>0.0117935371097112</v>
      </c>
      <c r="AK67" s="62" t="n">
        <f aca="false">Z67/U67</f>
        <v>0.162738998833771</v>
      </c>
      <c r="AL67" s="62" t="n">
        <f aca="false">EXP((((AK67-AK77)/AK78+2)/4-1.9)^3)</f>
        <v>0.00448501943135679</v>
      </c>
      <c r="AM67" s="62" t="n">
        <f aca="false">0.01*AD67+0.15*AF67+0.24*AH67+0.25*AJ67+0.35*AL67</f>
        <v>0.00596661290130141</v>
      </c>
      <c r="AO67" s="54" t="n">
        <f aca="false">0.01*AD67/$AM$77</f>
        <v>3.91322946996165E-005</v>
      </c>
      <c r="AP67" s="53" t="n">
        <f aca="false">AO67*$J$77</f>
        <v>469.279800029881</v>
      </c>
      <c r="AQ67" s="54" t="n">
        <f aca="false">0.15*AF67/$AM$77</f>
        <v>0.00015315854510309</v>
      </c>
      <c r="AR67" s="53" t="n">
        <f aca="false">AQ67*$J$77</f>
        <v>1836.69810243839</v>
      </c>
      <c r="AS67" s="54" t="n">
        <f aca="false">0.24*AH67/$AM$77</f>
        <v>0.000282013233203383</v>
      </c>
      <c r="AT67" s="53" t="n">
        <f aca="false">AS67*$J$77</f>
        <v>3381.94104637469</v>
      </c>
      <c r="AU67" s="54" t="n">
        <f aca="false">0.25*AJ67/$AM$77</f>
        <v>0.000965452450964864</v>
      </c>
      <c r="AV67" s="53" t="n">
        <f aca="false">AU67*$J$77</f>
        <v>11577.837093504</v>
      </c>
      <c r="AW67" s="54" t="n">
        <f aca="false">0.35*AL67/$AM$77</f>
        <v>0.000514019004416248</v>
      </c>
      <c r="AX67" s="53" t="n">
        <f aca="false">AW67*$J$77</f>
        <v>6164.18580754425</v>
      </c>
    </row>
    <row r="68" customFormat="false" ht="12.8" hidden="false" customHeight="false" outlineLevel="0" collapsed="false">
      <c r="A68" s="60" t="s">
        <v>40</v>
      </c>
      <c r="B68" s="50"/>
      <c r="C68" s="50"/>
      <c r="D68" s="50"/>
      <c r="E68" s="50"/>
      <c r="F68" s="50"/>
      <c r="G68" s="50"/>
      <c r="H68" s="50"/>
      <c r="I68" s="54" t="n">
        <f aca="false">AO68+AQ68+AS68+AU68+AW68</f>
        <v>0.00644744706673823</v>
      </c>
      <c r="J68" s="53" t="n">
        <f aca="false">ROUND(AP68+AR68+AT68+AV68+AX68,0)</f>
        <v>77319</v>
      </c>
      <c r="K68" s="54" t="n">
        <f aca="false">I68-DatosMinisterio!J68</f>
        <v>0</v>
      </c>
      <c r="L68" s="53" t="n">
        <f aca="false">J68-DatosMinisterio!K68</f>
        <v>0</v>
      </c>
      <c r="M68" s="54" t="n">
        <f aca="false">P103/P$112</f>
        <v>0.0188299610280631</v>
      </c>
      <c r="N68" s="53" t="n">
        <f aca="false">ROUND(N$77*M68,0)</f>
        <v>4290418</v>
      </c>
      <c r="O68" s="53" t="n">
        <f aca="false">N68-DatosMinisterio!L68</f>
        <v>1</v>
      </c>
      <c r="P68" s="55" t="n">
        <f aca="false">N68+J68</f>
        <v>4367737</v>
      </c>
      <c r="Q68" s="53" t="n">
        <f aca="false">P68-DatosMinisterio!M68</f>
        <v>1</v>
      </c>
      <c r="S68" s="55" t="n">
        <f aca="false">B68+DatosMinisterio!B68</f>
        <v>4699</v>
      </c>
      <c r="T68" s="55" t="n">
        <f aca="false">C68+DatosMinisterio!C68</f>
        <v>23</v>
      </c>
      <c r="U68" s="55" t="n">
        <f aca="false">D68+DatosMinisterio!D68</f>
        <v>311.528039371521</v>
      </c>
      <c r="V68" s="55" t="n">
        <f aca="false">E68+DatosMinisterio!E68</f>
        <v>210.022794616276</v>
      </c>
      <c r="W68" s="55" t="n">
        <f aca="false">F68+DatosMinisterio!F68</f>
        <v>1</v>
      </c>
      <c r="X68" s="55" t="n">
        <f aca="false">G68+DatosMinisterio!G68</f>
        <v>31</v>
      </c>
      <c r="Y68" s="55" t="n">
        <f aca="false">H68+DatosMinisterio!H68</f>
        <v>6</v>
      </c>
      <c r="Z68" s="55" t="n">
        <f aca="false">X68+0.33*Y68</f>
        <v>32.98</v>
      </c>
      <c r="AC68" s="61" t="n">
        <f aca="false">IF(T68&gt;0,S68/T68,0)</f>
        <v>204.304347826087</v>
      </c>
      <c r="AD68" s="62" t="n">
        <f aca="false">EXP((((AC68-AC77)/AC78+2)/4-1.9)^3)</f>
        <v>0.0767685111877542</v>
      </c>
      <c r="AE68" s="63" t="n">
        <f aca="false">S68/U68</f>
        <v>15.0837144851545</v>
      </c>
      <c r="AF68" s="62" t="n">
        <f aca="false">EXP((((AE68-AE77)/AE78+2)/4-1.9)^3)</f>
        <v>0.0378177846628525</v>
      </c>
      <c r="AG68" s="62" t="n">
        <f aca="false">V68/U68</f>
        <v>0.674169795566324</v>
      </c>
      <c r="AH68" s="62" t="n">
        <f aca="false">EXP((((AG68-AG77)/AG78+2)/4-1.9)^3)</f>
        <v>0.0465227747512203</v>
      </c>
      <c r="AI68" s="62" t="n">
        <f aca="false">W68/U68</f>
        <v>0.00320998392959236</v>
      </c>
      <c r="AJ68" s="62" t="n">
        <f aca="false">EXP((((AI68-AI77)/AI78+2)/4-1.9)^3)</f>
        <v>0.00447984374733585</v>
      </c>
      <c r="AK68" s="62" t="n">
        <f aca="false">Z68/U68</f>
        <v>0.105865269997956</v>
      </c>
      <c r="AL68" s="62" t="n">
        <f aca="false">EXP((((AK68-AK77)/AK78+2)/4-1.9)^3)</f>
        <v>0.00275430199670001</v>
      </c>
      <c r="AM68" s="62" t="n">
        <f aca="false">0.01*AD68+0.15*AF68+0.24*AH68+0.25*AJ68+0.35*AL68</f>
        <v>0.0196897853872773</v>
      </c>
      <c r="AO68" s="54" t="n">
        <f aca="false">0.01*AD68/$AM$77</f>
        <v>0.000251379536414435</v>
      </c>
      <c r="AP68" s="53" t="n">
        <f aca="false">AO68*$J$77</f>
        <v>3014.57758829885</v>
      </c>
      <c r="AQ68" s="54" t="n">
        <f aca="false">0.15*AF68/$AM$77</f>
        <v>0.00185752277131927</v>
      </c>
      <c r="AR68" s="53" t="n">
        <f aca="false">AQ68*$J$77</f>
        <v>22275.6656967576</v>
      </c>
      <c r="AS68" s="54" t="n">
        <f aca="false">0.24*AH68/$AM$77</f>
        <v>0.00365614704322898</v>
      </c>
      <c r="AT68" s="53" t="n">
        <f aca="false">AS68*$J$77</f>
        <v>43845.0125783998</v>
      </c>
      <c r="AU68" s="54" t="n">
        <f aca="false">0.25*AJ68/$AM$77</f>
        <v>0.000366732735528818</v>
      </c>
      <c r="AV68" s="53" t="n">
        <f aca="false">AU68*$J$77</f>
        <v>4397.90884011362</v>
      </c>
      <c r="AW68" s="54" t="n">
        <f aca="false">0.35*AL68/$AM$77</f>
        <v>0.000315664980246727</v>
      </c>
      <c r="AX68" s="53" t="n">
        <f aca="false">AW68*$J$77</f>
        <v>3785.49737355606</v>
      </c>
    </row>
    <row r="69" customFormat="false" ht="12.8" hidden="false" customHeight="false" outlineLevel="0" collapsed="false">
      <c r="A69" s="60" t="s">
        <v>41</v>
      </c>
      <c r="B69" s="50"/>
      <c r="C69" s="50"/>
      <c r="D69" s="50"/>
      <c r="E69" s="50"/>
      <c r="F69" s="50"/>
      <c r="G69" s="50"/>
      <c r="H69" s="50"/>
      <c r="I69" s="54" t="n">
        <f aca="false">AO69+AQ69+AS69+AU69+AW69</f>
        <v>0.0205396323002226</v>
      </c>
      <c r="J69" s="53" t="n">
        <f aca="false">ROUND(AP69+AR69+AT69+AV69+AX69,0)</f>
        <v>246314</v>
      </c>
      <c r="K69" s="54" t="n">
        <f aca="false">I69-DatosMinisterio!J69</f>
        <v>-1.21430643318377E-016</v>
      </c>
      <c r="L69" s="53" t="n">
        <f aca="false">J69-DatosMinisterio!K69</f>
        <v>0</v>
      </c>
      <c r="M69" s="54" t="n">
        <f aca="false">P104/P$112</f>
        <v>0.0131263708194714</v>
      </c>
      <c r="N69" s="53" t="n">
        <f aca="false">ROUND(N$77*M69,0)</f>
        <v>2990851</v>
      </c>
      <c r="O69" s="53" t="n">
        <f aca="false">N69-DatosMinisterio!L69</f>
        <v>-1</v>
      </c>
      <c r="P69" s="55" t="n">
        <f aca="false">N69+J69</f>
        <v>3237165</v>
      </c>
      <c r="Q69" s="53" t="n">
        <f aca="false">P69-DatosMinisterio!M69</f>
        <v>-1</v>
      </c>
      <c r="S69" s="55" t="n">
        <f aca="false">B69+DatosMinisterio!B69</f>
        <v>6951</v>
      </c>
      <c r="T69" s="55" t="n">
        <f aca="false">C69+DatosMinisterio!C69</f>
        <v>76</v>
      </c>
      <c r="U69" s="55" t="n">
        <f aca="false">D69+DatosMinisterio!D69</f>
        <v>391.904728051949</v>
      </c>
      <c r="V69" s="55" t="n">
        <f aca="false">E69+DatosMinisterio!E69</f>
        <v>305.652444502165</v>
      </c>
      <c r="W69" s="55" t="n">
        <f aca="false">F69+DatosMinisterio!F69</f>
        <v>41</v>
      </c>
      <c r="X69" s="55" t="n">
        <f aca="false">G69+DatosMinisterio!G69</f>
        <v>88</v>
      </c>
      <c r="Y69" s="55" t="n">
        <f aca="false">H69+DatosMinisterio!H69</f>
        <v>22</v>
      </c>
      <c r="Z69" s="55" t="n">
        <f aca="false">X69+0.33*Y69</f>
        <v>95.26</v>
      </c>
      <c r="AC69" s="61" t="n">
        <f aca="false">IF(T69&gt;0,S69/T69,0)</f>
        <v>91.4605263157895</v>
      </c>
      <c r="AD69" s="62" t="n">
        <f aca="false">EXP((((AC69-AC77)/AC78+2)/4-1.9)^3)</f>
        <v>0.0081835127123022</v>
      </c>
      <c r="AE69" s="63" t="n">
        <f aca="false">S69/U69</f>
        <v>17.7364535369387</v>
      </c>
      <c r="AF69" s="62" t="n">
        <f aca="false">EXP((((AE69-AE77)/AE78+2)/4-1.9)^3)</f>
        <v>0.0825037853654992</v>
      </c>
      <c r="AG69" s="62" t="n">
        <f aca="false">V69/U69</f>
        <v>0.779915174847416</v>
      </c>
      <c r="AH69" s="62" t="n">
        <f aca="false">EXP((((AG69-AG77)/AG78+2)/4-1.9)^3)</f>
        <v>0.165800685943949</v>
      </c>
      <c r="AI69" s="62" t="n">
        <f aca="false">W69/U69</f>
        <v>0.104617262985828</v>
      </c>
      <c r="AJ69" s="62" t="n">
        <f aca="false">EXP((((AI69-AI77)/AI78+2)/4-1.9)^3)</f>
        <v>0.0299759118807036</v>
      </c>
      <c r="AK69" s="62" t="n">
        <f aca="false">Z69/U69</f>
        <v>0.243069279805608</v>
      </c>
      <c r="AL69" s="62" t="n">
        <f aca="false">EXP((((AK69-AK77)/AK78+2)/4-1.9)^3)</f>
        <v>0.00852058379544568</v>
      </c>
      <c r="AM69" s="62" t="n">
        <f aca="false">0.01*AD69+0.15*AF69+0.24*AH69+0.25*AJ69+0.35*AL69</f>
        <v>0.0627257498570775</v>
      </c>
      <c r="AO69" s="54" t="n">
        <f aca="false">0.01*AD69/$AM$77</f>
        <v>2.67970239364016E-005</v>
      </c>
      <c r="AP69" s="53" t="n">
        <f aca="false">AO69*$J$77</f>
        <v>321.353555440583</v>
      </c>
      <c r="AQ69" s="54" t="n">
        <f aca="false">0.15*AF69/$AM$77</f>
        <v>0.00405239654841519</v>
      </c>
      <c r="AR69" s="53" t="n">
        <f aca="false">AQ69*$J$77</f>
        <v>48596.8905345256</v>
      </c>
      <c r="AS69" s="54" t="n">
        <f aca="false">0.24*AH69/$AM$77</f>
        <v>0.0130299985527713</v>
      </c>
      <c r="AT69" s="53" t="n">
        <f aca="false">AS69*$J$77</f>
        <v>156257.514724636</v>
      </c>
      <c r="AU69" s="54" t="n">
        <f aca="false">0.25*AJ69/$AM$77</f>
        <v>0.00245391330233757</v>
      </c>
      <c r="AV69" s="53" t="n">
        <f aca="false">AU69*$J$77</f>
        <v>29427.6620538412</v>
      </c>
      <c r="AW69" s="54" t="n">
        <f aca="false">0.35*AL69/$AM$77</f>
        <v>0.000976526872762125</v>
      </c>
      <c r="AX69" s="53" t="n">
        <f aca="false">AW69*$J$77</f>
        <v>11710.6430658181</v>
      </c>
    </row>
    <row r="70" customFormat="false" ht="12.8" hidden="false" customHeight="false" outlineLevel="0" collapsed="false">
      <c r="A70" s="60" t="s">
        <v>42</v>
      </c>
      <c r="B70" s="50"/>
      <c r="C70" s="50"/>
      <c r="D70" s="50"/>
      <c r="E70" s="50"/>
      <c r="F70" s="50"/>
      <c r="G70" s="50"/>
      <c r="H70" s="50"/>
      <c r="I70" s="54" t="n">
        <f aca="false">AO70+AQ70+AS70+AU70+AW70</f>
        <v>0.0185681957223412</v>
      </c>
      <c r="J70" s="53" t="n">
        <f aca="false">ROUND(AP70+AR70+AT70+AV70+AX70,0)</f>
        <v>222672</v>
      </c>
      <c r="K70" s="54" t="n">
        <f aca="false">I70-DatosMinisterio!J70</f>
        <v>6.93889390390723E-017</v>
      </c>
      <c r="L70" s="53" t="n">
        <f aca="false">J70-DatosMinisterio!K70</f>
        <v>0</v>
      </c>
      <c r="M70" s="54" t="n">
        <f aca="false">P105/P$112</f>
        <v>0.0190634722185381</v>
      </c>
      <c r="N70" s="53" t="n">
        <f aca="false">ROUND(N$77*M70,0)</f>
        <v>4343623</v>
      </c>
      <c r="O70" s="53" t="n">
        <f aca="false">N70-DatosMinisterio!L70</f>
        <v>0</v>
      </c>
      <c r="P70" s="55" t="n">
        <f aca="false">N70+J70</f>
        <v>4566295</v>
      </c>
      <c r="Q70" s="53" t="n">
        <f aca="false">P70-DatosMinisterio!M70</f>
        <v>0</v>
      </c>
      <c r="S70" s="55" t="n">
        <f aca="false">B70+DatosMinisterio!B70</f>
        <v>8132</v>
      </c>
      <c r="T70" s="55" t="n">
        <f aca="false">C70+DatosMinisterio!C70</f>
        <v>36</v>
      </c>
      <c r="U70" s="55" t="n">
        <f aca="false">D70+DatosMinisterio!D70</f>
        <v>336.670815706672</v>
      </c>
      <c r="V70" s="55" t="n">
        <f aca="false">E70+DatosMinisterio!E70</f>
        <v>193.630546346402</v>
      </c>
      <c r="W70" s="55" t="n">
        <f aca="false">F70+DatosMinisterio!F70</f>
        <v>14</v>
      </c>
      <c r="X70" s="55" t="n">
        <f aca="false">G70+DatosMinisterio!G70</f>
        <v>83</v>
      </c>
      <c r="Y70" s="55" t="n">
        <f aca="false">H70+DatosMinisterio!H70</f>
        <v>0</v>
      </c>
      <c r="Z70" s="55" t="n">
        <f aca="false">X70+0.33*Y70</f>
        <v>83</v>
      </c>
      <c r="AC70" s="61" t="n">
        <f aca="false">IF(T70&gt;0,S70/T70,0)</f>
        <v>225.888888888889</v>
      </c>
      <c r="AD70" s="62" t="n">
        <f aca="false">EXP((((AC70-AC77)/AC78+2)/4-1.9)^3)</f>
        <v>0.106508745866144</v>
      </c>
      <c r="AE70" s="63" t="n">
        <f aca="false">S70/U70</f>
        <v>24.1541577725736</v>
      </c>
      <c r="AF70" s="62" t="n">
        <f aca="false">EXP((((AE70-AE77)/AE78+2)/4-1.9)^3)</f>
        <v>0.319638177067578</v>
      </c>
      <c r="AG70" s="62" t="n">
        <f aca="false">V70/U70</f>
        <v>0.575133148799879</v>
      </c>
      <c r="AH70" s="62" t="n">
        <f aca="false">EXP((((AG70-AG77)/AG78+2)/4-1.9)^3)</f>
        <v>0.00908057510055377</v>
      </c>
      <c r="AI70" s="62" t="n">
        <f aca="false">W70/U70</f>
        <v>0.0415836459439289</v>
      </c>
      <c r="AJ70" s="62" t="n">
        <f aca="false">EXP((((AI70-AI77)/AI78+2)/4-1.9)^3)</f>
        <v>0.009811601692021</v>
      </c>
      <c r="AK70" s="62" t="n">
        <f aca="false">Z70/U70</f>
        <v>0.246531615239007</v>
      </c>
      <c r="AL70" s="62" t="n">
        <f aca="false">EXP((((AK70-AK77)/AK78+2)/4-1.9)^3)</f>
        <v>0.00874899888950887</v>
      </c>
      <c r="AM70" s="62" t="n">
        <f aca="false">0.01*AD70+0.15*AF70+0.24*AH70+0.25*AJ70+0.35*AL70</f>
        <v>0.0567052020772645</v>
      </c>
      <c r="AO70" s="54" t="n">
        <f aca="false">0.01*AD70/$AM$77</f>
        <v>0.000348764340296143</v>
      </c>
      <c r="AP70" s="53" t="n">
        <f aca="false">AO70*$J$77</f>
        <v>4182.42940078162</v>
      </c>
      <c r="AQ70" s="54" t="n">
        <f aca="false">0.15*AF70/$AM$77</f>
        <v>0.0156998935230921</v>
      </c>
      <c r="AR70" s="53" t="n">
        <f aca="false">AQ70*$J$77</f>
        <v>188275.258314439</v>
      </c>
      <c r="AS70" s="54" t="n">
        <f aca="false">0.24*AH70/$AM$77</f>
        <v>0.00071362720693777</v>
      </c>
      <c r="AT70" s="53" t="n">
        <f aca="false">AS70*$J$77</f>
        <v>8557.91451889788</v>
      </c>
      <c r="AU70" s="54" t="n">
        <f aca="false">0.25*AJ70/$AM$77</f>
        <v>0.000803205587376546</v>
      </c>
      <c r="AV70" s="53" t="n">
        <f aca="false">AU70*$J$77</f>
        <v>9632.15063977942</v>
      </c>
      <c r="AW70" s="54" t="n">
        <f aca="false">0.35*AL70/$AM$77</f>
        <v>0.00100270506463865</v>
      </c>
      <c r="AX70" s="53" t="n">
        <f aca="false">AW70*$J$77</f>
        <v>12024.5755030355</v>
      </c>
    </row>
    <row r="71" customFormat="false" ht="12.8" hidden="false" customHeight="false" outlineLevel="0" collapsed="false">
      <c r="A71" s="60" t="s">
        <v>43</v>
      </c>
      <c r="B71" s="50"/>
      <c r="C71" s="50"/>
      <c r="D71" s="50"/>
      <c r="E71" s="50"/>
      <c r="F71" s="50"/>
      <c r="G71" s="50"/>
      <c r="H71" s="50"/>
      <c r="I71" s="54" t="n">
        <f aca="false">AO71+AQ71+AS71+AU71+AW71</f>
        <v>0.0054304539104988</v>
      </c>
      <c r="J71" s="53" t="n">
        <f aca="false">ROUND(AP71+AR71+AT71+AV71+AX71,0)</f>
        <v>65123</v>
      </c>
      <c r="K71" s="54" t="n">
        <f aca="false">I71-DatosMinisterio!J71</f>
        <v>0</v>
      </c>
      <c r="L71" s="53" t="n">
        <f aca="false">J71-DatosMinisterio!K71</f>
        <v>0</v>
      </c>
      <c r="M71" s="54" t="n">
        <f aca="false">P106/P$112</f>
        <v>0.0115676010366459</v>
      </c>
      <c r="N71" s="53" t="n">
        <f aca="false">ROUND(N$77*M71,0)</f>
        <v>2635685</v>
      </c>
      <c r="O71" s="53" t="n">
        <f aca="false">N71-DatosMinisterio!L71</f>
        <v>0</v>
      </c>
      <c r="P71" s="55" t="n">
        <f aca="false">N71+J71</f>
        <v>2700808</v>
      </c>
      <c r="Q71" s="53" t="n">
        <f aca="false">P71-DatosMinisterio!M71</f>
        <v>0</v>
      </c>
      <c r="S71" s="55" t="n">
        <f aca="false">B71+DatosMinisterio!B71</f>
        <v>4482</v>
      </c>
      <c r="T71" s="55" t="n">
        <f aca="false">C71+DatosMinisterio!C71</f>
        <v>38</v>
      </c>
      <c r="U71" s="55" t="n">
        <f aca="false">D71+DatosMinisterio!D71</f>
        <v>456.251532634033</v>
      </c>
      <c r="V71" s="55" t="n">
        <f aca="false">E71+DatosMinisterio!E71</f>
        <v>292.288578088578</v>
      </c>
      <c r="W71" s="55" t="n">
        <f aca="false">F71+DatosMinisterio!F71</f>
        <v>37</v>
      </c>
      <c r="X71" s="55" t="n">
        <f aca="false">G71+DatosMinisterio!G71</f>
        <v>122</v>
      </c>
      <c r="Y71" s="55" t="n">
        <f aca="false">H71+DatosMinisterio!H71</f>
        <v>13</v>
      </c>
      <c r="Z71" s="55" t="n">
        <f aca="false">X71+0.33*Y71</f>
        <v>126.29</v>
      </c>
      <c r="AC71" s="61" t="n">
        <f aca="false">IF(T71&gt;0,S71/T71,0)</f>
        <v>117.947368421053</v>
      </c>
      <c r="AD71" s="62" t="n">
        <f aca="false">EXP((((AC71-AC77)/AC78+2)/4-1.9)^3)</f>
        <v>0.0150679413201521</v>
      </c>
      <c r="AE71" s="63" t="n">
        <f aca="false">S71/U71</f>
        <v>9.82352864465901</v>
      </c>
      <c r="AF71" s="62" t="n">
        <f aca="false">EXP((((AE71-AE77)/AE78+2)/4-1.9)^3)</f>
        <v>0.00513856717662242</v>
      </c>
      <c r="AG71" s="62" t="n">
        <f aca="false">V71/U71</f>
        <v>0.640630347916064</v>
      </c>
      <c r="AH71" s="62" t="n">
        <f aca="false">EXP((((AG71-AG77)/AG78+2)/4-1.9)^3)</f>
        <v>0.028166878191974</v>
      </c>
      <c r="AI71" s="62" t="n">
        <f aca="false">W71/U71</f>
        <v>0.0810956179947308</v>
      </c>
      <c r="AJ71" s="62" t="n">
        <f aca="false">EXP((((AI71-AI77)/AI78+2)/4-1.9)^3)</f>
        <v>0.0202384144024262</v>
      </c>
      <c r="AK71" s="62" t="n">
        <f aca="false">Z71/U71</f>
        <v>0.27679907017715</v>
      </c>
      <c r="AL71" s="62" t="n">
        <f aca="false">EXP((((AK71-AK77)/AK78+2)/4-1.9)^3)</f>
        <v>0.0109796647967816</v>
      </c>
      <c r="AM71" s="62" t="n">
        <f aca="false">0.01*AD71+0.15*AF71+0.24*AH71+0.25*AJ71+0.35*AL71</f>
        <v>0.0165840015352488</v>
      </c>
      <c r="AO71" s="54" t="n">
        <f aca="false">0.01*AD71/$AM$77</f>
        <v>4.93401792632907E-005</v>
      </c>
      <c r="AP71" s="53" t="n">
        <f aca="false">AO71*$J$77</f>
        <v>591.694139989762</v>
      </c>
      <c r="AQ71" s="54" t="n">
        <f aca="false">0.15*AF71/$AM$77</f>
        <v>0.000252394624053845</v>
      </c>
      <c r="AR71" s="53" t="n">
        <f aca="false">AQ71*$J$77</f>
        <v>3026.75065732258</v>
      </c>
      <c r="AS71" s="54" t="n">
        <f aca="false">0.24*AH71/$AM$77</f>
        <v>0.00221358783884393</v>
      </c>
      <c r="AT71" s="53" t="n">
        <f aca="false">AS71*$J$77</f>
        <v>26545.6464113625</v>
      </c>
      <c r="AU71" s="54" t="n">
        <f aca="false">0.25*AJ71/$AM$77</f>
        <v>0.00165677409641385</v>
      </c>
      <c r="AV71" s="53" t="n">
        <f aca="false">AU71*$J$77</f>
        <v>19868.260285472</v>
      </c>
      <c r="AW71" s="54" t="n">
        <f aca="false">0.35*AL71/$AM$77</f>
        <v>0.00125835717192389</v>
      </c>
      <c r="AX71" s="53" t="n">
        <f aca="false">AW71*$J$77</f>
        <v>15090.3903422867</v>
      </c>
    </row>
    <row r="72" customFormat="false" ht="12.8" hidden="false" customHeight="false" outlineLevel="0" collapsed="false">
      <c r="A72" s="60" t="s">
        <v>44</v>
      </c>
      <c r="B72" s="50"/>
      <c r="C72" s="50"/>
      <c r="D72" s="50"/>
      <c r="E72" s="50"/>
      <c r="F72" s="50"/>
      <c r="G72" s="50"/>
      <c r="H72" s="50"/>
      <c r="I72" s="54" t="n">
        <f aca="false">AO72+AQ72+AS72+AU72+AW72</f>
        <v>0.012530285910279</v>
      </c>
      <c r="J72" s="53" t="n">
        <f aca="false">ROUND(AP72+AR72+AT72+AV72+AX72,0)</f>
        <v>150265</v>
      </c>
      <c r="K72" s="54" t="n">
        <f aca="false">I72-DatosMinisterio!J72</f>
        <v>6.41847686111419E-017</v>
      </c>
      <c r="L72" s="53" t="n">
        <f aca="false">J72-DatosMinisterio!K72</f>
        <v>0</v>
      </c>
      <c r="M72" s="54" t="n">
        <f aca="false">P107/P$112</f>
        <v>0.0108340884594031</v>
      </c>
      <c r="N72" s="53" t="n">
        <f aca="false">ROUND(N$77*M72,0)</f>
        <v>2468553</v>
      </c>
      <c r="O72" s="53" t="n">
        <f aca="false">N72-DatosMinisterio!L72</f>
        <v>0</v>
      </c>
      <c r="P72" s="55" t="n">
        <f aca="false">N72+J72</f>
        <v>2618818</v>
      </c>
      <c r="Q72" s="53" t="n">
        <f aca="false">P72-DatosMinisterio!M72</f>
        <v>0</v>
      </c>
      <c r="S72" s="55" t="n">
        <f aca="false">B72+DatosMinisterio!B72</f>
        <v>7332</v>
      </c>
      <c r="T72" s="55" t="n">
        <f aca="false">C72+DatosMinisterio!C72</f>
        <v>31</v>
      </c>
      <c r="U72" s="55" t="n">
        <f aca="false">D72+DatosMinisterio!D72</f>
        <v>410.595888810015</v>
      </c>
      <c r="V72" s="55" t="n">
        <f aca="false">E72+DatosMinisterio!E72</f>
        <v>286.857387470085</v>
      </c>
      <c r="W72" s="55" t="n">
        <f aca="false">F72+DatosMinisterio!F72</f>
        <v>23</v>
      </c>
      <c r="X72" s="55" t="n">
        <f aca="false">G72+DatosMinisterio!G72</f>
        <v>126</v>
      </c>
      <c r="Y72" s="55" t="n">
        <f aca="false">H72+DatosMinisterio!H72</f>
        <v>22</v>
      </c>
      <c r="Z72" s="55" t="n">
        <f aca="false">X72+0.33*Y72</f>
        <v>133.26</v>
      </c>
      <c r="AC72" s="61" t="n">
        <f aca="false">IF(T72&gt;0,S72/T72,0)</f>
        <v>236.516129032258</v>
      </c>
      <c r="AD72" s="62" t="n">
        <f aca="false">EXP((((AC72-AC77)/AC78+2)/4-1.9)^3)</f>
        <v>0.123799704442798</v>
      </c>
      <c r="AE72" s="63" t="n">
        <f aca="false">S72/U72</f>
        <v>17.8569737296921</v>
      </c>
      <c r="AF72" s="62" t="n">
        <f aca="false">EXP((((AE72-AE77)/AE78+2)/4-1.9)^3)</f>
        <v>0.0851985400958493</v>
      </c>
      <c r="AG72" s="62" t="n">
        <f aca="false">V72/U72</f>
        <v>0.698636774716503</v>
      </c>
      <c r="AH72" s="62" t="n">
        <f aca="false">EXP((((AG72-AG77)/AG78+2)/4-1.9)^3)</f>
        <v>0.0650207271140527</v>
      </c>
      <c r="AI72" s="62" t="n">
        <f aca="false">W72/U72</f>
        <v>0.0560161478154552</v>
      </c>
      <c r="AJ72" s="62" t="n">
        <f aca="false">EXP((((AI72-AI77)/AI78+2)/4-1.9)^3)</f>
        <v>0.0129044671754845</v>
      </c>
      <c r="AK72" s="62" t="n">
        <f aca="false">Z72/U72</f>
        <v>0.324552689473372</v>
      </c>
      <c r="AL72" s="62" t="n">
        <f aca="false">EXP((((AK72-AK77)/AK78+2)/4-1.9)^3)</f>
        <v>0.0154777957193043</v>
      </c>
      <c r="AM72" s="62" t="n">
        <f aca="false">0.01*AD72+0.15*AF72+0.24*AH72+0.25*AJ72+0.35*AL72</f>
        <v>0.0382660978618056</v>
      </c>
      <c r="AO72" s="54" t="n">
        <f aca="false">0.01*AD72/$AM$77</f>
        <v>0.00040538381987065</v>
      </c>
      <c r="AP72" s="53" t="n">
        <f aca="false">AO72*$J$77</f>
        <v>4861.41790008834</v>
      </c>
      <c r="AQ72" s="54" t="n">
        <f aca="false">0.15*AF72/$AM$77</f>
        <v>0.00418475671491808</v>
      </c>
      <c r="AR72" s="53" t="n">
        <f aca="false">AQ72*$J$77</f>
        <v>50184.1716522109</v>
      </c>
      <c r="AS72" s="54" t="n">
        <f aca="false">0.24*AH72/$AM$77</f>
        <v>0.00510987017558334</v>
      </c>
      <c r="AT72" s="53" t="n">
        <f aca="false">AS72*$J$77</f>
        <v>61278.2580879393</v>
      </c>
      <c r="AU72" s="54" t="n">
        <f aca="false">0.25*AJ72/$AM$77</f>
        <v>0.00105639634208708</v>
      </c>
      <c r="AV72" s="53" t="n">
        <f aca="false">AU72*$J$77</f>
        <v>12668.4486042108</v>
      </c>
      <c r="AW72" s="54" t="n">
        <f aca="false">0.35*AL72/$AM$77</f>
        <v>0.00177387885781981</v>
      </c>
      <c r="AX72" s="53" t="n">
        <f aca="false">AW72*$J$77</f>
        <v>21272.5965104999</v>
      </c>
    </row>
    <row r="73" customFormat="false" ht="12.8" hidden="false" customHeight="false" outlineLevel="0" collapsed="false">
      <c r="A73" s="60" t="s">
        <v>45</v>
      </c>
      <c r="B73" s="50"/>
      <c r="C73" s="50"/>
      <c r="D73" s="50"/>
      <c r="E73" s="50"/>
      <c r="F73" s="50"/>
      <c r="G73" s="50"/>
      <c r="H73" s="50"/>
      <c r="I73" s="54" t="n">
        <f aca="false">AO73+AQ73+AS73+AU73+AW73</f>
        <v>0.0154225529000388</v>
      </c>
      <c r="J73" s="53" t="n">
        <f aca="false">ROUND(AP73+AR73+AT73+AV73+AX73,0)</f>
        <v>184949</v>
      </c>
      <c r="K73" s="54" t="n">
        <f aca="false">I73-DatosMinisterio!J73</f>
        <v>7.11236625150491E-017</v>
      </c>
      <c r="L73" s="53" t="n">
        <f aca="false">J73-DatosMinisterio!K73</f>
        <v>0</v>
      </c>
      <c r="M73" s="54" t="n">
        <f aca="false">P108/P$112</f>
        <v>0.00863101223739922</v>
      </c>
      <c r="N73" s="53" t="n">
        <f aca="false">ROUND(N$77*M73,0)</f>
        <v>1966581</v>
      </c>
      <c r="O73" s="53" t="n">
        <f aca="false">N73-DatosMinisterio!L73</f>
        <v>-2</v>
      </c>
      <c r="P73" s="55" t="n">
        <f aca="false">N73+J73</f>
        <v>2151530</v>
      </c>
      <c r="Q73" s="53" t="n">
        <f aca="false">P73-DatosMinisterio!M73</f>
        <v>-2</v>
      </c>
      <c r="S73" s="55" t="n">
        <f aca="false">B73+DatosMinisterio!B73</f>
        <v>9938</v>
      </c>
      <c r="T73" s="55" t="n">
        <f aca="false">C73+DatosMinisterio!C73</f>
        <v>55</v>
      </c>
      <c r="U73" s="55" t="n">
        <f aca="false">D73+DatosMinisterio!D73</f>
        <v>486.251614076376</v>
      </c>
      <c r="V73" s="55" t="n">
        <f aca="false">E73+DatosMinisterio!E73</f>
        <v>338.649665333629</v>
      </c>
      <c r="W73" s="55" t="n">
        <f aca="false">F73+DatosMinisterio!F73</f>
        <v>34</v>
      </c>
      <c r="X73" s="55" t="n">
        <f aca="false">G73+DatosMinisterio!G73</f>
        <v>120</v>
      </c>
      <c r="Y73" s="55" t="n">
        <f aca="false">H73+DatosMinisterio!H73</f>
        <v>21</v>
      </c>
      <c r="Z73" s="55" t="n">
        <f aca="false">X73+0.33*Y73</f>
        <v>126.93</v>
      </c>
      <c r="AC73" s="61" t="n">
        <f aca="false">IF(T73&gt;0,S73/T73,0)</f>
        <v>180.690909090909</v>
      </c>
      <c r="AD73" s="62" t="n">
        <f aca="false">EXP((((AC73-AC77)/AC78+2)/4-1.9)^3)</f>
        <v>0.0518136252685917</v>
      </c>
      <c r="AE73" s="63" t="n">
        <f aca="false">S73/U73</f>
        <v>20.4379784299061</v>
      </c>
      <c r="AF73" s="62" t="n">
        <f aca="false">EXP((((AE73-AE77)/AE78+2)/4-1.9)^3)</f>
        <v>0.158968447880547</v>
      </c>
      <c r="AG73" s="62" t="n">
        <f aca="false">V73/U73</f>
        <v>0.696449442079254</v>
      </c>
      <c r="AH73" s="62" t="n">
        <f aca="false">EXP((((AG73-AG77)/AG78+2)/4-1.9)^3)</f>
        <v>0.0631695411361782</v>
      </c>
      <c r="AI73" s="62" t="n">
        <f aca="false">W73/U73</f>
        <v>0.0699226470735367</v>
      </c>
      <c r="AJ73" s="62" t="n">
        <f aca="false">EXP((((AI73-AI77)/AI78+2)/4-1.9)^3)</f>
        <v>0.0166289483757423</v>
      </c>
      <c r="AK73" s="62" t="n">
        <f aca="false">Z73/U73</f>
        <v>0.261037693913059</v>
      </c>
      <c r="AL73" s="62" t="n">
        <f aca="false">EXP((((AK73-AK77)/AK78+2)/4-1.9)^3)</f>
        <v>0.00976408222620262</v>
      </c>
      <c r="AM73" s="62" t="n">
        <f aca="false">0.01*AD73+0.15*AF73+0.24*AH73+0.25*AJ73+0.35*AL73</f>
        <v>0.0470987591805572</v>
      </c>
      <c r="AO73" s="54" t="n">
        <f aca="false">0.01*AD73/$AM$77</f>
        <v>0.000169664422280049</v>
      </c>
      <c r="AP73" s="53" t="n">
        <f aca="false">AO73*$J$77</f>
        <v>2034.63882634378</v>
      </c>
      <c r="AQ73" s="54" t="n">
        <f aca="false">0.15*AF73/$AM$77</f>
        <v>0.00780816524531778</v>
      </c>
      <c r="AR73" s="53" t="n">
        <f aca="false">AQ73*$J$77</f>
        <v>93636.5795323242</v>
      </c>
      <c r="AS73" s="54" t="n">
        <f aca="false">0.24*AH73/$AM$77</f>
        <v>0.00496438856629271</v>
      </c>
      <c r="AT73" s="53" t="n">
        <f aca="false">AS73*$J$77</f>
        <v>59533.6228438272</v>
      </c>
      <c r="AU73" s="54" t="n">
        <f aca="false">0.25*AJ73/$AM$77</f>
        <v>0.00136129295367281</v>
      </c>
      <c r="AV73" s="53" t="n">
        <f aca="false">AU73*$J$77</f>
        <v>16324.810236286</v>
      </c>
      <c r="AW73" s="54" t="n">
        <f aca="false">0.35*AL73/$AM$77</f>
        <v>0.00111904171247543</v>
      </c>
      <c r="AX73" s="53" t="n">
        <f aca="false">AW73*$J$77</f>
        <v>13419.7004056782</v>
      </c>
    </row>
    <row r="74" customFormat="false" ht="12.8" hidden="false" customHeight="false" outlineLevel="0" collapsed="false">
      <c r="A74" s="60" t="s">
        <v>46</v>
      </c>
      <c r="B74" s="50"/>
      <c r="C74" s="50"/>
      <c r="D74" s="50"/>
      <c r="E74" s="50"/>
      <c r="F74" s="50"/>
      <c r="G74" s="50"/>
      <c r="H74" s="50"/>
      <c r="I74" s="54" t="n">
        <f aca="false">AO74+AQ74+AS74+AU74+AW74</f>
        <v>0.01031857158236</v>
      </c>
      <c r="J74" s="53" t="n">
        <f aca="false">ROUND(AP74+AR74+AT74+AV74+AX74,0)</f>
        <v>123742</v>
      </c>
      <c r="K74" s="54" t="n">
        <f aca="false">I74-DatosMinisterio!J74</f>
        <v>9.19403442267708E-017</v>
      </c>
      <c r="L74" s="53" t="n">
        <f aca="false">J74-DatosMinisterio!K74</f>
        <v>0</v>
      </c>
      <c r="M74" s="54" t="n">
        <f aca="false">P109/P$112</f>
        <v>0.00707436213668932</v>
      </c>
      <c r="N74" s="53" t="n">
        <f aca="false">ROUND(N$77*M74,0)</f>
        <v>1611898</v>
      </c>
      <c r="O74" s="53" t="n">
        <f aca="false">N74-DatosMinisterio!L74</f>
        <v>-2</v>
      </c>
      <c r="P74" s="55" t="n">
        <f aca="false">N74+J74</f>
        <v>1735640</v>
      </c>
      <c r="Q74" s="53" t="n">
        <f aca="false">P74-DatosMinisterio!M74</f>
        <v>-2</v>
      </c>
      <c r="S74" s="55" t="n">
        <f aca="false">B74+DatosMinisterio!B74</f>
        <v>9022</v>
      </c>
      <c r="T74" s="55" t="n">
        <f aca="false">C74+DatosMinisterio!C74</f>
        <v>40</v>
      </c>
      <c r="U74" s="55" t="n">
        <f aca="false">D74+DatosMinisterio!D74</f>
        <v>494.119856039039</v>
      </c>
      <c r="V74" s="55" t="n">
        <f aca="false">E74+DatosMinisterio!E74</f>
        <v>311.385694676621</v>
      </c>
      <c r="W74" s="55" t="n">
        <f aca="false">F74+DatosMinisterio!F74</f>
        <v>35</v>
      </c>
      <c r="X74" s="55" t="n">
        <f aca="false">G74+DatosMinisterio!G74</f>
        <v>163</v>
      </c>
      <c r="Y74" s="55" t="n">
        <f aca="false">H74+DatosMinisterio!H74</f>
        <v>25</v>
      </c>
      <c r="Z74" s="55" t="n">
        <f aca="false">X74+0.33*Y74</f>
        <v>171.25</v>
      </c>
      <c r="AC74" s="61" t="n">
        <f aca="false">IF(T74&gt;0,S74/T74,0)</f>
        <v>225.55</v>
      </c>
      <c r="AD74" s="62" t="n">
        <f aca="false">EXP((((AC74-AC77)/AC78+2)/4-1.9)^3)</f>
        <v>0.105986807848215</v>
      </c>
      <c r="AE74" s="63" t="n">
        <f aca="false">S74/U74</f>
        <v>18.2587278971586</v>
      </c>
      <c r="AF74" s="62" t="n">
        <f aca="false">EXP((((AE74-AE77)/AE78+2)/4-1.9)^3)</f>
        <v>0.0946445097358838</v>
      </c>
      <c r="AG74" s="62" t="n">
        <f aca="false">V74/U74</f>
        <v>0.630182517198862</v>
      </c>
      <c r="AH74" s="62" t="n">
        <f aca="false">EXP((((AG74-AG77)/AG78+2)/4-1.9)^3)</f>
        <v>0.0238395038886702</v>
      </c>
      <c r="AI74" s="62" t="n">
        <f aca="false">W74/U74</f>
        <v>0.0708330166704225</v>
      </c>
      <c r="AJ74" s="62" t="n">
        <f aca="false">EXP((((AI74-AI77)/AI78+2)/4-1.9)^3)</f>
        <v>0.0169013255133967</v>
      </c>
      <c r="AK74" s="62" t="n">
        <f aca="false">Z74/U74</f>
        <v>0.346575831565996</v>
      </c>
      <c r="AL74" s="62" t="n">
        <f aca="false">EXP((((AK74-AK77)/AK78+2)/4-1.9)^3)</f>
        <v>0.0180240335399355</v>
      </c>
      <c r="AM74" s="62" t="n">
        <f aca="false">0.01*AD74+0.15*AF74+0.24*AH74+0.25*AJ74+0.35*AL74</f>
        <v>0.0315117685894722</v>
      </c>
      <c r="AO74" s="54" t="n">
        <f aca="false">0.01*AD74/$AM$77</f>
        <v>0.000347055247141226</v>
      </c>
      <c r="AP74" s="53" t="n">
        <f aca="false">AO74*$J$77</f>
        <v>4161.9337232312</v>
      </c>
      <c r="AQ74" s="54" t="n">
        <f aca="false">0.15*AF74/$AM$77</f>
        <v>0.00464872106026457</v>
      </c>
      <c r="AR74" s="53" t="n">
        <f aca="false">AQ74*$J$77</f>
        <v>55748.0951807569</v>
      </c>
      <c r="AS74" s="54" t="n">
        <f aca="false">0.24*AH74/$AM$77</f>
        <v>0.00187350673128801</v>
      </c>
      <c r="AT74" s="53" t="n">
        <f aca="false">AS74*$J$77</f>
        <v>22467.3475185213</v>
      </c>
      <c r="AU74" s="54" t="n">
        <f aca="false">0.25*AJ74/$AM$77</f>
        <v>0.0013835905199321</v>
      </c>
      <c r="AV74" s="53" t="n">
        <f aca="false">AU74*$J$77</f>
        <v>16592.2056833364</v>
      </c>
      <c r="AW74" s="54" t="n">
        <f aca="false">0.35*AL74/$AM$77</f>
        <v>0.00206569802373409</v>
      </c>
      <c r="AX74" s="53" t="n">
        <f aca="false">AW74*$J$77</f>
        <v>24772.1316355505</v>
      </c>
    </row>
    <row r="75" customFormat="false" ht="12.8" hidden="false" customHeight="false" outlineLevel="0" collapsed="false">
      <c r="A75" s="60" t="s">
        <v>47</v>
      </c>
      <c r="B75" s="50"/>
      <c r="C75" s="50"/>
      <c r="D75" s="50"/>
      <c r="E75" s="50"/>
      <c r="F75" s="50"/>
      <c r="G75" s="50"/>
      <c r="H75" s="50"/>
      <c r="I75" s="54" t="n">
        <f aca="false">AO75+AQ75+AS75+AU75+AW75</f>
        <v>0.0278323344342573</v>
      </c>
      <c r="J75" s="53" t="n">
        <f aca="false">ROUND(AP75+AR75+AT75+AV75+AX75,0)</f>
        <v>333769</v>
      </c>
      <c r="K75" s="54" t="n">
        <f aca="false">I75-DatosMinisterio!J75</f>
        <v>0</v>
      </c>
      <c r="L75" s="53" t="n">
        <f aca="false">J75-DatosMinisterio!K75</f>
        <v>0</v>
      </c>
      <c r="M75" s="54" t="n">
        <f aca="false">P110/P$112</f>
        <v>0.0128090167995107</v>
      </c>
      <c r="N75" s="53" t="n">
        <f aca="false">ROUND(N$77*M75,0)</f>
        <v>2918542</v>
      </c>
      <c r="O75" s="53" t="n">
        <f aca="false">N75-DatosMinisterio!L75</f>
        <v>0</v>
      </c>
      <c r="P75" s="55" t="n">
        <f aca="false">N75+J75</f>
        <v>3252311</v>
      </c>
      <c r="Q75" s="53" t="n">
        <f aca="false">P75-DatosMinisterio!M75</f>
        <v>0</v>
      </c>
      <c r="S75" s="55" t="n">
        <f aca="false">B75+DatosMinisterio!B75</f>
        <v>435</v>
      </c>
      <c r="T75" s="55" t="n">
        <f aca="false">C75+DatosMinisterio!C75</f>
        <v>10</v>
      </c>
      <c r="U75" s="55" t="n">
        <f aca="false">D75+DatosMinisterio!D75</f>
        <v>67.0369163226917</v>
      </c>
      <c r="V75" s="55" t="n">
        <f aca="false">E75+DatosMinisterio!E75</f>
        <v>52.3891890499644</v>
      </c>
      <c r="W75" s="55" t="n">
        <f aca="false">F75+DatosMinisterio!F75</f>
        <v>10</v>
      </c>
      <c r="X75" s="55" t="n">
        <f aca="false">G75+DatosMinisterio!G75</f>
        <v>40</v>
      </c>
      <c r="Y75" s="55" t="n">
        <f aca="false">H75+DatosMinisterio!H75</f>
        <v>3</v>
      </c>
      <c r="Z75" s="55" t="n">
        <f aca="false">X75+0.33*Y75</f>
        <v>40.99</v>
      </c>
      <c r="AC75" s="61" t="n">
        <f aca="false">IF(T75&gt;0,S75/T75,0)</f>
        <v>43.5</v>
      </c>
      <c r="AD75" s="62" t="n">
        <f aca="false">EXP((((AC75-AC77)/AC78+2)/4-1.9)^3)</f>
        <v>0.00234249849360844</v>
      </c>
      <c r="AE75" s="63" t="n">
        <f aca="false">S75/U75</f>
        <v>6.48896196098976</v>
      </c>
      <c r="AF75" s="62" t="n">
        <f aca="false">EXP((((AE75-AE77)/AE78+2)/4-1.9)^3)</f>
        <v>0.00102563596391331</v>
      </c>
      <c r="AG75" s="62" t="n">
        <f aca="false">V75/U75</f>
        <v>0.781497597499587</v>
      </c>
      <c r="AH75" s="62" t="n">
        <f aca="false">EXP((((AG75-AG77)/AG78+2)/4-1.9)^3)</f>
        <v>0.16842409057118</v>
      </c>
      <c r="AI75" s="62" t="n">
        <f aca="false">W75/U75</f>
        <v>0.149171539333098</v>
      </c>
      <c r="AJ75" s="62" t="n">
        <f aca="false">EXP((((AI75-AI77)/AI78+2)/4-1.9)^3)</f>
        <v>0.0585814010868034</v>
      </c>
      <c r="AK75" s="62" t="n">
        <f aca="false">Z75/U75</f>
        <v>0.611454139726369</v>
      </c>
      <c r="AL75" s="62" t="n">
        <f aca="false">EXP((((AK75-AK77)/AK78+2)/4-1.9)^3)</f>
        <v>0.0850069934523272</v>
      </c>
      <c r="AM75" s="62" t="n">
        <f aca="false">0.01*AD75+0.15*AF75+0.24*AH75+0.25*AJ75+0.35*AL75</f>
        <v>0.0849968500966217</v>
      </c>
      <c r="AO75" s="54" t="n">
        <f aca="false">0.01*AD75/$AM$77</f>
        <v>7.67054325092518E-006</v>
      </c>
      <c r="AP75" s="53" t="n">
        <f aca="false">AO75*$J$77</f>
        <v>91.9861978589769</v>
      </c>
      <c r="AQ75" s="54" t="n">
        <f aca="false">0.15*AF75/$AM$77</f>
        <v>5.03768841839206E-005</v>
      </c>
      <c r="AR75" s="53" t="n">
        <f aca="false">AQ75*$J$77</f>
        <v>604.126446389825</v>
      </c>
      <c r="AS75" s="54" t="n">
        <f aca="false">0.24*AH75/$AM$77</f>
        <v>0.0132361675339281</v>
      </c>
      <c r="AT75" s="53" t="n">
        <f aca="false">AS75*$J$77</f>
        <v>158729.92118565</v>
      </c>
      <c r="AU75" s="54" t="n">
        <f aca="false">0.25*AJ75/$AM$77</f>
        <v>0.00479563991142561</v>
      </c>
      <c r="AV75" s="53" t="n">
        <f aca="false">AU75*$J$77</f>
        <v>57509.9660248439</v>
      </c>
      <c r="AW75" s="54" t="n">
        <f aca="false">0.35*AL75/$AM$77</f>
        <v>0.00974247956146877</v>
      </c>
      <c r="AX75" s="53" t="n">
        <f aca="false">AW75*$J$77</f>
        <v>116833.139878354</v>
      </c>
    </row>
    <row r="76" customFormat="false" ht="12.8" hidden="false" customHeight="false" outlineLevel="0" collapsed="false">
      <c r="A76" s="64" t="s">
        <v>48</v>
      </c>
      <c r="B76" s="50"/>
      <c r="C76" s="50"/>
      <c r="D76" s="50"/>
      <c r="E76" s="50"/>
      <c r="F76" s="50"/>
      <c r="G76" s="50"/>
      <c r="H76" s="50"/>
      <c r="I76" s="65" t="n">
        <f aca="false">AO76+AQ76+AS76+AU76+AW76</f>
        <v>0.0351203151018505</v>
      </c>
      <c r="J76" s="66" t="n">
        <f aca="false">ROUND(AP76+AR76+AT76+AV76+AX76,0)</f>
        <v>421168</v>
      </c>
      <c r="K76" s="65" t="n">
        <f aca="false">I76-DatosMinisterio!J76</f>
        <v>0</v>
      </c>
      <c r="L76" s="66" t="n">
        <f aca="false">J76-DatosMinisterio!K76</f>
        <v>0</v>
      </c>
      <c r="M76" s="65" t="n">
        <f aca="false">P111/P$112</f>
        <v>0.0118694719753473</v>
      </c>
      <c r="N76" s="66" t="n">
        <f aca="false">ROUND(N$77*M76,0)</f>
        <v>2704466</v>
      </c>
      <c r="O76" s="66" t="n">
        <f aca="false">N76-DatosMinisterio!L76</f>
        <v>0</v>
      </c>
      <c r="P76" s="67" t="n">
        <f aca="false">N76+J76</f>
        <v>3125634</v>
      </c>
      <c r="Q76" s="66" t="n">
        <f aca="false">P76-DatosMinisterio!M76</f>
        <v>0</v>
      </c>
      <c r="S76" s="67" t="n">
        <f aca="false">B76+DatosMinisterio!B76</f>
        <v>93</v>
      </c>
      <c r="T76" s="67" t="n">
        <f aca="false">C76+DatosMinisterio!C76</f>
        <v>6</v>
      </c>
      <c r="U76" s="67" t="n">
        <f aca="false">D76+DatosMinisterio!D76</f>
        <v>23.6544318181818</v>
      </c>
      <c r="V76" s="67" t="n">
        <f aca="false">E76+DatosMinisterio!E76</f>
        <v>19.84</v>
      </c>
      <c r="W76" s="67" t="n">
        <f aca="false">F76+DatosMinisterio!F76</f>
        <v>5</v>
      </c>
      <c r="X76" s="67" t="n">
        <f aca="false">G76+DatosMinisterio!G76</f>
        <v>9</v>
      </c>
      <c r="Y76" s="67" t="n">
        <f aca="false">H76+DatosMinisterio!H76</f>
        <v>0</v>
      </c>
      <c r="Z76" s="67" t="n">
        <f aca="false">X76+0.33*Y76</f>
        <v>9</v>
      </c>
      <c r="AC76" s="68" t="n">
        <f aca="false">IF(T76&gt;0,S76/T76,0)</f>
        <v>15.5</v>
      </c>
      <c r="AD76" s="69" t="n">
        <f aca="false">EXP((((AC76-AC77)/AC78+2)/4-1.9)^3)</f>
        <v>0.00102976862917889</v>
      </c>
      <c r="AE76" s="70" t="n">
        <f aca="false">S76/U76</f>
        <v>3.93160997122392</v>
      </c>
      <c r="AF76" s="69" t="n">
        <f aca="false">EXP((((AE76-AE77)/AE78+2)/4-1.9)^3)</f>
        <v>0.000243717871007788</v>
      </c>
      <c r="AG76" s="69" t="n">
        <f aca="false">V76/U76</f>
        <v>0.83874346052777</v>
      </c>
      <c r="AH76" s="69" t="n">
        <f aca="false">EXP((((AG76-AG77)/AG78+2)/4-1.9)^3)</f>
        <v>0.280019798409818</v>
      </c>
      <c r="AI76" s="69" t="n">
        <f aca="false">W76/U76</f>
        <v>0.211376880173329</v>
      </c>
      <c r="AJ76" s="69" t="n">
        <f aca="false">EXP((((AI76-AI77)/AI78+2)/4-1.9)^3)</f>
        <v>0.128339755136897</v>
      </c>
      <c r="AK76" s="69" t="n">
        <f aca="false">Z76/U76</f>
        <v>0.380478384311993</v>
      </c>
      <c r="AL76" s="69" t="n">
        <f aca="false">EXP((((AK76-AK77)/AK78+2)/4-1.9)^3)</f>
        <v>0.0226199592396807</v>
      </c>
      <c r="AM76" s="69" t="n">
        <f aca="false">0.01*AD76+0.15*AF76+0.24*AH76+0.25*AJ76+0.35*AL76</f>
        <v>0.107253531503412</v>
      </c>
      <c r="AO76" s="65" t="n">
        <f aca="false">0.01*AD76/$AM$77</f>
        <v>3.37199141434451E-006</v>
      </c>
      <c r="AP76" s="66" t="n">
        <f aca="false">AO76*$J$77</f>
        <v>40.4373796316518</v>
      </c>
      <c r="AQ76" s="65" t="n">
        <f aca="false">0.15*AF76/$AM$77</f>
        <v>1.19708623656929E-005</v>
      </c>
      <c r="AR76" s="66" t="n">
        <f aca="false">AQ76*$J$77</f>
        <v>143.556209526671</v>
      </c>
      <c r="AS76" s="65" t="n">
        <f aca="false">0.24*AH76/$AM$77</f>
        <v>0.0220062875328557</v>
      </c>
      <c r="AT76" s="66" t="n">
        <f aca="false">AS76*$J$77</f>
        <v>263902.39294911</v>
      </c>
      <c r="AU76" s="65" t="n">
        <f aca="false">0.25*AJ76/$AM$77</f>
        <v>0.0105062569439935</v>
      </c>
      <c r="AV76" s="66" t="n">
        <f aca="false">AU76*$J$77</f>
        <v>125992.462123314</v>
      </c>
      <c r="AW76" s="65" t="n">
        <f aca="false">0.35*AL76/$AM$77</f>
        <v>0.00259242777122137</v>
      </c>
      <c r="AX76" s="66" t="n">
        <f aca="false">AW76*$J$77</f>
        <v>31088.7464026635</v>
      </c>
    </row>
    <row r="77" customFormat="false" ht="12.8" hidden="false" customHeight="false" outlineLevel="0" collapsed="false">
      <c r="A77" s="71" t="s">
        <v>49</v>
      </c>
      <c r="B77" s="50"/>
      <c r="C77" s="50"/>
      <c r="D77" s="50"/>
      <c r="E77" s="50"/>
      <c r="F77" s="50"/>
      <c r="G77" s="50"/>
      <c r="H77" s="50"/>
      <c r="I77" s="72"/>
      <c r="J77" s="73" t="n">
        <f aca="false">DatosMinisterio!K77</f>
        <v>11992136</v>
      </c>
      <c r="K77" s="72"/>
      <c r="L77" s="74"/>
      <c r="M77" s="72"/>
      <c r="N77" s="73" t="n">
        <f aca="false">DatosMinisterio!L77</f>
        <v>227850588</v>
      </c>
      <c r="O77" s="74"/>
      <c r="P77" s="75" t="n">
        <f aca="false">DatosMinisterio!M77</f>
        <v>239842724</v>
      </c>
      <c r="Q77" s="74"/>
      <c r="S77" s="76"/>
      <c r="T77" s="76"/>
      <c r="U77" s="76"/>
      <c r="V77" s="76"/>
      <c r="W77" s="76"/>
      <c r="X77" s="76"/>
      <c r="Y77" s="76"/>
      <c r="Z77" s="76"/>
      <c r="AB77" s="77" t="s">
        <v>225</v>
      </c>
      <c r="AC77" s="77" t="n">
        <f aca="false">AVERAGE(AC50:AC76)</f>
        <v>193.392224018349</v>
      </c>
      <c r="AD77" s="76"/>
      <c r="AE77" s="78" t="n">
        <f aca="false">AVERAGE(AE50:AE76)</f>
        <v>16.8357739109453</v>
      </c>
      <c r="AF77" s="76"/>
      <c r="AG77" s="79" t="n">
        <f aca="false">AVERAGE(AG50:AG76)</f>
        <v>0.697805679516029</v>
      </c>
      <c r="AH77" s="76"/>
      <c r="AI77" s="79" t="n">
        <f aca="false">AVERAGE(AI50:AI76)</f>
        <v>0.155918293981707</v>
      </c>
      <c r="AJ77" s="76"/>
      <c r="AK77" s="79" t="n">
        <f aca="false">AVERAGE(AK50:AK76)</f>
        <v>0.556906704500797</v>
      </c>
      <c r="AL77" s="80"/>
      <c r="AM77" s="79" t="n">
        <f aca="false">SUM(AM50:AM76)</f>
        <v>3.05388864514375</v>
      </c>
      <c r="AO77" s="72" t="n">
        <f aca="false">SUM(AO50:AO76)</f>
        <v>0.00984809069627734</v>
      </c>
      <c r="AP77" s="74" t="n">
        <f aca="false">SUM(AP50:AP76)</f>
        <v>118099.642970093</v>
      </c>
      <c r="AQ77" s="72" t="n">
        <f aca="false">SUM(AQ50:AQ76)</f>
        <v>0.142591153071907</v>
      </c>
      <c r="AR77" s="74" t="n">
        <f aca="false">SUM(AR50:AR76)</f>
        <v>1709972.50003513</v>
      </c>
      <c r="AS77" s="72" t="n">
        <f aca="false">SUM(AS50:AS76)</f>
        <v>0.238948129595729</v>
      </c>
      <c r="AT77" s="74" t="n">
        <f aca="false">SUM(AT50:AT76)</f>
        <v>2865498.46705761</v>
      </c>
      <c r="AU77" s="72" t="n">
        <f aca="false">SUM(AU50:AU76)</f>
        <v>0.255109607196322</v>
      </c>
      <c r="AV77" s="74" t="n">
        <f aca="false">SUM(AV50:AV76)</f>
        <v>3059309.10440487</v>
      </c>
      <c r="AW77" s="72" t="n">
        <f aca="false">SUM(AW50:AW76)</f>
        <v>0.353503019439765</v>
      </c>
      <c r="AX77" s="74" t="n">
        <f aca="false">SUM(AX50:AX76)</f>
        <v>4239256.2855323</v>
      </c>
    </row>
    <row r="78" customFormat="false" ht="12.8" hidden="false" customHeight="false" outlineLevel="0" collapsed="false">
      <c r="A78" s="31" t="s">
        <v>50</v>
      </c>
      <c r="AB78" s="77" t="s">
        <v>226</v>
      </c>
      <c r="AC78" s="77" t="n">
        <f aca="false">_xlfn.STDEV.P(AC50:AC76)</f>
        <v>88.6285414206037</v>
      </c>
      <c r="AD78" s="76"/>
      <c r="AE78" s="78" t="n">
        <f aca="false">_xlfn.STDEV.P(AE50:AE76)</f>
        <v>5.15113125632359</v>
      </c>
      <c r="AF78" s="76"/>
      <c r="AG78" s="79" t="n">
        <f aca="false">_xlfn.STDEV.P(AG50:AG76)</f>
        <v>0.111414800825642</v>
      </c>
      <c r="AH78" s="76"/>
      <c r="AI78" s="79" t="n">
        <f aca="false">_xlfn.STDEV.P(AI50:AI76)</f>
        <v>0.107451872116217</v>
      </c>
      <c r="AJ78" s="76"/>
      <c r="AK78" s="79" t="n">
        <f aca="false">_xlfn.STDEV.P(AK50:AK76)</f>
        <v>0.277450229849355</v>
      </c>
      <c r="AL78" s="76"/>
      <c r="AM78" s="79"/>
    </row>
    <row r="79" customFormat="false" ht="12.8" hidden="false" customHeight="false" outlineLevel="0" collapsed="false">
      <c r="A79" s="31" t="s">
        <v>51</v>
      </c>
      <c r="AB79" s="1" t="n">
        <f aca="false">MIN(AC79:AL79)</f>
        <v>-2.5051126243153</v>
      </c>
      <c r="AC79" s="1" t="n">
        <f aca="false">(MIN(AC50:AC76)-AC77)/AC78</f>
        <v>-2.00716632776486</v>
      </c>
      <c r="AE79" s="1" t="n">
        <f aca="false">(MIN(AE50:AE76)-AE77)/AE78</f>
        <v>-2.5051126243153</v>
      </c>
      <c r="AG79" s="1" t="n">
        <f aca="false">(MIN(AG50:AG76)-AG77)/AG78</f>
        <v>-2.14937642403056</v>
      </c>
      <c r="AI79" s="1" t="n">
        <f aca="false">(MIN(AI50:AI76)-AI77)/AI78</f>
        <v>-1.42117868255426</v>
      </c>
      <c r="AK79" s="1" t="n">
        <f aca="false">(MIN(AK50:AK76)-AK77)/AK78</f>
        <v>-1.62566610504428</v>
      </c>
    </row>
    <row r="80" customFormat="false" ht="12.8" hidden="false" customHeight="false" outlineLevel="0" collapsed="false">
      <c r="A80" s="31"/>
    </row>
    <row r="81" customFormat="false" ht="12.8" hidden="false" customHeight="false" outlineLevel="0" collapsed="false">
      <c r="A81" s="40" t="s">
        <v>61</v>
      </c>
      <c r="B81" s="40"/>
      <c r="C81" s="40"/>
      <c r="D81" s="40"/>
      <c r="E81" s="40"/>
      <c r="F81" s="40"/>
      <c r="G81" s="40"/>
      <c r="H81" s="40"/>
      <c r="I81" s="40"/>
      <c r="J81" s="40"/>
    </row>
    <row r="82" customFormat="false" ht="12.8" hidden="false" customHeight="false" outlineLevel="0" collapsed="false">
      <c r="A82" s="40" t="s">
        <v>62</v>
      </c>
      <c r="B82" s="40"/>
      <c r="C82" s="40"/>
      <c r="D82" s="40"/>
      <c r="E82" s="40"/>
      <c r="F82" s="40"/>
      <c r="G82" s="40"/>
      <c r="H82" s="40"/>
      <c r="I82" s="40"/>
      <c r="J82" s="40"/>
    </row>
    <row r="83" customFormat="false" ht="12.75" hidden="false" customHeight="true" outlineLevel="0" collapsed="false">
      <c r="A83" s="41" t="s">
        <v>8</v>
      </c>
      <c r="B83" s="42" t="s">
        <v>206</v>
      </c>
      <c r="C83" s="42"/>
      <c r="D83" s="42"/>
      <c r="E83" s="42"/>
      <c r="F83" s="42"/>
      <c r="G83" s="42"/>
      <c r="H83" s="42"/>
      <c r="I83" s="41" t="s">
        <v>10</v>
      </c>
      <c r="J83" s="43" t="s">
        <v>11</v>
      </c>
      <c r="K83" s="44" t="s">
        <v>207</v>
      </c>
      <c r="L83" s="43" t="s">
        <v>208</v>
      </c>
      <c r="M83" s="44" t="s">
        <v>209</v>
      </c>
      <c r="N83" s="43" t="s">
        <v>12</v>
      </c>
      <c r="O83" s="43" t="s">
        <v>210</v>
      </c>
      <c r="P83" s="41" t="s">
        <v>211</v>
      </c>
      <c r="Q83" s="43" t="s">
        <v>212</v>
      </c>
      <c r="S83" s="45" t="s">
        <v>213</v>
      </c>
      <c r="T83" s="45"/>
      <c r="U83" s="45"/>
      <c r="V83" s="45"/>
      <c r="W83" s="45"/>
      <c r="X83" s="45"/>
      <c r="Y83" s="45"/>
      <c r="Z83" s="45"/>
      <c r="AC83" s="46" t="s">
        <v>214</v>
      </c>
      <c r="AD83" s="46"/>
      <c r="AE83" s="46" t="s">
        <v>215</v>
      </c>
      <c r="AF83" s="46"/>
      <c r="AG83" s="46" t="s">
        <v>216</v>
      </c>
      <c r="AH83" s="46"/>
      <c r="AI83" s="46" t="s">
        <v>217</v>
      </c>
      <c r="AJ83" s="46"/>
      <c r="AK83" s="46" t="s">
        <v>218</v>
      </c>
      <c r="AL83" s="46"/>
      <c r="AM83" s="47" t="s">
        <v>219</v>
      </c>
      <c r="AO83" s="46" t="s">
        <v>214</v>
      </c>
      <c r="AP83" s="46"/>
      <c r="AQ83" s="46" t="s">
        <v>215</v>
      </c>
      <c r="AR83" s="46"/>
      <c r="AS83" s="46" t="s">
        <v>216</v>
      </c>
      <c r="AT83" s="46"/>
      <c r="AU83" s="46" t="s">
        <v>217</v>
      </c>
      <c r="AV83" s="46"/>
      <c r="AW83" s="47" t="s">
        <v>218</v>
      </c>
      <c r="AX83" s="47"/>
    </row>
    <row r="84" customFormat="false" ht="37.3" hidden="false" customHeight="false" outlineLevel="0" collapsed="false">
      <c r="A84" s="41"/>
      <c r="B84" s="46" t="s">
        <v>63</v>
      </c>
      <c r="C84" s="46" t="s">
        <v>64</v>
      </c>
      <c r="D84" s="46" t="s">
        <v>65</v>
      </c>
      <c r="E84" s="46" t="s">
        <v>66</v>
      </c>
      <c r="F84" s="46" t="s">
        <v>67</v>
      </c>
      <c r="G84" s="46" t="s">
        <v>68</v>
      </c>
      <c r="H84" s="46" t="s">
        <v>69</v>
      </c>
      <c r="I84" s="41"/>
      <c r="J84" s="43"/>
      <c r="K84" s="44"/>
      <c r="L84" s="43"/>
      <c r="M84" s="44"/>
      <c r="N84" s="43"/>
      <c r="O84" s="43"/>
      <c r="P84" s="41"/>
      <c r="Q84" s="43"/>
      <c r="S84" s="46" t="s">
        <v>63</v>
      </c>
      <c r="T84" s="46" t="s">
        <v>64</v>
      </c>
      <c r="U84" s="46" t="s">
        <v>65</v>
      </c>
      <c r="V84" s="46" t="s">
        <v>66</v>
      </c>
      <c r="W84" s="46" t="s">
        <v>67</v>
      </c>
      <c r="X84" s="46" t="s">
        <v>68</v>
      </c>
      <c r="Y84" s="46" t="s">
        <v>69</v>
      </c>
      <c r="Z84" s="41" t="s">
        <v>21</v>
      </c>
      <c r="AC84" s="46" t="s">
        <v>220</v>
      </c>
      <c r="AD84" s="46" t="s">
        <v>221</v>
      </c>
      <c r="AE84" s="46" t="s">
        <v>220</v>
      </c>
      <c r="AF84" s="46" t="s">
        <v>221</v>
      </c>
      <c r="AG84" s="46" t="s">
        <v>220</v>
      </c>
      <c r="AH84" s="46" t="s">
        <v>221</v>
      </c>
      <c r="AI84" s="46" t="s">
        <v>220</v>
      </c>
      <c r="AJ84" s="46" t="s">
        <v>221</v>
      </c>
      <c r="AK84" s="46" t="s">
        <v>220</v>
      </c>
      <c r="AL84" s="46" t="s">
        <v>221</v>
      </c>
      <c r="AM84" s="48" t="s">
        <v>222</v>
      </c>
      <c r="AO84" s="46" t="s">
        <v>223</v>
      </c>
      <c r="AP84" s="46" t="s">
        <v>224</v>
      </c>
      <c r="AQ84" s="46" t="s">
        <v>223</v>
      </c>
      <c r="AR84" s="46" t="s">
        <v>224</v>
      </c>
      <c r="AS84" s="46" t="s">
        <v>223</v>
      </c>
      <c r="AT84" s="46" t="s">
        <v>224</v>
      </c>
      <c r="AU84" s="46" t="s">
        <v>223</v>
      </c>
      <c r="AV84" s="46" t="s">
        <v>224</v>
      </c>
      <c r="AW84" s="46" t="s">
        <v>223</v>
      </c>
      <c r="AX84" s="48" t="s">
        <v>224</v>
      </c>
    </row>
    <row r="85" customFormat="false" ht="12.8" hidden="false" customHeight="false" outlineLevel="0" collapsed="false">
      <c r="A85" s="49" t="s">
        <v>22</v>
      </c>
      <c r="B85" s="50" t="n">
        <v>0</v>
      </c>
      <c r="C85" s="50"/>
      <c r="D85" s="50"/>
      <c r="E85" s="50"/>
      <c r="F85" s="50"/>
      <c r="G85" s="50"/>
      <c r="H85" s="50"/>
      <c r="I85" s="51" t="n">
        <f aca="false">AO85+AQ85+AS85+AU85+AW85</f>
        <v>0.104304483167813</v>
      </c>
      <c r="J85" s="52" t="n">
        <f aca="false">ROUND(AP85+AR85+AT85+AV85+AX85,0)</f>
        <v>1220349</v>
      </c>
      <c r="K85" s="51" t="n">
        <f aca="false">I85-DatosMinisterio!J85</f>
        <v>5.68989300120393E-016</v>
      </c>
      <c r="L85" s="53" t="n">
        <f aca="false">J85-DatosMinisterio!K85</f>
        <v>0</v>
      </c>
      <c r="M85" s="54" t="n">
        <f aca="false">P120/P$145</f>
        <v>0.180441757379725</v>
      </c>
      <c r="N85" s="53" t="n">
        <f aca="false">ROUND((N$112-N$111-N$110)*M85,0)</f>
        <v>39163905</v>
      </c>
      <c r="O85" s="53" t="n">
        <f aca="false">N85-DatosMinisterio!L85</f>
        <v>3</v>
      </c>
      <c r="P85" s="55" t="n">
        <f aca="false">N85+J85</f>
        <v>40384254</v>
      </c>
      <c r="Q85" s="53" t="n">
        <f aca="false">P85-DatosMinisterio!M85</f>
        <v>3</v>
      </c>
      <c r="S85" s="56" t="n">
        <f aca="false">B85+DatosMinisterio!B85</f>
        <v>30480</v>
      </c>
      <c r="T85" s="56" t="n">
        <f aca="false">C85+DatosMinisterio!C85</f>
        <v>77</v>
      </c>
      <c r="U85" s="56" t="n">
        <f aca="false">D85+DatosMinisterio!D85</f>
        <v>2236.63707702301</v>
      </c>
      <c r="V85" s="56" t="n">
        <f aca="false">E85+DatosMinisterio!E85</f>
        <v>1499.84219932412</v>
      </c>
      <c r="W85" s="56" t="n">
        <f aca="false">F85+DatosMinisterio!F85</f>
        <v>855.5</v>
      </c>
      <c r="X85" s="56" t="n">
        <f aca="false">G85+DatosMinisterio!G85</f>
        <v>2305</v>
      </c>
      <c r="Y85" s="56" t="n">
        <f aca="false">H85+DatosMinisterio!H85</f>
        <v>279</v>
      </c>
      <c r="Z85" s="56" t="n">
        <f aca="false">X85+0.33*Y85</f>
        <v>2397.07</v>
      </c>
      <c r="AC85" s="57" t="n">
        <f aca="false">IF(T85&gt;0,S85/T85,0)</f>
        <v>395.844155844156</v>
      </c>
      <c r="AD85" s="58" t="n">
        <f aca="false">EXP((((AC85-AC112)/AC113+2)/4-1.9)^3)</f>
        <v>0.560728418623798</v>
      </c>
      <c r="AE85" s="59" t="n">
        <f aca="false">S85/U85</f>
        <v>13.6276020428711</v>
      </c>
      <c r="AF85" s="58" t="n">
        <f aca="false">EXP((((AE85-AE112)/AE113+2)/4-1.9)^3)</f>
        <v>0.0331773313769304</v>
      </c>
      <c r="AG85" s="58" t="n">
        <f aca="false">V85/U85</f>
        <v>0.670579154182863</v>
      </c>
      <c r="AH85" s="58" t="n">
        <f aca="false">EXP((((AG85-AG112)/AG113+2)/4-1.9)^3)</f>
        <v>0.0618994361910884</v>
      </c>
      <c r="AI85" s="58" t="n">
        <f aca="false">W85/U85</f>
        <v>0.382493882797776</v>
      </c>
      <c r="AJ85" s="58" t="n">
        <f aca="false">EXP((((AI85-AI112)/AI113+2)/4-1.9)^3)</f>
        <v>0.512006008430854</v>
      </c>
      <c r="AK85" s="58" t="n">
        <f aca="false">Z85/U85</f>
        <v>1.07172952850738</v>
      </c>
      <c r="AL85" s="58" t="n">
        <f aca="false">EXP((((AK85-AK112)/AK113+2)/4-1.9)^3)</f>
        <v>0.475038132963378</v>
      </c>
      <c r="AM85" s="58" t="n">
        <f aca="false">0.01*AD85+0.15*AF85+0.24*AH85+0.25*AJ85+0.35*AL85</f>
        <v>0.319704597223535</v>
      </c>
      <c r="AO85" s="51" t="n">
        <f aca="false">0.01*AD85/$AM$112</f>
        <v>0.00182939151985878</v>
      </c>
      <c r="AP85" s="52" t="n">
        <f aca="false">AO85*$J$112</f>
        <v>21403.6393026671</v>
      </c>
      <c r="AQ85" s="51" t="n">
        <f aca="false">0.15*AF85/$AM$112</f>
        <v>0.00162362901513349</v>
      </c>
      <c r="AR85" s="52" t="n">
        <f aca="false">AQ85*$J$112</f>
        <v>18996.2451580318</v>
      </c>
      <c r="AS85" s="51" t="n">
        <f aca="false">0.24*AH85/$AM$112</f>
        <v>0.00484676573789239</v>
      </c>
      <c r="AT85" s="52" t="n">
        <f aca="false">AS85*$J$112</f>
        <v>56706.5193602635</v>
      </c>
      <c r="AU85" s="51" t="n">
        <f aca="false">0.25*AJ85/$AM$112</f>
        <v>0.0417608337133599</v>
      </c>
      <c r="AV85" s="52" t="n">
        <f aca="false">AU85*$J$112</f>
        <v>488596.24201626</v>
      </c>
      <c r="AW85" s="51" t="n">
        <f aca="false">0.35*AL85/$AM$112</f>
        <v>0.0542438631815681</v>
      </c>
      <c r="AX85" s="52" t="n">
        <f aca="false">AW85*$J$112</f>
        <v>634646.039034406</v>
      </c>
    </row>
    <row r="86" customFormat="false" ht="12.8" hidden="false" customHeight="false" outlineLevel="0" collapsed="false">
      <c r="A86" s="60" t="s">
        <v>23</v>
      </c>
      <c r="B86" s="50"/>
      <c r="C86" s="50"/>
      <c r="D86" s="50"/>
      <c r="E86" s="50"/>
      <c r="F86" s="50"/>
      <c r="G86" s="50"/>
      <c r="H86" s="50"/>
      <c r="I86" s="54" t="n">
        <f aca="false">AO86+AQ86+AS86+AU86+AW86</f>
        <v>0.0876135463888688</v>
      </c>
      <c r="J86" s="53" t="n">
        <f aca="false">ROUND(AP86+AR86+AT86+AV86+AX86,0)</f>
        <v>1025067</v>
      </c>
      <c r="K86" s="54" t="n">
        <f aca="false">I86-DatosMinisterio!J86</f>
        <v>0</v>
      </c>
      <c r="L86" s="53" t="n">
        <f aca="false">J86-DatosMinisterio!K86</f>
        <v>0</v>
      </c>
      <c r="M86" s="54" t="n">
        <f aca="false">P121/P$145</f>
        <v>0.117186040636013</v>
      </c>
      <c r="N86" s="53" t="n">
        <f aca="false">ROUND((N$112-N$111-N$110)*M86,0)</f>
        <v>25434595</v>
      </c>
      <c r="O86" s="53" t="n">
        <f aca="false">N86-DatosMinisterio!L86</f>
        <v>0</v>
      </c>
      <c r="P86" s="55" t="n">
        <f aca="false">N86+J86</f>
        <v>26459662</v>
      </c>
      <c r="Q86" s="53" t="n">
        <f aca="false">P86-DatosMinisterio!M86</f>
        <v>0</v>
      </c>
      <c r="S86" s="55" t="n">
        <f aca="false">B86+DatosMinisterio!B86</f>
        <v>26767</v>
      </c>
      <c r="T86" s="55" t="n">
        <f aca="false">C86+DatosMinisterio!C86</f>
        <v>76</v>
      </c>
      <c r="U86" s="55" t="n">
        <f aca="false">D86+DatosMinisterio!D86</f>
        <v>2232.59710255467</v>
      </c>
      <c r="V86" s="55" t="n">
        <f aca="false">E86+DatosMinisterio!E86</f>
        <v>1508.93801164558</v>
      </c>
      <c r="W86" s="55" t="n">
        <f aca="false">F86+DatosMinisterio!F86</f>
        <v>763</v>
      </c>
      <c r="X86" s="55" t="n">
        <f aca="false">G86+DatosMinisterio!G86</f>
        <v>2171</v>
      </c>
      <c r="Y86" s="55" t="n">
        <f aca="false">H86+DatosMinisterio!H86</f>
        <v>237</v>
      </c>
      <c r="Z86" s="55" t="n">
        <f aca="false">X86+0.33*Y86</f>
        <v>2249.21</v>
      </c>
      <c r="AC86" s="61" t="n">
        <f aca="false">IF(T86&gt;0,S86/T86,0)</f>
        <v>352.197368421053</v>
      </c>
      <c r="AD86" s="62" t="n">
        <f aca="false">EXP((((AC86-AC112)/AC113+2)/4-1.9)^3)</f>
        <v>0.421090807090519</v>
      </c>
      <c r="AE86" s="63" t="n">
        <f aca="false">S86/U86</f>
        <v>11.9891761793346</v>
      </c>
      <c r="AF86" s="62" t="n">
        <f aca="false">EXP((((AE86-AE112)/AE113+2)/4-1.9)^3)</f>
        <v>0.0207365954782126</v>
      </c>
      <c r="AG86" s="62" t="n">
        <f aca="false">V86/U86</f>
        <v>0.675866689031784</v>
      </c>
      <c r="AH86" s="62" t="n">
        <f aca="false">EXP((((AG86-AG112)/AG113+2)/4-1.9)^3)</f>
        <v>0.0661886510022742</v>
      </c>
      <c r="AI86" s="62" t="n">
        <f aca="false">W86/U86</f>
        <v>0.341754452304417</v>
      </c>
      <c r="AJ86" s="62" t="n">
        <f aca="false">EXP((((AI86-AI112)/AI113+2)/4-1.9)^3)</f>
        <v>0.40611976379211</v>
      </c>
      <c r="AK86" s="62" t="n">
        <f aca="false">Z86/U86</f>
        <v>1.00744106378456</v>
      </c>
      <c r="AL86" s="62" t="n">
        <f aca="false">EXP((((AK86-AK112)/AK113+2)/4-1.9)^3)</f>
        <v>0.410881269036979</v>
      </c>
      <c r="AM86" s="62" t="n">
        <f aca="false">0.01*AD86+0.15*AF86+0.24*AH86+0.25*AJ86+0.35*AL86</f>
        <v>0.268545058744153</v>
      </c>
      <c r="AO86" s="54" t="n">
        <f aca="false">0.01*AD86/$AM$112</f>
        <v>0.00137382006332502</v>
      </c>
      <c r="AP86" s="53" t="n">
        <f aca="false">AO86*$J$112</f>
        <v>16073.5133966544</v>
      </c>
      <c r="AQ86" s="54" t="n">
        <f aca="false">0.15*AF86/$AM$112</f>
        <v>0.00101480549206929</v>
      </c>
      <c r="AR86" s="53" t="n">
        <f aca="false">AQ86*$J$112</f>
        <v>11873.0903028858</v>
      </c>
      <c r="AS86" s="54" t="n">
        <f aca="false">0.24*AH86/$AM$112</f>
        <v>0.00518261402131033</v>
      </c>
      <c r="AT86" s="53" t="n">
        <f aca="false">AS86*$J$112</f>
        <v>60635.8999442801</v>
      </c>
      <c r="AU86" s="54" t="n">
        <f aca="false">0.25*AJ86/$AM$112</f>
        <v>0.0331244158157604</v>
      </c>
      <c r="AV86" s="53" t="n">
        <f aca="false">AU86*$J$112</f>
        <v>387551.292621509</v>
      </c>
      <c r="AW86" s="54" t="n">
        <f aca="false">0.35*AL86/$AM$112</f>
        <v>0.0469178909964038</v>
      </c>
      <c r="AX86" s="53" t="n">
        <f aca="false">AW86*$J$112</f>
        <v>548933.131496312</v>
      </c>
    </row>
    <row r="87" customFormat="false" ht="12.8" hidden="false" customHeight="false" outlineLevel="0" collapsed="false">
      <c r="A87" s="60" t="s">
        <v>24</v>
      </c>
      <c r="B87" s="50"/>
      <c r="C87" s="50"/>
      <c r="D87" s="50"/>
      <c r="E87" s="50"/>
      <c r="F87" s="50"/>
      <c r="G87" s="50"/>
      <c r="H87" s="50"/>
      <c r="I87" s="54" t="n">
        <f aca="false">AO87+AQ87+AS87+AU87+AW87</f>
        <v>0.0639331676705094</v>
      </c>
      <c r="J87" s="53" t="n">
        <f aca="false">ROUND(AP87+AR87+AT87+AV87+AX87,0)</f>
        <v>748010</v>
      </c>
      <c r="K87" s="54" t="n">
        <f aca="false">I87-DatosMinisterio!J87</f>
        <v>-3.05311331771918E-016</v>
      </c>
      <c r="L87" s="53" t="n">
        <f aca="false">J87-DatosMinisterio!K87</f>
        <v>0</v>
      </c>
      <c r="M87" s="54" t="n">
        <f aca="false">P122/P$145</f>
        <v>0.0722574409347582</v>
      </c>
      <c r="N87" s="53" t="n">
        <f aca="false">ROUND((N$112-N$111-N$110)*M87,0)</f>
        <v>15683086</v>
      </c>
      <c r="O87" s="53" t="n">
        <f aca="false">N87-DatosMinisterio!L87</f>
        <v>0</v>
      </c>
      <c r="P87" s="55" t="n">
        <f aca="false">N87+J87</f>
        <v>16431096</v>
      </c>
      <c r="Q87" s="53" t="n">
        <f aca="false">P87-DatosMinisterio!M87</f>
        <v>0</v>
      </c>
      <c r="S87" s="55" t="n">
        <f aca="false">B87+DatosMinisterio!B87</f>
        <v>24666</v>
      </c>
      <c r="T87" s="55" t="n">
        <f aca="false">C87+DatosMinisterio!C87</f>
        <v>90</v>
      </c>
      <c r="U87" s="55" t="n">
        <f aca="false">D87+DatosMinisterio!D87</f>
        <v>1432.1590251547</v>
      </c>
      <c r="V87" s="55" t="n">
        <f aca="false">E87+DatosMinisterio!E87</f>
        <v>1129.66821277559</v>
      </c>
      <c r="W87" s="55" t="n">
        <f aca="false">F87+DatosMinisterio!F87</f>
        <v>388</v>
      </c>
      <c r="X87" s="55" t="n">
        <f aca="false">G87+DatosMinisterio!G87</f>
        <v>1050</v>
      </c>
      <c r="Y87" s="55" t="n">
        <f aca="false">H87+DatosMinisterio!H87</f>
        <v>121</v>
      </c>
      <c r="Z87" s="55" t="n">
        <f aca="false">X87+0.33*Y87</f>
        <v>1089.93</v>
      </c>
      <c r="AC87" s="61" t="n">
        <f aca="false">IF(T87&gt;0,S87/T87,0)</f>
        <v>274.066666666667</v>
      </c>
      <c r="AD87" s="62" t="n">
        <f aca="false">EXP((((AC87-AC112)/AC113+2)/4-1.9)^3)</f>
        <v>0.204280972424082</v>
      </c>
      <c r="AE87" s="63" t="n">
        <f aca="false">S87/U87</f>
        <v>17.2229477081539</v>
      </c>
      <c r="AF87" s="62" t="n">
        <f aca="false">EXP((((AE87-AE112)/AE113+2)/4-1.9)^3)</f>
        <v>0.0811864801810657</v>
      </c>
      <c r="AG87" s="62" t="n">
        <f aca="false">V87/U87</f>
        <v>0.788786854625704</v>
      </c>
      <c r="AH87" s="62" t="n">
        <f aca="false">EXP((((AG87-AG112)/AG113+2)/4-1.9)^3)</f>
        <v>0.216762545836565</v>
      </c>
      <c r="AI87" s="62" t="n">
        <f aca="false">W87/U87</f>
        <v>0.270919634750819</v>
      </c>
      <c r="AJ87" s="62" t="n">
        <f aca="false">EXP((((AI87-AI112)/AI113+2)/4-1.9)^3)</f>
        <v>0.241439540038553</v>
      </c>
      <c r="AK87" s="62" t="n">
        <f aca="false">Z87/U87</f>
        <v>0.76103978738134</v>
      </c>
      <c r="AL87" s="62" t="n">
        <f aca="false">EXP((((AK87-AK112)/AK113+2)/4-1.9)^3)</f>
        <v>0.198166977063415</v>
      </c>
      <c r="AM87" s="62" t="n">
        <f aca="false">0.01*AD87+0.15*AF87+0.24*AH87+0.25*AJ87+0.35*AL87</f>
        <v>0.19596211973401</v>
      </c>
      <c r="AO87" s="54" t="n">
        <f aca="false">0.01*AD87/$AM$112</f>
        <v>0.000666472156945997</v>
      </c>
      <c r="AP87" s="53" t="n">
        <f aca="false">AO87*$J$112</f>
        <v>7797.63626194345</v>
      </c>
      <c r="AQ87" s="54" t="n">
        <f aca="false">0.15*AF87/$AM$112</f>
        <v>0.00397309606854625</v>
      </c>
      <c r="AR87" s="53" t="n">
        <f aca="false">AQ87*$J$112</f>
        <v>46484.6995533101</v>
      </c>
      <c r="AS87" s="54" t="n">
        <f aca="false">0.24*AH87/$AM$112</f>
        <v>0.0169726470072476</v>
      </c>
      <c r="AT87" s="53" t="n">
        <f aca="false">AS87*$J$112</f>
        <v>198577.729595392</v>
      </c>
      <c r="AU87" s="54" t="n">
        <f aca="false">0.25*AJ87/$AM$112</f>
        <v>0.019692574534976</v>
      </c>
      <c r="AV87" s="53" t="n">
        <f aca="false">AU87*$J$112</f>
        <v>230400.52263938</v>
      </c>
      <c r="AW87" s="54" t="n">
        <f aca="false">0.35*AL87/$AM$112</f>
        <v>0.0226283779027935</v>
      </c>
      <c r="AX87" s="53" t="n">
        <f aca="false">AW87*$J$112</f>
        <v>264749.034516801</v>
      </c>
    </row>
    <row r="88" customFormat="false" ht="12.8" hidden="false" customHeight="false" outlineLevel="0" collapsed="false">
      <c r="A88" s="60" t="s">
        <v>25</v>
      </c>
      <c r="B88" s="50"/>
      <c r="C88" s="50"/>
      <c r="D88" s="50"/>
      <c r="E88" s="50"/>
      <c r="F88" s="50"/>
      <c r="G88" s="50"/>
      <c r="H88" s="50"/>
      <c r="I88" s="54" t="n">
        <f aca="false">AO88+AQ88+AS88+AU88+AW88</f>
        <v>0.09878846122084</v>
      </c>
      <c r="J88" s="53" t="n">
        <f aca="false">ROUND(AP88+AR88+AT88+AV88+AX88,0)</f>
        <v>1155812</v>
      </c>
      <c r="K88" s="54" t="n">
        <f aca="false">I88-DatosMinisterio!J88</f>
        <v>0</v>
      </c>
      <c r="L88" s="53" t="n">
        <f aca="false">J88-DatosMinisterio!K88</f>
        <v>0</v>
      </c>
      <c r="M88" s="54" t="n">
        <f aca="false">P123/P$145</f>
        <v>0.0610038542590177</v>
      </c>
      <c r="N88" s="53" t="n">
        <f aca="false">ROUND((N$112-N$111-N$110)*M88,0)</f>
        <v>13240556</v>
      </c>
      <c r="O88" s="53" t="n">
        <f aca="false">N88-DatosMinisterio!L88</f>
        <v>-2</v>
      </c>
      <c r="P88" s="55" t="n">
        <f aca="false">N88+J88</f>
        <v>14396368</v>
      </c>
      <c r="Q88" s="53" t="n">
        <f aca="false">P88-DatosMinisterio!M88</f>
        <v>-2</v>
      </c>
      <c r="S88" s="55" t="n">
        <f aca="false">B88+DatosMinisterio!B88</f>
        <v>14121</v>
      </c>
      <c r="T88" s="55" t="n">
        <f aca="false">C88+DatosMinisterio!C88</f>
        <v>52</v>
      </c>
      <c r="U88" s="55" t="n">
        <f aca="false">D88+DatosMinisterio!D88</f>
        <v>633.0425414256</v>
      </c>
      <c r="V88" s="55" t="n">
        <f aca="false">E88+DatosMinisterio!E88</f>
        <v>518.952093917781</v>
      </c>
      <c r="W88" s="55" t="n">
        <f aca="false">F88+DatosMinisterio!F88</f>
        <v>209</v>
      </c>
      <c r="X88" s="55" t="n">
        <f aca="false">G88+DatosMinisterio!G88</f>
        <v>545</v>
      </c>
      <c r="Y88" s="55" t="n">
        <f aca="false">H88+DatosMinisterio!H88</f>
        <v>69</v>
      </c>
      <c r="Z88" s="55" t="n">
        <f aca="false">X88+0.33*Y88</f>
        <v>567.77</v>
      </c>
      <c r="AC88" s="61" t="n">
        <f aca="false">IF(T88&gt;0,S88/T88,0)</f>
        <v>271.557692307692</v>
      </c>
      <c r="AD88" s="62" t="n">
        <f aca="false">EXP((((AC88-AC112)/AC113+2)/4-1.9)^3)</f>
        <v>0.198595648686664</v>
      </c>
      <c r="AE88" s="63" t="n">
        <f aca="false">S88/U88</f>
        <v>22.3065577365461</v>
      </c>
      <c r="AF88" s="62" t="n">
        <f aca="false">EXP((((AE88-AE112)/AE113+2)/4-1.9)^3)</f>
        <v>0.21535985137541</v>
      </c>
      <c r="AG88" s="62" t="n">
        <f aca="false">V88/U88</f>
        <v>0.819774438458923</v>
      </c>
      <c r="AH88" s="62" t="n">
        <f aca="false">EXP((((AG88-AG112)/AG113+2)/4-1.9)^3)</f>
        <v>0.27846553763668</v>
      </c>
      <c r="AI88" s="62" t="n">
        <f aca="false">W88/U88</f>
        <v>0.330151587489422</v>
      </c>
      <c r="AJ88" s="62" t="n">
        <f aca="false">EXP((((AI88-AI112)/AI113+2)/4-1.9)^3)</f>
        <v>0.376929825767807</v>
      </c>
      <c r="AK88" s="62" t="n">
        <f aca="false">Z88/U88</f>
        <v>0.896890750377364</v>
      </c>
      <c r="AL88" s="62" t="n">
        <f aca="false">EXP((((AK88-AK112)/AK113+2)/4-1.9)^3)</f>
        <v>0.306980770635972</v>
      </c>
      <c r="AM88" s="62" t="n">
        <f aca="false">0.01*AD88+0.15*AF88+0.24*AH88+0.25*AJ88+0.35*AL88</f>
        <v>0.302797389390523</v>
      </c>
      <c r="AO88" s="54" t="n">
        <f aca="false">0.01*AD88/$AM$112</f>
        <v>0.000647923635616526</v>
      </c>
      <c r="AP88" s="53" t="n">
        <f aca="false">AO88*$J$112</f>
        <v>7580.62101079346</v>
      </c>
      <c r="AQ88" s="54" t="n">
        <f aca="false">0.15*AF88/$AM$112</f>
        <v>0.0105392594544566</v>
      </c>
      <c r="AR88" s="53" t="n">
        <f aca="false">AQ88*$J$112</f>
        <v>123307.944434894</v>
      </c>
      <c r="AS88" s="54" t="n">
        <f aca="false">0.24*AH88/$AM$112</f>
        <v>0.0218040310227503</v>
      </c>
      <c r="AT88" s="53" t="n">
        <f aca="false">AS88*$J$112</f>
        <v>255104.284834083</v>
      </c>
      <c r="AU88" s="54" t="n">
        <f aca="false">0.25*AJ88/$AM$112</f>
        <v>0.0307435919038065</v>
      </c>
      <c r="AV88" s="53" t="n">
        <f aca="false">AU88*$J$112</f>
        <v>359695.967120405</v>
      </c>
      <c r="AW88" s="54" t="n">
        <f aca="false">0.35*AL88/$AM$112</f>
        <v>0.0350536552042101</v>
      </c>
      <c r="AX88" s="53" t="n">
        <f aca="false">AW88*$J$112</f>
        <v>410123.138806771</v>
      </c>
    </row>
    <row r="89" customFormat="false" ht="12.8" hidden="false" customHeight="false" outlineLevel="0" collapsed="false">
      <c r="A89" s="60" t="s">
        <v>26</v>
      </c>
      <c r="B89" s="50"/>
      <c r="C89" s="50"/>
      <c r="D89" s="50"/>
      <c r="E89" s="50"/>
      <c r="F89" s="50"/>
      <c r="G89" s="50"/>
      <c r="H89" s="50"/>
      <c r="I89" s="54" t="n">
        <f aca="false">AO89+AQ89+AS89+AU89+AW89</f>
        <v>0.0525436935573474</v>
      </c>
      <c r="J89" s="53" t="n">
        <f aca="false">ROUND(AP89+AR89+AT89+AV89+AX89,0)</f>
        <v>614754</v>
      </c>
      <c r="K89" s="54" t="n">
        <f aca="false">I89-DatosMinisterio!J89</f>
        <v>0</v>
      </c>
      <c r="L89" s="53" t="n">
        <f aca="false">J89-DatosMinisterio!K89</f>
        <v>0</v>
      </c>
      <c r="M89" s="54" t="n">
        <f aca="false">P124/P$145</f>
        <v>0.0559716270563181</v>
      </c>
      <c r="N89" s="53" t="n">
        <f aca="false">ROUND((N$112-N$111-N$110)*M89,0)</f>
        <v>12148338</v>
      </c>
      <c r="O89" s="53" t="n">
        <f aca="false">N89-DatosMinisterio!L89</f>
        <v>0</v>
      </c>
      <c r="P89" s="55" t="n">
        <f aca="false">N89+J89</f>
        <v>12763092</v>
      </c>
      <c r="Q89" s="53" t="n">
        <f aca="false">P89-DatosMinisterio!M89</f>
        <v>0</v>
      </c>
      <c r="S89" s="55" t="n">
        <f aca="false">B89+DatosMinisterio!B89</f>
        <v>15105</v>
      </c>
      <c r="T89" s="55" t="n">
        <f aca="false">C89+DatosMinisterio!C89</f>
        <v>77</v>
      </c>
      <c r="U89" s="55" t="n">
        <f aca="false">D89+DatosMinisterio!D89</f>
        <v>677.026002904433</v>
      </c>
      <c r="V89" s="55" t="n">
        <f aca="false">E89+DatosMinisterio!E89</f>
        <v>405.924592615271</v>
      </c>
      <c r="W89" s="55" t="n">
        <f aca="false">F89+DatosMinisterio!F89</f>
        <v>169</v>
      </c>
      <c r="X89" s="55" t="n">
        <f aca="false">G89+DatosMinisterio!G89</f>
        <v>522</v>
      </c>
      <c r="Y89" s="55" t="n">
        <f aca="false">H89+DatosMinisterio!H89</f>
        <v>6</v>
      </c>
      <c r="Z89" s="55" t="n">
        <f aca="false">X89+0.33*Y89</f>
        <v>523.98</v>
      </c>
      <c r="AC89" s="61" t="n">
        <f aca="false">IF(T89&gt;0,S89/T89,0)</f>
        <v>196.168831168831</v>
      </c>
      <c r="AD89" s="62" t="n">
        <f aca="false">EXP((((AC89-AC112)/AC113+2)/4-1.9)^3)</f>
        <v>0.0721899851810148</v>
      </c>
      <c r="AE89" s="63" t="n">
        <f aca="false">S89/U89</f>
        <v>22.3108121921459</v>
      </c>
      <c r="AF89" s="62" t="n">
        <f aca="false">EXP((((AE89-AE112)/AE113+2)/4-1.9)^3)</f>
        <v>0.215507792291441</v>
      </c>
      <c r="AG89" s="62" t="n">
        <f aca="false">V89/U89</f>
        <v>0.599570165508946</v>
      </c>
      <c r="AH89" s="62" t="n">
        <f aca="false">EXP((((AG89-AG112)/AG113+2)/4-1.9)^3)</f>
        <v>0.0225626523655545</v>
      </c>
      <c r="AI89" s="62" t="n">
        <f aca="false">W89/U89</f>
        <v>0.249621136078957</v>
      </c>
      <c r="AJ89" s="62" t="n">
        <f aca="false">EXP((((AI89-AI112)/AI113+2)/4-1.9)^3)</f>
        <v>0.199985705843094</v>
      </c>
      <c r="AK89" s="62" t="n">
        <f aca="false">Z89/U89</f>
        <v>0.773943685696166</v>
      </c>
      <c r="AL89" s="62" t="n">
        <f aca="false">EXP((((AK89-AK112)/AK113+2)/4-1.9)^3)</f>
        <v>0.207407456589368</v>
      </c>
      <c r="AM89" s="62" t="n">
        <f aca="false">0.01*AD89+0.15*AF89+0.24*AH89+0.25*AJ89+0.35*AL89</f>
        <v>0.161052141530312</v>
      </c>
      <c r="AO89" s="54" t="n">
        <f aca="false">0.01*AD89/$AM$112</f>
        <v>0.000235521764766275</v>
      </c>
      <c r="AP89" s="53" t="n">
        <f aca="false">AO89*$J$112</f>
        <v>2755.57355889247</v>
      </c>
      <c r="AQ89" s="54" t="n">
        <f aca="false">0.15*AF89/$AM$112</f>
        <v>0.0105464993726123</v>
      </c>
      <c r="AR89" s="53" t="n">
        <f aca="false">AQ89*$J$112</f>
        <v>123392.650521646</v>
      </c>
      <c r="AS89" s="54" t="n">
        <f aca="false">0.24*AH89/$AM$112</f>
        <v>0.00176667021818673</v>
      </c>
      <c r="AT89" s="53" t="n">
        <f aca="false">AS89*$J$112</f>
        <v>20669.808352316</v>
      </c>
      <c r="AU89" s="54" t="n">
        <f aca="false">0.25*AJ89/$AM$112</f>
        <v>0.0163114683602199</v>
      </c>
      <c r="AV89" s="53" t="n">
        <f aca="false">AU89*$J$112</f>
        <v>190842.026700749</v>
      </c>
      <c r="AW89" s="54" t="n">
        <f aca="false">0.35*AL89/$AM$112</f>
        <v>0.0236835338415622</v>
      </c>
      <c r="AX89" s="53" t="n">
        <f aca="false">AW89*$J$112</f>
        <v>277094.219719811</v>
      </c>
    </row>
    <row r="90" customFormat="false" ht="12.8" hidden="false" customHeight="false" outlineLevel="0" collapsed="false">
      <c r="A90" s="60" t="s">
        <v>27</v>
      </c>
      <c r="B90" s="50"/>
      <c r="C90" s="50"/>
      <c r="D90" s="50"/>
      <c r="E90" s="50"/>
      <c r="F90" s="50"/>
      <c r="G90" s="50"/>
      <c r="H90" s="50"/>
      <c r="I90" s="54" t="n">
        <f aca="false">AO90+AQ90+AS90+AU90+AW90</f>
        <v>0.0232106358239347</v>
      </c>
      <c r="J90" s="53" t="n">
        <f aca="false">ROUND(AP90+AR90+AT90+AV90+AX90,0)</f>
        <v>271561</v>
      </c>
      <c r="K90" s="54" t="n">
        <f aca="false">I90-DatosMinisterio!J90</f>
        <v>0</v>
      </c>
      <c r="L90" s="53" t="n">
        <f aca="false">J90-DatosMinisterio!K90</f>
        <v>0</v>
      </c>
      <c r="M90" s="54" t="n">
        <f aca="false">P125/P$145</f>
        <v>0.0562831256960152</v>
      </c>
      <c r="N90" s="53" t="n">
        <f aca="false">ROUND((N$112-N$111-N$110)*M90,0)</f>
        <v>12215947</v>
      </c>
      <c r="O90" s="53" t="n">
        <f aca="false">N90-DatosMinisterio!L90</f>
        <v>0</v>
      </c>
      <c r="P90" s="55" t="n">
        <f aca="false">N90+J90</f>
        <v>12487508</v>
      </c>
      <c r="Q90" s="53" t="n">
        <f aca="false">P90-DatosMinisterio!M90</f>
        <v>0</v>
      </c>
      <c r="S90" s="55" t="n">
        <f aca="false">B90+DatosMinisterio!B90</f>
        <v>18645</v>
      </c>
      <c r="T90" s="55" t="n">
        <f aca="false">C90+DatosMinisterio!C90</f>
        <v>68</v>
      </c>
      <c r="U90" s="55" t="n">
        <f aca="false">D90+DatosMinisterio!D90</f>
        <v>1122.57020204709</v>
      </c>
      <c r="V90" s="55" t="n">
        <f aca="false">E90+DatosMinisterio!E90</f>
        <v>695.137648514908</v>
      </c>
      <c r="W90" s="55" t="n">
        <f aca="false">F90+DatosMinisterio!F90</f>
        <v>210</v>
      </c>
      <c r="X90" s="55" t="n">
        <f aca="false">G90+DatosMinisterio!G90</f>
        <v>565</v>
      </c>
      <c r="Y90" s="55" t="n">
        <f aca="false">H90+DatosMinisterio!H90</f>
        <v>58</v>
      </c>
      <c r="Z90" s="55" t="n">
        <f aca="false">X90+0.33*Y90</f>
        <v>584.14</v>
      </c>
      <c r="AC90" s="61" t="n">
        <f aca="false">IF(T90&gt;0,S90/T90,0)</f>
        <v>274.191176470588</v>
      </c>
      <c r="AD90" s="62" t="n">
        <f aca="false">EXP((((AC90-AC112)/AC113+2)/4-1.9)^3)</f>
        <v>0.204565547940582</v>
      </c>
      <c r="AE90" s="63" t="n">
        <f aca="false">S90/U90</f>
        <v>16.6092062358323</v>
      </c>
      <c r="AF90" s="62" t="n">
        <f aca="false">EXP((((AE90-AE112)/AE113+2)/4-1.9)^3)</f>
        <v>0.0705763501726187</v>
      </c>
      <c r="AG90" s="62" t="n">
        <f aca="false">V90/U90</f>
        <v>0.619237573959538</v>
      </c>
      <c r="AH90" s="62" t="n">
        <f aca="false">EXP((((AG90-AG112)/AG113+2)/4-1.9)^3)</f>
        <v>0.0304714881789447</v>
      </c>
      <c r="AI90" s="62" t="n">
        <f aca="false">W90/U90</f>
        <v>0.187070705793766</v>
      </c>
      <c r="AJ90" s="62" t="n">
        <f aca="false">EXP((((AI90-AI112)/AI113+2)/4-1.9)^3)</f>
        <v>0.104625758406958</v>
      </c>
      <c r="AK90" s="62" t="n">
        <f aca="false">Z90/U90</f>
        <v>0.520359438487479</v>
      </c>
      <c r="AL90" s="62" t="n">
        <f aca="false">EXP((((AK90-AK112)/AK113+2)/4-1.9)^3)</f>
        <v>0.0715469174992926</v>
      </c>
      <c r="AM90" s="62" t="n">
        <f aca="false">0.01*AD90+0.15*AF90+0.24*AH90+0.25*AJ90+0.35*AL90</f>
        <v>0.0711431258947373</v>
      </c>
      <c r="AO90" s="54" t="n">
        <f aca="false">0.01*AD90/$AM$112</f>
        <v>0.00066740059220869</v>
      </c>
      <c r="AP90" s="53" t="n">
        <f aca="false">AO90*$J$112</f>
        <v>7808.4988319635</v>
      </c>
      <c r="AQ90" s="54" t="n">
        <f aca="false">0.15*AF90/$AM$112</f>
        <v>0.00345385855844224</v>
      </c>
      <c r="AR90" s="53" t="n">
        <f aca="false">AQ90*$J$112</f>
        <v>40409.6892244445</v>
      </c>
      <c r="AS90" s="54" t="n">
        <f aca="false">0.24*AH90/$AM$112</f>
        <v>0.00238593715833497</v>
      </c>
      <c r="AT90" s="53" t="n">
        <f aca="false">AS90*$J$112</f>
        <v>27915.1498088142</v>
      </c>
      <c r="AU90" s="54" t="n">
        <f aca="false">0.25*AJ90/$AM$112</f>
        <v>0.00853360864330013</v>
      </c>
      <c r="AV90" s="53" t="n">
        <f aca="false">AU90*$J$112</f>
        <v>99842.0946902706</v>
      </c>
      <c r="AW90" s="54" t="n">
        <f aca="false">0.35*AL90/$AM$112</f>
        <v>0.0081698308716487</v>
      </c>
      <c r="AX90" s="53" t="n">
        <f aca="false">AW90*$J$112</f>
        <v>95585.9427806147</v>
      </c>
    </row>
    <row r="91" customFormat="false" ht="12.8" hidden="false" customHeight="false" outlineLevel="0" collapsed="false">
      <c r="A91" s="60" t="s">
        <v>28</v>
      </c>
      <c r="B91" s="50"/>
      <c r="C91" s="50"/>
      <c r="D91" s="50"/>
      <c r="E91" s="50"/>
      <c r="F91" s="50"/>
      <c r="G91" s="50"/>
      <c r="H91" s="50"/>
      <c r="I91" s="54" t="n">
        <f aca="false">AO91+AQ91+AS91+AU91+AW91</f>
        <v>0.0309450064661969</v>
      </c>
      <c r="J91" s="53" t="n">
        <f aca="false">ROUND(AP91+AR91+AT91+AV91+AX91,0)</f>
        <v>362052</v>
      </c>
      <c r="K91" s="54" t="n">
        <f aca="false">I91-DatosMinisterio!J91</f>
        <v>0</v>
      </c>
      <c r="L91" s="53" t="n">
        <f aca="false">J91-DatosMinisterio!K91</f>
        <v>0</v>
      </c>
      <c r="M91" s="54" t="n">
        <f aca="false">P126/P$145</f>
        <v>0.0431220611757749</v>
      </c>
      <c r="N91" s="53" t="n">
        <f aca="false">ROUND((N$112-N$111-N$110)*M91,0)</f>
        <v>9359410</v>
      </c>
      <c r="O91" s="53" t="n">
        <f aca="false">N91-DatosMinisterio!L91</f>
        <v>1</v>
      </c>
      <c r="P91" s="55" t="n">
        <f aca="false">N91+J91</f>
        <v>9721462</v>
      </c>
      <c r="Q91" s="53" t="n">
        <f aca="false">P91-DatosMinisterio!M91</f>
        <v>1</v>
      </c>
      <c r="S91" s="55" t="n">
        <f aca="false">B91+DatosMinisterio!B91</f>
        <v>13218</v>
      </c>
      <c r="T91" s="55" t="n">
        <f aca="false">C91+DatosMinisterio!C91</f>
        <v>60</v>
      </c>
      <c r="U91" s="55" t="n">
        <f aca="false">D91+DatosMinisterio!D91</f>
        <v>911.623530178029</v>
      </c>
      <c r="V91" s="55" t="n">
        <f aca="false">E91+DatosMinisterio!E91</f>
        <v>628.018791299886</v>
      </c>
      <c r="W91" s="55" t="n">
        <f aca="false">F91+DatosMinisterio!F91</f>
        <v>184</v>
      </c>
      <c r="X91" s="55" t="n">
        <f aca="false">G91+DatosMinisterio!G91</f>
        <v>534</v>
      </c>
      <c r="Y91" s="55" t="n">
        <f aca="false">H91+DatosMinisterio!H91</f>
        <v>66</v>
      </c>
      <c r="Z91" s="55" t="n">
        <f aca="false">X91+0.33*Y91</f>
        <v>555.78</v>
      </c>
      <c r="AC91" s="61" t="n">
        <f aca="false">IF(T91&gt;0,S91/T91,0)</f>
        <v>220.3</v>
      </c>
      <c r="AD91" s="62" t="n">
        <f aca="false">EXP((((AC91-AC112)/AC113+2)/4-1.9)^3)</f>
        <v>0.103451204678407</v>
      </c>
      <c r="AE91" s="63" t="n">
        <f aca="false">S91/U91</f>
        <v>14.4994063475069</v>
      </c>
      <c r="AF91" s="62" t="n">
        <f aca="false">EXP((((AE91-AE112)/AE113+2)/4-1.9)^3)</f>
        <v>0.0419164112057894</v>
      </c>
      <c r="AG91" s="62" t="n">
        <f aca="false">V91/U91</f>
        <v>0.688901471397125</v>
      </c>
      <c r="AH91" s="62" t="n">
        <f aca="false">EXP((((AG91-AG112)/AG113+2)/4-1.9)^3)</f>
        <v>0.0777158305361175</v>
      </c>
      <c r="AI91" s="62" t="n">
        <f aca="false">W91/U91</f>
        <v>0.201837703732885</v>
      </c>
      <c r="AJ91" s="62" t="n">
        <f aca="false">EXP((((AI91-AI112)/AI113+2)/4-1.9)^3)</f>
        <v>0.123545976155801</v>
      </c>
      <c r="AK91" s="62" t="n">
        <f aca="false">Z91/U91</f>
        <v>0.609659559677516</v>
      </c>
      <c r="AL91" s="62" t="n">
        <f aca="false">EXP((((AK91-AK112)/AK113+2)/4-1.9)^3)</f>
        <v>0.108541562599239</v>
      </c>
      <c r="AM91" s="62" t="n">
        <f aca="false">0.01*AD91+0.15*AF91+0.24*AH91+0.25*AJ91+0.35*AL91</f>
        <v>0.0948498140050045</v>
      </c>
      <c r="AO91" s="54" t="n">
        <f aca="false">0.01*AD91/$AM$112</f>
        <v>0.000337512332658898</v>
      </c>
      <c r="AP91" s="53" t="n">
        <f aca="false">AO91*$J$112</f>
        <v>3948.8497404812</v>
      </c>
      <c r="AQ91" s="54" t="n">
        <f aca="false">0.15*AF91/$AM$112</f>
        <v>0.0020513012535815</v>
      </c>
      <c r="AR91" s="53" t="n">
        <f aca="false">AQ91*$J$112</f>
        <v>23999.9538951381</v>
      </c>
      <c r="AS91" s="54" t="n">
        <f aca="false">0.24*AH91/$AM$112</f>
        <v>0.00608519960620472</v>
      </c>
      <c r="AT91" s="53" t="n">
        <f aca="false">AS91*$J$112</f>
        <v>71196.0321462472</v>
      </c>
      <c r="AU91" s="54" t="n">
        <f aca="false">0.25*AJ91/$AM$112</f>
        <v>0.0100768016024052</v>
      </c>
      <c r="AV91" s="53" t="n">
        <f aca="false">AU91*$J$112</f>
        <v>117897.248610329</v>
      </c>
      <c r="AW91" s="54" t="n">
        <f aca="false">0.35*AL91/$AM$112</f>
        <v>0.0123941916713466</v>
      </c>
      <c r="AX91" s="53" t="n">
        <f aca="false">AW91*$J$112</f>
        <v>145010.406521454</v>
      </c>
    </row>
    <row r="92" customFormat="false" ht="12.8" hidden="false" customHeight="false" outlineLevel="0" collapsed="false">
      <c r="A92" s="60" t="s">
        <v>29</v>
      </c>
      <c r="B92" s="50"/>
      <c r="C92" s="50"/>
      <c r="D92" s="50"/>
      <c r="E92" s="50"/>
      <c r="F92" s="50"/>
      <c r="G92" s="50"/>
      <c r="H92" s="50"/>
      <c r="I92" s="54" t="n">
        <f aca="false">AO92+AQ92+AS92+AU92+AW92</f>
        <v>0.0202870625452547</v>
      </c>
      <c r="J92" s="53" t="n">
        <f aca="false">ROUND(AP92+AR92+AT92+AV92+AX92,0)</f>
        <v>237356</v>
      </c>
      <c r="K92" s="54" t="n">
        <f aca="false">I92-DatosMinisterio!J92</f>
        <v>0</v>
      </c>
      <c r="L92" s="53" t="n">
        <f aca="false">J92-DatosMinisterio!K92</f>
        <v>0</v>
      </c>
      <c r="M92" s="54" t="n">
        <f aca="false">P127/P$145</f>
        <v>0.0424606542333664</v>
      </c>
      <c r="N92" s="53" t="n">
        <f aca="false">ROUND((N$112-N$111-N$110)*M92,0)</f>
        <v>9215855</v>
      </c>
      <c r="O92" s="53" t="n">
        <f aca="false">N92-DatosMinisterio!L92</f>
        <v>1</v>
      </c>
      <c r="P92" s="55" t="n">
        <f aca="false">N92+J92</f>
        <v>9453211</v>
      </c>
      <c r="Q92" s="53" t="n">
        <f aca="false">P92-DatosMinisterio!M92</f>
        <v>1</v>
      </c>
      <c r="S92" s="55" t="n">
        <f aca="false">B92+DatosMinisterio!B92</f>
        <v>10407</v>
      </c>
      <c r="T92" s="55" t="n">
        <f aca="false">C92+DatosMinisterio!C92</f>
        <v>52</v>
      </c>
      <c r="U92" s="55" t="n">
        <f aca="false">D92+DatosMinisterio!D92</f>
        <v>590.900453486354</v>
      </c>
      <c r="V92" s="55" t="n">
        <f aca="false">E92+DatosMinisterio!E92</f>
        <v>362.663479007765</v>
      </c>
      <c r="W92" s="55" t="n">
        <f aca="false">F92+DatosMinisterio!F92</f>
        <v>63</v>
      </c>
      <c r="X92" s="55" t="n">
        <f aca="false">G92+DatosMinisterio!G92</f>
        <v>328</v>
      </c>
      <c r="Y92" s="55" t="n">
        <f aca="false">H92+DatosMinisterio!H92</f>
        <v>34</v>
      </c>
      <c r="Z92" s="55" t="n">
        <f aca="false">X92+0.33*Y92</f>
        <v>339.22</v>
      </c>
      <c r="AC92" s="61" t="n">
        <f aca="false">IF(T92&gt;0,S92/T92,0)</f>
        <v>200.134615384615</v>
      </c>
      <c r="AD92" s="62" t="n">
        <f aca="false">EXP((((AC92-AC112)/AC113+2)/4-1.9)^3)</f>
        <v>0.0767742003080477</v>
      </c>
      <c r="AE92" s="63" t="n">
        <f aca="false">S92/U92</f>
        <v>17.6121035930807</v>
      </c>
      <c r="AF92" s="62" t="n">
        <f aca="false">EXP((((AE92-AE112)/AE113+2)/4-1.9)^3)</f>
        <v>0.0884949474146897</v>
      </c>
      <c r="AG92" s="62" t="n">
        <f aca="false">V92/U92</f>
        <v>0.613747166494839</v>
      </c>
      <c r="AH92" s="62" t="n">
        <f aca="false">EXP((((AG92-AG112)/AG113+2)/4-1.9)^3)</f>
        <v>0.028066174374985</v>
      </c>
      <c r="AI92" s="62" t="n">
        <f aca="false">W92/U92</f>
        <v>0.106616943054106</v>
      </c>
      <c r="AJ92" s="62" t="n">
        <f aca="false">EXP((((AI92-AI112)/AI113+2)/4-1.9)^3)</f>
        <v>0.0361751034678844</v>
      </c>
      <c r="AK92" s="62" t="n">
        <f aca="false">Z92/U92</f>
        <v>0.574073006711331</v>
      </c>
      <c r="AL92" s="62" t="n">
        <f aca="false">EXP((((AK92-AK112)/AK113+2)/4-1.9)^3)</f>
        <v>0.0924583247277304</v>
      </c>
      <c r="AM92" s="62" t="n">
        <f aca="false">0.01*AD92+0.15*AF92+0.24*AH92+0.25*AJ92+0.35*AL92</f>
        <v>0.0621820554869571</v>
      </c>
      <c r="AO92" s="54" t="n">
        <f aca="false">0.01*AD92/$AM$112</f>
        <v>0.000250477889692465</v>
      </c>
      <c r="AP92" s="53" t="n">
        <f aca="false">AO92*$J$112</f>
        <v>2930.5582463204</v>
      </c>
      <c r="AQ92" s="54" t="n">
        <f aca="false">0.15*AF92/$AM$112</f>
        <v>0.00433075712699158</v>
      </c>
      <c r="AR92" s="53" t="n">
        <f aca="false">AQ92*$J$112</f>
        <v>50669.2867258607</v>
      </c>
      <c r="AS92" s="54" t="n">
        <f aca="false">0.24*AH92/$AM$112</f>
        <v>0.00219759953765095</v>
      </c>
      <c r="AT92" s="53" t="n">
        <f aca="false">AS92*$J$112</f>
        <v>25711.6245073772</v>
      </c>
      <c r="AU92" s="54" t="n">
        <f aca="false">0.25*AJ92/$AM$112</f>
        <v>0.00295055615678371</v>
      </c>
      <c r="AV92" s="53" t="n">
        <f aca="false">AU92*$J$112</f>
        <v>34521.1175609567</v>
      </c>
      <c r="AW92" s="54" t="n">
        <f aca="false">0.35*AL92/$AM$112</f>
        <v>0.010557671834136</v>
      </c>
      <c r="AX92" s="53" t="n">
        <f aca="false">AW92*$J$112</f>
        <v>123523.366846709</v>
      </c>
    </row>
    <row r="93" customFormat="false" ht="12.8" hidden="false" customHeight="false" outlineLevel="0" collapsed="false">
      <c r="A93" s="60" t="s">
        <v>30</v>
      </c>
      <c r="B93" s="50"/>
      <c r="C93" s="50"/>
      <c r="D93" s="50"/>
      <c r="E93" s="50"/>
      <c r="F93" s="50"/>
      <c r="G93" s="50"/>
      <c r="H93" s="50"/>
      <c r="I93" s="54" t="n">
        <f aca="false">AO93+AQ93+AS93+AU93+AW93</f>
        <v>0.0187009610205234</v>
      </c>
      <c r="J93" s="53" t="n">
        <f aca="false">ROUND(AP93+AR93+AT93+AV93+AX93,0)</f>
        <v>218799</v>
      </c>
      <c r="K93" s="54" t="n">
        <f aca="false">I93-DatosMinisterio!J93</f>
        <v>-1.14491749414469E-016</v>
      </c>
      <c r="L93" s="53" t="n">
        <f aca="false">J93-DatosMinisterio!K93</f>
        <v>0</v>
      </c>
      <c r="M93" s="54" t="n">
        <f aca="false">P128/P$145</f>
        <v>0.0188669809555792</v>
      </c>
      <c r="N93" s="53" t="n">
        <f aca="false">ROUND((N$112-N$111-N$110)*M93,0)</f>
        <v>4094976</v>
      </c>
      <c r="O93" s="53" t="n">
        <f aca="false">N93-DatosMinisterio!L93</f>
        <v>-1</v>
      </c>
      <c r="P93" s="55" t="n">
        <f aca="false">N93+J93</f>
        <v>4313775</v>
      </c>
      <c r="Q93" s="53" t="n">
        <f aca="false">P93-DatosMinisterio!M93</f>
        <v>-1</v>
      </c>
      <c r="S93" s="55" t="n">
        <f aca="false">B93+DatosMinisterio!B93</f>
        <v>14737</v>
      </c>
      <c r="T93" s="55" t="n">
        <f aca="false">C93+DatosMinisterio!C93</f>
        <v>60</v>
      </c>
      <c r="U93" s="55" t="n">
        <f aca="false">D93+DatosMinisterio!D93</f>
        <v>873.127188768983</v>
      </c>
      <c r="V93" s="55" t="n">
        <f aca="false">E93+DatosMinisterio!E93</f>
        <v>557.723307022633</v>
      </c>
      <c r="W93" s="55" t="n">
        <f aca="false">F93+DatosMinisterio!F93</f>
        <v>120</v>
      </c>
      <c r="X93" s="55" t="n">
        <f aca="false">G93+DatosMinisterio!G93</f>
        <v>409</v>
      </c>
      <c r="Y93" s="55" t="n">
        <f aca="false">H93+DatosMinisterio!H93</f>
        <v>42</v>
      </c>
      <c r="Z93" s="55" t="n">
        <f aca="false">X93+0.33*Y93</f>
        <v>422.86</v>
      </c>
      <c r="AC93" s="61" t="n">
        <f aca="false">IF(T93&gt;0,S93/T93,0)</f>
        <v>245.616666666667</v>
      </c>
      <c r="AD93" s="62" t="n">
        <f aca="false">EXP((((AC93-AC112)/AC113+2)/4-1.9)^3)</f>
        <v>0.145415634724799</v>
      </c>
      <c r="AE93" s="63" t="n">
        <f aca="false">S93/U93</f>
        <v>16.8784115184611</v>
      </c>
      <c r="AF93" s="62" t="n">
        <f aca="false">EXP((((AE93-AE112)/AE113+2)/4-1.9)^3)</f>
        <v>0.0750947696745891</v>
      </c>
      <c r="AG93" s="62" t="n">
        <f aca="false">V93/U93</f>
        <v>0.638765250007807</v>
      </c>
      <c r="AH93" s="62" t="n">
        <f aca="false">EXP((((AG93-AG112)/AG113+2)/4-1.9)^3)</f>
        <v>0.0404073658278324</v>
      </c>
      <c r="AI93" s="62" t="n">
        <f aca="false">W93/U93</f>
        <v>0.13743702125367</v>
      </c>
      <c r="AJ93" s="62" t="n">
        <f aca="false">EXP((((AI93-AI112)/AI113+2)/4-1.9)^3)</f>
        <v>0.0561225767960591</v>
      </c>
      <c r="AK93" s="62" t="n">
        <f aca="false">Z93/U93</f>
        <v>0.484305156727725</v>
      </c>
      <c r="AL93" s="62" t="n">
        <f aca="false">EXP((((AK93-AK112)/AK113+2)/4-1.9)^3)</f>
        <v>0.0596391366520963</v>
      </c>
      <c r="AM93" s="62" t="n">
        <f aca="false">0.01*AD93+0.15*AF93+0.24*AH93+0.25*AJ93+0.35*AL93</f>
        <v>0.0573204816243646</v>
      </c>
      <c r="AO93" s="54" t="n">
        <f aca="false">0.01*AD93/$AM$112</f>
        <v>0.000474422412320978</v>
      </c>
      <c r="AP93" s="53" t="n">
        <f aca="false">AO93*$J$112</f>
        <v>5550.67960039702</v>
      </c>
      <c r="AQ93" s="54" t="n">
        <f aca="false">0.15*AF93/$AM$112</f>
        <v>0.00367498053243697</v>
      </c>
      <c r="AR93" s="53" t="n">
        <f aca="false">AQ93*$J$112</f>
        <v>42996.7871320822</v>
      </c>
      <c r="AS93" s="54" t="n">
        <f aca="false">0.24*AH93/$AM$112</f>
        <v>0.00316392278030179</v>
      </c>
      <c r="AT93" s="53" t="n">
        <f aca="false">AS93*$J$112</f>
        <v>37017.4788917239</v>
      </c>
      <c r="AU93" s="54" t="n">
        <f aca="false">0.25*AJ93/$AM$112</f>
        <v>0.00457753533855651</v>
      </c>
      <c r="AV93" s="53" t="n">
        <f aca="false">AU93*$J$112</f>
        <v>53556.5592264465</v>
      </c>
      <c r="AW93" s="54" t="n">
        <f aca="false">0.35*AL93/$AM$112</f>
        <v>0.00681009995690714</v>
      </c>
      <c r="AX93" s="53" t="n">
        <f aca="false">AW93*$J$112</f>
        <v>79677.2705626193</v>
      </c>
    </row>
    <row r="94" customFormat="false" ht="12.8" hidden="false" customHeight="false" outlineLevel="0" collapsed="false">
      <c r="A94" s="60" t="s">
        <v>31</v>
      </c>
      <c r="B94" s="50"/>
      <c r="C94" s="50"/>
      <c r="D94" s="50"/>
      <c r="E94" s="50"/>
      <c r="F94" s="50"/>
      <c r="G94" s="50"/>
      <c r="H94" s="50"/>
      <c r="I94" s="54" t="n">
        <f aca="false">AO94+AQ94+AS94+AU94+AW94</f>
        <v>0.0173311294064696</v>
      </c>
      <c r="J94" s="53" t="n">
        <f aca="false">ROUND(AP94+AR94+AT94+AV94+AX94,0)</f>
        <v>202772</v>
      </c>
      <c r="K94" s="54" t="n">
        <f aca="false">I94-DatosMinisterio!J94</f>
        <v>0</v>
      </c>
      <c r="L94" s="53" t="n">
        <f aca="false">J94-DatosMinisterio!K94</f>
        <v>0</v>
      </c>
      <c r="M94" s="54" t="n">
        <f aca="false">P129/P$145</f>
        <v>0.0183074833412177</v>
      </c>
      <c r="N94" s="53" t="n">
        <f aca="false">ROUND((N$112-N$111-N$110)*M94,0)</f>
        <v>3973540</v>
      </c>
      <c r="O94" s="53" t="n">
        <f aca="false">N94-DatosMinisterio!L94</f>
        <v>0</v>
      </c>
      <c r="P94" s="55" t="n">
        <f aca="false">N94+J94</f>
        <v>4176312</v>
      </c>
      <c r="Q94" s="53" t="n">
        <f aca="false">P94-DatosMinisterio!M94</f>
        <v>0</v>
      </c>
      <c r="S94" s="55" t="n">
        <f aca="false">B94+DatosMinisterio!B94</f>
        <v>6369</v>
      </c>
      <c r="T94" s="55" t="n">
        <f aca="false">C94+DatosMinisterio!C94</f>
        <v>56</v>
      </c>
      <c r="U94" s="55" t="n">
        <f aca="false">D94+DatosMinisterio!D94</f>
        <v>399.74839743611</v>
      </c>
      <c r="V94" s="55" t="n">
        <f aca="false">E94+DatosMinisterio!E94</f>
        <v>256.785057515162</v>
      </c>
      <c r="W94" s="55" t="n">
        <f aca="false">F94+DatosMinisterio!F94</f>
        <v>39</v>
      </c>
      <c r="X94" s="55" t="n">
        <f aca="false">G94+DatosMinisterio!G94</f>
        <v>207</v>
      </c>
      <c r="Y94" s="55" t="n">
        <f aca="false">H94+DatosMinisterio!H94</f>
        <v>11</v>
      </c>
      <c r="Z94" s="55" t="n">
        <f aca="false">X94+0.33*Y94</f>
        <v>210.63</v>
      </c>
      <c r="AC94" s="61" t="n">
        <f aca="false">IF(T94&gt;0,S94/T94,0)</f>
        <v>113.732142857143</v>
      </c>
      <c r="AD94" s="62" t="n">
        <f aca="false">EXP((((AC94-AC112)/AC113+2)/4-1.9)^3)</f>
        <v>0.0159086073199684</v>
      </c>
      <c r="AE94" s="63" t="n">
        <f aca="false">S94/U94</f>
        <v>15.9325216582461</v>
      </c>
      <c r="AF94" s="62" t="n">
        <f aca="false">EXP((((AE94-AE112)/AE113+2)/4-1.9)^3)</f>
        <v>0.0601203092117074</v>
      </c>
      <c r="AG94" s="62" t="n">
        <f aca="false">V94/U94</f>
        <v>0.642366696557434</v>
      </c>
      <c r="AH94" s="62" t="n">
        <f aca="false">EXP((((AG94-AG112)/AG113+2)/4-1.9)^3)</f>
        <v>0.0424930469765028</v>
      </c>
      <c r="AI94" s="62" t="n">
        <f aca="false">W94/U94</f>
        <v>0.0975613667250116</v>
      </c>
      <c r="AJ94" s="62" t="n">
        <f aca="false">EXP((((AI94-AI112)/AI113+2)/4-1.9)^3)</f>
        <v>0.0315426763552328</v>
      </c>
      <c r="AK94" s="62" t="n">
        <f aca="false">Z94/U94</f>
        <v>0.526906427520236</v>
      </c>
      <c r="AL94" s="62" t="n">
        <f aca="false">EXP((((AK94-AK112)/AK113+2)/4-1.9)^3)</f>
        <v>0.0738876164759996</v>
      </c>
      <c r="AM94" s="62" t="n">
        <f aca="false">0.01*AD94+0.15*AF94+0.24*AH94+0.25*AJ94+0.35*AL94</f>
        <v>0.0531217985847245</v>
      </c>
      <c r="AO94" s="54" t="n">
        <f aca="false">0.01*AD94/$AM$112</f>
        <v>5.19022584860984E-005</v>
      </c>
      <c r="AP94" s="53" t="n">
        <f aca="false">AO94*$J$112</f>
        <v>607.249573189231</v>
      </c>
      <c r="AQ94" s="54" t="n">
        <f aca="false">0.15*AF94/$AM$112</f>
        <v>0.00294216184315535</v>
      </c>
      <c r="AR94" s="53" t="n">
        <f aca="false">AQ94*$J$112</f>
        <v>34422.9051995543</v>
      </c>
      <c r="AS94" s="54" t="n">
        <f aca="false">0.24*AH94/$AM$112</f>
        <v>0.00332723295812534</v>
      </c>
      <c r="AT94" s="53" t="n">
        <f aca="false">AS94*$J$112</f>
        <v>38928.186415316</v>
      </c>
      <c r="AU94" s="54" t="n">
        <f aca="false">0.25*AJ94/$AM$112</f>
        <v>0.00257272071119278</v>
      </c>
      <c r="AV94" s="53" t="n">
        <f aca="false">AU94*$J$112</f>
        <v>30100.4927218217</v>
      </c>
      <c r="AW94" s="54" t="n">
        <f aca="false">0.35*AL94/$AM$112</f>
        <v>0.00843711163551006</v>
      </c>
      <c r="AX94" s="53" t="n">
        <f aca="false">AW94*$J$112</f>
        <v>98713.0924367318</v>
      </c>
    </row>
    <row r="95" customFormat="false" ht="12.8" hidden="false" customHeight="false" outlineLevel="0" collapsed="false">
      <c r="A95" s="60" t="s">
        <v>32</v>
      </c>
      <c r="B95" s="50"/>
      <c r="C95" s="50"/>
      <c r="D95" s="50"/>
      <c r="E95" s="50"/>
      <c r="F95" s="50"/>
      <c r="G95" s="50"/>
      <c r="H95" s="50"/>
      <c r="I95" s="54" t="n">
        <f aca="false">AO95+AQ95+AS95+AU95+AW95</f>
        <v>0.0148614762290975</v>
      </c>
      <c r="J95" s="53" t="n">
        <f aca="false">ROUND(AP95+AR95+AT95+AV95+AX95,0)</f>
        <v>173877</v>
      </c>
      <c r="K95" s="54" t="n">
        <f aca="false">I95-DatosMinisterio!J95</f>
        <v>0</v>
      </c>
      <c r="L95" s="53" t="n">
        <f aca="false">J95-DatosMinisterio!K95</f>
        <v>0</v>
      </c>
      <c r="M95" s="54" t="n">
        <f aca="false">P130/P$145</f>
        <v>0.02002974335088</v>
      </c>
      <c r="N95" s="53" t="n">
        <f aca="false">ROUND((N$112-N$111-N$110)*M95,0)</f>
        <v>4347347</v>
      </c>
      <c r="O95" s="53" t="n">
        <f aca="false">N95-DatosMinisterio!L95</f>
        <v>-1</v>
      </c>
      <c r="P95" s="55" t="n">
        <f aca="false">N95+J95</f>
        <v>4521224</v>
      </c>
      <c r="Q95" s="53" t="n">
        <f aca="false">P95-DatosMinisterio!M95</f>
        <v>-1</v>
      </c>
      <c r="S95" s="55" t="n">
        <f aca="false">B95+DatosMinisterio!B95</f>
        <v>7084</v>
      </c>
      <c r="T95" s="55" t="n">
        <f aca="false">C95+DatosMinisterio!C95</f>
        <v>41</v>
      </c>
      <c r="U95" s="55" t="n">
        <f aca="false">D95+DatosMinisterio!D95</f>
        <v>370.415040543213</v>
      </c>
      <c r="V95" s="55" t="n">
        <f aca="false">E95+DatosMinisterio!E95</f>
        <v>209.558441558442</v>
      </c>
      <c r="W95" s="55" t="n">
        <f aca="false">F95+DatosMinisterio!F95</f>
        <v>28</v>
      </c>
      <c r="X95" s="55" t="n">
        <f aca="false">G95+DatosMinisterio!G95</f>
        <v>165</v>
      </c>
      <c r="Y95" s="55" t="n">
        <f aca="false">H95+DatosMinisterio!H95</f>
        <v>14</v>
      </c>
      <c r="Z95" s="55" t="n">
        <f aca="false">X95+0.33*Y95</f>
        <v>169.62</v>
      </c>
      <c r="AC95" s="61" t="n">
        <f aca="false">IF(T95&gt;0,S95/T95,0)</f>
        <v>172.780487804878</v>
      </c>
      <c r="AD95" s="62" t="n">
        <f aca="false">EXP((((AC95-AC112)/AC113+2)/4-1.9)^3)</f>
        <v>0.049209458282852</v>
      </c>
      <c r="AE95" s="63" t="n">
        <f aca="false">S95/U95</f>
        <v>19.12449340505</v>
      </c>
      <c r="AF95" s="62" t="n">
        <f aca="false">EXP((((AE95-AE112)/AE113+2)/4-1.9)^3)</f>
        <v>0.121413330817281</v>
      </c>
      <c r="AG95" s="62" t="n">
        <f aca="false">V95/U95</f>
        <v>0.565739558661346</v>
      </c>
      <c r="AH95" s="62" t="n">
        <f aca="false">EXP((((AG95-AG112)/AG113+2)/4-1.9)^3)</f>
        <v>0.0129347836568332</v>
      </c>
      <c r="AI95" s="62" t="n">
        <f aca="false">W95/U95</f>
        <v>0.075590883023913</v>
      </c>
      <c r="AJ95" s="62" t="n">
        <f aca="false">EXP((((AI95-AI112)/AI113+2)/4-1.9)^3)</f>
        <v>0.0222718046533006</v>
      </c>
      <c r="AK95" s="62" t="n">
        <f aca="false">Z95/U95</f>
        <v>0.45791877066129</v>
      </c>
      <c r="AL95" s="62" t="n">
        <f aca="false">EXP((((AK95-AK112)/AK113+2)/4-1.9)^3)</f>
        <v>0.0519304264638008</v>
      </c>
      <c r="AM95" s="62" t="n">
        <f aca="false">0.01*AD95+0.15*AF95+0.24*AH95+0.25*AJ95+0.35*AL95</f>
        <v>0.0455520427087161</v>
      </c>
      <c r="AO95" s="54" t="n">
        <f aca="false">0.01*AD95/$AM$112</f>
        <v>0.000160547178793683</v>
      </c>
      <c r="AP95" s="53" t="n">
        <f aca="false">AO95*$J$112</f>
        <v>1878.38079965849</v>
      </c>
      <c r="AQ95" s="54" t="n">
        <f aca="false">0.15*AF95/$AM$112</f>
        <v>0.00594171377134966</v>
      </c>
      <c r="AR95" s="53" t="n">
        <f aca="false">AQ95*$J$112</f>
        <v>69517.2668185733</v>
      </c>
      <c r="AS95" s="54" t="n">
        <f aca="false">0.24*AH95/$AM$112</f>
        <v>0.00101280189469666</v>
      </c>
      <c r="AT95" s="53" t="n">
        <f aca="false">AS95*$J$112</f>
        <v>11849.6484781009</v>
      </c>
      <c r="AU95" s="54" t="n">
        <f aca="false">0.25*AJ95/$AM$112</f>
        <v>0.00181655901553454</v>
      </c>
      <c r="AV95" s="53" t="n">
        <f aca="false">AU95*$J$112</f>
        <v>21253.5006959641</v>
      </c>
      <c r="AW95" s="54" t="n">
        <f aca="false">0.35*AL95/$AM$112</f>
        <v>0.00592985436872297</v>
      </c>
      <c r="AX95" s="53" t="n">
        <f aca="false">AW95*$J$112</f>
        <v>69378.5133732821</v>
      </c>
    </row>
    <row r="96" customFormat="false" ht="12.8" hidden="false" customHeight="false" outlineLevel="0" collapsed="false">
      <c r="A96" s="60" t="s">
        <v>33</v>
      </c>
      <c r="B96" s="50"/>
      <c r="C96" s="50"/>
      <c r="D96" s="50"/>
      <c r="E96" s="50"/>
      <c r="F96" s="50"/>
      <c r="G96" s="50"/>
      <c r="H96" s="50"/>
      <c r="I96" s="54" t="n">
        <f aca="false">AO96+AQ96+AS96+AU96+AW96</f>
        <v>0.0474535778076462</v>
      </c>
      <c r="J96" s="53" t="n">
        <f aca="false">ROUND(AP96+AR96+AT96+AV96+AX96,0)</f>
        <v>555201</v>
      </c>
      <c r="K96" s="54" t="n">
        <f aca="false">I96-DatosMinisterio!J96</f>
        <v>3.95516952522712E-016</v>
      </c>
      <c r="L96" s="53" t="n">
        <f aca="false">J96-DatosMinisterio!K96</f>
        <v>0</v>
      </c>
      <c r="M96" s="54" t="n">
        <f aca="false">P131/P$145</f>
        <v>0.029020325910459</v>
      </c>
      <c r="N96" s="53" t="n">
        <f aca="false">ROUND((N$112-N$111-N$110)*M96,0)</f>
        <v>6298704</v>
      </c>
      <c r="O96" s="53" t="n">
        <f aca="false">N96-DatosMinisterio!L96</f>
        <v>0</v>
      </c>
      <c r="P96" s="55" t="n">
        <f aca="false">N96+J96</f>
        <v>6853905</v>
      </c>
      <c r="Q96" s="53" t="n">
        <f aca="false">P96-DatosMinisterio!M96</f>
        <v>0</v>
      </c>
      <c r="S96" s="55" t="n">
        <f aca="false">B96+DatosMinisterio!B96</f>
        <v>11028</v>
      </c>
      <c r="T96" s="55" t="n">
        <f aca="false">C96+DatosMinisterio!C96</f>
        <v>62</v>
      </c>
      <c r="U96" s="55" t="n">
        <f aca="false">D96+DatosMinisterio!D96</f>
        <v>498.667793161615</v>
      </c>
      <c r="V96" s="55" t="n">
        <f aca="false">E96+DatosMinisterio!E96</f>
        <v>426.726378193605</v>
      </c>
      <c r="W96" s="55" t="n">
        <f aca="false">F96+DatosMinisterio!F96</f>
        <v>66</v>
      </c>
      <c r="X96" s="55" t="n">
        <f aca="false">G96+DatosMinisterio!G96</f>
        <v>198</v>
      </c>
      <c r="Y96" s="55" t="n">
        <f aca="false">H96+DatosMinisterio!H96</f>
        <v>26</v>
      </c>
      <c r="Z96" s="55" t="n">
        <f aca="false">X96+0.33*Y96</f>
        <v>206.58</v>
      </c>
      <c r="AC96" s="61" t="n">
        <f aca="false">IF(T96&gt;0,S96/T96,0)</f>
        <v>177.870967741935</v>
      </c>
      <c r="AD96" s="62" t="n">
        <f aca="false">EXP((((AC96-AC112)/AC113+2)/4-1.9)^3)</f>
        <v>0.0536491020108029</v>
      </c>
      <c r="AE96" s="63" t="n">
        <f aca="false">S96/U96</f>
        <v>22.1149233041122</v>
      </c>
      <c r="AF96" s="62" t="n">
        <f aca="false">EXP((((AE96-AE112)/AE113+2)/4-1.9)^3)</f>
        <v>0.208755935181747</v>
      </c>
      <c r="AG96" s="62" t="n">
        <f aca="false">V96/U96</f>
        <v>0.855732782516608</v>
      </c>
      <c r="AH96" s="62" t="n">
        <f aca="false">EXP((((AG96-AG112)/AG113+2)/4-1.9)^3)</f>
        <v>0.359161313261544</v>
      </c>
      <c r="AI96" s="62" t="n">
        <f aca="false">W96/U96</f>
        <v>0.132352642190008</v>
      </c>
      <c r="AJ96" s="62" t="n">
        <f aca="false">EXP((((AI96-AI112)/AI113+2)/4-1.9)^3)</f>
        <v>0.0523490890609412</v>
      </c>
      <c r="AK96" s="62" t="n">
        <f aca="false">Z96/U96</f>
        <v>0.414263770054724</v>
      </c>
      <c r="AL96" s="62" t="n">
        <f aca="false">EXP((((AK96-AK112)/AK113+2)/4-1.9)^3)</f>
        <v>0.0408986109079041</v>
      </c>
      <c r="AM96" s="62" t="n">
        <f aca="false">0.01*AD96+0.15*AF96+0.24*AH96+0.25*AJ96+0.35*AL96</f>
        <v>0.145450382563142</v>
      </c>
      <c r="AO96" s="54" t="n">
        <f aca="false">0.01*AD96/$AM$112</f>
        <v>0.000175031635649002</v>
      </c>
      <c r="AP96" s="53" t="n">
        <f aca="false">AO96*$J$112</f>
        <v>2047.84703291741</v>
      </c>
      <c r="AQ96" s="54" t="n">
        <f aca="false">0.15*AF96/$AM$112</f>
        <v>0.0102160776462597</v>
      </c>
      <c r="AR96" s="53" t="n">
        <f aca="false">AQ96*$J$112</f>
        <v>119526.75993899</v>
      </c>
      <c r="AS96" s="54" t="n">
        <f aca="false">0.24*AH96/$AM$112</f>
        <v>0.0281225622494943</v>
      </c>
      <c r="AT96" s="53" t="n">
        <f aca="false">AS96*$J$112</f>
        <v>329030.266140867</v>
      </c>
      <c r="AU96" s="54" t="n">
        <f aca="false">0.25*AJ96/$AM$112</f>
        <v>0.00426975771245284</v>
      </c>
      <c r="AV96" s="53" t="n">
        <f aca="false">AU96*$J$112</f>
        <v>49955.6016276802</v>
      </c>
      <c r="AW96" s="54" t="n">
        <f aca="false">0.35*AL96/$AM$112</f>
        <v>0.00467014856379028</v>
      </c>
      <c r="AX96" s="53" t="n">
        <f aca="false">AW96*$J$112</f>
        <v>54640.1217367359</v>
      </c>
    </row>
    <row r="97" customFormat="false" ht="12.8" hidden="false" customHeight="false" outlineLevel="0" collapsed="false">
      <c r="A97" s="60" t="s">
        <v>34</v>
      </c>
      <c r="B97" s="50"/>
      <c r="C97" s="50"/>
      <c r="D97" s="50"/>
      <c r="E97" s="50"/>
      <c r="F97" s="50"/>
      <c r="G97" s="50"/>
      <c r="H97" s="50"/>
      <c r="I97" s="54" t="n">
        <f aca="false">AO97+AQ97+AS97+AU97+AW97</f>
        <v>0.115224781259667</v>
      </c>
      <c r="J97" s="53" t="n">
        <f aca="false">ROUND(AP97+AR97+AT97+AV97+AX97,0)</f>
        <v>1348115</v>
      </c>
      <c r="K97" s="54" t="n">
        <f aca="false">I97-DatosMinisterio!J97</f>
        <v>0</v>
      </c>
      <c r="L97" s="53" t="n">
        <f aca="false">J97-DatosMinisterio!K97</f>
        <v>0</v>
      </c>
      <c r="M97" s="54" t="n">
        <f aca="false">P132/P$145</f>
        <v>0.0506811574039936</v>
      </c>
      <c r="N97" s="53" t="n">
        <f aca="false">ROUND((N$112-N$111-N$110)*M97,0)</f>
        <v>11000070</v>
      </c>
      <c r="O97" s="53" t="n">
        <f aca="false">N97-DatosMinisterio!L97</f>
        <v>-1</v>
      </c>
      <c r="P97" s="55" t="n">
        <f aca="false">N97+J97</f>
        <v>12348185</v>
      </c>
      <c r="Q97" s="53" t="n">
        <f aca="false">P97-DatosMinisterio!M97</f>
        <v>-1</v>
      </c>
      <c r="S97" s="55" t="n">
        <f aca="false">B97+DatosMinisterio!B97</f>
        <v>9346</v>
      </c>
      <c r="T97" s="55" t="n">
        <f aca="false">C97+DatosMinisterio!C97</f>
        <v>48</v>
      </c>
      <c r="U97" s="55" t="n">
        <f aca="false">D97+DatosMinisterio!D97</f>
        <v>423.957992007992</v>
      </c>
      <c r="V97" s="55" t="n">
        <f aca="false">E97+DatosMinisterio!E97</f>
        <v>300.007992007992</v>
      </c>
      <c r="W97" s="55" t="n">
        <f aca="false">F97+DatosMinisterio!F97</f>
        <v>160</v>
      </c>
      <c r="X97" s="55" t="n">
        <f aca="false">G97+DatosMinisterio!G97</f>
        <v>450</v>
      </c>
      <c r="Y97" s="55" t="n">
        <f aca="false">H97+DatosMinisterio!H97</f>
        <v>40</v>
      </c>
      <c r="Z97" s="55" t="n">
        <f aca="false">X97+0.33*Y97</f>
        <v>463.2</v>
      </c>
      <c r="AC97" s="61" t="n">
        <f aca="false">IF(T97&gt;0,S97/T97,0)</f>
        <v>194.708333333333</v>
      </c>
      <c r="AD97" s="62" t="n">
        <f aca="false">EXP((((AC97-AC112)/AC113+2)/4-1.9)^3)</f>
        <v>0.0705542539916422</v>
      </c>
      <c r="AE97" s="63" t="n">
        <f aca="false">S97/U97</f>
        <v>22.0446369125737</v>
      </c>
      <c r="AF97" s="62" t="n">
        <f aca="false">EXP((((AE97-AE112)/AE113+2)/4-1.9)^3)</f>
        <v>0.206363277003024</v>
      </c>
      <c r="AG97" s="62" t="n">
        <f aca="false">V97/U97</f>
        <v>0.707636128256633</v>
      </c>
      <c r="AH97" s="62" t="n">
        <f aca="false">EXP((((AG97-AG112)/AG113+2)/4-1.9)^3)</f>
        <v>0.0967895386023498</v>
      </c>
      <c r="AI97" s="62" t="n">
        <f aca="false">W97/U97</f>
        <v>0.377395881233874</v>
      </c>
      <c r="AJ97" s="62" t="n">
        <f aca="false">EXP((((AI97-AI112)/AI113+2)/4-1.9)^3)</f>
        <v>0.498608597231518</v>
      </c>
      <c r="AK97" s="62" t="n">
        <f aca="false">Z97/U97</f>
        <v>1.09256107617207</v>
      </c>
      <c r="AL97" s="62" t="n">
        <f aca="false">EXP((((AK97-AK112)/AK113+2)/4-1.9)^3)</f>
        <v>0.496099506219534</v>
      </c>
      <c r="AM97" s="62" t="n">
        <f aca="false">0.01*AD97+0.15*AF97+0.24*AH97+0.25*AJ97+0.35*AL97</f>
        <v>0.35317649983965</v>
      </c>
      <c r="AO97" s="54" t="n">
        <f aca="false">0.01*AD97/$AM$112</f>
        <v>0.000230185147845822</v>
      </c>
      <c r="AP97" s="53" t="n">
        <f aca="false">AO97*$J$112</f>
        <v>2693.1358453566</v>
      </c>
      <c r="AQ97" s="54" t="n">
        <f aca="false">0.15*AF97/$AM$112</f>
        <v>0.0100989859730888</v>
      </c>
      <c r="AR97" s="53" t="n">
        <f aca="false">AQ97*$J$112</f>
        <v>118156.802818991</v>
      </c>
      <c r="AS97" s="54" t="n">
        <f aca="false">0.24*AH97/$AM$112</f>
        <v>0.00757868323769676</v>
      </c>
      <c r="AT97" s="53" t="n">
        <f aca="false">AS97*$J$112</f>
        <v>88669.5934948647</v>
      </c>
      <c r="AU97" s="54" t="n">
        <f aca="false">0.25*AJ97/$AM$112</f>
        <v>0.0406680983702735</v>
      </c>
      <c r="AV97" s="53" t="n">
        <f aca="false">AU97*$J$112</f>
        <v>475811.382743215</v>
      </c>
      <c r="AW97" s="54" t="n">
        <f aca="false">0.35*AL97/$AM$112</f>
        <v>0.0566488285307622</v>
      </c>
      <c r="AX97" s="53" t="n">
        <f aca="false">AW97*$J$112</f>
        <v>662783.816164552</v>
      </c>
    </row>
    <row r="98" customFormat="false" ht="12.8" hidden="false" customHeight="false" outlineLevel="0" collapsed="false">
      <c r="A98" s="60" t="s">
        <v>35</v>
      </c>
      <c r="B98" s="50"/>
      <c r="C98" s="50"/>
      <c r="D98" s="50"/>
      <c r="E98" s="50"/>
      <c r="F98" s="50"/>
      <c r="G98" s="50"/>
      <c r="H98" s="50"/>
      <c r="I98" s="54" t="n">
        <f aca="false">AO98+AQ98+AS98+AU98+AW98</f>
        <v>0.0083698992537501</v>
      </c>
      <c r="J98" s="53" t="n">
        <f aca="false">ROUND(AP98+AR98+AT98+AV98+AX98,0)</f>
        <v>97927</v>
      </c>
      <c r="K98" s="54" t="n">
        <f aca="false">I98-DatosMinisterio!J98</f>
        <v>0</v>
      </c>
      <c r="L98" s="53" t="n">
        <f aca="false">J98-DatosMinisterio!K98</f>
        <v>0</v>
      </c>
      <c r="M98" s="54" t="n">
        <f aca="false">P133/P$145</f>
        <v>0.00952970100280072</v>
      </c>
      <c r="N98" s="53" t="n">
        <f aca="false">ROUND((N$112-N$111-N$110)*M98,0)</f>
        <v>2068370</v>
      </c>
      <c r="O98" s="53" t="n">
        <f aca="false">N98-DatosMinisterio!L98</f>
        <v>0</v>
      </c>
      <c r="P98" s="55" t="n">
        <f aca="false">N98+J98</f>
        <v>2166297</v>
      </c>
      <c r="Q98" s="53" t="n">
        <f aca="false">P98-DatosMinisterio!M98</f>
        <v>0</v>
      </c>
      <c r="S98" s="55" t="n">
        <f aca="false">B98+DatosMinisterio!B98</f>
        <v>2962</v>
      </c>
      <c r="T98" s="55" t="n">
        <f aca="false">C98+DatosMinisterio!C98</f>
        <v>27</v>
      </c>
      <c r="U98" s="55" t="n">
        <f aca="false">D98+DatosMinisterio!D98</f>
        <v>268.07780907203</v>
      </c>
      <c r="V98" s="55" t="n">
        <f aca="false">E98+DatosMinisterio!E98</f>
        <v>129.128011363636</v>
      </c>
      <c r="W98" s="55" t="n">
        <f aca="false">F98+DatosMinisterio!F98</f>
        <v>27</v>
      </c>
      <c r="X98" s="55" t="n">
        <f aca="false">G98+DatosMinisterio!G98</f>
        <v>106</v>
      </c>
      <c r="Y98" s="55" t="n">
        <f aca="false">H98+DatosMinisterio!H98</f>
        <v>15</v>
      </c>
      <c r="Z98" s="55" t="n">
        <f aca="false">X98+0.33*Y98</f>
        <v>110.95</v>
      </c>
      <c r="AC98" s="61" t="n">
        <f aca="false">IF(T98&gt;0,S98/T98,0)</f>
        <v>109.703703703704</v>
      </c>
      <c r="AD98" s="62" t="n">
        <f aca="false">EXP((((AC98-AC112)/AC113+2)/4-1.9)^3)</f>
        <v>0.0145986349840463</v>
      </c>
      <c r="AE98" s="63" t="n">
        <f aca="false">S98/U98</f>
        <v>11.0490309147675</v>
      </c>
      <c r="AF98" s="62" t="n">
        <f aca="false">EXP((((AE98-AE112)/AE113+2)/4-1.9)^3)</f>
        <v>0.015543857350701</v>
      </c>
      <c r="AG98" s="62" t="n">
        <f aca="false">V98/U98</f>
        <v>0.481681090317105</v>
      </c>
      <c r="AH98" s="62" t="n">
        <f aca="false">EXP((((AG98-AG112)/AG113+2)/4-1.9)^3)</f>
        <v>0.00257983221638491</v>
      </c>
      <c r="AI98" s="62" t="n">
        <f aca="false">W98/U98</f>
        <v>0.100717027244673</v>
      </c>
      <c r="AJ98" s="62" t="n">
        <f aca="false">EXP((((AI98-AI112)/AI113+2)/4-1.9)^3)</f>
        <v>0.0330993260289543</v>
      </c>
      <c r="AK98" s="62" t="n">
        <f aca="false">Z98/U98</f>
        <v>0.413872376770241</v>
      </c>
      <c r="AL98" s="62" t="n">
        <f aca="false">EXP((((AK98-AK112)/AK113+2)/4-1.9)^3)</f>
        <v>0.0408088465915301</v>
      </c>
      <c r="AM98" s="62" t="n">
        <f aca="false">0.01*AD98+0.15*AF98+0.24*AH98+0.25*AJ98+0.35*AL98</f>
        <v>0.0256546524986521</v>
      </c>
      <c r="AO98" s="54" t="n">
        <f aca="false">0.01*AD98/$AM$112</f>
        <v>4.76284385708048E-005</v>
      </c>
      <c r="AP98" s="53" t="n">
        <f aca="false">AO98*$J$112</f>
        <v>557.246444324525</v>
      </c>
      <c r="AQ98" s="54" t="n">
        <f aca="false">0.15*AF98/$AM$112</f>
        <v>0.000760683778781641</v>
      </c>
      <c r="AR98" s="53" t="n">
        <f aca="false">AQ98*$J$112</f>
        <v>8899.8998014864</v>
      </c>
      <c r="AS98" s="54" t="n">
        <f aca="false">0.24*AH98/$AM$112</f>
        <v>0.000202002524825671</v>
      </c>
      <c r="AT98" s="53" t="n">
        <f aca="false">AS98*$J$112</f>
        <v>2363.40287612707</v>
      </c>
      <c r="AU98" s="54" t="n">
        <f aca="false">0.25*AJ98/$AM$112</f>
        <v>0.0026996859950055</v>
      </c>
      <c r="AV98" s="53" t="n">
        <f aca="false">AU98*$J$112</f>
        <v>31585.969783013</v>
      </c>
      <c r="AW98" s="54" t="n">
        <f aca="false">0.35*AL98/$AM$112</f>
        <v>0.00465989851656649</v>
      </c>
      <c r="AX98" s="53" t="n">
        <f aca="false">AW98*$J$112</f>
        <v>54520.1975372237</v>
      </c>
    </row>
    <row r="99" customFormat="false" ht="12.8" hidden="false" customHeight="false" outlineLevel="0" collapsed="false">
      <c r="A99" s="60" t="s">
        <v>36</v>
      </c>
      <c r="B99" s="50"/>
      <c r="C99" s="50"/>
      <c r="D99" s="50"/>
      <c r="E99" s="50"/>
      <c r="F99" s="50"/>
      <c r="G99" s="50"/>
      <c r="H99" s="50"/>
      <c r="I99" s="54" t="n">
        <f aca="false">AO99+AQ99+AS99+AU99+AW99</f>
        <v>0.0852199426688166</v>
      </c>
      <c r="J99" s="53" t="n">
        <f aca="false">ROUND(AP99+AR99+AT99+AV99+AX99,0)</f>
        <v>997062</v>
      </c>
      <c r="K99" s="54" t="n">
        <f aca="false">I99-DatosMinisterio!J99</f>
        <v>4.71844785465692E-016</v>
      </c>
      <c r="L99" s="53" t="n">
        <f aca="false">J99-DatosMinisterio!K99</f>
        <v>0</v>
      </c>
      <c r="M99" s="54" t="n">
        <f aca="false">P134/P$145</f>
        <v>0.069756223259074</v>
      </c>
      <c r="N99" s="53" t="n">
        <f aca="false">ROUND((N$112-N$111-N$110)*M99,0)</f>
        <v>15140210</v>
      </c>
      <c r="O99" s="53" t="n">
        <f aca="false">N99-DatosMinisterio!L99</f>
        <v>0</v>
      </c>
      <c r="P99" s="55" t="n">
        <f aca="false">N99+J99</f>
        <v>16137272</v>
      </c>
      <c r="Q99" s="53" t="n">
        <f aca="false">P99-DatosMinisterio!M99</f>
        <v>0</v>
      </c>
      <c r="S99" s="55" t="n">
        <f aca="false">B99+DatosMinisterio!B99</f>
        <v>9342</v>
      </c>
      <c r="T99" s="55" t="n">
        <f aca="false">C99+DatosMinisterio!C99</f>
        <v>41</v>
      </c>
      <c r="U99" s="55" t="n">
        <f aca="false">D99+DatosMinisterio!D99</f>
        <v>464.999993629302</v>
      </c>
      <c r="V99" s="55" t="n">
        <f aca="false">E99+DatosMinisterio!E99</f>
        <v>427.796129992939</v>
      </c>
      <c r="W99" s="55" t="n">
        <f aca="false">F99+DatosMinisterio!F99</f>
        <v>124</v>
      </c>
      <c r="X99" s="55" t="n">
        <f aca="false">G99+DatosMinisterio!G99</f>
        <v>312</v>
      </c>
      <c r="Y99" s="55" t="n">
        <f aca="false">H99+DatosMinisterio!H99</f>
        <v>43</v>
      </c>
      <c r="Z99" s="55" t="n">
        <f aca="false">X99+0.33*Y99</f>
        <v>326.19</v>
      </c>
      <c r="AC99" s="61" t="n">
        <f aca="false">IF(T99&gt;0,S99/T99,0)</f>
        <v>227.853658536585</v>
      </c>
      <c r="AD99" s="62" t="n">
        <f aca="false">EXP((((AC99-AC112)/AC113+2)/4-1.9)^3)</f>
        <v>0.114958241892138</v>
      </c>
      <c r="AE99" s="63" t="n">
        <f aca="false">S99/U99</f>
        <v>20.0903228558911</v>
      </c>
      <c r="AF99" s="62" t="n">
        <f aca="false">EXP((((AE99-AE112)/AE113+2)/4-1.9)^3)</f>
        <v>0.146353730566937</v>
      </c>
      <c r="AG99" s="62" t="n">
        <f aca="false">V99/U99</f>
        <v>0.919991690008448</v>
      </c>
      <c r="AH99" s="62" t="n">
        <f aca="false">EXP((((AG99-AG112)/AG113+2)/4-1.9)^3)</f>
        <v>0.518078907577576</v>
      </c>
      <c r="AI99" s="62" t="n">
        <f aca="false">W99/U99</f>
        <v>0.266666670320114</v>
      </c>
      <c r="AJ99" s="62" t="n">
        <f aca="false">EXP((((AI99-AI112)/AI113+2)/4-1.9)^3)</f>
        <v>0.232815784617329</v>
      </c>
      <c r="AK99" s="62" t="n">
        <f aca="false">Z99/U99</f>
        <v>0.70148388057837</v>
      </c>
      <c r="AL99" s="62" t="n">
        <f aca="false">EXP((((AK99-AK112)/AK113+2)/4-1.9)^3)</f>
        <v>0.158751076451204</v>
      </c>
      <c r="AM99" s="62" t="n">
        <f aca="false">0.01*AD99+0.15*AF99+0.24*AH99+0.25*AJ99+0.35*AL99</f>
        <v>0.261208402734834</v>
      </c>
      <c r="AO99" s="54" t="n">
        <f aca="false">0.01*AD99/$AM$112</f>
        <v>0.000375054350502695</v>
      </c>
      <c r="AP99" s="53" t="n">
        <f aca="false">AO99*$J$112</f>
        <v>4388.08639370727</v>
      </c>
      <c r="AQ99" s="54" t="n">
        <f aca="false">0.15*AF99/$AM$112</f>
        <v>0.00716224462787078</v>
      </c>
      <c r="AR99" s="53" t="n">
        <f aca="false">AQ99*$J$112</f>
        <v>83797.3167297972</v>
      </c>
      <c r="AS99" s="54" t="n">
        <f aca="false">0.24*AH99/$AM$112</f>
        <v>0.0405659122810107</v>
      </c>
      <c r="AT99" s="53" t="n">
        <f aca="false">AS99*$J$112</f>
        <v>474615.818987405</v>
      </c>
      <c r="AU99" s="54" t="n">
        <f aca="false">0.25*AJ99/$AM$112</f>
        <v>0.0189891936952976</v>
      </c>
      <c r="AV99" s="53" t="n">
        <f aca="false">AU99*$J$112</f>
        <v>222171.059661415</v>
      </c>
      <c r="AW99" s="54" t="n">
        <f aca="false">0.35*AL99/$AM$112</f>
        <v>0.0181275377141347</v>
      </c>
      <c r="AX99" s="53" t="n">
        <f aca="false">AW99*$J$112</f>
        <v>212089.798420398</v>
      </c>
    </row>
    <row r="100" customFormat="false" ht="12.8" hidden="false" customHeight="false" outlineLevel="0" collapsed="false">
      <c r="A100" s="60" t="s">
        <v>37</v>
      </c>
      <c r="B100" s="50"/>
      <c r="C100" s="50"/>
      <c r="D100" s="50"/>
      <c r="E100" s="50"/>
      <c r="F100" s="50"/>
      <c r="G100" s="50"/>
      <c r="H100" s="50"/>
      <c r="I100" s="54" t="n">
        <f aca="false">AO100+AQ100+AS100+AU100+AW100</f>
        <v>0.00946637444002655</v>
      </c>
      <c r="J100" s="53" t="n">
        <f aca="false">ROUND(AP100+AR100+AT100+AV100+AX100,0)</f>
        <v>110755</v>
      </c>
      <c r="K100" s="54" t="n">
        <f aca="false">I100-DatosMinisterio!J100</f>
        <v>-3.46944695195361E-017</v>
      </c>
      <c r="L100" s="53" t="n">
        <f aca="false">J100-DatosMinisterio!K100</f>
        <v>0</v>
      </c>
      <c r="M100" s="54" t="n">
        <f aca="false">P135/P$145</f>
        <v>0.00767049457976021</v>
      </c>
      <c r="N100" s="53" t="n">
        <f aca="false">ROUND((N$112-N$111-N$110)*M100,0)</f>
        <v>1664839</v>
      </c>
      <c r="O100" s="53" t="n">
        <f aca="false">N100-DatosMinisterio!L100</f>
        <v>-4</v>
      </c>
      <c r="P100" s="55" t="n">
        <f aca="false">N100+J100</f>
        <v>1775594</v>
      </c>
      <c r="Q100" s="53" t="n">
        <f aca="false">P100-DatosMinisterio!M100</f>
        <v>-4</v>
      </c>
      <c r="S100" s="55" t="n">
        <f aca="false">B100+DatosMinisterio!B100</f>
        <v>6359</v>
      </c>
      <c r="T100" s="55" t="n">
        <f aca="false">C100+DatosMinisterio!C100</f>
        <v>71</v>
      </c>
      <c r="U100" s="55" t="n">
        <f aca="false">D100+DatosMinisterio!D100</f>
        <v>317.727272727273</v>
      </c>
      <c r="V100" s="55" t="n">
        <f aca="false">E100+DatosMinisterio!E100</f>
        <v>138.045454545455</v>
      </c>
      <c r="W100" s="55" t="n">
        <f aca="false">F100+DatosMinisterio!F100</f>
        <v>5</v>
      </c>
      <c r="X100" s="55" t="n">
        <f aca="false">G100+DatosMinisterio!G100</f>
        <v>78</v>
      </c>
      <c r="Y100" s="55" t="n">
        <f aca="false">H100+DatosMinisterio!H100</f>
        <v>3</v>
      </c>
      <c r="Z100" s="55" t="n">
        <f aca="false">X100+0.33*Y100</f>
        <v>78.99</v>
      </c>
      <c r="AC100" s="61" t="n">
        <f aca="false">IF(T100&gt;0,S100/T100,0)</f>
        <v>89.5633802816901</v>
      </c>
      <c r="AD100" s="62" t="n">
        <f aca="false">EXP((((AC100-AC112)/AC113+2)/4-1.9)^3)</f>
        <v>0.00933189423425115</v>
      </c>
      <c r="AE100" s="63" t="n">
        <f aca="false">S100/U100</f>
        <v>20.0140200286123</v>
      </c>
      <c r="AF100" s="62" t="n">
        <f aca="false">EXP((((AE100-AE112)/AE113+2)/4-1.9)^3)</f>
        <v>0.144269823713473</v>
      </c>
      <c r="AG100" s="62" t="n">
        <f aca="false">V100/U100</f>
        <v>0.434477825464951</v>
      </c>
      <c r="AH100" s="62" t="n">
        <f aca="false">EXP((((AG100-AG112)/AG113+2)/4-1.9)^3)</f>
        <v>0.000894511167324482</v>
      </c>
      <c r="AI100" s="62" t="n">
        <f aca="false">W100/U100</f>
        <v>0.0157367668097282</v>
      </c>
      <c r="AJ100" s="62" t="n">
        <f aca="false">EXP((((AI100-AI112)/AI113+2)/4-1.9)^3)</f>
        <v>0.0076785738032509</v>
      </c>
      <c r="AK100" s="62" t="n">
        <f aca="false">Z100/U100</f>
        <v>0.248609442060086</v>
      </c>
      <c r="AL100" s="62" t="n">
        <f aca="false">EXP((((AK100-AK112)/AK113+2)/4-1.9)^3)</f>
        <v>0.0147067134134598</v>
      </c>
      <c r="AM100" s="62" t="n">
        <f aca="false">0.01*AD100+0.15*AF100+0.24*AH100+0.25*AJ100+0.35*AL100</f>
        <v>0.0290154683250449</v>
      </c>
      <c r="AO100" s="54" t="n">
        <f aca="false">0.01*AD100/$AM$112</f>
        <v>3.04455554763166E-005</v>
      </c>
      <c r="AP100" s="53" t="n">
        <f aca="false">AO100*$J$112</f>
        <v>356.208980259581</v>
      </c>
      <c r="AQ100" s="54" t="n">
        <f aca="false">0.15*AF100/$AM$112</f>
        <v>0.00706026259701723</v>
      </c>
      <c r="AR100" s="53" t="n">
        <f aca="false">AQ100*$J$112</f>
        <v>82604.1404304388</v>
      </c>
      <c r="AS100" s="54" t="n">
        <f aca="false">0.24*AH100/$AM$112</f>
        <v>7.00408007686279E-005</v>
      </c>
      <c r="AT100" s="53" t="n">
        <f aca="false">AS100*$J$112</f>
        <v>819.468123607245</v>
      </c>
      <c r="AU100" s="54" t="n">
        <f aca="false">0.25*AJ100/$AM$112</f>
        <v>0.000626288829570694</v>
      </c>
      <c r="AV100" s="53" t="n">
        <f aca="false">AU100*$J$112</f>
        <v>7327.49663585161</v>
      </c>
      <c r="AW100" s="54" t="n">
        <f aca="false">0.35*AL100/$AM$112</f>
        <v>0.00167933665719368</v>
      </c>
      <c r="AX100" s="53" t="n">
        <f aca="false">AW100*$J$112</f>
        <v>19648.0172167273</v>
      </c>
    </row>
    <row r="101" customFormat="false" ht="12.8" hidden="false" customHeight="false" outlineLevel="0" collapsed="false">
      <c r="A101" s="60" t="s">
        <v>38</v>
      </c>
      <c r="B101" s="50"/>
      <c r="C101" s="50"/>
      <c r="D101" s="50"/>
      <c r="E101" s="50"/>
      <c r="F101" s="50"/>
      <c r="G101" s="50"/>
      <c r="H101" s="50"/>
      <c r="I101" s="54" t="n">
        <f aca="false">AO101+AQ101+AS101+AU101+AW101</f>
        <v>0.063110454444994</v>
      </c>
      <c r="J101" s="53" t="n">
        <f aca="false">ROUND(AP101+AR101+AT101+AV101+AX101,0)</f>
        <v>738384</v>
      </c>
      <c r="K101" s="54" t="n">
        <f aca="false">I101-DatosMinisterio!J101</f>
        <v>0</v>
      </c>
      <c r="L101" s="53" t="n">
        <f aca="false">J101-DatosMinisterio!K101</f>
        <v>0</v>
      </c>
      <c r="M101" s="54" t="n">
        <f aca="false">P136/P$145</f>
        <v>0.0450545077711645</v>
      </c>
      <c r="N101" s="53" t="n">
        <f aca="false">ROUND((N$112-N$111-N$110)*M101,0)</f>
        <v>9778837</v>
      </c>
      <c r="O101" s="53" t="n">
        <f aca="false">N101-DatosMinisterio!L101</f>
        <v>1</v>
      </c>
      <c r="P101" s="55" t="n">
        <f aca="false">N101+J101</f>
        <v>10517221</v>
      </c>
      <c r="Q101" s="53" t="n">
        <f aca="false">P101-DatosMinisterio!M101</f>
        <v>1</v>
      </c>
      <c r="S101" s="55" t="n">
        <f aca="false">B101+DatosMinisterio!B101</f>
        <v>8525</v>
      </c>
      <c r="T101" s="55" t="n">
        <f aca="false">C101+DatosMinisterio!C101</f>
        <v>63</v>
      </c>
      <c r="U101" s="55" t="n">
        <f aca="false">D101+DatosMinisterio!D101</f>
        <v>358.227272727273</v>
      </c>
      <c r="V101" s="55" t="n">
        <f aca="false">E101+DatosMinisterio!E101</f>
        <v>305.340909090909</v>
      </c>
      <c r="W101" s="55" t="n">
        <f aca="false">F101+DatosMinisterio!F101</f>
        <v>36</v>
      </c>
      <c r="X101" s="55" t="n">
        <f aca="false">G101+DatosMinisterio!G101</f>
        <v>248</v>
      </c>
      <c r="Y101" s="55" t="n">
        <f aca="false">H101+DatosMinisterio!H101</f>
        <v>32</v>
      </c>
      <c r="Z101" s="55" t="n">
        <f aca="false">X101+0.33*Y101</f>
        <v>258.56</v>
      </c>
      <c r="AC101" s="61" t="n">
        <f aca="false">IF(T101&gt;0,S101/T101,0)</f>
        <v>135.31746031746</v>
      </c>
      <c r="AD101" s="62" t="n">
        <f aca="false">EXP((((AC101-AC112)/AC113+2)/4-1.9)^3)</f>
        <v>0.0247179445787105</v>
      </c>
      <c r="AE101" s="63" t="n">
        <f aca="false">S101/U101</f>
        <v>23.7977414033752</v>
      </c>
      <c r="AF101" s="62" t="n">
        <f aca="false">EXP((((AE101-AE112)/AE113+2)/4-1.9)^3)</f>
        <v>0.270609515056182</v>
      </c>
      <c r="AG101" s="62" t="n">
        <f aca="false">V101/U101</f>
        <v>0.852366450957999</v>
      </c>
      <c r="AH101" s="62" t="n">
        <f aca="false">EXP((((AG101-AG112)/AG113+2)/4-1.9)^3)</f>
        <v>0.35126054077677</v>
      </c>
      <c r="AI101" s="62" t="n">
        <f aca="false">W101/U101</f>
        <v>0.100494861058241</v>
      </c>
      <c r="AJ101" s="62" t="n">
        <f aca="false">EXP((((AI101-AI112)/AI113+2)/4-1.9)^3)</f>
        <v>0.0329877496394191</v>
      </c>
      <c r="AK101" s="62" t="n">
        <f aca="false">Z101/U101</f>
        <v>0.721776424311635</v>
      </c>
      <c r="AL101" s="62" t="n">
        <f aca="false">EXP((((AK101-AK112)/AK113+2)/4-1.9)^3)</f>
        <v>0.171578114923196</v>
      </c>
      <c r="AM101" s="62" t="n">
        <f aca="false">0.01*AD101+0.15*AF101+0.24*AH101+0.25*AJ101+0.35*AL101</f>
        <v>0.193440414123613</v>
      </c>
      <c r="AO101" s="54" t="n">
        <f aca="false">0.01*AD101/$AM$112</f>
        <v>8.06429578005218E-005</v>
      </c>
      <c r="AP101" s="53" t="n">
        <f aca="false">AO101*$J$112</f>
        <v>943.511961395676</v>
      </c>
      <c r="AQ101" s="54" t="n">
        <f aca="false">0.15*AF101/$AM$112</f>
        <v>0.0132430621204794</v>
      </c>
      <c r="AR101" s="53" t="n">
        <f aca="false">AQ101*$J$112</f>
        <v>154942.078725409</v>
      </c>
      <c r="AS101" s="54" t="n">
        <f aca="false">0.24*AH101/$AM$112</f>
        <v>0.0275039266731723</v>
      </c>
      <c r="AT101" s="53" t="n">
        <f aca="false">AS101*$J$112</f>
        <v>321792.311557795</v>
      </c>
      <c r="AU101" s="54" t="n">
        <f aca="false">0.25*AJ101/$AM$112</f>
        <v>0.00269058547084565</v>
      </c>
      <c r="AV101" s="53" t="n">
        <f aca="false">AU101*$J$112</f>
        <v>31479.4948516119</v>
      </c>
      <c r="AW101" s="54" t="n">
        <f aca="false">0.35*AL101/$AM$112</f>
        <v>0.0195922372226962</v>
      </c>
      <c r="AX101" s="53" t="n">
        <f aca="false">AW101*$J$112</f>
        <v>229226.589330232</v>
      </c>
    </row>
    <row r="102" customFormat="false" ht="12.8" hidden="false" customHeight="false" outlineLevel="0" collapsed="false">
      <c r="A102" s="60" t="s">
        <v>39</v>
      </c>
      <c r="B102" s="50"/>
      <c r="C102" s="50"/>
      <c r="D102" s="50"/>
      <c r="E102" s="50"/>
      <c r="F102" s="50"/>
      <c r="G102" s="50"/>
      <c r="H102" s="50"/>
      <c r="I102" s="54" t="n">
        <f aca="false">AO102+AQ102+AS102+AU102+AW102</f>
        <v>0.00260270710548616</v>
      </c>
      <c r="J102" s="53" t="n">
        <f aca="false">ROUND(AP102+AR102+AT102+AV102+AX102,0)</f>
        <v>30451</v>
      </c>
      <c r="K102" s="54" t="n">
        <f aca="false">I102-DatosMinisterio!J102</f>
        <v>-2.03830008427275E-017</v>
      </c>
      <c r="L102" s="53" t="n">
        <f aca="false">J102-DatosMinisterio!K102</f>
        <v>0</v>
      </c>
      <c r="M102" s="54" t="n">
        <f aca="false">P137/P$145</f>
        <v>0.0111972453180673</v>
      </c>
      <c r="N102" s="53" t="n">
        <f aca="false">ROUND((N$112-N$111-N$110)*M102,0)</f>
        <v>2430301</v>
      </c>
      <c r="O102" s="53" t="n">
        <f aca="false">N102-DatosMinisterio!L102</f>
        <v>-1</v>
      </c>
      <c r="P102" s="55" t="n">
        <f aca="false">N102+J102</f>
        <v>2460752</v>
      </c>
      <c r="Q102" s="53" t="n">
        <f aca="false">P102-DatosMinisterio!M102</f>
        <v>-1</v>
      </c>
      <c r="S102" s="55" t="n">
        <f aca="false">B102+DatosMinisterio!B102</f>
        <v>4326</v>
      </c>
      <c r="T102" s="55" t="n">
        <f aca="false">C102+DatosMinisterio!C102</f>
        <v>39</v>
      </c>
      <c r="U102" s="55" t="n">
        <f aca="false">D102+DatosMinisterio!D102</f>
        <v>441.078692556321</v>
      </c>
      <c r="V102" s="55" t="n">
        <f aca="false">E102+DatosMinisterio!E102</f>
        <v>227.296225023853</v>
      </c>
      <c r="W102" s="55" t="n">
        <f aca="false">F102+DatosMinisterio!F102</f>
        <v>16</v>
      </c>
      <c r="X102" s="55" t="n">
        <f aca="false">G102+DatosMinisterio!G102</f>
        <v>52</v>
      </c>
      <c r="Y102" s="55" t="n">
        <f aca="false">H102+DatosMinisterio!H102</f>
        <v>18</v>
      </c>
      <c r="Z102" s="55" t="n">
        <f aca="false">X102+0.33*Y102</f>
        <v>57.94</v>
      </c>
      <c r="AC102" s="61" t="n">
        <f aca="false">IF(T102&gt;0,S102/T102,0)</f>
        <v>110.923076923077</v>
      </c>
      <c r="AD102" s="62" t="n">
        <f aca="false">EXP((((AC102-AC112)/AC113+2)/4-1.9)^3)</f>
        <v>0.0149852024633788</v>
      </c>
      <c r="AE102" s="63" t="n">
        <f aca="false">S102/U102</f>
        <v>9.80777369890208</v>
      </c>
      <c r="AF102" s="62" t="n">
        <f aca="false">EXP((((AE102-AE112)/AE113+2)/4-1.9)^3)</f>
        <v>0.0103988765287837</v>
      </c>
      <c r="AG102" s="62" t="n">
        <f aca="false">V102/U102</f>
        <v>0.515318986973803</v>
      </c>
      <c r="AH102" s="62" t="n">
        <f aca="false">EXP((((AG102-AG112)/AG113+2)/4-1.9)^3)</f>
        <v>0.00512244858928062</v>
      </c>
      <c r="AI102" s="62" t="n">
        <f aca="false">W102/U102</f>
        <v>0.0362747062372707</v>
      </c>
      <c r="AJ102" s="62" t="n">
        <f aca="false">EXP((((AI102-AI112)/AI113+2)/4-1.9)^3)</f>
        <v>0.0112868605303014</v>
      </c>
      <c r="AK102" s="62" t="n">
        <f aca="false">Z102/U102</f>
        <v>0.131359779961717</v>
      </c>
      <c r="AL102" s="62" t="n">
        <f aca="false">EXP((((AK102-AK112)/AK113+2)/4-1.9)^3)</f>
        <v>0.00633369815479726</v>
      </c>
      <c r="AM102" s="62" t="n">
        <f aca="false">0.01*AD102+0.15*AF102+0.24*AH102+0.25*AJ102+0.35*AL102</f>
        <v>0.0079775806521331</v>
      </c>
      <c r="AO102" s="54" t="n">
        <f aca="false">0.01*AD102/$AM$112</f>
        <v>4.88896253504577E-005</v>
      </c>
      <c r="AP102" s="53" t="n">
        <f aca="false">AO102*$J$112</f>
        <v>572.002163169809</v>
      </c>
      <c r="AQ102" s="54" t="n">
        <f aca="false">0.15*AF102/$AM$112</f>
        <v>0.000508899207868901</v>
      </c>
      <c r="AR102" s="53" t="n">
        <f aca="false">AQ102*$J$112</f>
        <v>5954.0535573707</v>
      </c>
      <c r="AS102" s="54" t="n">
        <f aca="false">0.24*AH102/$AM$112</f>
        <v>0.000401091025126572</v>
      </c>
      <c r="AT102" s="53" t="n">
        <f aca="false">AS102*$J$112</f>
        <v>4692.71204996558</v>
      </c>
      <c r="AU102" s="54" t="n">
        <f aca="false">0.25*AJ102/$AM$112</f>
        <v>0.000920592137573439</v>
      </c>
      <c r="AV102" s="53" t="n">
        <f aca="false">AU102*$J$112</f>
        <v>10770.8064914471</v>
      </c>
      <c r="AW102" s="54" t="n">
        <f aca="false">0.35*AL102/$AM$112</f>
        <v>0.00072323510956679</v>
      </c>
      <c r="AX102" s="53" t="n">
        <f aca="false">AW102*$J$112</f>
        <v>8461.75531489699</v>
      </c>
    </row>
    <row r="103" customFormat="false" ht="12.8" hidden="false" customHeight="false" outlineLevel="0" collapsed="false">
      <c r="A103" s="60" t="s">
        <v>40</v>
      </c>
      <c r="B103" s="50"/>
      <c r="C103" s="50"/>
      <c r="D103" s="50"/>
      <c r="E103" s="50"/>
      <c r="F103" s="50"/>
      <c r="G103" s="50"/>
      <c r="H103" s="50"/>
      <c r="I103" s="54" t="n">
        <f aca="false">AO103+AQ103+AS103+AU103+AW103</f>
        <v>0.00699187273380498</v>
      </c>
      <c r="J103" s="53" t="n">
        <f aca="false">ROUND(AP103+AR103+AT103+AV103+AX103,0)</f>
        <v>81804</v>
      </c>
      <c r="K103" s="54" t="n">
        <f aca="false">I103-DatosMinisterio!J103</f>
        <v>-1.16226472890446E-016</v>
      </c>
      <c r="L103" s="53" t="n">
        <f aca="false">J103-DatosMinisterio!K103</f>
        <v>0</v>
      </c>
      <c r="M103" s="54" t="n">
        <f aca="false">P138/P$145</f>
        <v>0.0199238192632476</v>
      </c>
      <c r="N103" s="53" t="n">
        <f aca="false">ROUND((N$112-N$111-N$110)*M103,0)</f>
        <v>4324357</v>
      </c>
      <c r="O103" s="53" t="n">
        <f aca="false">N103-DatosMinisterio!L103</f>
        <v>1</v>
      </c>
      <c r="P103" s="55" t="n">
        <f aca="false">N103+J103</f>
        <v>4406161</v>
      </c>
      <c r="Q103" s="53" t="n">
        <f aca="false">P103-DatosMinisterio!M103</f>
        <v>1</v>
      </c>
      <c r="S103" s="55" t="n">
        <f aca="false">B103+DatosMinisterio!B103</f>
        <v>4548</v>
      </c>
      <c r="T103" s="55" t="n">
        <f aca="false">C103+DatosMinisterio!C103</f>
        <v>24</v>
      </c>
      <c r="U103" s="55" t="n">
        <f aca="false">D103+DatosMinisterio!D103</f>
        <v>325.96198488263</v>
      </c>
      <c r="V103" s="55" t="n">
        <f aca="false">E103+DatosMinisterio!E103</f>
        <v>212.827439428084</v>
      </c>
      <c r="W103" s="55" t="n">
        <f aca="false">F103+DatosMinisterio!F103</f>
        <v>3</v>
      </c>
      <c r="X103" s="55" t="n">
        <f aca="false">G103+DatosMinisterio!G103</f>
        <v>33</v>
      </c>
      <c r="Y103" s="55" t="n">
        <f aca="false">H103+DatosMinisterio!H103</f>
        <v>8</v>
      </c>
      <c r="Z103" s="55" t="n">
        <f aca="false">X103+0.33*Y103</f>
        <v>35.64</v>
      </c>
      <c r="AC103" s="61" t="n">
        <f aca="false">IF(T103&gt;0,S103/T103,0)</f>
        <v>189.5</v>
      </c>
      <c r="AD103" s="62" t="n">
        <f aca="false">EXP((((AC103-AC112)/AC113+2)/4-1.9)^3)</f>
        <v>0.0649465205665518</v>
      </c>
      <c r="AE103" s="63" t="n">
        <f aca="false">S103/U103</f>
        <v>13.9525472629503</v>
      </c>
      <c r="AF103" s="62" t="n">
        <f aca="false">EXP((((AE103-AE112)/AE113+2)/4-1.9)^3)</f>
        <v>0.0362453653091992</v>
      </c>
      <c r="AG103" s="62" t="n">
        <f aca="false">V103/U103</f>
        <v>0.652921043859508</v>
      </c>
      <c r="AH103" s="62" t="n">
        <f aca="false">EXP((((AG103-AG112)/AG113+2)/4-1.9)^3)</f>
        <v>0.0490968803215553</v>
      </c>
      <c r="AI103" s="62" t="n">
        <f aca="false">W103/U103</f>
        <v>0.00920352721830497</v>
      </c>
      <c r="AJ103" s="62" t="n">
        <f aca="false">EXP((((AI103-AI112)/AI113+2)/4-1.9)^3)</f>
        <v>0.00676273927163122</v>
      </c>
      <c r="AK103" s="62" t="n">
        <f aca="false">Z103/U103</f>
        <v>0.109337903353463</v>
      </c>
      <c r="AL103" s="62" t="n">
        <f aca="false">EXP((((AK103-AK112)/AK113+2)/4-1.9)^3)</f>
        <v>0.00534470023741507</v>
      </c>
      <c r="AM103" s="62" t="n">
        <f aca="false">0.01*AD103+0.15*AF103+0.24*AH103+0.25*AJ103+0.35*AL103</f>
        <v>0.0214308511802217</v>
      </c>
      <c r="AO103" s="54" t="n">
        <f aca="false">0.01*AD103/$AM$112</f>
        <v>0.000211889766993417</v>
      </c>
      <c r="AP103" s="53" t="n">
        <f aca="false">AO103*$J$112</f>
        <v>2479.08230437374</v>
      </c>
      <c r="AQ103" s="54" t="n">
        <f aca="false">0.15*AF103/$AM$112</f>
        <v>0.00177377216122478</v>
      </c>
      <c r="AR103" s="53" t="n">
        <f aca="false">AQ103*$J$112</f>
        <v>20752.9001484047</v>
      </c>
      <c r="AS103" s="54" t="n">
        <f aca="false">0.24*AH103/$AM$112</f>
        <v>0.00384431736414065</v>
      </c>
      <c r="AT103" s="53" t="n">
        <f aca="false">AS103*$J$112</f>
        <v>44978.0057105535</v>
      </c>
      <c r="AU103" s="54" t="n">
        <f aca="false">0.25*AJ103/$AM$112</f>
        <v>0.000551590460891125</v>
      </c>
      <c r="AV103" s="53" t="n">
        <f aca="false">AU103*$J$112</f>
        <v>6453.53558248533</v>
      </c>
      <c r="AW103" s="54" t="n">
        <f aca="false">0.35*AL103/$AM$112</f>
        <v>0.000610302980555011</v>
      </c>
      <c r="AX103" s="53" t="n">
        <f aca="false">AW103*$J$112</f>
        <v>7140.4643125002</v>
      </c>
    </row>
    <row r="104" customFormat="false" ht="12.8" hidden="false" customHeight="false" outlineLevel="0" collapsed="false">
      <c r="A104" s="60" t="s">
        <v>41</v>
      </c>
      <c r="B104" s="50"/>
      <c r="C104" s="50"/>
      <c r="D104" s="50"/>
      <c r="E104" s="50"/>
      <c r="F104" s="50"/>
      <c r="G104" s="50"/>
      <c r="H104" s="50"/>
      <c r="I104" s="54" t="n">
        <f aca="false">AO104+AQ104+AS104+AU104+AW104</f>
        <v>0.01782880746471</v>
      </c>
      <c r="J104" s="53" t="n">
        <f aca="false">ROUND(AP104+AR104+AT104+AV104+AX104,0)</f>
        <v>208595</v>
      </c>
      <c r="K104" s="54" t="n">
        <f aca="false">I104-DatosMinisterio!J104</f>
        <v>7.97972798949331E-017</v>
      </c>
      <c r="L104" s="53" t="n">
        <f aca="false">J104-DatosMinisterio!K104</f>
        <v>0</v>
      </c>
      <c r="M104" s="54" t="n">
        <f aca="false">P139/P$145</f>
        <v>0.0131905689614895</v>
      </c>
      <c r="N104" s="53" t="n">
        <f aca="false">ROUND((N$112-N$111-N$110)*M104,0)</f>
        <v>2862941</v>
      </c>
      <c r="O104" s="53" t="n">
        <f aca="false">N104-DatosMinisterio!L104</f>
        <v>-1</v>
      </c>
      <c r="P104" s="55" t="n">
        <f aca="false">N104+J104</f>
        <v>3071536</v>
      </c>
      <c r="Q104" s="53" t="n">
        <f aca="false">P104-DatosMinisterio!M104</f>
        <v>-1</v>
      </c>
      <c r="S104" s="55" t="n">
        <f aca="false">B104+DatosMinisterio!B104</f>
        <v>7747</v>
      </c>
      <c r="T104" s="55" t="n">
        <f aca="false">C104+DatosMinisterio!C104</f>
        <v>52</v>
      </c>
      <c r="U104" s="55" t="n">
        <f aca="false">D104+DatosMinisterio!D104</f>
        <v>421.979979467411</v>
      </c>
      <c r="V104" s="55" t="n">
        <f aca="false">E104+DatosMinisterio!E104</f>
        <v>309.352322895154</v>
      </c>
      <c r="W104" s="55" t="n">
        <f aca="false">F104+DatosMinisterio!F104</f>
        <v>30</v>
      </c>
      <c r="X104" s="55" t="n">
        <f aca="false">G104+DatosMinisterio!G104</f>
        <v>65</v>
      </c>
      <c r="Y104" s="55" t="n">
        <f aca="false">H104+DatosMinisterio!H104</f>
        <v>18</v>
      </c>
      <c r="Z104" s="55" t="n">
        <f aca="false">X104+0.33*Y104</f>
        <v>70.94</v>
      </c>
      <c r="AC104" s="61" t="n">
        <f aca="false">IF(T104&gt;0,S104/T104,0)</f>
        <v>148.980769230769</v>
      </c>
      <c r="AD104" s="62" t="n">
        <f aca="false">EXP((((AC104-AC112)/AC113+2)/4-1.9)^3)</f>
        <v>0.0321248779779025</v>
      </c>
      <c r="AE104" s="63" t="n">
        <f aca="false">S104/U104</f>
        <v>18.3586908785996</v>
      </c>
      <c r="AF104" s="62" t="n">
        <f aca="false">EXP((((AE104-AE112)/AE113+2)/4-1.9)^3)</f>
        <v>0.10382902214124</v>
      </c>
      <c r="AG104" s="62" t="n">
        <f aca="false">V104/U104</f>
        <v>0.733097156139003</v>
      </c>
      <c r="AH104" s="62" t="n">
        <f aca="false">EXP((((AG104-AG112)/AG113+2)/4-1.9)^3)</f>
        <v>0.127758794035551</v>
      </c>
      <c r="AI104" s="62" t="n">
        <f aca="false">W104/U104</f>
        <v>0.0710934202088535</v>
      </c>
      <c r="AJ104" s="62" t="n">
        <f aca="false">EXP((((AI104-AI112)/AI113+2)/4-1.9)^3)</f>
        <v>0.0206830698052864</v>
      </c>
      <c r="AK104" s="62" t="n">
        <f aca="false">Z104/U104</f>
        <v>0.168112240987202</v>
      </c>
      <c r="AL104" s="62" t="n">
        <f aca="false">EXP((((AK104-AK112)/AK113+2)/4-1.9)^3)</f>
        <v>0.00833930256540413</v>
      </c>
      <c r="AM104" s="62" t="n">
        <f aca="false">0.01*AD104+0.15*AF104+0.24*AH104+0.25*AJ104+0.35*AL104</f>
        <v>0.0546472360187103</v>
      </c>
      <c r="AO104" s="54" t="n">
        <f aca="false">0.01*AD104/$AM$112</f>
        <v>0.00010480827687227</v>
      </c>
      <c r="AP104" s="53" t="n">
        <f aca="false">AO104*$J$112</f>
        <v>1226.24300471301</v>
      </c>
      <c r="AQ104" s="54" t="n">
        <f aca="false">0.15*AF104/$AM$112</f>
        <v>0.00508117458412207</v>
      </c>
      <c r="AR104" s="53" t="n">
        <f aca="false">AQ104*$J$112</f>
        <v>59449.0719191832</v>
      </c>
      <c r="AS104" s="54" t="n">
        <f aca="false">0.24*AH104/$AM$112</f>
        <v>0.0100035958927701</v>
      </c>
      <c r="AT104" s="53" t="n">
        <f aca="false">AS104*$J$112</f>
        <v>117040.751470753</v>
      </c>
      <c r="AU104" s="54" t="n">
        <f aca="false">0.25*AJ104/$AM$112</f>
        <v>0.00168697676315849</v>
      </c>
      <c r="AV104" s="53" t="n">
        <f aca="false">AU104*$J$112</f>
        <v>19737.4054480216</v>
      </c>
      <c r="AW104" s="54" t="n">
        <f aca="false">0.35*AL104/$AM$112</f>
        <v>0.000952251947787009</v>
      </c>
      <c r="AX104" s="53" t="n">
        <f aca="false">AW104*$J$112</f>
        <v>11141.2220918509</v>
      </c>
    </row>
    <row r="105" customFormat="false" ht="12.8" hidden="false" customHeight="false" outlineLevel="0" collapsed="false">
      <c r="A105" s="60" t="s">
        <v>42</v>
      </c>
      <c r="B105" s="50"/>
      <c r="C105" s="50"/>
      <c r="D105" s="50"/>
      <c r="E105" s="50"/>
      <c r="F105" s="50"/>
      <c r="G105" s="50"/>
      <c r="H105" s="50"/>
      <c r="I105" s="54" t="n">
        <f aca="false">AO105+AQ105+AS105+AU105+AW105</f>
        <v>0.0237867168570178</v>
      </c>
      <c r="J105" s="53" t="n">
        <f aca="false">ROUND(AP105+AR105+AT105+AV105+AX105,0)</f>
        <v>278301</v>
      </c>
      <c r="K105" s="54" t="n">
        <f aca="false">I105-DatosMinisterio!J105</f>
        <v>0</v>
      </c>
      <c r="L105" s="53" t="n">
        <f aca="false">J105-DatosMinisterio!K105</f>
        <v>0</v>
      </c>
      <c r="M105" s="54" t="n">
        <f aca="false">P140/P$145</f>
        <v>0.0192702397547961</v>
      </c>
      <c r="N105" s="53" t="n">
        <f aca="false">ROUND((N$112-N$111-N$110)*M105,0)</f>
        <v>4182501</v>
      </c>
      <c r="O105" s="53" t="n">
        <f aca="false">N105-DatosMinisterio!L105</f>
        <v>0</v>
      </c>
      <c r="P105" s="55" t="n">
        <f aca="false">N105+J105</f>
        <v>4460802</v>
      </c>
      <c r="Q105" s="53" t="n">
        <f aca="false">P105-DatosMinisterio!M105</f>
        <v>0</v>
      </c>
      <c r="S105" s="55" t="n">
        <f aca="false">B105+DatosMinisterio!B105</f>
        <v>7970</v>
      </c>
      <c r="T105" s="55" t="n">
        <f aca="false">C105+DatosMinisterio!C105</f>
        <v>36</v>
      </c>
      <c r="U105" s="55" t="n">
        <f aca="false">D105+DatosMinisterio!D105</f>
        <v>297.300837347872</v>
      </c>
      <c r="V105" s="55" t="n">
        <f aca="false">E105+DatosMinisterio!E105</f>
        <v>175.72560295201</v>
      </c>
      <c r="W105" s="55" t="n">
        <f aca="false">F105+DatosMinisterio!F105</f>
        <v>13</v>
      </c>
      <c r="X105" s="55" t="n">
        <f aca="false">G105+DatosMinisterio!G105</f>
        <v>61</v>
      </c>
      <c r="Y105" s="55" t="n">
        <f aca="false">H105+DatosMinisterio!H105</f>
        <v>5</v>
      </c>
      <c r="Z105" s="55" t="n">
        <f aca="false">X105+0.33*Y105</f>
        <v>62.65</v>
      </c>
      <c r="AC105" s="61" t="n">
        <f aca="false">IF(T105&gt;0,S105/T105,0)</f>
        <v>221.388888888889</v>
      </c>
      <c r="AD105" s="62" t="n">
        <f aca="false">EXP((((AC105-AC112)/AC113+2)/4-1.9)^3)</f>
        <v>0.10505779798002</v>
      </c>
      <c r="AE105" s="63" t="n">
        <f aca="false">S105/U105</f>
        <v>26.8078626050901</v>
      </c>
      <c r="AF105" s="62" t="n">
        <f aca="false">EXP((((AE105-AE112)/AE113+2)/4-1.9)^3)</f>
        <v>0.39956190256595</v>
      </c>
      <c r="AG105" s="62" t="n">
        <f aca="false">V105/U105</f>
        <v>0.591069989979185</v>
      </c>
      <c r="AH105" s="62" t="n">
        <f aca="false">EXP((((AG105-AG112)/AG113+2)/4-1.9)^3)</f>
        <v>0.0197126447482274</v>
      </c>
      <c r="AI105" s="62" t="n">
        <f aca="false">W105/U105</f>
        <v>0.043726752053472</v>
      </c>
      <c r="AJ105" s="62" t="n">
        <f aca="false">EXP((((AI105-AI112)/AI113+2)/4-1.9)^3)</f>
        <v>0.012912780313369</v>
      </c>
      <c r="AK105" s="62" t="n">
        <f aca="false">Z105/U105</f>
        <v>0.210729308934617</v>
      </c>
      <c r="AL105" s="62" t="n">
        <f aca="false">EXP((((AK105-AK112)/AK113+2)/4-1.9)^3)</f>
        <v>0.0113279537150098</v>
      </c>
      <c r="AM105" s="62" t="n">
        <f aca="false">0.01*AD105+0.15*AF105+0.24*AH105+0.25*AJ105+0.35*AL105</f>
        <v>0.072908876982863</v>
      </c>
      <c r="AO105" s="54" t="n">
        <f aca="false">0.01*AD105/$AM$112</f>
        <v>0.000342753886438258</v>
      </c>
      <c r="AP105" s="53" t="n">
        <f aca="false">AO105*$J$112</f>
        <v>4010.17522781461</v>
      </c>
      <c r="AQ105" s="54" t="n">
        <f aca="false">0.15*AF105/$AM$112</f>
        <v>0.0195537215147784</v>
      </c>
      <c r="AR105" s="53" t="n">
        <f aca="false">AQ105*$J$112</f>
        <v>228775.960631668</v>
      </c>
      <c r="AS105" s="54" t="n">
        <f aca="false">0.24*AH105/$AM$112</f>
        <v>0.00154351278538314</v>
      </c>
      <c r="AT105" s="53" t="n">
        <f aca="false">AS105*$J$112</f>
        <v>18058.8958452951</v>
      </c>
      <c r="AU105" s="54" t="n">
        <f aca="false">0.25*AJ105/$AM$112</f>
        <v>0.00105320731117275</v>
      </c>
      <c r="AV105" s="53" t="n">
        <f aca="false">AU105*$J$112</f>
        <v>12322.3865173561</v>
      </c>
      <c r="AW105" s="54" t="n">
        <f aca="false">0.35*AL105/$AM$112</f>
        <v>0.00129352135924527</v>
      </c>
      <c r="AX105" s="53" t="n">
        <f aca="false">AW105*$J$112</f>
        <v>15134.0291583503</v>
      </c>
    </row>
    <row r="106" customFormat="false" ht="12.8" hidden="false" customHeight="false" outlineLevel="0" collapsed="false">
      <c r="A106" s="60" t="s">
        <v>43</v>
      </c>
      <c r="B106" s="50"/>
      <c r="C106" s="50"/>
      <c r="D106" s="50"/>
      <c r="E106" s="50"/>
      <c r="F106" s="50"/>
      <c r="G106" s="50"/>
      <c r="H106" s="50"/>
      <c r="I106" s="54" t="n">
        <f aca="false">AO106+AQ106+AS106+AU106+AW106</f>
        <v>0.00564587295741438</v>
      </c>
      <c r="J106" s="53" t="n">
        <f aca="false">ROUND(AP106+AR106+AT106+AV106+AX106,0)</f>
        <v>66056</v>
      </c>
      <c r="K106" s="54" t="n">
        <f aca="false">I106-DatosMinisterio!J106</f>
        <v>0</v>
      </c>
      <c r="L106" s="53" t="n">
        <f aca="false">J106-DatosMinisterio!K106</f>
        <v>0</v>
      </c>
      <c r="M106" s="54" t="n">
        <f aca="false">P141/P$145</f>
        <v>0.0121667738317072</v>
      </c>
      <c r="N106" s="53" t="n">
        <f aca="false">ROUND((N$112-N$111-N$110)*M106,0)</f>
        <v>2640732</v>
      </c>
      <c r="O106" s="53" t="n">
        <f aca="false">N106-DatosMinisterio!L106</f>
        <v>0</v>
      </c>
      <c r="P106" s="55" t="n">
        <f aca="false">N106+J106</f>
        <v>2706788</v>
      </c>
      <c r="Q106" s="53" t="n">
        <f aca="false">P106-DatosMinisterio!M106</f>
        <v>0</v>
      </c>
      <c r="S106" s="55" t="n">
        <f aca="false">B106+DatosMinisterio!B106</f>
        <v>4150</v>
      </c>
      <c r="T106" s="55" t="n">
        <f aca="false">C106+DatosMinisterio!C106</f>
        <v>43</v>
      </c>
      <c r="U106" s="55" t="n">
        <f aca="false">D106+DatosMinisterio!D106</f>
        <v>430.322988394584</v>
      </c>
      <c r="V106" s="55" t="n">
        <f aca="false">E106+DatosMinisterio!E106</f>
        <v>254.293442940039</v>
      </c>
      <c r="W106" s="55" t="n">
        <f aca="false">F106+DatosMinisterio!F106</f>
        <v>36</v>
      </c>
      <c r="X106" s="55" t="n">
        <f aca="false">G106+DatosMinisterio!G106</f>
        <v>97</v>
      </c>
      <c r="Y106" s="55" t="n">
        <f aca="false">H106+DatosMinisterio!H106</f>
        <v>11</v>
      </c>
      <c r="Z106" s="55" t="n">
        <f aca="false">X106+0.33*Y106</f>
        <v>100.63</v>
      </c>
      <c r="AC106" s="61" t="n">
        <f aca="false">IF(T106&gt;0,S106/T106,0)</f>
        <v>96.5116279069767</v>
      </c>
      <c r="AD106" s="62" t="n">
        <f aca="false">EXP((((AC106-AC112)/AC113+2)/4-1.9)^3)</f>
        <v>0.0109267688631026</v>
      </c>
      <c r="AE106" s="63" t="n">
        <f aca="false">S106/U106</f>
        <v>9.64391889794803</v>
      </c>
      <c r="AF106" s="62" t="n">
        <f aca="false">EXP((((AE106-AE112)/AE113+2)/4-1.9)^3)</f>
        <v>0.0098431757961393</v>
      </c>
      <c r="AG106" s="62" t="n">
        <f aca="false">V106/U106</f>
        <v>0.590936226504509</v>
      </c>
      <c r="AH106" s="62" t="n">
        <f aca="false">EXP((((AG106-AG112)/AG113+2)/4-1.9)^3)</f>
        <v>0.0196703036549514</v>
      </c>
      <c r="AI106" s="62" t="n">
        <f aca="false">W106/U106</f>
        <v>0.0836580916448504</v>
      </c>
      <c r="AJ106" s="62" t="n">
        <f aca="false">EXP((((AI106-AI112)/AI113+2)/4-1.9)^3)</f>
        <v>0.0253733149013114</v>
      </c>
      <c r="AK106" s="62" t="n">
        <f aca="false">Z106/U106</f>
        <v>0.233847604506147</v>
      </c>
      <c r="AL106" s="62" t="n">
        <f aca="false">EXP((((AK106-AK112)/AK113+2)/4-1.9)^3)</f>
        <v>0.0133007704490852</v>
      </c>
      <c r="AM106" s="62" t="n">
        <f aca="false">0.01*AD106+0.15*AF106+0.24*AH106+0.25*AJ106+0.35*AL106</f>
        <v>0.0173052153177479</v>
      </c>
      <c r="AO106" s="54" t="n">
        <f aca="false">0.01*AD106/$AM$112</f>
        <v>3.56488767711772E-005</v>
      </c>
      <c r="AP106" s="53" t="n">
        <f aca="false">AO106*$J$112</f>
        <v>417.087152571039</v>
      </c>
      <c r="AQ106" s="54" t="n">
        <f aca="false">0.15*AF106/$AM$112</f>
        <v>0.000481704379478338</v>
      </c>
      <c r="AR106" s="53" t="n">
        <f aca="false">AQ106*$J$112</f>
        <v>5635.87765491847</v>
      </c>
      <c r="AS106" s="54" t="n">
        <f aca="false">0.24*AH106/$AM$112</f>
        <v>0.00154019745049767</v>
      </c>
      <c r="AT106" s="53" t="n">
        <f aca="false">AS106*$J$112</f>
        <v>18020.1068647593</v>
      </c>
      <c r="AU106" s="54" t="n">
        <f aca="false">0.25*AJ106/$AM$112</f>
        <v>0.00206952802682487</v>
      </c>
      <c r="AV106" s="53" t="n">
        <f aca="false">AU106*$J$112</f>
        <v>24213.2047361514</v>
      </c>
      <c r="AW106" s="54" t="n">
        <f aca="false">0.35*AL106/$AM$112</f>
        <v>0.00151879422384233</v>
      </c>
      <c r="AX106" s="53" t="n">
        <f aca="false">AW106*$J$112</f>
        <v>17769.6919381177</v>
      </c>
    </row>
    <row r="107" customFormat="false" ht="12.8" hidden="false" customHeight="false" outlineLevel="0" collapsed="false">
      <c r="A107" s="60" t="s">
        <v>44</v>
      </c>
      <c r="B107" s="50"/>
      <c r="C107" s="50"/>
      <c r="D107" s="50"/>
      <c r="E107" s="50"/>
      <c r="F107" s="50"/>
      <c r="G107" s="50"/>
      <c r="H107" s="50"/>
      <c r="I107" s="54" t="n">
        <f aca="false">AO107+AQ107+AS107+AU107+AW107</f>
        <v>0.0139071564182123</v>
      </c>
      <c r="J107" s="53" t="n">
        <f aca="false">ROUND(AP107+AR107+AT107+AV107+AX107,0)</f>
        <v>162712</v>
      </c>
      <c r="K107" s="54" t="n">
        <f aca="false">I107-DatosMinisterio!J107</f>
        <v>-9.54097911787244E-017</v>
      </c>
      <c r="L107" s="53" t="n">
        <f aca="false">J107-DatosMinisterio!K107</f>
        <v>0</v>
      </c>
      <c r="M107" s="54" t="n">
        <f aca="false">P142/P$145</f>
        <v>0.0109306410313639</v>
      </c>
      <c r="N107" s="53" t="n">
        <f aca="false">ROUND((N$112-N$111-N$110)*M107,0)</f>
        <v>2372436</v>
      </c>
      <c r="O107" s="53" t="n">
        <f aca="false">N107-DatosMinisterio!L107</f>
        <v>0</v>
      </c>
      <c r="P107" s="55" t="n">
        <f aca="false">N107+J107</f>
        <v>2535148</v>
      </c>
      <c r="Q107" s="53" t="n">
        <f aca="false">P107-DatosMinisterio!M107</f>
        <v>0</v>
      </c>
      <c r="S107" s="55" t="n">
        <f aca="false">B107+DatosMinisterio!B107</f>
        <v>6955</v>
      </c>
      <c r="T107" s="55" t="n">
        <f aca="false">C107+DatosMinisterio!C107</f>
        <v>28</v>
      </c>
      <c r="U107" s="55" t="n">
        <f aca="false">D107+DatosMinisterio!D107</f>
        <v>405.875247376136</v>
      </c>
      <c r="V107" s="55" t="n">
        <f aca="false">E107+DatosMinisterio!E107</f>
        <v>281.932065557954</v>
      </c>
      <c r="W107" s="55" t="n">
        <f aca="false">F107+DatosMinisterio!F107</f>
        <v>22</v>
      </c>
      <c r="X107" s="55" t="n">
        <f aca="false">G107+DatosMinisterio!G107</f>
        <v>95</v>
      </c>
      <c r="Y107" s="55" t="n">
        <f aca="false">H107+DatosMinisterio!H107</f>
        <v>24</v>
      </c>
      <c r="Z107" s="55" t="n">
        <f aca="false">X107+0.33*Y107</f>
        <v>102.92</v>
      </c>
      <c r="AC107" s="61" t="n">
        <f aca="false">IF(T107&gt;0,S107/T107,0)</f>
        <v>248.392857142857</v>
      </c>
      <c r="AD107" s="62" t="n">
        <f aca="false">EXP((((AC107-AC112)/AC113+2)/4-1.9)^3)</f>
        <v>0.15061309731202</v>
      </c>
      <c r="AE107" s="63" t="n">
        <f aca="false">S107/U107</f>
        <v>17.1358072337794</v>
      </c>
      <c r="AF107" s="62" t="n">
        <f aca="false">EXP((((AE107-AE112)/AE113+2)/4-1.9)^3)</f>
        <v>0.0796125373117837</v>
      </c>
      <c r="AG107" s="62" t="n">
        <f aca="false">V107/U107</f>
        <v>0.694627394453251</v>
      </c>
      <c r="AH107" s="62" t="n">
        <f aca="false">EXP((((AG107-AG112)/AG113+2)/4-1.9)^3)</f>
        <v>0.083224052853853</v>
      </c>
      <c r="AI107" s="62" t="n">
        <f aca="false">W107/U107</f>
        <v>0.0542038474684611</v>
      </c>
      <c r="AJ107" s="62" t="n">
        <f aca="false">EXP((((AI107-AI112)/AI113+2)/4-1.9)^3)</f>
        <v>0.0155309065395603</v>
      </c>
      <c r="AK107" s="62" t="n">
        <f aca="false">Z107/U107</f>
        <v>0.253575453702455</v>
      </c>
      <c r="AL107" s="62" t="n">
        <f aca="false">EXP((((AK107-AK112)/AK113+2)/4-1.9)^3)</f>
        <v>0.0152069648445264</v>
      </c>
      <c r="AM107" s="62" t="n">
        <f aca="false">0.01*AD107+0.15*AF107+0.24*AH107+0.25*AJ107+0.35*AL107</f>
        <v>0.0426269485852868</v>
      </c>
      <c r="AO107" s="54" t="n">
        <f aca="false">0.01*AD107/$AM$112</f>
        <v>0.000491379273550129</v>
      </c>
      <c r="AP107" s="53" t="n">
        <f aca="false">AO107*$J$112</f>
        <v>5749.0726384724</v>
      </c>
      <c r="AQ107" s="54" t="n">
        <f aca="false">0.15*AF107/$AM$112</f>
        <v>0.00389607060553672</v>
      </c>
      <c r="AR107" s="53" t="n">
        <f aca="false">AQ107*$J$112</f>
        <v>45583.5118034597</v>
      </c>
      <c r="AS107" s="54" t="n">
        <f aca="false">0.24*AH107/$AM$112</f>
        <v>0.0065164969628378</v>
      </c>
      <c r="AT107" s="53" t="n">
        <f aca="false">AS107*$J$112</f>
        <v>76242.1542876031</v>
      </c>
      <c r="AU107" s="54" t="n">
        <f aca="false">0.25*AJ107/$AM$112</f>
        <v>0.00126674998874335</v>
      </c>
      <c r="AV107" s="53" t="n">
        <f aca="false">AU107*$J$112</f>
        <v>14820.8076572987</v>
      </c>
      <c r="AW107" s="54" t="n">
        <f aca="false">0.35*AL107/$AM$112</f>
        <v>0.00173645958754431</v>
      </c>
      <c r="AX107" s="53" t="n">
        <f aca="false">AW107*$J$112</f>
        <v>20316.3479616029</v>
      </c>
    </row>
    <row r="108" customFormat="false" ht="12.8" hidden="false" customHeight="false" outlineLevel="0" collapsed="false">
      <c r="A108" s="60" t="s">
        <v>45</v>
      </c>
      <c r="B108" s="50"/>
      <c r="C108" s="50"/>
      <c r="D108" s="50"/>
      <c r="E108" s="50"/>
      <c r="F108" s="50"/>
      <c r="G108" s="50"/>
      <c r="H108" s="50"/>
      <c r="I108" s="54" t="n">
        <f aca="false">AO108+AQ108+AS108+AU108+AW108</f>
        <v>0.0143306671360642</v>
      </c>
      <c r="J108" s="53" t="n">
        <f aca="false">ROUND(AP108+AR108+AT108+AV108+AX108,0)</f>
        <v>167667</v>
      </c>
      <c r="K108" s="54" t="n">
        <f aca="false">I108-DatosMinisterio!J108</f>
        <v>0</v>
      </c>
      <c r="L108" s="53" t="n">
        <f aca="false">J108-DatosMinisterio!K108</f>
        <v>0</v>
      </c>
      <c r="M108" s="54" t="n">
        <f aca="false">P143/P$145</f>
        <v>0.00853265746457424</v>
      </c>
      <c r="N108" s="53" t="n">
        <f aca="false">ROUND((N$112-N$111-N$110)*M108,0)</f>
        <v>1851967</v>
      </c>
      <c r="O108" s="53" t="n">
        <f aca="false">N108-DatosMinisterio!L108</f>
        <v>-2</v>
      </c>
      <c r="P108" s="55" t="n">
        <f aca="false">N108+J108</f>
        <v>2019634</v>
      </c>
      <c r="Q108" s="53" t="n">
        <f aca="false">P108-DatosMinisterio!M108</f>
        <v>-2</v>
      </c>
      <c r="S108" s="55" t="n">
        <f aca="false">B108+DatosMinisterio!B108</f>
        <v>8404</v>
      </c>
      <c r="T108" s="55" t="n">
        <f aca="false">C108+DatosMinisterio!C108</f>
        <v>57</v>
      </c>
      <c r="U108" s="55" t="n">
        <f aca="false">D108+DatosMinisterio!D108</f>
        <v>492.287854220248</v>
      </c>
      <c r="V108" s="55" t="n">
        <f aca="false">E108+DatosMinisterio!E108</f>
        <v>340.622950932047</v>
      </c>
      <c r="W108" s="55" t="n">
        <f aca="false">F108+DatosMinisterio!F108</f>
        <v>42</v>
      </c>
      <c r="X108" s="55" t="n">
        <f aca="false">G108+DatosMinisterio!G108</f>
        <v>125</v>
      </c>
      <c r="Y108" s="55" t="n">
        <f aca="false">H108+DatosMinisterio!H108</f>
        <v>26</v>
      </c>
      <c r="Z108" s="55" t="n">
        <f aca="false">X108+0.33*Y108</f>
        <v>133.58</v>
      </c>
      <c r="AC108" s="61" t="n">
        <f aca="false">IF(T108&gt;0,S108/T108,0)</f>
        <v>147.438596491228</v>
      </c>
      <c r="AD108" s="62" t="n">
        <f aca="false">EXP((((AC108-AC112)/AC113+2)/4-1.9)^3)</f>
        <v>0.0312084245482418</v>
      </c>
      <c r="AE108" s="63" t="n">
        <f aca="false">S108/U108</f>
        <v>17.0713129075902</v>
      </c>
      <c r="AF108" s="62" t="n">
        <f aca="false">EXP((((AE108-AE112)/AE113+2)/4-1.9)^3)</f>
        <v>0.0784621876114226</v>
      </c>
      <c r="AG108" s="62" t="n">
        <f aca="false">V108/U108</f>
        <v>0.691918250698205</v>
      </c>
      <c r="AH108" s="62" t="n">
        <f aca="false">EXP((((AG108-AG112)/AG113+2)/4-1.9)^3)</f>
        <v>0.0805833304528924</v>
      </c>
      <c r="AI108" s="62" t="n">
        <f aca="false">W108/U108</f>
        <v>0.0853159379008553</v>
      </c>
      <c r="AJ108" s="62" t="n">
        <f aca="false">EXP((((AI108-AI112)/AI113+2)/4-1.9)^3)</f>
        <v>0.0260525739378608</v>
      </c>
      <c r="AK108" s="62" t="n">
        <f aca="false">Z108/U108</f>
        <v>0.271345309161816</v>
      </c>
      <c r="AL108" s="62" t="n">
        <f aca="false">EXP((((AK108-AK112)/AK113+2)/4-1.9)^3)</f>
        <v>0.0171157139015468</v>
      </c>
      <c r="AM108" s="62" t="n">
        <f aca="false">0.01*AD108+0.15*AF108+0.24*AH108+0.25*AJ108+0.35*AL108</f>
        <v>0.0439250550458966</v>
      </c>
      <c r="AO108" s="54" t="n">
        <f aca="false">0.01*AD108/$AM$112</f>
        <v>0.000101818322953612</v>
      </c>
      <c r="AP108" s="53" t="n">
        <f aca="false">AO108*$J$112</f>
        <v>1191.26093853863</v>
      </c>
      <c r="AQ108" s="54" t="n">
        <f aca="false">0.15*AF108/$AM$112</f>
        <v>0.00383977490381687</v>
      </c>
      <c r="AR108" s="53" t="n">
        <f aca="false">AQ108*$J$112</f>
        <v>44924.85952437</v>
      </c>
      <c r="AS108" s="54" t="n">
        <f aca="false">0.24*AH108/$AM$112</f>
        <v>0.00630972669732602</v>
      </c>
      <c r="AT108" s="53" t="n">
        <f aca="false">AS108*$J$112</f>
        <v>73822.9694747904</v>
      </c>
      <c r="AU108" s="54" t="n">
        <f aca="false">0.25*AJ108/$AM$112</f>
        <v>0.00212493054790186</v>
      </c>
      <c r="AV108" s="53" t="n">
        <f aca="false">AU108*$J$112</f>
        <v>24861.4069196195</v>
      </c>
      <c r="AW108" s="54" t="n">
        <f aca="false">0.35*AL108/$AM$112</f>
        <v>0.00195441666406588</v>
      </c>
      <c r="AX108" s="53" t="n">
        <f aca="false">AW108*$J$112</f>
        <v>22866.4169865711</v>
      </c>
    </row>
    <row r="109" customFormat="false" ht="12.8" hidden="false" customHeight="false" outlineLevel="0" collapsed="false">
      <c r="A109" s="60" t="s">
        <v>46</v>
      </c>
      <c r="B109" s="50"/>
      <c r="C109" s="50"/>
      <c r="D109" s="50"/>
      <c r="E109" s="50"/>
      <c r="F109" s="50"/>
      <c r="G109" s="50"/>
      <c r="H109" s="50"/>
      <c r="I109" s="54" t="n">
        <f aca="false">AO109+AQ109+AS109+AU109+AW109</f>
        <v>0.00894314373743506</v>
      </c>
      <c r="J109" s="53" t="n">
        <f aca="false">ROUND(AP109+AR109+AT109+AV109+AX109,0)</f>
        <v>104634</v>
      </c>
      <c r="K109" s="54" t="n">
        <f aca="false">I109-DatosMinisterio!J109</f>
        <v>0</v>
      </c>
      <c r="L109" s="53" t="n">
        <f aca="false">J109-DatosMinisterio!K109</f>
        <v>0</v>
      </c>
      <c r="M109" s="54" t="n">
        <f aca="false">P144/P$145</f>
        <v>0.00714483501179324</v>
      </c>
      <c r="N109" s="53" t="n">
        <f aca="false">ROUND((N$112-N$111-N$110)*M109,0)</f>
        <v>1550748</v>
      </c>
      <c r="O109" s="53" t="n">
        <f aca="false">N109-DatosMinisterio!L109</f>
        <v>-3</v>
      </c>
      <c r="P109" s="55" t="n">
        <f aca="false">N109+J109</f>
        <v>1655382</v>
      </c>
      <c r="Q109" s="53" t="n">
        <f aca="false">P109-DatosMinisterio!M109</f>
        <v>-3</v>
      </c>
      <c r="S109" s="55" t="n">
        <f aca="false">B109+DatosMinisterio!B109</f>
        <v>8844</v>
      </c>
      <c r="T109" s="55" t="n">
        <f aca="false">C109+DatosMinisterio!C109</f>
        <v>31</v>
      </c>
      <c r="U109" s="55" t="n">
        <f aca="false">D109+DatosMinisterio!D109</f>
        <v>497.693353453634</v>
      </c>
      <c r="V109" s="55" t="n">
        <f aca="false">E109+DatosMinisterio!E109</f>
        <v>285.649839454619</v>
      </c>
      <c r="W109" s="55" t="n">
        <f aca="false">F109+DatosMinisterio!F109</f>
        <v>24</v>
      </c>
      <c r="X109" s="55" t="n">
        <f aca="false">G109+DatosMinisterio!G109</f>
        <v>107</v>
      </c>
      <c r="Y109" s="55" t="n">
        <f aca="false">H109+DatosMinisterio!H109</f>
        <v>11</v>
      </c>
      <c r="Z109" s="55" t="n">
        <f aca="false">X109+0.33*Y109</f>
        <v>110.63</v>
      </c>
      <c r="AC109" s="61" t="n">
        <f aca="false">IF(T109&gt;0,S109/T109,0)</f>
        <v>285.290322580645</v>
      </c>
      <c r="AD109" s="62" t="n">
        <f aca="false">EXP((((AC109-AC112)/AC113+2)/4-1.9)^3)</f>
        <v>0.230843985849761</v>
      </c>
      <c r="AE109" s="63" t="n">
        <f aca="false">S109/U109</f>
        <v>17.7699781173066</v>
      </c>
      <c r="AF109" s="62" t="n">
        <f aca="false">EXP((((AE109-AE112)/AE113+2)/4-1.9)^3)</f>
        <v>0.0915919902792166</v>
      </c>
      <c r="AG109" s="62" t="n">
        <f aca="false">V109/U109</f>
        <v>0.573947466793387</v>
      </c>
      <c r="AH109" s="62" t="n">
        <f aca="false">EXP((((AG109-AG112)/AG113+2)/4-1.9)^3)</f>
        <v>0.014873628696111</v>
      </c>
      <c r="AI109" s="62" t="n">
        <f aca="false">W109/U109</f>
        <v>0.0482224643617546</v>
      </c>
      <c r="AJ109" s="62" t="n">
        <f aca="false">EXP((((AI109-AI112)/AI113+2)/4-1.9)^3)</f>
        <v>0.0139864567067881</v>
      </c>
      <c r="AK109" s="62" t="n">
        <f aca="false">Z109/U109</f>
        <v>0.222285468014205</v>
      </c>
      <c r="AL109" s="62" t="n">
        <f aca="false">EXP((((AK109-AK112)/AK113+2)/4-1.9)^3)</f>
        <v>0.0122805308282712</v>
      </c>
      <c r="AM109" s="62" t="n">
        <f aca="false">0.01*AD109+0.15*AF109+0.24*AH109+0.25*AJ109+0.35*AL109</f>
        <v>0.0274117092540387</v>
      </c>
      <c r="AO109" s="54" t="n">
        <f aca="false">0.01*AD109/$AM$112</f>
        <v>0.00075313470139505</v>
      </c>
      <c r="AP109" s="53" t="n">
        <f aca="false">AO109*$J$112</f>
        <v>8811.57659254151</v>
      </c>
      <c r="AQ109" s="54" t="n">
        <f aca="false">0.15*AF109/$AM$112</f>
        <v>0.00448231990938747</v>
      </c>
      <c r="AR109" s="53" t="n">
        <f aca="false">AQ109*$J$112</f>
        <v>52442.5512736054</v>
      </c>
      <c r="AS109" s="54" t="n">
        <f aca="false">0.24*AH109/$AM$112</f>
        <v>0.00116461471054275</v>
      </c>
      <c r="AT109" s="53" t="n">
        <f aca="false">AS109*$J$112</f>
        <v>13625.8383842084</v>
      </c>
      <c r="AU109" s="54" t="n">
        <f aca="false">0.25*AJ109/$AM$112</f>
        <v>0.00114077976264641</v>
      </c>
      <c r="AV109" s="53" t="n">
        <f aca="false">AU109*$J$112</f>
        <v>13346.9726400344</v>
      </c>
      <c r="AW109" s="54" t="n">
        <f aca="false">0.35*AL109/$AM$112</f>
        <v>0.00140229465346338</v>
      </c>
      <c r="AX109" s="53" t="n">
        <f aca="false">AW109*$J$112</f>
        <v>16406.6623426273</v>
      </c>
    </row>
    <row r="110" customFormat="false" ht="12.8" hidden="false" customHeight="false" outlineLevel="0" collapsed="false">
      <c r="A110" s="60" t="s">
        <v>47</v>
      </c>
      <c r="B110" s="50"/>
      <c r="C110" s="50"/>
      <c r="D110" s="50"/>
      <c r="E110" s="50"/>
      <c r="F110" s="50"/>
      <c r="G110" s="50"/>
      <c r="H110" s="50"/>
      <c r="I110" s="54" t="n">
        <f aca="false">AO110+AQ110+AS110+AU110+AW110</f>
        <v>0.0316946317861652</v>
      </c>
      <c r="J110" s="53" t="n">
        <f aca="false">ROUND(AP110+AR110+AT110+AV110+AX110,0)</f>
        <v>370823</v>
      </c>
      <c r="K110" s="54" t="n">
        <f aca="false">I110-DatosMinisterio!J110</f>
        <v>0</v>
      </c>
      <c r="L110" s="53" t="n">
        <f aca="false">J110-DatosMinisterio!K110</f>
        <v>0</v>
      </c>
      <c r="M110" s="54" t="n">
        <v>0</v>
      </c>
      <c r="N110" s="53" t="n">
        <f aca="false">DatosMinisterio!L110</f>
        <v>2626453</v>
      </c>
      <c r="O110" s="53" t="n">
        <v>0</v>
      </c>
      <c r="P110" s="55" t="n">
        <f aca="false">N110+J110</f>
        <v>2997276</v>
      </c>
      <c r="Q110" s="53" t="n">
        <f aca="false">P110-DatosMinisterio!M110</f>
        <v>0</v>
      </c>
      <c r="S110" s="55" t="n">
        <f aca="false">B110+DatosMinisterio!B110</f>
        <v>0</v>
      </c>
      <c r="T110" s="55" t="n">
        <f aca="false">C110+DatosMinisterio!C110</f>
        <v>0</v>
      </c>
      <c r="U110" s="55" t="n">
        <f aca="false">D110+DatosMinisterio!D110</f>
        <v>34.8609674534894</v>
      </c>
      <c r="V110" s="55" t="n">
        <f aca="false">E110+DatosMinisterio!E110</f>
        <v>29.0314219989439</v>
      </c>
      <c r="W110" s="55" t="n">
        <f aca="false">F110+DatosMinisterio!F110</f>
        <v>4</v>
      </c>
      <c r="X110" s="55" t="n">
        <f aca="false">G110+DatosMinisterio!G110</f>
        <v>14</v>
      </c>
      <c r="Y110" s="55" t="n">
        <f aca="false">H110+DatosMinisterio!H110</f>
        <v>0</v>
      </c>
      <c r="Z110" s="55" t="n">
        <f aca="false">X110+0.33*Y110</f>
        <v>14</v>
      </c>
      <c r="AC110" s="61" t="n">
        <f aca="false">IF(T110&gt;0,S110/T110,0)</f>
        <v>0</v>
      </c>
      <c r="AD110" s="62" t="n">
        <f aca="false">EXP((((AC110-AC112)/AC113+2)/4-1.9)^3)</f>
        <v>0.0008692139861122</v>
      </c>
      <c r="AE110" s="63" t="n">
        <f aca="false">S110/U110</f>
        <v>0</v>
      </c>
      <c r="AF110" s="62" t="n">
        <f aca="false">EXP((((AE110-AE112)/AE113+2)/4-1.9)^3)</f>
        <v>0.000169068040733733</v>
      </c>
      <c r="AG110" s="62" t="n">
        <f aca="false">V110/U110</f>
        <v>0.832777289892395</v>
      </c>
      <c r="AH110" s="62" t="n">
        <f aca="false">EXP((((AG110-AG112)/AG113+2)/4-1.9)^3)</f>
        <v>0.306639472703143</v>
      </c>
      <c r="AI110" s="62" t="n">
        <f aca="false">W110/U110</f>
        <v>0.114741508689818</v>
      </c>
      <c r="AJ110" s="62" t="n">
        <f aca="false">EXP((((AI110-AI112)/AI113+2)/4-1.9)^3)</f>
        <v>0.0407798248384232</v>
      </c>
      <c r="AK110" s="62" t="n">
        <f aca="false">Z110/U110</f>
        <v>0.401595280414361</v>
      </c>
      <c r="AL110" s="62" t="n">
        <f aca="false">EXP((((AK110-AK112)/AK113+2)/4-1.9)^3)</f>
        <v>0.0380714720657382</v>
      </c>
      <c r="AM110" s="62" t="n">
        <f aca="false">0.01*AD110+0.15*AF110+0.24*AH110+0.25*AJ110+0.35*AL110</f>
        <v>0.0971474972273398</v>
      </c>
      <c r="AO110" s="54" t="n">
        <f aca="false">0.01*AD110/$AM$112</f>
        <v>2.83583396582429E-006</v>
      </c>
      <c r="AP110" s="53" t="n">
        <f aca="false">AO110*$J$112</f>
        <v>33.1788830700607</v>
      </c>
      <c r="AQ110" s="54" t="n">
        <f aca="false">0.15*AF110/$AM$112</f>
        <v>8.27383532896E-006</v>
      </c>
      <c r="AR110" s="53" t="n">
        <f aca="false">AQ110*$J$112</f>
        <v>96.8027812025686</v>
      </c>
      <c r="AS110" s="54" t="n">
        <f aca="false">0.24*AH110/$AM$112</f>
        <v>0.0240100682919783</v>
      </c>
      <c r="AT110" s="53" t="n">
        <f aca="false">AS110*$J$112</f>
        <v>280914.629687131</v>
      </c>
      <c r="AU110" s="54" t="n">
        <f aca="false">0.25*AJ110/$AM$112</f>
        <v>0.00332613183418789</v>
      </c>
      <c r="AV110" s="53" t="n">
        <f aca="false">AU110*$J$112</f>
        <v>38915.3034105962</v>
      </c>
      <c r="AW110" s="54" t="n">
        <f aca="false">0.35*AL110/$AM$112</f>
        <v>0.00434732199070426</v>
      </c>
      <c r="AX110" s="53" t="n">
        <f aca="false">AW110*$J$112</f>
        <v>50863.0934447371</v>
      </c>
    </row>
    <row r="111" customFormat="false" ht="12.8" hidden="false" customHeight="false" outlineLevel="0" collapsed="false">
      <c r="A111" s="64" t="s">
        <v>48</v>
      </c>
      <c r="B111" s="50"/>
      <c r="C111" s="50"/>
      <c r="D111" s="50"/>
      <c r="E111" s="50"/>
      <c r="F111" s="50"/>
      <c r="G111" s="50"/>
      <c r="H111" s="50"/>
      <c r="I111" s="65" t="n">
        <f aca="false">AO111+AQ111+AS111+AU111+AW111</f>
        <v>0.0129037704319343</v>
      </c>
      <c r="J111" s="66" t="n">
        <f aca="false">ROUND(AP111+AR111+AT111+AV111+AX111,0)</f>
        <v>150972</v>
      </c>
      <c r="K111" s="65" t="n">
        <f aca="false">I111-DatosMinisterio!J111</f>
        <v>7.97972798949331E-017</v>
      </c>
      <c r="L111" s="66" t="n">
        <f aca="false">J111-DatosMinisterio!K111</f>
        <v>0</v>
      </c>
      <c r="M111" s="65" t="n">
        <v>0</v>
      </c>
      <c r="N111" s="66" t="n">
        <f aca="false">DatosMinisterio!L111</f>
        <v>2626453</v>
      </c>
      <c r="O111" s="66" t="n">
        <v>0</v>
      </c>
      <c r="P111" s="67" t="n">
        <f aca="false">N111+J111</f>
        <v>2777425</v>
      </c>
      <c r="Q111" s="66" t="n">
        <f aca="false">P111-DatosMinisterio!M111</f>
        <v>0</v>
      </c>
      <c r="S111" s="67" t="n">
        <f aca="false">B111+DatosMinisterio!B111</f>
        <v>0</v>
      </c>
      <c r="T111" s="67" t="n">
        <f aca="false">C111+DatosMinisterio!C111</f>
        <v>0</v>
      </c>
      <c r="U111" s="67" t="n">
        <f aca="false">D111+DatosMinisterio!D111</f>
        <v>15.3522727272727</v>
      </c>
      <c r="V111" s="67" t="n">
        <f aca="false">E111+DatosMinisterio!E111</f>
        <v>11.2840909090909</v>
      </c>
      <c r="W111" s="67" t="n">
        <f aca="false">F111+DatosMinisterio!F111</f>
        <v>1</v>
      </c>
      <c r="X111" s="67" t="n">
        <f aca="false">G111+DatosMinisterio!G111</f>
        <v>3</v>
      </c>
      <c r="Y111" s="67" t="n">
        <f aca="false">H111+DatosMinisterio!H111</f>
        <v>0</v>
      </c>
      <c r="Z111" s="67" t="n">
        <f aca="false">X111+0.33*Y111</f>
        <v>3</v>
      </c>
      <c r="AC111" s="68" t="n">
        <f aca="false">IF(T111&gt;0,S111/T111,0)</f>
        <v>0</v>
      </c>
      <c r="AD111" s="69" t="n">
        <f aca="false">EXP((((AC111-AC112)/AC113+2)/4-1.9)^3)</f>
        <v>0.0008692139861122</v>
      </c>
      <c r="AE111" s="70" t="n">
        <f aca="false">S111/U111</f>
        <v>0</v>
      </c>
      <c r="AF111" s="69" t="n">
        <f aca="false">EXP((((AE111-AE112)/AE113+2)/4-1.9)^3)</f>
        <v>0.000169068040733733</v>
      </c>
      <c r="AG111" s="69" t="n">
        <f aca="false">V111/U111</f>
        <v>0.735011102886751</v>
      </c>
      <c r="AH111" s="69" t="n">
        <f aca="false">EXP((((AG111-AG112)/AG113+2)/4-1.9)^3)</f>
        <v>0.130330496491172</v>
      </c>
      <c r="AI111" s="69" t="n">
        <f aca="false">W111/U111</f>
        <v>0.065136935603257</v>
      </c>
      <c r="AJ111" s="69" t="n">
        <f aca="false">EXP((((AI111-AI112)/AI113+2)/4-1.9)^3)</f>
        <v>0.0187244914967556</v>
      </c>
      <c r="AK111" s="69" t="n">
        <f aca="false">Z111/U111</f>
        <v>0.195410806809771</v>
      </c>
      <c r="AL111" s="69" t="n">
        <f aca="false">EXP((((AK111-AK112)/AK113+2)/4-1.9)^3)</f>
        <v>0.010162762611658</v>
      </c>
      <c r="AM111" s="69" t="n">
        <f aca="false">0.01*AD111+0.15*AF111+0.24*AH111+0.25*AJ111+0.35*AL111</f>
        <v>0.0395514612921218</v>
      </c>
      <c r="AO111" s="65" t="n">
        <f aca="false">0.01*AD111/$AM$112</f>
        <v>2.83583396582429E-006</v>
      </c>
      <c r="AP111" s="66" t="n">
        <f aca="false">AO111*$J$112</f>
        <v>33.1788830700607</v>
      </c>
      <c r="AQ111" s="65" t="n">
        <f aca="false">0.15*AF111/$AM$112</f>
        <v>8.27383532896E-006</v>
      </c>
      <c r="AR111" s="66" t="n">
        <f aca="false">AQ111*$J$112</f>
        <v>96.8027812025686</v>
      </c>
      <c r="AS111" s="65" t="n">
        <f aca="false">0.24*AH111/$AM$112</f>
        <v>0.0102049618520897</v>
      </c>
      <c r="AT111" s="66" t="n">
        <f aca="false">AS111*$J$112</f>
        <v>119396.706614485</v>
      </c>
      <c r="AU111" s="65" t="n">
        <f aca="false">0.25*AJ111/$AM$112</f>
        <v>0.0015272289053007</v>
      </c>
      <c r="AV111" s="66" t="n">
        <f aca="false">AU111*$J$112</f>
        <v>17868.3765978026</v>
      </c>
      <c r="AW111" s="65" t="n">
        <f aca="false">0.35*AL111/$AM$112</f>
        <v>0.00116047000524909</v>
      </c>
      <c r="AX111" s="66" t="n">
        <f aca="false">AW111*$J$112</f>
        <v>13577.3458793737</v>
      </c>
    </row>
    <row r="112" customFormat="false" ht="12.8" hidden="false" customHeight="false" outlineLevel="0" collapsed="false">
      <c r="A112" s="71" t="s">
        <v>49</v>
      </c>
      <c r="B112" s="50"/>
      <c r="C112" s="50"/>
      <c r="D112" s="50"/>
      <c r="E112" s="50"/>
      <c r="F112" s="50"/>
      <c r="G112" s="50"/>
      <c r="H112" s="50"/>
      <c r="I112" s="72"/>
      <c r="J112" s="73" t="n">
        <f aca="false">DatosMinisterio!K112</f>
        <v>11699868</v>
      </c>
      <c r="K112" s="72"/>
      <c r="L112" s="74"/>
      <c r="M112" s="72"/>
      <c r="N112" s="73" t="n">
        <f aca="false">DatosMinisterio!L112</f>
        <v>222297483</v>
      </c>
      <c r="O112" s="74"/>
      <c r="P112" s="75" t="n">
        <f aca="false">DatosMinisterio!M112</f>
        <v>233997351</v>
      </c>
      <c r="Q112" s="74"/>
      <c r="S112" s="76"/>
      <c r="T112" s="76"/>
      <c r="U112" s="76"/>
      <c r="V112" s="76"/>
      <c r="W112" s="76"/>
      <c r="X112" s="76"/>
      <c r="Y112" s="76"/>
      <c r="Z112" s="76"/>
      <c r="AB112" s="77" t="s">
        <v>225</v>
      </c>
      <c r="AC112" s="77" t="n">
        <f aca="false">AVERAGE(AC85:AC111)</f>
        <v>188.890127654498</v>
      </c>
      <c r="AD112" s="76"/>
      <c r="AE112" s="78" t="n">
        <f aca="false">AVERAGE(AE85:AE111)</f>
        <v>16.2137705792121</v>
      </c>
      <c r="AF112" s="76"/>
      <c r="AG112" s="79" t="n">
        <f aca="false">AVERAGE(AG85:AG111)</f>
        <v>0.673586884984743</v>
      </c>
      <c r="AH112" s="76"/>
      <c r="AI112" s="79" t="n">
        <f aca="false">AVERAGE(AI85:AI111)</f>
        <v>0.147629494712899</v>
      </c>
      <c r="AJ112" s="76"/>
      <c r="AK112" s="79" t="n">
        <f aca="false">AVERAGE(AK85:AK111)</f>
        <v>0.499053085234269</v>
      </c>
      <c r="AL112" s="80"/>
      <c r="AM112" s="79" t="n">
        <f aca="false">SUM(AM85:AM111)</f>
        <v>3.06510887656833</v>
      </c>
      <c r="AO112" s="72" t="n">
        <f aca="false">SUM(AO85:AO111)</f>
        <v>0.0097303742887746</v>
      </c>
      <c r="AP112" s="74" t="n">
        <f aca="false">SUM(AP85:AP111)</f>
        <v>113844.094769257</v>
      </c>
      <c r="AQ112" s="72" t="n">
        <f aca="false">SUM(AQ85:AQ111)</f>
        <v>0.138267364169144</v>
      </c>
      <c r="AR112" s="74" t="n">
        <f aca="false">SUM(AR85:AR111)</f>
        <v>1617709.90948692</v>
      </c>
      <c r="AS112" s="72" t="n">
        <f aca="false">SUM(AS85:AS111)</f>
        <v>0.238327132742363</v>
      </c>
      <c r="AT112" s="74" t="n">
        <f aca="false">SUM(AT85:AT111)</f>
        <v>2788395.99390412</v>
      </c>
      <c r="AU112" s="72" t="n">
        <f aca="false">SUM(AU85:AU111)</f>
        <v>0.257771991607742</v>
      </c>
      <c r="AV112" s="74" t="n">
        <f aca="false">SUM(AV85:AV111)</f>
        <v>3015898.27590769</v>
      </c>
      <c r="AW112" s="72" t="n">
        <f aca="false">SUM(AW85:AW111)</f>
        <v>0.355903137191976</v>
      </c>
      <c r="AX112" s="74" t="n">
        <f aca="false">SUM(AX85:AX111)</f>
        <v>4164019.72593201</v>
      </c>
    </row>
    <row r="113" customFormat="false" ht="12.8" hidden="false" customHeight="false" outlineLevel="0" collapsed="false">
      <c r="A113" s="31" t="s">
        <v>50</v>
      </c>
      <c r="AB113" s="77" t="s">
        <v>226</v>
      </c>
      <c r="AC113" s="77" t="n">
        <f aca="false">_xlfn.STDEV.P(AC85:AC111)</f>
        <v>91.2889321272915</v>
      </c>
      <c r="AD113" s="76"/>
      <c r="AE113" s="78" t="n">
        <f aca="false">_xlfn.STDEV.P(AE85:AE111)</f>
        <v>6.18332722811864</v>
      </c>
      <c r="AF113" s="76"/>
      <c r="AG113" s="79" t="n">
        <f aca="false">_xlfn.STDEV.P(AG85:AG111)</f>
        <v>0.116144172653698</v>
      </c>
      <c r="AH113" s="76"/>
      <c r="AI113" s="79" t="n">
        <f aca="false">_xlfn.STDEV.P(AI85:AI111)</f>
        <v>0.111793544758489</v>
      </c>
      <c r="AJ113" s="76"/>
      <c r="AK113" s="79" t="n">
        <f aca="false">_xlfn.STDEV.P(AK85:AK111)</f>
        <v>0.289978722545285</v>
      </c>
      <c r="AL113" s="76"/>
      <c r="AM113" s="79"/>
    </row>
    <row r="114" customFormat="false" ht="12.8" hidden="false" customHeight="false" outlineLevel="0" collapsed="false">
      <c r="A114" s="31" t="s">
        <v>51</v>
      </c>
      <c r="AB114" s="1" t="n">
        <f aca="false">MIN(AC114:AL114)</f>
        <v>-2.62217572854306</v>
      </c>
      <c r="AC114" s="1" t="n">
        <f aca="false">(MIN(AC85:AC111)-AC112)/AC113</f>
        <v>-2.06914598793984</v>
      </c>
      <c r="AE114" s="1" t="n">
        <f aca="false">(MIN(AE85:AE111)-AE112)/AE113</f>
        <v>-2.62217572854306</v>
      </c>
      <c r="AG114" s="1" t="n">
        <f aca="false">(MIN(AG85:AG111)-AG112)/AG113</f>
        <v>-2.05872627146549</v>
      </c>
      <c r="AI114" s="1" t="n">
        <f aca="false">(MIN(AI85:AI111)-AI112)/AI113</f>
        <v>-1.2382286275441</v>
      </c>
      <c r="AK114" s="1" t="n">
        <f aca="false">(MIN(AK85:AK111)-AK112)/AK113</f>
        <v>-1.34394406065412</v>
      </c>
    </row>
    <row r="115" customFormat="false" ht="12.8" hidden="false" customHeight="false" outlineLevel="0" collapsed="false">
      <c r="AB115" s="1" t="n">
        <f aca="false">MAX(AC115:AM115)</f>
        <v>2.26702211721664</v>
      </c>
      <c r="AC115" s="1" t="n">
        <f aca="false">(MAX(AC85:AC111)-AC112)/AC113</f>
        <v>2.26702211721664</v>
      </c>
      <c r="AE115" s="1" t="n">
        <f aca="false">(MAX(AE85:AE111)-AE112)/AE113</f>
        <v>1.71333193845887</v>
      </c>
      <c r="AG115" s="1" t="n">
        <f aca="false">(MAX(AG85:AG111)-AG112)/AG113</f>
        <v>2.12154255692534</v>
      </c>
      <c r="AI115" s="1" t="n">
        <f aca="false">(MAX(AI85:AI111)-AI112)/AI113</f>
        <v>2.10087611581028</v>
      </c>
      <c r="AK115" s="1" t="n">
        <f aca="false">(MAX(AK85:AK111)-AK112)/AK113</f>
        <v>2.04672944872743</v>
      </c>
    </row>
    <row r="116" customFormat="false" ht="12.8" hidden="false" customHeight="false" outlineLevel="0" collapsed="false">
      <c r="A116" s="40" t="s">
        <v>70</v>
      </c>
      <c r="B116" s="40"/>
      <c r="C116" s="40"/>
      <c r="D116" s="40"/>
      <c r="E116" s="40"/>
      <c r="F116" s="40"/>
      <c r="G116" s="40"/>
      <c r="H116" s="40"/>
      <c r="I116" s="40"/>
      <c r="J116" s="40"/>
    </row>
    <row r="117" customFormat="false" ht="12.8" hidden="false" customHeight="false" outlineLevel="0" collapsed="false">
      <c r="A117" s="40" t="s">
        <v>71</v>
      </c>
      <c r="B117" s="40"/>
      <c r="C117" s="40"/>
      <c r="D117" s="40"/>
      <c r="E117" s="40"/>
      <c r="F117" s="40"/>
      <c r="G117" s="40"/>
      <c r="H117" s="40"/>
      <c r="I117" s="40"/>
      <c r="J117" s="40"/>
    </row>
    <row r="118" customFormat="false" ht="12.75" hidden="false" customHeight="true" outlineLevel="0" collapsed="false">
      <c r="A118" s="41" t="s">
        <v>8</v>
      </c>
      <c r="B118" s="42" t="s">
        <v>206</v>
      </c>
      <c r="C118" s="42"/>
      <c r="D118" s="42"/>
      <c r="E118" s="42"/>
      <c r="F118" s="42"/>
      <c r="G118" s="42"/>
      <c r="H118" s="42"/>
      <c r="I118" s="41" t="s">
        <v>10</v>
      </c>
      <c r="J118" s="43" t="s">
        <v>11</v>
      </c>
      <c r="K118" s="44" t="s">
        <v>207</v>
      </c>
      <c r="L118" s="43" t="s">
        <v>208</v>
      </c>
      <c r="M118" s="44" t="s">
        <v>209</v>
      </c>
      <c r="N118" s="43" t="s">
        <v>12</v>
      </c>
      <c r="O118" s="43" t="s">
        <v>210</v>
      </c>
      <c r="P118" s="41" t="s">
        <v>211</v>
      </c>
      <c r="Q118" s="43" t="s">
        <v>212</v>
      </c>
      <c r="S118" s="45" t="s">
        <v>206</v>
      </c>
      <c r="T118" s="45"/>
      <c r="U118" s="45"/>
      <c r="V118" s="45"/>
      <c r="W118" s="45"/>
      <c r="X118" s="45"/>
      <c r="Y118" s="45"/>
      <c r="Z118" s="45"/>
      <c r="AC118" s="46" t="s">
        <v>214</v>
      </c>
      <c r="AD118" s="46"/>
      <c r="AE118" s="46" t="s">
        <v>215</v>
      </c>
      <c r="AF118" s="46"/>
      <c r="AG118" s="46" t="s">
        <v>216</v>
      </c>
      <c r="AH118" s="46"/>
      <c r="AI118" s="46" t="s">
        <v>217</v>
      </c>
      <c r="AJ118" s="46"/>
      <c r="AK118" s="46" t="s">
        <v>218</v>
      </c>
      <c r="AL118" s="46"/>
      <c r="AM118" s="47" t="s">
        <v>219</v>
      </c>
      <c r="AO118" s="46" t="s">
        <v>214</v>
      </c>
      <c r="AP118" s="46"/>
      <c r="AQ118" s="46" t="s">
        <v>215</v>
      </c>
      <c r="AR118" s="46"/>
      <c r="AS118" s="46" t="s">
        <v>216</v>
      </c>
      <c r="AT118" s="46"/>
      <c r="AU118" s="46" t="s">
        <v>217</v>
      </c>
      <c r="AV118" s="46"/>
      <c r="AW118" s="47" t="s">
        <v>218</v>
      </c>
      <c r="AX118" s="47"/>
    </row>
    <row r="119" customFormat="false" ht="37.3" hidden="false" customHeight="false" outlineLevel="0" collapsed="false">
      <c r="A119" s="41"/>
      <c r="B119" s="46" t="s">
        <v>72</v>
      </c>
      <c r="C119" s="46" t="s">
        <v>73</v>
      </c>
      <c r="D119" s="46" t="s">
        <v>74</v>
      </c>
      <c r="E119" s="46" t="s">
        <v>75</v>
      </c>
      <c r="F119" s="46" t="s">
        <v>76</v>
      </c>
      <c r="G119" s="46" t="s">
        <v>77</v>
      </c>
      <c r="H119" s="46" t="s">
        <v>78</v>
      </c>
      <c r="I119" s="41"/>
      <c r="J119" s="43"/>
      <c r="K119" s="44"/>
      <c r="L119" s="43"/>
      <c r="M119" s="44"/>
      <c r="N119" s="43"/>
      <c r="O119" s="43"/>
      <c r="P119" s="41"/>
      <c r="Q119" s="43"/>
      <c r="S119" s="46" t="s">
        <v>72</v>
      </c>
      <c r="T119" s="46" t="s">
        <v>73</v>
      </c>
      <c r="U119" s="46" t="s">
        <v>74</v>
      </c>
      <c r="V119" s="46" t="s">
        <v>75</v>
      </c>
      <c r="W119" s="46" t="s">
        <v>76</v>
      </c>
      <c r="X119" s="46" t="s">
        <v>77</v>
      </c>
      <c r="Y119" s="46" t="s">
        <v>78</v>
      </c>
      <c r="Z119" s="41" t="s">
        <v>21</v>
      </c>
      <c r="AC119" s="46" t="s">
        <v>220</v>
      </c>
      <c r="AD119" s="46" t="s">
        <v>221</v>
      </c>
      <c r="AE119" s="46" t="s">
        <v>220</v>
      </c>
      <c r="AF119" s="46" t="s">
        <v>221</v>
      </c>
      <c r="AG119" s="46" t="s">
        <v>220</v>
      </c>
      <c r="AH119" s="46" t="s">
        <v>221</v>
      </c>
      <c r="AI119" s="46" t="s">
        <v>220</v>
      </c>
      <c r="AJ119" s="46" t="s">
        <v>221</v>
      </c>
      <c r="AK119" s="46" t="s">
        <v>220</v>
      </c>
      <c r="AL119" s="46" t="s">
        <v>221</v>
      </c>
      <c r="AM119" s="48" t="s">
        <v>222</v>
      </c>
      <c r="AO119" s="46" t="s">
        <v>223</v>
      </c>
      <c r="AP119" s="46" t="s">
        <v>224</v>
      </c>
      <c r="AQ119" s="46" t="s">
        <v>223</v>
      </c>
      <c r="AR119" s="46" t="s">
        <v>224</v>
      </c>
      <c r="AS119" s="46" t="s">
        <v>223</v>
      </c>
      <c r="AT119" s="46" t="s">
        <v>224</v>
      </c>
      <c r="AU119" s="46" t="s">
        <v>223</v>
      </c>
      <c r="AV119" s="46" t="s">
        <v>224</v>
      </c>
      <c r="AW119" s="46" t="s">
        <v>223</v>
      </c>
      <c r="AX119" s="48" t="s">
        <v>224</v>
      </c>
    </row>
    <row r="120" customFormat="false" ht="12.8" hidden="false" customHeight="false" outlineLevel="0" collapsed="false">
      <c r="A120" s="49" t="s">
        <v>79</v>
      </c>
      <c r="B120" s="50" t="n">
        <v>0</v>
      </c>
      <c r="C120" s="50"/>
      <c r="D120" s="50"/>
      <c r="E120" s="50"/>
      <c r="F120" s="50"/>
      <c r="G120" s="50"/>
      <c r="H120" s="50"/>
      <c r="I120" s="51" t="n">
        <f aca="false">AO120+AQ120+AS120+AU120+AW120</f>
        <v>0.123935867368533</v>
      </c>
      <c r="J120" s="52" t="n">
        <f aca="false">ROUND(AP120+AR120+AT120+AV120+AX120,0)</f>
        <v>1379892</v>
      </c>
      <c r="K120" s="51" t="n">
        <f aca="false">I120-DatosMinisterio!J120</f>
        <v>0</v>
      </c>
      <c r="L120" s="53" t="n">
        <f aca="false">J120-DatosMinisterio!K120</f>
        <v>0</v>
      </c>
      <c r="M120" s="54" t="n">
        <f aca="false">P153/P$178</f>
        <v>0.18341574959727</v>
      </c>
      <c r="N120" s="53" t="n">
        <f aca="false">ROUND(N$145*M120,0)</f>
        <v>38800579</v>
      </c>
      <c r="O120" s="53" t="n">
        <f aca="false">N120-DatosMinisterio!L120</f>
        <v>3</v>
      </c>
      <c r="P120" s="55" t="n">
        <f aca="false">N120+J120</f>
        <v>40180471</v>
      </c>
      <c r="Q120" s="53" t="n">
        <f aca="false">P120-DatosMinisterio!M120</f>
        <v>3</v>
      </c>
      <c r="S120" s="56" t="n">
        <f aca="false">B120+DatosMinisterio!B120</f>
        <v>29492</v>
      </c>
      <c r="T120" s="56" t="n">
        <f aca="false">C120+DatosMinisterio!C120</f>
        <v>72</v>
      </c>
      <c r="U120" s="56" t="n">
        <f aca="false">D120+DatosMinisterio!D120</f>
        <v>2170.0114342041</v>
      </c>
      <c r="V120" s="56" t="n">
        <f aca="false">E120+DatosMinisterio!E120</f>
        <v>1465.02392254146</v>
      </c>
      <c r="W120" s="56" t="n">
        <f aca="false">F120+DatosMinisterio!F120</f>
        <v>875.5</v>
      </c>
      <c r="X120" s="56" t="n">
        <f aca="false">G120+DatosMinisterio!G120</f>
        <v>2257</v>
      </c>
      <c r="Y120" s="56" t="n">
        <f aca="false">H120+DatosMinisterio!H120</f>
        <v>256</v>
      </c>
      <c r="Z120" s="56" t="n">
        <f aca="false">X120+0.33*Y120</f>
        <v>2341.48</v>
      </c>
      <c r="AC120" s="57" t="n">
        <f aca="false">IF(T120&gt;0,S120/T120,0)</f>
        <v>409.611111111111</v>
      </c>
      <c r="AD120" s="58" t="n">
        <f aca="false">EXP((((AC120-AC$145)/AC$146+2)/4-1.9)^3)</f>
        <v>0.666604438763057</v>
      </c>
      <c r="AE120" s="59" t="n">
        <f aca="false">S120/U120</f>
        <v>13.5907117977085</v>
      </c>
      <c r="AF120" s="58" t="n">
        <f aca="false">EXP((((AE120-AE$145)/AE$146+2)/4-1.9)^3)</f>
        <v>0.0161973846915818</v>
      </c>
      <c r="AG120" s="58" t="n">
        <f aca="false">V120/U120</f>
        <v>0.675122674217056</v>
      </c>
      <c r="AH120" s="58" t="n">
        <f aca="false">EXP((((AG120-AG$145)/AG$146+2)/4-1.9)^3)</f>
        <v>0.0835286098923528</v>
      </c>
      <c r="AI120" s="58" t="n">
        <f aca="false">W120/U120</f>
        <v>0.403454095310382</v>
      </c>
      <c r="AJ120" s="58" t="n">
        <f aca="false">EXP((((AI120-AI$145)/AI$146+2)/4-1.9)^3)</f>
        <v>0.570978536309499</v>
      </c>
      <c r="AK120" s="58" t="n">
        <f aca="false">Z120/U120</f>
        <v>1.07901735589646</v>
      </c>
      <c r="AL120" s="58" t="n">
        <f aca="false">EXP((((AK120-AK$145)/AK$146+2)/4-1.9)^3)</f>
        <v>0.524532227515222</v>
      </c>
      <c r="AM120" s="58" t="n">
        <f aca="false">0.01*AD120+0.15*AF120+0.24*AH120+0.25*AJ120+0.35*AL120</f>
        <v>0.355473432173235</v>
      </c>
      <c r="AO120" s="51" t="n">
        <f aca="false">0.01*AD120/$AM$145</f>
        <v>0.00232411741166501</v>
      </c>
      <c r="AP120" s="52" t="n">
        <f aca="false">AO120*$J$145</f>
        <v>25876.530359733</v>
      </c>
      <c r="AQ120" s="51" t="n">
        <f aca="false">0.15*AF120/$AM$145</f>
        <v>0.000847083103474253</v>
      </c>
      <c r="AR120" s="52" t="n">
        <f aca="false">AQ120*$J$145</f>
        <v>9431.35296618474</v>
      </c>
      <c r="AS120" s="51" t="n">
        <f aca="false">0.24*AH120/$AM$145</f>
        <v>0.00698934307667859</v>
      </c>
      <c r="AT120" s="52" t="n">
        <f aca="false">AS120*$J$145</f>
        <v>77818.765700264</v>
      </c>
      <c r="AU120" s="51" t="n">
        <f aca="false">0.25*AJ120/$AM$145</f>
        <v>0.0497679388538994</v>
      </c>
      <c r="AV120" s="52" t="n">
        <f aca="false">AU120*$J$145</f>
        <v>554112.100460391</v>
      </c>
      <c r="AW120" s="51" t="n">
        <f aca="false">0.35*AL120/$AM$145</f>
        <v>0.0640073849228157</v>
      </c>
      <c r="AX120" s="52" t="n">
        <f aca="false">AW120*$J$145</f>
        <v>712652.911117682</v>
      </c>
    </row>
    <row r="121" customFormat="false" ht="12.8" hidden="false" customHeight="false" outlineLevel="0" collapsed="false">
      <c r="A121" s="60" t="s">
        <v>80</v>
      </c>
      <c r="B121" s="50"/>
      <c r="C121" s="50"/>
      <c r="D121" s="50"/>
      <c r="E121" s="50"/>
      <c r="F121" s="50"/>
      <c r="G121" s="50"/>
      <c r="H121" s="50"/>
      <c r="I121" s="54" t="n">
        <f aca="false">AO121+AQ121+AS121+AU121+AW121</f>
        <v>0.0925893195555448</v>
      </c>
      <c r="J121" s="53" t="n">
        <f aca="false">ROUND(AP121+AR121+AT121+AV121+AX121,0)</f>
        <v>1030882</v>
      </c>
      <c r="K121" s="54" t="n">
        <f aca="false">I121-DatosMinisterio!J121</f>
        <v>0</v>
      </c>
      <c r="L121" s="53" t="n">
        <f aca="false">J121-DatosMinisterio!K121</f>
        <v>0</v>
      </c>
      <c r="M121" s="54" t="n">
        <f aca="false">P154/P$178</f>
        <v>0.11848060194374</v>
      </c>
      <c r="N121" s="53" t="n">
        <f aca="false">ROUND(N$145*M121,0)</f>
        <v>25063911</v>
      </c>
      <c r="O121" s="53" t="n">
        <f aca="false">N121-DatosMinisterio!L121</f>
        <v>0</v>
      </c>
      <c r="P121" s="55" t="n">
        <f aca="false">N121+J121</f>
        <v>26094793</v>
      </c>
      <c r="Q121" s="53" t="n">
        <f aca="false">P121-DatosMinisterio!M121</f>
        <v>0</v>
      </c>
      <c r="S121" s="55" t="n">
        <f aca="false">B121+DatosMinisterio!B121</f>
        <v>25271</v>
      </c>
      <c r="T121" s="55" t="n">
        <f aca="false">C121+DatosMinisterio!C121</f>
        <v>75</v>
      </c>
      <c r="U121" s="55" t="n">
        <f aca="false">D121+DatosMinisterio!D121</f>
        <v>2191.49447809381</v>
      </c>
      <c r="V121" s="55" t="n">
        <f aca="false">E121+DatosMinisterio!E121</f>
        <v>1495.96098270745</v>
      </c>
      <c r="W121" s="55" t="n">
        <f aca="false">F121+DatosMinisterio!F121</f>
        <v>758</v>
      </c>
      <c r="X121" s="55" t="n">
        <f aca="false">G121+DatosMinisterio!G121</f>
        <v>1984</v>
      </c>
      <c r="Y121" s="55" t="n">
        <f aca="false">H121+DatosMinisterio!H121</f>
        <v>188</v>
      </c>
      <c r="Z121" s="55" t="n">
        <f aca="false">X121+0.33*Y121</f>
        <v>2046.04</v>
      </c>
      <c r="AC121" s="61" t="n">
        <f aca="false">IF(T121&gt;0,S121/T121,0)</f>
        <v>336.946666666667</v>
      </c>
      <c r="AD121" s="62" t="n">
        <f aca="false">EXP((((AC121-AC$145)/AC$146+2)/4-1.9)^3)</f>
        <v>0.398935320685813</v>
      </c>
      <c r="AE121" s="63" t="n">
        <f aca="false">S121/U121</f>
        <v>11.531400262519</v>
      </c>
      <c r="AF121" s="62" t="n">
        <f aca="false">EXP((((AE121-AE$145)/AE$146+2)/4-1.9)^3)</f>
        <v>0.00611298791701088</v>
      </c>
      <c r="AG121" s="62" t="n">
        <f aca="false">V121/U121</f>
        <v>0.682621379000077</v>
      </c>
      <c r="AH121" s="62" t="n">
        <f aca="false">EXP((((AG121-AG$145)/AG$146+2)/4-1.9)^3)</f>
        <v>0.0910170612301064</v>
      </c>
      <c r="AI121" s="62" t="n">
        <f aca="false">W121/U121</f>
        <v>0.345882687625715</v>
      </c>
      <c r="AJ121" s="62" t="n">
        <f aca="false">EXP((((AI121-AI$145)/AI$146+2)/4-1.9)^3)</f>
        <v>0.423785822289064</v>
      </c>
      <c r="AK121" s="62" t="n">
        <f aca="false">Z121/U121</f>
        <v>0.933627723205432</v>
      </c>
      <c r="AL121" s="62" t="n">
        <f aca="false">EXP((((AK121-AK$145)/AK$146+2)/4-1.9)^3)</f>
        <v>0.379623617252123</v>
      </c>
      <c r="AM121" s="62" t="n">
        <f aca="false">0.01*AD121+0.15*AF121+0.24*AH121+0.25*AJ121+0.35*AL121</f>
        <v>0.265565117700144</v>
      </c>
      <c r="AO121" s="54" t="n">
        <f aca="false">0.01*AD121/$AM$145</f>
        <v>0.00139088861552514</v>
      </c>
      <c r="AP121" s="53" t="n">
        <f aca="false">AO121*$J$145</f>
        <v>15486.0384015018</v>
      </c>
      <c r="AQ121" s="54" t="n">
        <f aca="false">0.15*AF121/$AM$145</f>
        <v>0.000319694128085593</v>
      </c>
      <c r="AR121" s="53" t="n">
        <f aca="false">AQ121*$J$145</f>
        <v>3559.44788749236</v>
      </c>
      <c r="AS121" s="54" t="n">
        <f aca="false">0.24*AH121/$AM$145</f>
        <v>0.00761594701010959</v>
      </c>
      <c r="AT121" s="53" t="n">
        <f aca="false">AS121*$J$145</f>
        <v>84795.3218869584</v>
      </c>
      <c r="AU121" s="54" t="n">
        <f aca="false">0.25*AJ121/$AM$145</f>
        <v>0.0369382481995772</v>
      </c>
      <c r="AV121" s="53" t="n">
        <f aca="false">AU121*$J$145</f>
        <v>411267.389579492</v>
      </c>
      <c r="AW121" s="54" t="n">
        <f aca="false">0.35*AL121/$AM$145</f>
        <v>0.0463245416022472</v>
      </c>
      <c r="AX121" s="53" t="n">
        <f aca="false">AW121*$J$145</f>
        <v>515773.601262467</v>
      </c>
    </row>
    <row r="122" customFormat="false" ht="12.8" hidden="false" customHeight="false" outlineLevel="0" collapsed="false">
      <c r="A122" s="60" t="s">
        <v>81</v>
      </c>
      <c r="B122" s="50"/>
      <c r="C122" s="50"/>
      <c r="D122" s="50"/>
      <c r="E122" s="50"/>
      <c r="F122" s="50"/>
      <c r="G122" s="50"/>
      <c r="H122" s="50"/>
      <c r="I122" s="54" t="n">
        <f aca="false">AO122+AQ122+AS122+AU122+AW122</f>
        <v>0.0650763063576155</v>
      </c>
      <c r="J122" s="53" t="n">
        <f aca="false">ROUND(AP122+AR122+AT122+AV122+AX122,0)</f>
        <v>724554</v>
      </c>
      <c r="K122" s="54" t="n">
        <f aca="false">I122-DatosMinisterio!J122</f>
        <v>1.0547118733939E-015</v>
      </c>
      <c r="L122" s="53" t="n">
        <f aca="false">J122-DatosMinisterio!K122</f>
        <v>0</v>
      </c>
      <c r="M122" s="54" t="n">
        <f aca="false">P155/P$178</f>
        <v>0.0726353940306448</v>
      </c>
      <c r="N122" s="53" t="n">
        <f aca="false">ROUND(N$145*M122,0)</f>
        <v>15365613</v>
      </c>
      <c r="O122" s="53" t="n">
        <f aca="false">N122-DatosMinisterio!L122</f>
        <v>0</v>
      </c>
      <c r="P122" s="55" t="n">
        <f aca="false">N122+J122</f>
        <v>16090167</v>
      </c>
      <c r="Q122" s="53" t="n">
        <f aca="false">P122-DatosMinisterio!M122</f>
        <v>0</v>
      </c>
      <c r="S122" s="55" t="n">
        <f aca="false">B122+DatosMinisterio!B122</f>
        <v>24210</v>
      </c>
      <c r="T122" s="55" t="n">
        <f aca="false">C122+DatosMinisterio!C122</f>
        <v>92</v>
      </c>
      <c r="U122" s="55" t="n">
        <f aca="false">D122+DatosMinisterio!D122</f>
        <v>1403.58364973843</v>
      </c>
      <c r="V122" s="55" t="n">
        <f aca="false">E122+DatosMinisterio!E122</f>
        <v>1103.6348107071</v>
      </c>
      <c r="W122" s="55" t="n">
        <f aca="false">F122+DatosMinisterio!F122</f>
        <v>337</v>
      </c>
      <c r="X122" s="55" t="n">
        <f aca="false">G122+DatosMinisterio!G122</f>
        <v>977</v>
      </c>
      <c r="Y122" s="55" t="n">
        <f aca="false">H122+DatosMinisterio!H122</f>
        <v>77</v>
      </c>
      <c r="Z122" s="55" t="n">
        <f aca="false">X122+0.33*Y122</f>
        <v>1002.41</v>
      </c>
      <c r="AC122" s="61" t="n">
        <f aca="false">IF(T122&gt;0,S122/T122,0)</f>
        <v>263.152173913043</v>
      </c>
      <c r="AD122" s="62" t="n">
        <f aca="false">EXP((((AC122-AC$145)/AC$146+2)/4-1.9)^3)</f>
        <v>0.171680849656123</v>
      </c>
      <c r="AE122" s="63" t="n">
        <f aca="false">S122/U122</f>
        <v>17.2487047740345</v>
      </c>
      <c r="AF122" s="62" t="n">
        <f aca="false">EXP((((AE122-AE$145)/AE$146+2)/4-1.9)^3)</f>
        <v>0.0663141074890967</v>
      </c>
      <c r="AG122" s="62" t="n">
        <f aca="false">V122/U122</f>
        <v>0.786297853293441</v>
      </c>
      <c r="AH122" s="62" t="n">
        <f aca="false">EXP((((AG122-AG$145)/AG$146+2)/4-1.9)^3)</f>
        <v>0.24547716321856</v>
      </c>
      <c r="AI122" s="62" t="n">
        <f aca="false">W122/U122</f>
        <v>0.240099690576192</v>
      </c>
      <c r="AJ122" s="62" t="n">
        <f aca="false">EXP((((AI122-AI$145)/AI$146+2)/4-1.9)^3)</f>
        <v>0.191872828712152</v>
      </c>
      <c r="AK122" s="62" t="n">
        <f aca="false">Z122/U122</f>
        <v>0.714179023235849</v>
      </c>
      <c r="AL122" s="62" t="n">
        <f aca="false">EXP((((AK122-AK$145)/AK$146+2)/4-1.9)^3)</f>
        <v>0.19458718314013</v>
      </c>
      <c r="AM122" s="62" t="n">
        <f aca="false">0.01*AD122+0.15*AF122+0.24*AH122+0.25*AJ122+0.35*AL122</f>
        <v>0.186652165069463</v>
      </c>
      <c r="AO122" s="54" t="n">
        <f aca="false">0.01*AD122/$AM$145</f>
        <v>0.0005985655491218</v>
      </c>
      <c r="AP122" s="53" t="n">
        <f aca="false">AO122*$J$145</f>
        <v>6664.37914298154</v>
      </c>
      <c r="AQ122" s="54" t="n">
        <f aca="false">0.15*AF122/$AM$145</f>
        <v>0.00346806358221423</v>
      </c>
      <c r="AR122" s="53" t="n">
        <f aca="false">AQ122*$J$145</f>
        <v>38613.132075096</v>
      </c>
      <c r="AS122" s="54" t="n">
        <f aca="false">0.24*AH122/$AM$145</f>
        <v>0.020540556264919</v>
      </c>
      <c r="AT122" s="53" t="n">
        <f aca="false">AS122*$J$145</f>
        <v>228696.848587438</v>
      </c>
      <c r="AU122" s="54" t="n">
        <f aca="false">0.25*AJ122/$AM$145</f>
        <v>0.0167241228869853</v>
      </c>
      <c r="AV122" s="53" t="n">
        <f aca="false">AU122*$J$145</f>
        <v>186204.996121495</v>
      </c>
      <c r="AW122" s="54" t="n">
        <f aca="false">0.35*AL122/$AM$145</f>
        <v>0.0237449980743753</v>
      </c>
      <c r="AX122" s="53" t="n">
        <f aca="false">AW122*$J$145</f>
        <v>264374.837725254</v>
      </c>
    </row>
    <row r="123" customFormat="false" ht="12.8" hidden="false" customHeight="false" outlineLevel="0" collapsed="false">
      <c r="A123" s="60" t="s">
        <v>82</v>
      </c>
      <c r="B123" s="50"/>
      <c r="C123" s="50"/>
      <c r="D123" s="50"/>
      <c r="E123" s="50"/>
      <c r="F123" s="50"/>
      <c r="G123" s="50"/>
      <c r="H123" s="50"/>
      <c r="I123" s="54" t="n">
        <f aca="false">AO123+AQ123+AS123+AU123+AW123</f>
        <v>0.0968118738602447</v>
      </c>
      <c r="J123" s="53" t="n">
        <f aca="false">ROUND(AP123+AR123+AT123+AV123+AX123,0)</f>
        <v>1077895</v>
      </c>
      <c r="K123" s="54" t="n">
        <f aca="false">I123-DatosMinisterio!J123</f>
        <v>-3.7470027081099E-016</v>
      </c>
      <c r="L123" s="53" t="n">
        <f aca="false">J123-DatosMinisterio!K123</f>
        <v>0</v>
      </c>
      <c r="M123" s="54" t="n">
        <f aca="false">P156/P$178</f>
        <v>0.0591192214137357</v>
      </c>
      <c r="N123" s="53" t="n">
        <f aca="false">ROUND(N$145*M123,0)</f>
        <v>12506342</v>
      </c>
      <c r="O123" s="53" t="n">
        <f aca="false">N123-DatosMinisterio!L123</f>
        <v>-2</v>
      </c>
      <c r="P123" s="55" t="n">
        <f aca="false">N123+J123</f>
        <v>13584237</v>
      </c>
      <c r="Q123" s="53" t="n">
        <f aca="false">P123-DatosMinisterio!M123</f>
        <v>-2</v>
      </c>
      <c r="S123" s="55" t="n">
        <f aca="false">B123+DatosMinisterio!B123</f>
        <v>13806</v>
      </c>
      <c r="T123" s="55" t="n">
        <f aca="false">C123+DatosMinisterio!C123</f>
        <v>53</v>
      </c>
      <c r="U123" s="55" t="n">
        <f aca="false">D123+DatosMinisterio!D123</f>
        <v>623.992958044321</v>
      </c>
      <c r="V123" s="55" t="n">
        <f aca="false">E123+DatosMinisterio!E123</f>
        <v>506.390536731368</v>
      </c>
      <c r="W123" s="55" t="n">
        <f aca="false">F123+DatosMinisterio!F123</f>
        <v>201</v>
      </c>
      <c r="X123" s="55" t="n">
        <f aca="false">G123+DatosMinisterio!G123</f>
        <v>447</v>
      </c>
      <c r="Y123" s="55" t="n">
        <f aca="false">H123+DatosMinisterio!H123</f>
        <v>56</v>
      </c>
      <c r="Z123" s="55" t="n">
        <f aca="false">X123+0.33*Y123</f>
        <v>465.48</v>
      </c>
      <c r="AC123" s="61" t="n">
        <f aca="false">IF(T123&gt;0,S123/T123,0)</f>
        <v>260.490566037736</v>
      </c>
      <c r="AD123" s="62" t="n">
        <f aca="false">EXP((((AC123-AC$145)/AC$146+2)/4-1.9)^3)</f>
        <v>0.165369059103064</v>
      </c>
      <c r="AE123" s="63" t="n">
        <f aca="false">S123/U123</f>
        <v>22.1252496875444</v>
      </c>
      <c r="AF123" s="62" t="n">
        <f aca="false">EXP((((AE123-AE$145)/AE$146+2)/4-1.9)^3)</f>
        <v>0.248618901869866</v>
      </c>
      <c r="AG123" s="62" t="n">
        <f aca="false">V123/U123</f>
        <v>0.81153245433805</v>
      </c>
      <c r="AH123" s="62" t="n">
        <f aca="false">EXP((((AG123-AG$145)/AG$146+2)/4-1.9)^3)</f>
        <v>0.297029174719144</v>
      </c>
      <c r="AI123" s="62" t="n">
        <f aca="false">W123/U123</f>
        <v>0.322119019788238</v>
      </c>
      <c r="AJ123" s="62" t="n">
        <f aca="false">EXP((((AI123-AI$145)/AI$146+2)/4-1.9)^3)</f>
        <v>0.365209801056573</v>
      </c>
      <c r="AK123" s="62" t="n">
        <f aca="false">Z123/U123</f>
        <v>0.745969956870792</v>
      </c>
      <c r="AL123" s="62" t="n">
        <f aca="false">EXP((((AK123-AK$145)/AK$146+2)/4-1.9)^3)</f>
        <v>0.217543684458518</v>
      </c>
      <c r="AM123" s="62" t="n">
        <f aca="false">0.01*AD123+0.15*AF123+0.24*AH123+0.25*AJ123+0.35*AL123</f>
        <v>0.27767626762873</v>
      </c>
      <c r="AO123" s="54" t="n">
        <f aca="false">0.01*AD123/$AM$145</f>
        <v>0.000576559481549902</v>
      </c>
      <c r="AP123" s="53" t="n">
        <f aca="false">AO123*$J$145</f>
        <v>6419.36541313965</v>
      </c>
      <c r="AQ123" s="54" t="n">
        <f aca="false">0.15*AF123/$AM$145</f>
        <v>0.013002152815926</v>
      </c>
      <c r="AR123" s="53" t="n">
        <f aca="false">AQ123*$J$145</f>
        <v>144764.890273836</v>
      </c>
      <c r="AS123" s="54" t="n">
        <f aca="false">0.24*AH123/$AM$145</f>
        <v>0.0248542243019522</v>
      </c>
      <c r="AT123" s="53" t="n">
        <f aca="false">AS123*$J$145</f>
        <v>276724.870477319</v>
      </c>
      <c r="AU123" s="54" t="n">
        <f aca="false">0.25*AJ123/$AM$145</f>
        <v>0.0318326134731903</v>
      </c>
      <c r="AV123" s="53" t="n">
        <f aca="false">AU123*$J$145</f>
        <v>354421.676303583</v>
      </c>
      <c r="AW123" s="54" t="n">
        <f aca="false">0.35*AL123/$AM$145</f>
        <v>0.0265463237876263</v>
      </c>
      <c r="AX123" s="53" t="n">
        <f aca="false">AW123*$J$145</f>
        <v>295564.565706556</v>
      </c>
    </row>
    <row r="124" customFormat="false" ht="12.8" hidden="false" customHeight="false" outlineLevel="0" collapsed="false">
      <c r="A124" s="60" t="s">
        <v>83</v>
      </c>
      <c r="B124" s="50"/>
      <c r="C124" s="50"/>
      <c r="D124" s="50"/>
      <c r="E124" s="50"/>
      <c r="F124" s="50"/>
      <c r="G124" s="50"/>
      <c r="H124" s="50"/>
      <c r="I124" s="54" t="n">
        <f aca="false">AO124+AQ124+AS124+AU124+AW124</f>
        <v>0.0483237348045894</v>
      </c>
      <c r="J124" s="53" t="n">
        <f aca="false">ROUND(AP124+AR124+AT124+AV124+AX124,0)</f>
        <v>538032</v>
      </c>
      <c r="K124" s="54" t="n">
        <f aca="false">I124-DatosMinisterio!J124</f>
        <v>0</v>
      </c>
      <c r="L124" s="53" t="n">
        <f aca="false">J124-DatosMinisterio!K124</f>
        <v>0</v>
      </c>
      <c r="M124" s="54" t="n">
        <f aca="false">P157/P$178</f>
        <v>0.0563741501135726</v>
      </c>
      <c r="N124" s="53" t="n">
        <f aca="false">ROUND(N$145*M124,0)</f>
        <v>11925637</v>
      </c>
      <c r="O124" s="53" t="n">
        <f aca="false">N124-DatosMinisterio!L124</f>
        <v>0</v>
      </c>
      <c r="P124" s="55" t="n">
        <f aca="false">N124+J124</f>
        <v>12463669</v>
      </c>
      <c r="Q124" s="53" t="n">
        <f aca="false">P124-DatosMinisterio!M124</f>
        <v>0</v>
      </c>
      <c r="S124" s="55" t="n">
        <f aca="false">B124+DatosMinisterio!B124</f>
        <v>14988</v>
      </c>
      <c r="T124" s="55" t="n">
        <f aca="false">C124+DatosMinisterio!C124</f>
        <v>80</v>
      </c>
      <c r="U124" s="55" t="n">
        <f aca="false">D124+DatosMinisterio!D124</f>
        <v>671.216677022115</v>
      </c>
      <c r="V124" s="55" t="n">
        <f aca="false">E124+DatosMinisterio!E124</f>
        <v>386.090462373489</v>
      </c>
      <c r="W124" s="55" t="n">
        <f aca="false">F124+DatosMinisterio!F124</f>
        <v>142</v>
      </c>
      <c r="X124" s="55" t="n">
        <f aca="false">G124+DatosMinisterio!G124</f>
        <v>446</v>
      </c>
      <c r="Y124" s="55" t="n">
        <f aca="false">H124+DatosMinisterio!H124</f>
        <v>9</v>
      </c>
      <c r="Z124" s="55" t="n">
        <f aca="false">X124+0.33*Y124</f>
        <v>448.97</v>
      </c>
      <c r="AC124" s="61" t="n">
        <f aca="false">IF(T124&gt;0,S124/T124,0)</f>
        <v>187.35</v>
      </c>
      <c r="AD124" s="62" t="n">
        <f aca="false">EXP((((AC124-AC$145)/AC$146+2)/4-1.9)^3)</f>
        <v>0.047459307160032</v>
      </c>
      <c r="AE124" s="63" t="n">
        <f aca="false">S124/U124</f>
        <v>22.3296001322479</v>
      </c>
      <c r="AF124" s="62" t="n">
        <f aca="false">EXP((((AE124-AE$145)/AE$146+2)/4-1.9)^3)</f>
        <v>0.259582504423635</v>
      </c>
      <c r="AG124" s="62" t="n">
        <f aca="false">V124/U124</f>
        <v>0.575209877213418</v>
      </c>
      <c r="AH124" s="62" t="n">
        <f aca="false">EXP((((AG124-AG$145)/AG$146+2)/4-1.9)^3)</f>
        <v>0.0217276460650409</v>
      </c>
      <c r="AI124" s="62" t="n">
        <f aca="false">W124/U124</f>
        <v>0.211556126152869</v>
      </c>
      <c r="AJ124" s="62" t="n">
        <f aca="false">EXP((((AI124-AI$145)/AI$146+2)/4-1.9)^3)</f>
        <v>0.145625145236759</v>
      </c>
      <c r="AK124" s="62" t="n">
        <f aca="false">Z124/U124</f>
        <v>0.668889816611645</v>
      </c>
      <c r="AL124" s="62" t="n">
        <f aca="false">EXP((((AK124-AK$145)/AK$146+2)/4-1.9)^3)</f>
        <v>0.164484203414304</v>
      </c>
      <c r="AM124" s="62" t="n">
        <f aca="false">0.01*AD124+0.15*AF124+0.24*AH124+0.25*AJ124+0.35*AL124</f>
        <v>0.138602361294952</v>
      </c>
      <c r="AO124" s="54" t="n">
        <f aca="false">0.01*AD124/$AM$145</f>
        <v>0.000165466948166234</v>
      </c>
      <c r="AP124" s="53" t="n">
        <f aca="false">AO124*$J$145</f>
        <v>1842.29526712615</v>
      </c>
      <c r="AQ124" s="54" t="n">
        <f aca="false">0.15*AF124/$AM$145</f>
        <v>0.0135755220760469</v>
      </c>
      <c r="AR124" s="53" t="n">
        <f aca="false">AQ124*$J$145</f>
        <v>151148.736026373</v>
      </c>
      <c r="AS124" s="54" t="n">
        <f aca="false">0.24*AH124/$AM$145</f>
        <v>0.00181808332250385</v>
      </c>
      <c r="AT124" s="53" t="n">
        <f aca="false">AS124*$J$145</f>
        <v>20242.3888118421</v>
      </c>
      <c r="AU124" s="54" t="n">
        <f aca="false">0.25*AJ124/$AM$145</f>
        <v>0.0126930573793141</v>
      </c>
      <c r="AV124" s="53" t="n">
        <f aca="false">AU124*$J$145</f>
        <v>141323.44733752</v>
      </c>
      <c r="AW124" s="54" t="n">
        <f aca="false">0.35*AL124/$AM$145</f>
        <v>0.0200716050785584</v>
      </c>
      <c r="AX124" s="53" t="n">
        <f aca="false">AW124*$J$145</f>
        <v>223475.585001448</v>
      </c>
    </row>
    <row r="125" customFormat="false" ht="12.8" hidden="false" customHeight="false" outlineLevel="0" collapsed="false">
      <c r="A125" s="60" t="s">
        <v>84</v>
      </c>
      <c r="B125" s="50"/>
      <c r="C125" s="50"/>
      <c r="D125" s="50"/>
      <c r="E125" s="50"/>
      <c r="F125" s="50"/>
      <c r="G125" s="50"/>
      <c r="H125" s="50"/>
      <c r="I125" s="54" t="n">
        <f aca="false">AO125+AQ125+AS125+AU125+AW125</f>
        <v>0.0284609916261833</v>
      </c>
      <c r="J125" s="53" t="n">
        <f aca="false">ROUND(AP125+AR125+AT125+AV125+AX125,0)</f>
        <v>316882</v>
      </c>
      <c r="K125" s="54" t="n">
        <f aca="false">I125-DatosMinisterio!J125</f>
        <v>0</v>
      </c>
      <c r="L125" s="53" t="n">
        <f aca="false">J125-DatosMinisterio!K125</f>
        <v>0</v>
      </c>
      <c r="M125" s="54" t="n">
        <f aca="false">P158/P$178</f>
        <v>0.0577474489721462</v>
      </c>
      <c r="N125" s="53" t="n">
        <f aca="false">ROUND(N$145*M125,0)</f>
        <v>12216151</v>
      </c>
      <c r="O125" s="53" t="n">
        <f aca="false">N125-DatosMinisterio!L125</f>
        <v>0</v>
      </c>
      <c r="P125" s="55" t="n">
        <f aca="false">N125+J125</f>
        <v>12533033</v>
      </c>
      <c r="Q125" s="53" t="n">
        <f aca="false">P125-DatosMinisterio!M125</f>
        <v>0</v>
      </c>
      <c r="S125" s="55" t="n">
        <f aca="false">B125+DatosMinisterio!B125</f>
        <v>19186</v>
      </c>
      <c r="T125" s="55" t="n">
        <f aca="false">C125+DatosMinisterio!C125</f>
        <v>66</v>
      </c>
      <c r="U125" s="55" t="n">
        <f aca="false">D125+DatosMinisterio!D125</f>
        <v>1054.52049654736</v>
      </c>
      <c r="V125" s="55" t="n">
        <f aca="false">E125+DatosMinisterio!E125</f>
        <v>650.250050858559</v>
      </c>
      <c r="W125" s="55" t="n">
        <f aca="false">F125+DatosMinisterio!F125</f>
        <v>205</v>
      </c>
      <c r="X125" s="55" t="n">
        <f aca="false">G125+DatosMinisterio!G125</f>
        <v>491</v>
      </c>
      <c r="Y125" s="55" t="n">
        <f aca="false">H125+DatosMinisterio!H125</f>
        <v>59</v>
      </c>
      <c r="Z125" s="55" t="n">
        <f aca="false">X125+0.33*Y125</f>
        <v>510.47</v>
      </c>
      <c r="AC125" s="61" t="n">
        <f aca="false">IF(T125&gt;0,S125/T125,0)</f>
        <v>290.69696969697</v>
      </c>
      <c r="AD125" s="62" t="n">
        <f aca="false">EXP((((AC125-AC$145)/AC$146+2)/4-1.9)^3)</f>
        <v>0.245480891709992</v>
      </c>
      <c r="AE125" s="63" t="n">
        <f aca="false">S125/U125</f>
        <v>18.1940512894889</v>
      </c>
      <c r="AF125" s="62" t="n">
        <f aca="false">EXP((((AE125-AE$145)/AE$146+2)/4-1.9)^3)</f>
        <v>0.0897652148583135</v>
      </c>
      <c r="AG125" s="62" t="n">
        <f aca="false">V125/U125</f>
        <v>0.616631021386084</v>
      </c>
      <c r="AH125" s="62" t="n">
        <f aca="false">EXP((((AG125-AG$145)/AG$146+2)/4-1.9)^3)</f>
        <v>0.039808918371946</v>
      </c>
      <c r="AI125" s="62" t="n">
        <f aca="false">W125/U125</f>
        <v>0.194401152629273</v>
      </c>
      <c r="AJ125" s="62" t="n">
        <f aca="false">EXP((((AI125-AI$145)/AI$146+2)/4-1.9)^3)</f>
        <v>0.121675947754778</v>
      </c>
      <c r="AK125" s="62" t="n">
        <f aca="false">Z125/U125</f>
        <v>0.484077836013</v>
      </c>
      <c r="AL125" s="62" t="n">
        <f aca="false">EXP((((AK125-AK$145)/AK$146+2)/4-1.9)^3)</f>
        <v>0.0735406579462575</v>
      </c>
      <c r="AM125" s="62" t="n">
        <f aca="false">0.01*AD125+0.15*AF125+0.24*AH125+0.25*AJ125+0.35*AL125</f>
        <v>0.0816319487749986</v>
      </c>
      <c r="AO125" s="54" t="n">
        <f aca="false">0.01*AD125/$AM$145</f>
        <v>0.000855869510429464</v>
      </c>
      <c r="AP125" s="53" t="n">
        <f aca="false">AO125*$J$145</f>
        <v>9529.18009195229</v>
      </c>
      <c r="AQ125" s="54" t="n">
        <f aca="false">0.15*AF125/$AM$145</f>
        <v>0.00469449841650872</v>
      </c>
      <c r="AR125" s="53" t="n">
        <f aca="false">AQ125*$J$145</f>
        <v>52268.1557260395</v>
      </c>
      <c r="AS125" s="54" t="n">
        <f aca="false">0.24*AH125/$AM$145</f>
        <v>0.00333105253842488</v>
      </c>
      <c r="AT125" s="53" t="n">
        <f aca="false">AS125*$J$145</f>
        <v>37087.662485462</v>
      </c>
      <c r="AU125" s="54" t="n">
        <f aca="false">0.25*AJ125/$AM$145</f>
        <v>0.0106055845233517</v>
      </c>
      <c r="AV125" s="53" t="n">
        <f aca="false">AU125*$J$145</f>
        <v>118081.697819482</v>
      </c>
      <c r="AW125" s="54" t="n">
        <f aca="false">0.35*AL125/$AM$145</f>
        <v>0.00897398663746858</v>
      </c>
      <c r="AX125" s="53" t="n">
        <f aca="false">AW125*$J$145</f>
        <v>99915.6223806843</v>
      </c>
    </row>
    <row r="126" customFormat="false" ht="12.8" hidden="false" customHeight="false" outlineLevel="0" collapsed="false">
      <c r="A126" s="60" t="s">
        <v>85</v>
      </c>
      <c r="B126" s="50"/>
      <c r="C126" s="50"/>
      <c r="D126" s="50"/>
      <c r="E126" s="50"/>
      <c r="F126" s="50"/>
      <c r="G126" s="50"/>
      <c r="H126" s="50"/>
      <c r="I126" s="54" t="n">
        <f aca="false">AO126+AQ126+AS126+AU126+AW126</f>
        <v>0.0243590505474636</v>
      </c>
      <c r="J126" s="53" t="n">
        <f aca="false">ROUND(AP126+AR126+AT126+AV126+AX126,0)</f>
        <v>271212</v>
      </c>
      <c r="K126" s="54" t="n">
        <f aca="false">I126-DatosMinisterio!J126</f>
        <v>0</v>
      </c>
      <c r="L126" s="53" t="n">
        <f aca="false">J126-DatosMinisterio!K126</f>
        <v>0</v>
      </c>
      <c r="M126" s="54" t="n">
        <f aca="false">P159/P$178</f>
        <v>0.044109588543062</v>
      </c>
      <c r="N126" s="53" t="n">
        <f aca="false">ROUND(N$145*M126,0)</f>
        <v>9331137</v>
      </c>
      <c r="O126" s="53" t="n">
        <f aca="false">N126-DatosMinisterio!L126</f>
        <v>1</v>
      </c>
      <c r="P126" s="55" t="n">
        <f aca="false">N126+J126</f>
        <v>9602349</v>
      </c>
      <c r="Q126" s="53" t="n">
        <f aca="false">P126-DatosMinisterio!M126</f>
        <v>1</v>
      </c>
      <c r="S126" s="55" t="n">
        <f aca="false">B126+DatosMinisterio!B126</f>
        <v>12795</v>
      </c>
      <c r="T126" s="55" t="n">
        <f aca="false">C126+DatosMinisterio!C126</f>
        <v>61</v>
      </c>
      <c r="U126" s="55" t="n">
        <f aca="false">D126+DatosMinisterio!D126</f>
        <v>981.603232663224</v>
      </c>
      <c r="V126" s="55" t="n">
        <f aca="false">E126+DatosMinisterio!E126</f>
        <v>626.069518132141</v>
      </c>
      <c r="W126" s="55" t="n">
        <f aca="false">F126+DatosMinisterio!F126</f>
        <v>168</v>
      </c>
      <c r="X126" s="55" t="n">
        <f aca="false">G126+DatosMinisterio!G126</f>
        <v>503</v>
      </c>
      <c r="Y126" s="55" t="n">
        <f aca="false">H126+DatosMinisterio!H126</f>
        <v>34</v>
      </c>
      <c r="Z126" s="55" t="n">
        <f aca="false">X126+0.33*Y126</f>
        <v>514.22</v>
      </c>
      <c r="AC126" s="61" t="n">
        <f aca="false">IF(T126&gt;0,S126/T126,0)</f>
        <v>209.754098360656</v>
      </c>
      <c r="AD126" s="62" t="n">
        <f aca="false">EXP((((AC126-AC$145)/AC$146+2)/4-1.9)^3)</f>
        <v>0.0729023586413539</v>
      </c>
      <c r="AE126" s="63" t="n">
        <f aca="false">S126/U126</f>
        <v>13.0347981488258</v>
      </c>
      <c r="AF126" s="62" t="n">
        <f aca="false">EXP((((AE126-AE$145)/AE$146+2)/4-1.9)^3)</f>
        <v>0.012620169599007</v>
      </c>
      <c r="AG126" s="62" t="n">
        <f aca="false">V126/U126</f>
        <v>0.637803032120757</v>
      </c>
      <c r="AH126" s="62" t="n">
        <f aca="false">EXP((((AG126-AG$145)/AG$146+2)/4-1.9)^3)</f>
        <v>0.0528410156878323</v>
      </c>
      <c r="AI126" s="62" t="n">
        <f aca="false">W126/U126</f>
        <v>0.171148580617642</v>
      </c>
      <c r="AJ126" s="62" t="n">
        <f aca="false">EXP((((AI126-AI$145)/AI$146+2)/4-1.9)^3)</f>
        <v>0.0937342720146598</v>
      </c>
      <c r="AK126" s="62" t="n">
        <f aca="false">Z126/U126</f>
        <v>0.523857280507167</v>
      </c>
      <c r="AL126" s="62" t="n">
        <f aca="false">EXP((((AK126-AK$145)/AK$146+2)/4-1.9)^3)</f>
        <v>0.0889408041944793</v>
      </c>
      <c r="AM126" s="62" t="n">
        <f aca="false">0.01*AD126+0.15*AF126+0.24*AH126+0.25*AJ126+0.35*AL126</f>
        <v>0.0698667422630771</v>
      </c>
      <c r="AO126" s="54" t="n">
        <f aca="false">0.01*AD126/$AM$145</f>
        <v>0.000254174186694911</v>
      </c>
      <c r="AP126" s="53" t="n">
        <f aca="false">AO126*$J$145</f>
        <v>2829.95429820364</v>
      </c>
      <c r="AQ126" s="54" t="n">
        <f aca="false">0.15*AF126/$AM$145</f>
        <v>0.000660003613784284</v>
      </c>
      <c r="AR126" s="53" t="n">
        <f aca="false">AQ126*$J$145</f>
        <v>7348.42545557428</v>
      </c>
      <c r="AS126" s="54" t="n">
        <f aca="false">0.24*AH126/$AM$145</f>
        <v>0.00442152679948081</v>
      </c>
      <c r="AT126" s="53" t="n">
        <f aca="false">AS126*$J$145</f>
        <v>49228.9123986949</v>
      </c>
      <c r="AU126" s="54" t="n">
        <f aca="false">0.25*AJ126/$AM$145</f>
        <v>0.00817011712610456</v>
      </c>
      <c r="AV126" s="53" t="n">
        <f aca="false">AU126*$J$145</f>
        <v>90965.4059623268</v>
      </c>
      <c r="AW126" s="54" t="n">
        <f aca="false">0.35*AL126/$AM$145</f>
        <v>0.010853228821399</v>
      </c>
      <c r="AX126" s="53" t="n">
        <f aca="false">AW126*$J$145</f>
        <v>120838.948879464</v>
      </c>
    </row>
    <row r="127" customFormat="false" ht="12.8" hidden="false" customHeight="false" outlineLevel="0" collapsed="false">
      <c r="A127" s="60" t="s">
        <v>86</v>
      </c>
      <c r="B127" s="50"/>
      <c r="C127" s="50"/>
      <c r="D127" s="50"/>
      <c r="E127" s="50"/>
      <c r="F127" s="50"/>
      <c r="G127" s="50"/>
      <c r="H127" s="50"/>
      <c r="I127" s="54" t="n">
        <f aca="false">AO127+AQ127+AS127+AU127+AW127</f>
        <v>0.0204749074979799</v>
      </c>
      <c r="J127" s="53" t="n">
        <f aca="false">ROUND(AP127+AR127+AT127+AV127+AX127,0)</f>
        <v>227966</v>
      </c>
      <c r="K127" s="54" t="n">
        <f aca="false">I127-DatosMinisterio!J127</f>
        <v>0</v>
      </c>
      <c r="L127" s="53" t="n">
        <f aca="false">J127-DatosMinisterio!K127</f>
        <v>0</v>
      </c>
      <c r="M127" s="54" t="n">
        <f aca="false">P160/P$178</f>
        <v>0.043617800118314</v>
      </c>
      <c r="N127" s="53" t="n">
        <f aca="false">ROUND(N$145*M127,0)</f>
        <v>9227102</v>
      </c>
      <c r="O127" s="53" t="n">
        <f aca="false">N127-DatosMinisterio!L127</f>
        <v>1</v>
      </c>
      <c r="P127" s="55" t="n">
        <f aca="false">N127+J127</f>
        <v>9455068</v>
      </c>
      <c r="Q127" s="53" t="n">
        <f aca="false">P127-DatosMinisterio!M127</f>
        <v>1</v>
      </c>
      <c r="S127" s="55" t="n">
        <f aca="false">B127+DatosMinisterio!B127</f>
        <v>10131</v>
      </c>
      <c r="T127" s="55" t="n">
        <f aca="false">C127+DatosMinisterio!C127</f>
        <v>48</v>
      </c>
      <c r="U127" s="55" t="n">
        <f aca="false">D127+DatosMinisterio!D127</f>
        <v>568.195538220483</v>
      </c>
      <c r="V127" s="55" t="n">
        <f aca="false">E127+DatosMinisterio!E127</f>
        <v>348.597142929121</v>
      </c>
      <c r="W127" s="55" t="n">
        <f aca="false">F127+DatosMinisterio!F127</f>
        <v>51</v>
      </c>
      <c r="X127" s="55" t="n">
        <f aca="false">G127+DatosMinisterio!G127</f>
        <v>276</v>
      </c>
      <c r="Y127" s="55" t="n">
        <f aca="false">H127+DatosMinisterio!H127</f>
        <v>38</v>
      </c>
      <c r="Z127" s="55" t="n">
        <f aca="false">X127+0.33*Y127</f>
        <v>288.54</v>
      </c>
      <c r="AC127" s="61" t="n">
        <f aca="false">IF(T127&gt;0,S127/T127,0)</f>
        <v>211.0625</v>
      </c>
      <c r="AD127" s="62" t="n">
        <f aca="false">EXP((((AC127-AC$145)/AC$146+2)/4-1.9)^3)</f>
        <v>0.0746536840171687</v>
      </c>
      <c r="AE127" s="63" t="n">
        <f aca="false">S127/U127</f>
        <v>17.8301294510848</v>
      </c>
      <c r="AF127" s="62" t="n">
        <f aca="false">EXP((((AE127-AE$145)/AE$146+2)/4-1.9)^3)</f>
        <v>0.0801144224317766</v>
      </c>
      <c r="AG127" s="62" t="n">
        <f aca="false">V127/U127</f>
        <v>0.613516156816161</v>
      </c>
      <c r="AH127" s="62" t="n">
        <f aca="false">EXP((((AG127-AG$145)/AG$146+2)/4-1.9)^3)</f>
        <v>0.0381281252148823</v>
      </c>
      <c r="AI127" s="62" t="n">
        <f aca="false">W127/U127</f>
        <v>0.0897578325935568</v>
      </c>
      <c r="AJ127" s="62" t="n">
        <f aca="false">EXP((((AI127-AI$145)/AI$146+2)/4-1.9)^3)</f>
        <v>0.0317859678384812</v>
      </c>
      <c r="AK127" s="62" t="n">
        <f aca="false">Z127/U127</f>
        <v>0.507818137579311</v>
      </c>
      <c r="AL127" s="62" t="n">
        <f aca="false">EXP((((AK127-AK$145)/AK$146+2)/4-1.9)^3)</f>
        <v>0.0824722367347086</v>
      </c>
      <c r="AM127" s="62" t="n">
        <f aca="false">0.01*AD127+0.15*AF127+0.24*AH127+0.25*AJ127+0.35*AL127</f>
        <v>0.0587262250732783</v>
      </c>
      <c r="AO127" s="54" t="n">
        <f aca="false">0.01*AD127/$AM$145</f>
        <v>0.000260280185339286</v>
      </c>
      <c r="AP127" s="53" t="n">
        <f aca="false">AO127*$J$145</f>
        <v>2897.93798031223</v>
      </c>
      <c r="AQ127" s="54" t="n">
        <f aca="false">0.15*AF127/$AM$145</f>
        <v>0.00418978587461882</v>
      </c>
      <c r="AR127" s="53" t="n">
        <f aca="false">AQ127*$J$145</f>
        <v>46648.7281757784</v>
      </c>
      <c r="AS127" s="54" t="n">
        <f aca="false">0.24*AH127/$AM$145</f>
        <v>0.0031904104275267</v>
      </c>
      <c r="AT127" s="53" t="n">
        <f aca="false">AS127*$J$145</f>
        <v>35521.7648960168</v>
      </c>
      <c r="AU127" s="54" t="n">
        <f aca="false">0.25*AJ127/$AM$145</f>
        <v>0.00277054565662353</v>
      </c>
      <c r="AV127" s="53" t="n">
        <f aca="false">AU127*$J$145</f>
        <v>30847.0253855569</v>
      </c>
      <c r="AW127" s="54" t="n">
        <f aca="false">0.35*AL127/$AM$145</f>
        <v>0.0100638853538716</v>
      </c>
      <c r="AX127" s="53" t="n">
        <f aca="false">AW127*$J$145</f>
        <v>112050.464227522</v>
      </c>
    </row>
    <row r="128" customFormat="false" ht="12.8" hidden="false" customHeight="false" outlineLevel="0" collapsed="false">
      <c r="A128" s="60" t="s">
        <v>87</v>
      </c>
      <c r="B128" s="50"/>
      <c r="C128" s="50"/>
      <c r="D128" s="50"/>
      <c r="E128" s="50"/>
      <c r="F128" s="50"/>
      <c r="G128" s="50"/>
      <c r="H128" s="50"/>
      <c r="I128" s="54" t="n">
        <f aca="false">AO128+AQ128+AS128+AU128+AW128</f>
        <v>0.014097634445503</v>
      </c>
      <c r="J128" s="53" t="n">
        <f aca="false">ROUND(AP128+AR128+AT128+AV128+AX128,0)</f>
        <v>156962</v>
      </c>
      <c r="K128" s="54" t="n">
        <f aca="false">I128-DatosMinisterio!J128</f>
        <v>0</v>
      </c>
      <c r="L128" s="53" t="n">
        <f aca="false">J128-DatosMinisterio!K128</f>
        <v>0</v>
      </c>
      <c r="M128" s="54" t="n">
        <f aca="false">P161/P$178</f>
        <v>0.0191179980599055</v>
      </c>
      <c r="N128" s="53" t="n">
        <f aca="false">ROUND(N$145*M128,0)</f>
        <v>4044306</v>
      </c>
      <c r="O128" s="53" t="n">
        <f aca="false">N128-DatosMinisterio!L128</f>
        <v>-1</v>
      </c>
      <c r="P128" s="55" t="n">
        <f aca="false">N128+J128</f>
        <v>4201268</v>
      </c>
      <c r="Q128" s="53" t="n">
        <f aca="false">P128-DatosMinisterio!M128</f>
        <v>-1</v>
      </c>
      <c r="S128" s="55" t="n">
        <f aca="false">B128+DatosMinisterio!B128</f>
        <v>14158</v>
      </c>
      <c r="T128" s="55" t="n">
        <f aca="false">C128+DatosMinisterio!C128</f>
        <v>60</v>
      </c>
      <c r="U128" s="55" t="n">
        <f aca="false">D128+DatosMinisterio!D128</f>
        <v>916.558630722538</v>
      </c>
      <c r="V128" s="55" t="n">
        <f aca="false">E128+DatosMinisterio!E128</f>
        <v>535.788453426594</v>
      </c>
      <c r="W128" s="55" t="n">
        <f aca="false">F128+DatosMinisterio!F128</f>
        <v>102</v>
      </c>
      <c r="X128" s="55" t="n">
        <f aca="false">G128+DatosMinisterio!G128</f>
        <v>357</v>
      </c>
      <c r="Y128" s="55" t="n">
        <f aca="false">H128+DatosMinisterio!H128</f>
        <v>45</v>
      </c>
      <c r="Z128" s="55" t="n">
        <f aca="false">X128+0.33*Y128</f>
        <v>371.85</v>
      </c>
      <c r="AC128" s="61" t="n">
        <f aca="false">IF(T128&gt;0,S128/T128,0)</f>
        <v>235.966666666667</v>
      </c>
      <c r="AD128" s="62" t="n">
        <f aca="false">EXP((((AC128-AC$145)/AC$146+2)/4-1.9)^3)</f>
        <v>0.114179397977062</v>
      </c>
      <c r="AE128" s="63" t="n">
        <f aca="false">S128/U128</f>
        <v>15.4469114418125</v>
      </c>
      <c r="AF128" s="62" t="n">
        <f aca="false">EXP((((AE128-AE$145)/AE$146+2)/4-1.9)^3)</f>
        <v>0.0347807976491076</v>
      </c>
      <c r="AG128" s="62" t="n">
        <f aca="false">V128/U128</f>
        <v>0.584565390000445</v>
      </c>
      <c r="AH128" s="62" t="n">
        <f aca="false">EXP((((AG128-AG$145)/AG$146+2)/4-1.9)^3)</f>
        <v>0.0250644356562149</v>
      </c>
      <c r="AI128" s="62" t="n">
        <f aca="false">W128/U128</f>
        <v>0.111285843132143</v>
      </c>
      <c r="AJ128" s="62" t="n">
        <f aca="false">EXP((((AI128-AI$145)/AI$146+2)/4-1.9)^3)</f>
        <v>0.0434514305445982</v>
      </c>
      <c r="AK128" s="62" t="n">
        <f aca="false">Z128/U128</f>
        <v>0.405702360477327</v>
      </c>
      <c r="AL128" s="62" t="n">
        <f aca="false">EXP((((AK128-AK$145)/AK$146+2)/4-1.9)^3)</f>
        <v>0.0491361856378144</v>
      </c>
      <c r="AM128" s="62" t="n">
        <f aca="false">0.01*AD128+0.15*AF128+0.24*AH128+0.25*AJ128+0.35*AL128</f>
        <v>0.0404349007940129</v>
      </c>
      <c r="AO128" s="54" t="n">
        <f aca="false">0.01*AD128/$AM$145</f>
        <v>0.000398086648484262</v>
      </c>
      <c r="AP128" s="53" t="n">
        <f aca="false">AO128*$J$145</f>
        <v>4432.26370303195</v>
      </c>
      <c r="AQ128" s="54" t="n">
        <f aca="false">0.15*AF128/$AM$145</f>
        <v>0.0018189495758058</v>
      </c>
      <c r="AR128" s="53" t="n">
        <f aca="false">AQ128*$J$145</f>
        <v>20252.033604207</v>
      </c>
      <c r="AS128" s="54" t="n">
        <f aca="false">0.24*AH128/$AM$145</f>
        <v>0.00209729265278554</v>
      </c>
      <c r="AT128" s="53" t="n">
        <f aca="false">AS128*$J$145</f>
        <v>23351.082320824</v>
      </c>
      <c r="AU128" s="54" t="n">
        <f aca="false">0.25*AJ128/$AM$145</f>
        <v>0.00378733700295494</v>
      </c>
      <c r="AV128" s="53" t="n">
        <f aca="false">AU128*$J$145</f>
        <v>42167.895841929</v>
      </c>
      <c r="AW128" s="54" t="n">
        <f aca="false">0.35*AL128/$AM$145</f>
        <v>0.00599596856547246</v>
      </c>
      <c r="AX128" s="53" t="n">
        <f aca="false">AW128*$J$145</f>
        <v>66758.6163425794</v>
      </c>
    </row>
    <row r="129" customFormat="false" ht="12.8" hidden="false" customHeight="false" outlineLevel="0" collapsed="false">
      <c r="A129" s="60" t="s">
        <v>88</v>
      </c>
      <c r="B129" s="50"/>
      <c r="C129" s="50"/>
      <c r="D129" s="50"/>
      <c r="E129" s="50"/>
      <c r="F129" s="50"/>
      <c r="G129" s="50"/>
      <c r="H129" s="50"/>
      <c r="I129" s="54" t="n">
        <f aca="false">AO129+AQ129+AS129+AU129+AW129</f>
        <v>0.018467909732396</v>
      </c>
      <c r="J129" s="53" t="n">
        <f aca="false">ROUND(AP129+AR129+AT129+AV129+AX129,0)</f>
        <v>205620</v>
      </c>
      <c r="K129" s="54" t="n">
        <f aca="false">I129-DatosMinisterio!J129</f>
        <v>0</v>
      </c>
      <c r="L129" s="53" t="n">
        <f aca="false">J129-DatosMinisterio!K129</f>
        <v>0</v>
      </c>
      <c r="M129" s="54" t="n">
        <f aca="false">P162/P$178</f>
        <v>0.0182990429693921</v>
      </c>
      <c r="N129" s="53" t="n">
        <f aca="false">ROUND(N$145*M129,0)</f>
        <v>3871060</v>
      </c>
      <c r="O129" s="53" t="n">
        <f aca="false">N129-DatosMinisterio!L129</f>
        <v>0</v>
      </c>
      <c r="P129" s="55" t="n">
        <f aca="false">N129+J129</f>
        <v>4076680</v>
      </c>
      <c r="Q129" s="53" t="n">
        <f aca="false">P129-DatosMinisterio!M129</f>
        <v>0</v>
      </c>
      <c r="S129" s="55" t="n">
        <f aca="false">B129+DatosMinisterio!B129</f>
        <v>6442</v>
      </c>
      <c r="T129" s="55" t="n">
        <f aca="false">C129+DatosMinisterio!C129</f>
        <v>58</v>
      </c>
      <c r="U129" s="55" t="n">
        <f aca="false">D129+DatosMinisterio!D129</f>
        <v>379.020137334597</v>
      </c>
      <c r="V129" s="55" t="n">
        <f aca="false">E129+DatosMinisterio!E129</f>
        <v>241.967637334597</v>
      </c>
      <c r="W129" s="55" t="n">
        <f aca="false">F129+DatosMinisterio!F129</f>
        <v>32</v>
      </c>
      <c r="X129" s="55" t="n">
        <f aca="false">G129+DatosMinisterio!G129</f>
        <v>174</v>
      </c>
      <c r="Y129" s="55" t="n">
        <f aca="false">H129+DatosMinisterio!H129</f>
        <v>9</v>
      </c>
      <c r="Z129" s="55" t="n">
        <f aca="false">X129+0.33*Y129</f>
        <v>176.97</v>
      </c>
      <c r="AC129" s="61" t="n">
        <f aca="false">IF(T129&gt;0,S129/T129,0)</f>
        <v>111.068965517241</v>
      </c>
      <c r="AD129" s="62" t="n">
        <f aca="false">EXP((((AC129-AC$145)/AC$146+2)/4-1.9)^3)</f>
        <v>0.0077783827467978</v>
      </c>
      <c r="AE129" s="63" t="n">
        <f aca="false">S129/U129</f>
        <v>16.9964584079949</v>
      </c>
      <c r="AF129" s="62" t="n">
        <f aca="false">EXP((((AE129-AE$145)/AE$146+2)/4-1.9)^3)</f>
        <v>0.0609181626064531</v>
      </c>
      <c r="AG129" s="62" t="n">
        <f aca="false">V129/U129</f>
        <v>0.638403117671263</v>
      </c>
      <c r="AH129" s="62" t="n">
        <f aca="false">EXP((((AG129-AG$145)/AG$146+2)/4-1.9)^3)</f>
        <v>0.0532534640712503</v>
      </c>
      <c r="AI129" s="62" t="n">
        <f aca="false">W129/U129</f>
        <v>0.0844282317689906</v>
      </c>
      <c r="AJ129" s="62" t="n">
        <f aca="false">EXP((((AI129-AI$145)/AI$146+2)/4-1.9)^3)</f>
        <v>0.0293281934812751</v>
      </c>
      <c r="AK129" s="62" t="n">
        <f aca="false">Z129/U129</f>
        <v>0.466914505504946</v>
      </c>
      <c r="AL129" s="62" t="n">
        <f aca="false">EXP((((AK129-AK$145)/AK$146+2)/4-1.9)^3)</f>
        <v>0.0675467336173293</v>
      </c>
      <c r="AM129" s="62" t="n">
        <f aca="false">0.01*AD129+0.15*AF129+0.24*AH129+0.25*AJ129+0.35*AL129</f>
        <v>0.0529697447319201</v>
      </c>
      <c r="AO129" s="54" t="n">
        <f aca="false">0.01*AD129/$AM$145</f>
        <v>2.71193435344843E-005</v>
      </c>
      <c r="AP129" s="53" t="n">
        <f aca="false">AO129*$J$145</f>
        <v>301.944520007435</v>
      </c>
      <c r="AQ129" s="54" t="n">
        <f aca="false">0.15*AF129/$AM$145</f>
        <v>0.00318586902893297</v>
      </c>
      <c r="AR129" s="53" t="n">
        <f aca="false">AQ129*$J$145</f>
        <v>35471.2013410103</v>
      </c>
      <c r="AS129" s="54" t="n">
        <f aca="false">0.24*AH129/$AM$145</f>
        <v>0.00445603884579458</v>
      </c>
      <c r="AT129" s="53" t="n">
        <f aca="false">AS129*$J$145</f>
        <v>49613.1666578526</v>
      </c>
      <c r="AU129" s="54" t="n">
        <f aca="false">0.25*AJ129/$AM$145</f>
        <v>0.0025563198037277</v>
      </c>
      <c r="AV129" s="53" t="n">
        <f aca="false">AU129*$J$145</f>
        <v>28461.8525201605</v>
      </c>
      <c r="AW129" s="54" t="n">
        <f aca="false">0.35*AL129/$AM$145</f>
        <v>0.00824256271040624</v>
      </c>
      <c r="AX129" s="53" t="n">
        <f aca="false">AW129*$J$145</f>
        <v>91772.0090849582</v>
      </c>
    </row>
    <row r="130" customFormat="false" ht="12.8" hidden="false" customHeight="false" outlineLevel="0" collapsed="false">
      <c r="A130" s="60" t="s">
        <v>89</v>
      </c>
      <c r="B130" s="50"/>
      <c r="C130" s="50"/>
      <c r="D130" s="50"/>
      <c r="E130" s="50"/>
      <c r="F130" s="50"/>
      <c r="G130" s="50"/>
      <c r="H130" s="50"/>
      <c r="I130" s="54" t="n">
        <f aca="false">AO130+AQ130+AS130+AU130+AW130</f>
        <v>0.0151001744093879</v>
      </c>
      <c r="J130" s="53" t="n">
        <f aca="false">ROUND(AP130+AR130+AT130+AV130+AX130,0)</f>
        <v>168124</v>
      </c>
      <c r="K130" s="54" t="n">
        <f aca="false">I130-DatosMinisterio!J130</f>
        <v>9.0205620750794E-017</v>
      </c>
      <c r="L130" s="53" t="n">
        <f aca="false">J130-DatosMinisterio!K130</f>
        <v>0</v>
      </c>
      <c r="M130" s="54" t="n">
        <f aca="false">P163/P$178</f>
        <v>0.0202891946842778</v>
      </c>
      <c r="N130" s="53" t="n">
        <f aca="false">ROUND(N$145*M130,0)</f>
        <v>4292066</v>
      </c>
      <c r="O130" s="53" t="n">
        <f aca="false">N130-DatosMinisterio!L130</f>
        <v>-1</v>
      </c>
      <c r="P130" s="55" t="n">
        <f aca="false">N130+J130</f>
        <v>4460190</v>
      </c>
      <c r="Q130" s="53" t="n">
        <f aca="false">P130-DatosMinisterio!M130</f>
        <v>-1</v>
      </c>
      <c r="S130" s="55" t="n">
        <f aca="false">B130+DatosMinisterio!B130</f>
        <v>6988</v>
      </c>
      <c r="T130" s="55" t="n">
        <f aca="false">C130+DatosMinisterio!C130</f>
        <v>41</v>
      </c>
      <c r="U130" s="55" t="n">
        <f aca="false">D130+DatosMinisterio!D130</f>
        <v>349.694373706004</v>
      </c>
      <c r="V130" s="55" t="n">
        <f aca="false">E130+DatosMinisterio!E130</f>
        <v>192.808668831169</v>
      </c>
      <c r="W130" s="55" t="n">
        <f aca="false">F130+DatosMinisterio!F130</f>
        <v>24</v>
      </c>
      <c r="X130" s="55" t="n">
        <f aca="false">G130+DatosMinisterio!G130</f>
        <v>111</v>
      </c>
      <c r="Y130" s="55" t="n">
        <f aca="false">H130+DatosMinisterio!H130</f>
        <v>14</v>
      </c>
      <c r="Z130" s="55" t="n">
        <f aca="false">X130+0.33*Y130</f>
        <v>115.62</v>
      </c>
      <c r="AC130" s="61" t="n">
        <f aca="false">IF(T130&gt;0,S130/T130,0)</f>
        <v>170.439024390244</v>
      </c>
      <c r="AD130" s="62" t="n">
        <f aca="false">EXP((((AC130-AC$145)/AC$146+2)/4-1.9)^3)</f>
        <v>0.0333315533886475</v>
      </c>
      <c r="AE130" s="63" t="n">
        <f aca="false">S130/U130</f>
        <v>19.9831639438242</v>
      </c>
      <c r="AF130" s="62" t="n">
        <f aca="false">EXP((((AE130-AE$145)/AE$146+2)/4-1.9)^3)</f>
        <v>0.149447453580032</v>
      </c>
      <c r="AG130" s="62" t="n">
        <f aca="false">V130/U130</f>
        <v>0.551363371357149</v>
      </c>
      <c r="AH130" s="62" t="n">
        <f aca="false">EXP((((AG130-AG$145)/AG$146+2)/4-1.9)^3)</f>
        <v>0.0148476894828431</v>
      </c>
      <c r="AI130" s="62" t="n">
        <f aca="false">W130/U130</f>
        <v>0.0686313587080396</v>
      </c>
      <c r="AJ130" s="62" t="n">
        <f aca="false">EXP((((AI130-AI$145)/AI$146+2)/4-1.9)^3)</f>
        <v>0.0229354995190511</v>
      </c>
      <c r="AK130" s="62" t="n">
        <f aca="false">Z130/U130</f>
        <v>0.330631570575981</v>
      </c>
      <c r="AL130" s="62" t="n">
        <f aca="false">EXP((((AK130-AK$145)/AK$146+2)/4-1.9)^3)</f>
        <v>0.0321789618927971</v>
      </c>
      <c r="AM130" s="62" t="n">
        <f aca="false">0.01*AD130+0.15*AF130+0.24*AH130+0.25*AJ130+0.35*AL130</f>
        <v>0.0433103905890154</v>
      </c>
      <c r="AO130" s="54" t="n">
        <f aca="false">0.01*AD130/$AM$145</f>
        <v>0.000116210512687469</v>
      </c>
      <c r="AP130" s="53" t="n">
        <f aca="false">AO130*$J$145</f>
        <v>1293.87820278973</v>
      </c>
      <c r="AQ130" s="54" t="n">
        <f aca="false">0.15*AF130/$AM$145</f>
        <v>0.00781573168726999</v>
      </c>
      <c r="AR130" s="53" t="n">
        <f aca="false">AQ130*$J$145</f>
        <v>87019.707900334</v>
      </c>
      <c r="AS130" s="54" t="n">
        <f aca="false">0.24*AH130/$AM$145</f>
        <v>0.00124239581893346</v>
      </c>
      <c r="AT130" s="53" t="n">
        <f aca="false">AS130*$J$145</f>
        <v>13832.7319291521</v>
      </c>
      <c r="AU130" s="54" t="n">
        <f aca="false">0.25*AJ130/$AM$145</f>
        <v>0.00199911636788576</v>
      </c>
      <c r="AV130" s="53" t="n">
        <f aca="false">AU130*$J$145</f>
        <v>22257.9957133815</v>
      </c>
      <c r="AW130" s="54" t="n">
        <f aca="false">0.35*AL130/$AM$145</f>
        <v>0.00392672002261122</v>
      </c>
      <c r="AX130" s="53" t="n">
        <f aca="false">AW130*$J$145</f>
        <v>43719.7748139915</v>
      </c>
    </row>
    <row r="131" customFormat="false" ht="12.8" hidden="false" customHeight="false" outlineLevel="0" collapsed="false">
      <c r="A131" s="60" t="s">
        <v>90</v>
      </c>
      <c r="B131" s="50"/>
      <c r="C131" s="50"/>
      <c r="D131" s="50"/>
      <c r="E131" s="50"/>
      <c r="F131" s="50"/>
      <c r="G131" s="50"/>
      <c r="H131" s="50"/>
      <c r="I131" s="54" t="n">
        <f aca="false">AO131+AQ131+AS131+AU131+AW131</f>
        <v>0.055015211053604</v>
      </c>
      <c r="J131" s="53" t="n">
        <f aca="false">ROUND(AP131+AR131+AT131+AV131+AX131,0)</f>
        <v>612535</v>
      </c>
      <c r="K131" s="54" t="n">
        <f aca="false">I131-DatosMinisterio!J131</f>
        <v>-2.0122792321331E-016</v>
      </c>
      <c r="L131" s="53" t="n">
        <f aca="false">J131-DatosMinisterio!K131</f>
        <v>0</v>
      </c>
      <c r="M131" s="54" t="n">
        <f aca="false">P164/P$178</f>
        <v>0.0276521722904964</v>
      </c>
      <c r="N131" s="53" t="n">
        <f aca="false">ROUND(N$145*M131,0)</f>
        <v>5849663</v>
      </c>
      <c r="O131" s="53" t="n">
        <f aca="false">N131-DatosMinisterio!L131</f>
        <v>0</v>
      </c>
      <c r="P131" s="55" t="n">
        <f aca="false">N131+J131</f>
        <v>6462198</v>
      </c>
      <c r="Q131" s="53" t="n">
        <f aca="false">P131-DatosMinisterio!M131</f>
        <v>0</v>
      </c>
      <c r="S131" s="55" t="n">
        <f aca="false">B131+DatosMinisterio!B131</f>
        <v>11149</v>
      </c>
      <c r="T131" s="55" t="n">
        <f aca="false">C131+DatosMinisterio!C131</f>
        <v>61</v>
      </c>
      <c r="U131" s="55" t="n">
        <f aca="false">D131+DatosMinisterio!D131</f>
        <v>494.311610045939</v>
      </c>
      <c r="V131" s="55" t="n">
        <f aca="false">E131+DatosMinisterio!E131</f>
        <v>416.186482956717</v>
      </c>
      <c r="W131" s="55" t="n">
        <f aca="false">F131+DatosMinisterio!F131</f>
        <v>68</v>
      </c>
      <c r="X131" s="55" t="n">
        <f aca="false">G131+DatosMinisterio!G131</f>
        <v>169</v>
      </c>
      <c r="Y131" s="55" t="n">
        <f aca="false">H131+DatosMinisterio!H131</f>
        <v>30</v>
      </c>
      <c r="Z131" s="55" t="n">
        <f aca="false">X131+0.33*Y131</f>
        <v>178.9</v>
      </c>
      <c r="AC131" s="61" t="n">
        <f aca="false">IF(T131&gt;0,S131/T131,0)</f>
        <v>182.770491803279</v>
      </c>
      <c r="AD131" s="62" t="n">
        <f aca="false">EXP((((AC131-AC$145)/AC$146+2)/4-1.9)^3)</f>
        <v>0.0432381849947308</v>
      </c>
      <c r="AE131" s="63" t="n">
        <f aca="false">S131/U131</f>
        <v>22.5545987053872</v>
      </c>
      <c r="AF131" s="62" t="n">
        <f aca="false">EXP((((AE131-AE$145)/AE$146+2)/4-1.9)^3)</f>
        <v>0.271930398488978</v>
      </c>
      <c r="AG131" s="62" t="n">
        <f aca="false">V131/U131</f>
        <v>0.841951664695957</v>
      </c>
      <c r="AH131" s="62" t="n">
        <f aca="false">EXP((((AG131-AG$145)/AG$146+2)/4-1.9)^3)</f>
        <v>0.364917867570381</v>
      </c>
      <c r="AI131" s="62" t="n">
        <f aca="false">W131/U131</f>
        <v>0.137565047265793</v>
      </c>
      <c r="AJ131" s="62" t="n">
        <f aca="false">EXP((((AI131-AI$145)/AI$146+2)/4-1.9)^3)</f>
        <v>0.0619858946260416</v>
      </c>
      <c r="AK131" s="62" t="n">
        <f aca="false">Z131/U131</f>
        <v>0.361917455233094</v>
      </c>
      <c r="AL131" s="62" t="n">
        <f aca="false">EXP((((AK131-AK$145)/AK$146+2)/4-1.9)^3)</f>
        <v>0.0385605175703601</v>
      </c>
      <c r="AM131" s="62" t="n">
        <f aca="false">0.01*AD131+0.15*AF131+0.24*AH131+0.25*AJ131+0.35*AL131</f>
        <v>0.157794884646322</v>
      </c>
      <c r="AO131" s="54" t="n">
        <f aca="false">0.01*AD131/$AM$145</f>
        <v>0.000150749999177197</v>
      </c>
      <c r="AP131" s="53" t="n">
        <f aca="false">AO131*$J$145</f>
        <v>1678.43797858898</v>
      </c>
      <c r="AQ131" s="54" t="n">
        <f aca="false">0.15*AF131/$AM$145</f>
        <v>0.0142212863537625</v>
      </c>
      <c r="AR131" s="53" t="n">
        <f aca="false">AQ131*$J$145</f>
        <v>158338.621896024</v>
      </c>
      <c r="AS131" s="54" t="n">
        <f aca="false">0.24*AH131/$AM$145</f>
        <v>0.030534881096984</v>
      </c>
      <c r="AT131" s="53" t="n">
        <f aca="false">AS131*$J$145</f>
        <v>339972.831738689</v>
      </c>
      <c r="AU131" s="54" t="n">
        <f aca="false">0.25*AJ131/$AM$145</f>
        <v>0.00540284794852763</v>
      </c>
      <c r="AV131" s="53" t="n">
        <f aca="false">AU131*$J$145</f>
        <v>60154.8606225269</v>
      </c>
      <c r="AW131" s="54" t="n">
        <f aca="false">0.35*AL131/$AM$145</f>
        <v>0.00470544565515264</v>
      </c>
      <c r="AX131" s="53" t="n">
        <f aca="false">AW131*$J$145</f>
        <v>52390.0413724802</v>
      </c>
    </row>
    <row r="132" customFormat="false" ht="12.8" hidden="false" customHeight="false" outlineLevel="0" collapsed="false">
      <c r="A132" s="60" t="s">
        <v>91</v>
      </c>
      <c r="B132" s="50"/>
      <c r="C132" s="50"/>
      <c r="D132" s="50"/>
      <c r="E132" s="50"/>
      <c r="F132" s="50"/>
      <c r="G132" s="50"/>
      <c r="H132" s="50"/>
      <c r="I132" s="54" t="n">
        <f aca="false">AO132+AQ132+AS132+AU132+AW132</f>
        <v>0.127692469357621</v>
      </c>
      <c r="J132" s="53" t="n">
        <f aca="false">ROUND(AP132+AR132+AT132+AV132+AX132,0)</f>
        <v>1421717</v>
      </c>
      <c r="K132" s="54" t="n">
        <f aca="false">I132-DatosMinisterio!J132</f>
        <v>0</v>
      </c>
      <c r="L132" s="53" t="n">
        <f aca="false">J132-DatosMinisterio!K132</f>
        <v>0</v>
      </c>
      <c r="M132" s="54" t="n">
        <f aca="false">P165/P$178</f>
        <v>0.0466279314150136</v>
      </c>
      <c r="N132" s="53" t="n">
        <f aca="false">ROUND(N$145*M132,0)</f>
        <v>9863879</v>
      </c>
      <c r="O132" s="53" t="n">
        <f aca="false">N132-DatosMinisterio!L132</f>
        <v>-1</v>
      </c>
      <c r="P132" s="55" t="n">
        <f aca="false">N132+J132</f>
        <v>11285596</v>
      </c>
      <c r="Q132" s="53" t="n">
        <f aca="false">P132-DatosMinisterio!M132</f>
        <v>-1</v>
      </c>
      <c r="S132" s="55" t="n">
        <f aca="false">B132+DatosMinisterio!B132</f>
        <v>9143</v>
      </c>
      <c r="T132" s="55" t="n">
        <f aca="false">C132+DatosMinisterio!C132</f>
        <v>49</v>
      </c>
      <c r="U132" s="55" t="n">
        <f aca="false">D132+DatosMinisterio!D132</f>
        <v>388.672781507483</v>
      </c>
      <c r="V132" s="55" t="n">
        <f aca="false">E132+DatosMinisterio!E132</f>
        <v>276.063463325665</v>
      </c>
      <c r="W132" s="55" t="n">
        <f aca="false">F132+DatosMinisterio!F132</f>
        <v>130</v>
      </c>
      <c r="X132" s="55" t="n">
        <f aca="false">G132+DatosMinisterio!G132</f>
        <v>408</v>
      </c>
      <c r="Y132" s="55" t="n">
        <f aca="false">H132+DatosMinisterio!H132</f>
        <v>50</v>
      </c>
      <c r="Z132" s="55" t="n">
        <f aca="false">X132+0.33*Y132</f>
        <v>424.5</v>
      </c>
      <c r="AC132" s="61" t="n">
        <f aca="false">IF(T132&gt;0,S132/T132,0)</f>
        <v>186.591836734694</v>
      </c>
      <c r="AD132" s="62" t="n">
        <f aca="false">EXP((((AC132-AC$145)/AC$146+2)/4-1.9)^3)</f>
        <v>0.0467390664248652</v>
      </c>
      <c r="AE132" s="63" t="n">
        <f aca="false">S132/U132</f>
        <v>23.5236436277799</v>
      </c>
      <c r="AF132" s="62" t="n">
        <f aca="false">EXP((((AE132-AE$145)/AE$146+2)/4-1.9)^3)</f>
        <v>0.328163564768217</v>
      </c>
      <c r="AG132" s="62" t="n">
        <f aca="false">V132/U132</f>
        <v>0.710272178707605</v>
      </c>
      <c r="AH132" s="62" t="n">
        <f aca="false">EXP((((AG132-AG$145)/AG$146+2)/4-1.9)^3)</f>
        <v>0.122794809943508</v>
      </c>
      <c r="AI132" s="62" t="n">
        <f aca="false">W132/U132</f>
        <v>0.334471581714031</v>
      </c>
      <c r="AJ132" s="62" t="n">
        <f aca="false">EXP((((AI132-AI$145)/AI$146+2)/4-1.9)^3)</f>
        <v>0.39535056701939</v>
      </c>
      <c r="AK132" s="62" t="n">
        <f aca="false">Z132/U132</f>
        <v>1.09217835721236</v>
      </c>
      <c r="AL132" s="62" t="n">
        <f aca="false">EXP((((AK132-AK$145)/AK$146+2)/4-1.9)^3)</f>
        <v>0.537850897081867</v>
      </c>
      <c r="AM132" s="62" t="n">
        <f aca="false">0.01*AD132+0.15*AF132+0.24*AH132+0.25*AJ132+0.35*AL132</f>
        <v>0.366248135499424</v>
      </c>
      <c r="AO132" s="54" t="n">
        <f aca="false">0.01*AD132/$AM$145</f>
        <v>0.000162955827723805</v>
      </c>
      <c r="AP132" s="53" t="n">
        <f aca="false">AO132*$J$145</f>
        <v>1814.33666054314</v>
      </c>
      <c r="AQ132" s="54" t="n">
        <f aca="false">0.15*AF132/$AM$145</f>
        <v>0.0171621416780642</v>
      </c>
      <c r="AR132" s="53" t="n">
        <f aca="false">AQ132*$J$145</f>
        <v>191081.860985808</v>
      </c>
      <c r="AS132" s="54" t="n">
        <f aca="false">0.24*AH132/$AM$145</f>
        <v>0.0102749830966515</v>
      </c>
      <c r="AT132" s="53" t="n">
        <f aca="false">AS132*$J$145</f>
        <v>114400.80897452</v>
      </c>
      <c r="AU132" s="54" t="n">
        <f aca="false">0.25*AJ132/$AM$145</f>
        <v>0.0344597591574093</v>
      </c>
      <c r="AV132" s="53" t="n">
        <f aca="false">AU132*$J$145</f>
        <v>383672.098298585</v>
      </c>
      <c r="AW132" s="54" t="n">
        <f aca="false">0.35*AL132/$AM$145</f>
        <v>0.065632629597772</v>
      </c>
      <c r="AX132" s="53" t="n">
        <f aca="false">AW132*$J$145</f>
        <v>730748.250433337</v>
      </c>
    </row>
    <row r="133" customFormat="false" ht="12.8" hidden="false" customHeight="false" outlineLevel="0" collapsed="false">
      <c r="A133" s="60" t="s">
        <v>92</v>
      </c>
      <c r="B133" s="50"/>
      <c r="C133" s="50"/>
      <c r="D133" s="50"/>
      <c r="E133" s="50"/>
      <c r="F133" s="50"/>
      <c r="G133" s="50"/>
      <c r="H133" s="50"/>
      <c r="I133" s="54" t="n">
        <f aca="false">AO133+AQ133+AS133+AU133+AW133</f>
        <v>0.0120497950505915</v>
      </c>
      <c r="J133" s="53" t="n">
        <f aca="false">ROUND(AP133+AR133+AT133+AV133+AX133,0)</f>
        <v>134161</v>
      </c>
      <c r="K133" s="54" t="n">
        <f aca="false">I133-DatosMinisterio!J133</f>
        <v>7.11236625150491E-017</v>
      </c>
      <c r="L133" s="53" t="n">
        <f aca="false">J133-DatosMinisterio!K133</f>
        <v>0</v>
      </c>
      <c r="M133" s="54" t="n">
        <f aca="false">P166/P$178</f>
        <v>0.00939706700271646</v>
      </c>
      <c r="N133" s="53" t="n">
        <f aca="false">ROUND(N$145*M133,0)</f>
        <v>1987897</v>
      </c>
      <c r="O133" s="53" t="n">
        <f aca="false">N133-DatosMinisterio!L133</f>
        <v>0</v>
      </c>
      <c r="P133" s="55" t="n">
        <f aca="false">N133+J133</f>
        <v>2122058</v>
      </c>
      <c r="Q133" s="53" t="n">
        <f aca="false">P133-DatosMinisterio!M133</f>
        <v>0</v>
      </c>
      <c r="S133" s="55" t="n">
        <f aca="false">B133+DatosMinisterio!B133</f>
        <v>2783</v>
      </c>
      <c r="T133" s="55" t="n">
        <f aca="false">C133+DatosMinisterio!C133</f>
        <v>27</v>
      </c>
      <c r="U133" s="55" t="n">
        <f aca="false">D133+DatosMinisterio!D133</f>
        <v>260.478725330885</v>
      </c>
      <c r="V133" s="55" t="n">
        <f aca="false">E133+DatosMinisterio!E133</f>
        <v>120.081535160064</v>
      </c>
      <c r="W133" s="55" t="n">
        <f aca="false">F133+DatosMinisterio!F133</f>
        <v>24</v>
      </c>
      <c r="X133" s="55" t="n">
        <f aca="false">G133+DatosMinisterio!G133</f>
        <v>114</v>
      </c>
      <c r="Y133" s="55" t="n">
        <f aca="false">H133+DatosMinisterio!H133</f>
        <v>32</v>
      </c>
      <c r="Z133" s="55" t="n">
        <f aca="false">X133+0.33*Y133</f>
        <v>124.56</v>
      </c>
      <c r="AC133" s="61" t="n">
        <f aca="false">IF(T133&gt;0,S133/T133,0)</f>
        <v>103.074074074074</v>
      </c>
      <c r="AD133" s="62" t="n">
        <f aca="false">EXP((((AC133-AC$145)/AC$146+2)/4-1.9)^3)</f>
        <v>0.00622391609512031</v>
      </c>
      <c r="AE133" s="63" t="n">
        <f aca="false">S133/U133</f>
        <v>10.6841739050464</v>
      </c>
      <c r="AF133" s="62" t="n">
        <f aca="false">EXP((((AE133-AE$145)/AE$146+2)/4-1.9)^3)</f>
        <v>0.00393016185348549</v>
      </c>
      <c r="AG133" s="62" t="n">
        <f aca="false">V133/U133</f>
        <v>0.46100323551386</v>
      </c>
      <c r="AH133" s="62" t="n">
        <f aca="false">EXP((((AG133-AG$145)/AG$146+2)/4-1.9)^3)</f>
        <v>0.00279260187151957</v>
      </c>
      <c r="AI133" s="62" t="n">
        <f aca="false">W133/U133</f>
        <v>0.092138043018726</v>
      </c>
      <c r="AJ133" s="62" t="n">
        <f aca="false">EXP((((AI133-AI$145)/AI$146+2)/4-1.9)^3)</f>
        <v>0.0329360145385088</v>
      </c>
      <c r="AK133" s="62" t="n">
        <f aca="false">Z133/U133</f>
        <v>0.478196443267188</v>
      </c>
      <c r="AL133" s="62" t="n">
        <f aca="false">EXP((((AK133-AK$145)/AK$146+2)/4-1.9)^3)</f>
        <v>0.0714436765096579</v>
      </c>
      <c r="AM133" s="62" t="n">
        <f aca="false">0.01*AD133+0.15*AF133+0.24*AH133+0.25*AJ133+0.35*AL133</f>
        <v>0.0345612783011462</v>
      </c>
      <c r="AO133" s="54" t="n">
        <f aca="false">0.01*AD133/$AM$145</f>
        <v>2.16996931377362E-005</v>
      </c>
      <c r="AP133" s="53" t="n">
        <f aca="false">AO133*$J$145</f>
        <v>241.602582321024</v>
      </c>
      <c r="AQ133" s="54" t="n">
        <f aca="false">0.15*AF133/$AM$145</f>
        <v>0.000205537731145996</v>
      </c>
      <c r="AR133" s="53" t="n">
        <f aca="false">AQ133*$J$145</f>
        <v>2288.44003894784</v>
      </c>
      <c r="AS133" s="54" t="n">
        <f aca="false">0.24*AH133/$AM$145</f>
        <v>0.00023367385835559</v>
      </c>
      <c r="AT133" s="53" t="n">
        <f aca="false">AS133*$J$145</f>
        <v>2601.7053440009</v>
      </c>
      <c r="AU133" s="54" t="n">
        <f aca="false">0.25*AJ133/$AM$145</f>
        <v>0.00287078664679462</v>
      </c>
      <c r="AV133" s="53" t="n">
        <f aca="false">AU133*$J$145</f>
        <v>31963.1002501196</v>
      </c>
      <c r="AW133" s="54" t="n">
        <f aca="false">0.35*AL133/$AM$145</f>
        <v>0.00871809712115753</v>
      </c>
      <c r="AX133" s="53" t="n">
        <f aca="false">AW133*$J$145</f>
        <v>97066.5697449069</v>
      </c>
    </row>
    <row r="134" customFormat="false" ht="12.8" hidden="false" customHeight="false" outlineLevel="0" collapsed="false">
      <c r="A134" s="60" t="s">
        <v>93</v>
      </c>
      <c r="B134" s="50"/>
      <c r="C134" s="50"/>
      <c r="D134" s="50"/>
      <c r="E134" s="50"/>
      <c r="F134" s="50"/>
      <c r="G134" s="50"/>
      <c r="H134" s="50"/>
      <c r="I134" s="54" t="n">
        <f aca="false">AO134+AQ134+AS134+AU134+AW134</f>
        <v>0.0950134454742436</v>
      </c>
      <c r="J134" s="53" t="n">
        <f aca="false">ROUND(AP134+AR134+AT134+AV134+AX134,0)</f>
        <v>1057872</v>
      </c>
      <c r="K134" s="54" t="n">
        <f aca="false">I134-DatosMinisterio!J134</f>
        <v>-5.13478148889135E-016</v>
      </c>
      <c r="L134" s="53" t="n">
        <f aca="false">J134-DatosMinisterio!K134</f>
        <v>0</v>
      </c>
      <c r="M134" s="54" t="n">
        <f aca="false">P167/P$178</f>
        <v>0.0684268958872558</v>
      </c>
      <c r="N134" s="53" t="n">
        <f aca="false">ROUND(N$145*M134,0)</f>
        <v>14475328</v>
      </c>
      <c r="O134" s="53" t="n">
        <f aca="false">N134-DatosMinisterio!L134</f>
        <v>0</v>
      </c>
      <c r="P134" s="55" t="n">
        <f aca="false">N134+J134</f>
        <v>15533200</v>
      </c>
      <c r="Q134" s="53" t="n">
        <f aca="false">P134-DatosMinisterio!M134</f>
        <v>0</v>
      </c>
      <c r="S134" s="55" t="n">
        <f aca="false">B134+DatosMinisterio!B134</f>
        <v>9069</v>
      </c>
      <c r="T134" s="55" t="n">
        <f aca="false">C134+DatosMinisterio!C134</f>
        <v>32</v>
      </c>
      <c r="U134" s="55" t="n">
        <f aca="false">D134+DatosMinisterio!D134</f>
        <v>449.37199890788</v>
      </c>
      <c r="V134" s="55" t="n">
        <f aca="false">E134+DatosMinisterio!E134</f>
        <v>413.712680726062</v>
      </c>
      <c r="W134" s="55" t="n">
        <f aca="false">F134+DatosMinisterio!F134</f>
        <v>117</v>
      </c>
      <c r="X134" s="55" t="n">
        <f aca="false">G134+DatosMinisterio!G134</f>
        <v>284</v>
      </c>
      <c r="Y134" s="55" t="n">
        <f aca="false">H134+DatosMinisterio!H134</f>
        <v>39</v>
      </c>
      <c r="Z134" s="55" t="n">
        <f aca="false">X134+0.33*Y134</f>
        <v>296.87</v>
      </c>
      <c r="AC134" s="61" t="n">
        <f aca="false">IF(T134&gt;0,S134/T134,0)</f>
        <v>283.40625</v>
      </c>
      <c r="AD134" s="62" t="n">
        <f aca="false">EXP((((AC134-AC$145)/AC$146+2)/4-1.9)^3)</f>
        <v>0.224482481379207</v>
      </c>
      <c r="AE134" s="63" t="n">
        <f aca="false">S134/U134</f>
        <v>20.1814977836639</v>
      </c>
      <c r="AF134" s="62" t="n">
        <f aca="false">EXP((((AE134-AE$145)/AE$146+2)/4-1.9)^3)</f>
        <v>0.157364924347524</v>
      </c>
      <c r="AG134" s="62" t="n">
        <f aca="false">V134/U134</f>
        <v>0.920646328056751</v>
      </c>
      <c r="AH134" s="62" t="n">
        <f aca="false">EXP((((AG134-AG$145)/AG$146+2)/4-1.9)^3)</f>
        <v>0.556400683676591</v>
      </c>
      <c r="AI134" s="62" t="n">
        <f aca="false">W134/U134</f>
        <v>0.260363352154447</v>
      </c>
      <c r="AJ134" s="62" t="n">
        <f aca="false">EXP((((AI134-AI$145)/AI$146+2)/4-1.9)^3)</f>
        <v>0.229465361015577</v>
      </c>
      <c r="AK134" s="62" t="n">
        <f aca="false">Z134/U134</f>
        <v>0.660633062855475</v>
      </c>
      <c r="AL134" s="62" t="n">
        <f aca="false">EXP((((AK134-AK$145)/AK$146+2)/4-1.9)^3)</f>
        <v>0.159331254718193</v>
      </c>
      <c r="AM134" s="62" t="n">
        <f aca="false">0.01*AD134+0.15*AF134+0.24*AH134+0.25*AJ134+0.35*AL134</f>
        <v>0.272518006953564</v>
      </c>
      <c r="AO134" s="54" t="n">
        <f aca="false">0.01*AD134/$AM$145</f>
        <v>0.000782658520179202</v>
      </c>
      <c r="AP134" s="53" t="n">
        <f aca="false">AO134*$J$145</f>
        <v>8714.05500301806</v>
      </c>
      <c r="AQ134" s="54" t="n">
        <f aca="false">0.15*AF134/$AM$145</f>
        <v>0.00822979579929168</v>
      </c>
      <c r="AR134" s="53" t="n">
        <f aca="false">AQ134*$J$145</f>
        <v>91629.8633562622</v>
      </c>
      <c r="AS134" s="54" t="n">
        <f aca="false">0.24*AH134/$AM$145</f>
        <v>0.0465574043591291</v>
      </c>
      <c r="AT134" s="53" t="n">
        <f aca="false">AS134*$J$145</f>
        <v>518366.275869981</v>
      </c>
      <c r="AU134" s="54" t="n">
        <f aca="false">0.25*AJ134/$AM$145</f>
        <v>0.0200007834443727</v>
      </c>
      <c r="AV134" s="53" t="n">
        <f aca="false">AU134*$J$145</f>
        <v>222687.062804619</v>
      </c>
      <c r="AW134" s="54" t="n">
        <f aca="false">0.35*AL134/$AM$145</f>
        <v>0.019442803351271</v>
      </c>
      <c r="AX134" s="53" t="n">
        <f aca="false">AW134*$J$145</f>
        <v>216474.558760373</v>
      </c>
    </row>
    <row r="135" customFormat="false" ht="12.8" hidden="false" customHeight="false" outlineLevel="0" collapsed="false">
      <c r="A135" s="60" t="s">
        <v>94</v>
      </c>
      <c r="B135" s="50"/>
      <c r="C135" s="50"/>
      <c r="D135" s="50"/>
      <c r="E135" s="50"/>
      <c r="F135" s="50"/>
      <c r="G135" s="50"/>
      <c r="H135" s="50"/>
      <c r="I135" s="54" t="n">
        <f aca="false">AO135+AQ135+AS135+AU135+AW135</f>
        <v>0.00341159969097477</v>
      </c>
      <c r="J135" s="53" t="n">
        <f aca="false">ROUND(AP135+AR135+AT135+AV135+AX135,0)</f>
        <v>37984</v>
      </c>
      <c r="K135" s="54" t="n">
        <f aca="false">I135-DatosMinisterio!J135</f>
        <v>0</v>
      </c>
      <c r="L135" s="53" t="n">
        <f aca="false">J135-DatosMinisterio!K135</f>
        <v>-1</v>
      </c>
      <c r="M135" s="54" t="n">
        <f aca="false">P168/P$178</f>
        <v>0.00789464714380577</v>
      </c>
      <c r="N135" s="53" t="n">
        <f aca="false">ROUND(N$145*M135,0)</f>
        <v>1670069</v>
      </c>
      <c r="O135" s="53" t="n">
        <f aca="false">N135-DatosMinisterio!L135</f>
        <v>-3</v>
      </c>
      <c r="P135" s="55" t="n">
        <f aca="false">N135+J135</f>
        <v>1708053</v>
      </c>
      <c r="Q135" s="53" t="n">
        <f aca="false">P135-DatosMinisterio!M135</f>
        <v>-4</v>
      </c>
      <c r="S135" s="55" t="n">
        <f aca="false">B135+DatosMinisterio!B135</f>
        <v>3416</v>
      </c>
      <c r="T135" s="55" t="n">
        <f aca="false">C135+DatosMinisterio!C135</f>
        <v>30</v>
      </c>
      <c r="U135" s="55" t="n">
        <f aca="false">D135+DatosMinisterio!D135</f>
        <v>261.068181818182</v>
      </c>
      <c r="V135" s="55" t="n">
        <f aca="false">E135+DatosMinisterio!E135</f>
        <v>116.454545454545</v>
      </c>
      <c r="W135" s="55" t="n">
        <f aca="false">F135+DatosMinisterio!F135</f>
        <v>7</v>
      </c>
      <c r="X135" s="55" t="n">
        <f aca="false">G135+DatosMinisterio!G135</f>
        <v>46</v>
      </c>
      <c r="Y135" s="55" t="n">
        <f aca="false">H135+DatosMinisterio!H135</f>
        <v>7</v>
      </c>
      <c r="Z135" s="55" t="n">
        <f aca="false">X135+0.33*Y135</f>
        <v>48.31</v>
      </c>
      <c r="AC135" s="61" t="n">
        <f aca="false">IF(T135&gt;0,S135/T135,0)</f>
        <v>113.866666666667</v>
      </c>
      <c r="AD135" s="62" t="n">
        <f aca="false">EXP((((AC135-AC$145)/AC$146+2)/4-1.9)^3)</f>
        <v>0.00839635228138534</v>
      </c>
      <c r="AE135" s="63" t="n">
        <f aca="false">S135/U135</f>
        <v>13.084704448507</v>
      </c>
      <c r="AF135" s="62" t="n">
        <f aca="false">EXP((((AE135-AE$145)/AE$146+2)/4-1.9)^3)</f>
        <v>0.0129112637267664</v>
      </c>
      <c r="AG135" s="62" t="n">
        <f aca="false">V135/U135</f>
        <v>0.446069469835464</v>
      </c>
      <c r="AH135" s="62" t="n">
        <f aca="false">EXP((((AG135-AG$145)/AG$146+2)/4-1.9)^3)</f>
        <v>0.00204248909741161</v>
      </c>
      <c r="AI135" s="62" t="n">
        <f aca="false">W135/U135</f>
        <v>0.0268129189518586</v>
      </c>
      <c r="AJ135" s="62" t="n">
        <f aca="false">EXP((((AI135-AI$145)/AI$146+2)/4-1.9)^3)</f>
        <v>0.0113280385807647</v>
      </c>
      <c r="AK135" s="62" t="n">
        <f aca="false">Z135/U135</f>
        <v>0.185047444937756</v>
      </c>
      <c r="AL135" s="62" t="n">
        <f aca="false">EXP((((AK135-AK$145)/AK$146+2)/4-1.9)^3)</f>
        <v>0.0126923029058894</v>
      </c>
      <c r="AM135" s="62" t="n">
        <f aca="false">0.01*AD135+0.15*AF135+0.24*AH135+0.25*AJ135+0.35*AL135</f>
        <v>0.00978516612746004</v>
      </c>
      <c r="AO135" s="54" t="n">
        <f aca="false">0.01*AD135/$AM$145</f>
        <v>2.92738952771617E-005</v>
      </c>
      <c r="AP135" s="53" t="n">
        <f aca="false">AO135*$J$145</f>
        <v>325.93312028261</v>
      </c>
      <c r="AQ135" s="54" t="n">
        <f aca="false">0.15*AF135/$AM$145</f>
        <v>0.00067522711571628</v>
      </c>
      <c r="AR135" s="53" t="n">
        <f aca="false">AQ135*$J$145</f>
        <v>7517.92266253446</v>
      </c>
      <c r="AS135" s="54" t="n">
        <f aca="false">0.24*AH135/$AM$145</f>
        <v>0.00017090739389274</v>
      </c>
      <c r="AT135" s="53" t="n">
        <f aca="false">AS135*$J$145</f>
        <v>1902.86873828807</v>
      </c>
      <c r="AU135" s="54" t="n">
        <f aca="false">0.25*AJ135/$AM$145</f>
        <v>0.000987380602896278</v>
      </c>
      <c r="AV135" s="53" t="n">
        <f aca="false">AU135*$J$145</f>
        <v>10993.4136800571</v>
      </c>
      <c r="AW135" s="54" t="n">
        <f aca="false">0.35*AL135/$AM$145</f>
        <v>0.00154881068319231</v>
      </c>
      <c r="AX135" s="53" t="n">
        <f aca="false">AW135*$J$145</f>
        <v>17244.3295953765</v>
      </c>
    </row>
    <row r="136" customFormat="false" ht="12.8" hidden="false" customHeight="false" outlineLevel="0" collapsed="false">
      <c r="A136" s="60" t="s">
        <v>95</v>
      </c>
      <c r="B136" s="50"/>
      <c r="C136" s="50"/>
      <c r="D136" s="50"/>
      <c r="E136" s="50"/>
      <c r="F136" s="50"/>
      <c r="G136" s="50"/>
      <c r="H136" s="50"/>
      <c r="I136" s="54" t="n">
        <f aca="false">AO136+AQ136+AS136+AU136+AW136</f>
        <v>0.0619653455662682</v>
      </c>
      <c r="J136" s="53" t="n">
        <f aca="false">ROUND(AP136+AR136+AT136+AV136+AX136,0)</f>
        <v>689917</v>
      </c>
      <c r="K136" s="54" t="n">
        <f aca="false">I136-DatosMinisterio!J136</f>
        <v>-6.93889390390723E-016</v>
      </c>
      <c r="L136" s="53" t="n">
        <f aca="false">J136-DatosMinisterio!K136</f>
        <v>0</v>
      </c>
      <c r="M136" s="54" t="n">
        <f aca="false">P169/P$178</f>
        <v>0.0441644655463935</v>
      </c>
      <c r="N136" s="53" t="n">
        <f aca="false">ROUND(N$145*M136,0)</f>
        <v>9342746</v>
      </c>
      <c r="O136" s="53" t="n">
        <f aca="false">N136-DatosMinisterio!L136</f>
        <v>1</v>
      </c>
      <c r="P136" s="55" t="n">
        <f aca="false">N136+J136</f>
        <v>10032663</v>
      </c>
      <c r="Q136" s="53" t="n">
        <f aca="false">P136-DatosMinisterio!M136</f>
        <v>1</v>
      </c>
      <c r="S136" s="55" t="n">
        <f aca="false">B136+DatosMinisterio!B136</f>
        <v>8584</v>
      </c>
      <c r="T136" s="55" t="n">
        <f aca="false">C136+DatosMinisterio!C136</f>
        <v>76</v>
      </c>
      <c r="U136" s="55" t="n">
        <f aca="false">D136+DatosMinisterio!D136</f>
        <v>355.545454545455</v>
      </c>
      <c r="V136" s="55" t="n">
        <f aca="false">E136+DatosMinisterio!E136</f>
        <v>295.886363636364</v>
      </c>
      <c r="W136" s="55" t="n">
        <f aca="false">F136+DatosMinisterio!F136</f>
        <v>32</v>
      </c>
      <c r="X136" s="55" t="n">
        <f aca="false">G136+DatosMinisterio!G136</f>
        <v>179</v>
      </c>
      <c r="Y136" s="55" t="n">
        <f aca="false">H136+DatosMinisterio!H136</f>
        <v>32</v>
      </c>
      <c r="Z136" s="55" t="n">
        <f aca="false">X136+0.33*Y136</f>
        <v>189.56</v>
      </c>
      <c r="AC136" s="61" t="n">
        <f aca="false">IF(T136&gt;0,S136/T136,0)</f>
        <v>112.947368421053</v>
      </c>
      <c r="AD136" s="62" t="n">
        <f aca="false">EXP((((AC136-AC$145)/AC$146+2)/4-1.9)^3)</f>
        <v>0.00818878998029918</v>
      </c>
      <c r="AE136" s="63" t="n">
        <f aca="false">S136/U136</f>
        <v>24.1431858859626</v>
      </c>
      <c r="AF136" s="62" t="n">
        <f aca="false">EXP((((AE136-AE$145)/AE$146+2)/4-1.9)^3)</f>
        <v>0.366374028439977</v>
      </c>
      <c r="AG136" s="62" t="n">
        <f aca="false">V136/U136</f>
        <v>0.832204039887497</v>
      </c>
      <c r="AH136" s="62" t="n">
        <f aca="false">EXP((((AG136-AG$145)/AG$146+2)/4-1.9)^3)</f>
        <v>0.342569944935895</v>
      </c>
      <c r="AI136" s="62" t="n">
        <f aca="false">W136/U136</f>
        <v>0.0900025568908206</v>
      </c>
      <c r="AJ136" s="62" t="n">
        <f aca="false">EXP((((AI136-AI$145)/AI$146+2)/4-1.9)^3)</f>
        <v>0.0319026963008276</v>
      </c>
      <c r="AK136" s="62" t="n">
        <f aca="false">Z136/U136</f>
        <v>0.533152646381999</v>
      </c>
      <c r="AL136" s="62" t="n">
        <f aca="false">EXP((((AK136-AK$145)/AK$146+2)/4-1.9)^3)</f>
        <v>0.0928538280254174</v>
      </c>
      <c r="AM136" s="62" t="n">
        <f aca="false">0.01*AD136+0.15*AF136+0.24*AH136+0.25*AJ136+0.35*AL136</f>
        <v>0.177729292834517</v>
      </c>
      <c r="AO136" s="54" t="n">
        <f aca="false">0.01*AD136/$AM$145</f>
        <v>2.85502289918685E-005</v>
      </c>
      <c r="AP136" s="53" t="n">
        <f aca="false">AO136*$J$145</f>
        <v>317.875879926458</v>
      </c>
      <c r="AQ136" s="54" t="n">
        <f aca="false">0.15*AF136/$AM$145</f>
        <v>0.0191604542926363</v>
      </c>
      <c r="AR136" s="53" t="n">
        <f aca="false">AQ136*$J$145</f>
        <v>213330.907776506</v>
      </c>
      <c r="AS136" s="54" t="n">
        <f aca="false">0.24*AH136/$AM$145</f>
        <v>0.0286648954891212</v>
      </c>
      <c r="AT136" s="53" t="n">
        <f aca="false">AS136*$J$145</f>
        <v>319152.567189549</v>
      </c>
      <c r="AU136" s="54" t="n">
        <f aca="false">0.25*AJ136/$AM$145</f>
        <v>0.00278072000575776</v>
      </c>
      <c r="AV136" s="53" t="n">
        <f aca="false">AU136*$J$145</f>
        <v>30960.3057443464</v>
      </c>
      <c r="AW136" s="54" t="n">
        <f aca="false">0.35*AL136/$AM$145</f>
        <v>0.0113307255497611</v>
      </c>
      <c r="AX136" s="53" t="n">
        <f aca="false">AW136*$J$145</f>
        <v>126155.35782082</v>
      </c>
    </row>
    <row r="137" customFormat="false" ht="12.8" hidden="false" customHeight="false" outlineLevel="0" collapsed="false">
      <c r="A137" s="60" t="s">
        <v>96</v>
      </c>
      <c r="B137" s="50"/>
      <c r="C137" s="50"/>
      <c r="D137" s="50"/>
      <c r="E137" s="50"/>
      <c r="F137" s="50"/>
      <c r="G137" s="50"/>
      <c r="H137" s="50"/>
      <c r="I137" s="54" t="n">
        <f aca="false">AO137+AQ137+AS137+AU137+AW137</f>
        <v>0.00293410131000227</v>
      </c>
      <c r="J137" s="53" t="n">
        <f aca="false">ROUND(AP137+AR137+AT137+AV137+AX137,0)</f>
        <v>32668</v>
      </c>
      <c r="K137" s="54" t="n">
        <f aca="false">I137-DatosMinisterio!J137</f>
        <v>1.69135538907739E-017</v>
      </c>
      <c r="L137" s="53" t="n">
        <f aca="false">J137-DatosMinisterio!K137</f>
        <v>-1</v>
      </c>
      <c r="M137" s="54" t="n">
        <f aca="false">P170/P$178</f>
        <v>0.0116321485119726</v>
      </c>
      <c r="N137" s="53" t="n">
        <f aca="false">ROUND(N$145*M137,0)</f>
        <v>2460716</v>
      </c>
      <c r="O137" s="53" t="n">
        <f aca="false">N137-DatosMinisterio!L137</f>
        <v>0</v>
      </c>
      <c r="P137" s="55" t="n">
        <f aca="false">N137+J137</f>
        <v>2493384</v>
      </c>
      <c r="Q137" s="53" t="n">
        <f aca="false">P137-DatosMinisterio!M137</f>
        <v>-1</v>
      </c>
      <c r="S137" s="55" t="n">
        <f aca="false">B137+DatosMinisterio!B137</f>
        <v>4395</v>
      </c>
      <c r="T137" s="55" t="n">
        <f aca="false">C137+DatosMinisterio!C137</f>
        <v>41</v>
      </c>
      <c r="U137" s="55" t="n">
        <f aca="false">D137+DatosMinisterio!D137</f>
        <v>422.79666563415</v>
      </c>
      <c r="V137" s="55" t="n">
        <f aca="false">E137+DatosMinisterio!E137</f>
        <v>204.982160938066</v>
      </c>
      <c r="W137" s="55" t="n">
        <f aca="false">F137+DatosMinisterio!F137</f>
        <v>15</v>
      </c>
      <c r="X137" s="55" t="n">
        <f aca="false">G137+DatosMinisterio!G137</f>
        <v>56</v>
      </c>
      <c r="Y137" s="55" t="n">
        <f aca="false">H137+DatosMinisterio!H137</f>
        <v>22</v>
      </c>
      <c r="Z137" s="55" t="n">
        <f aca="false">X137+0.33*Y137</f>
        <v>63.26</v>
      </c>
      <c r="AC137" s="61" t="n">
        <f aca="false">IF(T137&gt;0,S137/T137,0)</f>
        <v>107.19512195122</v>
      </c>
      <c r="AD137" s="62" t="n">
        <f aca="false">EXP((((AC137-AC$145)/AC$146+2)/4-1.9)^3)</f>
        <v>0.00698771594183446</v>
      </c>
      <c r="AE137" s="63" t="n">
        <f aca="false">S137/U137</f>
        <v>10.3950677884556</v>
      </c>
      <c r="AF137" s="62" t="n">
        <f aca="false">EXP((((AE137-AE$145)/AE$146+2)/4-1.9)^3)</f>
        <v>0.00336120679155637</v>
      </c>
      <c r="AG137" s="62" t="n">
        <f aca="false">V137/U137</f>
        <v>0.48482445014228</v>
      </c>
      <c r="AH137" s="62" t="n">
        <f aca="false">EXP((((AG137-AG$145)/AG$146+2)/4-1.9)^3)</f>
        <v>0.00449892350110286</v>
      </c>
      <c r="AI137" s="62" t="n">
        <f aca="false">W137/U137</f>
        <v>0.0354780470595755</v>
      </c>
      <c r="AJ137" s="62" t="n">
        <f aca="false">EXP((((AI137-AI$145)/AI$146+2)/4-1.9)^3)</f>
        <v>0.0131984189949872</v>
      </c>
      <c r="AK137" s="62" t="n">
        <f aca="false">Z137/U137</f>
        <v>0.149622750465917</v>
      </c>
      <c r="AL137" s="62" t="n">
        <f aca="false">EXP((((AK137-AK$145)/AK$146+2)/4-1.9)^3)</f>
        <v>0.00989199565555312</v>
      </c>
      <c r="AM137" s="62" t="n">
        <f aca="false">0.01*AD137+0.15*AF137+0.24*AH137+0.25*AJ137+0.35*AL137</f>
        <v>0.00841560304660687</v>
      </c>
      <c r="AO137" s="54" t="n">
        <f aca="false">0.01*AD137/$AM$145</f>
        <v>2.43626824902664E-005</v>
      </c>
      <c r="AP137" s="53" t="n">
        <f aca="false">AO137*$J$145</f>
        <v>271.25208474398</v>
      </c>
      <c r="AQ137" s="54" t="n">
        <f aca="false">0.15*AF137/$AM$145</f>
        <v>0.000175782790532232</v>
      </c>
      <c r="AR137" s="53" t="n">
        <f aca="false">AQ137*$J$145</f>
        <v>1957.15099981426</v>
      </c>
      <c r="AS137" s="54" t="n">
        <f aca="false">0.24*AH137/$AM$145</f>
        <v>0.000376452090672452</v>
      </c>
      <c r="AT137" s="53" t="n">
        <f aca="false">AS137*$J$145</f>
        <v>4191.38633202356</v>
      </c>
      <c r="AU137" s="54" t="n">
        <f aca="false">0.25*AJ137/$AM$145</f>
        <v>0.00115040770841623</v>
      </c>
      <c r="AV137" s="53" t="n">
        <f aca="false">AU137*$J$145</f>
        <v>12808.5439416665</v>
      </c>
      <c r="AW137" s="54" t="n">
        <f aca="false">0.35*AL137/$AM$145</f>
        <v>0.00120709603789109</v>
      </c>
      <c r="AX137" s="53" t="n">
        <f aca="false">AW137*$J$145</f>
        <v>13439.7070969082</v>
      </c>
    </row>
    <row r="138" customFormat="false" ht="12.8" hidden="false" customHeight="false" outlineLevel="0" collapsed="false">
      <c r="A138" s="60" t="s">
        <v>97</v>
      </c>
      <c r="B138" s="50"/>
      <c r="C138" s="50"/>
      <c r="D138" s="50"/>
      <c r="E138" s="50"/>
      <c r="F138" s="50"/>
      <c r="G138" s="50"/>
      <c r="H138" s="50"/>
      <c r="I138" s="54" t="n">
        <f aca="false">AO138+AQ138+AS138+AU138+AW138</f>
        <v>0.0113054026487475</v>
      </c>
      <c r="J138" s="53" t="n">
        <f aca="false">ROUND(AP138+AR138+AT138+AV138+AX138,0)</f>
        <v>125873</v>
      </c>
      <c r="K138" s="54" t="n">
        <f aca="false">I138-DatosMinisterio!J138</f>
        <v>7.63278329429795E-017</v>
      </c>
      <c r="L138" s="53" t="n">
        <f aca="false">J138-DatosMinisterio!K138</f>
        <v>0</v>
      </c>
      <c r="M138" s="54" t="n">
        <f aca="false">P171/P$178</f>
        <v>0.020377421585959</v>
      </c>
      <c r="N138" s="53" t="n">
        <f aca="false">ROUND(N$145*M138,0)</f>
        <v>4310730</v>
      </c>
      <c r="O138" s="53" t="n">
        <f aca="false">N138-DatosMinisterio!L138</f>
        <v>1</v>
      </c>
      <c r="P138" s="55" t="n">
        <f aca="false">N138+J138</f>
        <v>4436603</v>
      </c>
      <c r="Q138" s="53" t="n">
        <f aca="false">P138-DatosMinisterio!M138</f>
        <v>1</v>
      </c>
      <c r="S138" s="55" t="n">
        <f aca="false">B138+DatosMinisterio!B138</f>
        <v>4684</v>
      </c>
      <c r="T138" s="55" t="n">
        <f aca="false">C138+DatosMinisterio!C138</f>
        <v>25</v>
      </c>
      <c r="U138" s="55" t="n">
        <f aca="false">D138+DatosMinisterio!D138</f>
        <v>302.294940036645</v>
      </c>
      <c r="V138" s="55" t="n">
        <f aca="false">E138+DatosMinisterio!E138</f>
        <v>206.4416445821</v>
      </c>
      <c r="W138" s="55" t="n">
        <f aca="false">F138+DatosMinisterio!F138</f>
        <v>5</v>
      </c>
      <c r="X138" s="55" t="n">
        <f aca="false">G138+DatosMinisterio!G138</f>
        <v>28</v>
      </c>
      <c r="Y138" s="55" t="n">
        <f aca="false">H138+DatosMinisterio!H138</f>
        <v>5</v>
      </c>
      <c r="Z138" s="55" t="n">
        <f aca="false">X138+0.33*Y138</f>
        <v>29.65</v>
      </c>
      <c r="AC138" s="61" t="n">
        <f aca="false">IF(T138&gt;0,S138/T138,0)</f>
        <v>187.36</v>
      </c>
      <c r="AD138" s="62" t="n">
        <f aca="false">EXP((((AC138-AC$145)/AC$146+2)/4-1.9)^3)</f>
        <v>0.0474688645791085</v>
      </c>
      <c r="AE138" s="63" t="n">
        <f aca="false">S138/U138</f>
        <v>15.4948012012116</v>
      </c>
      <c r="AF138" s="62" t="n">
        <f aca="false">EXP((((AE138-AE$145)/AE$146+2)/4-1.9)^3)</f>
        <v>0.0354249941771114</v>
      </c>
      <c r="AG138" s="62" t="n">
        <f aca="false">V138/U138</f>
        <v>0.682914654664992</v>
      </c>
      <c r="AH138" s="62" t="n">
        <f aca="false">EXP((((AG138-AG$145)/AG$146+2)/4-1.9)^3)</f>
        <v>0.0913194718692259</v>
      </c>
      <c r="AI138" s="62" t="n">
        <f aca="false">W138/U138</f>
        <v>0.0165401379176042</v>
      </c>
      <c r="AJ138" s="62" t="n">
        <f aca="false">EXP((((AI138-AI$145)/AI$146+2)/4-1.9)^3)</f>
        <v>0.00940745889633888</v>
      </c>
      <c r="AK138" s="62" t="n">
        <f aca="false">Z138/U138</f>
        <v>0.0980830178513929</v>
      </c>
      <c r="AL138" s="62" t="n">
        <f aca="false">EXP((((AK138-AK$145)/AK$146+2)/4-1.9)^3)</f>
        <v>0.00676923657479685</v>
      </c>
      <c r="AM138" s="62" t="n">
        <f aca="false">0.01*AD138+0.15*AF138+0.24*AH138+0.25*AJ138+0.35*AL138</f>
        <v>0.0324262085462356</v>
      </c>
      <c r="AO138" s="54" t="n">
        <f aca="false">0.01*AD138/$AM$145</f>
        <v>0.000165500270122696</v>
      </c>
      <c r="AP138" s="53" t="n">
        <f aca="false">AO138*$J$145</f>
        <v>1842.66627102368</v>
      </c>
      <c r="AQ138" s="54" t="n">
        <f aca="false">0.15*AF138/$AM$145</f>
        <v>0.00185263945874551</v>
      </c>
      <c r="AR138" s="53" t="n">
        <f aca="false">AQ138*$J$145</f>
        <v>20627.1339645974</v>
      </c>
      <c r="AS138" s="54" t="n">
        <f aca="false">0.24*AH138/$AM$145</f>
        <v>0.00764125153402742</v>
      </c>
      <c r="AT138" s="53" t="n">
        <f aca="false">AS138*$J$145</f>
        <v>85077.0603559839</v>
      </c>
      <c r="AU138" s="54" t="n">
        <f aca="false">0.25*AJ138/$AM$145</f>
        <v>0.000819978001536965</v>
      </c>
      <c r="AV138" s="53" t="n">
        <f aca="false">AU138*$J$145</f>
        <v>9129.56701093844</v>
      </c>
      <c r="AW138" s="54" t="n">
        <f aca="false">0.35*AL138/$AM$145</f>
        <v>0.000826033384314887</v>
      </c>
      <c r="AX138" s="53" t="n">
        <f aca="false">AW138*$J$145</f>
        <v>9196.98714019105</v>
      </c>
    </row>
    <row r="139" customFormat="false" ht="12.8" hidden="false" customHeight="false" outlineLevel="0" collapsed="false">
      <c r="A139" s="60" t="s">
        <v>98</v>
      </c>
      <c r="B139" s="50"/>
      <c r="C139" s="50"/>
      <c r="D139" s="50"/>
      <c r="E139" s="50"/>
      <c r="F139" s="50"/>
      <c r="G139" s="50"/>
      <c r="H139" s="50"/>
      <c r="I139" s="54" t="n">
        <f aca="false">AO139+AQ139+AS139+AU139+AW139</f>
        <v>0.0150494383602694</v>
      </c>
      <c r="J139" s="53" t="n">
        <f aca="false">ROUND(AP139+AR139+AT139+AV139+AX139,0)</f>
        <v>167559</v>
      </c>
      <c r="K139" s="54" t="n">
        <f aca="false">I139-DatosMinisterio!J139</f>
        <v>-1.75207071073658E-016</v>
      </c>
      <c r="L139" s="53" t="n">
        <f aca="false">J139-DatosMinisterio!K139</f>
        <v>0</v>
      </c>
      <c r="M139" s="54" t="n">
        <f aca="false">P172/P$178</f>
        <v>0.0130927352945069</v>
      </c>
      <c r="N139" s="53" t="n">
        <f aca="false">ROUND(N$145*M139,0)</f>
        <v>2769695</v>
      </c>
      <c r="O139" s="53" t="n">
        <f aca="false">N139-DatosMinisterio!L139</f>
        <v>-1</v>
      </c>
      <c r="P139" s="55" t="n">
        <f aca="false">N139+J139</f>
        <v>2937254</v>
      </c>
      <c r="Q139" s="53" t="n">
        <f aca="false">P139-DatosMinisterio!M139</f>
        <v>-1</v>
      </c>
      <c r="S139" s="55" t="n">
        <f aca="false">B139+DatosMinisterio!B139</f>
        <v>7044</v>
      </c>
      <c r="T139" s="55" t="n">
        <f aca="false">C139+DatosMinisterio!C139</f>
        <v>53</v>
      </c>
      <c r="U139" s="55" t="n">
        <f aca="false">D139+DatosMinisterio!D139</f>
        <v>444.58230254965</v>
      </c>
      <c r="V139" s="55" t="n">
        <f aca="false">E139+DatosMinisterio!E139</f>
        <v>315.377708678927</v>
      </c>
      <c r="W139" s="55" t="n">
        <f aca="false">F139+DatosMinisterio!F139</f>
        <v>20</v>
      </c>
      <c r="X139" s="55" t="n">
        <f aca="false">G139+DatosMinisterio!G139</f>
        <v>69</v>
      </c>
      <c r="Y139" s="55" t="n">
        <f aca="false">H139+DatosMinisterio!H139</f>
        <v>14</v>
      </c>
      <c r="Z139" s="55" t="n">
        <f aca="false">X139+0.33*Y139</f>
        <v>73.62</v>
      </c>
      <c r="AC139" s="61" t="n">
        <f aca="false">IF(T139&gt;0,S139/T139,0)</f>
        <v>132.905660377359</v>
      </c>
      <c r="AD139" s="62" t="n">
        <f aca="false">EXP((((AC139-AC$145)/AC$146+2)/4-1.9)^3)</f>
        <v>0.0138301260490912</v>
      </c>
      <c r="AE139" s="63" t="n">
        <f aca="false">S139/U139</f>
        <v>15.8440854698964</v>
      </c>
      <c r="AF139" s="62" t="n">
        <f aca="false">EXP((((AE139-AE$145)/AE$146+2)/4-1.9)^3)</f>
        <v>0.0404170422453493</v>
      </c>
      <c r="AG139" s="62" t="n">
        <f aca="false">V139/U139</f>
        <v>0.709379808575953</v>
      </c>
      <c r="AH139" s="62" t="n">
        <f aca="false">EXP((((AG139-AG$145)/AG$146+2)/4-1.9)^3)</f>
        <v>0.121664002349306</v>
      </c>
      <c r="AI139" s="62" t="n">
        <f aca="false">W139/U139</f>
        <v>0.0449860461950494</v>
      </c>
      <c r="AJ139" s="62" t="n">
        <f aca="false">EXP((((AI139-AI$145)/AI$146+2)/4-1.9)^3)</f>
        <v>0.0155449374494555</v>
      </c>
      <c r="AK139" s="62" t="n">
        <f aca="false">Z139/U139</f>
        <v>0.165593636043977</v>
      </c>
      <c r="AL139" s="62" t="n">
        <f aca="false">EXP((((AK139-AK$145)/AK$146+2)/4-1.9)^3)</f>
        <v>0.0110811905516467</v>
      </c>
      <c r="AM139" s="62" t="n">
        <f aca="false">0.01*AD139+0.15*AF139+0.24*AH139+0.25*AJ139+0.35*AL139</f>
        <v>0.043164869216567</v>
      </c>
      <c r="AO139" s="54" t="n">
        <f aca="false">0.01*AD139/$AM$145</f>
        <v>4.82187559624692E-005</v>
      </c>
      <c r="AP139" s="53" t="n">
        <f aca="false">AO139*$J$145</f>
        <v>536.863626729387</v>
      </c>
      <c r="AQ139" s="54" t="n">
        <f aca="false">0.15*AF139/$AM$145</f>
        <v>0.00211371120896043</v>
      </c>
      <c r="AR139" s="53" t="n">
        <f aca="false">AQ139*$J$145</f>
        <v>23533.885162535</v>
      </c>
      <c r="AS139" s="54" t="n">
        <f aca="false">0.24*AH139/$AM$145</f>
        <v>0.0101803615982238</v>
      </c>
      <c r="AT139" s="53" t="n">
        <f aca="false">AS139*$J$145</f>
        <v>113347.301064612</v>
      </c>
      <c r="AU139" s="54" t="n">
        <f aca="false">0.25*AJ139/$AM$145</f>
        <v>0.00135493621436733</v>
      </c>
      <c r="AV139" s="53" t="n">
        <f aca="false">AU139*$J$145</f>
        <v>15085.7473510601</v>
      </c>
      <c r="AW139" s="54" t="n">
        <f aca="false">0.35*AL139/$AM$145</f>
        <v>0.00135221058275535</v>
      </c>
      <c r="AX139" s="53" t="n">
        <f aca="false">AW139*$J$145</f>
        <v>15055.4003949197</v>
      </c>
    </row>
    <row r="140" customFormat="false" ht="12.8" hidden="false" customHeight="false" outlineLevel="0" collapsed="false">
      <c r="A140" s="60" t="s">
        <v>99</v>
      </c>
      <c r="B140" s="50"/>
      <c r="C140" s="50"/>
      <c r="D140" s="50"/>
      <c r="E140" s="50"/>
      <c r="F140" s="50"/>
      <c r="G140" s="50"/>
      <c r="H140" s="50"/>
      <c r="I140" s="54" t="n">
        <f aca="false">AO140+AQ140+AS140+AU140+AW140</f>
        <v>0.0251218937050133</v>
      </c>
      <c r="J140" s="53" t="n">
        <f aca="false">ROUND(AP140+AR140+AT140+AV140+AX140,0)</f>
        <v>279705</v>
      </c>
      <c r="K140" s="54" t="n">
        <f aca="false">I140-DatosMinisterio!J140</f>
        <v>0</v>
      </c>
      <c r="L140" s="53" t="n">
        <f aca="false">J140-DatosMinisterio!K140</f>
        <v>0</v>
      </c>
      <c r="M140" s="54" t="n">
        <f aca="false">P173/P$178</f>
        <v>0.0189622572724669</v>
      </c>
      <c r="N140" s="53" t="n">
        <f aca="false">ROUND(N$145*M140,0)</f>
        <v>4011360</v>
      </c>
      <c r="O140" s="53" t="n">
        <f aca="false">N140-DatosMinisterio!L140</f>
        <v>0</v>
      </c>
      <c r="P140" s="55" t="n">
        <f aca="false">N140+J140</f>
        <v>4291065</v>
      </c>
      <c r="Q140" s="53" t="n">
        <f aca="false">P140-DatosMinisterio!M140</f>
        <v>0</v>
      </c>
      <c r="S140" s="55" t="n">
        <f aca="false">B140+DatosMinisterio!B140</f>
        <v>7277</v>
      </c>
      <c r="T140" s="55" t="n">
        <f aca="false">C140+DatosMinisterio!C140</f>
        <v>35</v>
      </c>
      <c r="U140" s="55" t="n">
        <f aca="false">D140+DatosMinisterio!D140</f>
        <v>296.146906911842</v>
      </c>
      <c r="V140" s="55" t="n">
        <f aca="false">E140+DatosMinisterio!E140</f>
        <v>177.250355257509</v>
      </c>
      <c r="W140" s="55" t="n">
        <f aca="false">F140+DatosMinisterio!F140</f>
        <v>7</v>
      </c>
      <c r="X140" s="55" t="n">
        <f aca="false">G140+DatosMinisterio!G140</f>
        <v>26</v>
      </c>
      <c r="Y140" s="55" t="n">
        <f aca="false">H140+DatosMinisterio!H140</f>
        <v>2</v>
      </c>
      <c r="Z140" s="55" t="n">
        <f aca="false">X140+0.33*Y140</f>
        <v>26.66</v>
      </c>
      <c r="AC140" s="61" t="n">
        <f aca="false">IF(T140&gt;0,S140/T140,0)</f>
        <v>207.914285714286</v>
      </c>
      <c r="AD140" s="62" t="n">
        <f aca="false">EXP((((AC140-AC$145)/AC$146+2)/4-1.9)^3)</f>
        <v>0.0704917877459118</v>
      </c>
      <c r="AE140" s="63" t="n">
        <f aca="false">S140/U140</f>
        <v>24.5722640694885</v>
      </c>
      <c r="AF140" s="62" t="n">
        <f aca="false">EXP((((AE140-AE$145)/AE$146+2)/4-1.9)^3)</f>
        <v>0.393672640142177</v>
      </c>
      <c r="AG140" s="62" t="n">
        <f aca="false">V140/U140</f>
        <v>0.598521717163413</v>
      </c>
      <c r="AH140" s="62" t="n">
        <f aca="false">EXP((((AG140-AG$145)/AG$146+2)/4-1.9)^3)</f>
        <v>0.0308117997823203</v>
      </c>
      <c r="AI140" s="62" t="n">
        <f aca="false">W140/U140</f>
        <v>0.0236369174778644</v>
      </c>
      <c r="AJ140" s="62" t="n">
        <f aca="false">EXP((((AI140-AI$145)/AI$146+2)/4-1.9)^3)</f>
        <v>0.0107014733431094</v>
      </c>
      <c r="AK140" s="62" t="n">
        <f aca="false">Z140/U140</f>
        <v>0.090022888565695</v>
      </c>
      <c r="AL140" s="62" t="n">
        <f aca="false">EXP((((AK140-AK$145)/AK$146+2)/4-1.9)^3)</f>
        <v>0.00636776679754384</v>
      </c>
      <c r="AM140" s="62" t="n">
        <f aca="false">0.01*AD140+0.15*AF140+0.24*AH140+0.25*AJ140+0.35*AL140</f>
        <v>0.0720547325614603</v>
      </c>
      <c r="AO140" s="54" t="n">
        <f aca="false">0.01*AD140/$AM$145</f>
        <v>0.000245769727521873</v>
      </c>
      <c r="AP140" s="53" t="n">
        <f aca="false">AO140*$J$145</f>
        <v>2736.37974734115</v>
      </c>
      <c r="AQ140" s="54" t="n">
        <f aca="false">0.15*AF140/$AM$145</f>
        <v>0.0205881040744715</v>
      </c>
      <c r="AR140" s="53" t="n">
        <f aca="false">AQ140*$J$145</f>
        <v>229226.241952528</v>
      </c>
      <c r="AS140" s="54" t="n">
        <f aca="false">0.24*AH140/$AM$145</f>
        <v>0.00257820930775819</v>
      </c>
      <c r="AT140" s="53" t="n">
        <f aca="false">AS140*$J$145</f>
        <v>28705.5684412072</v>
      </c>
      <c r="AU140" s="54" t="n">
        <f aca="false">0.25*AJ140/$AM$145</f>
        <v>0.000932767586026758</v>
      </c>
      <c r="AV140" s="53" t="n">
        <f aca="false">AU140*$J$145</f>
        <v>10385.3568831123</v>
      </c>
      <c r="AW140" s="54" t="n">
        <f aca="false">0.35*AL140/$AM$145</f>
        <v>0.000777043009234902</v>
      </c>
      <c r="AX140" s="53" t="n">
        <f aca="false">AW140*$J$145</f>
        <v>8651.53237025164</v>
      </c>
    </row>
    <row r="141" customFormat="false" ht="12.8" hidden="false" customHeight="false" outlineLevel="0" collapsed="false">
      <c r="A141" s="60" t="s">
        <v>100</v>
      </c>
      <c r="B141" s="50"/>
      <c r="C141" s="50"/>
      <c r="D141" s="50"/>
      <c r="E141" s="50"/>
      <c r="F141" s="50"/>
      <c r="G141" s="50"/>
      <c r="H141" s="50"/>
      <c r="I141" s="54" t="n">
        <f aca="false">AO141+AQ141+AS141+AU141+AW141</f>
        <v>0.00503807109193123</v>
      </c>
      <c r="J141" s="53" t="n">
        <f aca="false">ROUND(AP141+AR141+AT141+AV141+AX141,0)</f>
        <v>56093</v>
      </c>
      <c r="K141" s="54" t="n">
        <f aca="false">I141-DatosMinisterio!J141</f>
        <v>6.07153216591883E-017</v>
      </c>
      <c r="L141" s="53" t="n">
        <f aca="false">J141-DatosMinisterio!K141</f>
        <v>-1</v>
      </c>
      <c r="M141" s="54" t="n">
        <f aca="false">P174/P$178</f>
        <v>0.0125419716681004</v>
      </c>
      <c r="N141" s="53" t="n">
        <f aca="false">ROUND(N$145*M141,0)</f>
        <v>2653184</v>
      </c>
      <c r="O141" s="53" t="n">
        <f aca="false">N141-DatosMinisterio!L141</f>
        <v>1</v>
      </c>
      <c r="P141" s="55" t="n">
        <f aca="false">N141+J141</f>
        <v>2709277</v>
      </c>
      <c r="Q141" s="53" t="n">
        <f aca="false">P141-DatosMinisterio!M141</f>
        <v>0</v>
      </c>
      <c r="S141" s="55" t="n">
        <f aca="false">B141+DatosMinisterio!B141</f>
        <v>3907</v>
      </c>
      <c r="T141" s="55" t="n">
        <f aca="false">C141+DatosMinisterio!C141</f>
        <v>42</v>
      </c>
      <c r="U141" s="55" t="n">
        <f aca="false">D141+DatosMinisterio!D141</f>
        <v>404.367285225451</v>
      </c>
      <c r="V141" s="55" t="n">
        <f aca="false">E141+DatosMinisterio!E141</f>
        <v>226.815415390747</v>
      </c>
      <c r="W141" s="55" t="n">
        <f aca="false">F141+DatosMinisterio!F141</f>
        <v>21</v>
      </c>
      <c r="X141" s="55" t="n">
        <f aca="false">G141+DatosMinisterio!G141</f>
        <v>84</v>
      </c>
      <c r="Y141" s="55" t="n">
        <f aca="false">H141+DatosMinisterio!H141</f>
        <v>12</v>
      </c>
      <c r="Z141" s="55" t="n">
        <f aca="false">X141+0.33*Y141</f>
        <v>87.96</v>
      </c>
      <c r="AC141" s="61" t="n">
        <f aca="false">IF(T141&gt;0,S141/T141,0)</f>
        <v>93.0238095238095</v>
      </c>
      <c r="AD141" s="62" t="n">
        <f aca="false">EXP((((AC141-AC$145)/AC$146+2)/4-1.9)^3)</f>
        <v>0.00465799858536579</v>
      </c>
      <c r="AE141" s="63" t="n">
        <f aca="false">S141/U141</f>
        <v>9.66200813654272</v>
      </c>
      <c r="AF141" s="62" t="n">
        <f aca="false">EXP((((AE141-AE$145)/AE$146+2)/4-1.9)^3)</f>
        <v>0.00223144183680034</v>
      </c>
      <c r="AG141" s="62" t="n">
        <f aca="false">V141/U141</f>
        <v>0.560914356027314</v>
      </c>
      <c r="AH141" s="62" t="n">
        <f aca="false">EXP((((AG141-AG$145)/AG$146+2)/4-1.9)^3)</f>
        <v>0.01734370432022</v>
      </c>
      <c r="AI141" s="62" t="n">
        <f aca="false">W141/U141</f>
        <v>0.0519329846090088</v>
      </c>
      <c r="AJ141" s="62" t="n">
        <f aca="false">EXP((((AI141-AI$145)/AI$146+2)/4-1.9)^3)</f>
        <v>0.0174729019034411</v>
      </c>
      <c r="AK141" s="62" t="n">
        <f aca="false">Z141/U141</f>
        <v>0.217525015533734</v>
      </c>
      <c r="AL141" s="62" t="n">
        <f aca="false">EXP((((AK141-AK$145)/AK$146+2)/4-1.9)^3)</f>
        <v>0.0158234520083655</v>
      </c>
      <c r="AM141" s="62" t="n">
        <f aca="false">0.01*AD141+0.15*AF141+0.24*AH141+0.25*AJ141+0.35*AL141</f>
        <v>0.0144502189770147</v>
      </c>
      <c r="AO141" s="54" t="n">
        <f aca="false">0.01*AD141/$AM$145</f>
        <v>1.62401193065076E-005</v>
      </c>
      <c r="AP141" s="53" t="n">
        <f aca="false">AO141*$J$145</f>
        <v>180.816140428753</v>
      </c>
      <c r="AQ141" s="54" t="n">
        <f aca="false">0.15*AF141/$AM$145</f>
        <v>0.000116698881475694</v>
      </c>
      <c r="AR141" s="53" t="n">
        <f aca="false">AQ141*$J$145</f>
        <v>1299.31566034321</v>
      </c>
      <c r="AS141" s="54" t="n">
        <f aca="false">0.24*AH141/$AM$145</f>
        <v>0.00145125244955846</v>
      </c>
      <c r="AT141" s="53" t="n">
        <f aca="false">AS141*$J$145</f>
        <v>16158.1243194306</v>
      </c>
      <c r="AU141" s="54" t="n">
        <f aca="false">0.25*AJ141/$AM$145</f>
        <v>0.0015229824909903</v>
      </c>
      <c r="AV141" s="53" t="n">
        <f aca="false">AU141*$J$145</f>
        <v>16956.7606471393</v>
      </c>
      <c r="AW141" s="54" t="n">
        <f aca="false">0.35*AL141/$AM$145</f>
        <v>0.00193089715060026</v>
      </c>
      <c r="AX141" s="53" t="n">
        <f aca="false">AW141*$J$145</f>
        <v>21498.4486103198</v>
      </c>
    </row>
    <row r="142" customFormat="false" ht="12.8" hidden="false" customHeight="false" outlineLevel="0" collapsed="false">
      <c r="A142" s="60" t="s">
        <v>101</v>
      </c>
      <c r="B142" s="50"/>
      <c r="C142" s="50"/>
      <c r="D142" s="50"/>
      <c r="E142" s="50"/>
      <c r="F142" s="50"/>
      <c r="G142" s="50"/>
      <c r="H142" s="50"/>
      <c r="I142" s="54" t="n">
        <f aca="false">AO142+AQ142+AS142+AU142+AW142</f>
        <v>0.015095049550238</v>
      </c>
      <c r="J142" s="53" t="n">
        <f aca="false">ROUND(AP142+AR142+AT142+AV142+AX142,0)</f>
        <v>168067</v>
      </c>
      <c r="K142" s="54" t="n">
        <f aca="false">I142-DatosMinisterio!J142</f>
        <v>-1.30104260698261E-016</v>
      </c>
      <c r="L142" s="53" t="n">
        <f aca="false">J142-DatosMinisterio!K142</f>
        <v>0</v>
      </c>
      <c r="M142" s="54" t="n">
        <f aca="false">P175/P$178</f>
        <v>0.0107114600422217</v>
      </c>
      <c r="N142" s="53" t="n">
        <f aca="false">ROUND(N$145*M142,0)</f>
        <v>2265950</v>
      </c>
      <c r="O142" s="53" t="n">
        <f aca="false">N142-DatosMinisterio!L142</f>
        <v>0</v>
      </c>
      <c r="P142" s="55" t="n">
        <f aca="false">N142+J142</f>
        <v>2434017</v>
      </c>
      <c r="Q142" s="53" t="n">
        <f aca="false">P142-DatosMinisterio!M142</f>
        <v>0</v>
      </c>
      <c r="S142" s="55" t="n">
        <f aca="false">B142+DatosMinisterio!B142</f>
        <v>6553</v>
      </c>
      <c r="T142" s="55" t="n">
        <f aca="false">C142+DatosMinisterio!C142</f>
        <v>26</v>
      </c>
      <c r="U142" s="55" t="n">
        <f aca="false">D142+DatosMinisterio!D142</f>
        <v>392.43923237613</v>
      </c>
      <c r="V142" s="55" t="n">
        <f aca="false">E142+DatosMinisterio!E142</f>
        <v>274.554845024351</v>
      </c>
      <c r="W142" s="55" t="n">
        <f aca="false">F142+DatosMinisterio!F142</f>
        <v>15</v>
      </c>
      <c r="X142" s="55" t="n">
        <f aca="false">G142+DatosMinisterio!G142</f>
        <v>61</v>
      </c>
      <c r="Y142" s="55" t="n">
        <f aca="false">H142+DatosMinisterio!H142</f>
        <v>8</v>
      </c>
      <c r="Z142" s="55" t="n">
        <f aca="false">X142+0.33*Y142</f>
        <v>63.64</v>
      </c>
      <c r="AC142" s="61" t="n">
        <f aca="false">IF(T142&gt;0,S142/T142,0)</f>
        <v>252.038461538462</v>
      </c>
      <c r="AD142" s="62" t="n">
        <f aca="false">EXP((((AC142-AC$145)/AC$146+2)/4-1.9)^3)</f>
        <v>0.146308677868589</v>
      </c>
      <c r="AE142" s="63" t="n">
        <f aca="false">S142/U142</f>
        <v>16.6981266381628</v>
      </c>
      <c r="AF142" s="62" t="n">
        <f aca="false">EXP((((AE142-AE$145)/AE$146+2)/4-1.9)^3)</f>
        <v>0.0549757307483036</v>
      </c>
      <c r="AG142" s="62" t="n">
        <f aca="false">V142/U142</f>
        <v>0.699611105041624</v>
      </c>
      <c r="AH142" s="62" t="n">
        <f aca="false">EXP((((AG142-AG$145)/AG$146+2)/4-1.9)^3)</f>
        <v>0.109749627206465</v>
      </c>
      <c r="AI142" s="62" t="n">
        <f aca="false">W142/U142</f>
        <v>0.0382224781889885</v>
      </c>
      <c r="AJ142" s="62" t="n">
        <f aca="false">EXP((((AI142-AI$145)/AI$146+2)/4-1.9)^3)</f>
        <v>0.0138427596120457</v>
      </c>
      <c r="AK142" s="62" t="n">
        <f aca="false">Z142/U142</f>
        <v>0.162165234129815</v>
      </c>
      <c r="AL142" s="62" t="n">
        <f aca="false">EXP((((AK142-AK$145)/AK$146+2)/4-1.9)^3)</f>
        <v>0.0108161274875193</v>
      </c>
      <c r="AM142" s="62" t="n">
        <f aca="false">0.01*AD142+0.15*AF142+0.24*AH142+0.25*AJ142+0.35*AL142</f>
        <v>0.0432956914441261</v>
      </c>
      <c r="AO142" s="54" t="n">
        <f aca="false">0.01*AD142/$AM$145</f>
        <v>0.000510105432755662</v>
      </c>
      <c r="AP142" s="53" t="n">
        <f aca="false">AO142*$J$145</f>
        <v>5679.47154955063</v>
      </c>
      <c r="AQ142" s="54" t="n">
        <f aca="false">0.15*AF142/$AM$145</f>
        <v>0.0028750945603114</v>
      </c>
      <c r="AR142" s="53" t="n">
        <f aca="false">AQ142*$J$145</f>
        <v>32011.0642016586</v>
      </c>
      <c r="AS142" s="54" t="n">
        <f aca="false">0.24*AH142/$AM$145</f>
        <v>0.00918341389940678</v>
      </c>
      <c r="AT142" s="53" t="n">
        <f aca="false">AS142*$J$145</f>
        <v>102247.368132641</v>
      </c>
      <c r="AU142" s="54" t="n">
        <f aca="false">0.25*AJ142/$AM$145</f>
        <v>0.00120657007248357</v>
      </c>
      <c r="AV142" s="53" t="n">
        <f aca="false">AU142*$J$145</f>
        <v>13433.8510417161</v>
      </c>
      <c r="AW142" s="54" t="n">
        <f aca="false">0.35*AL142/$AM$145</f>
        <v>0.00131986558528056</v>
      </c>
      <c r="AX142" s="53" t="n">
        <f aca="false">AW142*$J$145</f>
        <v>14695.2738776702</v>
      </c>
    </row>
    <row r="143" customFormat="false" ht="12.8" hidden="false" customHeight="false" outlineLevel="0" collapsed="false">
      <c r="A143" s="60" t="s">
        <v>102</v>
      </c>
      <c r="B143" s="50"/>
      <c r="C143" s="50"/>
      <c r="D143" s="50"/>
      <c r="E143" s="50"/>
      <c r="F143" s="50"/>
      <c r="G143" s="50"/>
      <c r="H143" s="50"/>
      <c r="I143" s="54" t="n">
        <f aca="false">AO143+AQ143+AS143+AU143+AW143</f>
        <v>0.0170289559632352</v>
      </c>
      <c r="J143" s="53" t="n">
        <f aca="false">ROUND(AP143+AR143+AT143+AV143+AX143,0)</f>
        <v>189599</v>
      </c>
      <c r="K143" s="54" t="n">
        <f aca="false">I143-DatosMinisterio!J143</f>
        <v>0</v>
      </c>
      <c r="L143" s="53" t="n">
        <f aca="false">J143-DatosMinisterio!K143</f>
        <v>0</v>
      </c>
      <c r="M143" s="54" t="n">
        <f aca="false">P176/P$178</f>
        <v>0.00808548164536076</v>
      </c>
      <c r="N143" s="53" t="n">
        <f aca="false">ROUND(N$145*M143,0)</f>
        <v>1710439</v>
      </c>
      <c r="O143" s="53" t="n">
        <f aca="false">N143-DatosMinisterio!L143</f>
        <v>-2</v>
      </c>
      <c r="P143" s="55" t="n">
        <f aca="false">N143+J143</f>
        <v>1900038</v>
      </c>
      <c r="Q143" s="53" t="n">
        <f aca="false">P143-DatosMinisterio!M143</f>
        <v>-2</v>
      </c>
      <c r="S143" s="55" t="n">
        <f aca="false">B143+DatosMinisterio!B143</f>
        <v>8646</v>
      </c>
      <c r="T143" s="55" t="n">
        <f aca="false">C143+DatosMinisterio!C143</f>
        <v>53</v>
      </c>
      <c r="U143" s="55" t="n">
        <f aca="false">D143+DatosMinisterio!D143</f>
        <v>461.585002292913</v>
      </c>
      <c r="V143" s="55" t="n">
        <f aca="false">E143+DatosMinisterio!E143</f>
        <v>313.327410264182</v>
      </c>
      <c r="W143" s="55" t="n">
        <f aca="false">F143+DatosMinisterio!F143</f>
        <v>34</v>
      </c>
      <c r="X143" s="55" t="n">
        <f aca="false">G143+DatosMinisterio!G143</f>
        <v>97</v>
      </c>
      <c r="Y143" s="55" t="n">
        <f aca="false">H143+DatosMinisterio!H143</f>
        <v>13</v>
      </c>
      <c r="Z143" s="55" t="n">
        <f aca="false">X143+0.33*Y143</f>
        <v>101.29</v>
      </c>
      <c r="AC143" s="61" t="n">
        <f aca="false">IF(T143&gt;0,S143/T143,0)</f>
        <v>163.132075471698</v>
      </c>
      <c r="AD143" s="62" t="n">
        <f aca="false">EXP((((AC143-AC$145)/AC$146+2)/4-1.9)^3)</f>
        <v>0.0283814498130451</v>
      </c>
      <c r="AE143" s="63" t="n">
        <f aca="false">S143/U143</f>
        <v>18.7311111865663</v>
      </c>
      <c r="AF143" s="62" t="n">
        <f aca="false">EXP((((AE143-AE$145)/AE$146+2)/4-1.9)^3)</f>
        <v>0.105502085362091</v>
      </c>
      <c r="AG143" s="62" t="n">
        <f aca="false">V143/U143</f>
        <v>0.678807605766512</v>
      </c>
      <c r="AH143" s="62" t="n">
        <f aca="false">EXP((((AG143-AG$145)/AG$146+2)/4-1.9)^3)</f>
        <v>0.0871501284071607</v>
      </c>
      <c r="AI143" s="62" t="n">
        <f aca="false">W143/U143</f>
        <v>0.0736592389941306</v>
      </c>
      <c r="AJ143" s="62" t="n">
        <f aca="false">EXP((((AI143-AI$145)/AI$146+2)/4-1.9)^3)</f>
        <v>0.0248321504995121</v>
      </c>
      <c r="AK143" s="62" t="n">
        <f aca="false">Z143/U143</f>
        <v>0.219439538756338</v>
      </c>
      <c r="AL143" s="62" t="n">
        <f aca="false">EXP((((AK143-AK$145)/AK$146+2)/4-1.9)^3)</f>
        <v>0.0160266716641137</v>
      </c>
      <c r="AM143" s="62" t="n">
        <f aca="false">0.01*AD143+0.15*AF143+0.24*AH143+0.25*AJ143+0.35*AL143</f>
        <v>0.0488425308274805</v>
      </c>
      <c r="AO143" s="54" t="n">
        <f aca="false">0.01*AD143/$AM$145</f>
        <v>9.8951968878564E-005</v>
      </c>
      <c r="AP143" s="53" t="n">
        <f aca="false">AO143*$J$145</f>
        <v>1101.72300848051</v>
      </c>
      <c r="AQ143" s="54" t="n">
        <f aca="false">0.15*AF143/$AM$145</f>
        <v>0.00551749776851156</v>
      </c>
      <c r="AR143" s="53" t="n">
        <f aca="false">AQ143*$J$145</f>
        <v>61431.3622022929</v>
      </c>
      <c r="AS143" s="54" t="n">
        <f aca="false">0.24*AH143/$AM$145</f>
        <v>0.00729237739499367</v>
      </c>
      <c r="AT143" s="53" t="n">
        <f aca="false">AS143*$J$145</f>
        <v>81192.7246485358</v>
      </c>
      <c r="AU143" s="54" t="n">
        <f aca="false">0.25*AJ143/$AM$145</f>
        <v>0.0021644332826561</v>
      </c>
      <c r="AV143" s="53" t="n">
        <f aca="false">AU143*$J$145</f>
        <v>24098.6205211305</v>
      </c>
      <c r="AW143" s="54" t="n">
        <f aca="false">0.35*AL143/$AM$145</f>
        <v>0.00195569554819535</v>
      </c>
      <c r="AX143" s="53" t="n">
        <f aca="false">AW143*$J$145</f>
        <v>21774.5519108765</v>
      </c>
    </row>
    <row r="144" customFormat="false" ht="12.8" hidden="false" customHeight="false" outlineLevel="0" collapsed="false">
      <c r="A144" s="64" t="s">
        <v>103</v>
      </c>
      <c r="B144" s="50"/>
      <c r="C144" s="50"/>
      <c r="D144" s="50"/>
      <c r="E144" s="50"/>
      <c r="F144" s="50"/>
      <c r="G144" s="50"/>
      <c r="H144" s="50"/>
      <c r="I144" s="65" t="n">
        <f aca="false">AO144+AQ144+AS144+AU144+AW144</f>
        <v>0.00558145097181923</v>
      </c>
      <c r="J144" s="66" t="n">
        <f aca="false">ROUND(AP144+AR144+AT144+AV144+AX144,0)</f>
        <v>62143</v>
      </c>
      <c r="K144" s="54" t="n">
        <f aca="false">I144-DatosMinisterio!J144</f>
        <v>0</v>
      </c>
      <c r="L144" s="53" t="n">
        <f aca="false">J144-DatosMinisterio!K144</f>
        <v>0</v>
      </c>
      <c r="M144" s="54" t="n">
        <f aca="false">P177/P$178</f>
        <v>0.00722712186912738</v>
      </c>
      <c r="N144" s="53" t="n">
        <f aca="false">ROUND(N$145*M144,0)</f>
        <v>1528857</v>
      </c>
      <c r="O144" s="53" t="n">
        <f aca="false">N144-DatosMinisterio!L144</f>
        <v>-3</v>
      </c>
      <c r="P144" s="55" t="n">
        <f aca="false">N144+J144</f>
        <v>1591000</v>
      </c>
      <c r="Q144" s="53" t="n">
        <f aca="false">P144-DatosMinisterio!M144</f>
        <v>-3</v>
      </c>
      <c r="S144" s="67" t="n">
        <f aca="false">B144+DatosMinisterio!B144</f>
        <v>8631</v>
      </c>
      <c r="T144" s="67" t="n">
        <f aca="false">C144+DatosMinisterio!C144</f>
        <v>33</v>
      </c>
      <c r="U144" s="67" t="n">
        <f aca="false">D144+DatosMinisterio!D144</f>
        <v>573.67824250946</v>
      </c>
      <c r="V144" s="67" t="n">
        <f aca="false">E144+DatosMinisterio!E144</f>
        <v>305.427086998304</v>
      </c>
      <c r="W144" s="67" t="n">
        <f aca="false">F144+DatosMinisterio!F144</f>
        <v>24</v>
      </c>
      <c r="X144" s="67" t="n">
        <f aca="false">G144+DatosMinisterio!G144</f>
        <v>85</v>
      </c>
      <c r="Y144" s="67" t="n">
        <f aca="false">H144+DatosMinisterio!H144</f>
        <v>12</v>
      </c>
      <c r="Z144" s="67" t="n">
        <f aca="false">X144+0.33*Y144</f>
        <v>88.96</v>
      </c>
      <c r="AC144" s="61" t="n">
        <f aca="false">IF(T144&gt;0,S144/T144,0)</f>
        <v>261.545454545455</v>
      </c>
      <c r="AD144" s="62" t="n">
        <f aca="false">EXP((((AC144-AC$145)/AC$146+2)/4-1.9)^3)</f>
        <v>0.167852946968926</v>
      </c>
      <c r="AE144" s="63" t="n">
        <f aca="false">S144/U144</f>
        <v>15.0450188981286</v>
      </c>
      <c r="AF144" s="62" t="n">
        <f aca="false">EXP((((AE144-AE$145)/AE$146+2)/4-1.9)^3)</f>
        <v>0.0297371532409421</v>
      </c>
      <c r="AG144" s="62" t="n">
        <f aca="false">V144/U144</f>
        <v>0.532401378274804</v>
      </c>
      <c r="AH144" s="62" t="n">
        <f aca="false">EXP((((AG144-AG$145)/AG$146+2)/4-1.9)^3)</f>
        <v>0.0107799318331277</v>
      </c>
      <c r="AI144" s="62" t="n">
        <f aca="false">W144/U144</f>
        <v>0.0418352975964645</v>
      </c>
      <c r="AJ144" s="62" t="n">
        <f aca="false">EXP((((AI144-AI$145)/AI$146+2)/4-1.9)^3)</f>
        <v>0.0147312984196064</v>
      </c>
      <c r="AK144" s="62" t="n">
        <f aca="false">Z144/U144</f>
        <v>0.155069503090895</v>
      </c>
      <c r="AL144" s="62" t="n">
        <f aca="false">EXP((((AK144-AK$145)/AK$146+2)/4-1.9)^3)</f>
        <v>0.0102846656551435</v>
      </c>
      <c r="AM144" s="62" t="n">
        <f aca="false">0.01*AD144+0.15*AF144+0.24*AH144+0.25*AJ144+0.35*AL144</f>
        <v>0.016008743679983</v>
      </c>
      <c r="AO144" s="54" t="n">
        <f aca="false">0.01*AD144/$AM$145</f>
        <v>0.000585219560454243</v>
      </c>
      <c r="AP144" s="53" t="n">
        <f aca="false">AO144*$J$145</f>
        <v>6515.78601287403</v>
      </c>
      <c r="AQ144" s="54" t="n">
        <f aca="false">0.15*AF144/$AM$145</f>
        <v>0.00155517946480079</v>
      </c>
      <c r="AR144" s="53" t="n">
        <f aca="false">AQ144*$J$145</f>
        <v>17315.2390811964</v>
      </c>
      <c r="AS144" s="54" t="n">
        <f aca="false">0.24*AH144/$AM$145</f>
        <v>0.000902021978122685</v>
      </c>
      <c r="AT144" s="53" t="n">
        <f aca="false">AS144*$J$145</f>
        <v>10043.0378365938</v>
      </c>
      <c r="AU144" s="54" t="n">
        <f aca="false">0.25*AJ144/$AM$145</f>
        <v>0.00128401737081779</v>
      </c>
      <c r="AV144" s="53" t="n">
        <f aca="false">AU144*$J$145</f>
        <v>14296.1428332435</v>
      </c>
      <c r="AW144" s="54" t="n">
        <f aca="false">0.35*AL144/$AM$145</f>
        <v>0.00125501259762372</v>
      </c>
      <c r="AX144" s="53" t="n">
        <f aca="false">AW144*$J$145</f>
        <v>13973.2060958969</v>
      </c>
    </row>
    <row r="145" customFormat="false" ht="12.8" hidden="false" customHeight="false" outlineLevel="0" collapsed="false">
      <c r="A145" s="71" t="s">
        <v>49</v>
      </c>
      <c r="B145" s="50"/>
      <c r="C145" s="50"/>
      <c r="D145" s="50"/>
      <c r="E145" s="50"/>
      <c r="F145" s="50"/>
      <c r="G145" s="50"/>
      <c r="H145" s="50"/>
      <c r="I145" s="72" t="n">
        <f aca="false">SUM(I118:I144)</f>
        <v>1</v>
      </c>
      <c r="J145" s="74" t="n">
        <f aca="false">DatosMinisterio!K145</f>
        <v>11133917</v>
      </c>
      <c r="K145" s="72" t="n">
        <f aca="false">I145-DatosMinisterio!J145</f>
        <v>0</v>
      </c>
      <c r="L145" s="74" t="n">
        <f aca="false">J145-DatosMinisterio!K145</f>
        <v>0</v>
      </c>
      <c r="M145" s="72"/>
      <c r="N145" s="74" t="n">
        <f aca="false">DatosMinisterio!L145</f>
        <v>211544423</v>
      </c>
      <c r="O145" s="74"/>
      <c r="P145" s="76" t="n">
        <f aca="false">DatosMinisterio!M145</f>
        <v>222678340</v>
      </c>
      <c r="Q145" s="74"/>
      <c r="S145" s="76"/>
      <c r="T145" s="76"/>
      <c r="U145" s="76"/>
      <c r="V145" s="76"/>
      <c r="W145" s="76"/>
      <c r="X145" s="76"/>
      <c r="Y145" s="76"/>
      <c r="Z145" s="76"/>
      <c r="AB145" s="77" t="s">
        <v>225</v>
      </c>
      <c r="AC145" s="77" t="n">
        <f aca="false">AVERAGE(AC120:AC144)</f>
        <v>202.972411967296</v>
      </c>
      <c r="AD145" s="76"/>
      <c r="AE145" s="77" t="n">
        <f aca="false">AVERAGE(AE120:AE144)</f>
        <v>17.1570186832754</v>
      </c>
      <c r="AF145" s="76"/>
      <c r="AG145" s="79" t="n">
        <f aca="false">AVERAGE(AG120:AG144)</f>
        <v>0.653303532790717</v>
      </c>
      <c r="AH145" s="76"/>
      <c r="AI145" s="79" t="n">
        <f aca="false">AVERAGE(AI120:AI144)</f>
        <v>0.140416370677496</v>
      </c>
      <c r="AJ145" s="76"/>
      <c r="AK145" s="79" t="n">
        <f aca="false">AVERAGE(AK120:AK144)</f>
        <v>0.457173302432142</v>
      </c>
      <c r="AL145" s="76"/>
      <c r="AM145" s="79" t="n">
        <f aca="false">SUM(AM120:AM144)</f>
        <v>2.86820465875473</v>
      </c>
      <c r="AO145" s="72" t="n">
        <f aca="false">SUM(AO118:AO144)</f>
        <v>0.00983759507517721</v>
      </c>
      <c r="AP145" s="74" t="n">
        <f aca="false">SUM(AP118:AP144)</f>
        <v>109530.967046632</v>
      </c>
      <c r="AQ145" s="72" t="n">
        <f aca="false">SUM(AQ118:AQ144)</f>
        <v>0.148026505081094</v>
      </c>
      <c r="AR145" s="74" t="n">
        <f aca="false">SUM(AR118:AR144)</f>
        <v>1648114.82137297</v>
      </c>
      <c r="AS145" s="72" t="n">
        <f aca="false">SUM(AS118:AS144)</f>
        <v>0.236598956606007</v>
      </c>
      <c r="AT145" s="74" t="n">
        <f aca="false">SUM(AT118:AT144)</f>
        <v>2634273.14513788</v>
      </c>
      <c r="AU145" s="72" t="n">
        <f aca="false">SUM(AU118:AU144)</f>
        <v>0.254783371806668</v>
      </c>
      <c r="AV145" s="74" t="n">
        <f aca="false">SUM(AV118:AV144)</f>
        <v>2836736.91467558</v>
      </c>
      <c r="AW145" s="72" t="n">
        <f aca="false">SUM(AW118:AW144)</f>
        <v>0.350753571431055</v>
      </c>
      <c r="AX145" s="74" t="n">
        <f aca="false">SUM(AX118:AX144)</f>
        <v>3905261.15176693</v>
      </c>
    </row>
    <row r="146" customFormat="false" ht="12.8" hidden="false" customHeight="false" outlineLevel="0" collapsed="false">
      <c r="A146" s="31" t="s">
        <v>50</v>
      </c>
      <c r="B146" s="81"/>
      <c r="C146" s="81"/>
      <c r="D146" s="81"/>
      <c r="E146" s="81"/>
      <c r="F146" s="81"/>
      <c r="G146" s="81"/>
      <c r="H146" s="81"/>
      <c r="I146" s="81"/>
      <c r="J146" s="82"/>
      <c r="S146" s="81"/>
      <c r="T146" s="81"/>
      <c r="U146" s="81"/>
      <c r="V146" s="81"/>
      <c r="W146" s="81"/>
      <c r="X146" s="81"/>
      <c r="Y146" s="81"/>
      <c r="Z146" s="81"/>
      <c r="AB146" s="77" t="s">
        <v>226</v>
      </c>
      <c r="AC146" s="77" t="n">
        <f aca="false">_xlfn.STDEV.P(AC120:AC144)</f>
        <v>78.2963797025188</v>
      </c>
      <c r="AD146" s="76"/>
      <c r="AE146" s="77" t="n">
        <f aca="false">_xlfn.STDEV.P(AE120:AE144)</f>
        <v>4.38130548656311</v>
      </c>
      <c r="AF146" s="76"/>
      <c r="AG146" s="79" t="n">
        <f aca="false">_xlfn.STDEV.P(AG120:AG144)</f>
        <v>0.118702495158907</v>
      </c>
      <c r="AH146" s="76"/>
      <c r="AI146" s="79" t="n">
        <f aca="false">_xlfn.STDEV.P(AI120:AI144)</f>
        <v>0.114255945183397</v>
      </c>
      <c r="AJ146" s="76"/>
      <c r="AK146" s="79" t="n">
        <f aca="false">_xlfn.STDEV.P(AK120:AK144)</f>
        <v>0.290105865884308</v>
      </c>
      <c r="AL146" s="76"/>
      <c r="AM146" s="79"/>
    </row>
    <row r="147" customFormat="false" ht="12.8" hidden="false" customHeight="false" outlineLevel="0" collapsed="false">
      <c r="A147" s="31" t="s">
        <v>51</v>
      </c>
      <c r="B147" s="81"/>
      <c r="C147" s="81"/>
      <c r="D147" s="81"/>
      <c r="E147" s="81"/>
      <c r="F147" s="81"/>
      <c r="G147" s="81"/>
      <c r="H147" s="81"/>
      <c r="I147" s="83"/>
      <c r="J147" s="82"/>
      <c r="S147" s="81"/>
      <c r="T147" s="81"/>
      <c r="U147" s="81"/>
      <c r="V147" s="81"/>
      <c r="W147" s="81"/>
      <c r="X147" s="81"/>
      <c r="Y147" s="81"/>
      <c r="Z147" s="81"/>
      <c r="AB147" s="1" t="n">
        <f aca="false">MIN(AC147:AL147)</f>
        <v>-1.74582735331578</v>
      </c>
      <c r="AC147" s="1" t="n">
        <f aca="false">(MIN(AC120:AC144)-AC145)/AC146</f>
        <v>-1.40426163842093</v>
      </c>
      <c r="AE147" s="1" t="n">
        <f aca="false">(MIN(AE120:AE144)-AE145)/AE146</f>
        <v>-1.71067974367889</v>
      </c>
      <c r="AG147" s="1" t="n">
        <f aca="false">(MIN(AG120:AG144)-AG145)/AG146</f>
        <v>-1.74582735331578</v>
      </c>
      <c r="AI147" s="1" t="n">
        <f aca="false">(MIN(AI120:AI144)-AI145)/AI146</f>
        <v>-1.08419944853682</v>
      </c>
      <c r="AK147" s="1" t="n">
        <f aca="false">(MIN(AK120:AK144)-AK145)/AK146</f>
        <v>-1.26557390608869</v>
      </c>
    </row>
    <row r="148" customFormat="false" ht="12.8" hidden="false" customHeight="false" outlineLevel="0" collapsed="false">
      <c r="A148" s="84"/>
      <c r="B148" s="25"/>
      <c r="C148" s="25"/>
      <c r="D148" s="25"/>
      <c r="E148" s="25"/>
      <c r="F148" s="25"/>
      <c r="G148" s="25"/>
      <c r="H148" s="25"/>
      <c r="I148" s="25"/>
      <c r="S148" s="25"/>
      <c r="T148" s="25"/>
      <c r="U148" s="25"/>
      <c r="V148" s="25"/>
      <c r="W148" s="25"/>
      <c r="X148" s="25"/>
      <c r="Y148" s="25"/>
      <c r="Z148" s="25"/>
      <c r="AB148" s="1" t="n">
        <f aca="false">MAX(AC148:AM148)</f>
        <v>2.63918587205339</v>
      </c>
      <c r="AC148" s="1" t="n">
        <f aca="false">(MAX(AC120:AC144)-AC145)/AC146</f>
        <v>2.63918587205339</v>
      </c>
      <c r="AE148" s="1" t="n">
        <f aca="false">(MAX(AE120:AE144)-AE145)/AE146</f>
        <v>1.69247394616848</v>
      </c>
      <c r="AG148" s="1" t="n">
        <f aca="false">(MAX(AG120:AG144)-AG145)/AG146</f>
        <v>2.25220872491469</v>
      </c>
      <c r="AI148" s="1" t="n">
        <f aca="false">(MAX(AI120:AI144)-AI145)/AI146</f>
        <v>2.3021797615054</v>
      </c>
      <c r="AK148" s="1" t="n">
        <f aca="false">(MAX(AK120:AK144)-AK145)/AK146</f>
        <v>2.18887354395464</v>
      </c>
    </row>
    <row r="149" customFormat="false" ht="12.8" hidden="false" customHeight="false" outlineLevel="0" collapsed="false">
      <c r="A149" s="40" t="s">
        <v>104</v>
      </c>
      <c r="B149" s="40"/>
      <c r="C149" s="40"/>
      <c r="D149" s="40"/>
      <c r="E149" s="40"/>
      <c r="F149" s="40"/>
      <c r="G149" s="40"/>
      <c r="H149" s="40"/>
      <c r="I149" s="40"/>
      <c r="J149" s="40"/>
      <c r="S149" s="40"/>
      <c r="T149" s="40"/>
      <c r="U149" s="40"/>
      <c r="V149" s="40"/>
      <c r="W149" s="40"/>
      <c r="X149" s="40"/>
      <c r="Y149" s="40"/>
      <c r="Z149" s="40"/>
    </row>
    <row r="150" customFormat="false" ht="15.75" hidden="false" customHeight="true" outlineLevel="0" collapsed="false">
      <c r="A150" s="40" t="s">
        <v>105</v>
      </c>
      <c r="B150" s="40"/>
      <c r="C150" s="40"/>
      <c r="D150" s="40"/>
      <c r="E150" s="40"/>
      <c r="F150" s="40"/>
      <c r="G150" s="40"/>
      <c r="H150" s="40"/>
      <c r="I150" s="40"/>
      <c r="J150" s="40"/>
      <c r="S150" s="40"/>
      <c r="T150" s="40"/>
      <c r="U150" s="40"/>
      <c r="V150" s="40"/>
      <c r="W150" s="40"/>
      <c r="X150" s="40"/>
      <c r="Y150" s="40"/>
      <c r="Z150" s="40"/>
    </row>
    <row r="151" customFormat="false" ht="15.8" hidden="false" customHeight="true" outlineLevel="0" collapsed="false">
      <c r="A151" s="41" t="s">
        <v>8</v>
      </c>
      <c r="B151" s="42" t="s">
        <v>206</v>
      </c>
      <c r="C151" s="42"/>
      <c r="D151" s="42"/>
      <c r="E151" s="42"/>
      <c r="F151" s="42"/>
      <c r="G151" s="42"/>
      <c r="H151" s="42"/>
      <c r="I151" s="41" t="s">
        <v>10</v>
      </c>
      <c r="J151" s="43" t="s">
        <v>11</v>
      </c>
      <c r="K151" s="44" t="s">
        <v>207</v>
      </c>
      <c r="L151" s="43" t="s">
        <v>208</v>
      </c>
      <c r="M151" s="44" t="s">
        <v>209</v>
      </c>
      <c r="N151" s="43" t="s">
        <v>12</v>
      </c>
      <c r="O151" s="43" t="s">
        <v>210</v>
      </c>
      <c r="P151" s="41" t="s">
        <v>211</v>
      </c>
      <c r="Q151" s="43" t="s">
        <v>212</v>
      </c>
      <c r="S151" s="45" t="s">
        <v>206</v>
      </c>
      <c r="T151" s="45"/>
      <c r="U151" s="45"/>
      <c r="V151" s="45"/>
      <c r="W151" s="45"/>
      <c r="X151" s="45"/>
      <c r="Y151" s="45"/>
      <c r="Z151" s="45"/>
      <c r="AC151" s="46" t="s">
        <v>214</v>
      </c>
      <c r="AD151" s="46"/>
      <c r="AE151" s="46" t="s">
        <v>215</v>
      </c>
      <c r="AF151" s="46"/>
      <c r="AG151" s="46" t="s">
        <v>216</v>
      </c>
      <c r="AH151" s="46"/>
      <c r="AI151" s="46" t="s">
        <v>217</v>
      </c>
      <c r="AJ151" s="46"/>
      <c r="AK151" s="46" t="s">
        <v>218</v>
      </c>
      <c r="AL151" s="46"/>
      <c r="AM151" s="47" t="s">
        <v>219</v>
      </c>
      <c r="AO151" s="46" t="s">
        <v>214</v>
      </c>
      <c r="AP151" s="46"/>
      <c r="AQ151" s="46" t="s">
        <v>215</v>
      </c>
      <c r="AR151" s="46"/>
      <c r="AS151" s="46" t="s">
        <v>216</v>
      </c>
      <c r="AT151" s="46"/>
      <c r="AU151" s="46" t="s">
        <v>217</v>
      </c>
      <c r="AV151" s="46"/>
      <c r="AW151" s="47" t="s">
        <v>218</v>
      </c>
      <c r="AX151" s="47"/>
    </row>
    <row r="152" customFormat="false" ht="37.3" hidden="false" customHeight="false" outlineLevel="0" collapsed="false">
      <c r="A152" s="41"/>
      <c r="B152" s="46" t="s">
        <v>106</v>
      </c>
      <c r="C152" s="46" t="s">
        <v>107</v>
      </c>
      <c r="D152" s="46" t="s">
        <v>108</v>
      </c>
      <c r="E152" s="46" t="s">
        <v>109</v>
      </c>
      <c r="F152" s="46" t="s">
        <v>110</v>
      </c>
      <c r="G152" s="46" t="s">
        <v>111</v>
      </c>
      <c r="H152" s="46" t="s">
        <v>112</v>
      </c>
      <c r="I152" s="41"/>
      <c r="J152" s="43"/>
      <c r="K152" s="44"/>
      <c r="L152" s="43"/>
      <c r="M152" s="44"/>
      <c r="N152" s="43"/>
      <c r="O152" s="43"/>
      <c r="P152" s="41"/>
      <c r="Q152" s="43"/>
      <c r="S152" s="46" t="s">
        <v>106</v>
      </c>
      <c r="T152" s="46" t="s">
        <v>107</v>
      </c>
      <c r="U152" s="46" t="s">
        <v>108</v>
      </c>
      <c r="V152" s="46" t="s">
        <v>109</v>
      </c>
      <c r="W152" s="46" t="s">
        <v>110</v>
      </c>
      <c r="X152" s="46" t="s">
        <v>111</v>
      </c>
      <c r="Y152" s="46" t="s">
        <v>112</v>
      </c>
      <c r="Z152" s="41" t="s">
        <v>21</v>
      </c>
      <c r="AC152" s="46" t="s">
        <v>220</v>
      </c>
      <c r="AD152" s="46" t="s">
        <v>221</v>
      </c>
      <c r="AE152" s="46" t="s">
        <v>220</v>
      </c>
      <c r="AF152" s="46" t="s">
        <v>221</v>
      </c>
      <c r="AG152" s="46" t="s">
        <v>220</v>
      </c>
      <c r="AH152" s="46" t="s">
        <v>221</v>
      </c>
      <c r="AI152" s="46" t="s">
        <v>220</v>
      </c>
      <c r="AJ152" s="46" t="s">
        <v>221</v>
      </c>
      <c r="AK152" s="46" t="s">
        <v>220</v>
      </c>
      <c r="AL152" s="46" t="s">
        <v>221</v>
      </c>
      <c r="AM152" s="48" t="s">
        <v>222</v>
      </c>
      <c r="AO152" s="46" t="s">
        <v>223</v>
      </c>
      <c r="AP152" s="46" t="s">
        <v>224</v>
      </c>
      <c r="AQ152" s="46" t="s">
        <v>223</v>
      </c>
      <c r="AR152" s="46" t="s">
        <v>224</v>
      </c>
      <c r="AS152" s="46" t="s">
        <v>223</v>
      </c>
      <c r="AT152" s="46" t="s">
        <v>224</v>
      </c>
      <c r="AU152" s="46" t="s">
        <v>223</v>
      </c>
      <c r="AV152" s="46" t="s">
        <v>224</v>
      </c>
      <c r="AW152" s="46" t="s">
        <v>223</v>
      </c>
      <c r="AX152" s="48" t="s">
        <v>224</v>
      </c>
    </row>
    <row r="153" customFormat="false" ht="12.8" hidden="false" customHeight="false" outlineLevel="0" collapsed="false">
      <c r="A153" s="49" t="s">
        <v>79</v>
      </c>
      <c r="B153" s="50" t="n">
        <v>0</v>
      </c>
      <c r="C153" s="50"/>
      <c r="D153" s="50"/>
      <c r="E153" s="50"/>
      <c r="F153" s="50"/>
      <c r="G153" s="50"/>
      <c r="H153" s="50"/>
      <c r="I153" s="51" t="n">
        <f aca="false">AO153+AQ153+AS153+AU153+AW153</f>
        <v>0.119144356940126</v>
      </c>
      <c r="J153" s="52" t="n">
        <f aca="false">ROUND(AP153+AR153+AT153+AV153+AX153,0)</f>
        <v>1287906</v>
      </c>
      <c r="K153" s="51" t="n">
        <f aca="false">I153-DatosMinisterio!J153</f>
        <v>0</v>
      </c>
      <c r="L153" s="52" t="n">
        <f aca="false">J153-DatosMinisterio!K153</f>
        <v>0</v>
      </c>
      <c r="M153" s="54" t="n">
        <f aca="false">P186/P$211</f>
        <v>0.18679845296574</v>
      </c>
      <c r="N153" s="53" t="n">
        <f aca="false">ROUND((N$178*M153),0)</f>
        <v>38365215</v>
      </c>
      <c r="O153" s="53" t="n">
        <f aca="false">N153-DatosMinisterio!L153</f>
        <v>3</v>
      </c>
      <c r="P153" s="55" t="n">
        <f aca="false">N153+J153</f>
        <v>39653121</v>
      </c>
      <c r="Q153" s="53" t="n">
        <f aca="false">P153-DatosMinisterio!M153</f>
        <v>3</v>
      </c>
      <c r="S153" s="56" t="n">
        <f aca="false">B153+DatosMinisterio!B153</f>
        <v>28403</v>
      </c>
      <c r="T153" s="56" t="n">
        <f aca="false">C153+DatosMinisterio!C153</f>
        <v>68</v>
      </c>
      <c r="U153" s="56" t="n">
        <f aca="false">D153+DatosMinisterio!D153</f>
        <v>2129.06454545455</v>
      </c>
      <c r="V153" s="56" t="n">
        <f aca="false">E153+DatosMinisterio!E153</f>
        <v>1442.12659090909</v>
      </c>
      <c r="W153" s="56" t="n">
        <f aca="false">F153+DatosMinisterio!F153</f>
        <v>954.5</v>
      </c>
      <c r="X153" s="56" t="n">
        <f aca="false">G153+DatosMinisterio!G153</f>
        <v>2030</v>
      </c>
      <c r="Y153" s="56" t="n">
        <f aca="false">H153+DatosMinisterio!H153</f>
        <v>311</v>
      </c>
      <c r="Z153" s="56" t="n">
        <f aca="false">X153+0.33*Y153</f>
        <v>2132.63</v>
      </c>
      <c r="AC153" s="57" t="n">
        <f aca="false">IF(T153&gt;0,S153/T153,0)</f>
        <v>417.691176470588</v>
      </c>
      <c r="AD153" s="58" t="n">
        <f aca="false">EXP((((AC153-AC$178)/AC$179+2)/4-1.9)^3)</f>
        <v>0.700525673730991</v>
      </c>
      <c r="AE153" s="59" t="n">
        <f aca="false">S153/U153</f>
        <v>13.3406007162343</v>
      </c>
      <c r="AF153" s="58" t="n">
        <f aca="false">EXP((((AE153-AE$178)/AE$179+2)/4-1.9)^3)</f>
        <v>0.012729495041012</v>
      </c>
      <c r="AG153" s="58" t="n">
        <f aca="false">V153/U153</f>
        <v>0.677352217427114</v>
      </c>
      <c r="AH153" s="58" t="n">
        <f aca="false">EXP((((AG153-AG$178)/AG$179+2)/4-1.9)^3)</f>
        <v>0.0946251833702843</v>
      </c>
      <c r="AI153" s="58" t="n">
        <f aca="false">W153/U153</f>
        <v>0.448318958689069</v>
      </c>
      <c r="AJ153" s="58" t="n">
        <f aca="false">EXP((((AI153-AI$178)/AI$179+2)/4-1.9)^3)</f>
        <v>0.560570718436358</v>
      </c>
      <c r="AK153" s="58" t="n">
        <f aca="false">Z153/U153</f>
        <v>1.00167465779892</v>
      </c>
      <c r="AL153" s="58" t="n">
        <f aca="false">EXP((((AK153-AK$178)/AK$179+2)/4-1.9)^3)</f>
        <v>0.476177970686474</v>
      </c>
      <c r="AM153" s="58" t="n">
        <f aca="false">0.01*AD153+0.15*AF153+0.24*AH153+0.25*AJ153+0.35*AL153</f>
        <v>0.338429694351685</v>
      </c>
      <c r="AO153" s="51" t="n">
        <f aca="false">0.01*AD153/$AM$178</f>
        <v>0.00246620442324409</v>
      </c>
      <c r="AP153" s="52" t="n">
        <f aca="false">AO153*$J$178</f>
        <v>26658.7523872232</v>
      </c>
      <c r="AQ153" s="51" t="n">
        <f aca="false">0.15*AF153/$AM$178</f>
        <v>0.000672213842112438</v>
      </c>
      <c r="AR153" s="52" t="n">
        <f aca="false">AQ153*$J$178</f>
        <v>7266.38156968619</v>
      </c>
      <c r="AS153" s="51" t="n">
        <f aca="false">0.24*AH153/$AM$178</f>
        <v>0.00799508327631207</v>
      </c>
      <c r="AT153" s="52" t="n">
        <f aca="false">AS153*$J$178</f>
        <v>86423.8760459546</v>
      </c>
      <c r="AU153" s="51" t="n">
        <f aca="false">0.25*AJ153/$AM$178</f>
        <v>0.0493373061541693</v>
      </c>
      <c r="AV153" s="52" t="n">
        <f aca="false">AU153*$J$178</f>
        <v>533317.926048681</v>
      </c>
      <c r="AW153" s="51" t="n">
        <f aca="false">0.35*AL153/$AM$178</f>
        <v>0.0586735492442879</v>
      </c>
      <c r="AX153" s="52" t="n">
        <f aca="false">AW153*$J$178</f>
        <v>634239.240770433</v>
      </c>
    </row>
    <row r="154" customFormat="false" ht="12.8" hidden="false" customHeight="false" outlineLevel="0" collapsed="false">
      <c r="A154" s="60" t="s">
        <v>80</v>
      </c>
      <c r="B154" s="50"/>
      <c r="C154" s="50"/>
      <c r="D154" s="50"/>
      <c r="E154" s="50"/>
      <c r="F154" s="50"/>
      <c r="G154" s="50"/>
      <c r="H154" s="50"/>
      <c r="I154" s="54" t="n">
        <f aca="false">AO154+AQ154+AS154+AU154+AW154</f>
        <v>0.089006924907431</v>
      </c>
      <c r="J154" s="53" t="n">
        <f aca="false">ROUND(AP154+AR154+AT154+AV154+AX154,0)</f>
        <v>962132</v>
      </c>
      <c r="K154" s="54" t="n">
        <f aca="false">I154-DatosMinisterio!J154</f>
        <v>0</v>
      </c>
      <c r="L154" s="53" t="n">
        <f aca="false">J154-DatosMinisterio!K154</f>
        <v>0</v>
      </c>
      <c r="M154" s="54" t="n">
        <f aca="false">P187/P$211</f>
        <v>0.120031847434832</v>
      </c>
      <c r="N154" s="53" t="n">
        <f aca="false">ROUND((N$178*M154),0)</f>
        <v>24652493</v>
      </c>
      <c r="O154" s="53" t="n">
        <f aca="false">N154-DatosMinisterio!L154</f>
        <v>0</v>
      </c>
      <c r="P154" s="55" t="n">
        <f aca="false">N154+J154</f>
        <v>25614625</v>
      </c>
      <c r="Q154" s="53" t="n">
        <f aca="false">P154-DatosMinisterio!M154</f>
        <v>0</v>
      </c>
      <c r="S154" s="55" t="n">
        <f aca="false">B154+DatosMinisterio!B154</f>
        <v>24599</v>
      </c>
      <c r="T154" s="55" t="n">
        <f aca="false">C154+DatosMinisterio!C154</f>
        <v>78</v>
      </c>
      <c r="U154" s="55" t="n">
        <f aca="false">D154+DatosMinisterio!D154</f>
        <v>2076.39090909091</v>
      </c>
      <c r="V154" s="55" t="n">
        <f aca="false">E154+DatosMinisterio!E154</f>
        <v>1401.62363636364</v>
      </c>
      <c r="W154" s="55" t="n">
        <f aca="false">F154+DatosMinisterio!F154</f>
        <v>778.5</v>
      </c>
      <c r="X154" s="55" t="n">
        <f aca="false">G154+DatosMinisterio!G154</f>
        <v>1790</v>
      </c>
      <c r="Y154" s="55" t="n">
        <f aca="false">H154+DatosMinisterio!H154</f>
        <v>184</v>
      </c>
      <c r="Z154" s="55" t="n">
        <f aca="false">X154+0.33*Y154</f>
        <v>1850.72</v>
      </c>
      <c r="AC154" s="61" t="n">
        <f aca="false">IF(T154&gt;0,S154/T154,0)</f>
        <v>315.371794871795</v>
      </c>
      <c r="AD154" s="62" t="n">
        <f aca="false">EXP((((AC154-AC$178)/AC$179+2)/4-1.9)^3)</f>
        <v>0.321533065703405</v>
      </c>
      <c r="AE154" s="63" t="n">
        <f aca="false">S154/U154</f>
        <v>11.8469985070249</v>
      </c>
      <c r="AF154" s="62" t="n">
        <f aca="false">EXP((((AE154-AE$178)/AE$179+2)/4-1.9)^3)</f>
        <v>0.00623484506616676</v>
      </c>
      <c r="AG154" s="62" t="n">
        <f aca="false">V154/U154</f>
        <v>0.675028786837302</v>
      </c>
      <c r="AH154" s="62" t="n">
        <f aca="false">EXP((((AG154-AG$178)/AG$179+2)/4-1.9)^3)</f>
        <v>0.0923700256190033</v>
      </c>
      <c r="AI154" s="62" t="n">
        <f aca="false">W154/U154</f>
        <v>0.374929401102437</v>
      </c>
      <c r="AJ154" s="62" t="n">
        <f aca="false">EXP((((AI154-AI$178)/AI$179+2)/4-1.9)^3)</f>
        <v>0.393231510524292</v>
      </c>
      <c r="AK154" s="62" t="n">
        <f aca="false">Z154/U154</f>
        <v>0.891315788321519</v>
      </c>
      <c r="AL154" s="62" t="n">
        <f aca="false">EXP((((AK154-AK$178)/AK$179+2)/4-1.9)^3)</f>
        <v>0.366277256893164</v>
      </c>
      <c r="AM154" s="62" t="n">
        <f aca="false">0.01*AD154+0.15*AF154+0.24*AH154+0.25*AJ154+0.35*AL154</f>
        <v>0.2528242811092</v>
      </c>
      <c r="AO154" s="54" t="n">
        <f aca="false">0.01*AD154/$AM$178</f>
        <v>0.00113195889685762</v>
      </c>
      <c r="AP154" s="53" t="n">
        <f aca="false">AO154*$J$178</f>
        <v>12236.0545863212</v>
      </c>
      <c r="AQ154" s="54" t="n">
        <f aca="false">0.15*AF154/$AM$178</f>
        <v>0.000329247086659812</v>
      </c>
      <c r="AR154" s="53" t="n">
        <f aca="false">AQ154*$J$178</f>
        <v>3559.03852687633</v>
      </c>
      <c r="AS154" s="54" t="n">
        <f aca="false">0.24*AH154/$AM$178</f>
        <v>0.00780454019485607</v>
      </c>
      <c r="AT154" s="53" t="n">
        <f aca="false">AS154*$J$178</f>
        <v>84364.1762174417</v>
      </c>
      <c r="AU154" s="54" t="n">
        <f aca="false">0.25*AJ154/$AM$178</f>
        <v>0.0346093414909721</v>
      </c>
      <c r="AV154" s="53" t="n">
        <f aca="false">AU154*$J$178</f>
        <v>374114.106842373</v>
      </c>
      <c r="AW154" s="54" t="n">
        <f aca="false">0.35*AL154/$AM$178</f>
        <v>0.0451318372380854</v>
      </c>
      <c r="AX154" s="53" t="n">
        <f aca="false">AW154*$J$178</f>
        <v>487858.37150025</v>
      </c>
    </row>
    <row r="155" customFormat="false" ht="12.8" hidden="false" customHeight="false" outlineLevel="0" collapsed="false">
      <c r="A155" s="60" t="s">
        <v>81</v>
      </c>
      <c r="B155" s="50"/>
      <c r="C155" s="50"/>
      <c r="D155" s="50"/>
      <c r="E155" s="50"/>
      <c r="F155" s="50"/>
      <c r="G155" s="50"/>
      <c r="H155" s="50"/>
      <c r="I155" s="54" t="n">
        <f aca="false">AO155+AQ155+AS155+AU155+AW155</f>
        <v>0.0628006449633177</v>
      </c>
      <c r="J155" s="53" t="n">
        <f aca="false">ROUND(AP155+AR155+AT155+AV155+AX155,0)</f>
        <v>678852</v>
      </c>
      <c r="K155" s="54" t="n">
        <f aca="false">I155-DatosMinisterio!J155</f>
        <v>4.71844785465692E-016</v>
      </c>
      <c r="L155" s="53" t="n">
        <f aca="false">J155-DatosMinisterio!K155</f>
        <v>0</v>
      </c>
      <c r="M155" s="54" t="n">
        <f aca="false">P188/P$211</f>
        <v>0.0731530121911724</v>
      </c>
      <c r="N155" s="53" t="n">
        <f aca="false">ROUND((N$178*M155),0)</f>
        <v>15024380</v>
      </c>
      <c r="O155" s="53" t="n">
        <f aca="false">N155-DatosMinisterio!L155</f>
        <v>0</v>
      </c>
      <c r="P155" s="55" t="n">
        <f aca="false">N155+J155</f>
        <v>15703232</v>
      </c>
      <c r="Q155" s="53" t="n">
        <f aca="false">P155-DatosMinisterio!M155</f>
        <v>0</v>
      </c>
      <c r="S155" s="55" t="n">
        <f aca="false">B155+DatosMinisterio!B155</f>
        <v>24293</v>
      </c>
      <c r="T155" s="55" t="n">
        <f aca="false">C155+DatosMinisterio!C155</f>
        <v>92</v>
      </c>
      <c r="U155" s="55" t="n">
        <f aca="false">D155+DatosMinisterio!D155</f>
        <v>1395.3725</v>
      </c>
      <c r="V155" s="55" t="n">
        <f aca="false">E155+DatosMinisterio!E155</f>
        <v>1066.67363636364</v>
      </c>
      <c r="W155" s="55" t="n">
        <f aca="false">F155+DatosMinisterio!F155</f>
        <v>408</v>
      </c>
      <c r="X155" s="55" t="n">
        <f aca="false">G155+DatosMinisterio!G155</f>
        <v>886</v>
      </c>
      <c r="Y155" s="55" t="n">
        <f aca="false">H155+DatosMinisterio!H155</f>
        <v>83</v>
      </c>
      <c r="Z155" s="55" t="n">
        <f aca="false">X155+0.33*Y155</f>
        <v>913.39</v>
      </c>
      <c r="AC155" s="61" t="n">
        <f aca="false">IF(T155&gt;0,S155/T155,0)</f>
        <v>264.054347826087</v>
      </c>
      <c r="AD155" s="62" t="n">
        <f aca="false">EXP((((AC155-AC$178)/AC$179+2)/4-1.9)^3)</f>
        <v>0.169554916964835</v>
      </c>
      <c r="AE155" s="63" t="n">
        <f aca="false">S155/U155</f>
        <v>17.4096880940394</v>
      </c>
      <c r="AF155" s="62" t="n">
        <f aca="false">EXP((((AE155-AE$178)/AE$179+2)/4-1.9)^3)</f>
        <v>0.0629764529551531</v>
      </c>
      <c r="AG155" s="62" t="n">
        <f aca="false">V155/U155</f>
        <v>0.764436475825373</v>
      </c>
      <c r="AH155" s="62" t="n">
        <f aca="false">EXP((((AG155-AG$178)/AG$179+2)/4-1.9)^3)</f>
        <v>0.208730059652462</v>
      </c>
      <c r="AI155" s="62" t="n">
        <f aca="false">W155/U155</f>
        <v>0.292395041467422</v>
      </c>
      <c r="AJ155" s="62" t="n">
        <f aca="false">EXP((((AI155-AI$178)/AI$179+2)/4-1.9)^3)</f>
        <v>0.228087888961154</v>
      </c>
      <c r="AK155" s="62" t="n">
        <f aca="false">Z155/U155</f>
        <v>0.654585065994923</v>
      </c>
      <c r="AL155" s="62" t="n">
        <f aca="false">EXP((((AK155-AK$178)/AK$179+2)/4-1.9)^3)</f>
        <v>0.171788876008731</v>
      </c>
      <c r="AM155" s="62" t="n">
        <f aca="false">0.01*AD155+0.15*AF155+0.24*AH155+0.25*AJ155+0.35*AL155</f>
        <v>0.178385310272856</v>
      </c>
      <c r="AO155" s="54" t="n">
        <f aca="false">0.01*AD155/$AM$178</f>
        <v>0.000596919002232083</v>
      </c>
      <c r="AP155" s="53" t="n">
        <f aca="false">AO155*$J$178</f>
        <v>6452.47236025999</v>
      </c>
      <c r="AQ155" s="54" t="n">
        <f aca="false">0.15*AF155/$AM$178</f>
        <v>0.0033256341486607</v>
      </c>
      <c r="AR155" s="53" t="n">
        <f aca="false">AQ155*$J$178</f>
        <v>35948.8680111189</v>
      </c>
      <c r="AS155" s="54" t="n">
        <f aca="false">0.24*AH155/$AM$178</f>
        <v>0.0176360472947319</v>
      </c>
      <c r="AT155" s="53" t="n">
        <f aca="false">AS155*$J$178</f>
        <v>190639.110646459</v>
      </c>
      <c r="AU155" s="54" t="n">
        <f aca="false">0.25*AJ155/$AM$178</f>
        <v>0.0200746161681869</v>
      </c>
      <c r="AV155" s="53" t="n">
        <f aca="false">AU155*$J$178</f>
        <v>216999.133020885</v>
      </c>
      <c r="AW155" s="54" t="n">
        <f aca="false">0.35*AL155/$AM$178</f>
        <v>0.0211674283495061</v>
      </c>
      <c r="AX155" s="53" t="n">
        <f aca="false">AW155*$J$178</f>
        <v>228812.026174815</v>
      </c>
    </row>
    <row r="156" customFormat="false" ht="12.8" hidden="false" customHeight="false" outlineLevel="0" collapsed="false">
      <c r="A156" s="60" t="s">
        <v>82</v>
      </c>
      <c r="B156" s="50"/>
      <c r="C156" s="50"/>
      <c r="D156" s="50"/>
      <c r="E156" s="50"/>
      <c r="F156" s="50"/>
      <c r="G156" s="50"/>
      <c r="H156" s="50"/>
      <c r="I156" s="54" t="n">
        <f aca="false">AO156+AQ156+AS156+AU156+AW156</f>
        <v>0.0765878907393622</v>
      </c>
      <c r="J156" s="53" t="n">
        <f aca="false">ROUND(AP156+AR156+AT156+AV156+AX156,0)</f>
        <v>827887</v>
      </c>
      <c r="K156" s="54" t="n">
        <f aca="false">I156-DatosMinisterio!J156</f>
        <v>0</v>
      </c>
      <c r="L156" s="53" t="n">
        <f aca="false">J156-DatosMinisterio!K156</f>
        <v>0</v>
      </c>
      <c r="M156" s="54" t="n">
        <f aca="false">P189/P$211</f>
        <v>0.0581998149502099</v>
      </c>
      <c r="N156" s="53" t="n">
        <f aca="false">ROUND((N$178*M156),0)</f>
        <v>11953249</v>
      </c>
      <c r="O156" s="53" t="n">
        <f aca="false">N156-DatosMinisterio!L156</f>
        <v>-2</v>
      </c>
      <c r="P156" s="55" t="n">
        <f aca="false">N156+J156</f>
        <v>12781136</v>
      </c>
      <c r="Q156" s="53" t="n">
        <f aca="false">P156-DatosMinisterio!M156</f>
        <v>-2</v>
      </c>
      <c r="S156" s="55" t="n">
        <f aca="false">B156+DatosMinisterio!B156</f>
        <v>13502</v>
      </c>
      <c r="T156" s="55" t="n">
        <f aca="false">C156+DatosMinisterio!C156</f>
        <v>50</v>
      </c>
      <c r="U156" s="55" t="n">
        <f aca="false">D156+DatosMinisterio!D156</f>
        <v>640.391590909091</v>
      </c>
      <c r="V156" s="55" t="n">
        <f aca="false">E156+DatosMinisterio!E156</f>
        <v>484.172045454546</v>
      </c>
      <c r="W156" s="55" t="n">
        <f aca="false">F156+DatosMinisterio!F156</f>
        <v>207</v>
      </c>
      <c r="X156" s="55" t="n">
        <f aca="false">G156+DatosMinisterio!G156</f>
        <v>430</v>
      </c>
      <c r="Y156" s="55" t="n">
        <f aca="false">H156+DatosMinisterio!H156</f>
        <v>50</v>
      </c>
      <c r="Z156" s="55" t="n">
        <f aca="false">X156+0.33*Y156</f>
        <v>446.5</v>
      </c>
      <c r="AC156" s="61" t="n">
        <f aca="false">IF(T156&gt;0,S156/T156,0)</f>
        <v>270.04</v>
      </c>
      <c r="AD156" s="62" t="n">
        <f aca="false">EXP((((AC156-AC$178)/AC$179+2)/4-1.9)^3)</f>
        <v>0.184527172310292</v>
      </c>
      <c r="AE156" s="63" t="n">
        <f aca="false">S156/U156</f>
        <v>21.083974542565</v>
      </c>
      <c r="AF156" s="62" t="n">
        <f aca="false">EXP((((AE156-AE$178)/AE$179+2)/4-1.9)^3)</f>
        <v>0.181226540034278</v>
      </c>
      <c r="AG156" s="62" t="n">
        <f aca="false">V156/U156</f>
        <v>0.756056219862635</v>
      </c>
      <c r="AH156" s="62" t="n">
        <f aca="false">EXP((((AG156-AG$178)/AG$179+2)/4-1.9)^3)</f>
        <v>0.195211999616588</v>
      </c>
      <c r="AI156" s="62" t="n">
        <f aca="false">W156/U156</f>
        <v>0.323239722286399</v>
      </c>
      <c r="AJ156" s="62" t="n">
        <f aca="false">EXP((((AI156-AI$178)/AI$179+2)/4-1.9)^3)</f>
        <v>0.285107480125587</v>
      </c>
      <c r="AK156" s="62" t="n">
        <f aca="false">Z156/U156</f>
        <v>0.697229642516315</v>
      </c>
      <c r="AL156" s="62" t="n">
        <f aca="false">EXP((((AK156-AK$178)/AK$179+2)/4-1.9)^3)</f>
        <v>0.201117132605952</v>
      </c>
      <c r="AM156" s="62" t="n">
        <f aca="false">0.01*AD156+0.15*AF156+0.24*AH156+0.25*AJ156+0.35*AL156</f>
        <v>0.217547999079706</v>
      </c>
      <c r="AO156" s="54" t="n">
        <f aca="false">0.01*AD156/$AM$178</f>
        <v>0.000649628908154939</v>
      </c>
      <c r="AP156" s="53" t="n">
        <f aca="false">AO156*$J$178</f>
        <v>7022.24683520106</v>
      </c>
      <c r="AQ156" s="54" t="n">
        <f aca="false">0.15*AF156/$AM$178</f>
        <v>0.0095701352156307</v>
      </c>
      <c r="AR156" s="53" t="n">
        <f aca="false">AQ156*$J$178</f>
        <v>103449.601590668</v>
      </c>
      <c r="AS156" s="54" t="n">
        <f aca="false">0.24*AH156/$AM$178</f>
        <v>0.0164938776114451</v>
      </c>
      <c r="AT156" s="53" t="n">
        <f aca="false">AS156*$J$178</f>
        <v>178292.68125725</v>
      </c>
      <c r="AU156" s="54" t="n">
        <f aca="false">0.25*AJ156/$AM$178</f>
        <v>0.0250930606454729</v>
      </c>
      <c r="AV156" s="53" t="n">
        <f aca="false">AU156*$J$178</f>
        <v>271246.650959002</v>
      </c>
      <c r="AW156" s="54" t="n">
        <f aca="false">0.35*AL156/$AM$178</f>
        <v>0.0247811883586586</v>
      </c>
      <c r="AX156" s="53" t="n">
        <f aca="false">AW156*$J$178</f>
        <v>267875.42755503</v>
      </c>
    </row>
    <row r="157" customFormat="false" ht="12.8" hidden="false" customHeight="false" outlineLevel="0" collapsed="false">
      <c r="A157" s="60" t="s">
        <v>83</v>
      </c>
      <c r="B157" s="50"/>
      <c r="C157" s="50"/>
      <c r="D157" s="50"/>
      <c r="E157" s="50"/>
      <c r="F157" s="50"/>
      <c r="G157" s="50"/>
      <c r="H157" s="50"/>
      <c r="I157" s="54" t="n">
        <f aca="false">AO157+AQ157+AS157+AU157+AW157</f>
        <v>0.0618169026371795</v>
      </c>
      <c r="J157" s="53" t="n">
        <f aca="false">ROUND(AP157+AR157+AT157+AV157+AX157,0)</f>
        <v>668218</v>
      </c>
      <c r="K157" s="54" t="n">
        <f aca="false">I157-DatosMinisterio!J157</f>
        <v>0</v>
      </c>
      <c r="L157" s="53" t="n">
        <f aca="false">J157-DatosMinisterio!K157</f>
        <v>0</v>
      </c>
      <c r="M157" s="54" t="n">
        <f aca="false">P190/P$211</f>
        <v>0.0560876859586115</v>
      </c>
      <c r="N157" s="53" t="n">
        <f aca="false">ROUND((N$178*M157),0)</f>
        <v>11519454</v>
      </c>
      <c r="O157" s="53" t="n">
        <f aca="false">N157-DatosMinisterio!L157</f>
        <v>0</v>
      </c>
      <c r="P157" s="55" t="n">
        <f aca="false">N157+J157</f>
        <v>12187672</v>
      </c>
      <c r="Q157" s="53" t="n">
        <f aca="false">P157-DatosMinisterio!M157</f>
        <v>0</v>
      </c>
      <c r="S157" s="55" t="n">
        <f aca="false">B157+DatosMinisterio!B157</f>
        <v>14917</v>
      </c>
      <c r="T157" s="55" t="n">
        <f aca="false">C157+DatosMinisterio!C157</f>
        <v>63</v>
      </c>
      <c r="U157" s="55" t="n">
        <f aca="false">D157+DatosMinisterio!D157</f>
        <v>611.120227272727</v>
      </c>
      <c r="V157" s="55" t="n">
        <f aca="false">E157+DatosMinisterio!E157</f>
        <v>370.942272727273</v>
      </c>
      <c r="W157" s="55" t="n">
        <f aca="false">F157+DatosMinisterio!F157</f>
        <v>151</v>
      </c>
      <c r="X157" s="55" t="n">
        <f aca="false">G157+DatosMinisterio!G157</f>
        <v>427</v>
      </c>
      <c r="Y157" s="55" t="n">
        <f aca="false">H157+DatosMinisterio!H157</f>
        <v>2</v>
      </c>
      <c r="Z157" s="55" t="n">
        <f aca="false">X157+0.33*Y157</f>
        <v>427.66</v>
      </c>
      <c r="AC157" s="61" t="n">
        <f aca="false">IF(T157&gt;0,S157/T157,0)</f>
        <v>236.777777777778</v>
      </c>
      <c r="AD157" s="62" t="n">
        <f aca="false">EXP((((AC157-AC$178)/AC$179+2)/4-1.9)^3)</f>
        <v>0.111242152451103</v>
      </c>
      <c r="AE157" s="63" t="n">
        <f aca="false">S157/U157</f>
        <v>24.409272241848</v>
      </c>
      <c r="AF157" s="62" t="n">
        <f aca="false">EXP((((AE157-AE$178)/AE$179+2)/4-1.9)^3)</f>
        <v>0.360266200084387</v>
      </c>
      <c r="AG157" s="62" t="n">
        <f aca="false">V157/U157</f>
        <v>0.606987391634365</v>
      </c>
      <c r="AH157" s="62" t="n">
        <f aca="false">EXP((((AG157-AG$178)/AG$179+2)/4-1.9)^3)</f>
        <v>0.0422833500265662</v>
      </c>
      <c r="AI157" s="62" t="n">
        <f aca="false">W157/U157</f>
        <v>0.247087223202993</v>
      </c>
      <c r="AJ157" s="62" t="n">
        <f aca="false">EXP((((AI157-AI$178)/AI$179+2)/4-1.9)^3)</f>
        <v>0.15700294399376</v>
      </c>
      <c r="AK157" s="62" t="n">
        <f aca="false">Z157/U157</f>
        <v>0.699796833609218</v>
      </c>
      <c r="AL157" s="62" t="n">
        <f aca="false">EXP((((AK157-AK$178)/AK$179+2)/4-1.9)^3)</f>
        <v>0.202971135507588</v>
      </c>
      <c r="AM157" s="62" t="n">
        <f aca="false">0.01*AD157+0.15*AF157+0.24*AH157+0.25*AJ157+0.35*AL157</f>
        <v>0.175590988969641</v>
      </c>
      <c r="AO157" s="54" t="n">
        <f aca="false">0.01*AD157/$AM$178</f>
        <v>0.000391628599370156</v>
      </c>
      <c r="AP157" s="53" t="n">
        <f aca="false">AO157*$J$178</f>
        <v>4233.35947335243</v>
      </c>
      <c r="AQ157" s="54" t="n">
        <f aca="false">0.15*AF157/$AM$178</f>
        <v>0.0190247865890775</v>
      </c>
      <c r="AR157" s="53" t="n">
        <f aca="false">AQ157*$J$178</f>
        <v>205650.865807317</v>
      </c>
      <c r="AS157" s="54" t="n">
        <f aca="false">0.24*AH157/$AM$178</f>
        <v>0.00357261029910999</v>
      </c>
      <c r="AT157" s="53" t="n">
        <f aca="false">AS157*$J$178</f>
        <v>38618.5883223477</v>
      </c>
      <c r="AU157" s="54" t="n">
        <f aca="false">0.25*AJ157/$AM$178</f>
        <v>0.0138182428374654</v>
      </c>
      <c r="AV157" s="53" t="n">
        <f aca="false">AU157*$J$178</f>
        <v>149370.064686665</v>
      </c>
      <c r="AW157" s="54" t="n">
        <f aca="false">0.35*AL157/$AM$178</f>
        <v>0.0250096343121565</v>
      </c>
      <c r="AX157" s="53" t="n">
        <f aca="false">AW157*$J$178</f>
        <v>270344.843330447</v>
      </c>
    </row>
    <row r="158" customFormat="false" ht="12.8" hidden="false" customHeight="false" outlineLevel="0" collapsed="false">
      <c r="A158" s="60" t="s">
        <v>84</v>
      </c>
      <c r="B158" s="50"/>
      <c r="C158" s="50"/>
      <c r="D158" s="50"/>
      <c r="E158" s="50"/>
      <c r="F158" s="50"/>
      <c r="G158" s="50"/>
      <c r="H158" s="50"/>
      <c r="I158" s="54" t="n">
        <f aca="false">AO158+AQ158+AS158+AU158+AW158</f>
        <v>0.0331858591792027</v>
      </c>
      <c r="J158" s="53" t="n">
        <f aca="false">ROUND(AP158+AR158+AT158+AV158+AX158,0)</f>
        <v>358727</v>
      </c>
      <c r="K158" s="54" t="n">
        <f aca="false">I158-DatosMinisterio!J158</f>
        <v>0</v>
      </c>
      <c r="L158" s="53" t="n">
        <f aca="false">J158-DatosMinisterio!K158</f>
        <v>0</v>
      </c>
      <c r="M158" s="54" t="n">
        <f aca="false">P191/P$211</f>
        <v>0.0590401629506725</v>
      </c>
      <c r="N158" s="53" t="n">
        <f aca="false">ROUND((N$178*M158),0)</f>
        <v>12125842</v>
      </c>
      <c r="O158" s="53" t="n">
        <f aca="false">N158-DatosMinisterio!L158</f>
        <v>0</v>
      </c>
      <c r="P158" s="55" t="n">
        <f aca="false">N158+J158</f>
        <v>12484569</v>
      </c>
      <c r="Q158" s="53" t="n">
        <f aca="false">P158-DatosMinisterio!M158</f>
        <v>0</v>
      </c>
      <c r="S158" s="55" t="n">
        <f aca="false">B158+DatosMinisterio!B158</f>
        <v>18532</v>
      </c>
      <c r="T158" s="55" t="n">
        <f aca="false">C158+DatosMinisterio!C158</f>
        <v>66</v>
      </c>
      <c r="U158" s="55" t="n">
        <f aca="false">D158+DatosMinisterio!D158</f>
        <v>998.484772727273</v>
      </c>
      <c r="V158" s="55" t="n">
        <f aca="false">E158+DatosMinisterio!E158</f>
        <v>663.723181818182</v>
      </c>
      <c r="W158" s="55" t="n">
        <f aca="false">F158+DatosMinisterio!F158</f>
        <v>230</v>
      </c>
      <c r="X158" s="55" t="n">
        <f aca="false">G158+DatosMinisterio!G158</f>
        <v>437</v>
      </c>
      <c r="Y158" s="55" t="n">
        <f aca="false">H158+DatosMinisterio!H158</f>
        <v>49</v>
      </c>
      <c r="Z158" s="55" t="n">
        <f aca="false">X158+0.33*Y158</f>
        <v>453.17</v>
      </c>
      <c r="AC158" s="61" t="n">
        <f aca="false">IF(T158&gt;0,S158/T158,0)</f>
        <v>280.787878787879</v>
      </c>
      <c r="AD158" s="62" t="n">
        <f aca="false">EXP((((AC158-AC$178)/AC$179+2)/4-1.9)^3)</f>
        <v>0.213344713592538</v>
      </c>
      <c r="AE158" s="63" t="n">
        <f aca="false">S158/U158</f>
        <v>18.5601228042582</v>
      </c>
      <c r="AF158" s="62" t="n">
        <f aca="false">EXP((((AE158-AE$178)/AE$179+2)/4-1.9)^3)</f>
        <v>0.0909597109549568</v>
      </c>
      <c r="AG158" s="62" t="n">
        <f aca="false">V158/U158</f>
        <v>0.664730399448437</v>
      </c>
      <c r="AH158" s="62" t="n">
        <f aca="false">EXP((((AG158-AG$178)/AG$179+2)/4-1.9)^3)</f>
        <v>0.0828396175366529</v>
      </c>
      <c r="AI158" s="62" t="n">
        <f aca="false">W158/U158</f>
        <v>0.230349031134221</v>
      </c>
      <c r="AJ158" s="62" t="n">
        <f aca="false">EXP((((AI158-AI$178)/AI$179+2)/4-1.9)^3)</f>
        <v>0.134802427264126</v>
      </c>
      <c r="AK158" s="62" t="n">
        <f aca="false">Z158/U158</f>
        <v>0.453857697561282</v>
      </c>
      <c r="AL158" s="62" t="n">
        <f aca="false">EXP((((AK158-AK$178)/AK$179+2)/4-1.9)^3)</f>
        <v>0.0711570158477832</v>
      </c>
      <c r="AM158" s="62" t="n">
        <f aca="false">0.01*AD158+0.15*AF158+0.24*AH158+0.25*AJ158+0.35*AL158</f>
        <v>0.0942644743507211</v>
      </c>
      <c r="AO158" s="54" t="n">
        <f aca="false">0.01*AD158/$AM$178</f>
        <v>0.000751081218102091</v>
      </c>
      <c r="AP158" s="53" t="n">
        <f aca="false">AO158*$J$178</f>
        <v>8118.90856547047</v>
      </c>
      <c r="AQ158" s="54" t="n">
        <f aca="false">0.15*AF158/$AM$178</f>
        <v>0.00480336231574566</v>
      </c>
      <c r="AR158" s="53" t="n">
        <f aca="false">AQ158*$J$178</f>
        <v>51922.5597824291</v>
      </c>
      <c r="AS158" s="54" t="n">
        <f aca="false">0.24*AH158/$AM$178</f>
        <v>0.00699929571805057</v>
      </c>
      <c r="AT158" s="53" t="n">
        <f aca="false">AS158*$J$178</f>
        <v>75659.7829741196</v>
      </c>
      <c r="AU158" s="54" t="n">
        <f aca="false">0.25*AJ158/$AM$178</f>
        <v>0.0118643168569469</v>
      </c>
      <c r="AV158" s="53" t="n">
        <f aca="false">AU158*$J$178</f>
        <v>128248.851697725</v>
      </c>
      <c r="AW158" s="54" t="n">
        <f aca="false">0.35*AL158/$AM$178</f>
        <v>0.00876780307035752</v>
      </c>
      <c r="AX158" s="53" t="n">
        <f aca="false">AW158*$J$178</f>
        <v>94776.6895678227</v>
      </c>
    </row>
    <row r="159" customFormat="false" ht="12.8" hidden="false" customHeight="false" outlineLevel="0" collapsed="false">
      <c r="A159" s="60" t="s">
        <v>85</v>
      </c>
      <c r="B159" s="50"/>
      <c r="C159" s="50"/>
      <c r="D159" s="50"/>
      <c r="E159" s="50"/>
      <c r="F159" s="50"/>
      <c r="G159" s="50"/>
      <c r="H159" s="50"/>
      <c r="I159" s="54" t="n">
        <f aca="false">AO159+AQ159+AS159+AU159+AW159</f>
        <v>0.024316038475512</v>
      </c>
      <c r="J159" s="53" t="n">
        <f aca="false">ROUND(AP159+AR159+AT159+AV159+AX159,0)</f>
        <v>262847</v>
      </c>
      <c r="K159" s="54" t="n">
        <f aca="false">I159-DatosMinisterio!J159</f>
        <v>0</v>
      </c>
      <c r="L159" s="53" t="n">
        <f aca="false">J159-DatosMinisterio!K159</f>
        <v>0</v>
      </c>
      <c r="M159" s="54" t="n">
        <f aca="false">P192/P$211</f>
        <v>0.0451513556167783</v>
      </c>
      <c r="N159" s="53" t="n">
        <f aca="false">ROUND((N$178*M159),0)</f>
        <v>9273318</v>
      </c>
      <c r="O159" s="53" t="n">
        <f aca="false">N159-DatosMinisterio!L159</f>
        <v>1</v>
      </c>
      <c r="P159" s="55" t="n">
        <f aca="false">N159+J159</f>
        <v>9536165</v>
      </c>
      <c r="Q159" s="53" t="n">
        <f aca="false">P159-DatosMinisterio!M159</f>
        <v>1</v>
      </c>
      <c r="S159" s="55" t="n">
        <f aca="false">B159+DatosMinisterio!B159</f>
        <v>11204</v>
      </c>
      <c r="T159" s="55" t="n">
        <f aca="false">C159+DatosMinisterio!C159</f>
        <v>60</v>
      </c>
      <c r="U159" s="55" t="n">
        <f aca="false">D159+DatosMinisterio!D159</f>
        <v>934.659318181818</v>
      </c>
      <c r="V159" s="55" t="n">
        <f aca="false">E159+DatosMinisterio!E159</f>
        <v>569.430227272727</v>
      </c>
      <c r="W159" s="55" t="n">
        <f aca="false">F159+DatosMinisterio!F159</f>
        <v>184</v>
      </c>
      <c r="X159" s="55" t="n">
        <f aca="false">G159+DatosMinisterio!G159</f>
        <v>469</v>
      </c>
      <c r="Y159" s="55" t="n">
        <f aca="false">H159+DatosMinisterio!H159</f>
        <v>29</v>
      </c>
      <c r="Z159" s="55" t="n">
        <f aca="false">X159+0.33*Y159</f>
        <v>478.57</v>
      </c>
      <c r="AC159" s="61" t="n">
        <f aca="false">IF(T159&gt;0,S159/T159,0)</f>
        <v>186.733333333333</v>
      </c>
      <c r="AD159" s="62" t="n">
        <f aca="false">EXP((((AC159-AC$178)/AC$179+2)/4-1.9)^3)</f>
        <v>0.0435659020876801</v>
      </c>
      <c r="AE159" s="63" t="n">
        <f aca="false">S159/U159</f>
        <v>11.9872554438285</v>
      </c>
      <c r="AF159" s="62" t="n">
        <f aca="false">EXP((((AE159-AE$178)/AE$179+2)/4-1.9)^3)</f>
        <v>0.00668767720979041</v>
      </c>
      <c r="AG159" s="62" t="n">
        <f aca="false">V159/U159</f>
        <v>0.609238271309843</v>
      </c>
      <c r="AH159" s="62" t="n">
        <f aca="false">EXP((((AG159-AG$178)/AG$179+2)/4-1.9)^3)</f>
        <v>0.0434946611714102</v>
      </c>
      <c r="AI159" s="62" t="n">
        <f aca="false">W159/U159</f>
        <v>0.196863174015034</v>
      </c>
      <c r="AJ159" s="62" t="n">
        <f aca="false">EXP((((AI159-AI$178)/AI$179+2)/4-1.9)^3)</f>
        <v>0.0969455675144389</v>
      </c>
      <c r="AK159" s="62" t="n">
        <f aca="false">Z159/U159</f>
        <v>0.512026136893341</v>
      </c>
      <c r="AL159" s="62" t="n">
        <f aca="false">EXP((((AK159-AK$178)/AK$179+2)/4-1.9)^3)</f>
        <v>0.0941594755065674</v>
      </c>
      <c r="AM159" s="62" t="n">
        <f aca="false">0.01*AD159+0.15*AF159+0.24*AH159+0.25*AJ159+0.35*AL159</f>
        <v>0.0690697375893921</v>
      </c>
      <c r="AO159" s="54" t="n">
        <f aca="false">0.01*AD159/$AM$178</f>
        <v>0.000153373993930899</v>
      </c>
      <c r="AP159" s="53" t="n">
        <f aca="false">AO159*$J$178</f>
        <v>1657.91581926727</v>
      </c>
      <c r="AQ159" s="54" t="n">
        <f aca="false">0.15*AF159/$AM$178</f>
        <v>0.000353160056822144</v>
      </c>
      <c r="AR159" s="53" t="n">
        <f aca="false">AQ159*$J$178</f>
        <v>3817.52883870624</v>
      </c>
      <c r="AS159" s="54" t="n">
        <f aca="false">0.24*AH159/$AM$178</f>
        <v>0.00367495655759654</v>
      </c>
      <c r="AT159" s="53" t="n">
        <f aca="false">AS159*$J$178</f>
        <v>39724.9133037791</v>
      </c>
      <c r="AU159" s="54" t="n">
        <f aca="false">0.25*AJ159/$AM$178</f>
        <v>0.00853243486939746</v>
      </c>
      <c r="AV159" s="53" t="n">
        <f aca="false">AU159*$J$178</f>
        <v>92232.4468724151</v>
      </c>
      <c r="AW159" s="54" t="n">
        <f aca="false">0.35*AL159/$AM$178</f>
        <v>0.011602112997765</v>
      </c>
      <c r="AX159" s="53" t="n">
        <f aca="false">AW159*$J$178</f>
        <v>125414.525519804</v>
      </c>
    </row>
    <row r="160" customFormat="false" ht="12.8" hidden="false" customHeight="false" outlineLevel="0" collapsed="false">
      <c r="A160" s="60" t="s">
        <v>86</v>
      </c>
      <c r="B160" s="50"/>
      <c r="C160" s="50"/>
      <c r="D160" s="50"/>
      <c r="E160" s="50"/>
      <c r="F160" s="50"/>
      <c r="G160" s="50"/>
      <c r="H160" s="50"/>
      <c r="I160" s="54" t="n">
        <f aca="false">AO160+AQ160+AS160+AU160+AW160</f>
        <v>0.0256079405957612</v>
      </c>
      <c r="J160" s="53" t="n">
        <f aca="false">ROUND(AP160+AR160+AT160+AV160+AX160,0)</f>
        <v>276812</v>
      </c>
      <c r="K160" s="54" t="n">
        <f aca="false">I160-DatosMinisterio!J160</f>
        <v>-1.07552855510562E-016</v>
      </c>
      <c r="L160" s="53" t="n">
        <f aca="false">J160-DatosMinisterio!K160</f>
        <v>0</v>
      </c>
      <c r="M160" s="54" t="n">
        <f aca="false">P193/P$211</f>
        <v>0.0445656912615144</v>
      </c>
      <c r="N160" s="53" t="n">
        <f aca="false">ROUND((N$178*M160),0)</f>
        <v>9153032</v>
      </c>
      <c r="O160" s="53" t="n">
        <f aca="false">N160-DatosMinisterio!L160</f>
        <v>1</v>
      </c>
      <c r="P160" s="55" t="n">
        <f aca="false">N160+J160</f>
        <v>9429844</v>
      </c>
      <c r="Q160" s="53" t="n">
        <f aca="false">P160-DatosMinisterio!M160</f>
        <v>1</v>
      </c>
      <c r="S160" s="55" t="n">
        <f aca="false">B160+DatosMinisterio!B160</f>
        <v>9889</v>
      </c>
      <c r="T160" s="55" t="n">
        <f aca="false">C160+DatosMinisterio!C160</f>
        <v>49</v>
      </c>
      <c r="U160" s="55" t="n">
        <f aca="false">D160+DatosMinisterio!D160</f>
        <v>550.667954545455</v>
      </c>
      <c r="V160" s="55" t="n">
        <f aca="false">E160+DatosMinisterio!E160</f>
        <v>346.824090909091</v>
      </c>
      <c r="W160" s="55" t="n">
        <f aca="false">F160+DatosMinisterio!F160</f>
        <v>66</v>
      </c>
      <c r="X160" s="55" t="n">
        <f aca="false">G160+DatosMinisterio!G160</f>
        <v>286</v>
      </c>
      <c r="Y160" s="55" t="n">
        <f aca="false">H160+DatosMinisterio!H160</f>
        <v>35</v>
      </c>
      <c r="Z160" s="55" t="n">
        <f aca="false">X160+0.33*Y160</f>
        <v>297.55</v>
      </c>
      <c r="AC160" s="61" t="n">
        <f aca="false">IF(T160&gt;0,S160/T160,0)</f>
        <v>201.816326530612</v>
      </c>
      <c r="AD160" s="62" t="n">
        <f aca="false">EXP((((AC160-AC$178)/AC$179+2)/4-1.9)^3)</f>
        <v>0.0591648177920341</v>
      </c>
      <c r="AE160" s="63" t="n">
        <f aca="false">S160/U160</f>
        <v>17.9581904455704</v>
      </c>
      <c r="AF160" s="62" t="n">
        <f aca="false">EXP((((AE160-AE$178)/AE$179+2)/4-1.9)^3)</f>
        <v>0.0753702885515656</v>
      </c>
      <c r="AG160" s="62" t="n">
        <f aca="false">V160/U160</f>
        <v>0.62982435793885</v>
      </c>
      <c r="AH160" s="62" t="n">
        <f aca="false">EXP((((AG160-AG$178)/AG$179+2)/4-1.9)^3)</f>
        <v>0.0558796000610462</v>
      </c>
      <c r="AI160" s="62" t="n">
        <f aca="false">W160/U160</f>
        <v>0.119854441238512</v>
      </c>
      <c r="AJ160" s="62" t="n">
        <f aca="false">EXP((((AI160-AI$178)/AI$179+2)/4-1.9)^3)</f>
        <v>0.0397679290013048</v>
      </c>
      <c r="AK160" s="62" t="n">
        <f aca="false">Z160/U160</f>
        <v>0.540343772583626</v>
      </c>
      <c r="AL160" s="62" t="n">
        <f aca="false">EXP((((AK160-AK$178)/AK$179+2)/4-1.9)^3)</f>
        <v>0.107111741274683</v>
      </c>
      <c r="AM160" s="62" t="n">
        <f aca="false">0.01*AD160+0.15*AF160+0.24*AH160+0.25*AJ160+0.35*AL160</f>
        <v>0.0727393871717717</v>
      </c>
      <c r="AO160" s="54" t="n">
        <f aca="false">0.01*AD160/$AM$178</f>
        <v>0.000208290061036617</v>
      </c>
      <c r="AP160" s="53" t="n">
        <f aca="false">AO160*$J$178</f>
        <v>2251.53807590312</v>
      </c>
      <c r="AQ160" s="54" t="n">
        <f aca="false">0.15*AF160/$AM$178</f>
        <v>0.00398012262742066</v>
      </c>
      <c r="AR160" s="53" t="n">
        <f aca="false">AQ160*$J$178</f>
        <v>43023.6449968</v>
      </c>
      <c r="AS160" s="54" t="n">
        <f aca="false">0.24*AH160/$AM$178</f>
        <v>0.00472138642190865</v>
      </c>
      <c r="AT160" s="53" t="n">
        <f aca="false">AS160*$J$178</f>
        <v>51036.4308650836</v>
      </c>
      <c r="AU160" s="54" t="n">
        <f aca="false">0.25*AJ160/$AM$178</f>
        <v>0.00350008022846344</v>
      </c>
      <c r="AV160" s="53" t="n">
        <f aca="false">AU160*$J$178</f>
        <v>37834.5652398448</v>
      </c>
      <c r="AW160" s="54" t="n">
        <f aca="false">0.35*AL160/$AM$178</f>
        <v>0.0131980612569318</v>
      </c>
      <c r="AX160" s="53" t="n">
        <f aca="false">AW160*$J$178</f>
        <v>142666.132508645</v>
      </c>
    </row>
    <row r="161" customFormat="false" ht="12.8" hidden="false" customHeight="false" outlineLevel="0" collapsed="false">
      <c r="A161" s="60" t="s">
        <v>87</v>
      </c>
      <c r="B161" s="50"/>
      <c r="C161" s="50"/>
      <c r="D161" s="50"/>
      <c r="E161" s="50"/>
      <c r="F161" s="50"/>
      <c r="G161" s="50"/>
      <c r="H161" s="50"/>
      <c r="I161" s="54" t="n">
        <f aca="false">AO161+AQ161+AS161+AU161+AW161</f>
        <v>0.0155454600215982</v>
      </c>
      <c r="J161" s="53" t="n">
        <f aca="false">ROUND(AP161+AR161+AT161+AV161+AX161,0)</f>
        <v>168041</v>
      </c>
      <c r="K161" s="54" t="n">
        <f aca="false">I161-DatosMinisterio!J161</f>
        <v>0</v>
      </c>
      <c r="L161" s="53" t="n">
        <f aca="false">J161-DatosMinisterio!K161</f>
        <v>0</v>
      </c>
      <c r="M161" s="54" t="n">
        <f aca="false">P194/P$211</f>
        <v>0.0193060237725829</v>
      </c>
      <c r="N161" s="53" t="n">
        <f aca="false">ROUND((N$178*M161),0)</f>
        <v>3965128</v>
      </c>
      <c r="O161" s="53" t="n">
        <f aca="false">N161-DatosMinisterio!L161</f>
        <v>-1</v>
      </c>
      <c r="P161" s="55" t="n">
        <f aca="false">N161+J161</f>
        <v>4133169</v>
      </c>
      <c r="Q161" s="53" t="n">
        <f aca="false">P161-DatosMinisterio!M161</f>
        <v>-1</v>
      </c>
      <c r="S161" s="55" t="n">
        <f aca="false">B161+DatosMinisterio!B161</f>
        <v>14362</v>
      </c>
      <c r="T161" s="55" t="n">
        <f aca="false">C161+DatosMinisterio!C161</f>
        <v>60</v>
      </c>
      <c r="U161" s="55" t="n">
        <f aca="false">D161+DatosMinisterio!D161</f>
        <v>873.374090909091</v>
      </c>
      <c r="V161" s="55" t="n">
        <f aca="false">E161+DatosMinisterio!E161</f>
        <v>488.888863636364</v>
      </c>
      <c r="W161" s="55" t="n">
        <f aca="false">F161+DatosMinisterio!F161</f>
        <v>116</v>
      </c>
      <c r="X161" s="55" t="n">
        <f aca="false">G161+DatosMinisterio!G161</f>
        <v>337</v>
      </c>
      <c r="Y161" s="55" t="n">
        <f aca="false">H161+DatosMinisterio!H161</f>
        <v>45</v>
      </c>
      <c r="Z161" s="55" t="n">
        <f aca="false">X161+0.33*Y161</f>
        <v>351.85</v>
      </c>
      <c r="AC161" s="61" t="n">
        <f aca="false">IF(T161&gt;0,S161/T161,0)</f>
        <v>239.366666666667</v>
      </c>
      <c r="AD161" s="62" t="n">
        <f aca="false">EXP((((AC161-AC$178)/AC$179+2)/4-1.9)^3)</f>
        <v>0.116083083881907</v>
      </c>
      <c r="AE161" s="63" t="n">
        <f aca="false">S161/U161</f>
        <v>16.4442707305991</v>
      </c>
      <c r="AF161" s="62" t="n">
        <f aca="false">EXP((((AE161-AE$178)/AE$179+2)/4-1.9)^3)</f>
        <v>0.0450009355821127</v>
      </c>
      <c r="AG161" s="62" t="n">
        <f aca="false">V161/U161</f>
        <v>0.559770284835771</v>
      </c>
      <c r="AH161" s="62" t="n">
        <f aca="false">EXP((((AG161-AG$178)/AG$179+2)/4-1.9)^3)</f>
        <v>0.022468963973524</v>
      </c>
      <c r="AI161" s="62" t="n">
        <f aca="false">W161/U161</f>
        <v>0.13281822898966</v>
      </c>
      <c r="AJ161" s="62" t="n">
        <f aca="false">EXP((((AI161-AI$178)/AI$179+2)/4-1.9)^3)</f>
        <v>0.0468359791941348</v>
      </c>
      <c r="AK161" s="62" t="n">
        <f aca="false">Z161/U161</f>
        <v>0.402862878189758</v>
      </c>
      <c r="AL161" s="62" t="n">
        <f aca="false">EXP((((AK161-AK$178)/AK$179+2)/4-1.9)^3)</f>
        <v>0.0546982320968644</v>
      </c>
      <c r="AM161" s="62" t="n">
        <f aca="false">0.01*AD161+0.15*AF161+0.24*AH161+0.25*AJ161+0.35*AL161</f>
        <v>0.044156898562218</v>
      </c>
      <c r="AO161" s="54" t="n">
        <f aca="false">0.01*AD161/$AM$178</f>
        <v>0.000408671124655043</v>
      </c>
      <c r="AP161" s="53" t="n">
        <f aca="false">AO161*$J$178</f>
        <v>4417.58283186264</v>
      </c>
      <c r="AQ161" s="54" t="n">
        <f aca="false">0.15*AF161/$AM$178</f>
        <v>0.0023763905566439</v>
      </c>
      <c r="AR161" s="53" t="n">
        <f aca="false">AQ161*$J$178</f>
        <v>25687.8979000335</v>
      </c>
      <c r="AS161" s="54" t="n">
        <f aca="false">0.24*AH161/$AM$178</f>
        <v>0.00189845062067477</v>
      </c>
      <c r="AT161" s="53" t="n">
        <f aca="false">AS161*$J$178</f>
        <v>20521.5449858633</v>
      </c>
      <c r="AU161" s="54" t="n">
        <f aca="false">0.25*AJ161/$AM$178</f>
        <v>0.00412215795176907</v>
      </c>
      <c r="AV161" s="53" t="n">
        <f aca="false">AU161*$J$178</f>
        <v>44558.9940158656</v>
      </c>
      <c r="AW161" s="54" t="n">
        <f aca="false">0.35*AL161/$AM$178</f>
        <v>0.00673978976785543</v>
      </c>
      <c r="AX161" s="53" t="n">
        <f aca="false">AW161*$J$178</f>
        <v>72854.6201887236</v>
      </c>
    </row>
    <row r="162" customFormat="false" ht="12.8" hidden="false" customHeight="false" outlineLevel="0" collapsed="false">
      <c r="A162" s="60" t="s">
        <v>88</v>
      </c>
      <c r="B162" s="50"/>
      <c r="C162" s="50"/>
      <c r="D162" s="50"/>
      <c r="E162" s="50"/>
      <c r="F162" s="50"/>
      <c r="G162" s="50"/>
      <c r="H162" s="50"/>
      <c r="I162" s="54" t="n">
        <f aca="false">AO162+AQ162+AS162+AU162+AW162</f>
        <v>0.0147746348821813</v>
      </c>
      <c r="J162" s="53" t="n">
        <f aca="false">ROUND(AP162+AR162+AT162+AV162+AX162,0)</f>
        <v>159708</v>
      </c>
      <c r="K162" s="54" t="n">
        <f aca="false">I162-DatosMinisterio!J162</f>
        <v>0</v>
      </c>
      <c r="L162" s="53" t="n">
        <f aca="false">J162-DatosMinisterio!K162</f>
        <v>0</v>
      </c>
      <c r="M162" s="54" t="n">
        <f aca="false">P195/P$211</f>
        <v>0.0184845399825452</v>
      </c>
      <c r="N162" s="53" t="n">
        <f aca="false">ROUND((N$178*M162),0)</f>
        <v>3796409</v>
      </c>
      <c r="O162" s="53" t="n">
        <f aca="false">N162-DatosMinisterio!L162</f>
        <v>0</v>
      </c>
      <c r="P162" s="55" t="n">
        <f aca="false">N162+J162</f>
        <v>3956117</v>
      </c>
      <c r="Q162" s="53" t="n">
        <f aca="false">P162-DatosMinisterio!M162</f>
        <v>0</v>
      </c>
      <c r="S162" s="55" t="n">
        <f aca="false">B162+DatosMinisterio!B162</f>
        <v>6206</v>
      </c>
      <c r="T162" s="55" t="n">
        <f aca="false">C162+DatosMinisterio!C162</f>
        <v>58</v>
      </c>
      <c r="U162" s="55" t="n">
        <f aca="false">D162+DatosMinisterio!D162</f>
        <v>390.69</v>
      </c>
      <c r="V162" s="55" t="n">
        <f aca="false">E162+DatosMinisterio!E162</f>
        <v>235.713636363636</v>
      </c>
      <c r="W162" s="55" t="n">
        <f aca="false">F162+DatosMinisterio!F162</f>
        <v>47</v>
      </c>
      <c r="X162" s="55" t="n">
        <f aca="false">G162+DatosMinisterio!G162</f>
        <v>146</v>
      </c>
      <c r="Y162" s="55" t="n">
        <f aca="false">H162+DatosMinisterio!H162</f>
        <v>5</v>
      </c>
      <c r="Z162" s="55" t="n">
        <f aca="false">X162+0.33*Y162</f>
        <v>147.65</v>
      </c>
      <c r="AC162" s="61" t="n">
        <f aca="false">IF(T162&gt;0,S162/T162,0)</f>
        <v>107</v>
      </c>
      <c r="AD162" s="62" t="n">
        <f aca="false">EXP((((AC162-AC$178)/AC$179+2)/4-1.9)^3)</f>
        <v>0.00595962855760596</v>
      </c>
      <c r="AE162" s="63" t="n">
        <f aca="false">S162/U162</f>
        <v>15.8847167831273</v>
      </c>
      <c r="AF162" s="62" t="n">
        <f aca="false">EXP((((AE162-AE$178)/AE$179+2)/4-1.9)^3)</f>
        <v>0.0365971168424196</v>
      </c>
      <c r="AG162" s="62" t="n">
        <f aca="false">V162/U162</f>
        <v>0.603326515558719</v>
      </c>
      <c r="AH162" s="62" t="n">
        <f aca="false">EXP((((AG162-AG$178)/AG$179+2)/4-1.9)^3)</f>
        <v>0.0403702853050372</v>
      </c>
      <c r="AI162" s="62" t="n">
        <f aca="false">W162/U162</f>
        <v>0.120299982082981</v>
      </c>
      <c r="AJ162" s="62" t="n">
        <f aca="false">EXP((((AI162-AI$178)/AI$179+2)/4-1.9)^3)</f>
        <v>0.0399959244426806</v>
      </c>
      <c r="AK162" s="62" t="n">
        <f aca="false">Z162/U162</f>
        <v>0.377921113926643</v>
      </c>
      <c r="AL162" s="62" t="n">
        <f aca="false">EXP((((AK162-AK$178)/AK$179+2)/4-1.9)^3)</f>
        <v>0.0478010154210776</v>
      </c>
      <c r="AM162" s="62" t="n">
        <f aca="false">0.01*AD162+0.15*AF162+0.24*AH162+0.25*AJ162+0.35*AL162</f>
        <v>0.0419673687931953</v>
      </c>
      <c r="AO162" s="54" t="n">
        <f aca="false">0.01*AD162/$AM$178</f>
        <v>2.09809045703922E-005</v>
      </c>
      <c r="AP162" s="53" t="n">
        <f aca="false">AO162*$J$178</f>
        <v>226.79577350944</v>
      </c>
      <c r="AQ162" s="54" t="n">
        <f aca="false">0.15*AF162/$AM$178</f>
        <v>0.00193260521675217</v>
      </c>
      <c r="AR162" s="53" t="n">
        <f aca="false">AQ162*$J$178</f>
        <v>20890.7434639504</v>
      </c>
      <c r="AS162" s="54" t="n">
        <f aca="false">0.24*AH162/$AM$178</f>
        <v>0.00341097138632979</v>
      </c>
      <c r="AT162" s="53" t="n">
        <f aca="false">AS162*$J$178</f>
        <v>36871.3318048693</v>
      </c>
      <c r="AU162" s="54" t="n">
        <f aca="false">0.25*AJ162/$AM$178</f>
        <v>0.00352014670807603</v>
      </c>
      <c r="AV162" s="53" t="n">
        <f aca="false">AU162*$J$178</f>
        <v>38051.4764197264</v>
      </c>
      <c r="AW162" s="54" t="n">
        <f aca="false">0.35*AL162/$AM$178</f>
        <v>0.00588993066645288</v>
      </c>
      <c r="AX162" s="53" t="n">
        <f aca="false">AW162*$J$178</f>
        <v>63667.9594501477</v>
      </c>
    </row>
    <row r="163" customFormat="false" ht="12.8" hidden="false" customHeight="false" outlineLevel="0" collapsed="false">
      <c r="A163" s="60" t="s">
        <v>89</v>
      </c>
      <c r="B163" s="50"/>
      <c r="C163" s="50"/>
      <c r="D163" s="50"/>
      <c r="E163" s="50"/>
      <c r="F163" s="50"/>
      <c r="G163" s="50"/>
      <c r="H163" s="50"/>
      <c r="I163" s="54" t="n">
        <f aca="false">AO163+AQ163+AS163+AU163+AW163</f>
        <v>0.0142734092375885</v>
      </c>
      <c r="J163" s="53" t="n">
        <f aca="false">ROUND(AP163+AR163+AT163+AV163+AX163,0)</f>
        <v>154290</v>
      </c>
      <c r="K163" s="54" t="n">
        <f aca="false">I163-DatosMinisterio!J163</f>
        <v>0</v>
      </c>
      <c r="L163" s="53" t="n">
        <f aca="false">J163-DatosMinisterio!K163</f>
        <v>0</v>
      </c>
      <c r="M163" s="54" t="n">
        <f aca="false">P196/P$211</f>
        <v>0.0206058154034791</v>
      </c>
      <c r="N163" s="53" t="n">
        <f aca="false">ROUND((N$178*M163),0)</f>
        <v>4232083</v>
      </c>
      <c r="O163" s="53" t="n">
        <f aca="false">N163-DatosMinisterio!L163</f>
        <v>-1</v>
      </c>
      <c r="P163" s="55" t="n">
        <f aca="false">N163+J163</f>
        <v>4386373</v>
      </c>
      <c r="Q163" s="53" t="n">
        <f aca="false">P163-DatosMinisterio!M163</f>
        <v>-1</v>
      </c>
      <c r="S163" s="55" t="n">
        <f aca="false">B163+DatosMinisterio!B163</f>
        <v>6880</v>
      </c>
      <c r="T163" s="55" t="n">
        <f aca="false">C163+DatosMinisterio!C163</f>
        <v>41</v>
      </c>
      <c r="U163" s="55" t="n">
        <f aca="false">D163+DatosMinisterio!D163</f>
        <v>337.745909090909</v>
      </c>
      <c r="V163" s="55" t="n">
        <f aca="false">E163+DatosMinisterio!E163</f>
        <v>165.698409090909</v>
      </c>
      <c r="W163" s="55" t="n">
        <f aca="false">F163+DatosMinisterio!F163</f>
        <v>22</v>
      </c>
      <c r="X163" s="55" t="n">
        <f aca="false">G163+DatosMinisterio!G163</f>
        <v>101</v>
      </c>
      <c r="Y163" s="55" t="n">
        <f aca="false">H163+DatosMinisterio!H163</f>
        <v>6</v>
      </c>
      <c r="Z163" s="55" t="n">
        <f aca="false">X163+0.33*Y163</f>
        <v>102.98</v>
      </c>
      <c r="AC163" s="61" t="n">
        <f aca="false">IF(T163&gt;0,S163/T163,0)</f>
        <v>167.804878048781</v>
      </c>
      <c r="AD163" s="62" t="n">
        <f aca="false">EXP((((AC163-AC$178)/AC$179+2)/4-1.9)^3)</f>
        <v>0.028787277768908</v>
      </c>
      <c r="AE163" s="63" t="n">
        <f aca="false">S163/U163</f>
        <v>20.3703429555031</v>
      </c>
      <c r="AF163" s="62" t="n">
        <f aca="false">EXP((((AE163-AE$178)/AE$179+2)/4-1.9)^3)</f>
        <v>0.151482855558952</v>
      </c>
      <c r="AG163" s="62" t="n">
        <f aca="false">V163/U163</f>
        <v>0.49060078784347</v>
      </c>
      <c r="AH163" s="62" t="n">
        <f aca="false">EXP((((AG163-AG$178)/AG$179+2)/4-1.9)^3)</f>
        <v>0.0077047107077401</v>
      </c>
      <c r="AI163" s="62" t="n">
        <f aca="false">W163/U163</f>
        <v>0.0651377245670158</v>
      </c>
      <c r="AJ163" s="62" t="n">
        <f aca="false">EXP((((AI163-AI$178)/AI$179+2)/4-1.9)^3)</f>
        <v>0.018696260374781</v>
      </c>
      <c r="AK163" s="62" t="n">
        <f aca="false">Z163/U163</f>
        <v>0.304903767086877</v>
      </c>
      <c r="AL163" s="62" t="n">
        <f aca="false">EXP((((AK163-AK$178)/AK$179+2)/4-1.9)^3)</f>
        <v>0.0314575427145094</v>
      </c>
      <c r="AM163" s="62" t="n">
        <f aca="false">0.01*AD163+0.15*AF163+0.24*AH163+0.25*AJ163+0.35*AL163</f>
        <v>0.040543636725163</v>
      </c>
      <c r="AO163" s="54" t="n">
        <f aca="false">0.01*AD163/$AM$178</f>
        <v>0.000101345767084762</v>
      </c>
      <c r="AP163" s="53" t="n">
        <f aca="false">AO163*$J$178</f>
        <v>1095.51004156093</v>
      </c>
      <c r="AQ163" s="54" t="n">
        <f aca="false">0.15*AF163/$AM$178</f>
        <v>0.00799944318461754</v>
      </c>
      <c r="AR163" s="53" t="n">
        <f aca="false">AQ163*$J$178</f>
        <v>86471.005032851</v>
      </c>
      <c r="AS163" s="54" t="n">
        <f aca="false">0.24*AH163/$AM$178</f>
        <v>0.000650987417242035</v>
      </c>
      <c r="AT163" s="53" t="n">
        <f aca="false">AS163*$J$178</f>
        <v>7036.93181306719</v>
      </c>
      <c r="AU163" s="54" t="n">
        <f aca="false">0.25*AJ163/$AM$178</f>
        <v>0.00164550714425759</v>
      </c>
      <c r="AV163" s="53" t="n">
        <f aca="false">AU163*$J$178</f>
        <v>17787.3201007669</v>
      </c>
      <c r="AW163" s="54" t="n">
        <f aca="false">0.35*AL163/$AM$178</f>
        <v>0.00387612572438662</v>
      </c>
      <c r="AX163" s="53" t="n">
        <f aca="false">AW163*$J$178</f>
        <v>41899.4771618499</v>
      </c>
    </row>
    <row r="164" customFormat="false" ht="12.8" hidden="false" customHeight="false" outlineLevel="0" collapsed="false">
      <c r="A164" s="60" t="s">
        <v>90</v>
      </c>
      <c r="B164" s="50"/>
      <c r="C164" s="50"/>
      <c r="D164" s="50"/>
      <c r="E164" s="50"/>
      <c r="F164" s="50"/>
      <c r="G164" s="50"/>
      <c r="H164" s="50"/>
      <c r="I164" s="54" t="n">
        <f aca="false">AO164+AQ164+AS164+AU164+AW164</f>
        <v>0.0527624368280379</v>
      </c>
      <c r="J164" s="53" t="n">
        <f aca="false">ROUND(AP164+AR164+AT164+AV164+AX164,0)</f>
        <v>570342</v>
      </c>
      <c r="K164" s="54" t="n">
        <f aca="false">I164-DatosMinisterio!J164</f>
        <v>0</v>
      </c>
      <c r="L164" s="53" t="n">
        <f aca="false">J164-DatosMinisterio!K164</f>
        <v>0</v>
      </c>
      <c r="M164" s="54" t="n">
        <f aca="false">P197/P$211</f>
        <v>0.0263305823290534</v>
      </c>
      <c r="N164" s="53" t="n">
        <f aca="false">ROUND((N$178*M164),0)</f>
        <v>5407852</v>
      </c>
      <c r="O164" s="53" t="n">
        <f aca="false">N164-DatosMinisterio!L164</f>
        <v>0</v>
      </c>
      <c r="P164" s="55" t="n">
        <f aca="false">N164+J164</f>
        <v>5978194</v>
      </c>
      <c r="Q164" s="53" t="n">
        <f aca="false">P164-DatosMinisterio!M164</f>
        <v>0</v>
      </c>
      <c r="S164" s="55" t="n">
        <f aca="false">B164+DatosMinisterio!B164</f>
        <v>11155</v>
      </c>
      <c r="T164" s="55" t="n">
        <f aca="false">C164+DatosMinisterio!C164</f>
        <v>44</v>
      </c>
      <c r="U164" s="55" t="n">
        <f aca="false">D164+DatosMinisterio!D164</f>
        <v>494.530227272727</v>
      </c>
      <c r="V164" s="55" t="n">
        <f aca="false">E164+DatosMinisterio!E164</f>
        <v>413.317045454545</v>
      </c>
      <c r="W164" s="55" t="n">
        <f aca="false">F164+DatosMinisterio!F164</f>
        <v>77</v>
      </c>
      <c r="X164" s="55" t="n">
        <f aca="false">G164+DatosMinisterio!G164</f>
        <v>156</v>
      </c>
      <c r="Y164" s="55" t="n">
        <f aca="false">H164+DatosMinisterio!H164</f>
        <v>20</v>
      </c>
      <c r="Z164" s="55" t="n">
        <f aca="false">X164+0.33*Y164</f>
        <v>162.6</v>
      </c>
      <c r="AC164" s="61" t="n">
        <f aca="false">IF(T164&gt;0,S164/T164,0)</f>
        <v>253.522727272727</v>
      </c>
      <c r="AD164" s="62" t="n">
        <f aca="false">EXP((((AC164-AC$178)/AC$179+2)/4-1.9)^3)</f>
        <v>0.14511363630981</v>
      </c>
      <c r="AE164" s="63" t="n">
        <f aca="false">S164/U164</f>
        <v>22.5567607090843</v>
      </c>
      <c r="AF164" s="62" t="n">
        <f aca="false">EXP((((AE164-AE$178)/AE$179+2)/4-1.9)^3)</f>
        <v>0.252926723422119</v>
      </c>
      <c r="AG164" s="62" t="n">
        <f aca="false">V164/U164</f>
        <v>0.835777112622493</v>
      </c>
      <c r="AH164" s="62" t="n">
        <f aca="false">EXP((((AG164-AG$178)/AG$179+2)/4-1.9)^3)</f>
        <v>0.343286716140632</v>
      </c>
      <c r="AI164" s="62" t="n">
        <f aca="false">W164/U164</f>
        <v>0.155703323585791</v>
      </c>
      <c r="AJ164" s="62" t="n">
        <f aca="false">EXP((((AI164-AI$178)/AI$179+2)/4-1.9)^3)</f>
        <v>0.0616679051715365</v>
      </c>
      <c r="AK164" s="62" t="n">
        <f aca="false">Z164/U164</f>
        <v>0.328796888507137</v>
      </c>
      <c r="AL164" s="62" t="n">
        <f aca="false">EXP((((AK164-AK$178)/AK$179+2)/4-1.9)^3)</f>
        <v>0.0362166700375549</v>
      </c>
      <c r="AM164" s="62" t="n">
        <f aca="false">0.01*AD164+0.15*AF164+0.24*AH164+0.25*AJ164+0.35*AL164</f>
        <v>0.149871767556196</v>
      </c>
      <c r="AO164" s="54" t="n">
        <f aca="false">0.01*AD164/$AM$178</f>
        <v>0.000510873341492573</v>
      </c>
      <c r="AP164" s="53" t="n">
        <f aca="false">AO164*$J$178</f>
        <v>5522.35077665167</v>
      </c>
      <c r="AQ164" s="54" t="n">
        <f aca="false">0.15*AF164/$AM$178</f>
        <v>0.0133564484668652</v>
      </c>
      <c r="AR164" s="53" t="n">
        <f aca="false">AQ164*$J$178</f>
        <v>144378.239327983</v>
      </c>
      <c r="AS164" s="54" t="n">
        <f aca="false">0.24*AH164/$AM$178</f>
        <v>0.0290050257810962</v>
      </c>
      <c r="AT164" s="53" t="n">
        <f aca="false">AS164*$J$178</f>
        <v>313533.538824059</v>
      </c>
      <c r="AU164" s="54" t="n">
        <f aca="false">0.25*AJ164/$AM$178</f>
        <v>0.00542755484235982</v>
      </c>
      <c r="AV164" s="53" t="n">
        <f aca="false">AU164*$J$178</f>
        <v>58669.8487955083</v>
      </c>
      <c r="AW164" s="54" t="n">
        <f aca="false">0.35*AL164/$AM$178</f>
        <v>0.00446253439622414</v>
      </c>
      <c r="AX164" s="53" t="n">
        <f aca="false">AW164*$J$178</f>
        <v>48238.3367603876</v>
      </c>
    </row>
    <row r="165" customFormat="false" ht="12.8" hidden="false" customHeight="false" outlineLevel="0" collapsed="false">
      <c r="A165" s="60" t="s">
        <v>91</v>
      </c>
      <c r="B165" s="50"/>
      <c r="C165" s="50"/>
      <c r="D165" s="50"/>
      <c r="E165" s="50"/>
      <c r="F165" s="50"/>
      <c r="G165" s="50"/>
      <c r="H165" s="50"/>
      <c r="I165" s="54" t="n">
        <f aca="false">AO165+AQ165+AS165+AU165+AW165</f>
        <v>0.140679798877666</v>
      </c>
      <c r="J165" s="53" t="n">
        <f aca="false">ROUND(AP165+AR165+AT165+AV165+AX165,0)</f>
        <v>1520696</v>
      </c>
      <c r="K165" s="54" t="n">
        <f aca="false">I165-DatosMinisterio!J165</f>
        <v>7.7715611723761E-016</v>
      </c>
      <c r="L165" s="53" t="n">
        <f aca="false">J165-DatosMinisterio!K165</f>
        <v>0</v>
      </c>
      <c r="M165" s="54" t="n">
        <f aca="false">P198/P$211</f>
        <v>0.0416778346329321</v>
      </c>
      <c r="N165" s="53" t="n">
        <f aca="false">ROUND((N$178*M165),0)</f>
        <v>8559916</v>
      </c>
      <c r="O165" s="53" t="n">
        <f aca="false">N165-DatosMinisterio!L165</f>
        <v>-1</v>
      </c>
      <c r="P165" s="55" t="n">
        <f aca="false">N165+J165</f>
        <v>10080612</v>
      </c>
      <c r="Q165" s="53" t="n">
        <f aca="false">P165-DatosMinisterio!M165</f>
        <v>-1</v>
      </c>
      <c r="S165" s="55" t="n">
        <f aca="false">B165+DatosMinisterio!B165</f>
        <v>8998</v>
      </c>
      <c r="T165" s="55" t="n">
        <f aca="false">C165+DatosMinisterio!C165</f>
        <v>50</v>
      </c>
      <c r="U165" s="55" t="n">
        <f aca="false">D165+DatosMinisterio!D165</f>
        <v>370.591136363636</v>
      </c>
      <c r="V165" s="55" t="n">
        <f aca="false">E165+DatosMinisterio!E165</f>
        <v>271.260227272727</v>
      </c>
      <c r="W165" s="55" t="n">
        <f aca="false">F165+DatosMinisterio!F165</f>
        <v>145</v>
      </c>
      <c r="X165" s="55" t="n">
        <f aca="false">G165+DatosMinisterio!G165</f>
        <v>390</v>
      </c>
      <c r="Y165" s="55" t="n">
        <f aca="false">H165+DatosMinisterio!H165</f>
        <v>50</v>
      </c>
      <c r="Z165" s="55" t="n">
        <f aca="false">X165+0.33*Y165</f>
        <v>406.5</v>
      </c>
      <c r="AC165" s="61" t="n">
        <f aca="false">IF(T165&gt;0,S165/T165,0)</f>
        <v>179.96</v>
      </c>
      <c r="AD165" s="62" t="n">
        <f aca="false">EXP((((AC165-AC$178)/AC$179+2)/4-1.9)^3)</f>
        <v>0.0377105551520355</v>
      </c>
      <c r="AE165" s="63" t="n">
        <f aca="false">S165/U165</f>
        <v>24.2801273886132</v>
      </c>
      <c r="AF165" s="62" t="n">
        <f aca="false">EXP((((AE165-AE$178)/AE$179+2)/4-1.9)^3)</f>
        <v>0.35227835070128</v>
      </c>
      <c r="AG165" s="62" t="n">
        <f aca="false">V165/U165</f>
        <v>0.731966311807732</v>
      </c>
      <c r="AH165" s="62" t="n">
        <f aca="false">EXP((((AG165-AG$178)/AG$179+2)/4-1.9)^3)</f>
        <v>0.159341457907997</v>
      </c>
      <c r="AI165" s="62" t="n">
        <f aca="false">W165/U165</f>
        <v>0.39126677832284</v>
      </c>
      <c r="AJ165" s="62" t="n">
        <f aca="false">EXP((((AI165-AI$178)/AI$179+2)/4-1.9)^3)</f>
        <v>0.429749251514143</v>
      </c>
      <c r="AK165" s="62" t="n">
        <f aca="false">Z165/U165</f>
        <v>1.09689617509127</v>
      </c>
      <c r="AL165" s="62" t="n">
        <f aca="false">EXP((((AK165-AK$178)/AK$179+2)/4-1.9)^3)</f>
        <v>0.573437208791309</v>
      </c>
      <c r="AM165" s="62" t="n">
        <f aca="false">0.01*AD165+0.15*AF165+0.24*AH165+0.25*AJ165+0.35*AL165</f>
        <v>0.399601144010125</v>
      </c>
      <c r="AO165" s="54" t="n">
        <f aca="false">0.01*AD165/$AM$178</f>
        <v>0.000132760213374641</v>
      </c>
      <c r="AP165" s="53" t="n">
        <f aca="false">AO165*$J$178</f>
        <v>1435.08851978049</v>
      </c>
      <c r="AQ165" s="54" t="n">
        <f aca="false">0.15*AF165/$AM$178</f>
        <v>0.018602967584731</v>
      </c>
      <c r="AR165" s="53" t="n">
        <f aca="false">AQ165*$J$178</f>
        <v>201091.159287001</v>
      </c>
      <c r="AS165" s="54" t="n">
        <f aca="false">0.24*AH165/$AM$178</f>
        <v>0.0134630991451635</v>
      </c>
      <c r="AT165" s="53" t="n">
        <f aca="false">AS165*$J$178</f>
        <v>145531.093486335</v>
      </c>
      <c r="AU165" s="54" t="n">
        <f aca="false">0.25*AJ165/$AM$178</f>
        <v>0.0378233641076019</v>
      </c>
      <c r="AV165" s="53" t="n">
        <f aca="false">AU165*$J$178</f>
        <v>408856.495711729</v>
      </c>
      <c r="AW165" s="54" t="n">
        <f aca="false">0.35*AL165/$AM$178</f>
        <v>0.0706576078267948</v>
      </c>
      <c r="AX165" s="53" t="n">
        <f aca="false">AW165*$J$178</f>
        <v>763782.45597754</v>
      </c>
    </row>
    <row r="166" customFormat="false" ht="12.8" hidden="false" customHeight="false" outlineLevel="0" collapsed="false">
      <c r="A166" s="60" t="s">
        <v>92</v>
      </c>
      <c r="B166" s="50"/>
      <c r="C166" s="50"/>
      <c r="D166" s="50"/>
      <c r="E166" s="50"/>
      <c r="F166" s="50"/>
      <c r="G166" s="50"/>
      <c r="H166" s="50"/>
      <c r="I166" s="54" t="n">
        <f aca="false">AO166+AQ166+AS166+AU166+AW166</f>
        <v>0.00583094595209576</v>
      </c>
      <c r="J166" s="53" t="n">
        <f aca="false">ROUND(AP166+AR166+AT166+AV166+AX166,0)</f>
        <v>63030</v>
      </c>
      <c r="K166" s="54" t="n">
        <f aca="false">I166-DatosMinisterio!J166</f>
        <v>0</v>
      </c>
      <c r="L166" s="53" t="n">
        <f aca="false">J166-DatosMinisterio!K166</f>
        <v>0</v>
      </c>
      <c r="M166" s="54" t="n">
        <f aca="false">P199/P$211</f>
        <v>0.00958475695745473</v>
      </c>
      <c r="N166" s="53" t="n">
        <f aca="false">ROUND((N$178*M166),0)</f>
        <v>1968546</v>
      </c>
      <c r="O166" s="53" t="n">
        <f aca="false">N166-DatosMinisterio!L166</f>
        <v>-1</v>
      </c>
      <c r="P166" s="55" t="n">
        <f aca="false">N166+J166</f>
        <v>2031576</v>
      </c>
      <c r="Q166" s="53" t="n">
        <f aca="false">P166-DatosMinisterio!M166</f>
        <v>-1</v>
      </c>
      <c r="S166" s="55" t="n">
        <f aca="false">B166+DatosMinisterio!B166</f>
        <v>2737</v>
      </c>
      <c r="T166" s="55" t="n">
        <f aca="false">C166+DatosMinisterio!C166</f>
        <v>27</v>
      </c>
      <c r="U166" s="55" t="n">
        <f aca="false">D166+DatosMinisterio!D166</f>
        <v>262.665681818182</v>
      </c>
      <c r="V166" s="55" t="n">
        <f aca="false">E166+DatosMinisterio!E166</f>
        <v>114.018409090909</v>
      </c>
      <c r="W166" s="55" t="n">
        <f aca="false">F166+DatosMinisterio!F166</f>
        <v>18</v>
      </c>
      <c r="X166" s="55" t="n">
        <f aca="false">G166+DatosMinisterio!G166</f>
        <v>73</v>
      </c>
      <c r="Y166" s="55" t="n">
        <f aca="false">H166+DatosMinisterio!H166</f>
        <v>15</v>
      </c>
      <c r="Z166" s="55" t="n">
        <f aca="false">X166+0.33*Y166</f>
        <v>77.95</v>
      </c>
      <c r="AC166" s="61" t="n">
        <f aca="false">IF(T166&gt;0,S166/T166,0)</f>
        <v>101.37037037037</v>
      </c>
      <c r="AD166" s="62" t="n">
        <f aca="false">EXP((((AC166-AC$178)/AC$179+2)/4-1.9)^3)</f>
        <v>0.00504936971019866</v>
      </c>
      <c r="AE166" s="63" t="n">
        <f aca="false">S166/U166</f>
        <v>10.4200898307475</v>
      </c>
      <c r="AF166" s="62" t="n">
        <f aca="false">EXP((((AE166-AE$178)/AE$179+2)/4-1.9)^3)</f>
        <v>0.0029426461349793</v>
      </c>
      <c r="AG166" s="62" t="n">
        <f aca="false">V166/U166</f>
        <v>0.434081865212346</v>
      </c>
      <c r="AH166" s="62" t="n">
        <f aca="false">EXP((((AG166-AG$178)/AG$179+2)/4-1.9)^3)</f>
        <v>0.00280405647113301</v>
      </c>
      <c r="AI166" s="62" t="n">
        <f aca="false">W166/U166</f>
        <v>0.0685281757228554</v>
      </c>
      <c r="AJ166" s="62" t="n">
        <f aca="false">EXP((((AI166-AI$178)/AI$179+2)/4-1.9)^3)</f>
        <v>0.0196522918698574</v>
      </c>
      <c r="AK166" s="62" t="n">
        <f aca="false">Z166/U166</f>
        <v>0.296765072088699</v>
      </c>
      <c r="AL166" s="62" t="n">
        <f aca="false">EXP((((AK166-AK$178)/AK$179+2)/4-1.9)^3)</f>
        <v>0.02995677744246</v>
      </c>
      <c r="AM166" s="62" t="n">
        <f aca="false">0.01*AD166+0.15*AF166+0.24*AH166+0.25*AJ166+0.35*AL166</f>
        <v>0.0165628092427462</v>
      </c>
      <c r="AO166" s="54" t="n">
        <f aca="false">0.01*AD166/$AM$178</f>
        <v>1.77763333748546E-005</v>
      </c>
      <c r="AP166" s="53" t="n">
        <f aca="false">AO166*$J$178</f>
        <v>192.155550986162</v>
      </c>
      <c r="AQ166" s="54" t="n">
        <f aca="false">0.15*AF166/$AM$178</f>
        <v>0.00015539402450755</v>
      </c>
      <c r="AR166" s="53" t="n">
        <f aca="false">AQ166*$J$178</f>
        <v>1679.75159834949</v>
      </c>
      <c r="AS166" s="54" t="n">
        <f aca="false">0.24*AH166/$AM$178</f>
        <v>0.000236920703344501</v>
      </c>
      <c r="AT166" s="53" t="n">
        <f aca="false">AS166*$J$178</f>
        <v>2561.02466865242</v>
      </c>
      <c r="AU166" s="54" t="n">
        <f aca="false">0.25*AJ166/$AM$178</f>
        <v>0.00172964999548817</v>
      </c>
      <c r="AV166" s="53" t="n">
        <f aca="false">AU166*$J$178</f>
        <v>18696.8730214288</v>
      </c>
      <c r="AW166" s="54" t="n">
        <f aca="false">0.35*AL166/$AM$178</f>
        <v>0.00369120489538068</v>
      </c>
      <c r="AX166" s="53" t="n">
        <f aca="false">AW166*$J$178</f>
        <v>39900.5517908441</v>
      </c>
    </row>
    <row r="167" customFormat="false" ht="12.8" hidden="false" customHeight="false" outlineLevel="0" collapsed="false">
      <c r="A167" s="60" t="s">
        <v>93</v>
      </c>
      <c r="B167" s="50"/>
      <c r="C167" s="50"/>
      <c r="D167" s="50"/>
      <c r="E167" s="50"/>
      <c r="F167" s="50"/>
      <c r="G167" s="50"/>
      <c r="H167" s="50"/>
      <c r="I167" s="54" t="n">
        <f aca="false">AO167+AQ167+AS167+AU167+AW167</f>
        <v>0.097016695601684</v>
      </c>
      <c r="J167" s="53" t="n">
        <f aca="false">ROUND(AP167+AR167+AT167+AV167+AX167,0)</f>
        <v>1048714</v>
      </c>
      <c r="K167" s="54" t="n">
        <f aca="false">I167-DatosMinisterio!J167</f>
        <v>0</v>
      </c>
      <c r="L167" s="53" t="n">
        <f aca="false">J167-DatosMinisterio!K167</f>
        <v>0</v>
      </c>
      <c r="M167" s="54" t="n">
        <f aca="false">P200/P$211</f>
        <v>0.0669221716500167</v>
      </c>
      <c r="N167" s="53" t="n">
        <f aca="false">ROUND((N$178*M167),0)</f>
        <v>13744672</v>
      </c>
      <c r="O167" s="53" t="n">
        <f aca="false">N167-DatosMinisterio!L167</f>
        <v>0</v>
      </c>
      <c r="P167" s="55" t="n">
        <f aca="false">N167+J167</f>
        <v>14793386</v>
      </c>
      <c r="Q167" s="53" t="n">
        <f aca="false">P167-DatosMinisterio!M167</f>
        <v>0</v>
      </c>
      <c r="S167" s="55" t="n">
        <f aca="false">B167+DatosMinisterio!B167</f>
        <v>8848</v>
      </c>
      <c r="T167" s="55" t="n">
        <f aca="false">C167+DatosMinisterio!C167</f>
        <v>32</v>
      </c>
      <c r="U167" s="55" t="n">
        <f aca="false">D167+DatosMinisterio!D167</f>
        <v>426.389772727273</v>
      </c>
      <c r="V167" s="55" t="n">
        <f aca="false">E167+DatosMinisterio!E167</f>
        <v>394.798863636364</v>
      </c>
      <c r="W167" s="55" t="n">
        <f aca="false">F167+DatosMinisterio!F167</f>
        <v>126</v>
      </c>
      <c r="X167" s="55" t="n">
        <f aca="false">G167+DatosMinisterio!G167</f>
        <v>262</v>
      </c>
      <c r="Y167" s="55" t="n">
        <f aca="false">H167+DatosMinisterio!H167</f>
        <v>48</v>
      </c>
      <c r="Z167" s="55" t="n">
        <f aca="false">X167+0.33*Y167</f>
        <v>277.84</v>
      </c>
      <c r="AC167" s="61" t="n">
        <f aca="false">IF(T167&gt;0,S167/T167,0)</f>
        <v>276.5</v>
      </c>
      <c r="AD167" s="62" t="n">
        <f aca="false">EXP((((AC167-AC$178)/AC$179+2)/4-1.9)^3)</f>
        <v>0.201553843916944</v>
      </c>
      <c r="AE167" s="63" t="n">
        <f aca="false">S167/U167</f>
        <v>20.7509667584343</v>
      </c>
      <c r="AF167" s="62" t="n">
        <f aca="false">EXP((((AE167-AE$178)/AE$179+2)/4-1.9)^3)</f>
        <v>0.166930034272071</v>
      </c>
      <c r="AG167" s="62" t="n">
        <f aca="false">V167/U167</f>
        <v>0.925910725088814</v>
      </c>
      <c r="AH167" s="62" t="n">
        <f aca="false">EXP((((AG167-AG$178)/AG$179+2)/4-1.9)^3)</f>
        <v>0.544543481770239</v>
      </c>
      <c r="AI167" s="62" t="n">
        <f aca="false">W167/U167</f>
        <v>0.295504273458716</v>
      </c>
      <c r="AJ167" s="62" t="n">
        <f aca="false">EXP((((AI167-AI$178)/AI$179+2)/4-1.9)^3)</f>
        <v>0.233535595447558</v>
      </c>
      <c r="AK167" s="62" t="n">
        <f aca="false">Z167/U167</f>
        <v>0.651610375696585</v>
      </c>
      <c r="AL167" s="62" t="n">
        <f aca="false">EXP((((AK167-AK$178)/AK$179+2)/4-1.9)^3)</f>
        <v>0.169847619086584</v>
      </c>
      <c r="AM167" s="62" t="n">
        <f aca="false">0.01*AD167+0.15*AF167+0.24*AH167+0.25*AJ167+0.35*AL167</f>
        <v>0.275576044747031</v>
      </c>
      <c r="AO167" s="54" t="n">
        <f aca="false">0.01*AD167/$AM$178</f>
        <v>0.000709571397636882</v>
      </c>
      <c r="AP167" s="53" t="n">
        <f aca="false">AO167*$J$178</f>
        <v>7670.20284789478</v>
      </c>
      <c r="AQ167" s="54" t="n">
        <f aca="false">0.15*AF167/$AM$178</f>
        <v>0.00881517132772839</v>
      </c>
      <c r="AR167" s="53" t="n">
        <f aca="false">AQ167*$J$178</f>
        <v>95288.72280901</v>
      </c>
      <c r="AS167" s="54" t="n">
        <f aca="false">0.24*AH167/$AM$178</f>
        <v>0.0460096385471649</v>
      </c>
      <c r="AT167" s="53" t="n">
        <f aca="false">AS167*$J$178</f>
        <v>497347.077109313</v>
      </c>
      <c r="AU167" s="54" t="n">
        <f aca="false">0.25*AJ167/$AM$178</f>
        <v>0.0205540831719352</v>
      </c>
      <c r="AV167" s="53" t="n">
        <f aca="false">AU167*$J$178</f>
        <v>222181.99296968</v>
      </c>
      <c r="AW167" s="54" t="n">
        <f aca="false">0.35*AL167/$AM$178</f>
        <v>0.0209282311572185</v>
      </c>
      <c r="AX167" s="53" t="n">
        <f aca="false">AW167*$J$178</f>
        <v>226226.393507542</v>
      </c>
    </row>
    <row r="168" customFormat="false" ht="12.8" hidden="false" customHeight="false" outlineLevel="0" collapsed="false">
      <c r="A168" s="60" t="s">
        <v>94</v>
      </c>
      <c r="B168" s="50"/>
      <c r="C168" s="50"/>
      <c r="D168" s="50"/>
      <c r="E168" s="50"/>
      <c r="F168" s="50"/>
      <c r="G168" s="50"/>
      <c r="H168" s="50"/>
      <c r="I168" s="54" t="n">
        <f aca="false">AO168+AQ168+AS168+AU168+AW168</f>
        <v>0.0038058207148541</v>
      </c>
      <c r="J168" s="53" t="n">
        <f aca="false">ROUND(AP168+AR168+AT168+AV168+AX168,0)</f>
        <v>41140</v>
      </c>
      <c r="K168" s="54" t="n">
        <f aca="false">I168-DatosMinisterio!J168</f>
        <v>0</v>
      </c>
      <c r="L168" s="53" t="n">
        <f aca="false">J168-DatosMinisterio!K168</f>
        <v>-1</v>
      </c>
      <c r="M168" s="54" t="n">
        <f aca="false">P201/P$211</f>
        <v>0.00810984841466621</v>
      </c>
      <c r="N168" s="53" t="n">
        <f aca="false">ROUND((N$178*M168),0)</f>
        <v>1665624</v>
      </c>
      <c r="O168" s="53" t="n">
        <f aca="false">N168-DatosMinisterio!L168</f>
        <v>-3</v>
      </c>
      <c r="P168" s="55" t="n">
        <f aca="false">N168+J168</f>
        <v>1706764</v>
      </c>
      <c r="Q168" s="53" t="n">
        <f aca="false">P168-DatosMinisterio!M168</f>
        <v>-4</v>
      </c>
      <c r="S168" s="55" t="n">
        <f aca="false">B168+DatosMinisterio!B168</f>
        <v>3958</v>
      </c>
      <c r="T168" s="55" t="n">
        <f aca="false">C168+DatosMinisterio!C168</f>
        <v>30</v>
      </c>
      <c r="U168" s="55" t="n">
        <f aca="false">D168+DatosMinisterio!D168</f>
        <v>247.090909090909</v>
      </c>
      <c r="V168" s="55" t="n">
        <f aca="false">E168+DatosMinisterio!E168</f>
        <v>78.6590909090909</v>
      </c>
      <c r="W168" s="55" t="n">
        <f aca="false">F168+DatosMinisterio!F168</f>
        <v>3</v>
      </c>
      <c r="X168" s="55" t="n">
        <f aca="false">G168+DatosMinisterio!G168</f>
        <v>25</v>
      </c>
      <c r="Y168" s="55" t="n">
        <f aca="false">H168+DatosMinisterio!H168</f>
        <v>1</v>
      </c>
      <c r="Z168" s="55" t="n">
        <f aca="false">X168+0.33*Y168</f>
        <v>25.33</v>
      </c>
      <c r="AC168" s="61" t="n">
        <f aca="false">IF(T168&gt;0,S168/T168,0)</f>
        <v>131.933333333333</v>
      </c>
      <c r="AD168" s="62" t="n">
        <f aca="false">EXP((((AC168-AC$178)/AC$179+2)/4-1.9)^3)</f>
        <v>0.0119117039953333</v>
      </c>
      <c r="AE168" s="63" t="n">
        <f aca="false">S168/U168</f>
        <v>16.018395879323</v>
      </c>
      <c r="AF168" s="62" t="n">
        <f aca="false">EXP((((AE168-AE$178)/AE$179+2)/4-1.9)^3)</f>
        <v>0.0384809747174362</v>
      </c>
      <c r="AG168" s="62" t="n">
        <f aca="false">V168/U168</f>
        <v>0.318340691685063</v>
      </c>
      <c r="AH168" s="62" t="n">
        <f aca="false">EXP((((AG168-AG$178)/AG$179+2)/4-1.9)^3)</f>
        <v>0.000233022227556825</v>
      </c>
      <c r="AI168" s="62" t="n">
        <f aca="false">W168/U168</f>
        <v>0.0121412803532009</v>
      </c>
      <c r="AJ168" s="62" t="n">
        <f aca="false">EXP((((AI168-AI$178)/AI$179+2)/4-1.9)^3)</f>
        <v>0.00810971997586934</v>
      </c>
      <c r="AK168" s="62" t="n">
        <f aca="false">Z168/U168</f>
        <v>0.102512877115526</v>
      </c>
      <c r="AL168" s="62" t="n">
        <f aca="false">EXP((((AK168-AK$178)/AK$179+2)/4-1.9)^3)</f>
        <v>0.00810234259070242</v>
      </c>
      <c r="AM168" s="62" t="n">
        <f aca="false">0.01*AD168+0.15*AF168+0.24*AH168+0.25*AJ168+0.35*AL168</f>
        <v>0.0108104384828956</v>
      </c>
      <c r="AO168" s="54" t="n">
        <f aca="false">0.01*AD168/$AM$178</f>
        <v>4.19352183413998E-005</v>
      </c>
      <c r="AP168" s="53" t="n">
        <f aca="false">AO168*$J$178</f>
        <v>453.304110369309</v>
      </c>
      <c r="AQ168" s="54" t="n">
        <f aca="false">0.15*AF168/$AM$178</f>
        <v>0.00203208719432306</v>
      </c>
      <c r="AR168" s="53" t="n">
        <f aca="false">AQ168*$J$178</f>
        <v>21966.106634196</v>
      </c>
      <c r="AS168" s="54" t="n">
        <f aca="false">0.24*AH168/$AM$178</f>
        <v>1.96885442985954E-005</v>
      </c>
      <c r="AT168" s="53" t="n">
        <f aca="false">AS168*$J$178</f>
        <v>212.825839729337</v>
      </c>
      <c r="AU168" s="54" t="n">
        <f aca="false">0.25*AJ168/$AM$178</f>
        <v>0.000713757825935165</v>
      </c>
      <c r="AV168" s="53" t="n">
        <f aca="false">AU168*$J$178</f>
        <v>7715.45658044789</v>
      </c>
      <c r="AW168" s="54" t="n">
        <f aca="false">0.35*AL168/$AM$178</f>
        <v>0.000998351931955876</v>
      </c>
      <c r="AX168" s="53" t="n">
        <f aca="false">AW168*$J$178</f>
        <v>10791.8129975243</v>
      </c>
    </row>
    <row r="169" customFormat="false" ht="12.8" hidden="false" customHeight="false" outlineLevel="0" collapsed="false">
      <c r="A169" s="60" t="s">
        <v>95</v>
      </c>
      <c r="B169" s="50"/>
      <c r="C169" s="50"/>
      <c r="D169" s="50"/>
      <c r="E169" s="50"/>
      <c r="F169" s="50"/>
      <c r="G169" s="50"/>
      <c r="H169" s="50"/>
      <c r="I169" s="54" t="n">
        <f aca="false">AO169+AQ169+AS169+AU169+AW169</f>
        <v>0.0631853271827478</v>
      </c>
      <c r="J169" s="53" t="n">
        <f aca="false">ROUND(AP169+AR169+AT169+AV169+AX169,0)</f>
        <v>683010</v>
      </c>
      <c r="K169" s="54" t="n">
        <f aca="false">I169-DatosMinisterio!J169</f>
        <v>0</v>
      </c>
      <c r="L169" s="53" t="n">
        <f aca="false">J169-DatosMinisterio!K169</f>
        <v>0</v>
      </c>
      <c r="M169" s="54" t="n">
        <f aca="false">P202/P$211</f>
        <v>0.0431633683978306</v>
      </c>
      <c r="N169" s="53" t="n">
        <f aca="false">ROUND((N$178*M169),0)</f>
        <v>8865019</v>
      </c>
      <c r="O169" s="53" t="n">
        <f aca="false">N169-DatosMinisterio!L169</f>
        <v>1</v>
      </c>
      <c r="P169" s="55" t="n">
        <f aca="false">N169+J169</f>
        <v>9548029</v>
      </c>
      <c r="Q169" s="53" t="n">
        <f aca="false">P169-DatosMinisterio!M169</f>
        <v>1</v>
      </c>
      <c r="S169" s="55" t="n">
        <f aca="false">B169+DatosMinisterio!B169</f>
        <v>8611</v>
      </c>
      <c r="T169" s="55" t="n">
        <f aca="false">C169+DatosMinisterio!C169</f>
        <v>76</v>
      </c>
      <c r="U169" s="55" t="n">
        <f aca="false">D169+DatosMinisterio!D169</f>
        <v>358.795454545455</v>
      </c>
      <c r="V169" s="55" t="n">
        <f aca="false">E169+DatosMinisterio!E169</f>
        <v>294.568181818182</v>
      </c>
      <c r="W169" s="55" t="n">
        <f aca="false">F169+DatosMinisterio!F169</f>
        <v>32</v>
      </c>
      <c r="X169" s="55" t="n">
        <f aca="false">G169+DatosMinisterio!G169</f>
        <v>198</v>
      </c>
      <c r="Y169" s="55" t="n">
        <f aca="false">H169+DatosMinisterio!H169</f>
        <v>47</v>
      </c>
      <c r="Z169" s="55" t="n">
        <f aca="false">X169+0.33*Y169</f>
        <v>213.51</v>
      </c>
      <c r="AC169" s="61" t="n">
        <f aca="false">IF(T169&gt;0,S169/T169,0)</f>
        <v>113.302631578947</v>
      </c>
      <c r="AD169" s="62" t="n">
        <f aca="false">EXP((((AC169-AC$178)/AC$179+2)/4-1.9)^3)</f>
        <v>0.00714502665388525</v>
      </c>
      <c r="AE169" s="63" t="n">
        <f aca="false">S169/U169</f>
        <v>23.9997466269715</v>
      </c>
      <c r="AF169" s="62" t="n">
        <f aca="false">EXP((((AE169-AE$178)/AE$179+2)/4-1.9)^3)</f>
        <v>0.335163382115195</v>
      </c>
      <c r="AG169" s="62" t="n">
        <f aca="false">V169/U169</f>
        <v>0.820991955406346</v>
      </c>
      <c r="AH169" s="62" t="n">
        <f aca="false">EXP((((AG169-AG$178)/AG$179+2)/4-1.9)^3)</f>
        <v>0.312845380242835</v>
      </c>
      <c r="AI169" s="62" t="n">
        <f aca="false">W169/U169</f>
        <v>0.089187306011275</v>
      </c>
      <c r="AJ169" s="62" t="n">
        <f aca="false">EXP((((AI169-AI$178)/AI$179+2)/4-1.9)^3)</f>
        <v>0.0263928592046308</v>
      </c>
      <c r="AK169" s="62" t="n">
        <f aca="false">Z169/U169</f>
        <v>0.595074428327104</v>
      </c>
      <c r="AL169" s="62" t="n">
        <f aca="false">EXP((((AK169-AK$178)/AK$179+2)/4-1.9)^3)</f>
        <v>0.135574105580674</v>
      </c>
      <c r="AM169" s="62" t="n">
        <f aca="false">0.01*AD169+0.15*AF169+0.24*AH169+0.25*AJ169+0.35*AL169</f>
        <v>0.179478000596492</v>
      </c>
      <c r="AO169" s="54" t="n">
        <f aca="false">0.01*AD169/$AM$178</f>
        <v>2.51541049797062E-005</v>
      </c>
      <c r="AP169" s="53" t="n">
        <f aca="false">AO169*$J$178</f>
        <v>271.906517503572</v>
      </c>
      <c r="AQ169" s="54" t="n">
        <f aca="false">0.15*AF169/$AM$178</f>
        <v>0.017699167492597</v>
      </c>
      <c r="AR169" s="53" t="n">
        <f aca="false">AQ169*$J$178</f>
        <v>191321.416504666</v>
      </c>
      <c r="AS169" s="54" t="n">
        <f aca="false">0.24*AH169/$AM$178</f>
        <v>0.0264329724769279</v>
      </c>
      <c r="AT169" s="53" t="n">
        <f aca="false">AS169*$J$178</f>
        <v>285730.599409829</v>
      </c>
      <c r="AU169" s="54" t="n">
        <f aca="false">0.25*AJ169/$AM$178</f>
        <v>0.00232290508946837</v>
      </c>
      <c r="AV169" s="53" t="n">
        <f aca="false">AU169*$J$178</f>
        <v>25109.7398964598</v>
      </c>
      <c r="AW169" s="54" t="n">
        <f aca="false">0.35*AL169/$AM$178</f>
        <v>0.0167051280187748</v>
      </c>
      <c r="AX169" s="53" t="n">
        <f aca="false">AW169*$J$178</f>
        <v>180576.219575333</v>
      </c>
    </row>
    <row r="170" customFormat="false" ht="12.8" hidden="false" customHeight="false" outlineLevel="0" collapsed="false">
      <c r="A170" s="60" t="s">
        <v>96</v>
      </c>
      <c r="B170" s="50"/>
      <c r="C170" s="50"/>
      <c r="D170" s="50"/>
      <c r="E170" s="50"/>
      <c r="F170" s="50"/>
      <c r="G170" s="50"/>
      <c r="H170" s="50"/>
      <c r="I170" s="54" t="n">
        <f aca="false">AO170+AQ170+AS170+AU170+AW170</f>
        <v>0.00425659168436581</v>
      </c>
      <c r="J170" s="53" t="n">
        <f aca="false">ROUND(AP170+AR170+AT170+AV170+AX170,0)</f>
        <v>46012</v>
      </c>
      <c r="K170" s="54" t="n">
        <f aca="false">I170-DatosMinisterio!J170</f>
        <v>0</v>
      </c>
      <c r="L170" s="53" t="n">
        <f aca="false">J170-DatosMinisterio!K170</f>
        <v>0</v>
      </c>
      <c r="M170" s="54" t="n">
        <f aca="false">P203/P$211</f>
        <v>0.0120203382595394</v>
      </c>
      <c r="N170" s="53" t="n">
        <f aca="false">ROUND((N$178*M170),0)</f>
        <v>2468772</v>
      </c>
      <c r="O170" s="53" t="n">
        <f aca="false">N170-DatosMinisterio!L170</f>
        <v>0</v>
      </c>
      <c r="P170" s="55" t="n">
        <f aca="false">N170+J170</f>
        <v>2514784</v>
      </c>
      <c r="Q170" s="53" t="n">
        <f aca="false">P170-DatosMinisterio!M170</f>
        <v>0</v>
      </c>
      <c r="S170" s="55" t="n">
        <f aca="false">B170+DatosMinisterio!B170</f>
        <v>4097</v>
      </c>
      <c r="T170" s="55" t="n">
        <f aca="false">C170+DatosMinisterio!C170</f>
        <v>37</v>
      </c>
      <c r="U170" s="55" t="n">
        <f aca="false">D170+DatosMinisterio!D170</f>
        <v>364.879318181818</v>
      </c>
      <c r="V170" s="55" t="n">
        <f aca="false">E170+DatosMinisterio!E170</f>
        <v>188.754772727273</v>
      </c>
      <c r="W170" s="55" t="n">
        <f aca="false">F170+DatosMinisterio!F170</f>
        <v>20</v>
      </c>
      <c r="X170" s="55" t="n">
        <f aca="false">G170+DatosMinisterio!G170</f>
        <v>52</v>
      </c>
      <c r="Y170" s="55" t="n">
        <f aca="false">H170+DatosMinisterio!H170</f>
        <v>26</v>
      </c>
      <c r="Z170" s="55" t="n">
        <f aca="false">X170+0.33*Y170</f>
        <v>60.58</v>
      </c>
      <c r="AC170" s="61" t="n">
        <f aca="false">IF(T170&gt;0,S170/T170,0)</f>
        <v>110.72972972973</v>
      </c>
      <c r="AD170" s="62" t="n">
        <f aca="false">EXP((((AC170-AC$178)/AC$179+2)/4-1.9)^3)</f>
        <v>0.00663850836801027</v>
      </c>
      <c r="AE170" s="63" t="n">
        <f aca="false">S170/U170</f>
        <v>11.2283700276991</v>
      </c>
      <c r="AF170" s="62" t="n">
        <f aca="false">EXP((((AE170-AE$178)/AE$179+2)/4-1.9)^3)</f>
        <v>0.00454075957778941</v>
      </c>
      <c r="AG170" s="62" t="n">
        <f aca="false">V170/U170</f>
        <v>0.517307403630965</v>
      </c>
      <c r="AH170" s="62" t="n">
        <f aca="false">EXP((((AG170-AG$178)/AG$179+2)/4-1.9)^3)</f>
        <v>0.0118951231261025</v>
      </c>
      <c r="AI170" s="62" t="n">
        <f aca="false">W170/U170</f>
        <v>0.0548126435328244</v>
      </c>
      <c r="AJ170" s="62" t="n">
        <f aca="false">EXP((((AI170-AI$178)/AI$179+2)/4-1.9)^3)</f>
        <v>0.0160202812953409</v>
      </c>
      <c r="AK170" s="62" t="n">
        <f aca="false">Z170/U170</f>
        <v>0.166027497260925</v>
      </c>
      <c r="AL170" s="62" t="n">
        <f aca="false">EXP((((AK170-AK$178)/AK$179+2)/4-1.9)^3)</f>
        <v>0.0128098716829755</v>
      </c>
      <c r="AM170" s="62" t="n">
        <f aca="false">0.01*AD170+0.15*AF170+0.24*AH170+0.25*AJ170+0.35*AL170</f>
        <v>0.0120908539834898</v>
      </c>
      <c r="AO170" s="54" t="n">
        <f aca="false">0.01*AD170/$AM$178</f>
        <v>2.33709046147206E-005</v>
      </c>
      <c r="AP170" s="53" t="n">
        <f aca="false">AO170*$J$178</f>
        <v>252.630784908613</v>
      </c>
      <c r="AQ170" s="54" t="n">
        <f aca="false">0.15*AF170/$AM$178</f>
        <v>0.000239786529792466</v>
      </c>
      <c r="AR170" s="53" t="n">
        <f aca="false">AQ170*$J$178</f>
        <v>2592.00318646747</v>
      </c>
      <c r="AS170" s="54" t="n">
        <f aca="false">0.24*AH170/$AM$178</f>
        <v>0.00100504428723824</v>
      </c>
      <c r="AT170" s="53" t="n">
        <f aca="false">AS170*$J$178</f>
        <v>10864.1548685705</v>
      </c>
      <c r="AU170" s="54" t="n">
        <f aca="false">0.25*AJ170/$AM$178</f>
        <v>0.00140998717369481</v>
      </c>
      <c r="AV170" s="53" t="n">
        <f aca="false">AU170*$J$178</f>
        <v>15241.4368324123</v>
      </c>
      <c r="AW170" s="54" t="n">
        <f aca="false">0.35*AL170/$AM$178</f>
        <v>0.00157840278902558</v>
      </c>
      <c r="AX170" s="53" t="n">
        <f aca="false">AW170*$J$178</f>
        <v>17061.946983529</v>
      </c>
    </row>
    <row r="171" customFormat="false" ht="12.8" hidden="false" customHeight="false" outlineLevel="0" collapsed="false">
      <c r="A171" s="60" t="s">
        <v>97</v>
      </c>
      <c r="B171" s="50"/>
      <c r="C171" s="50"/>
      <c r="D171" s="50"/>
      <c r="E171" s="50"/>
      <c r="F171" s="50"/>
      <c r="G171" s="50"/>
      <c r="H171" s="50"/>
      <c r="I171" s="54" t="n">
        <f aca="false">AO171+AQ171+AS171+AU171+AW171</f>
        <v>0.00691857749415889</v>
      </c>
      <c r="J171" s="53" t="n">
        <f aca="false">ROUND(AP171+AR171+AT171+AV171+AX171,0)</f>
        <v>74787</v>
      </c>
      <c r="K171" s="54" t="n">
        <f aca="false">I171-DatosMinisterio!J171</f>
        <v>-2.68882138776405E-017</v>
      </c>
      <c r="L171" s="53" t="n">
        <f aca="false">J171-DatosMinisterio!K171</f>
        <v>0</v>
      </c>
      <c r="M171" s="54" t="n">
        <f aca="false">P204/P$211</f>
        <v>0.0210857844855711</v>
      </c>
      <c r="N171" s="53" t="n">
        <f aca="false">ROUND((N$178*M171),0)</f>
        <v>4330660</v>
      </c>
      <c r="O171" s="53" t="n">
        <f aca="false">N171-DatosMinisterio!L171</f>
        <v>1</v>
      </c>
      <c r="P171" s="55" t="n">
        <f aca="false">N171+J171</f>
        <v>4405447</v>
      </c>
      <c r="Q171" s="53" t="n">
        <f aca="false">P171-DatosMinisterio!M171</f>
        <v>1</v>
      </c>
      <c r="S171" s="55" t="n">
        <f aca="false">B171+DatosMinisterio!B171</f>
        <v>4525</v>
      </c>
      <c r="T171" s="55" t="n">
        <f aca="false">C171+DatosMinisterio!C171</f>
        <v>25</v>
      </c>
      <c r="U171" s="55" t="n">
        <f aca="false">D171+DatosMinisterio!D171</f>
        <v>318.5775</v>
      </c>
      <c r="V171" s="55" t="n">
        <f aca="false">E171+DatosMinisterio!E171</f>
        <v>194.603409090909</v>
      </c>
      <c r="W171" s="55" t="n">
        <f aca="false">F171+DatosMinisterio!F171</f>
        <v>7</v>
      </c>
      <c r="X171" s="55" t="n">
        <f aca="false">G171+DatosMinisterio!G171</f>
        <v>39</v>
      </c>
      <c r="Y171" s="55" t="n">
        <f aca="false">H171+DatosMinisterio!H171</f>
        <v>6</v>
      </c>
      <c r="Z171" s="55" t="n">
        <f aca="false">X171+0.33*Y171</f>
        <v>40.98</v>
      </c>
      <c r="AC171" s="61" t="n">
        <f aca="false">IF(T171&gt;0,S171/T171,0)</f>
        <v>181</v>
      </c>
      <c r="AD171" s="62" t="n">
        <f aca="false">EXP((((AC171-AC$178)/AC$179+2)/4-1.9)^3)</f>
        <v>0.0385664887700275</v>
      </c>
      <c r="AE171" s="63" t="n">
        <f aca="false">S171/U171</f>
        <v>14.203765174879</v>
      </c>
      <c r="AF171" s="62" t="n">
        <f aca="false">EXP((((AE171-AE$178)/AE$179+2)/4-1.9)^3)</f>
        <v>0.018618527708437</v>
      </c>
      <c r="AG171" s="62" t="n">
        <f aca="false">V171/U171</f>
        <v>0.610851077338823</v>
      </c>
      <c r="AH171" s="62" t="n">
        <f aca="false">EXP((((AG171-AG$178)/AG$179+2)/4-1.9)^3)</f>
        <v>0.044379271815315</v>
      </c>
      <c r="AI171" s="62" t="n">
        <f aca="false">W171/U171</f>
        <v>0.0219726754086525</v>
      </c>
      <c r="AJ171" s="62" t="n">
        <f aca="false">EXP((((AI171-AI$178)/AI$179+2)/4-1.9)^3)</f>
        <v>0.00954556037409185</v>
      </c>
      <c r="AK171" s="62" t="n">
        <f aca="false">Z171/U171</f>
        <v>0.128634319749512</v>
      </c>
      <c r="AL171" s="62" t="n">
        <f aca="false">EXP((((AK171-AK$178)/AK$179+2)/4-1.9)^3)</f>
        <v>0.00981819605739064</v>
      </c>
      <c r="AM171" s="62" t="n">
        <f aca="false">0.01*AD171+0.15*AF171+0.24*AH171+0.25*AJ171+0.35*AL171</f>
        <v>0.0196522279932511</v>
      </c>
      <c r="AO171" s="54" t="n">
        <f aca="false">0.01*AD171/$AM$178</f>
        <v>0.000135773532306197</v>
      </c>
      <c r="AP171" s="53" t="n">
        <f aca="false">AO171*$J$178</f>
        <v>1467.66137647598</v>
      </c>
      <c r="AQ171" s="54" t="n">
        <f aca="false">0.15*AF171/$AM$178</f>
        <v>0.000983199412470202</v>
      </c>
      <c r="AR171" s="53" t="n">
        <f aca="false">AQ171*$J$178</f>
        <v>10628.0198986214</v>
      </c>
      <c r="AS171" s="54" t="n">
        <f aca="false">0.24*AH171/$AM$178</f>
        <v>0.0037496991949498</v>
      </c>
      <c r="AT171" s="53" t="n">
        <f aca="false">AS171*$J$178</f>
        <v>40532.8534093068</v>
      </c>
      <c r="AU171" s="54" t="n">
        <f aca="false">0.25*AJ171/$AM$178</f>
        <v>0.000840129923131445</v>
      </c>
      <c r="AV171" s="53" t="n">
        <f aca="false">AU171*$J$178</f>
        <v>9081.49194071952</v>
      </c>
      <c r="AW171" s="54" t="n">
        <f aca="false">0.35*AL171/$AM$178</f>
        <v>0.00120977543130125</v>
      </c>
      <c r="AX171" s="53" t="n">
        <f aca="false">AW171*$J$178</f>
        <v>13077.2223759061</v>
      </c>
    </row>
    <row r="172" customFormat="false" ht="12.8" hidden="false" customHeight="false" outlineLevel="0" collapsed="false">
      <c r="A172" s="60" t="s">
        <v>98</v>
      </c>
      <c r="B172" s="50"/>
      <c r="C172" s="50"/>
      <c r="D172" s="50"/>
      <c r="E172" s="50"/>
      <c r="F172" s="50"/>
      <c r="G172" s="50"/>
      <c r="H172" s="50"/>
      <c r="I172" s="54" t="n">
        <f aca="false">AO172+AQ172+AS172+AU172+AW172</f>
        <v>0.0213037882124265</v>
      </c>
      <c r="J172" s="53" t="n">
        <f aca="false">ROUND(AP172+AR172+AT172+AV172+AX172,0)</f>
        <v>230286</v>
      </c>
      <c r="K172" s="54" t="n">
        <f aca="false">I172-DatosMinisterio!J172</f>
        <v>0</v>
      </c>
      <c r="L172" s="53" t="n">
        <f aca="false">J172-DatosMinisterio!K172</f>
        <v>0</v>
      </c>
      <c r="M172" s="54" t="n">
        <f aca="false">P205/P$211</f>
        <v>0.012660573909201</v>
      </c>
      <c r="N172" s="53" t="n">
        <f aca="false">ROUND((N$178*M172),0)</f>
        <v>2600266</v>
      </c>
      <c r="O172" s="53" t="n">
        <f aca="false">N172-DatosMinisterio!L172</f>
        <v>-1</v>
      </c>
      <c r="P172" s="55" t="n">
        <f aca="false">N172+J172</f>
        <v>2830552</v>
      </c>
      <c r="Q172" s="53" t="n">
        <f aca="false">P172-DatosMinisterio!M172</f>
        <v>-1</v>
      </c>
      <c r="S172" s="55" t="n">
        <f aca="false">B172+DatosMinisterio!B172</f>
        <v>6688</v>
      </c>
      <c r="T172" s="55" t="n">
        <f aca="false">C172+DatosMinisterio!C172</f>
        <v>45</v>
      </c>
      <c r="U172" s="55" t="n">
        <f aca="false">D172+DatosMinisterio!D172</f>
        <v>384.155</v>
      </c>
      <c r="V172" s="55" t="n">
        <f aca="false">E172+DatosMinisterio!E172</f>
        <v>287.383409090909</v>
      </c>
      <c r="W172" s="55" t="n">
        <f aca="false">F172+DatosMinisterio!F172</f>
        <v>15</v>
      </c>
      <c r="X172" s="55" t="n">
        <f aca="false">G172+DatosMinisterio!G172</f>
        <v>50</v>
      </c>
      <c r="Y172" s="55" t="n">
        <f aca="false">H172+DatosMinisterio!H172</f>
        <v>17</v>
      </c>
      <c r="Z172" s="55" t="n">
        <f aca="false">X172+0.33*Y172</f>
        <v>55.61</v>
      </c>
      <c r="AC172" s="61" t="n">
        <f aca="false">IF(T172&gt;0,S172/T172,0)</f>
        <v>148.622222222222</v>
      </c>
      <c r="AD172" s="62" t="n">
        <f aca="false">EXP((((AC172-AC$178)/AC$179+2)/4-1.9)^3)</f>
        <v>0.0182526199210777</v>
      </c>
      <c r="AE172" s="63" t="n">
        <f aca="false">S172/U172</f>
        <v>17.4096393382879</v>
      </c>
      <c r="AF172" s="62" t="n">
        <f aca="false">EXP((((AE172-AE$178)/AE$179+2)/4-1.9)^3)</f>
        <v>0.0629754246823478</v>
      </c>
      <c r="AG172" s="62" t="n">
        <f aca="false">V172/U172</f>
        <v>0.74809233015556</v>
      </c>
      <c r="AH172" s="62" t="n">
        <f aca="false">EXP((((AG172-AG$178)/AG$179+2)/4-1.9)^3)</f>
        <v>0.182858822420984</v>
      </c>
      <c r="AI172" s="62" t="n">
        <f aca="false">W172/U172</f>
        <v>0.039046738946519</v>
      </c>
      <c r="AJ172" s="62" t="n">
        <f aca="false">EXP((((AI172-AI$178)/AI$179+2)/4-1.9)^3)</f>
        <v>0.0125580214213377</v>
      </c>
      <c r="AK172" s="62" t="n">
        <f aca="false">Z172/U172</f>
        <v>0.144759276854395</v>
      </c>
      <c r="AL172" s="62" t="n">
        <f aca="false">EXP((((AK172-AK$178)/AK$179+2)/4-1.9)^3)</f>
        <v>0.0110256409304653</v>
      </c>
      <c r="AM172" s="62" t="n">
        <f aca="false">0.01*AD172+0.15*AF172+0.24*AH172+0.25*AJ172+0.35*AL172</f>
        <v>0.0605134369635964</v>
      </c>
      <c r="AO172" s="54" t="n">
        <f aca="false">0.01*AD172/$AM$178</f>
        <v>6.42584471535603E-005</v>
      </c>
      <c r="AP172" s="53" t="n">
        <f aca="false">AO172*$J$178</f>
        <v>694.609909587645</v>
      </c>
      <c r="AQ172" s="54" t="n">
        <f aca="false">0.15*AF172/$AM$178</f>
        <v>0.00332557984806112</v>
      </c>
      <c r="AR172" s="53" t="n">
        <f aca="false">AQ172*$J$178</f>
        <v>35948.2810418372</v>
      </c>
      <c r="AS172" s="54" t="n">
        <f aca="false">0.24*AH172/$AM$178</f>
        <v>0.015450131360308</v>
      </c>
      <c r="AT172" s="53" t="n">
        <f aca="false">AS172*$J$178</f>
        <v>167010.172556064</v>
      </c>
      <c r="AU172" s="54" t="n">
        <f aca="false">0.25*AJ172/$AM$178</f>
        <v>0.00110526455838327</v>
      </c>
      <c r="AV172" s="53" t="n">
        <f aca="false">AU172*$J$178</f>
        <v>11947.4987177075</v>
      </c>
      <c r="AW172" s="54" t="n">
        <f aca="false">0.35*AL172/$AM$178</f>
        <v>0.00135855399852051</v>
      </c>
      <c r="AX172" s="53" t="n">
        <f aca="false">AW172*$J$178</f>
        <v>14685.4633419193</v>
      </c>
    </row>
    <row r="173" customFormat="false" ht="12.8" hidden="false" customHeight="false" outlineLevel="0" collapsed="false">
      <c r="A173" s="60" t="s">
        <v>99</v>
      </c>
      <c r="B173" s="50"/>
      <c r="C173" s="50"/>
      <c r="D173" s="50"/>
      <c r="E173" s="50"/>
      <c r="F173" s="50"/>
      <c r="G173" s="50"/>
      <c r="H173" s="50"/>
      <c r="I173" s="54" t="n">
        <f aca="false">AO173+AQ173+AS173+AU173+AW173</f>
        <v>0.017341824889445</v>
      </c>
      <c r="J173" s="53" t="n">
        <f aca="false">ROUND(AP173+AR173+AT173+AV173+AX173,0)</f>
        <v>187459</v>
      </c>
      <c r="K173" s="54" t="n">
        <f aca="false">I173-DatosMinisterio!J173</f>
        <v>0</v>
      </c>
      <c r="L173" s="53" t="n">
        <f aca="false">J173-DatosMinisterio!K173</f>
        <v>0</v>
      </c>
      <c r="M173" s="54" t="n">
        <f aca="false">P206/P$211</f>
        <v>0.019047542318668</v>
      </c>
      <c r="N173" s="53" t="n">
        <f aca="false">ROUND((N$178*M173),0)</f>
        <v>3912040</v>
      </c>
      <c r="O173" s="53" t="n">
        <f aca="false">N173-DatosMinisterio!L173</f>
        <v>0</v>
      </c>
      <c r="P173" s="55" t="n">
        <f aca="false">N173+J173</f>
        <v>4099499</v>
      </c>
      <c r="Q173" s="53" t="n">
        <f aca="false">P173-DatosMinisterio!M173</f>
        <v>0</v>
      </c>
      <c r="S173" s="55" t="n">
        <f aca="false">B173+DatosMinisterio!B173</f>
        <v>6649</v>
      </c>
      <c r="T173" s="55" t="n">
        <f aca="false">C173+DatosMinisterio!C173</f>
        <v>36</v>
      </c>
      <c r="U173" s="55" t="n">
        <f aca="false">D173+DatosMinisterio!D173</f>
        <v>295.811363636364</v>
      </c>
      <c r="V173" s="55" t="n">
        <f aca="false">E173+DatosMinisterio!E173</f>
        <v>173.150681818182</v>
      </c>
      <c r="W173" s="55" t="n">
        <f aca="false">F173+DatosMinisterio!F173</f>
        <v>3</v>
      </c>
      <c r="X173" s="55" t="n">
        <f aca="false">G173+DatosMinisterio!G173</f>
        <v>15</v>
      </c>
      <c r="Y173" s="55" t="n">
        <f aca="false">H173+DatosMinisterio!H173</f>
        <v>0</v>
      </c>
      <c r="Z173" s="55" t="n">
        <f aca="false">X173+0.33*Y173</f>
        <v>15</v>
      </c>
      <c r="AC173" s="61" t="n">
        <f aca="false">IF(T173&gt;0,S173/T173,0)</f>
        <v>184.694444444444</v>
      </c>
      <c r="AD173" s="62" t="n">
        <f aca="false">EXP((((AC173-AC$178)/AC$179+2)/4-1.9)^3)</f>
        <v>0.0417326148488348</v>
      </c>
      <c r="AE173" s="63" t="n">
        <f aca="false">S173/U173</f>
        <v>22.4771621964243</v>
      </c>
      <c r="AF173" s="62" t="n">
        <f aca="false">EXP((((AE173-AE$178)/AE$179+2)/4-1.9)^3)</f>
        <v>0.248713725337305</v>
      </c>
      <c r="AG173" s="62" t="n">
        <f aca="false">V173/U173</f>
        <v>0.585341549052298</v>
      </c>
      <c r="AH173" s="62" t="n">
        <f aca="false">EXP((((AG173-AG$178)/AG$179+2)/4-1.9)^3)</f>
        <v>0.0319466074518598</v>
      </c>
      <c r="AI173" s="62" t="n">
        <f aca="false">W173/U173</f>
        <v>0.0101415982236837</v>
      </c>
      <c r="AJ173" s="62" t="n">
        <f aca="false">EXP((((AI173-AI$178)/AI$179+2)/4-1.9)^3)</f>
        <v>0.00784163683552078</v>
      </c>
      <c r="AK173" s="62" t="n">
        <f aca="false">Z173/U173</f>
        <v>0.0507079911184185</v>
      </c>
      <c r="AL173" s="62" t="n">
        <f aca="false">EXP((((AK173-AK$178)/AK$179+2)/4-1.9)^3)</f>
        <v>0.00544998646096686</v>
      </c>
      <c r="AM173" s="62" t="n">
        <f aca="false">0.01*AD173+0.15*AF173+0.24*AH173+0.25*AJ173+0.35*AL173</f>
        <v>0.0492594752077491</v>
      </c>
      <c r="AO173" s="54" t="n">
        <f aca="false">0.01*AD173/$AM$178</f>
        <v>0.000146919896290998</v>
      </c>
      <c r="AP173" s="53" t="n">
        <f aca="false">AO173*$J$178</f>
        <v>1588.14942470427</v>
      </c>
      <c r="AQ173" s="54" t="n">
        <f aca="false">0.15*AF173/$AM$178</f>
        <v>0.0131339702287041</v>
      </c>
      <c r="AR173" s="53" t="n">
        <f aca="false">AQ173*$J$178</f>
        <v>141973.332335366</v>
      </c>
      <c r="AS173" s="54" t="n">
        <f aca="false">0.24*AH173/$AM$178</f>
        <v>0.00269923690370866</v>
      </c>
      <c r="AT173" s="53" t="n">
        <f aca="false">AS173*$J$178</f>
        <v>29177.7468129624</v>
      </c>
      <c r="AU173" s="54" t="n">
        <f aca="false">0.25*AJ173/$AM$178</f>
        <v>0.00069016312229627</v>
      </c>
      <c r="AV173" s="53" t="n">
        <f aca="false">AU173*$J$178</f>
        <v>7460.40661134119</v>
      </c>
      <c r="AW173" s="54" t="n">
        <f aca="false">0.35*AL173/$AM$178</f>
        <v>0.000671534738445061</v>
      </c>
      <c r="AX173" s="53" t="n">
        <f aca="false">AW173*$J$178</f>
        <v>7259.04071166841</v>
      </c>
    </row>
    <row r="174" customFormat="false" ht="12.8" hidden="false" customHeight="false" outlineLevel="0" collapsed="false">
      <c r="A174" s="60" t="s">
        <v>100</v>
      </c>
      <c r="B174" s="50"/>
      <c r="C174" s="50"/>
      <c r="D174" s="50"/>
      <c r="E174" s="50"/>
      <c r="F174" s="50"/>
      <c r="G174" s="50"/>
      <c r="H174" s="50"/>
      <c r="I174" s="54" t="n">
        <f aca="false">AO174+AQ174+AS174+AU174+AW174</f>
        <v>0.00624285914112892</v>
      </c>
      <c r="J174" s="53" t="n">
        <f aca="false">ROUND(AP174+AR174+AT174+AV174+AX174,0)</f>
        <v>67483</v>
      </c>
      <c r="K174" s="54" t="n">
        <f aca="false">I174-DatosMinisterio!J174</f>
        <v>-2.77555756156289E-017</v>
      </c>
      <c r="L174" s="53" t="n">
        <f aca="false">J174-DatosMinisterio!K174</f>
        <v>0</v>
      </c>
      <c r="M174" s="54" t="n">
        <f aca="false">P207/P$211</f>
        <v>0.0128735056648974</v>
      </c>
      <c r="N174" s="53" t="n">
        <f aca="false">ROUND((N$178*M174),0)</f>
        <v>2643998</v>
      </c>
      <c r="O174" s="53" t="n">
        <f aca="false">N174-DatosMinisterio!L174</f>
        <v>1</v>
      </c>
      <c r="P174" s="55" t="n">
        <f aca="false">N174+J174</f>
        <v>2711481</v>
      </c>
      <c r="Q174" s="53" t="n">
        <f aca="false">P174-DatosMinisterio!M174</f>
        <v>1</v>
      </c>
      <c r="S174" s="55" t="n">
        <f aca="false">B174+DatosMinisterio!B174</f>
        <v>3171</v>
      </c>
      <c r="T174" s="55" t="n">
        <f aca="false">C174+DatosMinisterio!C174</f>
        <v>28</v>
      </c>
      <c r="U174" s="55" t="n">
        <f aca="false">D174+DatosMinisterio!D174</f>
        <v>363.6175</v>
      </c>
      <c r="V174" s="55" t="n">
        <f aca="false">E174+DatosMinisterio!E174</f>
        <v>206.119318181818</v>
      </c>
      <c r="W174" s="55" t="n">
        <f aca="false">F174+DatosMinisterio!F174</f>
        <v>32</v>
      </c>
      <c r="X174" s="55" t="n">
        <f aca="false">G174+DatosMinisterio!G174</f>
        <v>61</v>
      </c>
      <c r="Y174" s="55" t="n">
        <f aca="false">H174+DatosMinisterio!H174</f>
        <v>17</v>
      </c>
      <c r="Z174" s="55" t="n">
        <f aca="false">X174+0.33*Y174</f>
        <v>66.61</v>
      </c>
      <c r="AC174" s="61" t="n">
        <f aca="false">IF(T174&gt;0,S174/T174,0)</f>
        <v>113.25</v>
      </c>
      <c r="AD174" s="62" t="n">
        <f aca="false">EXP((((AC174-AC$178)/AC$179+2)/4-1.9)^3)</f>
        <v>0.00713433944751394</v>
      </c>
      <c r="AE174" s="63" t="n">
        <f aca="false">S174/U174</f>
        <v>8.7207023864363</v>
      </c>
      <c r="AF174" s="62" t="n">
        <f aca="false">EXP((((AE174-AE$178)/AE$179+2)/4-1.9)^3)</f>
        <v>0.00109715337554221</v>
      </c>
      <c r="AG174" s="62" t="n">
        <f aca="false">V174/U174</f>
        <v>0.566857530734406</v>
      </c>
      <c r="AH174" s="62" t="n">
        <f aca="false">EXP((((AG174-AG$178)/AG$179+2)/4-1.9)^3)</f>
        <v>0.0248278736866176</v>
      </c>
      <c r="AI174" s="62" t="n">
        <f aca="false">W174/U174</f>
        <v>0.0880045652368217</v>
      </c>
      <c r="AJ174" s="62" t="n">
        <f aca="false">EXP((((AI174-AI$178)/AI$179+2)/4-1.9)^3)</f>
        <v>0.0259617076222808</v>
      </c>
      <c r="AK174" s="62" t="n">
        <f aca="false">Z174/U174</f>
        <v>0.183187002825772</v>
      </c>
      <c r="AL174" s="62" t="n">
        <f aca="false">EXP((((AK174-AK$178)/AK$179+2)/4-1.9)^3)</f>
        <v>0.0144223319380179</v>
      </c>
      <c r="AM174" s="62" t="n">
        <f aca="false">0.01*AD174+0.15*AF174+0.24*AH174+0.25*AJ174+0.35*AL174</f>
        <v>0.0177328491694712</v>
      </c>
      <c r="AO174" s="54" t="n">
        <f aca="false">0.01*AD174/$AM$178</f>
        <v>2.5116480611873E-005</v>
      </c>
      <c r="AP174" s="53" t="n">
        <f aca="false">AO174*$J$178</f>
        <v>271.49981208356</v>
      </c>
      <c r="AQ174" s="54" t="n">
        <f aca="false">0.15*AF174/$AM$178</f>
        <v>5.79380158901593E-005</v>
      </c>
      <c r="AR174" s="53" t="n">
        <f aca="false">AQ174*$J$178</f>
        <v>626.288398830711</v>
      </c>
      <c r="AS174" s="54" t="n">
        <f aca="false">0.24*AH174/$AM$178</f>
        <v>0.00209775992635594</v>
      </c>
      <c r="AT174" s="53" t="n">
        <f aca="false">AS174*$J$178</f>
        <v>22676.0044372151</v>
      </c>
      <c r="AU174" s="54" t="n">
        <f aca="false">0.25*AJ174/$AM$178</f>
        <v>0.00228495830252846</v>
      </c>
      <c r="AV174" s="53" t="n">
        <f aca="false">AU174*$J$178</f>
        <v>24699.5492458441</v>
      </c>
      <c r="AW174" s="54" t="n">
        <f aca="false">0.35*AL174/$AM$178</f>
        <v>0.00177708641574249</v>
      </c>
      <c r="AX174" s="53" t="n">
        <f aca="false">AW174*$J$178</f>
        <v>19209.6430780297</v>
      </c>
    </row>
    <row r="175" customFormat="false" ht="12.8" hidden="false" customHeight="false" outlineLevel="0" collapsed="false">
      <c r="A175" s="60" t="s">
        <v>101</v>
      </c>
      <c r="B175" s="50"/>
      <c r="C175" s="50"/>
      <c r="D175" s="50"/>
      <c r="E175" s="50"/>
      <c r="F175" s="50"/>
      <c r="G175" s="50"/>
      <c r="H175" s="50"/>
      <c r="I175" s="54" t="n">
        <f aca="false">AO175+AQ175+AS175+AU175+AW175</f>
        <v>0.0150092060276555</v>
      </c>
      <c r="J175" s="53" t="n">
        <f aca="false">ROUND(AP175+AR175+AT175+AV175+AX175,0)</f>
        <v>162244</v>
      </c>
      <c r="K175" s="54" t="n">
        <f aca="false">I175-DatosMinisterio!J175</f>
        <v>-1.09287578986539E-016</v>
      </c>
      <c r="L175" s="53" t="n">
        <f aca="false">J175-DatosMinisterio!K175</f>
        <v>0</v>
      </c>
      <c r="M175" s="54" t="n">
        <f aca="false">P208/P$211</f>
        <v>0.0104852601354212</v>
      </c>
      <c r="N175" s="53" t="n">
        <f aca="false">ROUND((N$178*M175),0)</f>
        <v>2153494</v>
      </c>
      <c r="O175" s="53" t="n">
        <f aca="false">N175-DatosMinisterio!L175</f>
        <v>0</v>
      </c>
      <c r="P175" s="55" t="n">
        <f aca="false">N175+J175</f>
        <v>2315738</v>
      </c>
      <c r="Q175" s="53" t="n">
        <f aca="false">P175-DatosMinisterio!M175</f>
        <v>0</v>
      </c>
      <c r="S175" s="55" t="n">
        <f aca="false">B175+DatosMinisterio!B175</f>
        <v>6622</v>
      </c>
      <c r="T175" s="55" t="n">
        <f aca="false">C175+DatosMinisterio!C175</f>
        <v>26</v>
      </c>
      <c r="U175" s="55" t="n">
        <f aca="false">D175+DatosMinisterio!D175</f>
        <v>378.357954545455</v>
      </c>
      <c r="V175" s="55" t="n">
        <f aca="false">E175+DatosMinisterio!E175</f>
        <v>258.4925</v>
      </c>
      <c r="W175" s="55" t="n">
        <f aca="false">F175+DatosMinisterio!F175</f>
        <v>19</v>
      </c>
      <c r="X175" s="55" t="n">
        <f aca="false">G175+DatosMinisterio!G175</f>
        <v>47</v>
      </c>
      <c r="Y175" s="55" t="n">
        <f aca="false">H175+DatosMinisterio!H175</f>
        <v>11</v>
      </c>
      <c r="Z175" s="55" t="n">
        <f aca="false">X175+0.33*Y175</f>
        <v>50.63</v>
      </c>
      <c r="AC175" s="61" t="n">
        <f aca="false">IF(T175&gt;0,S175/T175,0)</f>
        <v>254.692307692308</v>
      </c>
      <c r="AD175" s="62" t="n">
        <f aca="false">EXP((((AC175-AC$178)/AC$179+2)/4-1.9)^3)</f>
        <v>0.14770779904019</v>
      </c>
      <c r="AE175" s="63" t="n">
        <f aca="false">S175/U175</f>
        <v>17.5019447072427</v>
      </c>
      <c r="AF175" s="62" t="n">
        <f aca="false">EXP((((AE175-AE$178)/AE$179+2)/4-1.9)^3)</f>
        <v>0.0649450883281794</v>
      </c>
      <c r="AG175" s="62" t="n">
        <f aca="false">V175/U175</f>
        <v>0.683195627036686</v>
      </c>
      <c r="AH175" s="62" t="n">
        <f aca="false">EXP((((AG175-AG$178)/AG$179+2)/4-1.9)^3)</f>
        <v>0.100470795801593</v>
      </c>
      <c r="AI175" s="62" t="n">
        <f aca="false">W175/U175</f>
        <v>0.05021699629079</v>
      </c>
      <c r="AJ175" s="62" t="n">
        <f aca="false">EXP((((AI175-AI$178)/AI$179+2)/4-1.9)^3)</f>
        <v>0.0149369237612774</v>
      </c>
      <c r="AK175" s="62" t="n">
        <f aca="false">Z175/U175</f>
        <v>0.133815080115931</v>
      </c>
      <c r="AL175" s="62" t="n">
        <f aca="false">EXP((((AK175-AK$178)/AK$179+2)/4-1.9)^3)</f>
        <v>0.0101931578625097</v>
      </c>
      <c r="AM175" s="62" t="n">
        <f aca="false">0.01*AD175+0.15*AF175+0.24*AH175+0.25*AJ175+0.35*AL175</f>
        <v>0.0426336684242089</v>
      </c>
      <c r="AO175" s="54" t="n">
        <f aca="false">0.01*AD175/$AM$178</f>
        <v>0.000520006105415706</v>
      </c>
      <c r="AP175" s="53" t="n">
        <f aca="false">AO175*$J$178</f>
        <v>5621.07255727257</v>
      </c>
      <c r="AQ175" s="54" t="n">
        <f aca="false">0.15*AF175/$AM$178</f>
        <v>0.00342959302083568</v>
      </c>
      <c r="AR175" s="53" t="n">
        <f aca="false">AQ175*$J$178</f>
        <v>37072.6247466299</v>
      </c>
      <c r="AS175" s="54" t="n">
        <f aca="false">0.24*AH175/$AM$178</f>
        <v>0.00848899152065833</v>
      </c>
      <c r="AT175" s="53" t="n">
        <f aca="false">AS175*$J$178</f>
        <v>91762.8404334708</v>
      </c>
      <c r="AU175" s="54" t="n">
        <f aca="false">0.25*AJ175/$AM$178</f>
        <v>0.00131463802224142</v>
      </c>
      <c r="AV175" s="53" t="n">
        <f aca="false">AU175*$J$178</f>
        <v>14210.7479750855</v>
      </c>
      <c r="AW175" s="54" t="n">
        <f aca="false">0.35*AL175/$AM$178</f>
        <v>0.00125597735850436</v>
      </c>
      <c r="AX175" s="53" t="n">
        <f aca="false">AW175*$J$178</f>
        <v>13576.6480218547</v>
      </c>
    </row>
    <row r="176" customFormat="false" ht="12.8" hidden="false" customHeight="false" outlineLevel="0" collapsed="false">
      <c r="A176" s="60" t="s">
        <v>102</v>
      </c>
      <c r="B176" s="50"/>
      <c r="C176" s="50"/>
      <c r="D176" s="50"/>
      <c r="E176" s="50"/>
      <c r="F176" s="50"/>
      <c r="G176" s="50"/>
      <c r="H176" s="50"/>
      <c r="I176" s="54" t="n">
        <f aca="false">AO176+AQ176+AS176+AU176+AW176</f>
        <v>0.0167276249288388</v>
      </c>
      <c r="J176" s="53" t="n">
        <f aca="false">ROUND(AP176+AR176+AT176+AV176+AX176,0)</f>
        <v>180819</v>
      </c>
      <c r="K176" s="54" t="n">
        <f aca="false">I176-DatosMinisterio!J176</f>
        <v>0</v>
      </c>
      <c r="L176" s="53" t="n">
        <f aca="false">J176-DatosMinisterio!K176</f>
        <v>0</v>
      </c>
      <c r="M176" s="54" t="n">
        <f aca="false">P209/P$211</f>
        <v>0.00763063313278711</v>
      </c>
      <c r="N176" s="53" t="n">
        <f aca="false">ROUND((N$178*M176),0)</f>
        <v>1567202</v>
      </c>
      <c r="O176" s="53" t="n">
        <f aca="false">N176-DatosMinisterio!L176</f>
        <v>-2</v>
      </c>
      <c r="P176" s="55" t="n">
        <f aca="false">N176+J176</f>
        <v>1748021</v>
      </c>
      <c r="Q176" s="53" t="n">
        <f aca="false">P176-DatosMinisterio!M176</f>
        <v>-2</v>
      </c>
      <c r="S176" s="55" t="n">
        <f aca="false">B176+DatosMinisterio!B176</f>
        <v>8100</v>
      </c>
      <c r="T176" s="55" t="n">
        <f aca="false">C176+DatosMinisterio!C176</f>
        <v>52</v>
      </c>
      <c r="U176" s="55" t="n">
        <f aca="false">D176+DatosMinisterio!D176</f>
        <v>427.685</v>
      </c>
      <c r="V176" s="55" t="n">
        <f aca="false">E176+DatosMinisterio!E176</f>
        <v>276.100681818182</v>
      </c>
      <c r="W176" s="55" t="n">
        <f aca="false">F176+DatosMinisterio!F176</f>
        <v>43</v>
      </c>
      <c r="X176" s="55" t="n">
        <f aca="false">G176+DatosMinisterio!G176</f>
        <v>107</v>
      </c>
      <c r="Y176" s="55" t="n">
        <f aca="false">H176+DatosMinisterio!H176</f>
        <v>9</v>
      </c>
      <c r="Z176" s="55" t="n">
        <f aca="false">X176+0.33*Y176</f>
        <v>109.97</v>
      </c>
      <c r="AC176" s="61" t="n">
        <f aca="false">IF(T176&gt;0,S176/T176,0)</f>
        <v>155.769230769231</v>
      </c>
      <c r="AD176" s="62" t="n">
        <f aca="false">EXP((((AC176-AC$178)/AC$179+2)/4-1.9)^3)</f>
        <v>0.0217227368814185</v>
      </c>
      <c r="AE176" s="63" t="n">
        <f aca="false">S176/U176</f>
        <v>18.9391725218327</v>
      </c>
      <c r="AF176" s="62" t="n">
        <f aca="false">EXP((((AE176-AE$178)/AE$179+2)/4-1.9)^3)</f>
        <v>0.101900557788374</v>
      </c>
      <c r="AG176" s="62" t="n">
        <f aca="false">V176/U176</f>
        <v>0.64557017856175</v>
      </c>
      <c r="AH176" s="62" t="n">
        <f aca="false">EXP((((AG176-AG$178)/AG$179+2)/4-1.9)^3)</f>
        <v>0.0670586598484996</v>
      </c>
      <c r="AI176" s="62" t="n">
        <f aca="false">W176/U176</f>
        <v>0.100541286227013</v>
      </c>
      <c r="AJ176" s="62" t="n">
        <f aca="false">EXP((((AI176-AI$178)/AI$179+2)/4-1.9)^3)</f>
        <v>0.0308363956282823</v>
      </c>
      <c r="AK176" s="62" t="n">
        <f aca="false">Z176/U176</f>
        <v>0.257128494101968</v>
      </c>
      <c r="AL176" s="62" t="n">
        <f aca="false">EXP((((AK176-AK$178)/AK$179+2)/4-1.9)^3)</f>
        <v>0.0234552889900708</v>
      </c>
      <c r="AM176" s="62" t="n">
        <f aca="false">0.01*AD176+0.15*AF176+0.24*AH176+0.25*AJ176+0.35*AL176</f>
        <v>0.0475148394543055</v>
      </c>
      <c r="AO176" s="54" t="n">
        <f aca="false">0.01*AD176/$AM$178</f>
        <v>7.64750126809691E-005</v>
      </c>
      <c r="AP176" s="53" t="n">
        <f aca="false">AO176*$J$178</f>
        <v>826.666438376558</v>
      </c>
      <c r="AQ176" s="54" t="n">
        <f aca="false">0.15*AF176/$AM$178</f>
        <v>0.00538112197252386</v>
      </c>
      <c r="AR176" s="53" t="n">
        <f aca="false">AQ176*$J$178</f>
        <v>58167.9267456091</v>
      </c>
      <c r="AS176" s="54" t="n">
        <f aca="false">0.24*AH176/$AM$178</f>
        <v>0.00566592899258788</v>
      </c>
      <c r="AT176" s="53" t="n">
        <f aca="false">AS176*$J$178</f>
        <v>61246.5846842898</v>
      </c>
      <c r="AU176" s="54" t="n">
        <f aca="false">0.25*AJ176/$AM$178</f>
        <v>0.00271399243978952</v>
      </c>
      <c r="AV176" s="53" t="n">
        <f aca="false">AU176*$J$178</f>
        <v>29337.2486689371</v>
      </c>
      <c r="AW176" s="54" t="n">
        <f aca="false">0.35*AL176/$AM$178</f>
        <v>0.00289010651125658</v>
      </c>
      <c r="AX176" s="53" t="n">
        <f aca="false">AW176*$J$178</f>
        <v>31240.9762670614</v>
      </c>
    </row>
    <row r="177" customFormat="false" ht="12.8" hidden="false" customHeight="false" outlineLevel="0" collapsed="false">
      <c r="A177" s="64" t="s">
        <v>103</v>
      </c>
      <c r="B177" s="50"/>
      <c r="C177" s="50"/>
      <c r="D177" s="50"/>
      <c r="E177" s="50"/>
      <c r="F177" s="50"/>
      <c r="G177" s="50"/>
      <c r="H177" s="50"/>
      <c r="I177" s="65" t="n">
        <f aca="false">AO177+AQ177+AS177+AU177+AW177</f>
        <v>0.0118584398856352</v>
      </c>
      <c r="J177" s="66" t="n">
        <f aca="false">ROUND(AP177+AR177+AT177+AV177+AX177,0)</f>
        <v>128185</v>
      </c>
      <c r="K177" s="54" t="n">
        <f aca="false">I177-DatosMinisterio!J177</f>
        <v>-4.33680868994202E-017</v>
      </c>
      <c r="L177" s="53" t="n">
        <f aca="false">J177-DatosMinisterio!K177</f>
        <v>0</v>
      </c>
      <c r="M177" s="54" t="n">
        <f aca="false">P210/P$211</f>
        <v>0.0069833684161715</v>
      </c>
      <c r="N177" s="53" t="n">
        <f aca="false">ROUND((N$178*M177),0)</f>
        <v>1434265</v>
      </c>
      <c r="O177" s="53" t="n">
        <f aca="false">N177-DatosMinisterio!L177</f>
        <v>-2</v>
      </c>
      <c r="P177" s="55" t="n">
        <f aca="false">N177+J177</f>
        <v>1562450</v>
      </c>
      <c r="Q177" s="53" t="n">
        <f aca="false">P177-DatosMinisterio!M177</f>
        <v>-2</v>
      </c>
      <c r="S177" s="67" t="n">
        <f aca="false">B177+DatosMinisterio!B177</f>
        <v>8323</v>
      </c>
      <c r="T177" s="67" t="n">
        <f aca="false">C177+DatosMinisterio!C177</f>
        <v>32</v>
      </c>
      <c r="U177" s="67" t="n">
        <f aca="false">D177+DatosMinisterio!D177</f>
        <v>437.795681818182</v>
      </c>
      <c r="V177" s="67" t="n">
        <f aca="false">E177+DatosMinisterio!E177</f>
        <v>256.476590909091</v>
      </c>
      <c r="W177" s="67" t="n">
        <f aca="false">F177+DatosMinisterio!F177</f>
        <v>24</v>
      </c>
      <c r="X177" s="67" t="n">
        <f aca="false">G177+DatosMinisterio!G177</f>
        <v>73</v>
      </c>
      <c r="Y177" s="67" t="n">
        <f aca="false">H177+DatosMinisterio!H177</f>
        <v>10</v>
      </c>
      <c r="Z177" s="67" t="n">
        <f aca="false">X177+0.33*Y177</f>
        <v>76.3</v>
      </c>
      <c r="AC177" s="61" t="n">
        <f aca="false">IF(T177&gt;0,S177/T177,0)</f>
        <v>260.09375</v>
      </c>
      <c r="AD177" s="62" t="n">
        <f aca="false">EXP((((AC177-AC$178)/AC$179+2)/4-1.9)^3)</f>
        <v>0.160077916146644</v>
      </c>
      <c r="AE177" s="63" t="n">
        <f aca="false">S177/U177</f>
        <v>19.0111514244139</v>
      </c>
      <c r="AF177" s="62" t="n">
        <f aca="false">EXP((((AE177-AE$178)/AE$179+2)/4-1.9)^3)</f>
        <v>0.104079179881055</v>
      </c>
      <c r="AG177" s="62" t="n">
        <f aca="false">V177/U177</f>
        <v>0.585836273770299</v>
      </c>
      <c r="AH177" s="62" t="n">
        <f aca="false">EXP((((AG177-AG$178)/AG$179+2)/4-1.9)^3)</f>
        <v>0.0321576688524554</v>
      </c>
      <c r="AI177" s="62" t="n">
        <f aca="false">W177/U177</f>
        <v>0.054820093017654</v>
      </c>
      <c r="AJ177" s="62" t="n">
        <f aca="false">EXP((((AI177-AI$178)/AI$179+2)/4-1.9)^3)</f>
        <v>0.0160220895170868</v>
      </c>
      <c r="AK177" s="62" t="n">
        <f aca="false">Z177/U177</f>
        <v>0.174282212385292</v>
      </c>
      <c r="AL177" s="62" t="n">
        <f aca="false">EXP((((AK177-AK$178)/AK$179+2)/4-1.9)^3)</f>
        <v>0.0135654120691761</v>
      </c>
      <c r="AM177" s="62" t="n">
        <f aca="false">0.01*AD177+0.15*AF177+0.24*AH177+0.25*AJ177+0.35*AL177</f>
        <v>0.0336839132716973</v>
      </c>
      <c r="AO177" s="54" t="n">
        <f aca="false">0.01*AD177/$AM$178</f>
        <v>0.000563555169594186</v>
      </c>
      <c r="AP177" s="53" t="n">
        <f aca="false">AO177*$J$178</f>
        <v>6091.82174079006</v>
      </c>
      <c r="AQ177" s="54" t="n">
        <f aca="false">0.15*AF177/$AM$178</f>
        <v>0.00549616973543305</v>
      </c>
      <c r="AR177" s="53" t="n">
        <f aca="false">AQ177*$J$178</f>
        <v>59411.5502648897</v>
      </c>
      <c r="AS177" s="54" t="n">
        <f aca="false">0.24*AH177/$AM$178</f>
        <v>0.00271706993096499</v>
      </c>
      <c r="AT177" s="53" t="n">
        <f aca="false">AS177*$J$178</f>
        <v>29370.5152037172</v>
      </c>
      <c r="AU177" s="54" t="n">
        <f aca="false">0.25*AJ177/$AM$178</f>
        <v>0.00141014632005571</v>
      </c>
      <c r="AV177" s="53" t="n">
        <f aca="false">AU177*$J$178</f>
        <v>15243.1571453712</v>
      </c>
      <c r="AW177" s="54" t="n">
        <f aca="false">0.35*AL177/$AM$178</f>
        <v>0.00167149872958722</v>
      </c>
      <c r="AX177" s="53" t="n">
        <f aca="false">AW177*$J$178</f>
        <v>18068.2794693104</v>
      </c>
    </row>
    <row r="178" customFormat="false" ht="12.8" hidden="false" customHeight="false" outlineLevel="0" collapsed="false">
      <c r="A178" s="71" t="s">
        <v>49</v>
      </c>
      <c r="B178" s="50"/>
      <c r="C178" s="50"/>
      <c r="D178" s="50"/>
      <c r="E178" s="50"/>
      <c r="F178" s="50"/>
      <c r="G178" s="50"/>
      <c r="H178" s="50"/>
      <c r="I178" s="85" t="n">
        <f aca="false">SUM(I151:I177)</f>
        <v>1</v>
      </c>
      <c r="J178" s="74" t="n">
        <f aca="false">DatosMinisterio!K178</f>
        <v>10809628</v>
      </c>
      <c r="K178" s="72" t="n">
        <f aca="false">I178-DatosMinisterio!J178</f>
        <v>0</v>
      </c>
      <c r="L178" s="74" t="n">
        <f aca="false">J178-DatosMinisterio!K178</f>
        <v>0</v>
      </c>
      <c r="M178" s="72"/>
      <c r="N178" s="74" t="n">
        <f aca="false">DatosMinisterio!L178</f>
        <v>205382935</v>
      </c>
      <c r="O178" s="74"/>
      <c r="P178" s="76" t="n">
        <f aca="false">DatosMinisterio!M178</f>
        <v>216192563</v>
      </c>
      <c r="Q178" s="74"/>
      <c r="S178" s="76"/>
      <c r="T178" s="76"/>
      <c r="U178" s="76"/>
      <c r="V178" s="76"/>
      <c r="W178" s="76"/>
      <c r="X178" s="76"/>
      <c r="Y178" s="76"/>
      <c r="Z178" s="76"/>
      <c r="AB178" s="77" t="s">
        <v>225</v>
      </c>
      <c r="AC178" s="77" t="n">
        <f aca="false">AVERAGE(AC153:AC177)</f>
        <v>206.115397109073</v>
      </c>
      <c r="AD178" s="76"/>
      <c r="AE178" s="77" t="n">
        <f aca="false">AVERAGE(AE153:AE177)</f>
        <v>17.4725371293995</v>
      </c>
      <c r="AF178" s="76"/>
      <c r="AG178" s="79" t="n">
        <f aca="false">AVERAGE(AG153:AG177)</f>
        <v>0.641898893625018</v>
      </c>
      <c r="AH178" s="76"/>
      <c r="AI178" s="79" t="n">
        <f aca="false">AVERAGE(AI153:AI177)</f>
        <v>0.159327226524575</v>
      </c>
      <c r="AJ178" s="76"/>
      <c r="AK178" s="79" t="n">
        <f aca="false">AVERAGE(AK153:AK177)</f>
        <v>0.433868601828838</v>
      </c>
      <c r="AL178" s="76"/>
      <c r="AM178" s="79" t="n">
        <f aca="false">SUM(AM153:AM177)</f>
        <v>2.84050124607881</v>
      </c>
      <c r="AO178" s="72" t="n">
        <f aca="false">SUM(AO151:AO177)</f>
        <v>0.00987362905710696</v>
      </c>
      <c r="AP178" s="74" t="n">
        <f aca="false">SUM(AP151:AP177)</f>
        <v>106730.257117317</v>
      </c>
      <c r="AQ178" s="72" t="n">
        <f aca="false">SUM(AQ151:AQ177)</f>
        <v>0.147075695694606</v>
      </c>
      <c r="AR178" s="74" t="n">
        <f aca="false">SUM(AR151:AR177)</f>
        <v>1589833.55829989</v>
      </c>
      <c r="AS178" s="72" t="n">
        <f aca="false">SUM(AS151:AS177)</f>
        <v>0.231899414113025</v>
      </c>
      <c r="AT178" s="74" t="n">
        <f aca="false">SUM(AT151:AT177)</f>
        <v>2506746.39997975</v>
      </c>
      <c r="AU178" s="72" t="n">
        <f aca="false">SUM(AU151:AU177)</f>
        <v>0.256457805950087</v>
      </c>
      <c r="AV178" s="74" t="n">
        <f aca="false">SUM(AV151:AV177)</f>
        <v>2772213.48001662</v>
      </c>
      <c r="AW178" s="72" t="n">
        <f aca="false">SUM(AW151:AW177)</f>
        <v>0.354693455185176</v>
      </c>
      <c r="AX178" s="74" t="n">
        <f aca="false">SUM(AX151:AX177)</f>
        <v>3834104.30458642</v>
      </c>
    </row>
    <row r="179" customFormat="false" ht="12.8" hidden="false" customHeight="false" outlineLevel="0" collapsed="false">
      <c r="A179" s="31" t="s">
        <v>50</v>
      </c>
      <c r="B179" s="81"/>
      <c r="C179" s="81"/>
      <c r="D179" s="81"/>
      <c r="E179" s="81"/>
      <c r="F179" s="81"/>
      <c r="G179" s="81"/>
      <c r="H179" s="81"/>
      <c r="I179" s="81"/>
      <c r="J179" s="82"/>
      <c r="K179" s="86"/>
      <c r="L179" s="82"/>
      <c r="M179" s="86"/>
      <c r="N179" s="82"/>
      <c r="O179" s="82"/>
      <c r="P179" s="30"/>
      <c r="Q179" s="82"/>
      <c r="R179" s="30"/>
      <c r="S179" s="81"/>
      <c r="T179" s="81"/>
      <c r="U179" s="81"/>
      <c r="V179" s="81"/>
      <c r="W179" s="81"/>
      <c r="X179" s="81"/>
      <c r="Y179" s="81"/>
      <c r="Z179" s="81"/>
      <c r="AA179" s="30"/>
      <c r="AB179" s="77" t="s">
        <v>226</v>
      </c>
      <c r="AC179" s="77" t="n">
        <f aca="false">_xlfn.STDEV.P(AC153:AC177)</f>
        <v>76.5119465364527</v>
      </c>
      <c r="AD179" s="76"/>
      <c r="AE179" s="77" t="n">
        <f aca="false">_xlfn.STDEV.P(AE153:AE177)</f>
        <v>4.41181313175147</v>
      </c>
      <c r="AF179" s="76"/>
      <c r="AG179" s="79" t="n">
        <f aca="false">_xlfn.STDEV.P(AG153:AG177)</f>
        <v>0.12841342930389</v>
      </c>
      <c r="AH179" s="76"/>
      <c r="AI179" s="79" t="n">
        <f aca="false">_xlfn.STDEV.P(AI153:AI177)</f>
        <v>0.127506738808283</v>
      </c>
      <c r="AJ179" s="76"/>
      <c r="AK179" s="79" t="n">
        <f aca="false">_xlfn.STDEV.P(AK153:AK177)</f>
        <v>0.286946673511762</v>
      </c>
      <c r="AL179" s="76"/>
      <c r="AM179" s="79"/>
    </row>
    <row r="180" customFormat="false" ht="12.8" hidden="false" customHeight="false" outlineLevel="0" collapsed="false">
      <c r="A180" s="31" t="s">
        <v>51</v>
      </c>
      <c r="B180" s="81"/>
      <c r="C180" s="81"/>
      <c r="D180" s="81"/>
      <c r="E180" s="81"/>
      <c r="F180" s="81"/>
      <c r="G180" s="81"/>
      <c r="H180" s="81"/>
      <c r="I180" s="83"/>
      <c r="J180" s="82"/>
      <c r="K180" s="86"/>
      <c r="L180" s="82"/>
      <c r="M180" s="86"/>
      <c r="N180" s="82"/>
      <c r="O180" s="82"/>
      <c r="P180" s="30"/>
      <c r="Q180" s="82"/>
      <c r="R180" s="30"/>
      <c r="S180" s="81"/>
      <c r="T180" s="81"/>
      <c r="U180" s="81"/>
      <c r="V180" s="81"/>
      <c r="W180" s="81"/>
      <c r="X180" s="81"/>
      <c r="Y180" s="81"/>
      <c r="Z180" s="81"/>
      <c r="AA180" s="30"/>
      <c r="AB180" s="1" t="n">
        <f aca="false">MIN(AC180:AL180)</f>
        <v>-2.51966016088751</v>
      </c>
      <c r="AC180" s="1" t="n">
        <f aca="false">(MIN(AC153:AC177)-AC178)/AC179</f>
        <v>-1.36900224710398</v>
      </c>
      <c r="AE180" s="1" t="n">
        <f aca="false">(MIN(AE153:AE177)-AE178)/AE179</f>
        <v>-1.98372743396065</v>
      </c>
      <c r="AG180" s="1" t="n">
        <f aca="false">(MIN(AG153:AG177)-AG178)/AG179</f>
        <v>-2.51966016088751</v>
      </c>
      <c r="AI180" s="1" t="n">
        <f aca="false">(MIN(AI153:AI177)-AI178)/AI179</f>
        <v>-1.17002151960929</v>
      </c>
      <c r="AK180" s="1" t="n">
        <f aca="false">(MIN(AK153:AK177)-AK178)/AK179</f>
        <v>-1.33530250070912</v>
      </c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</row>
    <row r="181" customFormat="false" ht="12.8" hidden="false" customHeight="false" outlineLevel="0" collapsed="false">
      <c r="A181" s="84"/>
      <c r="B181" s="25"/>
      <c r="C181" s="25"/>
      <c r="D181" s="25"/>
      <c r="E181" s="25"/>
      <c r="F181" s="25"/>
      <c r="G181" s="25"/>
      <c r="H181" s="25"/>
      <c r="I181" s="25"/>
      <c r="S181" s="25"/>
      <c r="T181" s="25"/>
      <c r="U181" s="25"/>
      <c r="V181" s="25"/>
      <c r="W181" s="25"/>
      <c r="X181" s="25"/>
      <c r="Y181" s="25"/>
      <c r="Z181" s="25"/>
      <c r="AB181" s="1" t="n">
        <f aca="false">MAX(AC181:AM181)</f>
        <v>2.7652646278018</v>
      </c>
      <c r="AC181" s="1" t="n">
        <f aca="false">(MAX(AC153:AC177)-AC178)/AC179</f>
        <v>2.7652646278018</v>
      </c>
      <c r="AE181" s="1" t="n">
        <f aca="false">(MAX(AE153:AE177)-AE178)/AE179</f>
        <v>1.57230936698686</v>
      </c>
      <c r="AG181" s="1" t="n">
        <f aca="false">(MAX(AG153:AG177)-AG178)/AG179</f>
        <v>2.21169883090407</v>
      </c>
      <c r="AI181" s="1" t="n">
        <f aca="false">(MAX(AI153:AI177)-AI178)/AI179</f>
        <v>2.26648202962055</v>
      </c>
      <c r="AK181" s="1" t="n">
        <f aca="false">(MAX(AK153:AK177)-AK178)/AK179</f>
        <v>2.31062993394574</v>
      </c>
    </row>
    <row r="182" customFormat="false" ht="12.8" hidden="false" customHeight="false" outlineLevel="0" collapsed="false">
      <c r="A182" s="40" t="s">
        <v>113</v>
      </c>
      <c r="B182" s="40"/>
      <c r="C182" s="40"/>
      <c r="D182" s="40"/>
      <c r="E182" s="40"/>
      <c r="F182" s="40"/>
      <c r="G182" s="40"/>
      <c r="H182" s="40"/>
      <c r="I182" s="40"/>
      <c r="J182" s="40"/>
      <c r="S182" s="40"/>
      <c r="T182" s="40"/>
      <c r="U182" s="40"/>
      <c r="V182" s="40"/>
      <c r="W182" s="40"/>
      <c r="X182" s="40"/>
      <c r="Y182" s="40"/>
      <c r="Z182" s="40"/>
    </row>
    <row r="183" customFormat="false" ht="12.75" hidden="false" customHeight="true" outlineLevel="0" collapsed="false">
      <c r="A183" s="40" t="s">
        <v>114</v>
      </c>
      <c r="B183" s="40"/>
      <c r="C183" s="40"/>
      <c r="D183" s="40"/>
      <c r="E183" s="40"/>
      <c r="F183" s="40"/>
      <c r="G183" s="40"/>
      <c r="H183" s="40"/>
      <c r="I183" s="40"/>
      <c r="J183" s="40"/>
      <c r="S183" s="40"/>
      <c r="T183" s="40"/>
      <c r="U183" s="40"/>
      <c r="V183" s="40"/>
      <c r="W183" s="40"/>
      <c r="X183" s="40"/>
      <c r="Y183" s="40"/>
      <c r="Z183" s="40"/>
    </row>
    <row r="184" customFormat="false" ht="15.8" hidden="false" customHeight="true" outlineLevel="0" collapsed="false">
      <c r="A184" s="41" t="s">
        <v>8</v>
      </c>
      <c r="B184" s="45" t="s">
        <v>206</v>
      </c>
      <c r="C184" s="45"/>
      <c r="D184" s="45"/>
      <c r="E184" s="45"/>
      <c r="F184" s="45"/>
      <c r="G184" s="45"/>
      <c r="H184" s="45"/>
      <c r="I184" s="41" t="s">
        <v>10</v>
      </c>
      <c r="J184" s="43" t="s">
        <v>11</v>
      </c>
      <c r="K184" s="44" t="s">
        <v>207</v>
      </c>
      <c r="L184" s="43" t="s">
        <v>208</v>
      </c>
      <c r="M184" s="44" t="s">
        <v>209</v>
      </c>
      <c r="N184" s="43" t="s">
        <v>12</v>
      </c>
      <c r="O184" s="43" t="s">
        <v>210</v>
      </c>
      <c r="P184" s="41" t="s">
        <v>211</v>
      </c>
      <c r="Q184" s="43" t="s">
        <v>212</v>
      </c>
      <c r="S184" s="45" t="s">
        <v>206</v>
      </c>
      <c r="T184" s="45"/>
      <c r="U184" s="45"/>
      <c r="V184" s="45"/>
      <c r="W184" s="45"/>
      <c r="X184" s="45"/>
      <c r="Y184" s="45"/>
      <c r="Z184" s="45"/>
      <c r="AC184" s="46" t="s">
        <v>214</v>
      </c>
      <c r="AD184" s="46"/>
      <c r="AE184" s="46" t="s">
        <v>215</v>
      </c>
      <c r="AF184" s="46"/>
      <c r="AG184" s="46" t="s">
        <v>216</v>
      </c>
      <c r="AH184" s="46"/>
      <c r="AI184" s="46" t="s">
        <v>217</v>
      </c>
      <c r="AJ184" s="46"/>
      <c r="AK184" s="46" t="s">
        <v>218</v>
      </c>
      <c r="AL184" s="46"/>
      <c r="AM184" s="47" t="s">
        <v>219</v>
      </c>
      <c r="AO184" s="46" t="s">
        <v>214</v>
      </c>
      <c r="AP184" s="46"/>
      <c r="AQ184" s="46" t="s">
        <v>215</v>
      </c>
      <c r="AR184" s="46"/>
      <c r="AS184" s="46" t="s">
        <v>216</v>
      </c>
      <c r="AT184" s="46"/>
      <c r="AU184" s="46" t="s">
        <v>217</v>
      </c>
      <c r="AV184" s="46"/>
      <c r="AW184" s="47" t="s">
        <v>218</v>
      </c>
      <c r="AX184" s="47"/>
    </row>
    <row r="185" customFormat="false" ht="37.3" hidden="false" customHeight="false" outlineLevel="0" collapsed="false">
      <c r="A185" s="41"/>
      <c r="B185" s="46" t="s">
        <v>115</v>
      </c>
      <c r="C185" s="46" t="s">
        <v>116</v>
      </c>
      <c r="D185" s="46" t="s">
        <v>117</v>
      </c>
      <c r="E185" s="46" t="s">
        <v>118</v>
      </c>
      <c r="F185" s="46" t="s">
        <v>119</v>
      </c>
      <c r="G185" s="46" t="s">
        <v>120</v>
      </c>
      <c r="H185" s="46" t="s">
        <v>121</v>
      </c>
      <c r="I185" s="41"/>
      <c r="J185" s="43"/>
      <c r="K185" s="44"/>
      <c r="L185" s="43"/>
      <c r="M185" s="44"/>
      <c r="N185" s="43"/>
      <c r="O185" s="43"/>
      <c r="P185" s="41"/>
      <c r="Q185" s="43"/>
      <c r="S185" s="46" t="s">
        <v>115</v>
      </c>
      <c r="T185" s="46" t="s">
        <v>116</v>
      </c>
      <c r="U185" s="46" t="s">
        <v>117</v>
      </c>
      <c r="V185" s="46" t="s">
        <v>118</v>
      </c>
      <c r="W185" s="46" t="s">
        <v>119</v>
      </c>
      <c r="X185" s="46" t="s">
        <v>120</v>
      </c>
      <c r="Y185" s="46" t="s">
        <v>121</v>
      </c>
      <c r="Z185" s="41" t="s">
        <v>21</v>
      </c>
      <c r="AC185" s="46" t="s">
        <v>220</v>
      </c>
      <c r="AD185" s="46" t="s">
        <v>221</v>
      </c>
      <c r="AE185" s="46" t="s">
        <v>220</v>
      </c>
      <c r="AF185" s="46" t="s">
        <v>221</v>
      </c>
      <c r="AG185" s="46" t="s">
        <v>220</v>
      </c>
      <c r="AH185" s="46" t="s">
        <v>221</v>
      </c>
      <c r="AI185" s="46" t="s">
        <v>220</v>
      </c>
      <c r="AJ185" s="46" t="s">
        <v>221</v>
      </c>
      <c r="AK185" s="46" t="s">
        <v>220</v>
      </c>
      <c r="AL185" s="46" t="s">
        <v>221</v>
      </c>
      <c r="AM185" s="48" t="s">
        <v>222</v>
      </c>
      <c r="AO185" s="46" t="s">
        <v>223</v>
      </c>
      <c r="AP185" s="46" t="s">
        <v>224</v>
      </c>
      <c r="AQ185" s="46" t="s">
        <v>223</v>
      </c>
      <c r="AR185" s="46" t="s">
        <v>224</v>
      </c>
      <c r="AS185" s="46" t="s">
        <v>223</v>
      </c>
      <c r="AT185" s="46" t="s">
        <v>224</v>
      </c>
      <c r="AU185" s="46" t="s">
        <v>223</v>
      </c>
      <c r="AV185" s="46" t="s">
        <v>224</v>
      </c>
      <c r="AW185" s="46" t="s">
        <v>223</v>
      </c>
      <c r="AX185" s="48" t="s">
        <v>224</v>
      </c>
    </row>
    <row r="186" customFormat="false" ht="12.8" hidden="false" customHeight="false" outlineLevel="0" collapsed="false">
      <c r="A186" s="49" t="s">
        <v>79</v>
      </c>
      <c r="B186" s="50" t="n">
        <v>0</v>
      </c>
      <c r="C186" s="50"/>
      <c r="D186" s="50"/>
      <c r="E186" s="50"/>
      <c r="F186" s="50"/>
      <c r="G186" s="50"/>
      <c r="H186" s="50"/>
      <c r="I186" s="51" t="n">
        <f aca="false">AO186+AQ186+AS186+AU186+AW186</f>
        <v>0.129260026110301</v>
      </c>
      <c r="J186" s="52" t="n">
        <f aca="false">ROUND(AP186+AR186+AT186+AV186+AX186,0)</f>
        <v>1346101</v>
      </c>
      <c r="K186" s="51" t="n">
        <f aca="false">I186-DatosMinisterio!J186</f>
        <v>0</v>
      </c>
      <c r="L186" s="52" t="n">
        <f aca="false">J186-DatosMinisterio!K186</f>
        <v>0</v>
      </c>
      <c r="M186" s="54" t="n">
        <f aca="false">P219/P$244</f>
        <v>0.189826788952049</v>
      </c>
      <c r="N186" s="53" t="n">
        <f aca="false">ROUND((N$211*M186),0)</f>
        <v>37559907</v>
      </c>
      <c r="O186" s="53" t="n">
        <f aca="false">N186-DatosMinisterio!L186</f>
        <v>3</v>
      </c>
      <c r="P186" s="55" t="n">
        <f aca="false">N186+J186</f>
        <v>38906008</v>
      </c>
      <c r="Q186" s="53" t="n">
        <f aca="false">P186-DatosMinisterio!M186</f>
        <v>3</v>
      </c>
      <c r="S186" s="56" t="n">
        <f aca="false">B186+DatosMinisterio!B186</f>
        <v>27618</v>
      </c>
      <c r="T186" s="56" t="n">
        <f aca="false">C186+DatosMinisterio!C186</f>
        <v>69</v>
      </c>
      <c r="U186" s="56" t="n">
        <f aca="false">D186+DatosMinisterio!D186</f>
        <v>2057.64318181818</v>
      </c>
      <c r="V186" s="56" t="n">
        <f aca="false">E186+DatosMinisterio!E186</f>
        <v>1376.31045454545</v>
      </c>
      <c r="W186" s="56" t="n">
        <f aca="false">F186+DatosMinisterio!F186</f>
        <v>937</v>
      </c>
      <c r="X186" s="56" t="n">
        <f aca="false">G186+DatosMinisterio!G186</f>
        <v>1878</v>
      </c>
      <c r="Y186" s="56" t="n">
        <f aca="false">H186+DatosMinisterio!H186</f>
        <v>226</v>
      </c>
      <c r="Z186" s="56" t="n">
        <f aca="false">X186+0.33*Y186</f>
        <v>1952.58</v>
      </c>
      <c r="AC186" s="57" t="n">
        <f aca="false">IF(T186&gt;0,S186/T186,0)</f>
        <v>400.260869565217</v>
      </c>
      <c r="AD186" s="58" t="n">
        <f aca="false">EXP((((AC186-AC$211)/AC$212+2)/4-1.9)^3)</f>
        <v>0.514383189177013</v>
      </c>
      <c r="AE186" s="59" t="n">
        <f aca="false">S186/U186</f>
        <v>13.422152219607</v>
      </c>
      <c r="AF186" s="58" t="n">
        <f aca="false">EXP((((AE186-AE$211)/AE$212+2)/4-1.9)^3)</f>
        <v>0.0104741152533134</v>
      </c>
      <c r="AG186" s="58" t="n">
        <f aca="false">V186/U186</f>
        <v>0.668877124424124</v>
      </c>
      <c r="AH186" s="58" t="n">
        <f aca="false">EXP((((AG186-AG$211)/AG$212+2)/4-1.9)^3)</f>
        <v>0.0999522664043321</v>
      </c>
      <c r="AI186" s="58" t="n">
        <f aca="false">W186/U186</f>
        <v>0.455375357729442</v>
      </c>
      <c r="AJ186" s="58" t="n">
        <f aca="false">EXP((((AI186-AI$211)/AI$212+2)/4-1.9)^3)</f>
        <v>0.636850830883795</v>
      </c>
      <c r="AK186" s="58" t="n">
        <f aca="false">Z186/U186</f>
        <v>0.948940038415531</v>
      </c>
      <c r="AL186" s="58" t="n">
        <f aca="false">EXP((((AK186-AK$211)/AK$212+2)/4-1.9)^3)</f>
        <v>0.506524921362667</v>
      </c>
      <c r="AM186" s="58" t="n">
        <f aca="false">0.01*AD186+0.15*AF186+0.24*AH186+0.25*AJ186+0.35*AL186</f>
        <v>0.367199923314689</v>
      </c>
      <c r="AO186" s="51" t="n">
        <f aca="false">0.01*AD186/$AM$211</f>
        <v>0.00181070801604551</v>
      </c>
      <c r="AP186" s="52" t="n">
        <f aca="false">AO186*$J$211</f>
        <v>18856.5322082964</v>
      </c>
      <c r="AQ186" s="51" t="n">
        <f aca="false">0.15*AF186/$AM$211</f>
        <v>0.000553057472985358</v>
      </c>
      <c r="AR186" s="52" t="n">
        <f aca="false">AQ186*$J$211</f>
        <v>5759.48521792222</v>
      </c>
      <c r="AS186" s="51" t="n">
        <f aca="false">0.24*AH186/$AM$211</f>
        <v>0.00844433677343802</v>
      </c>
      <c r="AT186" s="52" t="n">
        <f aca="false">AS186*$J$211</f>
        <v>87938.4787249062</v>
      </c>
      <c r="AU186" s="51" t="n">
        <f aca="false">0.25*AJ186/$AM$211</f>
        <v>0.0560453242237327</v>
      </c>
      <c r="AV186" s="52" t="n">
        <f aca="false">AU186*$J$211</f>
        <v>583650.40193353</v>
      </c>
      <c r="AW186" s="51" t="n">
        <f aca="false">0.35*AL186/$AM$211</f>
        <v>0.0624065996240993</v>
      </c>
      <c r="AX186" s="52" t="n">
        <f aca="false">AW186*$J$211</f>
        <v>649896.087825408</v>
      </c>
    </row>
    <row r="187" customFormat="false" ht="12.8" hidden="false" customHeight="false" outlineLevel="0" collapsed="false">
      <c r="A187" s="60" t="s">
        <v>80</v>
      </c>
      <c r="B187" s="50"/>
      <c r="C187" s="50"/>
      <c r="D187" s="50"/>
      <c r="E187" s="50"/>
      <c r="F187" s="50"/>
      <c r="G187" s="50"/>
      <c r="H187" s="50"/>
      <c r="I187" s="54" t="n">
        <f aca="false">AO187+AQ187+AS187+AU187+AW187</f>
        <v>0.100445497003692</v>
      </c>
      <c r="J187" s="53" t="n">
        <f aca="false">ROUND(AP187+AR187+AT187+AV187+AX187,0)</f>
        <v>1046029</v>
      </c>
      <c r="K187" s="54" t="n">
        <f aca="false">I187-DatosMinisterio!J187</f>
        <v>-1.13797860024079E-015</v>
      </c>
      <c r="L187" s="53" t="n">
        <f aca="false">J187-DatosMinisterio!K187</f>
        <v>0</v>
      </c>
      <c r="M187" s="54" t="n">
        <f aca="false">P220/P$244</f>
        <v>0.121062710182911</v>
      </c>
      <c r="N187" s="53" t="n">
        <f aca="false">ROUND((N$211*M187),0)</f>
        <v>23953964</v>
      </c>
      <c r="O187" s="53" t="n">
        <f aca="false">N187-DatosMinisterio!L187</f>
        <v>0</v>
      </c>
      <c r="P187" s="55" t="n">
        <f aca="false">N187+J187</f>
        <v>24999993</v>
      </c>
      <c r="Q187" s="53" t="n">
        <f aca="false">P187-DatosMinisterio!M187</f>
        <v>0</v>
      </c>
      <c r="S187" s="55" t="n">
        <f aca="false">B187+DatosMinisterio!B187</f>
        <v>23273</v>
      </c>
      <c r="T187" s="55" t="n">
        <f aca="false">C187+DatosMinisterio!C187</f>
        <v>48</v>
      </c>
      <c r="U187" s="55" t="n">
        <f aca="false">D187+DatosMinisterio!D187</f>
        <v>2011.50272727273</v>
      </c>
      <c r="V187" s="55" t="n">
        <f aca="false">E187+DatosMinisterio!E187</f>
        <v>1364.53386363636</v>
      </c>
      <c r="W187" s="55" t="n">
        <f aca="false">F187+DatosMinisterio!F187</f>
        <v>734</v>
      </c>
      <c r="X187" s="55" t="n">
        <f aca="false">G187+DatosMinisterio!G187</f>
        <v>1693</v>
      </c>
      <c r="Y187" s="55" t="n">
        <f aca="false">H187+DatosMinisterio!H187</f>
        <v>154</v>
      </c>
      <c r="Z187" s="55" t="n">
        <f aca="false">X187+0.33*Y187</f>
        <v>1743.82</v>
      </c>
      <c r="AC187" s="61" t="n">
        <f aca="false">IF(T187&gt;0,S187/T187,0)</f>
        <v>484.854166666667</v>
      </c>
      <c r="AD187" s="62" t="n">
        <f aca="false">EXP((((AC187-AC$211)/AC$212+2)/4-1.9)^3)</f>
        <v>0.774265727968242</v>
      </c>
      <c r="AE187" s="63" t="n">
        <f aca="false">S187/U187</f>
        <v>11.5699569702072</v>
      </c>
      <c r="AF187" s="62" t="n">
        <f aca="false">EXP((((AE187-AE$211)/AE$212+2)/4-1.9)^3)</f>
        <v>0.0041895626798506</v>
      </c>
      <c r="AG187" s="62" t="n">
        <f aca="false">V187/U187</f>
        <v>0.678365405691717</v>
      </c>
      <c r="AH187" s="62" t="n">
        <f aca="false">EXP((((AG187-AG$211)/AG$212+2)/4-1.9)^3)</f>
        <v>0.10987808184795</v>
      </c>
      <c r="AI187" s="62" t="n">
        <f aca="false">W187/U187</f>
        <v>0.364901319818335</v>
      </c>
      <c r="AJ187" s="62" t="n">
        <f aca="false">EXP((((AI187-AI$211)/AI$212+2)/4-1.9)^3)</f>
        <v>0.418720370301963</v>
      </c>
      <c r="AK187" s="62" t="n">
        <f aca="false">Z187/U187</f>
        <v>0.866924004803282</v>
      </c>
      <c r="AL187" s="62" t="n">
        <f aca="false">EXP((((AK187-AK$211)/AK$212+2)/4-1.9)^3)</f>
        <v>0.416920347986195</v>
      </c>
      <c r="AM187" s="62" t="n">
        <f aca="false">0.01*AD187+0.15*AF187+0.24*AH187+0.25*AJ187+0.35*AL187</f>
        <v>0.285344045695827</v>
      </c>
      <c r="AO187" s="54" t="n">
        <f aca="false">0.01*AD187/$AM$211</f>
        <v>0.00272553456193716</v>
      </c>
      <c r="AP187" s="53" t="n">
        <f aca="false">AO187*$J$211</f>
        <v>28383.4443745574</v>
      </c>
      <c r="AQ187" s="54" t="n">
        <f aca="false">0.15*AF187/$AM$211</f>
        <v>0.000221218584347632</v>
      </c>
      <c r="AR187" s="53" t="n">
        <f aca="false">AQ187*$J$211</f>
        <v>2303.74821553781</v>
      </c>
      <c r="AS187" s="54" t="n">
        <f aca="false">0.24*AH187/$AM$211</f>
        <v>0.00928290633641165</v>
      </c>
      <c r="AT187" s="53" t="n">
        <f aca="false">AS187*$J$211</f>
        <v>96671.2582967573</v>
      </c>
      <c r="AU187" s="54" t="n">
        <f aca="false">0.25*AJ187/$AM$211</f>
        <v>0.0368490041539052</v>
      </c>
      <c r="AV187" s="53" t="n">
        <f aca="false">AU187*$J$211</f>
        <v>383741.844358353</v>
      </c>
      <c r="AW187" s="54" t="n">
        <f aca="false">0.35*AL187/$AM$211</f>
        <v>0.0513668333670903</v>
      </c>
      <c r="AX187" s="53" t="n">
        <f aca="false">AW187*$J$211</f>
        <v>534929.066001541</v>
      </c>
    </row>
    <row r="188" customFormat="false" ht="12.8" hidden="false" customHeight="false" outlineLevel="0" collapsed="false">
      <c r="A188" s="60" t="s">
        <v>81</v>
      </c>
      <c r="B188" s="50"/>
      <c r="C188" s="50"/>
      <c r="D188" s="50"/>
      <c r="E188" s="50"/>
      <c r="F188" s="50"/>
      <c r="G188" s="50"/>
      <c r="H188" s="50"/>
      <c r="I188" s="54" t="n">
        <f aca="false">AO188+AQ188+AS188+AU188+AW188</f>
        <v>0.06731282767107</v>
      </c>
      <c r="J188" s="53" t="n">
        <f aca="false">ROUND(AP188+AR188+AT188+AV188+AX188,0)</f>
        <v>700989</v>
      </c>
      <c r="K188" s="54" t="n">
        <f aca="false">I188-DatosMinisterio!J188</f>
        <v>7.21644966006352E-016</v>
      </c>
      <c r="L188" s="53" t="n">
        <f aca="false">J188-DatosMinisterio!K188</f>
        <v>0</v>
      </c>
      <c r="M188" s="54" t="n">
        <f aca="false">P221/P$244</f>
        <v>0.0734603900512762</v>
      </c>
      <c r="N188" s="53" t="n">
        <f aca="false">ROUND((N$211*M188),0)</f>
        <v>14535174</v>
      </c>
      <c r="O188" s="53" t="n">
        <f aca="false">N188-DatosMinisterio!L188</f>
        <v>0</v>
      </c>
      <c r="P188" s="55" t="n">
        <f aca="false">N188+J188</f>
        <v>15236163</v>
      </c>
      <c r="Q188" s="53" t="n">
        <f aca="false">P188-DatosMinisterio!M188</f>
        <v>0</v>
      </c>
      <c r="S188" s="55" t="n">
        <f aca="false">B188+DatosMinisterio!B188</f>
        <v>24450</v>
      </c>
      <c r="T188" s="55" t="n">
        <f aca="false">C188+DatosMinisterio!C188</f>
        <v>92</v>
      </c>
      <c r="U188" s="55" t="n">
        <f aca="false">D188+DatosMinisterio!D188</f>
        <v>1373.07886363636</v>
      </c>
      <c r="V188" s="55" t="n">
        <f aca="false">E188+DatosMinisterio!E188</f>
        <v>1028.72090909091</v>
      </c>
      <c r="W188" s="55" t="n">
        <f aca="false">F188+DatosMinisterio!F188</f>
        <v>408</v>
      </c>
      <c r="X188" s="55" t="n">
        <f aca="false">G188+DatosMinisterio!G188</f>
        <v>829</v>
      </c>
      <c r="Y188" s="55" t="n">
        <f aca="false">H188+DatosMinisterio!H188</f>
        <v>50</v>
      </c>
      <c r="Z188" s="55" t="n">
        <f aca="false">X188+0.33*Y188</f>
        <v>845.5</v>
      </c>
      <c r="AC188" s="61" t="n">
        <f aca="false">IF(T188&gt;0,S188/T188,0)</f>
        <v>265.760869565217</v>
      </c>
      <c r="AD188" s="62" t="n">
        <f aca="false">EXP((((AC188-AC$211)/AC$212+2)/4-1.9)^3)</f>
        <v>0.141127633575639</v>
      </c>
      <c r="AE188" s="63" t="n">
        <f aca="false">S188/U188</f>
        <v>17.806697523002</v>
      </c>
      <c r="AF188" s="62" t="n">
        <f aca="false">EXP((((AE188-AE$211)/AE$212+2)/4-1.9)^3)</f>
        <v>0.0602425673743836</v>
      </c>
      <c r="AG188" s="62" t="n">
        <f aca="false">V188/U188</f>
        <v>0.749207446370941</v>
      </c>
      <c r="AH188" s="62" t="n">
        <f aca="false">EXP((((AG188-AG$211)/AG$212+2)/4-1.9)^3)</f>
        <v>0.205539323592656</v>
      </c>
      <c r="AI188" s="62" t="n">
        <f aca="false">W188/U188</f>
        <v>0.297142437193653</v>
      </c>
      <c r="AJ188" s="62" t="n">
        <f aca="false">EXP((((AI188-AI$211)/AI$212+2)/4-1.9)^3)</f>
        <v>0.268524964702587</v>
      </c>
      <c r="AK188" s="62" t="n">
        <f aca="false">Z188/U188</f>
        <v>0.615769437860867</v>
      </c>
      <c r="AL188" s="62" t="n">
        <f aca="false">EXP((((AK188-AK$211)/AK$212+2)/4-1.9)^3)</f>
        <v>0.183751201377079</v>
      </c>
      <c r="AM188" s="62" t="n">
        <f aca="false">0.01*AD188+0.15*AF188+0.24*AH188+0.25*AJ188+0.35*AL188</f>
        <v>0.191221260761776</v>
      </c>
      <c r="AO188" s="54" t="n">
        <f aca="false">0.01*AD188/$AM$211</f>
        <v>0.00049679099701877</v>
      </c>
      <c r="AP188" s="53" t="n">
        <f aca="false">AO188*$J$211</f>
        <v>5173.53176385377</v>
      </c>
      <c r="AQ188" s="54" t="n">
        <f aca="false">0.15*AF188/$AM$211</f>
        <v>0.00318094667401019</v>
      </c>
      <c r="AR188" s="53" t="n">
        <f aca="false">AQ188*$J$211</f>
        <v>33126.0605684747</v>
      </c>
      <c r="AS188" s="54" t="n">
        <f aca="false">0.24*AH188/$AM$211</f>
        <v>0.0173647214919562</v>
      </c>
      <c r="AT188" s="53" t="n">
        <f aca="false">AS188*$J$211</f>
        <v>180834.473145083</v>
      </c>
      <c r="AU188" s="54" t="n">
        <f aca="false">0.25*AJ188/$AM$211</f>
        <v>0.0236312303903847</v>
      </c>
      <c r="AV188" s="53" t="n">
        <f aca="false">AU188*$J$211</f>
        <v>246093.270162427</v>
      </c>
      <c r="AW188" s="54" t="n">
        <f aca="false">0.35*AL188/$AM$211</f>
        <v>0.0226391381177001</v>
      </c>
      <c r="AX188" s="53" t="n">
        <f aca="false">AW188*$J$211</f>
        <v>235761.720443917</v>
      </c>
    </row>
    <row r="189" customFormat="false" ht="12.8" hidden="false" customHeight="false" outlineLevel="0" collapsed="false">
      <c r="A189" s="60" t="s">
        <v>82</v>
      </c>
      <c r="B189" s="50"/>
      <c r="C189" s="50"/>
      <c r="D189" s="50"/>
      <c r="E189" s="50"/>
      <c r="F189" s="50"/>
      <c r="G189" s="50"/>
      <c r="H189" s="50"/>
      <c r="I189" s="54" t="n">
        <f aca="false">AO189+AQ189+AS189+AU189+AW189</f>
        <v>0.0761166856006748</v>
      </c>
      <c r="J189" s="53" t="n">
        <f aca="false">ROUND(AP189+AR189+AT189+AV189+AX189,0)</f>
        <v>792672</v>
      </c>
      <c r="K189" s="54" t="n">
        <f aca="false">I189-DatosMinisterio!J189</f>
        <v>0</v>
      </c>
      <c r="L189" s="53" t="n">
        <f aca="false">J189-DatosMinisterio!K189</f>
        <v>0</v>
      </c>
      <c r="M189" s="54" t="n">
        <f aca="false">P222/P$244</f>
        <v>0.0572568203789492</v>
      </c>
      <c r="N189" s="53" t="n">
        <f aca="false">ROUND((N$211*M189),0)</f>
        <v>11329069</v>
      </c>
      <c r="O189" s="53" t="n">
        <f aca="false">N189-DatosMinisterio!L189</f>
        <v>-2</v>
      </c>
      <c r="P189" s="55" t="n">
        <f aca="false">N189+J189</f>
        <v>12121741</v>
      </c>
      <c r="Q189" s="53" t="n">
        <f aca="false">P189-DatosMinisterio!M189</f>
        <v>-2</v>
      </c>
      <c r="S189" s="55" t="n">
        <f aca="false">B189+DatosMinisterio!B189</f>
        <v>13417</v>
      </c>
      <c r="T189" s="55" t="n">
        <f aca="false">C189+DatosMinisterio!C189</f>
        <v>51</v>
      </c>
      <c r="U189" s="55" t="n">
        <f aca="false">D189+DatosMinisterio!D189</f>
        <v>603.412272727273</v>
      </c>
      <c r="V189" s="55" t="n">
        <f aca="false">E189+DatosMinisterio!E189</f>
        <v>458.718181818182</v>
      </c>
      <c r="W189" s="55" t="n">
        <f aca="false">F189+DatosMinisterio!F189</f>
        <v>184</v>
      </c>
      <c r="X189" s="55" t="n">
        <f aca="false">G189+DatosMinisterio!G189</f>
        <v>342</v>
      </c>
      <c r="Y189" s="55" t="n">
        <f aca="false">H189+DatosMinisterio!H189</f>
        <v>49</v>
      </c>
      <c r="Z189" s="55" t="n">
        <f aca="false">X189+0.33*Y189</f>
        <v>358.17</v>
      </c>
      <c r="AC189" s="61" t="n">
        <f aca="false">IF(T189&gt;0,S189/T189,0)</f>
        <v>263.078431372549</v>
      </c>
      <c r="AD189" s="62" t="n">
        <f aca="false">EXP((((AC189-AC$211)/AC$212+2)/4-1.9)^3)</f>
        <v>0.136186433403352</v>
      </c>
      <c r="AE189" s="63" t="n">
        <f aca="false">S189/U189</f>
        <v>22.2352123190311</v>
      </c>
      <c r="AF189" s="62" t="n">
        <f aca="false">EXP((((AE189-AE$211)/AE$212+2)/4-1.9)^3)</f>
        <v>0.208716603040045</v>
      </c>
      <c r="AG189" s="62" t="n">
        <f aca="false">V189/U189</f>
        <v>0.760206914163164</v>
      </c>
      <c r="AH189" s="62" t="n">
        <f aca="false">EXP((((AG189-AG$211)/AG$212+2)/4-1.9)^3)</f>
        <v>0.223791786495571</v>
      </c>
      <c r="AI189" s="62" t="n">
        <f aca="false">W189/U189</f>
        <v>0.304932478698794</v>
      </c>
      <c r="AJ189" s="62" t="n">
        <f aca="false">EXP((((AI189-AI$211)/AI$212+2)/4-1.9)^3)</f>
        <v>0.284382865429997</v>
      </c>
      <c r="AK189" s="62" t="n">
        <f aca="false">Z189/U189</f>
        <v>0.593574271171451</v>
      </c>
      <c r="AL189" s="62" t="n">
        <f aca="false">EXP((((AK189-AK$211)/AK$212+2)/4-1.9)^3)</f>
        <v>0.167874362984132</v>
      </c>
      <c r="AM189" s="62" t="n">
        <f aca="false">0.01*AD189+0.15*AF189+0.24*AH189+0.25*AJ189+0.35*AL189</f>
        <v>0.216231126950923</v>
      </c>
      <c r="AO189" s="54" t="n">
        <f aca="false">0.01*AD189/$AM$211</f>
        <v>0.000479397211706384</v>
      </c>
      <c r="AP189" s="53" t="n">
        <f aca="false">AO189*$J$211</f>
        <v>4992.39462298912</v>
      </c>
      <c r="AQ189" s="54" t="n">
        <f aca="false">0.15*AF189/$AM$211</f>
        <v>0.0110207186245062</v>
      </c>
      <c r="AR189" s="53" t="n">
        <f aca="false">AQ189*$J$211</f>
        <v>114768.661683745</v>
      </c>
      <c r="AS189" s="54" t="n">
        <f aca="false">0.24*AH189/$AM$211</f>
        <v>0.0189067569979187</v>
      </c>
      <c r="AT189" s="53" t="n">
        <f aca="false">AS189*$J$211</f>
        <v>196893.076700626</v>
      </c>
      <c r="AU189" s="54" t="n">
        <f aca="false">0.25*AJ189/$AM$211</f>
        <v>0.0250267866881477</v>
      </c>
      <c r="AV189" s="53" t="n">
        <f aca="false">AU189*$J$211</f>
        <v>260626.453891701</v>
      </c>
      <c r="AW189" s="54" t="n">
        <f aca="false">0.35*AL189/$AM$211</f>
        <v>0.0206830260783958</v>
      </c>
      <c r="AX189" s="53" t="n">
        <f aca="false">AW189*$J$211</f>
        <v>215390.965277806</v>
      </c>
    </row>
    <row r="190" customFormat="false" ht="12.8" hidden="false" customHeight="false" outlineLevel="0" collapsed="false">
      <c r="A190" s="60" t="s">
        <v>83</v>
      </c>
      <c r="B190" s="50"/>
      <c r="C190" s="50"/>
      <c r="D190" s="50"/>
      <c r="E190" s="50"/>
      <c r="F190" s="50"/>
      <c r="G190" s="50"/>
      <c r="H190" s="50"/>
      <c r="I190" s="54" t="n">
        <f aca="false">AO190+AQ190+AS190+AU190+AW190</f>
        <v>0.047452957960178</v>
      </c>
      <c r="J190" s="53" t="n">
        <f aca="false">ROUND(AP190+AR190+AT190+AV190+AX190,0)</f>
        <v>494170</v>
      </c>
      <c r="K190" s="54" t="n">
        <f aca="false">I190-DatosMinisterio!J190</f>
        <v>0</v>
      </c>
      <c r="L190" s="53" t="n">
        <f aca="false">J190-DatosMinisterio!K190</f>
        <v>0</v>
      </c>
      <c r="M190" s="54" t="n">
        <f aca="false">P223/P$244</f>
        <v>0.0565421481611162</v>
      </c>
      <c r="N190" s="53" t="n">
        <f aca="false">ROUND((N$211*M190),0)</f>
        <v>11187661</v>
      </c>
      <c r="O190" s="53" t="n">
        <f aca="false">N190-DatosMinisterio!L190</f>
        <v>0</v>
      </c>
      <c r="P190" s="55" t="n">
        <f aca="false">N190+J190</f>
        <v>11681831</v>
      </c>
      <c r="Q190" s="53" t="n">
        <f aca="false">P190-DatosMinisterio!M190</f>
        <v>0</v>
      </c>
      <c r="S190" s="55" t="n">
        <f aca="false">B190+DatosMinisterio!B190</f>
        <v>15303</v>
      </c>
      <c r="T190" s="55" t="n">
        <f aca="false">C190+DatosMinisterio!C190</f>
        <v>65</v>
      </c>
      <c r="U190" s="55" t="n">
        <f aca="false">D190+DatosMinisterio!D190</f>
        <v>635.724090909091</v>
      </c>
      <c r="V190" s="55" t="n">
        <f aca="false">E190+DatosMinisterio!E190</f>
        <v>359.082272727273</v>
      </c>
      <c r="W190" s="55" t="n">
        <f aca="false">F190+DatosMinisterio!F190</f>
        <v>143</v>
      </c>
      <c r="X190" s="55" t="n">
        <f aca="false">G190+DatosMinisterio!G190</f>
        <v>336</v>
      </c>
      <c r="Y190" s="55" t="n">
        <f aca="false">H190+DatosMinisterio!H190</f>
        <v>4</v>
      </c>
      <c r="Z190" s="55" t="n">
        <f aca="false">X190+0.33*Y190</f>
        <v>337.32</v>
      </c>
      <c r="AC190" s="61" t="n">
        <f aca="false">IF(T190&gt;0,S190/T190,0)</f>
        <v>235.430769230769</v>
      </c>
      <c r="AD190" s="62" t="n">
        <f aca="false">EXP((((AC190-AC$211)/AC$212+2)/4-1.9)^3)</f>
        <v>0.0919434483390772</v>
      </c>
      <c r="AE190" s="63" t="n">
        <f aca="false">S190/U190</f>
        <v>24.0717635509401</v>
      </c>
      <c r="AF190" s="62" t="n">
        <f aca="false">EXP((((AE190-AE$211)/AE$212+2)/4-1.9)^3)</f>
        <v>0.306012013553237</v>
      </c>
      <c r="AG190" s="62" t="n">
        <f aca="false">V190/U190</f>
        <v>0.564839806863041</v>
      </c>
      <c r="AH190" s="62" t="n">
        <f aca="false">EXP((((AG190-AG$211)/AG$212+2)/4-1.9)^3)</f>
        <v>0.0294726293673914</v>
      </c>
      <c r="AI190" s="62" t="n">
        <f aca="false">W190/U190</f>
        <v>0.224940350766806</v>
      </c>
      <c r="AJ190" s="62" t="n">
        <f aca="false">EXP((((AI190-AI$211)/AI$212+2)/4-1.9)^3)</f>
        <v>0.144891857473278</v>
      </c>
      <c r="AK190" s="62" t="n">
        <f aca="false">Z190/U190</f>
        <v>0.530607546298315</v>
      </c>
      <c r="AL190" s="62" t="n">
        <f aca="false">EXP((((AK190-AK$211)/AK$212+2)/4-1.9)^3)</f>
        <v>0.127674319768044</v>
      </c>
      <c r="AM190" s="62" t="n">
        <f aca="false">0.01*AD190+0.15*AF190+0.24*AH190+0.25*AJ190+0.35*AL190</f>
        <v>0.134803643851685</v>
      </c>
      <c r="AO190" s="54" t="n">
        <f aca="false">0.01*AD190/$AM$211</f>
        <v>0.000323655092999438</v>
      </c>
      <c r="AP190" s="53" t="n">
        <f aca="false">AO190*$J$211</f>
        <v>3370.51177298685</v>
      </c>
      <c r="AQ190" s="54" t="n">
        <f aca="false">0.15*AF190/$AM$211</f>
        <v>0.0161581409814424</v>
      </c>
      <c r="AR190" s="53" t="n">
        <f aca="false">AQ190*$J$211</f>
        <v>168269.264366643</v>
      </c>
      <c r="AS190" s="54" t="n">
        <f aca="false">0.24*AH190/$AM$211</f>
        <v>0.0024899566255977</v>
      </c>
      <c r="AT190" s="53" t="n">
        <f aca="false">AS190*$J$211</f>
        <v>25930.1593033119</v>
      </c>
      <c r="AU190" s="54" t="n">
        <f aca="false">0.25*AJ190/$AM$211</f>
        <v>0.0127510411161738</v>
      </c>
      <c r="AV190" s="53" t="n">
        <f aca="false">AU190*$J$211</f>
        <v>132788.067079723</v>
      </c>
      <c r="AW190" s="54" t="n">
        <f aca="false">0.35*AL190/$AM$211</f>
        <v>0.0157301641439647</v>
      </c>
      <c r="AX190" s="53" t="n">
        <f aca="false">AW190*$J$211</f>
        <v>163812.356378834</v>
      </c>
    </row>
    <row r="191" customFormat="false" ht="12.8" hidden="false" customHeight="false" outlineLevel="0" collapsed="false">
      <c r="A191" s="60" t="s">
        <v>84</v>
      </c>
      <c r="B191" s="50"/>
      <c r="C191" s="50"/>
      <c r="D191" s="50"/>
      <c r="E191" s="50"/>
      <c r="F191" s="50"/>
      <c r="G191" s="50"/>
      <c r="H191" s="50"/>
      <c r="I191" s="54" t="n">
        <f aca="false">AO191+AQ191+AS191+AU191+AW191</f>
        <v>0.0303396302474881</v>
      </c>
      <c r="J191" s="53" t="n">
        <f aca="false">ROUND(AP191+AR191+AT191+AV191+AX191,0)</f>
        <v>315954</v>
      </c>
      <c r="K191" s="54" t="n">
        <f aca="false">I191-DatosMinisterio!J191</f>
        <v>0</v>
      </c>
      <c r="L191" s="53" t="n">
        <f aca="false">J191-DatosMinisterio!K191</f>
        <v>0</v>
      </c>
      <c r="M191" s="54" t="n">
        <f aca="false">P224/P$244</f>
        <v>0.0605507149854674</v>
      </c>
      <c r="N191" s="53" t="n">
        <f aca="false">ROUND((N$211*M191),0)</f>
        <v>11980813</v>
      </c>
      <c r="O191" s="53" t="n">
        <f aca="false">N191-DatosMinisterio!L191</f>
        <v>0</v>
      </c>
      <c r="P191" s="55" t="n">
        <f aca="false">N191+J191</f>
        <v>12296767</v>
      </c>
      <c r="Q191" s="53" t="n">
        <f aca="false">P191-DatosMinisterio!M191</f>
        <v>0</v>
      </c>
      <c r="S191" s="55" t="n">
        <f aca="false">B191+DatosMinisterio!B191</f>
        <v>18215</v>
      </c>
      <c r="T191" s="55" t="n">
        <f aca="false">C191+DatosMinisterio!C191</f>
        <v>65</v>
      </c>
      <c r="U191" s="55" t="n">
        <f aca="false">D191+DatosMinisterio!D191</f>
        <v>980.007045454545</v>
      </c>
      <c r="V191" s="55" t="n">
        <f aca="false">E191+DatosMinisterio!E191</f>
        <v>625.271363636364</v>
      </c>
      <c r="W191" s="55" t="n">
        <f aca="false">F191+DatosMinisterio!F191</f>
        <v>206</v>
      </c>
      <c r="X191" s="55" t="n">
        <f aca="false">G191+DatosMinisterio!G191</f>
        <v>386</v>
      </c>
      <c r="Y191" s="55" t="n">
        <f aca="false">H191+DatosMinisterio!H191</f>
        <v>41</v>
      </c>
      <c r="Z191" s="55" t="n">
        <f aca="false">X191+0.33*Y191</f>
        <v>399.53</v>
      </c>
      <c r="AC191" s="61" t="n">
        <f aca="false">IF(T191&gt;0,S191/T191,0)</f>
        <v>280.230769230769</v>
      </c>
      <c r="AD191" s="62" t="n">
        <f aca="false">EXP((((AC191-AC$211)/AC$212+2)/4-1.9)^3)</f>
        <v>0.169798645887918</v>
      </c>
      <c r="AE191" s="63" t="n">
        <f aca="false">S191/U191</f>
        <v>18.5866010703541</v>
      </c>
      <c r="AF191" s="62" t="n">
        <f aca="false">EXP((((AE191-AE$211)/AE$212+2)/4-1.9)^3)</f>
        <v>0.0776970392621686</v>
      </c>
      <c r="AG191" s="62" t="n">
        <f aca="false">V191/U191</f>
        <v>0.638027416778776</v>
      </c>
      <c r="AH191" s="62" t="n">
        <f aca="false">EXP((((AG191-AG$211)/AG$212+2)/4-1.9)^3)</f>
        <v>0.0721124670982162</v>
      </c>
      <c r="AI191" s="62" t="n">
        <f aca="false">W191/U191</f>
        <v>0.210202570436066</v>
      </c>
      <c r="AJ191" s="62" t="n">
        <f aca="false">EXP((((AI191-AI$211)/AI$212+2)/4-1.9)^3)</f>
        <v>0.125220796314824</v>
      </c>
      <c r="AK191" s="62" t="n">
        <f aca="false">Z191/U191</f>
        <v>0.407680742554959</v>
      </c>
      <c r="AL191" s="62" t="n">
        <f aca="false">EXP((((AK191-AK$211)/AK$212+2)/4-1.9)^3)</f>
        <v>0.0692103665639453</v>
      </c>
      <c r="AM191" s="62" t="n">
        <f aca="false">0.01*AD191+0.15*AF191+0.24*AH191+0.25*AJ191+0.35*AL191</f>
        <v>0.0861883618278633</v>
      </c>
      <c r="AO191" s="54" t="n">
        <f aca="false">0.01*AD191/$AM$211</f>
        <v>0.000597717374307742</v>
      </c>
      <c r="AP191" s="53" t="n">
        <f aca="false">AO191*$J$211</f>
        <v>6224.5689643034</v>
      </c>
      <c r="AQ191" s="54" t="n">
        <f aca="false">0.15*AF191/$AM$211</f>
        <v>0.00410258309685732</v>
      </c>
      <c r="AR191" s="53" t="n">
        <f aca="false">AQ191*$J$211</f>
        <v>42723.8901123625</v>
      </c>
      <c r="AS191" s="54" t="n">
        <f aca="false">0.24*AH191/$AM$211</f>
        <v>0.00609232766446219</v>
      </c>
      <c r="AT191" s="53" t="n">
        <f aca="false">AS191*$J$211</f>
        <v>63444.8910649428</v>
      </c>
      <c r="AU191" s="54" t="n">
        <f aca="false">0.25*AJ191/$AM$211</f>
        <v>0.0110199120244202</v>
      </c>
      <c r="AV191" s="53" t="n">
        <f aca="false">AU191*$J$211</f>
        <v>114760.261831109</v>
      </c>
      <c r="AW191" s="54" t="n">
        <f aca="false">0.35*AL191/$AM$211</f>
        <v>0.0085270900874407</v>
      </c>
      <c r="AX191" s="53" t="n">
        <f aca="false">AW191*$J$211</f>
        <v>88800.2634615987</v>
      </c>
    </row>
    <row r="192" customFormat="false" ht="12.8" hidden="false" customHeight="false" outlineLevel="0" collapsed="false">
      <c r="A192" s="60" t="s">
        <v>85</v>
      </c>
      <c r="B192" s="50"/>
      <c r="C192" s="50"/>
      <c r="D192" s="50"/>
      <c r="E192" s="50"/>
      <c r="F192" s="50"/>
      <c r="G192" s="50"/>
      <c r="H192" s="50"/>
      <c r="I192" s="54" t="n">
        <f aca="false">AO192+AQ192+AS192+AU192+AW192</f>
        <v>0.0251454481165735</v>
      </c>
      <c r="J192" s="53" t="n">
        <f aca="false">ROUND(AP192+AR192+AT192+AV192+AX192,0)</f>
        <v>261862</v>
      </c>
      <c r="K192" s="54" t="n">
        <f aca="false">I192-DatosMinisterio!J192</f>
        <v>0</v>
      </c>
      <c r="L192" s="53" t="n">
        <f aca="false">J192-DatosMinisterio!K192</f>
        <v>0</v>
      </c>
      <c r="M192" s="54" t="n">
        <f aca="false">P225/P$244</f>
        <v>0.0462043006559172</v>
      </c>
      <c r="N192" s="53" t="n">
        <f aca="false">ROUND((N$211*M192),0)</f>
        <v>9142172</v>
      </c>
      <c r="O192" s="53" t="n">
        <f aca="false">N192-DatosMinisterio!L192</f>
        <v>1</v>
      </c>
      <c r="P192" s="55" t="n">
        <f aca="false">N192+J192</f>
        <v>9404034</v>
      </c>
      <c r="Q192" s="53" t="n">
        <f aca="false">P192-DatosMinisterio!M192</f>
        <v>1</v>
      </c>
      <c r="S192" s="55" t="n">
        <f aca="false">B192+DatosMinisterio!B192</f>
        <v>12165</v>
      </c>
      <c r="T192" s="55" t="n">
        <f aca="false">C192+DatosMinisterio!C192</f>
        <v>59</v>
      </c>
      <c r="U192" s="55" t="n">
        <f aca="false">D192+DatosMinisterio!D192</f>
        <v>896.880681818182</v>
      </c>
      <c r="V192" s="55" t="n">
        <f aca="false">E192+DatosMinisterio!E192</f>
        <v>522.280454545455</v>
      </c>
      <c r="W192" s="55" t="n">
        <f aca="false">F192+DatosMinisterio!F192</f>
        <v>184</v>
      </c>
      <c r="X192" s="55" t="n">
        <f aca="false">G192+DatosMinisterio!G192</f>
        <v>392</v>
      </c>
      <c r="Y192" s="55" t="n">
        <f aca="false">H192+DatosMinisterio!H192</f>
        <v>40</v>
      </c>
      <c r="Z192" s="55" t="n">
        <f aca="false">X192+0.33*Y192</f>
        <v>405.2</v>
      </c>
      <c r="AC192" s="61" t="n">
        <f aca="false">IF(T192&gt;0,S192/T192,0)</f>
        <v>206.186440677966</v>
      </c>
      <c r="AD192" s="62" t="n">
        <f aca="false">EXP((((AC192-AC$211)/AC$212+2)/4-1.9)^3)</f>
        <v>0.0575588882498404</v>
      </c>
      <c r="AE192" s="63" t="n">
        <f aca="false">S192/U192</f>
        <v>13.5636771385674</v>
      </c>
      <c r="AF192" s="62" t="n">
        <f aca="false">EXP((((AE192-AE$211)/AE$212+2)/4-1.9)^3)</f>
        <v>0.011182805650941</v>
      </c>
      <c r="AG192" s="62" t="n">
        <f aca="false">V192/U192</f>
        <v>0.582329918720819</v>
      </c>
      <c r="AH192" s="62" t="n">
        <f aca="false">EXP((((AG192-AG$211)/AG$212+2)/4-1.9)^3)</f>
        <v>0.0370877043382778</v>
      </c>
      <c r="AI192" s="62" t="n">
        <f aca="false">W192/U192</f>
        <v>0.205155494738709</v>
      </c>
      <c r="AJ192" s="62" t="n">
        <f aca="false">EXP((((AI192-AI$211)/AI$212+2)/4-1.9)^3)</f>
        <v>0.118922461035624</v>
      </c>
      <c r="AK192" s="62" t="n">
        <f aca="false">Z192/U192</f>
        <v>0.451788078631114</v>
      </c>
      <c r="AL192" s="62" t="n">
        <f aca="false">EXP((((AK192-AK$211)/AK$212+2)/4-1.9)^3)</f>
        <v>0.0872803826139858</v>
      </c>
      <c r="AM192" s="62" t="n">
        <f aca="false">0.01*AD192+0.15*AF192+0.24*AH192+0.25*AJ192+0.35*AL192</f>
        <v>0.0714328079451273</v>
      </c>
      <c r="AO192" s="54" t="n">
        <f aca="false">0.01*AD192/$AM$211</f>
        <v>0.000202616147925449</v>
      </c>
      <c r="AP192" s="53" t="n">
        <f aca="false">AO192*$J$211</f>
        <v>2110.02430288083</v>
      </c>
      <c r="AQ192" s="54" t="n">
        <f aca="false">0.15*AF192/$AM$211</f>
        <v>0.00059047796254097</v>
      </c>
      <c r="AR192" s="53" t="n">
        <f aca="false">AQ192*$J$211</f>
        <v>6149.17845410541</v>
      </c>
      <c r="AS192" s="54" t="n">
        <f aca="false">0.24*AH192/$AM$211</f>
        <v>0.00313330629561935</v>
      </c>
      <c r="AT192" s="53" t="n">
        <f aca="false">AS192*$J$211</f>
        <v>32629.9384319503</v>
      </c>
      <c r="AU192" s="54" t="n">
        <f aca="false">0.25*AJ192/$AM$211</f>
        <v>0.0104656342788724</v>
      </c>
      <c r="AV192" s="53" t="n">
        <f aca="false">AU192*$J$211</f>
        <v>108988.068816749</v>
      </c>
      <c r="AW192" s="54" t="n">
        <f aca="false">0.35*AL192/$AM$211</f>
        <v>0.0107534134316153</v>
      </c>
      <c r="AX192" s="53" t="n">
        <f aca="false">AW192*$J$211</f>
        <v>111984.972135499</v>
      </c>
    </row>
    <row r="193" customFormat="false" ht="12.8" hidden="false" customHeight="false" outlineLevel="0" collapsed="false">
      <c r="A193" s="60" t="s">
        <v>86</v>
      </c>
      <c r="B193" s="50"/>
      <c r="C193" s="50"/>
      <c r="D193" s="50"/>
      <c r="E193" s="50"/>
      <c r="F193" s="50"/>
      <c r="G193" s="50"/>
      <c r="H193" s="50"/>
      <c r="I193" s="54" t="n">
        <f aca="false">AO193+AQ193+AS193+AU193+AW193</f>
        <v>0.0234788938795746</v>
      </c>
      <c r="J193" s="53" t="n">
        <f aca="false">ROUND(AP193+AR193+AT193+AV193+AX193,0)</f>
        <v>244507</v>
      </c>
      <c r="K193" s="54" t="n">
        <f aca="false">I193-DatosMinisterio!J193</f>
        <v>0</v>
      </c>
      <c r="L193" s="53" t="n">
        <f aca="false">J193-DatosMinisterio!K193</f>
        <v>0</v>
      </c>
      <c r="M193" s="54" t="n">
        <f aca="false">P226/P$244</f>
        <v>0.0456755220996727</v>
      </c>
      <c r="N193" s="53" t="n">
        <f aca="false">ROUND((N$211*M193),0)</f>
        <v>9037546</v>
      </c>
      <c r="O193" s="53" t="n">
        <f aca="false">N193-DatosMinisterio!L193</f>
        <v>1</v>
      </c>
      <c r="P193" s="55" t="n">
        <f aca="false">N193+J193</f>
        <v>9282053</v>
      </c>
      <c r="Q193" s="53" t="n">
        <f aca="false">P193-DatosMinisterio!M193</f>
        <v>1</v>
      </c>
      <c r="S193" s="55" t="n">
        <f aca="false">B193+DatosMinisterio!B193</f>
        <v>9557</v>
      </c>
      <c r="T193" s="55" t="n">
        <f aca="false">C193+DatosMinisterio!C193</f>
        <v>51</v>
      </c>
      <c r="U193" s="55" t="n">
        <f aca="false">D193+DatosMinisterio!D193</f>
        <v>558.524318181818</v>
      </c>
      <c r="V193" s="55" t="n">
        <f aca="false">E193+DatosMinisterio!E193</f>
        <v>340.024545454545</v>
      </c>
      <c r="W193" s="55" t="n">
        <f aca="false">F193+DatosMinisterio!F193</f>
        <v>58</v>
      </c>
      <c r="X193" s="55" t="n">
        <f aca="false">G193+DatosMinisterio!G193</f>
        <v>268</v>
      </c>
      <c r="Y193" s="55" t="n">
        <f aca="false">H193+DatosMinisterio!H193</f>
        <v>28</v>
      </c>
      <c r="Z193" s="55" t="n">
        <f aca="false">X193+0.33*Y193</f>
        <v>277.24</v>
      </c>
      <c r="AC193" s="61" t="n">
        <f aca="false">IF(T193&gt;0,S193/T193,0)</f>
        <v>187.392156862745</v>
      </c>
      <c r="AD193" s="62" t="n">
        <f aca="false">EXP((((AC193-AC$211)/AC$212+2)/4-1.9)^3)</f>
        <v>0.0413312943844293</v>
      </c>
      <c r="AE193" s="63" t="n">
        <f aca="false">S193/U193</f>
        <v>17.1111618400273</v>
      </c>
      <c r="AF193" s="62" t="n">
        <f aca="false">EXP((((AE193-AE$211)/AE$212+2)/4-1.9)^3)</f>
        <v>0.0473555513795667</v>
      </c>
      <c r="AG193" s="62" t="n">
        <f aca="false">V193/U193</f>
        <v>0.608790941388976</v>
      </c>
      <c r="AH193" s="62" t="n">
        <f aca="false">EXP((((AG193-AG$211)/AG$212+2)/4-1.9)^3)</f>
        <v>0.0515033077697482</v>
      </c>
      <c r="AI193" s="62" t="n">
        <f aca="false">W193/U193</f>
        <v>0.103845075517588</v>
      </c>
      <c r="AJ193" s="62" t="n">
        <f aca="false">EXP((((AI193-AI$211)/AI$212+2)/4-1.9)^3)</f>
        <v>0.0349534835659922</v>
      </c>
      <c r="AK193" s="62" t="n">
        <f aca="false">Z193/U193</f>
        <v>0.496379460974069</v>
      </c>
      <c r="AL193" s="62" t="n">
        <f aca="false">EXP((((AK193-AK$211)/AK$212+2)/4-1.9)^3)</f>
        <v>0.108807644335116</v>
      </c>
      <c r="AM193" s="62" t="n">
        <f aca="false">0.01*AD193+0.15*AF193+0.24*AH193+0.25*AJ193+0.35*AL193</f>
        <v>0.0666984859243075</v>
      </c>
      <c r="AO193" s="54" t="n">
        <f aca="false">0.01*AD193/$AM$211</f>
        <v>0.000145492519254297</v>
      </c>
      <c r="AP193" s="53" t="n">
        <f aca="false">AO193*$J$211</f>
        <v>1515.14454626232</v>
      </c>
      <c r="AQ193" s="54" t="n">
        <f aca="false">0.15*AF193/$AM$211</f>
        <v>0.00250048246982257</v>
      </c>
      <c r="AR193" s="53" t="n">
        <f aca="false">AQ193*$J$211</f>
        <v>26039.7743924853</v>
      </c>
      <c r="AS193" s="54" t="n">
        <f aca="false">0.24*AH193/$AM$211</f>
        <v>0.00435118973685354</v>
      </c>
      <c r="AT193" s="53" t="n">
        <f aca="false">AS193*$J$211</f>
        <v>45312.8548006191</v>
      </c>
      <c r="AU193" s="54" t="n">
        <f aca="false">0.25*AJ193/$AM$211</f>
        <v>0.00307604108247195</v>
      </c>
      <c r="AV193" s="53" t="n">
        <f aca="false">AU193*$J$211</f>
        <v>32033.5842287546</v>
      </c>
      <c r="AW193" s="54" t="n">
        <f aca="false">0.35*AL193/$AM$211</f>
        <v>0.0134056880711723</v>
      </c>
      <c r="AX193" s="53" t="n">
        <f aca="false">AW193*$J$211</f>
        <v>139605.495004381</v>
      </c>
    </row>
    <row r="194" customFormat="false" ht="12.8" hidden="false" customHeight="false" outlineLevel="0" collapsed="false">
      <c r="A194" s="60" t="s">
        <v>87</v>
      </c>
      <c r="B194" s="50"/>
      <c r="C194" s="50"/>
      <c r="D194" s="50"/>
      <c r="E194" s="50"/>
      <c r="F194" s="50"/>
      <c r="G194" s="50"/>
      <c r="H194" s="50"/>
      <c r="I194" s="54" t="n">
        <f aca="false">AO194+AQ194+AS194+AU194+AW194</f>
        <v>0.0157503946900847</v>
      </c>
      <c r="J194" s="53" t="n">
        <f aca="false">ROUND(AP194+AR194+AT194+AV194+AX194,0)</f>
        <v>164023</v>
      </c>
      <c r="K194" s="54" t="n">
        <f aca="false">I194-DatosMinisterio!J194</f>
        <v>-1.07552855510562E-016</v>
      </c>
      <c r="L194" s="53" t="n">
        <f aca="false">J194-DatosMinisterio!K194</f>
        <v>0</v>
      </c>
      <c r="M194" s="54" t="n">
        <f aca="false">P227/P$244</f>
        <v>0.0194931637766265</v>
      </c>
      <c r="N194" s="53" t="n">
        <f aca="false">ROUND((N$211*M194),0)</f>
        <v>3856997</v>
      </c>
      <c r="O194" s="53" t="n">
        <f aca="false">N194-DatosMinisterio!L194</f>
        <v>-1</v>
      </c>
      <c r="P194" s="55" t="n">
        <f aca="false">N194+J194</f>
        <v>4021020</v>
      </c>
      <c r="Q194" s="53" t="n">
        <f aca="false">P194-DatosMinisterio!M194</f>
        <v>-1</v>
      </c>
      <c r="S194" s="55" t="n">
        <f aca="false">B194+DatosMinisterio!B194</f>
        <v>15060</v>
      </c>
      <c r="T194" s="55" t="n">
        <f aca="false">C194+DatosMinisterio!C194</f>
        <v>61</v>
      </c>
      <c r="U194" s="55" t="n">
        <f aca="false">D194+DatosMinisterio!D194</f>
        <v>871.540681818182</v>
      </c>
      <c r="V194" s="55" t="n">
        <f aca="false">E194+DatosMinisterio!E194</f>
        <v>484.164545454545</v>
      </c>
      <c r="W194" s="55" t="n">
        <f aca="false">F194+DatosMinisterio!F194</f>
        <v>114</v>
      </c>
      <c r="X194" s="55" t="n">
        <f aca="false">G194+DatosMinisterio!G194</f>
        <v>293</v>
      </c>
      <c r="Y194" s="55" t="n">
        <f aca="false">H194+DatosMinisterio!H194</f>
        <v>32</v>
      </c>
      <c r="Z194" s="55" t="n">
        <f aca="false">X194+0.33*Y194</f>
        <v>303.56</v>
      </c>
      <c r="AC194" s="61" t="n">
        <f aca="false">IF(T194&gt;0,S194/T194,0)</f>
        <v>246.885245901639</v>
      </c>
      <c r="AD194" s="62" t="n">
        <f aca="false">EXP((((AC194-AC$211)/AC$212+2)/4-1.9)^3)</f>
        <v>0.108815523797819</v>
      </c>
      <c r="AE194" s="63" t="n">
        <f aca="false">S194/U194</f>
        <v>17.2797441521402</v>
      </c>
      <c r="AF194" s="62" t="n">
        <f aca="false">EXP((((AE194-AE$211)/AE$212+2)/4-1.9)^3)</f>
        <v>0.0502613790053113</v>
      </c>
      <c r="AG194" s="62" t="n">
        <f aca="false">V194/U194</f>
        <v>0.555527189441686</v>
      </c>
      <c r="AH194" s="62" t="n">
        <f aca="false">EXP((((AG194-AG$211)/AG$212+2)/4-1.9)^3)</f>
        <v>0.0259674782430912</v>
      </c>
      <c r="AI194" s="62" t="n">
        <f aca="false">W194/U194</f>
        <v>0.130802844179547</v>
      </c>
      <c r="AJ194" s="62" t="n">
        <f aca="false">EXP((((AI194-AI$211)/AI$212+2)/4-1.9)^3)</f>
        <v>0.0502158707419584</v>
      </c>
      <c r="AK194" s="62" t="n">
        <f aca="false">Z194/U194</f>
        <v>0.348302731395994</v>
      </c>
      <c r="AL194" s="62" t="n">
        <f aca="false">EXP((((AK194-AK$211)/AK$212+2)/4-1.9)^3)</f>
        <v>0.0495141657001281</v>
      </c>
      <c r="AM194" s="62" t="n">
        <f aca="false">0.01*AD194+0.15*AF194+0.24*AH194+0.25*AJ194+0.35*AL194</f>
        <v>0.0447434825476512</v>
      </c>
      <c r="AO194" s="54" t="n">
        <f aca="false">0.01*AD194/$AM$211</f>
        <v>0.000383047396098122</v>
      </c>
      <c r="AP194" s="53" t="n">
        <f aca="false">AO194*$J$211</f>
        <v>3989.01727822623</v>
      </c>
      <c r="AQ194" s="54" t="n">
        <f aca="false">0.15*AF194/$AM$211</f>
        <v>0.00265391687881639</v>
      </c>
      <c r="AR194" s="53" t="n">
        <f aca="false">AQ194*$J$211</f>
        <v>27637.6249843061</v>
      </c>
      <c r="AS194" s="54" t="n">
        <f aca="false">0.24*AH194/$AM$211</f>
        <v>0.00219382850764535</v>
      </c>
      <c r="AT194" s="53" t="n">
        <f aca="false">AS194*$J$211</f>
        <v>22846.3106957679</v>
      </c>
      <c r="AU194" s="54" t="n">
        <f aca="false">0.25*AJ194/$AM$211</f>
        <v>0.00441918989570046</v>
      </c>
      <c r="AV194" s="53" t="n">
        <f aca="false">AU194*$J$211</f>
        <v>46021.001654835</v>
      </c>
      <c r="AW194" s="54" t="n">
        <f aca="false">0.35*AL194/$AM$211</f>
        <v>0.00610041201182436</v>
      </c>
      <c r="AX194" s="53" t="n">
        <f aca="false">AW194*$J$211</f>
        <v>63529.0806499377</v>
      </c>
    </row>
    <row r="195" customFormat="false" ht="12.8" hidden="false" customHeight="false" outlineLevel="0" collapsed="false">
      <c r="A195" s="60" t="s">
        <v>88</v>
      </c>
      <c r="B195" s="50"/>
      <c r="C195" s="50"/>
      <c r="D195" s="50"/>
      <c r="E195" s="50"/>
      <c r="F195" s="50"/>
      <c r="G195" s="50"/>
      <c r="H195" s="50"/>
      <c r="I195" s="54" t="n">
        <f aca="false">AO195+AQ195+AS195+AU195+AW195</f>
        <v>0.0133672170127874</v>
      </c>
      <c r="J195" s="53" t="n">
        <f aca="false">ROUND(AP195+AR195+AT195+AV195+AX195,0)</f>
        <v>139205</v>
      </c>
      <c r="K195" s="54" t="n">
        <f aca="false">I195-DatosMinisterio!J195</f>
        <v>0</v>
      </c>
      <c r="L195" s="53" t="n">
        <f aca="false">J195-DatosMinisterio!K195</f>
        <v>0</v>
      </c>
      <c r="M195" s="54" t="n">
        <f aca="false">P228/P$244</f>
        <v>0.018753874364436</v>
      </c>
      <c r="N195" s="53" t="n">
        <f aca="false">ROUND((N$211*M195),0)</f>
        <v>3710718</v>
      </c>
      <c r="O195" s="53" t="n">
        <f aca="false">N195-DatosMinisterio!L195</f>
        <v>0</v>
      </c>
      <c r="P195" s="55" t="n">
        <f aca="false">N195+J195</f>
        <v>3849923</v>
      </c>
      <c r="Q195" s="53" t="n">
        <f aca="false">P195-DatosMinisterio!M195</f>
        <v>0</v>
      </c>
      <c r="S195" s="55" t="n">
        <f aca="false">B195+DatosMinisterio!B195</f>
        <v>5955</v>
      </c>
      <c r="T195" s="55" t="n">
        <f aca="false">C195+DatosMinisterio!C195</f>
        <v>53</v>
      </c>
      <c r="U195" s="55" t="n">
        <f aca="false">D195+DatosMinisterio!D195</f>
        <v>382.730909090909</v>
      </c>
      <c r="V195" s="55" t="n">
        <f aca="false">E195+DatosMinisterio!E195</f>
        <v>229.057272727273</v>
      </c>
      <c r="W195" s="55" t="n">
        <f aca="false">F195+DatosMinisterio!F195</f>
        <v>42</v>
      </c>
      <c r="X195" s="55" t="n">
        <f aca="false">G195+DatosMinisterio!G195</f>
        <v>116</v>
      </c>
      <c r="Y195" s="55" t="n">
        <f aca="false">H195+DatosMinisterio!H195</f>
        <v>5</v>
      </c>
      <c r="Z195" s="55" t="n">
        <f aca="false">X195+0.33*Y195</f>
        <v>117.65</v>
      </c>
      <c r="AC195" s="61" t="n">
        <f aca="false">IF(T195&gt;0,S195/T195,0)</f>
        <v>112.358490566038</v>
      </c>
      <c r="AD195" s="62" t="n">
        <f aca="false">EXP((((AC195-AC$211)/AC$212+2)/4-1.9)^3)</f>
        <v>0.00853966108489276</v>
      </c>
      <c r="AE195" s="63" t="n">
        <f aca="false">S195/U195</f>
        <v>15.5592345915953</v>
      </c>
      <c r="AF195" s="62" t="n">
        <f aca="false">EXP((((AE195-AE$211)/AE$212+2)/4-1.9)^3)</f>
        <v>0.0263613189749831</v>
      </c>
      <c r="AG195" s="62" t="n">
        <f aca="false">V195/U195</f>
        <v>0.598481249584328</v>
      </c>
      <c r="AH195" s="62" t="n">
        <f aca="false">EXP((((AG195-AG$211)/AG$212+2)/4-1.9)^3)</f>
        <v>0.045442134305931</v>
      </c>
      <c r="AI195" s="62" t="n">
        <f aca="false">W195/U195</f>
        <v>0.109737674701428</v>
      </c>
      <c r="AJ195" s="62" t="n">
        <f aca="false">EXP((((AI195-AI$211)/AI$212+2)/4-1.9)^3)</f>
        <v>0.0379238808596582</v>
      </c>
      <c r="AK195" s="62" t="n">
        <f aca="false">Z195/U195</f>
        <v>0.307396129252929</v>
      </c>
      <c r="AL195" s="62" t="n">
        <f aca="false">EXP((((AK195-AK$211)/AK$212+2)/4-1.9)^3)</f>
        <v>0.0387048874634363</v>
      </c>
      <c r="AM195" s="62" t="n">
        <f aca="false">0.01*AD195+0.15*AF195+0.24*AH195+0.25*AJ195+0.35*AL195</f>
        <v>0.0379733875176371</v>
      </c>
      <c r="AO195" s="54" t="n">
        <f aca="false">0.01*AD195/$AM$211</f>
        <v>3.00609217137655E-005</v>
      </c>
      <c r="AP195" s="53" t="n">
        <f aca="false">AO195*$J$211</f>
        <v>313.051432634983</v>
      </c>
      <c r="AQ195" s="54" t="n">
        <f aca="false">0.15*AF195/$AM$211</f>
        <v>0.00139193851740872</v>
      </c>
      <c r="AR195" s="53" t="n">
        <f aca="false">AQ195*$J$211</f>
        <v>14495.5085264426</v>
      </c>
      <c r="AS195" s="54" t="n">
        <f aca="false">0.24*AH195/$AM$211</f>
        <v>0.00383911940756605</v>
      </c>
      <c r="AT195" s="53" t="n">
        <f aca="false">AS195*$J$211</f>
        <v>39980.2055984521</v>
      </c>
      <c r="AU195" s="54" t="n">
        <f aca="false">0.25*AJ195/$AM$211</f>
        <v>0.00333744747675392</v>
      </c>
      <c r="AV195" s="53" t="n">
        <f aca="false">AU195*$J$211</f>
        <v>34755.8442781676</v>
      </c>
      <c r="AW195" s="54" t="n">
        <f aca="false">0.35*AL195/$AM$211</f>
        <v>0.00476865068934497</v>
      </c>
      <c r="AX195" s="53" t="n">
        <f aca="false">AW195*$J$211</f>
        <v>49660.2514137696</v>
      </c>
    </row>
    <row r="196" customFormat="false" ht="12.8" hidden="false" customHeight="false" outlineLevel="0" collapsed="false">
      <c r="A196" s="60" t="s">
        <v>89</v>
      </c>
      <c r="B196" s="50"/>
      <c r="C196" s="50"/>
      <c r="D196" s="50"/>
      <c r="E196" s="50"/>
      <c r="F196" s="50"/>
      <c r="G196" s="50"/>
      <c r="H196" s="50"/>
      <c r="I196" s="54" t="n">
        <f aca="false">AO196+AQ196+AS196+AU196+AW196</f>
        <v>0.0180562227087745</v>
      </c>
      <c r="J196" s="53" t="n">
        <f aca="false">ROUND(AP196+AR196+AT196+AV196+AX196,0)</f>
        <v>188036</v>
      </c>
      <c r="K196" s="54" t="n">
        <f aca="false">I196-DatosMinisterio!J196</f>
        <v>-1.00613961606655E-016</v>
      </c>
      <c r="L196" s="53" t="n">
        <f aca="false">J196-DatosMinisterio!K196</f>
        <v>0</v>
      </c>
      <c r="M196" s="54" t="n">
        <f aca="false">P229/P$244</f>
        <v>0.0207400040589616</v>
      </c>
      <c r="N196" s="53" t="n">
        <f aca="false">ROUND((N$211*M196),0)</f>
        <v>4103702</v>
      </c>
      <c r="O196" s="53" t="n">
        <f aca="false">N196-DatosMinisterio!L196</f>
        <v>-1</v>
      </c>
      <c r="P196" s="55" t="n">
        <f aca="false">N196+J196</f>
        <v>4291738</v>
      </c>
      <c r="Q196" s="53" t="n">
        <f aca="false">P196-DatosMinisterio!M196</f>
        <v>-1</v>
      </c>
      <c r="S196" s="55" t="n">
        <f aca="false">B196+DatosMinisterio!B196</f>
        <v>7054</v>
      </c>
      <c r="T196" s="55" t="n">
        <f aca="false">C196+DatosMinisterio!C196</f>
        <v>40</v>
      </c>
      <c r="U196" s="55" t="n">
        <f aca="false">D196+DatosMinisterio!D196</f>
        <v>325.824090909091</v>
      </c>
      <c r="V196" s="55" t="n">
        <f aca="false">E196+DatosMinisterio!E196</f>
        <v>165.454545454545</v>
      </c>
      <c r="W196" s="55" t="n">
        <f aca="false">F196+DatosMinisterio!F196</f>
        <v>27</v>
      </c>
      <c r="X196" s="55" t="n">
        <f aca="false">G196+DatosMinisterio!G196</f>
        <v>96</v>
      </c>
      <c r="Y196" s="55" t="n">
        <f aca="false">H196+DatosMinisterio!H196</f>
        <v>19</v>
      </c>
      <c r="Z196" s="55" t="n">
        <f aca="false">X196+0.33*Y196</f>
        <v>102.27</v>
      </c>
      <c r="AC196" s="61" t="n">
        <f aca="false">IF(T196&gt;0,S196/T196,0)</f>
        <v>176.35</v>
      </c>
      <c r="AD196" s="62" t="n">
        <f aca="false">EXP((((AC196-AC$211)/AC$212+2)/4-1.9)^3)</f>
        <v>0.0336357302955699</v>
      </c>
      <c r="AE196" s="63" t="n">
        <f aca="false">S196/U196</f>
        <v>21.6497189643603</v>
      </c>
      <c r="AF196" s="62" t="n">
        <f aca="false">EXP((((AE196-AE$211)/AE$212+2)/4-1.9)^3)</f>
        <v>0.181928450007689</v>
      </c>
      <c r="AG196" s="62" t="n">
        <f aca="false">V196/U196</f>
        <v>0.507803290397913</v>
      </c>
      <c r="AH196" s="62" t="n">
        <f aca="false">EXP((((AG196-AG$211)/AG$212+2)/4-1.9)^3)</f>
        <v>0.012938263200761</v>
      </c>
      <c r="AI196" s="62" t="n">
        <f aca="false">W196/U196</f>
        <v>0.0828668006858134</v>
      </c>
      <c r="AJ196" s="62" t="n">
        <f aca="false">EXP((((AI196-AI$211)/AI$212+2)/4-1.9)^3)</f>
        <v>0.0258589857387789</v>
      </c>
      <c r="AK196" s="62" t="n">
        <f aca="false">Z196/U196</f>
        <v>0.313881026153264</v>
      </c>
      <c r="AL196" s="62" t="n">
        <f aca="false">EXP((((AK196-AK$211)/AK$212+2)/4-1.9)^3)</f>
        <v>0.0402808269505578</v>
      </c>
      <c r="AM196" s="62" t="n">
        <f aca="false">0.01*AD196+0.15*AF196+0.24*AH196+0.25*AJ196+0.35*AL196</f>
        <v>0.0512938438396816</v>
      </c>
      <c r="AO196" s="54" t="n">
        <f aca="false">0.01*AD196/$AM$211</f>
        <v>0.000118402948916697</v>
      </c>
      <c r="AP196" s="53" t="n">
        <f aca="false">AO196*$J$211</f>
        <v>1233.03646972359</v>
      </c>
      <c r="AQ196" s="54" t="n">
        <f aca="false">0.15*AF196/$AM$211</f>
        <v>0.00960624228319101</v>
      </c>
      <c r="AR196" s="53" t="n">
        <f aca="false">AQ196*$J$211</f>
        <v>100038.446512923</v>
      </c>
      <c r="AS196" s="54" t="n">
        <f aca="false">0.24*AH196/$AM$211</f>
        <v>0.00109307228000856</v>
      </c>
      <c r="AT196" s="53" t="n">
        <f aca="false">AS196*$J$211</f>
        <v>11383.1454167812</v>
      </c>
      <c r="AU196" s="54" t="n">
        <f aca="false">0.25*AJ196/$AM$211</f>
        <v>0.00227569027085275</v>
      </c>
      <c r="AV196" s="53" t="n">
        <f aca="false">AU196*$J$211</f>
        <v>23698.8109116335</v>
      </c>
      <c r="AW196" s="54" t="n">
        <f aca="false">0.35*AL196/$AM$211</f>
        <v>0.00496281492580548</v>
      </c>
      <c r="AX196" s="53" t="n">
        <f aca="false">AW196*$J$211</f>
        <v>51682.2583558457</v>
      </c>
    </row>
    <row r="197" customFormat="false" ht="12.8" hidden="false" customHeight="false" outlineLevel="0" collapsed="false">
      <c r="A197" s="60" t="s">
        <v>90</v>
      </c>
      <c r="B197" s="50"/>
      <c r="C197" s="50"/>
      <c r="D197" s="50"/>
      <c r="E197" s="50"/>
      <c r="F197" s="50"/>
      <c r="G197" s="50"/>
      <c r="H197" s="50"/>
      <c r="I197" s="54" t="n">
        <f aca="false">AO197+AQ197+AS197+AU197+AW197</f>
        <v>0.0489183196733156</v>
      </c>
      <c r="J197" s="53" t="n">
        <f aca="false">ROUND(AP197+AR197+AT197+AV197+AX197,0)</f>
        <v>509430</v>
      </c>
      <c r="K197" s="54" t="n">
        <f aca="false">I197-DatosMinisterio!J197</f>
        <v>0</v>
      </c>
      <c r="L197" s="53" t="n">
        <f aca="false">J197-DatosMinisterio!K197</f>
        <v>0</v>
      </c>
      <c r="M197" s="54" t="n">
        <f aca="false">P230/P$244</f>
        <v>0.0251417589305489</v>
      </c>
      <c r="N197" s="53" t="n">
        <f aca="false">ROUND((N$211*M197),0)</f>
        <v>4974651</v>
      </c>
      <c r="O197" s="53" t="n">
        <f aca="false">N197-DatosMinisterio!L197</f>
        <v>0</v>
      </c>
      <c r="P197" s="55" t="n">
        <f aca="false">N197+J197</f>
        <v>5484081</v>
      </c>
      <c r="Q197" s="53" t="n">
        <f aca="false">P197-DatosMinisterio!M197</f>
        <v>0</v>
      </c>
      <c r="S197" s="55" t="n">
        <f aca="false">B197+DatosMinisterio!B197</f>
        <v>11114</v>
      </c>
      <c r="T197" s="55" t="n">
        <f aca="false">C197+DatosMinisterio!C197</f>
        <v>46</v>
      </c>
      <c r="U197" s="55" t="n">
        <f aca="false">D197+DatosMinisterio!D197</f>
        <v>474.556136363636</v>
      </c>
      <c r="V197" s="55" t="n">
        <f aca="false">E197+DatosMinisterio!E197</f>
        <v>383.178636363636</v>
      </c>
      <c r="W197" s="55" t="n">
        <f aca="false">F197+DatosMinisterio!F197</f>
        <v>57</v>
      </c>
      <c r="X197" s="55" t="n">
        <f aca="false">G197+DatosMinisterio!G197</f>
        <v>130</v>
      </c>
      <c r="Y197" s="55" t="n">
        <f aca="false">H197+DatosMinisterio!H197</f>
        <v>18</v>
      </c>
      <c r="Z197" s="55" t="n">
        <f aca="false">X197+0.33*Y197</f>
        <v>135.94</v>
      </c>
      <c r="AC197" s="61" t="n">
        <f aca="false">IF(T197&gt;0,S197/T197,0)</f>
        <v>241.608695652174</v>
      </c>
      <c r="AD197" s="62" t="n">
        <f aca="false">EXP((((AC197-AC$211)/AC$212+2)/4-1.9)^3)</f>
        <v>0.100792501698272</v>
      </c>
      <c r="AE197" s="63" t="n">
        <f aca="false">S197/U197</f>
        <v>23.4197793440473</v>
      </c>
      <c r="AF197" s="62" t="n">
        <f aca="false">EXP((((AE197-AE$211)/AE$212+2)/4-1.9)^3)</f>
        <v>0.269323212013716</v>
      </c>
      <c r="AG197" s="62" t="n">
        <f aca="false">V197/U197</f>
        <v>0.80744638410917</v>
      </c>
      <c r="AH197" s="62" t="n">
        <f aca="false">EXP((((AG197-AG$211)/AG$212+2)/4-1.9)^3)</f>
        <v>0.311534546772567</v>
      </c>
      <c r="AI197" s="62" t="n">
        <f aca="false">W197/U197</f>
        <v>0.120112238852861</v>
      </c>
      <c r="AJ197" s="62" t="n">
        <f aca="false">EXP((((AI197-AI$211)/AI$212+2)/4-1.9)^3)</f>
        <v>0.0436388635662809</v>
      </c>
      <c r="AK197" s="62" t="n">
        <f aca="false">Z197/U197</f>
        <v>0.286457153502771</v>
      </c>
      <c r="AL197" s="62" t="n">
        <f aca="false">EXP((((AK197-AK$211)/AK$212+2)/4-1.9)^3)</f>
        <v>0.0339485921818503</v>
      </c>
      <c r="AM197" s="62" t="n">
        <f aca="false">0.01*AD197+0.15*AF197+0.24*AH197+0.25*AJ197+0.35*AL197</f>
        <v>0.138966421199674</v>
      </c>
      <c r="AO197" s="54" t="n">
        <f aca="false">0.01*AD197/$AM$211</f>
        <v>0.000354805123150199</v>
      </c>
      <c r="AP197" s="53" t="n">
        <f aca="false">AO197*$J$211</f>
        <v>3694.90507197386</v>
      </c>
      <c r="AQ197" s="54" t="n">
        <f aca="false">0.15*AF197/$AM$211</f>
        <v>0.0142208875356308</v>
      </c>
      <c r="AR197" s="53" t="n">
        <f aca="false">AQ197*$J$211</f>
        <v>148094.900707306</v>
      </c>
      <c r="AS197" s="54" t="n">
        <f aca="false">0.24*AH197/$AM$211</f>
        <v>0.0263195895815516</v>
      </c>
      <c r="AT197" s="53" t="n">
        <f aca="false">AS197*$J$211</f>
        <v>274089.57394332</v>
      </c>
      <c r="AU197" s="54" t="n">
        <f aca="false">0.25*AJ197/$AM$211</f>
        <v>0.00384038795071262</v>
      </c>
      <c r="AV197" s="53" t="n">
        <f aca="false">AU197*$J$211</f>
        <v>39993.4160799262</v>
      </c>
      <c r="AW197" s="54" t="n">
        <f aca="false">0.35*AL197/$AM$211</f>
        <v>0.00418264948227029</v>
      </c>
      <c r="AX197" s="53" t="n">
        <f aca="false">AW197*$J$211</f>
        <v>43557.6934434146</v>
      </c>
    </row>
    <row r="198" customFormat="false" ht="12.8" hidden="false" customHeight="false" outlineLevel="0" collapsed="false">
      <c r="A198" s="60" t="s">
        <v>91</v>
      </c>
      <c r="B198" s="50"/>
      <c r="C198" s="50"/>
      <c r="D198" s="50"/>
      <c r="E198" s="50"/>
      <c r="F198" s="50"/>
      <c r="G198" s="50"/>
      <c r="H198" s="50"/>
      <c r="I198" s="54" t="n">
        <f aca="false">AO198+AQ198+AS198+AU198+AW198</f>
        <v>0.129167913305213</v>
      </c>
      <c r="J198" s="53" t="n">
        <f aca="false">ROUND(AP198+AR198+AT198+AV198+AX198,0)</f>
        <v>1345142</v>
      </c>
      <c r="K198" s="54" t="n">
        <f aca="false">I198-DatosMinisterio!J198</f>
        <v>0</v>
      </c>
      <c r="L198" s="53" t="n">
        <f aca="false">J198-DatosMinisterio!K198</f>
        <v>0</v>
      </c>
      <c r="M198" s="54" t="n">
        <f aca="false">P231/P$244</f>
        <v>0.0370730926436734</v>
      </c>
      <c r="N198" s="53" t="n">
        <f aca="false">ROUND((N$211*M198),0)</f>
        <v>7335434</v>
      </c>
      <c r="O198" s="53" t="n">
        <f aca="false">N198-DatosMinisterio!L198</f>
        <v>-1</v>
      </c>
      <c r="P198" s="55" t="n">
        <f aca="false">N198+J198</f>
        <v>8680576</v>
      </c>
      <c r="Q198" s="53" t="n">
        <f aca="false">P198-DatosMinisterio!M198</f>
        <v>-1</v>
      </c>
      <c r="S198" s="55" t="n">
        <f aca="false">B198+DatosMinisterio!B198</f>
        <v>8867</v>
      </c>
      <c r="T198" s="55" t="n">
        <f aca="false">C198+DatosMinisterio!C198</f>
        <v>50</v>
      </c>
      <c r="U198" s="55" t="n">
        <f aca="false">D198+DatosMinisterio!D198</f>
        <v>345.488181818182</v>
      </c>
      <c r="V198" s="55" t="n">
        <f aca="false">E198+DatosMinisterio!E198</f>
        <v>244.833636363636</v>
      </c>
      <c r="W198" s="55" t="n">
        <f aca="false">F198+DatosMinisterio!F198</f>
        <v>113</v>
      </c>
      <c r="X198" s="55" t="n">
        <f aca="false">G198+DatosMinisterio!G198</f>
        <v>322</v>
      </c>
      <c r="Y198" s="55" t="n">
        <f aca="false">H198+DatosMinisterio!H198</f>
        <v>47</v>
      </c>
      <c r="Z198" s="55" t="n">
        <f aca="false">X198+0.33*Y198</f>
        <v>337.51</v>
      </c>
      <c r="AC198" s="61" t="n">
        <f aca="false">IF(T198&gt;0,S198/T198,0)</f>
        <v>177.34</v>
      </c>
      <c r="AD198" s="62" t="n">
        <f aca="false">EXP((((AC198-AC$211)/AC$212+2)/4-1.9)^3)</f>
        <v>0.0342748932260002</v>
      </c>
      <c r="AE198" s="63" t="n">
        <f aca="false">S198/U198</f>
        <v>25.6651326055094</v>
      </c>
      <c r="AF198" s="62" t="n">
        <f aca="false">EXP((((AE198-AE$211)/AE$212+2)/4-1.9)^3)</f>
        <v>0.403540012227312</v>
      </c>
      <c r="AG198" s="62" t="n">
        <f aca="false">V198/U198</f>
        <v>0.708659946268388</v>
      </c>
      <c r="AH198" s="62" t="n">
        <f aca="false">EXP((((AG198-AG$211)/AG$212+2)/4-1.9)^3)</f>
        <v>0.146091839717069</v>
      </c>
      <c r="AI198" s="62" t="n">
        <f aca="false">W198/U198</f>
        <v>0.327073416535758</v>
      </c>
      <c r="AJ198" s="62" t="n">
        <f aca="false">EXP((((AI198-AI$211)/AI$212+2)/4-1.9)^3)</f>
        <v>0.331701632339196</v>
      </c>
      <c r="AK198" s="62" t="n">
        <f aca="false">Z198/U198</f>
        <v>0.976907511637024</v>
      </c>
      <c r="AL198" s="62" t="n">
        <f aca="false">EXP((((AK198-AK$211)/AK$212+2)/4-1.9)^3)</f>
        <v>0.537363000773308</v>
      </c>
      <c r="AM198" s="62" t="n">
        <f aca="false">0.01*AD198+0.15*AF198+0.24*AH198+0.25*AJ198+0.35*AL198</f>
        <v>0.36693825065391</v>
      </c>
      <c r="AO198" s="54" t="n">
        <f aca="false">0.01*AD198/$AM$211</f>
        <v>0.000120652900832001</v>
      </c>
      <c r="AP198" s="53" t="n">
        <f aca="false">AO198*$J$211</f>
        <v>1256.46724397438</v>
      </c>
      <c r="AQ198" s="54" t="n">
        <f aca="false">0.15*AF198/$AM$211</f>
        <v>0.0213078445303832</v>
      </c>
      <c r="AR198" s="53" t="n">
        <f aca="false">AQ198*$J$211</f>
        <v>221897.762154957</v>
      </c>
      <c r="AS198" s="54" t="n">
        <f aca="false">0.24*AH198/$AM$211</f>
        <v>0.0123423784052243</v>
      </c>
      <c r="AT198" s="53" t="n">
        <f aca="false">AS198*$J$211</f>
        <v>128532.294474165</v>
      </c>
      <c r="AU198" s="54" t="n">
        <f aca="false">0.25*AJ198/$AM$211</f>
        <v>0.0291910202962171</v>
      </c>
      <c r="AV198" s="53" t="n">
        <f aca="false">AU198*$J$211</f>
        <v>303992.366262776</v>
      </c>
      <c r="AW198" s="54" t="n">
        <f aca="false">0.35*AL198/$AM$211</f>
        <v>0.0662060171725561</v>
      </c>
      <c r="AX198" s="53" t="n">
        <f aca="false">AW198*$J$211</f>
        <v>689462.842233282</v>
      </c>
    </row>
    <row r="199" customFormat="false" ht="12.8" hidden="false" customHeight="false" outlineLevel="0" collapsed="false">
      <c r="A199" s="60" t="s">
        <v>92</v>
      </c>
      <c r="B199" s="50"/>
      <c r="C199" s="50"/>
      <c r="D199" s="50"/>
      <c r="E199" s="50"/>
      <c r="F199" s="50"/>
      <c r="G199" s="50"/>
      <c r="H199" s="50"/>
      <c r="I199" s="54" t="n">
        <f aca="false">AO199+AQ199+AS199+AU199+AW199</f>
        <v>0.0058159834284263</v>
      </c>
      <c r="J199" s="53" t="n">
        <f aca="false">ROUND(AP199+AR199+AT199+AV199+AX199,0)</f>
        <v>60567</v>
      </c>
      <c r="K199" s="54" t="n">
        <f aca="false">I199-DatosMinisterio!J199</f>
        <v>0</v>
      </c>
      <c r="L199" s="53" t="n">
        <f aca="false">J199-DatosMinisterio!K199</f>
        <v>0</v>
      </c>
      <c r="M199" s="54" t="n">
        <f aca="false">P232/P$244</f>
        <v>0.00978311325508988</v>
      </c>
      <c r="N199" s="53" t="n">
        <f aca="false">ROUND((N$211*M199),0)</f>
        <v>1935727</v>
      </c>
      <c r="O199" s="53" t="n">
        <f aca="false">N199-DatosMinisterio!L199</f>
        <v>-1</v>
      </c>
      <c r="P199" s="55" t="n">
        <f aca="false">N199+J199</f>
        <v>1996294</v>
      </c>
      <c r="Q199" s="53" t="n">
        <f aca="false">P199-DatosMinisterio!M199</f>
        <v>-1</v>
      </c>
      <c r="S199" s="55" t="n">
        <f aca="false">B199+DatosMinisterio!B199</f>
        <v>2714</v>
      </c>
      <c r="T199" s="55" t="n">
        <f aca="false">C199+DatosMinisterio!C199</f>
        <v>22</v>
      </c>
      <c r="U199" s="55" t="n">
        <f aca="false">D199+DatosMinisterio!D199</f>
        <v>237.204545454545</v>
      </c>
      <c r="V199" s="55" t="n">
        <f aca="false">E199+DatosMinisterio!E199</f>
        <v>107.181818181818</v>
      </c>
      <c r="W199" s="55" t="n">
        <f aca="false">F199+DatosMinisterio!F199</f>
        <v>13</v>
      </c>
      <c r="X199" s="55" t="n">
        <f aca="false">G199+DatosMinisterio!G199</f>
        <v>62</v>
      </c>
      <c r="Y199" s="55" t="n">
        <f aca="false">H199+DatosMinisterio!H199</f>
        <v>3</v>
      </c>
      <c r="Z199" s="55" t="n">
        <f aca="false">X199+0.33*Y199</f>
        <v>62.99</v>
      </c>
      <c r="AC199" s="61" t="n">
        <f aca="false">IF(T199&gt;0,S199/T199,0)</f>
        <v>123.363636363636</v>
      </c>
      <c r="AD199" s="62" t="n">
        <f aca="false">EXP((((AC199-AC$211)/AC$212+2)/4-1.9)^3)</f>
        <v>0.0110539993206859</v>
      </c>
      <c r="AE199" s="63" t="n">
        <f aca="false">S199/U199</f>
        <v>11.4416019929099</v>
      </c>
      <c r="AF199" s="62" t="n">
        <f aca="false">EXP((((AE199-AE$211)/AE$212+2)/4-1.9)^3)</f>
        <v>0.00391535648708391</v>
      </c>
      <c r="AG199" s="62" t="n">
        <f aca="false">V199/U199</f>
        <v>0.451853981029031</v>
      </c>
      <c r="AH199" s="62" t="n">
        <f aca="false">EXP((((AG199-AG$211)/AG$212+2)/4-1.9)^3)</f>
        <v>0.00513915192937986</v>
      </c>
      <c r="AI199" s="62" t="n">
        <f aca="false">W199/U199</f>
        <v>0.0548050205997893</v>
      </c>
      <c r="AJ199" s="62" t="n">
        <f aca="false">EXP((((AI199-AI$211)/AI$212+2)/4-1.9)^3)</f>
        <v>0.0168111310701248</v>
      </c>
      <c r="AK199" s="62" t="n">
        <f aca="false">Z199/U199</f>
        <v>0.265551403660056</v>
      </c>
      <c r="AL199" s="62" t="n">
        <f aca="false">EXP((((AK199-AK$211)/AK$212+2)/4-1.9)^3)</f>
        <v>0.0296798139680663</v>
      </c>
      <c r="AM199" s="62" t="n">
        <f aca="false">0.01*AD199+0.15*AF199+0.24*AH199+0.25*AJ199+0.35*AL199</f>
        <v>0.016521957585675</v>
      </c>
      <c r="AO199" s="54" t="n">
        <f aca="false">0.01*AD199/$AM$211</f>
        <v>3.89117793902858E-005</v>
      </c>
      <c r="AP199" s="53" t="n">
        <f aca="false">AO199*$J$211</f>
        <v>405.223379392497</v>
      </c>
      <c r="AQ199" s="54" t="n">
        <f aca="false">0.15*AF199/$AM$211</f>
        <v>0.0002067398641521</v>
      </c>
      <c r="AR199" s="53" t="n">
        <f aca="false">AQ199*$J$211</f>
        <v>2152.96827129355</v>
      </c>
      <c r="AS199" s="54" t="n">
        <f aca="false">0.24*AH199/$AM$211</f>
        <v>0.000434174543336483</v>
      </c>
      <c r="AT199" s="53" t="n">
        <f aca="false">AS199*$J$211</f>
        <v>4521.4502768518</v>
      </c>
      <c r="AU199" s="54" t="n">
        <f aca="false">0.25*AJ199/$AM$211</f>
        <v>0.00147944423670656</v>
      </c>
      <c r="AV199" s="53" t="n">
        <f aca="false">AU199*$J$211</f>
        <v>15406.7843366384</v>
      </c>
      <c r="AW199" s="54" t="n">
        <f aca="false">0.35*AL199/$AM$211</f>
        <v>0.00365671300484087</v>
      </c>
      <c r="AX199" s="53" t="n">
        <f aca="false">AW199*$J$211</f>
        <v>38080.6435611123</v>
      </c>
    </row>
    <row r="200" customFormat="false" ht="12.8" hidden="false" customHeight="false" outlineLevel="0" collapsed="false">
      <c r="A200" s="60" t="s">
        <v>93</v>
      </c>
      <c r="B200" s="50"/>
      <c r="C200" s="50"/>
      <c r="D200" s="50"/>
      <c r="E200" s="50"/>
      <c r="F200" s="50"/>
      <c r="G200" s="50"/>
      <c r="H200" s="50"/>
      <c r="I200" s="54" t="n">
        <f aca="false">AO200+AQ200+AS200+AU200+AW200</f>
        <v>0.09255737606738</v>
      </c>
      <c r="J200" s="53" t="n">
        <f aca="false">ROUND(AP200+AR200+AT200+AV200+AX200,0)</f>
        <v>963883</v>
      </c>
      <c r="K200" s="54" t="n">
        <f aca="false">I200-DatosMinisterio!J200</f>
        <v>7.07767178198537E-016</v>
      </c>
      <c r="L200" s="53" t="n">
        <f aca="false">J200-DatosMinisterio!K200</f>
        <v>0</v>
      </c>
      <c r="M200" s="54" t="n">
        <f aca="false">P233/P$244</f>
        <v>0.0655729534422693</v>
      </c>
      <c r="N200" s="53" t="n">
        <f aca="false">ROUND((N$211*M200),0)</f>
        <v>12974533</v>
      </c>
      <c r="O200" s="53" t="n">
        <f aca="false">N200-DatosMinisterio!L200</f>
        <v>0</v>
      </c>
      <c r="P200" s="55" t="n">
        <f aca="false">N200+J200</f>
        <v>13938416</v>
      </c>
      <c r="Q200" s="53" t="n">
        <f aca="false">P200-DatosMinisterio!M200</f>
        <v>0</v>
      </c>
      <c r="S200" s="55" t="n">
        <f aca="false">B200+DatosMinisterio!B200</f>
        <v>8205</v>
      </c>
      <c r="T200" s="55" t="n">
        <f aca="false">C200+DatosMinisterio!C200</f>
        <v>28</v>
      </c>
      <c r="U200" s="55" t="n">
        <f aca="false">D200+DatosMinisterio!D200</f>
        <v>413.710227272727</v>
      </c>
      <c r="V200" s="55" t="n">
        <f aca="false">E200+DatosMinisterio!E200</f>
        <v>378.232954545455</v>
      </c>
      <c r="W200" s="55" t="n">
        <f aca="false">F200+DatosMinisterio!F200</f>
        <v>101</v>
      </c>
      <c r="X200" s="55" t="n">
        <f aca="false">G200+DatosMinisterio!G200</f>
        <v>249</v>
      </c>
      <c r="Y200" s="55" t="n">
        <f aca="false">H200+DatosMinisterio!H200</f>
        <v>43</v>
      </c>
      <c r="Z200" s="55" t="n">
        <f aca="false">X200+0.33*Y200</f>
        <v>263.19</v>
      </c>
      <c r="AC200" s="61" t="n">
        <f aca="false">IF(T200&gt;0,S200/T200,0)</f>
        <v>293.035714285714</v>
      </c>
      <c r="AD200" s="62" t="n">
        <f aca="false">EXP((((AC200-AC$211)/AC$212+2)/4-1.9)^3)</f>
        <v>0.19799381750951</v>
      </c>
      <c r="AE200" s="63" t="n">
        <f aca="false">S200/U200</f>
        <v>19.8327221787318</v>
      </c>
      <c r="AF200" s="62" t="n">
        <f aca="false">EXP((((AE200-AE$211)/AE$212+2)/4-1.9)^3)</f>
        <v>0.112920053329768</v>
      </c>
      <c r="AG200" s="62" t="n">
        <f aca="false">V200/U200</f>
        <v>0.914246082430337</v>
      </c>
      <c r="AH200" s="62" t="n">
        <f aca="false">EXP((((AG200-AG$211)/AG$212+2)/4-1.9)^3)</f>
        <v>0.545745302267668</v>
      </c>
      <c r="AI200" s="62" t="n">
        <f aca="false">W200/U200</f>
        <v>0.244132229134907</v>
      </c>
      <c r="AJ200" s="62" t="n">
        <f aca="false">EXP((((AI200-AI$211)/AI$212+2)/4-1.9)^3)</f>
        <v>0.173388093290494</v>
      </c>
      <c r="AK200" s="62" t="n">
        <f aca="false">Z200/U200</f>
        <v>0.636169914713032</v>
      </c>
      <c r="AL200" s="62" t="n">
        <f aca="false">EXP((((AK200-AK$211)/AK$212+2)/4-1.9)^3)</f>
        <v>0.199119283538137</v>
      </c>
      <c r="AM200" s="62" t="n">
        <f aca="false">0.01*AD200+0.15*AF200+0.24*AH200+0.25*AJ200+0.35*AL200</f>
        <v>0.262935591279772</v>
      </c>
      <c r="AO200" s="54" t="n">
        <f aca="false">0.01*AD200/$AM$211</f>
        <v>0.000696968719109034</v>
      </c>
      <c r="AP200" s="53" t="n">
        <f aca="false">AO200*$J$211</f>
        <v>7258.16254392957</v>
      </c>
      <c r="AQ200" s="54" t="n">
        <f aca="false">0.15*AF200/$AM$211</f>
        <v>0.00596243957924537</v>
      </c>
      <c r="AR200" s="53" t="n">
        <f aca="false">AQ200*$J$211</f>
        <v>62092.2495343033</v>
      </c>
      <c r="AS200" s="54" t="n">
        <f aca="false">0.24*AH200/$AM$211</f>
        <v>0.0461065795769708</v>
      </c>
      <c r="AT200" s="53" t="n">
        <f aca="false">AS200*$J$211</f>
        <v>480149.309056616</v>
      </c>
      <c r="AU200" s="54" t="n">
        <f aca="false">0.25*AJ200/$AM$211</f>
        <v>0.0152588195441543</v>
      </c>
      <c r="AV200" s="53" t="n">
        <f aca="false">AU200*$J$211</f>
        <v>158903.820850869</v>
      </c>
      <c r="AW200" s="54" t="n">
        <f aca="false">0.35*AL200/$AM$211</f>
        <v>0.0245325686479005</v>
      </c>
      <c r="AX200" s="53" t="n">
        <f aca="false">AW200*$J$211</f>
        <v>255479.716642371</v>
      </c>
    </row>
    <row r="201" customFormat="false" ht="12.8" hidden="false" customHeight="false" outlineLevel="0" collapsed="false">
      <c r="A201" s="60" t="s">
        <v>94</v>
      </c>
      <c r="B201" s="50"/>
      <c r="C201" s="50"/>
      <c r="D201" s="50"/>
      <c r="E201" s="50"/>
      <c r="F201" s="50"/>
      <c r="G201" s="50"/>
      <c r="H201" s="50"/>
      <c r="I201" s="54" t="n">
        <f aca="false">AO201+AQ201+AS201+AU201+AW201</f>
        <v>0.0022610162312436</v>
      </c>
      <c r="J201" s="53" t="n">
        <f aca="false">ROUND(AP201+AR201+AT201+AV201+AX201,0)</f>
        <v>23546</v>
      </c>
      <c r="K201" s="54" t="n">
        <f aca="false">I201-DatosMinisterio!J201</f>
        <v>0</v>
      </c>
      <c r="L201" s="53" t="n">
        <f aca="false">J201-DatosMinisterio!K201</f>
        <v>-1</v>
      </c>
      <c r="M201" s="54" t="n">
        <f aca="false">P234/P$244</f>
        <v>0.00841768089855192</v>
      </c>
      <c r="N201" s="53" t="n">
        <f aca="false">ROUND((N$211*M201),0)</f>
        <v>1665557</v>
      </c>
      <c r="O201" s="53" t="n">
        <f aca="false">N201-DatosMinisterio!L201</f>
        <v>-2</v>
      </c>
      <c r="P201" s="55" t="n">
        <f aca="false">N201+J201</f>
        <v>1689103</v>
      </c>
      <c r="Q201" s="53" t="n">
        <f aca="false">P201-DatosMinisterio!M201</f>
        <v>-3</v>
      </c>
      <c r="S201" s="55" t="n">
        <f aca="false">B201+DatosMinisterio!B201</f>
        <v>3226</v>
      </c>
      <c r="T201" s="55" t="n">
        <f aca="false">C201+DatosMinisterio!C201</f>
        <v>26</v>
      </c>
      <c r="U201" s="55" t="n">
        <f aca="false">D201+DatosMinisterio!D201</f>
        <v>246.164318181818</v>
      </c>
      <c r="V201" s="55" t="n">
        <f aca="false">E201+DatosMinisterio!E201</f>
        <v>66.2097727272727</v>
      </c>
      <c r="W201" s="55" t="n">
        <f aca="false">F201+DatosMinisterio!F201</f>
        <v>1</v>
      </c>
      <c r="X201" s="55" t="n">
        <f aca="false">G201+DatosMinisterio!G201</f>
        <v>23</v>
      </c>
      <c r="Y201" s="55" t="n">
        <f aca="false">H201+DatosMinisterio!H201</f>
        <v>5</v>
      </c>
      <c r="Z201" s="55" t="n">
        <f aca="false">X201+0.33*Y201</f>
        <v>24.65</v>
      </c>
      <c r="AC201" s="61" t="n">
        <f aca="false">IF(T201&gt;0,S201/T201,0)</f>
        <v>124.076923076923</v>
      </c>
      <c r="AD201" s="62" t="n">
        <f aca="false">EXP((((AC201-AC$211)/AC$212+2)/4-1.9)^3)</f>
        <v>0.0112367464829688</v>
      </c>
      <c r="AE201" s="63" t="n">
        <f aca="false">S201/U201</f>
        <v>13.1050674761777</v>
      </c>
      <c r="AF201" s="62" t="n">
        <f aca="false">EXP((((AE201-AE$211)/AE$212+2)/4-1.9)^3)</f>
        <v>0.00902428624501539</v>
      </c>
      <c r="AG201" s="62" t="n">
        <f aca="false">V201/U201</f>
        <v>0.268965759198171</v>
      </c>
      <c r="AH201" s="62" t="n">
        <f aca="false">EXP((((AG201-AG$211)/AG$212+2)/4-1.9)^3)</f>
        <v>0.000102866664127157</v>
      </c>
      <c r="AI201" s="62" t="n">
        <f aca="false">W201/U201</f>
        <v>0.00406232717798441</v>
      </c>
      <c r="AJ201" s="62" t="n">
        <f aca="false">EXP((((AI201-AI$211)/AI$212+2)/4-1.9)^3)</f>
        <v>0.0070986134959909</v>
      </c>
      <c r="AK201" s="62" t="n">
        <f aca="false">Z201/U201</f>
        <v>0.100136364937316</v>
      </c>
      <c r="AL201" s="62" t="n">
        <f aca="false">EXP((((AK201-AK$211)/AK$212+2)/4-1.9)^3)</f>
        <v>0.00902202534394064</v>
      </c>
      <c r="AM201" s="62" t="n">
        <f aca="false">0.01*AD201+0.15*AF201+0.24*AH201+0.25*AJ201+0.35*AL201</f>
        <v>0.00642306064534946</v>
      </c>
      <c r="AO201" s="54" t="n">
        <f aca="false">0.01*AD201/$AM$211</f>
        <v>3.95550775357494E-005</v>
      </c>
      <c r="AP201" s="53" t="n">
        <f aca="false">AO201*$J$211</f>
        <v>411.922621949541</v>
      </c>
      <c r="AQ201" s="54" t="n">
        <f aca="false">0.15*AF201/$AM$211</f>
        <v>0.000476503153293628</v>
      </c>
      <c r="AR201" s="53" t="n">
        <f aca="false">AQ201*$J$211</f>
        <v>4962.25618808451</v>
      </c>
      <c r="AS201" s="54" t="n">
        <f aca="false">0.24*AH201/$AM$211</f>
        <v>8.69055586129463E-006</v>
      </c>
      <c r="AT201" s="53" t="n">
        <f aca="false">AS201*$J$211</f>
        <v>90.5025796839361</v>
      </c>
      <c r="AU201" s="54" t="n">
        <f aca="false">0.25*AJ201/$AM$211</f>
        <v>0.000624705308729304</v>
      </c>
      <c r="AV201" s="53" t="n">
        <f aca="false">AU201*$J$211</f>
        <v>6505.6186145761</v>
      </c>
      <c r="AW201" s="54" t="n">
        <f aca="false">0.35*AL201/$AM$211</f>
        <v>0.00111156213582363</v>
      </c>
      <c r="AX201" s="53" t="n">
        <f aca="false">AW201*$J$211</f>
        <v>11575.6969262537</v>
      </c>
    </row>
    <row r="202" customFormat="false" ht="12.8" hidden="false" customHeight="false" outlineLevel="0" collapsed="false">
      <c r="A202" s="60" t="s">
        <v>95</v>
      </c>
      <c r="B202" s="50"/>
      <c r="C202" s="50"/>
      <c r="D202" s="50"/>
      <c r="E202" s="50"/>
      <c r="F202" s="50"/>
      <c r="G202" s="50"/>
      <c r="H202" s="50"/>
      <c r="I202" s="54" t="n">
        <f aca="false">AO202+AQ202+AS202+AU202+AW202</f>
        <v>0.0700608664344738</v>
      </c>
      <c r="J202" s="53" t="n">
        <f aca="false">ROUND(AP202+AR202+AT202+AV202+AX202,0)</f>
        <v>729607</v>
      </c>
      <c r="K202" s="54" t="n">
        <f aca="false">I202-DatosMinisterio!J202</f>
        <v>0</v>
      </c>
      <c r="L202" s="53" t="n">
        <f aca="false">J202-DatosMinisterio!K202</f>
        <v>0</v>
      </c>
      <c r="M202" s="54" t="n">
        <f aca="false">P235/P$244</f>
        <v>0.0417477080193511</v>
      </c>
      <c r="N202" s="53" t="n">
        <f aca="false">ROUND((N$211*M202),0)</f>
        <v>8260373</v>
      </c>
      <c r="O202" s="53" t="n">
        <f aca="false">N202-DatosMinisterio!L202</f>
        <v>1</v>
      </c>
      <c r="P202" s="55" t="n">
        <f aca="false">N202+J202</f>
        <v>8989980</v>
      </c>
      <c r="Q202" s="53" t="n">
        <f aca="false">P202-DatosMinisterio!M202</f>
        <v>1</v>
      </c>
      <c r="S202" s="55" t="n">
        <f aca="false">B202+DatosMinisterio!B202</f>
        <v>8850</v>
      </c>
      <c r="T202" s="55" t="n">
        <f aca="false">C202+DatosMinisterio!C202</f>
        <v>65</v>
      </c>
      <c r="U202" s="55" t="n">
        <f aca="false">D202+DatosMinisterio!D202</f>
        <v>352.626590909091</v>
      </c>
      <c r="V202" s="55" t="n">
        <f aca="false">E202+DatosMinisterio!E202</f>
        <v>285.876590909091</v>
      </c>
      <c r="W202" s="55" t="n">
        <f aca="false">F202+DatosMinisterio!F202</f>
        <v>33</v>
      </c>
      <c r="X202" s="55" t="n">
        <f aca="false">G202+DatosMinisterio!G202</f>
        <v>196</v>
      </c>
      <c r="Y202" s="55" t="n">
        <f aca="false">H202+DatosMinisterio!H202</f>
        <v>45</v>
      </c>
      <c r="Z202" s="55" t="n">
        <f aca="false">X202+0.33*Y202</f>
        <v>210.85</v>
      </c>
      <c r="AC202" s="61" t="n">
        <f aca="false">IF(T202&gt;0,S202/T202,0)</f>
        <v>136.153846153846</v>
      </c>
      <c r="AD202" s="62" t="n">
        <f aca="false">EXP((((AC202-AC$211)/AC$212+2)/4-1.9)^3)</f>
        <v>0.0147435518220085</v>
      </c>
      <c r="AE202" s="63" t="n">
        <f aca="false">S202/U202</f>
        <v>25.097369932268</v>
      </c>
      <c r="AF202" s="62" t="n">
        <f aca="false">EXP((((AE202-AE$211)/AE$212+2)/4-1.9)^3)</f>
        <v>0.367709705203857</v>
      </c>
      <c r="AG202" s="62" t="n">
        <f aca="false">V202/U202</f>
        <v>0.810706277629504</v>
      </c>
      <c r="AH202" s="62" t="n">
        <f aca="false">EXP((((AG202-AG$211)/AG$212+2)/4-1.9)^3)</f>
        <v>0.318092067141014</v>
      </c>
      <c r="AI202" s="62" t="n">
        <f aca="false">W202/U202</f>
        <v>0.0935834133067621</v>
      </c>
      <c r="AJ202" s="62" t="n">
        <f aca="false">EXP((((AI202-AI$211)/AI$212+2)/4-1.9)^3)</f>
        <v>0.0302278988820584</v>
      </c>
      <c r="AK202" s="62" t="n">
        <f aca="false">Z202/U202</f>
        <v>0.597941293810024</v>
      </c>
      <c r="AL202" s="62" t="n">
        <f aca="false">EXP((((AK202-AK$211)/AK$212+2)/4-1.9)^3)</f>
        <v>0.170928244293686</v>
      </c>
      <c r="AM202" s="62" t="n">
        <f aca="false">0.01*AD202+0.15*AF202+0.24*AH202+0.25*AJ202+0.35*AL202</f>
        <v>0.199027847635947</v>
      </c>
      <c r="AO202" s="54" t="n">
        <f aca="false">0.01*AD202/$AM$211</f>
        <v>5.1899572207649E-005</v>
      </c>
      <c r="AP202" s="53" t="n">
        <f aca="false">AO202*$J$211</f>
        <v>540.476955013236</v>
      </c>
      <c r="AQ202" s="54" t="n">
        <f aca="false">0.15*AF202/$AM$211</f>
        <v>0.0194159215775197</v>
      </c>
      <c r="AR202" s="53" t="n">
        <f aca="false">AQ202*$J$211</f>
        <v>202195.465716132</v>
      </c>
      <c r="AS202" s="54" t="n">
        <f aca="false">0.24*AH202/$AM$211</f>
        <v>0.0268735931312646</v>
      </c>
      <c r="AT202" s="53" t="n">
        <f aca="false">AS202*$J$211</f>
        <v>279858.911509676</v>
      </c>
      <c r="AU202" s="54" t="n">
        <f aca="false">0.25*AJ202/$AM$211</f>
        <v>0.00266017144249639</v>
      </c>
      <c r="AV202" s="53" t="n">
        <f aca="false">AU202*$J$211</f>
        <v>27702.7593850132</v>
      </c>
      <c r="AW202" s="54" t="n">
        <f aca="false">0.35*AL202/$AM$211</f>
        <v>0.0210592807109855</v>
      </c>
      <c r="AX202" s="53" t="n">
        <f aca="false">AW202*$J$211</f>
        <v>219309.243396132</v>
      </c>
    </row>
    <row r="203" customFormat="false" ht="12.8" hidden="false" customHeight="false" outlineLevel="0" collapsed="false">
      <c r="A203" s="60" t="s">
        <v>96</v>
      </c>
      <c r="B203" s="50"/>
      <c r="C203" s="50"/>
      <c r="D203" s="50"/>
      <c r="E203" s="50"/>
      <c r="F203" s="50"/>
      <c r="G203" s="50"/>
      <c r="H203" s="50"/>
      <c r="I203" s="54" t="n">
        <f aca="false">AO203+AQ203+AS203+AU203+AW203</f>
        <v>0.00475155394121666</v>
      </c>
      <c r="J203" s="53" t="n">
        <f aca="false">ROUND(AP203+AR203+AT203+AV203+AX203,0)</f>
        <v>49482</v>
      </c>
      <c r="K203" s="54" t="n">
        <f aca="false">I203-DatosMinisterio!J203</f>
        <v>-2.86229373536173E-017</v>
      </c>
      <c r="L203" s="53" t="n">
        <f aca="false">J203-DatosMinisterio!K203</f>
        <v>0</v>
      </c>
      <c r="M203" s="54" t="n">
        <f aca="false">P236/P$244</f>
        <v>0.0124029079558319</v>
      </c>
      <c r="N203" s="53" t="n">
        <f aca="false">ROUND((N$211*M203),0)</f>
        <v>2454090</v>
      </c>
      <c r="O203" s="53" t="n">
        <f aca="false">N203-DatosMinisterio!L203</f>
        <v>0</v>
      </c>
      <c r="P203" s="55" t="n">
        <f aca="false">N203+J203</f>
        <v>2503572</v>
      </c>
      <c r="Q203" s="53" t="n">
        <f aca="false">P203-DatosMinisterio!M203</f>
        <v>0</v>
      </c>
      <c r="S203" s="55" t="n">
        <f aca="false">B203+DatosMinisterio!B203</f>
        <v>4197</v>
      </c>
      <c r="T203" s="55" t="n">
        <f aca="false">C203+DatosMinisterio!C203</f>
        <v>37</v>
      </c>
      <c r="U203" s="55" t="n">
        <f aca="false">D203+DatosMinisterio!D203</f>
        <v>337.105</v>
      </c>
      <c r="V203" s="55" t="n">
        <f aca="false">E203+DatosMinisterio!E203</f>
        <v>176.931590909091</v>
      </c>
      <c r="W203" s="55" t="n">
        <f aca="false">F203+DatosMinisterio!F203</f>
        <v>13</v>
      </c>
      <c r="X203" s="55" t="n">
        <f aca="false">G203+DatosMinisterio!G203</f>
        <v>51</v>
      </c>
      <c r="Y203" s="55" t="n">
        <f aca="false">H203+DatosMinisterio!H203</f>
        <v>14</v>
      </c>
      <c r="Z203" s="55" t="n">
        <f aca="false">X203+0.33*Y203</f>
        <v>55.62</v>
      </c>
      <c r="AC203" s="61" t="n">
        <f aca="false">IF(T203&gt;0,S203/T203,0)</f>
        <v>113.432432432432</v>
      </c>
      <c r="AD203" s="62" t="n">
        <f aca="false">EXP((((AC203-AC$211)/AC$212+2)/4-1.9)^3)</f>
        <v>0.00876115991552659</v>
      </c>
      <c r="AE203" s="63" t="n">
        <f aca="false">S203/U203</f>
        <v>12.4501268150873</v>
      </c>
      <c r="AF203" s="62" t="n">
        <f aca="false">EXP((((AE203-AE$211)/AE$212+2)/4-1.9)^3)</f>
        <v>0.00656649192830413</v>
      </c>
      <c r="AG203" s="62" t="n">
        <f aca="false">V203/U203</f>
        <v>0.52485602678421</v>
      </c>
      <c r="AH203" s="62" t="n">
        <f aca="false">EXP((((AG203-AG$211)/AG$212+2)/4-1.9)^3)</f>
        <v>0.0167509031417492</v>
      </c>
      <c r="AI203" s="62" t="n">
        <f aca="false">W203/U203</f>
        <v>0.0385636522745139</v>
      </c>
      <c r="AJ203" s="62" t="n">
        <f aca="false">EXP((((AI203-AI$211)/AI$212+2)/4-1.9)^3)</f>
        <v>0.0129101401716997</v>
      </c>
      <c r="AK203" s="62" t="n">
        <f aca="false">Z203/U203</f>
        <v>0.164993103039112</v>
      </c>
      <c r="AL203" s="62" t="n">
        <f aca="false">EXP((((AK203-AK$211)/AK$212+2)/4-1.9)^3)</f>
        <v>0.0147937292681867</v>
      </c>
      <c r="AM203" s="62" t="n">
        <f aca="false">0.01*AD203+0.15*AF203+0.24*AH203+0.25*AJ203+0.35*AL203</f>
        <v>0.0134981424292109</v>
      </c>
      <c r="AO203" s="54" t="n">
        <f aca="false">0.01*AD203/$AM$211</f>
        <v>3.08406316977078E-005</v>
      </c>
      <c r="AP203" s="53" t="n">
        <f aca="false">AO203*$J$211</f>
        <v>321.17125443676</v>
      </c>
      <c r="AQ203" s="54" t="n">
        <f aca="false">0.15*AF203/$AM$211</f>
        <v>0.000346725937648794</v>
      </c>
      <c r="AR203" s="53" t="n">
        <f aca="false">AQ203*$J$211</f>
        <v>3610.76924208077</v>
      </c>
      <c r="AS203" s="54" t="n">
        <f aca="false">0.24*AH203/$AM$211</f>
        <v>0.00141517818931658</v>
      </c>
      <c r="AT203" s="53" t="n">
        <f aca="false">AS203*$J$211</f>
        <v>14737.5241457239</v>
      </c>
      <c r="AU203" s="54" t="n">
        <f aca="false">0.25*AJ203/$AM$211</f>
        <v>0.00113614202354518</v>
      </c>
      <c r="AV203" s="53" t="n">
        <f aca="false">AU203*$J$211</f>
        <v>11831.6694189972</v>
      </c>
      <c r="AW203" s="54" t="n">
        <f aca="false">0.35*AL203/$AM$211</f>
        <v>0.0018226671590084</v>
      </c>
      <c r="AX203" s="53" t="n">
        <f aca="false">AW203*$J$211</f>
        <v>18981.0735271975</v>
      </c>
    </row>
    <row r="204" customFormat="false" ht="12.8" hidden="false" customHeight="false" outlineLevel="0" collapsed="false">
      <c r="A204" s="60" t="s">
        <v>97</v>
      </c>
      <c r="B204" s="50"/>
      <c r="C204" s="50"/>
      <c r="D204" s="50"/>
      <c r="E204" s="50"/>
      <c r="F204" s="50"/>
      <c r="G204" s="50"/>
      <c r="H204" s="50"/>
      <c r="I204" s="54" t="n">
        <f aca="false">AO204+AQ204+AS204+AU204+AW204</f>
        <v>0.00598204672032748</v>
      </c>
      <c r="J204" s="53" t="n">
        <f aca="false">ROUND(AP204+AR204+AT204+AV204+AX204,0)</f>
        <v>62296</v>
      </c>
      <c r="K204" s="54" t="n">
        <f aca="false">I204-DatosMinisterio!J204</f>
        <v>-7.45931094670027E-017</v>
      </c>
      <c r="L204" s="53" t="n">
        <f aca="false">J204-DatosMinisterio!K204</f>
        <v>0</v>
      </c>
      <c r="M204" s="54" t="n">
        <f aca="false">P237/P$244</f>
        <v>0.0218807211788522</v>
      </c>
      <c r="N204" s="53" t="n">
        <f aca="false">ROUND((N$211*M204),0)</f>
        <v>4329409</v>
      </c>
      <c r="O204" s="53" t="n">
        <f aca="false">N204-DatosMinisterio!L204</f>
        <v>1</v>
      </c>
      <c r="P204" s="55" t="n">
        <f aca="false">N204+J204</f>
        <v>4391705</v>
      </c>
      <c r="Q204" s="53" t="n">
        <f aca="false">P204-DatosMinisterio!M204</f>
        <v>1</v>
      </c>
      <c r="S204" s="55" t="n">
        <f aca="false">B204+DatosMinisterio!B204</f>
        <v>4659</v>
      </c>
      <c r="T204" s="55" t="n">
        <f aca="false">C204+DatosMinisterio!C204</f>
        <v>24</v>
      </c>
      <c r="U204" s="55" t="n">
        <f aca="false">D204+DatosMinisterio!D204</f>
        <v>306.164318181818</v>
      </c>
      <c r="V204" s="55" t="n">
        <f aca="false">E204+DatosMinisterio!E204</f>
        <v>174.784545454545</v>
      </c>
      <c r="W204" s="55" t="n">
        <f aca="false">F204+DatosMinisterio!F204</f>
        <v>10</v>
      </c>
      <c r="X204" s="55" t="n">
        <f aca="false">G204+DatosMinisterio!G204</f>
        <v>20</v>
      </c>
      <c r="Y204" s="55" t="n">
        <f aca="false">H204+DatosMinisterio!H204</f>
        <v>5</v>
      </c>
      <c r="Z204" s="55" t="n">
        <f aca="false">X204+0.33*Y204</f>
        <v>21.65</v>
      </c>
      <c r="AC204" s="61" t="n">
        <f aca="false">IF(T204&gt;0,S204/T204,0)</f>
        <v>194.125</v>
      </c>
      <c r="AD204" s="62" t="n">
        <f aca="false">EXP((((AC204-AC$211)/AC$212+2)/4-1.9)^3)</f>
        <v>0.0466678004677417</v>
      </c>
      <c r="AE204" s="63" t="n">
        <f aca="false">S204/U204</f>
        <v>15.2173186858216</v>
      </c>
      <c r="AF204" s="62" t="n">
        <f aca="false">EXP((((AE204-AE$211)/AE$212+2)/4-1.9)^3)</f>
        <v>0.0229539955823653</v>
      </c>
      <c r="AG204" s="62" t="n">
        <f aca="false">V204/U204</f>
        <v>0.570884767018304</v>
      </c>
      <c r="AH204" s="62" t="n">
        <f aca="false">EXP((((AG204-AG$211)/AG$212+2)/4-1.9)^3)</f>
        <v>0.0319465313088146</v>
      </c>
      <c r="AI204" s="62" t="n">
        <f aca="false">W204/U204</f>
        <v>0.0326621993685803</v>
      </c>
      <c r="AJ204" s="62" t="n">
        <f aca="false">EXP((((AI204-AI$211)/AI$212+2)/4-1.9)^3)</f>
        <v>0.0116969671877576</v>
      </c>
      <c r="AK204" s="62" t="n">
        <f aca="false">Z204/U204</f>
        <v>0.0707136616329764</v>
      </c>
      <c r="AL204" s="62" t="n">
        <f aca="false">EXP((((AK204-AK$211)/AK$212+2)/4-1.9)^3)</f>
        <v>0.00712148861608444</v>
      </c>
      <c r="AM204" s="62" t="n">
        <f aca="false">0.01*AD204+0.15*AF204+0.24*AH204+0.25*AJ204+0.35*AL204</f>
        <v>0.0169937076687167</v>
      </c>
      <c r="AO204" s="54" t="n">
        <f aca="false">0.01*AD204/$AM$211</f>
        <v>0.000164277842231491</v>
      </c>
      <c r="AP204" s="53" t="n">
        <f aca="false">AO204*$J$211</f>
        <v>1710.77302121452</v>
      </c>
      <c r="AQ204" s="54" t="n">
        <f aca="false">0.15*AF204/$AM$211</f>
        <v>0.00121202397383245</v>
      </c>
      <c r="AR204" s="53" t="n">
        <f aca="false">AQ204*$J$211</f>
        <v>12621.8964610937</v>
      </c>
      <c r="AS204" s="54" t="n">
        <f aca="false">0.24*AH204/$AM$211</f>
        <v>0.00269896100228019</v>
      </c>
      <c r="AT204" s="53" t="n">
        <f aca="false">AS204*$J$211</f>
        <v>28106.7099816456</v>
      </c>
      <c r="AU204" s="54" t="n">
        <f aca="false">0.25*AJ204/$AM$211</f>
        <v>0.00102937813170861</v>
      </c>
      <c r="AV204" s="53" t="n">
        <f aca="false">AU204*$J$211</f>
        <v>10719.8409258003</v>
      </c>
      <c r="AW204" s="54" t="n">
        <f aca="false">0.35*AL204/$AM$211</f>
        <v>0.000877405770274739</v>
      </c>
      <c r="AX204" s="53" t="n">
        <f aca="false">AW204*$J$211</f>
        <v>9137.21595106411</v>
      </c>
    </row>
    <row r="205" customFormat="false" ht="12.8" hidden="false" customHeight="false" outlineLevel="0" collapsed="false">
      <c r="A205" s="60" t="s">
        <v>98</v>
      </c>
      <c r="B205" s="50"/>
      <c r="C205" s="50"/>
      <c r="D205" s="50"/>
      <c r="E205" s="50"/>
      <c r="F205" s="50"/>
      <c r="G205" s="50"/>
      <c r="H205" s="50"/>
      <c r="I205" s="54" t="n">
        <f aca="false">AO205+AQ205+AS205+AU205+AW205</f>
        <v>0.0248362191454026</v>
      </c>
      <c r="J205" s="53" t="n">
        <f aca="false">ROUND(AP205+AR205+AT205+AV205+AX205,0)</f>
        <v>258642</v>
      </c>
      <c r="K205" s="54" t="n">
        <f aca="false">I205-DatosMinisterio!J205</f>
        <v>0</v>
      </c>
      <c r="L205" s="53" t="n">
        <f aca="false">J205-DatosMinisterio!K205</f>
        <v>0</v>
      </c>
      <c r="M205" s="54" t="n">
        <f aca="false">P238/P$244</f>
        <v>0.0120197510208718</v>
      </c>
      <c r="N205" s="53" t="n">
        <f aca="false">ROUND((N$211*M205),0)</f>
        <v>2378277</v>
      </c>
      <c r="O205" s="53" t="n">
        <f aca="false">N205-DatosMinisterio!L205</f>
        <v>-1</v>
      </c>
      <c r="P205" s="55" t="n">
        <f aca="false">N205+J205</f>
        <v>2636919</v>
      </c>
      <c r="Q205" s="53" t="n">
        <f aca="false">P205-DatosMinisterio!M205</f>
        <v>-1</v>
      </c>
      <c r="S205" s="55" t="n">
        <f aca="false">B205+DatosMinisterio!B205</f>
        <v>7235</v>
      </c>
      <c r="T205" s="55" t="n">
        <f aca="false">C205+DatosMinisterio!C205</f>
        <v>50</v>
      </c>
      <c r="U205" s="55" t="n">
        <f aca="false">D205+DatosMinisterio!D205</f>
        <v>348.509090909091</v>
      </c>
      <c r="V205" s="55" t="n">
        <f aca="false">E205+DatosMinisterio!E205</f>
        <v>254.725681818182</v>
      </c>
      <c r="W205" s="55" t="n">
        <f aca="false">F205+DatosMinisterio!F205</f>
        <v>10</v>
      </c>
      <c r="X205" s="55" t="n">
        <f aca="false">G205+DatosMinisterio!G205</f>
        <v>34</v>
      </c>
      <c r="Y205" s="55" t="n">
        <f aca="false">H205+DatosMinisterio!H205</f>
        <v>9</v>
      </c>
      <c r="Z205" s="55" t="n">
        <f aca="false">X205+0.33*Y205</f>
        <v>36.97</v>
      </c>
      <c r="AC205" s="61" t="n">
        <f aca="false">IF(T205&gt;0,S205/T205,0)</f>
        <v>144.7</v>
      </c>
      <c r="AD205" s="62" t="n">
        <f aca="false">EXP((((AC205-AC$211)/AC$212+2)/4-1.9)^3)</f>
        <v>0.017747448350198</v>
      </c>
      <c r="AE205" s="63" t="n">
        <f aca="false">S205/U205</f>
        <v>20.7598601836394</v>
      </c>
      <c r="AF205" s="62" t="n">
        <f aca="false">EXP((((AE205-AE$211)/AE$212+2)/4-1.9)^3)</f>
        <v>0.14544945840659</v>
      </c>
      <c r="AG205" s="62" t="n">
        <f aca="false">V205/U205</f>
        <v>0.730901111227045</v>
      </c>
      <c r="AH205" s="62" t="n">
        <f aca="false">EXP((((AG205-AG$211)/AG$212+2)/4-1.9)^3)</f>
        <v>0.177150307971144</v>
      </c>
      <c r="AI205" s="62" t="n">
        <f aca="false">W205/U205</f>
        <v>0.0286936560934891</v>
      </c>
      <c r="AJ205" s="62" t="n">
        <f aca="false">EXP((((AI205-AI$211)/AI$212+2)/4-1.9)^3)</f>
        <v>0.0109368263937509</v>
      </c>
      <c r="AK205" s="62" t="n">
        <f aca="false">Z205/U205</f>
        <v>0.106080446577629</v>
      </c>
      <c r="AL205" s="62" t="n">
        <f aca="false">EXP((((AK205-AK$211)/AK$212+2)/4-1.9)^3)</f>
        <v>0.00945480346858562</v>
      </c>
      <c r="AM205" s="62" t="n">
        <f aca="false">0.01*AD205+0.15*AF205+0.24*AH205+0.25*AJ205+0.35*AL205</f>
        <v>0.0705543549700078</v>
      </c>
      <c r="AO205" s="54" t="n">
        <f aca="false">0.01*AD205/$AM$211</f>
        <v>6.24737504417131E-005</v>
      </c>
      <c r="AP205" s="53" t="n">
        <f aca="false">AO205*$J$211</f>
        <v>650.595389724956</v>
      </c>
      <c r="AQ205" s="54" t="n">
        <f aca="false">0.15*AF205/$AM$211</f>
        <v>0.00768006728663697</v>
      </c>
      <c r="AR205" s="53" t="n">
        <f aca="false">AQ205*$J$211</f>
        <v>79979.4527163088</v>
      </c>
      <c r="AS205" s="54" t="n">
        <f aca="false">0.24*AH205/$AM$211</f>
        <v>0.0149663125593895</v>
      </c>
      <c r="AT205" s="53" t="n">
        <f aca="false">AS205*$J$211</f>
        <v>155857.682362226</v>
      </c>
      <c r="AU205" s="54" t="n">
        <f aca="false">0.25*AJ205/$AM$211</f>
        <v>0.000962482816212722</v>
      </c>
      <c r="AV205" s="53" t="n">
        <f aca="false">AU205*$J$211</f>
        <v>10023.1997997577</v>
      </c>
      <c r="AW205" s="54" t="n">
        <f aca="false">0.35*AL205/$AM$211</f>
        <v>0.00116488273272166</v>
      </c>
      <c r="AX205" s="53" t="n">
        <f aca="false">AW205*$J$211</f>
        <v>12130.9722902901</v>
      </c>
    </row>
    <row r="206" customFormat="false" ht="12.8" hidden="false" customHeight="false" outlineLevel="0" collapsed="false">
      <c r="A206" s="60" t="s">
        <v>99</v>
      </c>
      <c r="B206" s="50"/>
      <c r="C206" s="50"/>
      <c r="D206" s="50"/>
      <c r="E206" s="50"/>
      <c r="F206" s="50"/>
      <c r="G206" s="50"/>
      <c r="H206" s="50"/>
      <c r="I206" s="54" t="n">
        <f aca="false">AO206+AQ206+AS206+AU206+AW206</f>
        <v>0.0198991347896011</v>
      </c>
      <c r="J206" s="53" t="n">
        <f aca="false">ROUND(AP206+AR206+AT206+AV206+AX206,0)</f>
        <v>207228</v>
      </c>
      <c r="K206" s="54" t="n">
        <f aca="false">I206-DatosMinisterio!J206</f>
        <v>1.21430643318377E-016</v>
      </c>
      <c r="L206" s="53" t="n">
        <f aca="false">J206-DatosMinisterio!K206</f>
        <v>0</v>
      </c>
      <c r="M206" s="54" t="n">
        <f aca="false">P239/P$244</f>
        <v>0.019002718217674</v>
      </c>
      <c r="N206" s="53" t="n">
        <f aca="false">ROUND((N$211*M206),0)</f>
        <v>3759956</v>
      </c>
      <c r="O206" s="53" t="n">
        <f aca="false">N206-DatosMinisterio!L206</f>
        <v>0</v>
      </c>
      <c r="P206" s="55" t="n">
        <f aca="false">N206+J206</f>
        <v>3967184</v>
      </c>
      <c r="Q206" s="53" t="n">
        <f aca="false">P206-DatosMinisterio!M206</f>
        <v>0</v>
      </c>
      <c r="S206" s="55" t="n">
        <f aca="false">B206+DatosMinisterio!B206</f>
        <v>6627</v>
      </c>
      <c r="T206" s="55" t="n">
        <f aca="false">C206+DatosMinisterio!C206</f>
        <v>34</v>
      </c>
      <c r="U206" s="55" t="n">
        <f aca="false">D206+DatosMinisterio!D206</f>
        <v>279.466136363636</v>
      </c>
      <c r="V206" s="55" t="n">
        <f aca="false">E206+DatosMinisterio!E206</f>
        <v>163.288863636364</v>
      </c>
      <c r="W206" s="55" t="n">
        <f aca="false">F206+DatosMinisterio!F206</f>
        <v>5</v>
      </c>
      <c r="X206" s="55" t="n">
        <f aca="false">G206+DatosMinisterio!G206</f>
        <v>9</v>
      </c>
      <c r="Y206" s="55" t="n">
        <f aca="false">H206+DatosMinisterio!H206</f>
        <v>1</v>
      </c>
      <c r="Z206" s="55" t="n">
        <f aca="false">X206+0.33*Y206</f>
        <v>9.33</v>
      </c>
      <c r="AC206" s="61" t="n">
        <f aca="false">IF(T206&gt;0,S206/T206,0)</f>
        <v>194.911764705882</v>
      </c>
      <c r="AD206" s="62" t="n">
        <f aca="false">EXP((((AC206-AC$211)/AC$212+2)/4-1.9)^3)</f>
        <v>0.0473250567078803</v>
      </c>
      <c r="AE206" s="63" t="n">
        <f aca="false">S206/U206</f>
        <v>23.7130698059856</v>
      </c>
      <c r="AF206" s="62" t="n">
        <f aca="false">EXP((((AE206-AE$211)/AE$212+2)/4-1.9)^3)</f>
        <v>0.285557127462012</v>
      </c>
      <c r="AG206" s="62" t="n">
        <f aca="false">V206/U206</f>
        <v>0.584288550165862</v>
      </c>
      <c r="AH206" s="62" t="n">
        <f aca="false">EXP((((AG206-AG$211)/AG$212+2)/4-1.9)^3)</f>
        <v>0.0380302537781717</v>
      </c>
      <c r="AI206" s="62" t="n">
        <f aca="false">W206/U206</f>
        <v>0.017891255323665</v>
      </c>
      <c r="AJ206" s="62" t="n">
        <f aca="false">EXP((((AI206-AI$211)/AI$212+2)/4-1.9)^3)</f>
        <v>0.00907762923020969</v>
      </c>
      <c r="AK206" s="62" t="n">
        <f aca="false">Z206/U206</f>
        <v>0.0333850824339589</v>
      </c>
      <c r="AL206" s="62" t="n">
        <f aca="false">EXP((((AK206-AK$211)/AK$212+2)/4-1.9)^3)</f>
        <v>0.00521620757129726</v>
      </c>
      <c r="AM206" s="62" t="n">
        <f aca="false">0.01*AD206+0.15*AF206+0.24*AH206+0.25*AJ206+0.35*AL206</f>
        <v>0.0565291605506483</v>
      </c>
      <c r="AO206" s="54" t="n">
        <f aca="false">0.01*AD206/$AM$211</f>
        <v>0.000166591485382464</v>
      </c>
      <c r="AP206" s="53" t="n">
        <f aca="false">AO206*$J$211</f>
        <v>1734.86706962444</v>
      </c>
      <c r="AQ206" s="54" t="n">
        <f aca="false">0.15*AF206/$AM$211</f>
        <v>0.0150780757598727</v>
      </c>
      <c r="AR206" s="53" t="n">
        <f aca="false">AQ206*$J$211</f>
        <v>157021.573155739</v>
      </c>
      <c r="AS206" s="54" t="n">
        <f aca="false">0.24*AH206/$AM$211</f>
        <v>0.00321293635487066</v>
      </c>
      <c r="AT206" s="53" t="n">
        <f aca="false">AS206*$J$211</f>
        <v>33459.1979059875</v>
      </c>
      <c r="AU206" s="54" t="n">
        <f aca="false">0.25*AJ206/$AM$211</f>
        <v>0.000798866310159164</v>
      </c>
      <c r="AV206" s="53" t="n">
        <f aca="false">AU206*$J$211</f>
        <v>8319.31386736652</v>
      </c>
      <c r="AW206" s="54" t="n">
        <f aca="false">0.35*AL206/$AM$211</f>
        <v>0.000642664879316116</v>
      </c>
      <c r="AX206" s="53" t="n">
        <f aca="false">AW206*$J$211</f>
        <v>6692.6477867101</v>
      </c>
    </row>
    <row r="207" customFormat="false" ht="12.8" hidden="false" customHeight="false" outlineLevel="0" collapsed="false">
      <c r="A207" s="60" t="s">
        <v>100</v>
      </c>
      <c r="B207" s="50"/>
      <c r="C207" s="50"/>
      <c r="D207" s="50"/>
      <c r="E207" s="50"/>
      <c r="F207" s="50"/>
      <c r="G207" s="50"/>
      <c r="H207" s="50"/>
      <c r="I207" s="54" t="n">
        <f aca="false">AO207+AQ207+AS207+AU207+AW207</f>
        <v>0.00834836977959015</v>
      </c>
      <c r="J207" s="53" t="n">
        <f aca="false">ROUND(AP207+AR207+AT207+AV207+AX207,0)</f>
        <v>86939</v>
      </c>
      <c r="K207" s="54" t="n">
        <f aca="false">I207-DatosMinisterio!J207</f>
        <v>0</v>
      </c>
      <c r="L207" s="53" t="n">
        <f aca="false">J207-DatosMinisterio!K207</f>
        <v>0</v>
      </c>
      <c r="M207" s="54" t="n">
        <f aca="false">P240/P$244</f>
        <v>0.0131116714362968</v>
      </c>
      <c r="N207" s="53" t="n">
        <f aca="false">ROUND((N$211*M207),0)</f>
        <v>2594329</v>
      </c>
      <c r="O207" s="53" t="n">
        <f aca="false">N207-DatosMinisterio!L207</f>
        <v>1</v>
      </c>
      <c r="P207" s="55" t="n">
        <f aca="false">N207+J207</f>
        <v>2681268</v>
      </c>
      <c r="Q207" s="53" t="n">
        <f aca="false">P207-DatosMinisterio!M207</f>
        <v>1</v>
      </c>
      <c r="S207" s="55" t="n">
        <f aca="false">B207+DatosMinisterio!B207</f>
        <v>3590</v>
      </c>
      <c r="T207" s="55" t="n">
        <f aca="false">C207+DatosMinisterio!C207</f>
        <v>37</v>
      </c>
      <c r="U207" s="55" t="n">
        <f aca="false">D207+DatosMinisterio!D207</f>
        <v>319.209318181818</v>
      </c>
      <c r="V207" s="55" t="n">
        <f aca="false">E207+DatosMinisterio!E207</f>
        <v>181.556590909091</v>
      </c>
      <c r="W207" s="55" t="n">
        <f aca="false">F207+DatosMinisterio!F207</f>
        <v>35</v>
      </c>
      <c r="X207" s="55" t="n">
        <f aca="false">G207+DatosMinisterio!G207</f>
        <v>58</v>
      </c>
      <c r="Y207" s="55" t="n">
        <f aca="false">H207+DatosMinisterio!H207</f>
        <v>8</v>
      </c>
      <c r="Z207" s="55" t="n">
        <f aca="false">X207+0.33*Y207</f>
        <v>60.64</v>
      </c>
      <c r="AC207" s="61" t="n">
        <f aca="false">IF(T207&gt;0,S207/T207,0)</f>
        <v>97.027027027027</v>
      </c>
      <c r="AD207" s="62" t="n">
        <f aca="false">EXP((((AC207-AC$211)/AC$212+2)/4-1.9)^3)</f>
        <v>0.00586519611542684</v>
      </c>
      <c r="AE207" s="63" t="n">
        <f aca="false">S207/U207</f>
        <v>11.2465388555956</v>
      </c>
      <c r="AF207" s="62" t="n">
        <f aca="false">EXP((((AE207-AE$211)/AE$212+2)/4-1.9)^3)</f>
        <v>0.00352885083721956</v>
      </c>
      <c r="AG207" s="62" t="n">
        <f aca="false">V207/U207</f>
        <v>0.568769708676482</v>
      </c>
      <c r="AH207" s="62" t="n">
        <f aca="false">EXP((((AG207-AG$211)/AG$212+2)/4-1.9)^3)</f>
        <v>0.0310625658374077</v>
      </c>
      <c r="AI207" s="62" t="n">
        <f aca="false">W207/U207</f>
        <v>0.109645921990487</v>
      </c>
      <c r="AJ207" s="62" t="n">
        <f aca="false">EXP((((AI207-AI$211)/AI$212+2)/4-1.9)^3)</f>
        <v>0.0378761361149135</v>
      </c>
      <c r="AK207" s="62" t="n">
        <f aca="false">Z207/U207</f>
        <v>0.189969391700089</v>
      </c>
      <c r="AL207" s="62" t="n">
        <f aca="false">EXP((((AK207-AK$211)/AK$212+2)/4-1.9)^3)</f>
        <v>0.0177254083965612</v>
      </c>
      <c r="AM207" s="62" t="n">
        <f aca="false">0.01*AD207+0.15*AF207+0.24*AH207+0.25*AJ207+0.35*AL207</f>
        <v>0.0237159223552399</v>
      </c>
      <c r="AO207" s="54" t="n">
        <f aca="false">0.01*AD207/$AM$211</f>
        <v>2.06463932829416E-005</v>
      </c>
      <c r="AP207" s="53" t="n">
        <f aca="false">AO207*$J$211</f>
        <v>215.009475009226</v>
      </c>
      <c r="AQ207" s="54" t="n">
        <f aca="false">0.15*AF207/$AM$211</f>
        <v>0.000186331473291505</v>
      </c>
      <c r="AR207" s="53" t="n">
        <f aca="false">AQ207*$J$211</f>
        <v>1940.4373297104</v>
      </c>
      <c r="AS207" s="54" t="n">
        <f aca="false">0.24*AH207/$AM$211</f>
        <v>0.00262428033314503</v>
      </c>
      <c r="AT207" s="53" t="n">
        <f aca="false">AS207*$J$211</f>
        <v>27328.9929613391</v>
      </c>
      <c r="AU207" s="54" t="n">
        <f aca="false">0.25*AJ207/$AM$211</f>
        <v>0.00333324575545682</v>
      </c>
      <c r="AV207" s="53" t="n">
        <f aca="false">AU207*$J$211</f>
        <v>34712.0879727518</v>
      </c>
      <c r="AW207" s="54" t="n">
        <f aca="false">0.35*AL207/$AM$211</f>
        <v>0.00218386582441385</v>
      </c>
      <c r="AX207" s="53" t="n">
        <f aca="false">AW207*$J$211</f>
        <v>22742.5603088634</v>
      </c>
    </row>
    <row r="208" customFormat="false" ht="12.8" hidden="false" customHeight="false" outlineLevel="0" collapsed="false">
      <c r="A208" s="60" t="s">
        <v>101</v>
      </c>
      <c r="B208" s="50"/>
      <c r="C208" s="50"/>
      <c r="D208" s="50"/>
      <c r="E208" s="50"/>
      <c r="F208" s="50"/>
      <c r="G208" s="50"/>
      <c r="H208" s="50"/>
      <c r="I208" s="54" t="n">
        <f aca="false">AO208+AQ208+AS208+AU208+AW208</f>
        <v>0.0164952803373926</v>
      </c>
      <c r="J208" s="53" t="n">
        <f aca="false">ROUND(AP208+AR208+AT208+AV208+AX208,0)</f>
        <v>171780</v>
      </c>
      <c r="K208" s="54" t="n">
        <f aca="false">I208-DatosMinisterio!J208</f>
        <v>-5.89805981832114E-017</v>
      </c>
      <c r="L208" s="53" t="n">
        <f aca="false">J208-DatosMinisterio!K208</f>
        <v>0</v>
      </c>
      <c r="M208" s="54" t="n">
        <f aca="false">P241/P$244</f>
        <v>0.0101689420997125</v>
      </c>
      <c r="N208" s="53" t="n">
        <f aca="false">ROUND((N$211*M208),0)</f>
        <v>2012069</v>
      </c>
      <c r="O208" s="53" t="n">
        <f aca="false">N208-DatosMinisterio!L208</f>
        <v>-1</v>
      </c>
      <c r="P208" s="55" t="n">
        <f aca="false">N208+J208</f>
        <v>2183849</v>
      </c>
      <c r="Q208" s="53" t="n">
        <f aca="false">P208-DatosMinisterio!M208</f>
        <v>-1</v>
      </c>
      <c r="S208" s="55" t="n">
        <f aca="false">B208+DatosMinisterio!B208</f>
        <v>6473</v>
      </c>
      <c r="T208" s="55" t="n">
        <f aca="false">C208+DatosMinisterio!C208</f>
        <v>26</v>
      </c>
      <c r="U208" s="55" t="n">
        <f aca="false">D208+DatosMinisterio!D208</f>
        <v>356.963181818182</v>
      </c>
      <c r="V208" s="55" t="n">
        <f aca="false">E208+DatosMinisterio!E208</f>
        <v>241.835909090909</v>
      </c>
      <c r="W208" s="55" t="n">
        <f aca="false">F208+DatosMinisterio!F208</f>
        <v>21</v>
      </c>
      <c r="X208" s="55" t="n">
        <f aca="false">G208+DatosMinisterio!G208</f>
        <v>54</v>
      </c>
      <c r="Y208" s="55" t="n">
        <f aca="false">H208+DatosMinisterio!H208</f>
        <v>11</v>
      </c>
      <c r="Z208" s="55" t="n">
        <f aca="false">X208+0.33*Y208</f>
        <v>57.63</v>
      </c>
      <c r="AC208" s="61" t="n">
        <f aca="false">IF(T208&gt;0,S208/T208,0)</f>
        <v>248.961538461538</v>
      </c>
      <c r="AD208" s="62" t="n">
        <f aca="false">EXP((((AC208-AC$211)/AC$212+2)/4-1.9)^3)</f>
        <v>0.112091796325811</v>
      </c>
      <c r="AE208" s="63" t="n">
        <f aca="false">S208/U208</f>
        <v>18.1335228104757</v>
      </c>
      <c r="AF208" s="62" t="n">
        <f aca="false">EXP((((AE208-AE$211)/AE$212+2)/4-1.9)^3)</f>
        <v>0.0671524305403897</v>
      </c>
      <c r="AG208" s="62" t="n">
        <f aca="false">V208/U208</f>
        <v>0.677481380177991</v>
      </c>
      <c r="AH208" s="62" t="n">
        <f aca="false">EXP((((AG208-AG$211)/AG$212+2)/4-1.9)^3)</f>
        <v>0.108925252248372</v>
      </c>
      <c r="AI208" s="62" t="n">
        <f aca="false">W208/U208</f>
        <v>0.0588295966352526</v>
      </c>
      <c r="AJ208" s="62" t="n">
        <f aca="false">EXP((((AI208-AI$211)/AI$212+2)/4-1.9)^3)</f>
        <v>0.0179173904092265</v>
      </c>
      <c r="AK208" s="62" t="n">
        <f aca="false">Z208/U208</f>
        <v>0.161445221623315</v>
      </c>
      <c r="AL208" s="62" t="n">
        <f aca="false">EXP((((AK208-AK$211)/AK$212+2)/4-1.9)^3)</f>
        <v>0.0144124334856815</v>
      </c>
      <c r="AM208" s="62" t="n">
        <f aca="false">0.01*AD208+0.15*AF208+0.24*AH208+0.25*AJ208+0.35*AL208</f>
        <v>0.046859542406221</v>
      </c>
      <c r="AO208" s="54" t="n">
        <f aca="false">0.01*AD208/$AM$211</f>
        <v>0.000394580379784225</v>
      </c>
      <c r="AP208" s="53" t="n">
        <f aca="false">AO208*$J$211</f>
        <v>4109.12061703495</v>
      </c>
      <c r="AQ208" s="54" t="n">
        <f aca="false">0.15*AF208/$AM$211</f>
        <v>0.0035458034059482</v>
      </c>
      <c r="AR208" s="53" t="n">
        <f aca="false">AQ208*$J$211</f>
        <v>36925.6420892039</v>
      </c>
      <c r="AS208" s="54" t="n">
        <f aca="false">0.24*AH208/$AM$211</f>
        <v>0.00920240777128666</v>
      </c>
      <c r="AT208" s="53" t="n">
        <f aca="false">AS208*$J$211</f>
        <v>95832.9542894022</v>
      </c>
      <c r="AU208" s="54" t="n">
        <f aca="false">0.25*AJ208/$AM$211</f>
        <v>0.00157679931630886</v>
      </c>
      <c r="AV208" s="53" t="n">
        <f aca="false">AU208*$J$211</f>
        <v>16420.6304001088</v>
      </c>
      <c r="AW208" s="54" t="n">
        <f aca="false">0.35*AL208/$AM$211</f>
        <v>0.0017756894640647</v>
      </c>
      <c r="AX208" s="53" t="n">
        <f aca="false">AW208*$J$211</f>
        <v>18491.8525098233</v>
      </c>
    </row>
    <row r="209" customFormat="false" ht="12.8" hidden="false" customHeight="false" outlineLevel="0" collapsed="false">
      <c r="A209" s="60" t="s">
        <v>102</v>
      </c>
      <c r="B209" s="50"/>
      <c r="C209" s="50"/>
      <c r="D209" s="50"/>
      <c r="E209" s="50"/>
      <c r="F209" s="50"/>
      <c r="G209" s="50"/>
      <c r="H209" s="50"/>
      <c r="I209" s="54" t="n">
        <f aca="false">AO209+AQ209+AS209+AU209+AW209</f>
        <v>0.0146104900180135</v>
      </c>
      <c r="J209" s="53" t="n">
        <f aca="false">ROUND(AP209+AR209+AT209+AV209+AX209,0)</f>
        <v>152152</v>
      </c>
      <c r="K209" s="54" t="n">
        <f aca="false">I209-DatosMinisterio!J209</f>
        <v>0</v>
      </c>
      <c r="L209" s="53" t="n">
        <f aca="false">J209-DatosMinisterio!K209</f>
        <v>0</v>
      </c>
      <c r="M209" s="54" t="n">
        <f aca="false">P242/P$244</f>
        <v>0.00726327342248558</v>
      </c>
      <c r="N209" s="53" t="n">
        <f aca="false">ROUND((N$211*M209),0)</f>
        <v>1437141</v>
      </c>
      <c r="O209" s="53" t="n">
        <f aca="false">N209-DatosMinisterio!L209</f>
        <v>-2</v>
      </c>
      <c r="P209" s="55" t="n">
        <f aca="false">N209+J209</f>
        <v>1589293</v>
      </c>
      <c r="Q209" s="53" t="n">
        <f aca="false">P209-DatosMinisterio!M209</f>
        <v>-2</v>
      </c>
      <c r="S209" s="55" t="n">
        <f aca="false">B209+DatosMinisterio!B209</f>
        <v>7484</v>
      </c>
      <c r="T209" s="55" t="n">
        <f aca="false">C209+DatosMinisterio!C209</f>
        <v>51</v>
      </c>
      <c r="U209" s="55" t="n">
        <f aca="false">D209+DatosMinisterio!D209</f>
        <v>412.023863636364</v>
      </c>
      <c r="V209" s="55" t="n">
        <f aca="false">E209+DatosMinisterio!E209</f>
        <v>257.501363636364</v>
      </c>
      <c r="W209" s="55" t="n">
        <f aca="false">F209+DatosMinisterio!F209</f>
        <v>39</v>
      </c>
      <c r="X209" s="55" t="n">
        <f aca="false">G209+DatosMinisterio!G209</f>
        <v>82</v>
      </c>
      <c r="Y209" s="55" t="n">
        <f aca="false">H209+DatosMinisterio!H209</f>
        <v>46</v>
      </c>
      <c r="Z209" s="55" t="n">
        <f aca="false">X209+0.33*Y209</f>
        <v>97.18</v>
      </c>
      <c r="AC209" s="61" t="n">
        <f aca="false">IF(T209&gt;0,S209/T209,0)</f>
        <v>146.745098039216</v>
      </c>
      <c r="AD209" s="62" t="n">
        <f aca="false">EXP((((AC209-AC$211)/AC$212+2)/4-1.9)^3)</f>
        <v>0.0185374935389387</v>
      </c>
      <c r="AE209" s="63" t="n">
        <f aca="false">S209/U209</f>
        <v>18.1639964587223</v>
      </c>
      <c r="AF209" s="62" t="n">
        <f aca="false">EXP((((AE209-AE$211)/AE$212+2)/4-1.9)^3)</f>
        <v>0.0678259433564618</v>
      </c>
      <c r="AG209" s="62" t="n">
        <f aca="false">V209/U209</f>
        <v>0.624967110797312</v>
      </c>
      <c r="AH209" s="62" t="n">
        <f aca="false">EXP((((AG209-AG$211)/AG$212+2)/4-1.9)^3)</f>
        <v>0.0622531196749951</v>
      </c>
      <c r="AI209" s="62" t="n">
        <f aca="false">W209/U209</f>
        <v>0.0946547116368479</v>
      </c>
      <c r="AJ209" s="62" t="n">
        <f aca="false">EXP((((AI209-AI$211)/AI$212+2)/4-1.9)^3)</f>
        <v>0.0306956735568215</v>
      </c>
      <c r="AK209" s="62" t="n">
        <f aca="false">Z209/U209</f>
        <v>0.23586012504792</v>
      </c>
      <c r="AL209" s="62" t="n">
        <f aca="false">EXP((((AK209-AK$211)/AK$212+2)/4-1.9)^3)</f>
        <v>0.0243752145135751</v>
      </c>
      <c r="AM209" s="62" t="n">
        <f aca="false">0.01*AD209+0.15*AF209+0.24*AH209+0.25*AJ209+0.35*AL209</f>
        <v>0.0415052586298142</v>
      </c>
      <c r="AO209" s="54" t="n">
        <f aca="false">0.01*AD209/$AM$211</f>
        <v>6.52548311348433E-005</v>
      </c>
      <c r="AP209" s="53" t="n">
        <f aca="false">AO209*$J$211</f>
        <v>679.557285955145</v>
      </c>
      <c r="AQ209" s="54" t="n">
        <f aca="false">0.15*AF209/$AM$211</f>
        <v>0.00358136643796297</v>
      </c>
      <c r="AR209" s="53" t="n">
        <f aca="false">AQ209*$J$211</f>
        <v>37295.9919483026</v>
      </c>
      <c r="AS209" s="54" t="n">
        <f aca="false">0.24*AH209/$AM$211</f>
        <v>0.00525937356544039</v>
      </c>
      <c r="AT209" s="53" t="n">
        <f aca="false">AS209*$J$211</f>
        <v>54770.5903731397</v>
      </c>
      <c r="AU209" s="54" t="n">
        <f aca="false">0.25*AJ209/$AM$211</f>
        <v>0.00270133741424266</v>
      </c>
      <c r="AV209" s="53" t="n">
        <f aca="false">AU209*$J$211</f>
        <v>28131.4576981816</v>
      </c>
      <c r="AW209" s="54" t="n">
        <f aca="false">0.35*AL209/$AM$211</f>
        <v>0.00300315776923258</v>
      </c>
      <c r="AX209" s="53" t="n">
        <f aca="false">AW209*$J$211</f>
        <v>31274.5846930112</v>
      </c>
    </row>
    <row r="210" customFormat="false" ht="12.8" hidden="false" customHeight="false" outlineLevel="0" collapsed="false">
      <c r="A210" s="64" t="s">
        <v>103</v>
      </c>
      <c r="B210" s="50"/>
      <c r="C210" s="50"/>
      <c r="D210" s="50"/>
      <c r="E210" s="50"/>
      <c r="F210" s="50"/>
      <c r="G210" s="50"/>
      <c r="H210" s="50"/>
      <c r="I210" s="65" t="n">
        <f aca="false">AO210+AQ210+AS210+AU210+AW210</f>
        <v>0.00956962912720543</v>
      </c>
      <c r="J210" s="66" t="n">
        <f aca="false">ROUND(AP210+AR210+AT210+AV210+AX210,0)</f>
        <v>99657</v>
      </c>
      <c r="K210" s="54" t="n">
        <f aca="false">I210-DatosMinisterio!J210</f>
        <v>-7.11236625150491E-017</v>
      </c>
      <c r="L210" s="53" t="n">
        <f aca="false">J210-DatosMinisterio!K210</f>
        <v>0</v>
      </c>
      <c r="M210" s="54" t="n">
        <f aca="false">P243/P$244</f>
        <v>0.00684724945400035</v>
      </c>
      <c r="N210" s="53" t="n">
        <f aca="false">ROUND((N$211*M210),0)</f>
        <v>1354825</v>
      </c>
      <c r="O210" s="53" t="n">
        <f aca="false">N210-DatosMinisterio!L210</f>
        <v>-1</v>
      </c>
      <c r="P210" s="55" t="n">
        <f aca="false">N210+J210</f>
        <v>1454482</v>
      </c>
      <c r="Q210" s="53" t="n">
        <f aca="false">P210-DatosMinisterio!M210</f>
        <v>-1</v>
      </c>
      <c r="S210" s="67" t="n">
        <f aca="false">B210+DatosMinisterio!B210</f>
        <v>8358</v>
      </c>
      <c r="T210" s="67" t="n">
        <f aca="false">C210+DatosMinisterio!C210</f>
        <v>37</v>
      </c>
      <c r="U210" s="67" t="n">
        <f aca="false">D210+DatosMinisterio!D210</f>
        <v>440.848181818182</v>
      </c>
      <c r="V210" s="67" t="n">
        <f aca="false">E210+DatosMinisterio!E210</f>
        <v>237.601136363636</v>
      </c>
      <c r="W210" s="67" t="n">
        <f aca="false">F210+DatosMinisterio!F210</f>
        <v>21</v>
      </c>
      <c r="X210" s="67" t="n">
        <f aca="false">G210+DatosMinisterio!G210</f>
        <v>63</v>
      </c>
      <c r="Y210" s="67" t="n">
        <f aca="false">H210+DatosMinisterio!H210</f>
        <v>9</v>
      </c>
      <c r="Z210" s="67" t="n">
        <f aca="false">X210+0.33*Y210</f>
        <v>65.97</v>
      </c>
      <c r="AC210" s="61" t="n">
        <f aca="false">IF(T210&gt;0,S210/T210,0)</f>
        <v>225.891891891892</v>
      </c>
      <c r="AD210" s="62" t="n">
        <f aca="false">EXP((((AC210-AC$211)/AC$212+2)/4-1.9)^3)</f>
        <v>0.079402249952483</v>
      </c>
      <c r="AE210" s="63" t="n">
        <f aca="false">S210/U210</f>
        <v>18.9589077253971</v>
      </c>
      <c r="AF210" s="62" t="n">
        <f aca="false">EXP((((AE210-AE$211)/AE$212+2)/4-1.9)^3)</f>
        <v>0.0872397862504073</v>
      </c>
      <c r="AG210" s="62" t="n">
        <f aca="false">V210/U210</f>
        <v>0.53896363002724</v>
      </c>
      <c r="AH210" s="62" t="n">
        <f aca="false">EXP((((AG210-AG$211)/AG$212+2)/4-1.9)^3)</f>
        <v>0.0205778228559847</v>
      </c>
      <c r="AI210" s="62" t="n">
        <f aca="false">W210/U210</f>
        <v>0.0476354465462239</v>
      </c>
      <c r="AJ210" s="62" t="n">
        <f aca="false">EXP((((AI210-AI$211)/AI$212+2)/4-1.9)^3)</f>
        <v>0.0149819647212302</v>
      </c>
      <c r="AK210" s="62" t="n">
        <f aca="false">Z210/U210</f>
        <v>0.149643352793066</v>
      </c>
      <c r="AL210" s="62" t="n">
        <f aca="false">EXP((((AK210-AK$211)/AK$212+2)/4-1.9)^3)</f>
        <v>0.0132031379990014</v>
      </c>
      <c r="AM210" s="62" t="n">
        <f aca="false">0.01*AD210+0.15*AF210+0.24*AH210+0.25*AJ210+0.35*AL210</f>
        <v>0.0271852574024803</v>
      </c>
      <c r="AO210" s="54" t="n">
        <f aca="false">0.01*AD210/$AM$211</f>
        <v>0.0002795081439404</v>
      </c>
      <c r="AP210" s="53" t="n">
        <f aca="false">AO210*$J$211</f>
        <v>2910.76986018093</v>
      </c>
      <c r="AQ210" s="54" t="n">
        <f aca="false">0.15*AF210/$AM$211</f>
        <v>0.00460646217466147</v>
      </c>
      <c r="AR210" s="53" t="n">
        <f aca="false">AQ210*$J$211</f>
        <v>47971.2364407071</v>
      </c>
      <c r="AS210" s="54" t="n">
        <f aca="false">0.24*AH210/$AM$211</f>
        <v>0.00173849050663001</v>
      </c>
      <c r="AT210" s="53" t="n">
        <f aca="false">AS210*$J$211</f>
        <v>18104.4662869942</v>
      </c>
      <c r="AU210" s="54" t="n">
        <f aca="false">0.25*AJ210/$AM$211</f>
        <v>0.00131847055792424</v>
      </c>
      <c r="AV210" s="53" t="n">
        <f aca="false">AU210*$J$211</f>
        <v>13730.4205431672</v>
      </c>
      <c r="AW210" s="54" t="n">
        <f aca="false">0.35*AL210/$AM$211</f>
        <v>0.00162669774404932</v>
      </c>
      <c r="AX210" s="53" t="n">
        <f aca="false">AW210*$J$211</f>
        <v>16940.2676367552</v>
      </c>
    </row>
    <row r="211" customFormat="false" ht="12.8" hidden="false" customHeight="false" outlineLevel="0" collapsed="false">
      <c r="A211" s="71" t="s">
        <v>49</v>
      </c>
      <c r="B211" s="50"/>
      <c r="C211" s="50"/>
      <c r="D211" s="50"/>
      <c r="E211" s="50"/>
      <c r="F211" s="50"/>
      <c r="G211" s="50"/>
      <c r="H211" s="50"/>
      <c r="I211" s="85" t="n">
        <f aca="false">SUM(I184:I210)</f>
        <v>1</v>
      </c>
      <c r="J211" s="74" t="n">
        <f aca="false">DatosMinisterio!K211</f>
        <v>10413900</v>
      </c>
      <c r="K211" s="72" t="n">
        <f aca="false">I211-DatosMinisterio!J211</f>
        <v>0</v>
      </c>
      <c r="L211" s="74" t="n">
        <f aca="false">J211-DatosMinisterio!K211</f>
        <v>0</v>
      </c>
      <c r="M211" s="72"/>
      <c r="N211" s="74" t="n">
        <f aca="false">DatosMinisterio!L211</f>
        <v>197864099</v>
      </c>
      <c r="O211" s="74"/>
      <c r="P211" s="76" t="n">
        <f aca="false">DatosMinisterio!M211</f>
        <v>208277999</v>
      </c>
      <c r="Q211" s="74"/>
      <c r="S211" s="76"/>
      <c r="T211" s="76"/>
      <c r="U211" s="76"/>
      <c r="V211" s="76"/>
      <c r="W211" s="76"/>
      <c r="X211" s="76"/>
      <c r="Y211" s="76"/>
      <c r="Z211" s="76"/>
      <c r="AB211" s="77" t="s">
        <v>225</v>
      </c>
      <c r="AC211" s="77" t="n">
        <f aca="false">AVERAGE(AC186:AC210)</f>
        <v>212.806471109194</v>
      </c>
      <c r="AD211" s="76"/>
      <c r="AE211" s="77" t="n">
        <f aca="false">AVERAGE(AE186:AE210)</f>
        <v>18.002437408408</v>
      </c>
      <c r="AF211" s="76"/>
      <c r="AG211" s="79" t="n">
        <f aca="false">AVERAGE(AG186:AG210)</f>
        <v>0.627817896774581</v>
      </c>
      <c r="AH211" s="76"/>
      <c r="AI211" s="79" t="n">
        <f aca="false">AVERAGE(AI186:AI210)</f>
        <v>0.150489899597732</v>
      </c>
      <c r="AJ211" s="76"/>
      <c r="AK211" s="79" t="n">
        <f aca="false">AVERAGE(AK186:AK210)</f>
        <v>0.394259899784803</v>
      </c>
      <c r="AL211" s="76"/>
      <c r="AM211" s="79" t="n">
        <f aca="false">SUM(AM186:AM210)</f>
        <v>2.84078484558983</v>
      </c>
      <c r="AO211" s="72" t="n">
        <f aca="false">SUM(AO184:AO210)</f>
        <v>0.00980038981804404</v>
      </c>
      <c r="AP211" s="74" t="n">
        <f aca="false">SUM(AP184:AP210)</f>
        <v>102060.279526129</v>
      </c>
      <c r="AQ211" s="72" t="n">
        <f aca="false">SUM(AQ184:AQ210)</f>
        <v>0.149806916236009</v>
      </c>
      <c r="AR211" s="74" t="n">
        <f aca="false">SUM(AR184:AR210)</f>
        <v>1560074.24499017</v>
      </c>
      <c r="AS211" s="72" t="n">
        <f aca="false">SUM(AS184:AS210)</f>
        <v>0.230394468194045</v>
      </c>
      <c r="AT211" s="74" t="n">
        <f aca="false">SUM(AT184:AT210)</f>
        <v>2399304.95232597</v>
      </c>
      <c r="AU211" s="72" t="n">
        <f aca="false">SUM(AU184:AU210)</f>
        <v>0.25480857270599</v>
      </c>
      <c r="AV211" s="74" t="n">
        <f aca="false">SUM(AV184:AV210)</f>
        <v>2653550.99530291</v>
      </c>
      <c r="AW211" s="72" t="n">
        <f aca="false">SUM(AW184:AW210)</f>
        <v>0.355189653045912</v>
      </c>
      <c r="AX211" s="74" t="n">
        <f aca="false">SUM(AX184:AX210)</f>
        <v>3698909.52785482</v>
      </c>
    </row>
    <row r="212" customFormat="false" ht="12.8" hidden="false" customHeight="false" outlineLevel="0" collapsed="false">
      <c r="A212" s="31" t="s">
        <v>50</v>
      </c>
      <c r="B212" s="25"/>
      <c r="C212" s="25"/>
      <c r="D212" s="25"/>
      <c r="E212" s="25"/>
      <c r="F212" s="25"/>
      <c r="G212" s="25"/>
      <c r="H212" s="25"/>
      <c r="I212" s="25"/>
      <c r="S212" s="25"/>
      <c r="T212" s="25"/>
      <c r="U212" s="25"/>
      <c r="V212" s="25"/>
      <c r="W212" s="25"/>
      <c r="X212" s="25"/>
      <c r="Y212" s="25"/>
      <c r="Z212" s="25"/>
      <c r="AB212" s="77" t="s">
        <v>226</v>
      </c>
      <c r="AC212" s="77" t="n">
        <f aca="false">_xlfn.STDEV.P(AC186:AC210)</f>
        <v>88.8845180179174</v>
      </c>
      <c r="AD212" s="76"/>
      <c r="AE212" s="77" t="n">
        <f aca="false">_xlfn.STDEV.P(AE186:AE210)</f>
        <v>4.43603857923166</v>
      </c>
      <c r="AF212" s="76"/>
      <c r="AG212" s="79" t="n">
        <f aca="false">_xlfn.STDEV.P(AG186:AG210)</f>
        <v>0.129266240408756</v>
      </c>
      <c r="AH212" s="76"/>
      <c r="AI212" s="79" t="n">
        <f aca="false">_xlfn.STDEV.P(AI186:AI210)</f>
        <v>0.120413131216074</v>
      </c>
      <c r="AJ212" s="76"/>
      <c r="AK212" s="79" t="n">
        <f aca="false">_xlfn.STDEV.P(AK186:AK210)</f>
        <v>0.266388453410543</v>
      </c>
      <c r="AL212" s="76"/>
      <c r="AM212" s="79"/>
    </row>
    <row r="213" customFormat="false" ht="12.8" hidden="false" customHeight="false" outlineLevel="0" collapsed="false">
      <c r="A213" s="31" t="s">
        <v>51</v>
      </c>
      <c r="B213" s="25"/>
      <c r="C213" s="25"/>
      <c r="D213" s="25"/>
      <c r="E213" s="25"/>
      <c r="F213" s="25"/>
      <c r="G213" s="25"/>
      <c r="H213" s="25"/>
      <c r="I213" s="25"/>
      <c r="S213" s="25"/>
      <c r="T213" s="25"/>
      <c r="U213" s="25"/>
      <c r="V213" s="25"/>
      <c r="W213" s="25"/>
      <c r="X213" s="25"/>
      <c r="Y213" s="25"/>
      <c r="Z213" s="25"/>
      <c r="AB213" s="1" t="n">
        <f aca="false">MIN(AC213:AL213)</f>
        <v>-2.77607004304972</v>
      </c>
      <c r="AC213" s="1" t="n">
        <f aca="false">(MIN(AC186:AC210)-AC211)/AC212</f>
        <v>-1.3025827969144</v>
      </c>
      <c r="AE213" s="1" t="n">
        <f aca="false">(MIN(AE186:AE210)-AE211)/AE212</f>
        <v>-1.52295757400346</v>
      </c>
      <c r="AG213" s="1" t="n">
        <f aca="false">(MIN(AG186:AG210)-AG211)/AG212</f>
        <v>-2.77607004304972</v>
      </c>
      <c r="AI213" s="1" t="n">
        <f aca="false">(MIN(AI186:AI210)-AI211)/AI212</f>
        <v>-1.21604322502828</v>
      </c>
      <c r="AK213" s="1" t="n">
        <f aca="false">(MIN(AK186:AK210)-AK211)/AK212</f>
        <v>-1.35469391683687</v>
      </c>
    </row>
    <row r="214" customFormat="false" ht="12.8" hidden="false" customHeight="false" outlineLevel="0" collapsed="false">
      <c r="B214" s="25"/>
      <c r="C214" s="25"/>
      <c r="D214" s="25"/>
      <c r="E214" s="25"/>
      <c r="F214" s="25"/>
      <c r="G214" s="25"/>
      <c r="H214" s="25"/>
      <c r="I214" s="25"/>
      <c r="S214" s="25"/>
      <c r="T214" s="25"/>
      <c r="U214" s="25"/>
      <c r="V214" s="25"/>
      <c r="W214" s="25"/>
      <c r="X214" s="25"/>
      <c r="Y214" s="25"/>
      <c r="Z214" s="25"/>
      <c r="AB214" s="1" t="n">
        <f aca="false">MAX(AC214:AM214)</f>
        <v>3.06068707603987</v>
      </c>
      <c r="AC214" s="1" t="n">
        <f aca="false">(MAX(AC186:AC210)-AC211)/AC212</f>
        <v>3.06068707603987</v>
      </c>
      <c r="AE214" s="1" t="n">
        <f aca="false">(MAX(AE186:AE210)-AE211)/AE212</f>
        <v>1.72737343470728</v>
      </c>
      <c r="AG214" s="1" t="n">
        <f aca="false">(MAX(AG186:AG210)-AG211)/AG212</f>
        <v>2.21580038802114</v>
      </c>
      <c r="AI214" s="1" t="n">
        <f aca="false">(MAX(AI186:AI210)-AI211)/AI212</f>
        <v>2.53199509931031</v>
      </c>
      <c r="AK214" s="1" t="n">
        <f aca="false">(MAX(AK186:AK210)-AK211)/AK212</f>
        <v>2.18721046048598</v>
      </c>
    </row>
    <row r="215" customFormat="false" ht="12.8" hidden="false" customHeight="false" outlineLevel="0" collapsed="false">
      <c r="A215" s="40" t="s">
        <v>122</v>
      </c>
      <c r="B215" s="40"/>
      <c r="C215" s="40"/>
      <c r="D215" s="40"/>
      <c r="E215" s="40"/>
      <c r="F215" s="40"/>
      <c r="G215" s="40"/>
      <c r="H215" s="40"/>
      <c r="I215" s="40"/>
      <c r="J215" s="40"/>
      <c r="S215" s="40"/>
      <c r="T215" s="40"/>
      <c r="U215" s="40"/>
      <c r="V215" s="40"/>
      <c r="W215" s="40"/>
      <c r="X215" s="40"/>
      <c r="Y215" s="40"/>
      <c r="Z215" s="40"/>
    </row>
    <row r="216" customFormat="false" ht="12.75" hidden="false" customHeight="true" outlineLevel="0" collapsed="false">
      <c r="A216" s="40" t="s">
        <v>123</v>
      </c>
      <c r="B216" s="40"/>
      <c r="C216" s="40"/>
      <c r="D216" s="40"/>
      <c r="E216" s="40"/>
      <c r="F216" s="40"/>
      <c r="G216" s="40"/>
      <c r="H216" s="40"/>
      <c r="I216" s="40"/>
      <c r="J216" s="40"/>
      <c r="S216" s="40"/>
      <c r="T216" s="40"/>
      <c r="U216" s="40"/>
      <c r="V216" s="40"/>
      <c r="W216" s="40"/>
      <c r="X216" s="40"/>
      <c r="Y216" s="40"/>
      <c r="Z216" s="40"/>
    </row>
    <row r="217" customFormat="false" ht="15.8" hidden="false" customHeight="true" outlineLevel="0" collapsed="false">
      <c r="A217" s="41" t="s">
        <v>8</v>
      </c>
      <c r="B217" s="45" t="s">
        <v>206</v>
      </c>
      <c r="C217" s="45"/>
      <c r="D217" s="45"/>
      <c r="E217" s="45"/>
      <c r="F217" s="45"/>
      <c r="G217" s="45"/>
      <c r="H217" s="45"/>
      <c r="I217" s="41" t="s">
        <v>10</v>
      </c>
      <c r="J217" s="43" t="s">
        <v>11</v>
      </c>
      <c r="K217" s="44" t="s">
        <v>207</v>
      </c>
      <c r="L217" s="43" t="s">
        <v>208</v>
      </c>
      <c r="M217" s="44" t="s">
        <v>209</v>
      </c>
      <c r="N217" s="43" t="s">
        <v>12</v>
      </c>
      <c r="O217" s="43" t="s">
        <v>210</v>
      </c>
      <c r="P217" s="41" t="s">
        <v>211</v>
      </c>
      <c r="Q217" s="43" t="s">
        <v>212</v>
      </c>
      <c r="S217" s="45" t="s">
        <v>206</v>
      </c>
      <c r="T217" s="45"/>
      <c r="U217" s="45"/>
      <c r="V217" s="45"/>
      <c r="W217" s="45"/>
      <c r="X217" s="45"/>
      <c r="Y217" s="45"/>
      <c r="Z217" s="45"/>
      <c r="AC217" s="46" t="s">
        <v>214</v>
      </c>
      <c r="AD217" s="46"/>
      <c r="AE217" s="46" t="s">
        <v>215</v>
      </c>
      <c r="AF217" s="46"/>
      <c r="AG217" s="46" t="s">
        <v>216</v>
      </c>
      <c r="AH217" s="46"/>
      <c r="AI217" s="46" t="s">
        <v>217</v>
      </c>
      <c r="AJ217" s="46"/>
      <c r="AK217" s="46" t="s">
        <v>218</v>
      </c>
      <c r="AL217" s="46"/>
      <c r="AM217" s="47" t="s">
        <v>219</v>
      </c>
      <c r="AO217" s="46" t="s">
        <v>214</v>
      </c>
      <c r="AP217" s="46"/>
      <c r="AQ217" s="46" t="s">
        <v>215</v>
      </c>
      <c r="AR217" s="46"/>
      <c r="AS217" s="46" t="s">
        <v>216</v>
      </c>
      <c r="AT217" s="46"/>
      <c r="AU217" s="46" t="s">
        <v>217</v>
      </c>
      <c r="AV217" s="46"/>
      <c r="AW217" s="47" t="s">
        <v>218</v>
      </c>
      <c r="AX217" s="47"/>
    </row>
    <row r="218" customFormat="false" ht="37.3" hidden="false" customHeight="false" outlineLevel="0" collapsed="false">
      <c r="A218" s="41"/>
      <c r="B218" s="46" t="s">
        <v>124</v>
      </c>
      <c r="C218" s="46" t="s">
        <v>125</v>
      </c>
      <c r="D218" s="46" t="s">
        <v>126</v>
      </c>
      <c r="E218" s="46" t="s">
        <v>127</v>
      </c>
      <c r="F218" s="46" t="s">
        <v>128</v>
      </c>
      <c r="G218" s="46" t="s">
        <v>129</v>
      </c>
      <c r="H218" s="46" t="s">
        <v>130</v>
      </c>
      <c r="I218" s="41"/>
      <c r="J218" s="43"/>
      <c r="K218" s="44"/>
      <c r="L218" s="43"/>
      <c r="M218" s="44"/>
      <c r="N218" s="43"/>
      <c r="O218" s="43"/>
      <c r="P218" s="41"/>
      <c r="Q218" s="43"/>
      <c r="S218" s="46" t="s">
        <v>124</v>
      </c>
      <c r="T218" s="46" t="s">
        <v>125</v>
      </c>
      <c r="U218" s="46" t="s">
        <v>126</v>
      </c>
      <c r="V218" s="46" t="s">
        <v>127</v>
      </c>
      <c r="W218" s="46" t="s">
        <v>128</v>
      </c>
      <c r="X218" s="46" t="s">
        <v>129</v>
      </c>
      <c r="Y218" s="46" t="s">
        <v>130</v>
      </c>
      <c r="Z218" s="41" t="s">
        <v>21</v>
      </c>
      <c r="AC218" s="46" t="s">
        <v>220</v>
      </c>
      <c r="AD218" s="46" t="s">
        <v>221</v>
      </c>
      <c r="AE218" s="46" t="s">
        <v>220</v>
      </c>
      <c r="AF218" s="46" t="s">
        <v>221</v>
      </c>
      <c r="AG218" s="46" t="s">
        <v>220</v>
      </c>
      <c r="AH218" s="46" t="s">
        <v>221</v>
      </c>
      <c r="AI218" s="46" t="s">
        <v>220</v>
      </c>
      <c r="AJ218" s="46" t="s">
        <v>221</v>
      </c>
      <c r="AK218" s="46" t="s">
        <v>220</v>
      </c>
      <c r="AL218" s="46" t="s">
        <v>221</v>
      </c>
      <c r="AM218" s="48" t="s">
        <v>222</v>
      </c>
      <c r="AO218" s="46" t="s">
        <v>223</v>
      </c>
      <c r="AP218" s="46" t="s">
        <v>224</v>
      </c>
      <c r="AQ218" s="46" t="s">
        <v>223</v>
      </c>
      <c r="AR218" s="46" t="s">
        <v>224</v>
      </c>
      <c r="AS218" s="46" t="s">
        <v>223</v>
      </c>
      <c r="AT218" s="46" t="s">
        <v>224</v>
      </c>
      <c r="AU218" s="46" t="s">
        <v>223</v>
      </c>
      <c r="AV218" s="46" t="s">
        <v>224</v>
      </c>
      <c r="AW218" s="46" t="s">
        <v>223</v>
      </c>
      <c r="AX218" s="48" t="s">
        <v>224</v>
      </c>
    </row>
    <row r="219" customFormat="false" ht="12.8" hidden="false" customHeight="false" outlineLevel="0" collapsed="false">
      <c r="A219" s="49" t="s">
        <v>79</v>
      </c>
      <c r="B219" s="50" t="n">
        <v>0</v>
      </c>
      <c r="C219" s="50"/>
      <c r="D219" s="50"/>
      <c r="E219" s="50"/>
      <c r="F219" s="50"/>
      <c r="G219" s="50"/>
      <c r="H219" s="50"/>
      <c r="I219" s="51" t="n">
        <f aca="false">AO219+AQ219+AS219+AU219+AW219</f>
        <v>0.120609278417016</v>
      </c>
      <c r="J219" s="52" t="n">
        <f aca="false">ROUND(AP219+AR219+AT219+AV219+AX219,0)</f>
        <v>1184918</v>
      </c>
      <c r="K219" s="51" t="n">
        <f aca="false">I219-DatosMinisterio!J219</f>
        <v>0</v>
      </c>
      <c r="L219" s="52" t="n">
        <f aca="false">J219-DatosMinisterio!K219</f>
        <v>0</v>
      </c>
      <c r="M219" s="54" t="n">
        <f aca="false">P252/P$277</f>
        <v>0.193469816295734</v>
      </c>
      <c r="N219" s="53" t="n">
        <f aca="false">ROUND((N$244*M219),0)</f>
        <v>36113897</v>
      </c>
      <c r="O219" s="53" t="n">
        <f aca="false">N219-DatosMinisterio!L219</f>
        <v>3</v>
      </c>
      <c r="P219" s="55" t="n">
        <f aca="false">N219+J219</f>
        <v>37298815</v>
      </c>
      <c r="Q219" s="53" t="n">
        <f aca="false">P219-DatosMinisterio!M219</f>
        <v>3</v>
      </c>
      <c r="S219" s="56" t="n">
        <f aca="false">B219+DatosMinisterio!B219</f>
        <v>27171</v>
      </c>
      <c r="T219" s="56" t="n">
        <f aca="false">C219+DatosMinisterio!C219</f>
        <v>68</v>
      </c>
      <c r="U219" s="56" t="n">
        <f aca="false">D219+DatosMinisterio!D219</f>
        <v>1998.95646747913</v>
      </c>
      <c r="V219" s="56" t="n">
        <f aca="false">E219+DatosMinisterio!E219</f>
        <v>1303.11673434868</v>
      </c>
      <c r="W219" s="56" t="n">
        <f aca="false">F219+DatosMinisterio!F219</f>
        <v>892</v>
      </c>
      <c r="X219" s="56" t="n">
        <f aca="false">G219+DatosMinisterio!G219</f>
        <v>1519</v>
      </c>
      <c r="Y219" s="56" t="n">
        <f aca="false">H219+DatosMinisterio!H219</f>
        <v>184</v>
      </c>
      <c r="Z219" s="56" t="n">
        <f aca="false">X219+0.33*Y219</f>
        <v>1579.72</v>
      </c>
      <c r="AC219" s="57" t="n">
        <f aca="false">IF(T219&gt;0,S219/T219,0)</f>
        <v>399.573529411765</v>
      </c>
      <c r="AD219" s="58" t="n">
        <f aca="false">EXP((((AC219-AC$244)/AC$245+2)/4-1.9)^3)</f>
        <v>0.68916531226711</v>
      </c>
      <c r="AE219" s="59" t="n">
        <f aca="false">S219/U219</f>
        <v>13.5925921559788</v>
      </c>
      <c r="AF219" s="58" t="n">
        <f aca="false">EXP((((AE219-AE$244)/AE$245+2)/4-1.9)^3)</f>
        <v>0.00961209776132997</v>
      </c>
      <c r="AG219" s="58" t="n">
        <f aca="false">V219/U219</f>
        <v>0.651898505819905</v>
      </c>
      <c r="AH219" s="58" t="n">
        <f aca="false">EXP((((AG219-AG$244)/AG$245+2)/4-1.9)^3)</f>
        <v>0.0949961304858258</v>
      </c>
      <c r="AI219" s="58" t="n">
        <f aca="false">W219/U219</f>
        <v>0.446232829234593</v>
      </c>
      <c r="AJ219" s="58" t="n">
        <f aca="false">EXP((((AI219-AI$244)/AI$245+2)/4-1.9)^3)</f>
        <v>0.622817541641329</v>
      </c>
      <c r="AK219" s="58" t="n">
        <f aca="false">Z219/U219</f>
        <v>0.790272337442232</v>
      </c>
      <c r="AL219" s="58" t="n">
        <f aca="false">EXP((((AK219-AK$244)/AK$245+2)/4-1.9)^3)</f>
        <v>0.451624383202494</v>
      </c>
      <c r="AM219" s="58" t="n">
        <f aca="false">0.01*AD219+0.15*AF219+0.24*AH219+0.25*AJ219+0.35*AL219</f>
        <v>0.344905458634674</v>
      </c>
      <c r="AO219" s="51" t="n">
        <f aca="false">0.01*AD219/$AM$244</f>
        <v>0.00240992796552446</v>
      </c>
      <c r="AP219" s="52" t="n">
        <f aca="false">AO219*$J$244</f>
        <v>23676.1782420493</v>
      </c>
      <c r="AQ219" s="51" t="n">
        <f aca="false">0.15*AF219/$AM$244</f>
        <v>0.000504185195991247</v>
      </c>
      <c r="AR219" s="52" t="n">
        <f aca="false">AQ219*$J$244</f>
        <v>4953.33418179307</v>
      </c>
      <c r="AS219" s="51" t="n">
        <f aca="false">0.24*AH219/$AM$244</f>
        <v>0.00797256022261332</v>
      </c>
      <c r="AT219" s="52" t="n">
        <f aca="false">AS219*$J$244</f>
        <v>78325.8917180898</v>
      </c>
      <c r="AU219" s="51" t="n">
        <f aca="false">0.25*AJ219/$AM$244</f>
        <v>0.0544479453733333</v>
      </c>
      <c r="AV219" s="52" t="n">
        <f aca="false">AU219*$J$244</f>
        <v>534920.245755918</v>
      </c>
      <c r="AW219" s="51" t="n">
        <f aca="false">0.35*AL219/$AM$244</f>
        <v>0.0552746596595541</v>
      </c>
      <c r="AX219" s="52" t="n">
        <f aca="false">AW219*$J$244</f>
        <v>543042.245697751</v>
      </c>
    </row>
    <row r="220" customFormat="false" ht="12.8" hidden="false" customHeight="false" outlineLevel="0" collapsed="false">
      <c r="A220" s="60" t="s">
        <v>80</v>
      </c>
      <c r="B220" s="50"/>
      <c r="C220" s="50"/>
      <c r="D220" s="50"/>
      <c r="E220" s="50"/>
      <c r="F220" s="50"/>
      <c r="G220" s="50"/>
      <c r="H220" s="50"/>
      <c r="I220" s="54" t="n">
        <f aca="false">AO220+AQ220+AS220+AU220+AW220</f>
        <v>0.0856143467199138</v>
      </c>
      <c r="J220" s="53" t="n">
        <f aca="false">ROUND(AP220+AR220+AT220+AV220+AX220,0)</f>
        <v>841112</v>
      </c>
      <c r="K220" s="54" t="n">
        <f aca="false">I220-DatosMinisterio!J220</f>
        <v>0</v>
      </c>
      <c r="L220" s="53" t="n">
        <f aca="false">J220-DatosMinisterio!K220</f>
        <v>0</v>
      </c>
      <c r="M220" s="54" t="n">
        <f aca="false">P253/P$277</f>
        <v>0.122928418072786</v>
      </c>
      <c r="N220" s="53" t="n">
        <f aca="false">ROUND((N$244*M220),0)</f>
        <v>22946340</v>
      </c>
      <c r="O220" s="53" t="n">
        <f aca="false">N220-DatosMinisterio!L220</f>
        <v>0</v>
      </c>
      <c r="P220" s="55" t="n">
        <f aca="false">N220+J220</f>
        <v>23787452</v>
      </c>
      <c r="Q220" s="53" t="n">
        <f aca="false">P220-DatosMinisterio!M220</f>
        <v>0</v>
      </c>
      <c r="S220" s="55" t="n">
        <f aca="false">B220+DatosMinisterio!B220</f>
        <v>22868</v>
      </c>
      <c r="T220" s="55" t="n">
        <f aca="false">C220+DatosMinisterio!C220</f>
        <v>74</v>
      </c>
      <c r="U220" s="55" t="n">
        <f aca="false">D220+DatosMinisterio!D220</f>
        <v>2073.25575252554</v>
      </c>
      <c r="V220" s="55" t="n">
        <f aca="false">E220+DatosMinisterio!E220</f>
        <v>1287.74863164683</v>
      </c>
      <c r="W220" s="55" t="n">
        <f aca="false">F220+DatosMinisterio!F220</f>
        <v>721</v>
      </c>
      <c r="X220" s="55" t="n">
        <f aca="false">G220+DatosMinisterio!G220</f>
        <v>1450</v>
      </c>
      <c r="Y220" s="55" t="n">
        <f aca="false">H220+DatosMinisterio!H220</f>
        <v>149</v>
      </c>
      <c r="Z220" s="55" t="n">
        <f aca="false">X220+0.33*Y220</f>
        <v>1499.17</v>
      </c>
      <c r="AC220" s="61" t="n">
        <f aca="false">IF(T220&gt;0,S220/T220,0)</f>
        <v>309.027027027027</v>
      </c>
      <c r="AD220" s="62" t="n">
        <f aca="false">EXP((((AC220-AC$244)/AC$245+2)/4-1.9)^3)</f>
        <v>0.333566158910067</v>
      </c>
      <c r="AE220" s="63" t="n">
        <f aca="false">S220/U220</f>
        <v>11.0299947182798</v>
      </c>
      <c r="AF220" s="62" t="n">
        <f aca="false">EXP((((AE220-AE$244)/AE$245+2)/4-1.9)^3)</f>
        <v>0.00264745416319074</v>
      </c>
      <c r="AG220" s="62" t="n">
        <f aca="false">V220/U220</f>
        <v>0.621123867655091</v>
      </c>
      <c r="AH220" s="62" t="n">
        <f aca="false">EXP((((AG220-AG$244)/AG$245+2)/4-1.9)^3)</f>
        <v>0.0661816273417268</v>
      </c>
      <c r="AI220" s="62" t="n">
        <f aca="false">W220/U220</f>
        <v>0.347762208845538</v>
      </c>
      <c r="AJ220" s="62" t="n">
        <f aca="false">EXP((((AI220-AI$244)/AI$245+2)/4-1.9)^3)</f>
        <v>0.381297411198943</v>
      </c>
      <c r="AK220" s="62" t="n">
        <f aca="false">Z220/U220</f>
        <v>0.723099404486776</v>
      </c>
      <c r="AL220" s="62" t="n">
        <f aca="false">EXP((((AK220-AK$244)/AK$245+2)/4-1.9)^3)</f>
        <v>0.371114254366496</v>
      </c>
      <c r="AM220" s="62" t="n">
        <f aca="false">0.01*AD220+0.15*AF220+0.24*AH220+0.25*AJ220+0.35*AL220</f>
        <v>0.244830712103603</v>
      </c>
      <c r="AO220" s="54" t="n">
        <f aca="false">0.01*AD220/$AM$244</f>
        <v>0.00116644062085118</v>
      </c>
      <c r="AP220" s="53" t="n">
        <f aca="false">AO220*$J$244</f>
        <v>11459.6188944715</v>
      </c>
      <c r="AQ220" s="54" t="n">
        <f aca="false">0.15*AF220/$AM$244</f>
        <v>0.000138867417840482</v>
      </c>
      <c r="AR220" s="53" t="n">
        <f aca="false">AQ220*$J$244</f>
        <v>1364.29378132423</v>
      </c>
      <c r="AS220" s="54" t="n">
        <f aca="false">0.24*AH220/$AM$244</f>
        <v>0.00555430002163296</v>
      </c>
      <c r="AT220" s="53" t="n">
        <f aca="false">AS220*$J$244</f>
        <v>54567.8539787316</v>
      </c>
      <c r="AU220" s="54" t="n">
        <f aca="false">0.25*AJ220/$AM$244</f>
        <v>0.0333337763115049</v>
      </c>
      <c r="AV220" s="53" t="n">
        <f aca="false">AU220*$J$244</f>
        <v>327485.485343143</v>
      </c>
      <c r="AW220" s="54" t="n">
        <f aca="false">0.35*AL220/$AM$244</f>
        <v>0.0454209623480843</v>
      </c>
      <c r="AX220" s="53" t="n">
        <f aca="false">AW220*$J$244</f>
        <v>446235.24680524</v>
      </c>
    </row>
    <row r="221" customFormat="false" ht="12.8" hidden="false" customHeight="false" outlineLevel="0" collapsed="false">
      <c r="A221" s="60" t="s">
        <v>81</v>
      </c>
      <c r="B221" s="50"/>
      <c r="C221" s="50"/>
      <c r="D221" s="50"/>
      <c r="E221" s="50"/>
      <c r="F221" s="50"/>
      <c r="G221" s="50"/>
      <c r="H221" s="50"/>
      <c r="I221" s="54" t="n">
        <f aca="false">AO221+AQ221+AS221+AU221+AW221</f>
        <v>0.070155615107444</v>
      </c>
      <c r="J221" s="53" t="n">
        <f aca="false">ROUND(AP221+AR221+AT221+AV221+AX221,0)</f>
        <v>689239</v>
      </c>
      <c r="K221" s="54" t="n">
        <f aca="false">I221-DatosMinisterio!J221</f>
        <v>0</v>
      </c>
      <c r="L221" s="53" t="n">
        <f aca="false">J221-DatosMinisterio!K221</f>
        <v>0</v>
      </c>
      <c r="M221" s="54" t="n">
        <f aca="false">P254/P$277</f>
        <v>0.0736343251703707</v>
      </c>
      <c r="N221" s="53" t="n">
        <f aca="false">ROUND((N$244*M221),0)</f>
        <v>13744896</v>
      </c>
      <c r="O221" s="53" t="n">
        <f aca="false">N221-DatosMinisterio!L221</f>
        <v>0</v>
      </c>
      <c r="P221" s="55" t="n">
        <f aca="false">N221+J221</f>
        <v>14434135</v>
      </c>
      <c r="Q221" s="53" t="n">
        <f aca="false">P221-DatosMinisterio!M221</f>
        <v>0</v>
      </c>
      <c r="S221" s="55" t="n">
        <f aca="false">B221+DatosMinisterio!B221</f>
        <v>23380</v>
      </c>
      <c r="T221" s="55" t="n">
        <f aca="false">C221+DatosMinisterio!C221</f>
        <v>88</v>
      </c>
      <c r="U221" s="55" t="n">
        <f aca="false">D221+DatosMinisterio!D221</f>
        <v>1292.57532417322</v>
      </c>
      <c r="V221" s="55" t="n">
        <f aca="false">E221+DatosMinisterio!E221</f>
        <v>961.935172658068</v>
      </c>
      <c r="W221" s="55" t="n">
        <f aca="false">F221+DatosMinisterio!F221</f>
        <v>377</v>
      </c>
      <c r="X221" s="55" t="n">
        <f aca="false">G221+DatosMinisterio!G221</f>
        <v>700</v>
      </c>
      <c r="Y221" s="55" t="n">
        <f aca="false">H221+DatosMinisterio!H221</f>
        <v>63</v>
      </c>
      <c r="Z221" s="55" t="n">
        <f aca="false">X221+0.33*Y221</f>
        <v>720.79</v>
      </c>
      <c r="AC221" s="61" t="n">
        <f aca="false">IF(T221&gt;0,S221/T221,0)</f>
        <v>265.681818181818</v>
      </c>
      <c r="AD221" s="62" t="n">
        <f aca="false">EXP((((AC221-AC$244)/AC$245+2)/4-1.9)^3)</f>
        <v>0.192501164651434</v>
      </c>
      <c r="AE221" s="63" t="n">
        <f aca="false">S221/U221</f>
        <v>18.0879207290722</v>
      </c>
      <c r="AF221" s="62" t="n">
        <f aca="false">EXP((((AE221-AE$244)/AE$245+2)/4-1.9)^3)</f>
        <v>0.0572783671372046</v>
      </c>
      <c r="AG221" s="62" t="n">
        <f aca="false">V221/U221</f>
        <v>0.744200476883897</v>
      </c>
      <c r="AH221" s="62" t="n">
        <f aca="false">EXP((((AG221-AG$244)/AG$245+2)/4-1.9)^3)</f>
        <v>0.231132509618335</v>
      </c>
      <c r="AI221" s="62" t="n">
        <f aca="false">W221/U221</f>
        <v>0.291665787633029</v>
      </c>
      <c r="AJ221" s="62" t="n">
        <f aca="false">EXP((((AI221-AI$244)/AI$245+2)/4-1.9)^3)</f>
        <v>0.257841097731924</v>
      </c>
      <c r="AK221" s="62" t="n">
        <f aca="false">Z221/U221</f>
        <v>0.557638681878013</v>
      </c>
      <c r="AL221" s="62" t="n">
        <f aca="false">EXP((((AK221-AK$244)/AK$245+2)/4-1.9)^3)</f>
        <v>0.200498995852079</v>
      </c>
      <c r="AM221" s="62" t="n">
        <f aca="false">0.01*AD221+0.15*AF221+0.24*AH221+0.25*AJ221+0.35*AL221</f>
        <v>0.200623492006704</v>
      </c>
      <c r="AO221" s="54" t="n">
        <f aca="false">0.01*AD221/$AM$244</f>
        <v>0.000673153352079499</v>
      </c>
      <c r="AP221" s="53" t="n">
        <f aca="false">AO221*$J$244</f>
        <v>6613.3506793838</v>
      </c>
      <c r="AQ221" s="54" t="n">
        <f aca="false">0.15*AF221/$AM$244</f>
        <v>0.00300443310900474</v>
      </c>
      <c r="AR221" s="53" t="n">
        <f aca="false">AQ221*$J$244</f>
        <v>29516.8547868319</v>
      </c>
      <c r="AS221" s="54" t="n">
        <f aca="false">0.24*AH221/$AM$244</f>
        <v>0.019397820131325</v>
      </c>
      <c r="AT221" s="53" t="n">
        <f aca="false">AS221*$J$244</f>
        <v>190572.603624074</v>
      </c>
      <c r="AU221" s="54" t="n">
        <f aca="false">0.25*AJ221/$AM$244</f>
        <v>0.0225409804086618</v>
      </c>
      <c r="AV221" s="53" t="n">
        <f aca="false">AU221*$J$244</f>
        <v>221452.374320191</v>
      </c>
      <c r="AW221" s="54" t="n">
        <f aca="false">0.35*AL221/$AM$244</f>
        <v>0.024539228106373</v>
      </c>
      <c r="AX221" s="53" t="n">
        <f aca="false">AW221*$J$244</f>
        <v>241084.026942006</v>
      </c>
    </row>
    <row r="222" customFormat="false" ht="12.8" hidden="false" customHeight="false" outlineLevel="0" collapsed="false">
      <c r="A222" s="60" t="s">
        <v>82</v>
      </c>
      <c r="B222" s="50"/>
      <c r="C222" s="50"/>
      <c r="D222" s="50"/>
      <c r="E222" s="50"/>
      <c r="F222" s="50"/>
      <c r="G222" s="50"/>
      <c r="H222" s="50"/>
      <c r="I222" s="54" t="n">
        <f aca="false">AO222+AQ222+AS222+AU222+AW222</f>
        <v>0.0784638931816413</v>
      </c>
      <c r="J222" s="53" t="n">
        <f aca="false">ROUND(AP222+AR222+AT222+AV222+AX222,0)</f>
        <v>770863</v>
      </c>
      <c r="K222" s="54" t="n">
        <f aca="false">I222-DatosMinisterio!J222</f>
        <v>0</v>
      </c>
      <c r="L222" s="53" t="n">
        <f aca="false">J222-DatosMinisterio!K222</f>
        <v>0</v>
      </c>
      <c r="M222" s="54" t="n">
        <f aca="false">P255/P$277</f>
        <v>0.0561406630291791</v>
      </c>
      <c r="N222" s="53" t="n">
        <f aca="false">ROUND((N$244*M222),0)</f>
        <v>10479454</v>
      </c>
      <c r="O222" s="53" t="n">
        <f aca="false">N222-DatosMinisterio!L222</f>
        <v>-2</v>
      </c>
      <c r="P222" s="55" t="n">
        <f aca="false">N222+J222</f>
        <v>11250317</v>
      </c>
      <c r="Q222" s="53" t="n">
        <f aca="false">P222-DatosMinisterio!M222</f>
        <v>-2</v>
      </c>
      <c r="S222" s="55" t="n">
        <f aca="false">B222+DatosMinisterio!B222</f>
        <v>13427</v>
      </c>
      <c r="T222" s="55" t="n">
        <f aca="false">C222+DatosMinisterio!C222</f>
        <v>54</v>
      </c>
      <c r="U222" s="55" t="n">
        <f aca="false">D222+DatosMinisterio!D222</f>
        <v>573.988878406606</v>
      </c>
      <c r="V222" s="55" t="n">
        <f aca="false">E222+DatosMinisterio!E222</f>
        <v>435.366807283963</v>
      </c>
      <c r="W222" s="55" t="n">
        <f aca="false">F222+DatosMinisterio!F222</f>
        <v>171</v>
      </c>
      <c r="X222" s="55" t="n">
        <f aca="false">G222+DatosMinisterio!G222</f>
        <v>276</v>
      </c>
      <c r="Y222" s="55" t="n">
        <f aca="false">H222+DatosMinisterio!H222</f>
        <v>54</v>
      </c>
      <c r="Z222" s="55" t="n">
        <f aca="false">X222+0.33*Y222</f>
        <v>293.82</v>
      </c>
      <c r="AC222" s="61" t="n">
        <f aca="false">IF(T222&gt;0,S222/T222,0)</f>
        <v>248.648148148148</v>
      </c>
      <c r="AD222" s="62" t="n">
        <f aca="false">EXP((((AC222-AC$244)/AC$245+2)/4-1.9)^3)</f>
        <v>0.148686274413279</v>
      </c>
      <c r="AE222" s="63" t="n">
        <f aca="false">S222/U222</f>
        <v>23.3924393052238</v>
      </c>
      <c r="AF222" s="62" t="n">
        <f aca="false">EXP((((AE222-AE$244)/AE$245+2)/4-1.9)^3)</f>
        <v>0.240288404970691</v>
      </c>
      <c r="AG222" s="62" t="n">
        <f aca="false">V222/U222</f>
        <v>0.75849345459888</v>
      </c>
      <c r="AH222" s="62" t="n">
        <f aca="false">EXP((((AG222-AG$244)/AG$245+2)/4-1.9)^3)</f>
        <v>0.258915084357143</v>
      </c>
      <c r="AI222" s="62" t="n">
        <f aca="false">W222/U222</f>
        <v>0.297915179950344</v>
      </c>
      <c r="AJ222" s="62" t="n">
        <f aca="false">EXP((((AI222-AI$244)/AI$245+2)/4-1.9)^3)</f>
        <v>0.270529446570519</v>
      </c>
      <c r="AK222" s="62" t="n">
        <f aca="false">Z222/U222</f>
        <v>0.511891451304152</v>
      </c>
      <c r="AL222" s="62" t="n">
        <f aca="false">EXP((((AK222-AK$244)/AK$245+2)/4-1.9)^3)</f>
        <v>0.163087165127299</v>
      </c>
      <c r="AM222" s="62" t="n">
        <f aca="false">0.01*AD222+0.15*AF222+0.24*AH222+0.25*AJ222+0.35*AL222</f>
        <v>0.224382613172635</v>
      </c>
      <c r="AO222" s="54" t="n">
        <f aca="false">0.01*AD222/$AM$244</f>
        <v>0.000519937966145521</v>
      </c>
      <c r="AP222" s="53" t="n">
        <f aca="false">AO222*$J$244</f>
        <v>5108.0962324909</v>
      </c>
      <c r="AQ222" s="54" t="n">
        <f aca="false">0.15*AF222/$AM$244</f>
        <v>0.0126038935061569</v>
      </c>
      <c r="AR222" s="53" t="n">
        <f aca="false">AQ222*$J$244</f>
        <v>123826.119894267</v>
      </c>
      <c r="AS222" s="54" t="n">
        <f aca="false">0.24*AH222/$AM$244</f>
        <v>0.0217294756325714</v>
      </c>
      <c r="AT222" s="53" t="n">
        <f aca="false">AS222*$J$244</f>
        <v>213479.799206806</v>
      </c>
      <c r="AU222" s="54" t="n">
        <f aca="false">0.25*AJ222/$AM$244</f>
        <v>0.0236502210421561</v>
      </c>
      <c r="AV222" s="53" t="n">
        <f aca="false">AU222*$J$244</f>
        <v>232350.035714074</v>
      </c>
      <c r="AW222" s="54" t="n">
        <f aca="false">0.35*AL222/$AM$244</f>
        <v>0.0199603650346113</v>
      </c>
      <c r="AX222" s="53" t="n">
        <f aca="false">AW222*$J$244</f>
        <v>196099.288898446</v>
      </c>
    </row>
    <row r="223" customFormat="false" ht="12.8" hidden="false" customHeight="false" outlineLevel="0" collapsed="false">
      <c r="A223" s="60" t="s">
        <v>83</v>
      </c>
      <c r="B223" s="50"/>
      <c r="C223" s="50"/>
      <c r="D223" s="50"/>
      <c r="E223" s="50"/>
      <c r="F223" s="50"/>
      <c r="G223" s="50"/>
      <c r="H223" s="50"/>
      <c r="I223" s="54" t="n">
        <f aca="false">AO223+AQ223+AS223+AU223+AW223</f>
        <v>0.0588203651940481</v>
      </c>
      <c r="J223" s="53" t="n">
        <f aca="false">ROUND(AP223+AR223+AT223+AV223+AX223,0)</f>
        <v>577877</v>
      </c>
      <c r="K223" s="54" t="n">
        <f aca="false">I223-DatosMinisterio!J223</f>
        <v>0</v>
      </c>
      <c r="L223" s="53" t="n">
        <f aca="false">J223-DatosMinisterio!K223</f>
        <v>0</v>
      </c>
      <c r="M223" s="54" t="n">
        <f aca="false">P256/P$277</f>
        <v>0.056422243510622</v>
      </c>
      <c r="N223" s="53" t="n">
        <f aca="false">ROUND((N$244*M223),0)</f>
        <v>10532015</v>
      </c>
      <c r="O223" s="53" t="n">
        <f aca="false">N223-DatosMinisterio!L223</f>
        <v>0</v>
      </c>
      <c r="P223" s="55" t="n">
        <f aca="false">N223+J223</f>
        <v>11109892</v>
      </c>
      <c r="Q223" s="53" t="n">
        <f aca="false">P223-DatosMinisterio!M223</f>
        <v>0</v>
      </c>
      <c r="S223" s="55" t="n">
        <f aca="false">B223+DatosMinisterio!B223</f>
        <v>15003</v>
      </c>
      <c r="T223" s="55" t="n">
        <f aca="false">C223+DatosMinisterio!C223</f>
        <v>67</v>
      </c>
      <c r="U223" s="55" t="n">
        <f aca="false">D223+DatosMinisterio!D223</f>
        <v>586.394595730406</v>
      </c>
      <c r="V223" s="55" t="n">
        <f aca="false">E223+DatosMinisterio!E223</f>
        <v>319.531146239442</v>
      </c>
      <c r="W223" s="55" t="n">
        <f aca="false">F223+DatosMinisterio!F223</f>
        <v>131</v>
      </c>
      <c r="X223" s="55" t="n">
        <f aca="false">G223+DatosMinisterio!G223</f>
        <v>329</v>
      </c>
      <c r="Y223" s="55" t="n">
        <f aca="false">H223+DatosMinisterio!H223</f>
        <v>4</v>
      </c>
      <c r="Z223" s="55" t="n">
        <f aca="false">X223+0.33*Y223</f>
        <v>330.32</v>
      </c>
      <c r="AC223" s="61" t="n">
        <f aca="false">IF(T223&gt;0,S223/T223,0)</f>
        <v>223.925373134328</v>
      </c>
      <c r="AD223" s="62" t="n">
        <f aca="false">EXP((((AC223-AC$244)/AC$245+2)/4-1.9)^3)</f>
        <v>0.0976122130135609</v>
      </c>
      <c r="AE223" s="63" t="n">
        <f aca="false">S223/U223</f>
        <v>25.585160759049</v>
      </c>
      <c r="AF223" s="62" t="n">
        <f aca="false">EXP((((AE223-AE$244)/AE$245+2)/4-1.9)^3)</f>
        <v>0.363397853266447</v>
      </c>
      <c r="AG223" s="62" t="n">
        <f aca="false">V223/U223</f>
        <v>0.544908067990357</v>
      </c>
      <c r="AH223" s="62" t="n">
        <f aca="false">EXP((((AG223-AG$244)/AG$245+2)/4-1.9)^3)</f>
        <v>0.0231541719693257</v>
      </c>
      <c r="AI223" s="62" t="n">
        <f aca="false">W223/U223</f>
        <v>0.223399057484198</v>
      </c>
      <c r="AJ223" s="62" t="n">
        <f aca="false">EXP((((AI223-AI$244)/AI$245+2)/4-1.9)^3)</f>
        <v>0.141018328273006</v>
      </c>
      <c r="AK223" s="62" t="n">
        <f aca="false">Z223/U223</f>
        <v>0.563306692123514</v>
      </c>
      <c r="AL223" s="62" t="n">
        <f aca="false">EXP((((AK223-AK$244)/AK$245+2)/4-1.9)^3)</f>
        <v>0.205459367056255</v>
      </c>
      <c r="AM223" s="62" t="n">
        <f aca="false">0.01*AD223+0.15*AF223+0.24*AH223+0.25*AJ223+0.35*AL223</f>
        <v>0.168208161930682</v>
      </c>
      <c r="AO223" s="54" t="n">
        <f aca="false">0.01*AD223/$AM$244</f>
        <v>0.000341338134306644</v>
      </c>
      <c r="AP223" s="53" t="n">
        <f aca="false">AO223*$J$244</f>
        <v>3353.45397217876</v>
      </c>
      <c r="AQ223" s="54" t="n">
        <f aca="false">0.15*AF223/$AM$244</f>
        <v>0.0190613768629202</v>
      </c>
      <c r="AR223" s="53" t="n">
        <f aca="false">AQ223*$J$244</f>
        <v>187267.238938886</v>
      </c>
      <c r="AS223" s="54" t="n">
        <f aca="false">0.24*AH223/$AM$244</f>
        <v>0.00194321631298169</v>
      </c>
      <c r="AT223" s="53" t="n">
        <f aca="false">AS223*$J$244</f>
        <v>19091.000414612</v>
      </c>
      <c r="AU223" s="54" t="n">
        <f aca="false">0.25*AJ223/$AM$244</f>
        <v>0.0123281020862273</v>
      </c>
      <c r="AV223" s="53" t="n">
        <f aca="false">AU223*$J$244</f>
        <v>121116.625291402</v>
      </c>
      <c r="AW223" s="54" t="n">
        <f aca="false">0.35*AL223/$AM$244</f>
        <v>0.0251463317976123</v>
      </c>
      <c r="AX223" s="53" t="n">
        <f aca="false">AW223*$J$244</f>
        <v>247048.477087743</v>
      </c>
    </row>
    <row r="224" customFormat="false" ht="12.8" hidden="false" customHeight="false" outlineLevel="0" collapsed="false">
      <c r="A224" s="60" t="s">
        <v>84</v>
      </c>
      <c r="B224" s="50"/>
      <c r="C224" s="50"/>
      <c r="D224" s="50"/>
      <c r="E224" s="50"/>
      <c r="F224" s="50"/>
      <c r="G224" s="50"/>
      <c r="H224" s="50"/>
      <c r="I224" s="54" t="n">
        <f aca="false">AO224+AQ224+AS224+AU224+AW224</f>
        <v>0.0399869502757883</v>
      </c>
      <c r="J224" s="53" t="n">
        <f aca="false">ROUND(AP224+AR224+AT224+AV224+AX224,0)</f>
        <v>392849</v>
      </c>
      <c r="K224" s="54" t="n">
        <f aca="false">I224-DatosMinisterio!J224</f>
        <v>0</v>
      </c>
      <c r="L224" s="53" t="n">
        <f aca="false">J224-DatosMinisterio!K224</f>
        <v>0</v>
      </c>
      <c r="M224" s="54" t="n">
        <f aca="false">P257/P$277</f>
        <v>0.0616330180706715</v>
      </c>
      <c r="N224" s="53" t="n">
        <f aca="false">ROUND((N$244*M224),0)</f>
        <v>11504681</v>
      </c>
      <c r="O224" s="53" t="n">
        <f aca="false">N224-DatosMinisterio!L224</f>
        <v>0</v>
      </c>
      <c r="P224" s="55" t="n">
        <f aca="false">N224+J224</f>
        <v>11897530</v>
      </c>
      <c r="Q224" s="53" t="n">
        <f aca="false">P224-DatosMinisterio!M224</f>
        <v>0</v>
      </c>
      <c r="S224" s="55" t="n">
        <f aca="false">B224+DatosMinisterio!B224</f>
        <v>17507</v>
      </c>
      <c r="T224" s="55" t="n">
        <f aca="false">C224+DatosMinisterio!C224</f>
        <v>66</v>
      </c>
      <c r="U224" s="55" t="n">
        <f aca="false">D224+DatosMinisterio!D224</f>
        <v>886.865540256339</v>
      </c>
      <c r="V224" s="55" t="n">
        <f aca="false">E224+DatosMinisterio!E224</f>
        <v>599.918308392751</v>
      </c>
      <c r="W224" s="55" t="n">
        <f aca="false">F224+DatosMinisterio!F224</f>
        <v>195</v>
      </c>
      <c r="X224" s="55" t="n">
        <f aca="false">G224+DatosMinisterio!G224</f>
        <v>355</v>
      </c>
      <c r="Y224" s="55" t="n">
        <f aca="false">H224+DatosMinisterio!H224</f>
        <v>32</v>
      </c>
      <c r="Z224" s="55" t="n">
        <f aca="false">X224+0.33*Y224</f>
        <v>365.56</v>
      </c>
      <c r="AC224" s="61" t="n">
        <f aca="false">IF(T224&gt;0,S224/T224,0)</f>
        <v>265.257575757576</v>
      </c>
      <c r="AD224" s="62" t="n">
        <f aca="false">EXP((((AC224-AC$244)/AC$245+2)/4-1.9)^3)</f>
        <v>0.191324671246202</v>
      </c>
      <c r="AE224" s="63" t="n">
        <f aca="false">S224/U224</f>
        <v>19.7403092186216</v>
      </c>
      <c r="AF224" s="62" t="n">
        <f aca="false">EXP((((AE224-AE$244)/AE$245+2)/4-1.9)^3)</f>
        <v>0.0961906572138904</v>
      </c>
      <c r="AG224" s="62" t="n">
        <f aca="false">V224/U224</f>
        <v>0.676447873055651</v>
      </c>
      <c r="AH224" s="62" t="n">
        <f aca="false">EXP((((AG224-AG$244)/AG$245+2)/4-1.9)^3)</f>
        <v>0.123716801310977</v>
      </c>
      <c r="AI224" s="62" t="n">
        <f aca="false">W224/U224</f>
        <v>0.219875495380774</v>
      </c>
      <c r="AJ224" s="62" t="n">
        <f aca="false">EXP((((AI224-AI$244)/AI$245+2)/4-1.9)^3)</f>
        <v>0.136134278391055</v>
      </c>
      <c r="AK224" s="62" t="n">
        <f aca="false">Z224/U224</f>
        <v>0.412193262007157</v>
      </c>
      <c r="AL224" s="62" t="n">
        <f aca="false">EXP((((AK224-AK$244)/AK$245+2)/4-1.9)^3)</f>
        <v>0.0979512509016118</v>
      </c>
      <c r="AM224" s="62" t="n">
        <f aca="false">0.01*AD224+0.15*AF224+0.24*AH224+0.25*AJ224+0.35*AL224</f>
        <v>0.114350385022508</v>
      </c>
      <c r="AO224" s="54" t="n">
        <f aca="false">0.01*AD224/$AM$244</f>
        <v>0.000669039296557467</v>
      </c>
      <c r="AP224" s="53" t="n">
        <f aca="false">AO224*$J$244</f>
        <v>6572.93241243526</v>
      </c>
      <c r="AQ224" s="54" t="n">
        <f aca="false">0.15*AF224/$AM$244</f>
        <v>0.00504550687728355</v>
      </c>
      <c r="AR224" s="53" t="n">
        <f aca="false">AQ224*$J$244</f>
        <v>49569.2493124184</v>
      </c>
      <c r="AS224" s="54" t="n">
        <f aca="false">0.24*AH224/$AM$244</f>
        <v>0.0103829455363765</v>
      </c>
      <c r="AT224" s="53" t="n">
        <f aca="false">AS224*$J$244</f>
        <v>102006.563147726</v>
      </c>
      <c r="AU224" s="54" t="n">
        <f aca="false">0.25*AJ224/$AM$244</f>
        <v>0.0119011287539214</v>
      </c>
      <c r="AV224" s="53" t="n">
        <f aca="false">AU224*$J$244</f>
        <v>116921.853968403</v>
      </c>
      <c r="AW224" s="54" t="n">
        <f aca="false">0.35*AL224/$AM$244</f>
        <v>0.0119883298116493</v>
      </c>
      <c r="AX224" s="53" t="n">
        <f aca="false">AW224*$J$244</f>
        <v>117778.555004781</v>
      </c>
    </row>
    <row r="225" customFormat="false" ht="12.8" hidden="false" customHeight="false" outlineLevel="0" collapsed="false">
      <c r="A225" s="60" t="s">
        <v>85</v>
      </c>
      <c r="B225" s="50"/>
      <c r="C225" s="50"/>
      <c r="D225" s="50"/>
      <c r="E225" s="50"/>
      <c r="F225" s="50"/>
      <c r="G225" s="50"/>
      <c r="H225" s="50"/>
      <c r="I225" s="54" t="n">
        <f aca="false">AO225+AQ225+AS225+AU225+AW225</f>
        <v>0.0313635028940916</v>
      </c>
      <c r="J225" s="53" t="n">
        <f aca="false">ROUND(AP225+AR225+AT225+AV225+AX225,0)</f>
        <v>308129</v>
      </c>
      <c r="K225" s="54" t="n">
        <f aca="false">I225-DatosMinisterio!J225</f>
        <v>0</v>
      </c>
      <c r="L225" s="53" t="n">
        <f aca="false">J225-DatosMinisterio!K225</f>
        <v>0</v>
      </c>
      <c r="M225" s="54" t="n">
        <f aca="false">P258/P$277</f>
        <v>0.0469853949513563</v>
      </c>
      <c r="N225" s="53" t="n">
        <f aca="false">ROUND((N$244*M225),0)</f>
        <v>8770493</v>
      </c>
      <c r="O225" s="53" t="n">
        <f aca="false">N225-DatosMinisterio!L225</f>
        <v>1</v>
      </c>
      <c r="P225" s="55" t="n">
        <f aca="false">N225+J225</f>
        <v>9078622</v>
      </c>
      <c r="Q225" s="53" t="n">
        <f aca="false">P225-DatosMinisterio!M225</f>
        <v>1</v>
      </c>
      <c r="S225" s="55" t="n">
        <f aca="false">B225+DatosMinisterio!B225</f>
        <v>11777</v>
      </c>
      <c r="T225" s="55" t="n">
        <f aca="false">C225+DatosMinisterio!C225</f>
        <v>56</v>
      </c>
      <c r="U225" s="55" t="n">
        <f aca="false">D225+DatosMinisterio!D225</f>
        <v>837.571414141414</v>
      </c>
      <c r="V225" s="55" t="n">
        <f aca="false">E225+DatosMinisterio!E225</f>
        <v>472.986262626263</v>
      </c>
      <c r="W225" s="55" t="n">
        <f aca="false">F225+DatosMinisterio!F225</f>
        <v>192</v>
      </c>
      <c r="X225" s="55" t="n">
        <f aca="false">G225+DatosMinisterio!G225</f>
        <v>364</v>
      </c>
      <c r="Y225" s="55" t="n">
        <f aca="false">H225+DatosMinisterio!H225</f>
        <v>43</v>
      </c>
      <c r="Z225" s="55" t="n">
        <f aca="false">X225+0.33*Y225</f>
        <v>378.19</v>
      </c>
      <c r="AC225" s="61" t="n">
        <f aca="false">IF(T225&gt;0,S225/T225,0)</f>
        <v>210.303571428571</v>
      </c>
      <c r="AD225" s="62" t="n">
        <f aca="false">EXP((((AC225-AC$244)/AC$245+2)/4-1.9)^3)</f>
        <v>0.0755408788779743</v>
      </c>
      <c r="AE225" s="63" t="n">
        <f aca="false">S225/U225</f>
        <v>14.0608905714296</v>
      </c>
      <c r="AF225" s="62" t="n">
        <f aca="false">EXP((((AE225-AE$244)/AE$245+2)/4-1.9)^3)</f>
        <v>0.0118976968719393</v>
      </c>
      <c r="AG225" s="62" t="n">
        <f aca="false">V225/U225</f>
        <v>0.564711563265464</v>
      </c>
      <c r="AH225" s="62" t="n">
        <f aca="false">EXP((((AG225-AG$244)/AG$245+2)/4-1.9)^3)</f>
        <v>0.0311004725911587</v>
      </c>
      <c r="AI225" s="62" t="n">
        <f aca="false">W225/U225</f>
        <v>0.229234184403031</v>
      </c>
      <c r="AJ225" s="62" t="n">
        <f aca="false">EXP((((AI225-AI$244)/AI$245+2)/4-1.9)^3)</f>
        <v>0.149357705950178</v>
      </c>
      <c r="AK225" s="62" t="n">
        <f aca="false">Z225/U225</f>
        <v>0.451531646871782</v>
      </c>
      <c r="AL225" s="62" t="n">
        <f aca="false">EXP((((AK225-AK$244)/AK$245+2)/4-1.9)^3)</f>
        <v>0.120989637992315</v>
      </c>
      <c r="AM225" s="62" t="n">
        <f aca="false">0.01*AD225+0.15*AF225+0.24*AH225+0.25*AJ225+0.35*AL225</f>
        <v>0.0896899765263033</v>
      </c>
      <c r="AO225" s="54" t="n">
        <f aca="false">0.01*AD225/$AM$244</f>
        <v>0.000264157341218252</v>
      </c>
      <c r="AP225" s="53" t="n">
        <f aca="false">AO225*$J$244</f>
        <v>2595.1963644142</v>
      </c>
      <c r="AQ225" s="54" t="n">
        <f aca="false">0.15*AF225/$AM$244</f>
        <v>0.000624072161787207</v>
      </c>
      <c r="AR225" s="53" t="n">
        <f aca="false">AQ225*$J$244</f>
        <v>6131.15576471574</v>
      </c>
      <c r="AS225" s="54" t="n">
        <f aca="false">0.24*AH225/$AM$244</f>
        <v>0.00261011042677937</v>
      </c>
      <c r="AT225" s="53" t="n">
        <f aca="false">AS225*$J$244</f>
        <v>25642.8576206057</v>
      </c>
      <c r="AU225" s="54" t="n">
        <f aca="false">0.25*AJ225/$AM$244</f>
        <v>0.0130571470309436</v>
      </c>
      <c r="AV225" s="53" t="n">
        <f aca="false">AU225*$J$244</f>
        <v>128279.079233801</v>
      </c>
      <c r="AW225" s="54" t="n">
        <f aca="false">0.35*AL225/$AM$244</f>
        <v>0.0148080159333632</v>
      </c>
      <c r="AX225" s="53" t="n">
        <f aca="false">AW225*$J$244</f>
        <v>145480.375208275</v>
      </c>
    </row>
    <row r="226" customFormat="false" ht="12.8" hidden="false" customHeight="false" outlineLevel="0" collapsed="false">
      <c r="A226" s="60" t="s">
        <v>86</v>
      </c>
      <c r="B226" s="50"/>
      <c r="C226" s="50"/>
      <c r="D226" s="50"/>
      <c r="E226" s="50"/>
      <c r="F226" s="50"/>
      <c r="G226" s="50"/>
      <c r="H226" s="50"/>
      <c r="I226" s="54" t="n">
        <f aca="false">AO226+AQ226+AS226+AU226+AW226</f>
        <v>0.0339134429651071</v>
      </c>
      <c r="J226" s="53" t="n">
        <f aca="false">ROUND(AP226+AR226+AT226+AV226+AX226,0)</f>
        <v>333180</v>
      </c>
      <c r="K226" s="54" t="n">
        <f aca="false">I226-DatosMinisterio!J226</f>
        <v>0</v>
      </c>
      <c r="L226" s="53" t="n">
        <f aca="false">J226-DatosMinisterio!K226</f>
        <v>0</v>
      </c>
      <c r="M226" s="54" t="n">
        <f aca="false">P259/P$277</f>
        <v>0.0462945821153396</v>
      </c>
      <c r="N226" s="53" t="n">
        <f aca="false">ROUND((N$244*M226),0)</f>
        <v>8641543</v>
      </c>
      <c r="O226" s="53" t="n">
        <f aca="false">N226-DatosMinisterio!L226</f>
        <v>1</v>
      </c>
      <c r="P226" s="55" t="n">
        <f aca="false">N226+J226</f>
        <v>8974723</v>
      </c>
      <c r="Q226" s="53" t="n">
        <f aca="false">P226-DatosMinisterio!M226</f>
        <v>1</v>
      </c>
      <c r="S226" s="55" t="n">
        <f aca="false">B226+DatosMinisterio!B226</f>
        <v>8875</v>
      </c>
      <c r="T226" s="55" t="n">
        <f aca="false">C226+DatosMinisterio!C226</f>
        <v>50</v>
      </c>
      <c r="U226" s="55" t="n">
        <f aca="false">D226+DatosMinisterio!D226</f>
        <v>501.41654149786</v>
      </c>
      <c r="V226" s="55" t="n">
        <f aca="false">E226+DatosMinisterio!E226</f>
        <v>323.136710614613</v>
      </c>
      <c r="W226" s="55" t="n">
        <f aca="false">F226+DatosMinisterio!F226</f>
        <v>60</v>
      </c>
      <c r="X226" s="55" t="n">
        <f aca="false">G226+DatosMinisterio!G226</f>
        <v>249</v>
      </c>
      <c r="Y226" s="55" t="n">
        <f aca="false">H226+DatosMinisterio!H226</f>
        <v>27</v>
      </c>
      <c r="Z226" s="55" t="n">
        <f aca="false">X226+0.33*Y226</f>
        <v>257.91</v>
      </c>
      <c r="AC226" s="61" t="n">
        <f aca="false">IF(T226&gt;0,S226/T226,0)</f>
        <v>177.5</v>
      </c>
      <c r="AD226" s="62" t="n">
        <f aca="false">EXP((((AC226-AC$244)/AC$245+2)/4-1.9)^3)</f>
        <v>0.0377748430238206</v>
      </c>
      <c r="AE226" s="63" t="n">
        <f aca="false">S226/U226</f>
        <v>17.6998548422198</v>
      </c>
      <c r="AF226" s="62" t="n">
        <f aca="false">EXP((((AE226-AE$244)/AE$245+2)/4-1.9)^3)</f>
        <v>0.0501989819562196</v>
      </c>
      <c r="AG226" s="62" t="n">
        <f aca="false">V226/U226</f>
        <v>0.6444476475573</v>
      </c>
      <c r="AH226" s="62" t="n">
        <f aca="false">EXP((((AG226-AG$244)/AG$245+2)/4-1.9)^3)</f>
        <v>0.087310703014609</v>
      </c>
      <c r="AI226" s="62" t="n">
        <f aca="false">W226/U226</f>
        <v>0.119660990482613</v>
      </c>
      <c r="AJ226" s="62" t="n">
        <f aca="false">EXP((((AI226-AI$244)/AI$245+2)/4-1.9)^3)</f>
        <v>0.0414970285257042</v>
      </c>
      <c r="AK226" s="62" t="n">
        <f aca="false">Z226/U226</f>
        <v>0.514362767589511</v>
      </c>
      <c r="AL226" s="62" t="n">
        <f aca="false">EXP((((AK226-AK$244)/AK$245+2)/4-1.9)^3)</f>
        <v>0.164987427570374</v>
      </c>
      <c r="AM226" s="62" t="n">
        <f aca="false">0.01*AD226+0.15*AF226+0.24*AH226+0.25*AJ226+0.35*AL226</f>
        <v>0.0969820212282343</v>
      </c>
      <c r="AO226" s="54" t="n">
        <f aca="false">0.01*AD226/$AM$244</f>
        <v>0.0001320940694141</v>
      </c>
      <c r="AP226" s="53" t="n">
        <f aca="false">AO226*$J$244</f>
        <v>1297.74946675025</v>
      </c>
      <c r="AQ226" s="54" t="n">
        <f aca="false">0.15*AF226/$AM$244</f>
        <v>0.00263309676873862</v>
      </c>
      <c r="AR226" s="53" t="n">
        <f aca="false">AQ226*$J$244</f>
        <v>25868.6854200858</v>
      </c>
      <c r="AS226" s="54" t="n">
        <f aca="false">0.24*AH226/$AM$244</f>
        <v>0.00732755991536454</v>
      </c>
      <c r="AT226" s="53" t="n">
        <f aca="false">AS226*$J$244</f>
        <v>71989.1287695445</v>
      </c>
      <c r="AU226" s="54" t="n">
        <f aca="false">0.25*AJ226/$AM$244</f>
        <v>0.00362775257801645</v>
      </c>
      <c r="AV226" s="53" t="n">
        <f aca="false">AU226*$J$244</f>
        <v>35640.6157710524</v>
      </c>
      <c r="AW226" s="54" t="n">
        <f aca="false">0.35*AL226/$AM$244</f>
        <v>0.0201929396335734</v>
      </c>
      <c r="AX226" s="53" t="n">
        <f aca="false">AW226*$J$244</f>
        <v>198384.202696026</v>
      </c>
    </row>
    <row r="227" customFormat="false" ht="12.8" hidden="false" customHeight="false" outlineLevel="0" collapsed="false">
      <c r="A227" s="60" t="s">
        <v>87</v>
      </c>
      <c r="B227" s="50"/>
      <c r="C227" s="50"/>
      <c r="D227" s="50"/>
      <c r="E227" s="50"/>
      <c r="F227" s="50"/>
      <c r="G227" s="50"/>
      <c r="H227" s="50"/>
      <c r="I227" s="54" t="n">
        <f aca="false">AO227+AQ227+AS227+AU227+AW227</f>
        <v>0.0146893397675054</v>
      </c>
      <c r="J227" s="53" t="n">
        <f aca="false">ROUND(AP227+AR227+AT227+AV227+AX227,0)</f>
        <v>144314</v>
      </c>
      <c r="K227" s="54" t="n">
        <f aca="false">I227-DatosMinisterio!J227</f>
        <v>0</v>
      </c>
      <c r="L227" s="53" t="n">
        <f aca="false">J227-DatosMinisterio!K227</f>
        <v>0</v>
      </c>
      <c r="M227" s="54" t="n">
        <f aca="false">P260/P$277</f>
        <v>0.0197459977612376</v>
      </c>
      <c r="N227" s="53" t="n">
        <f aca="false">ROUND((N$244*M227),0)</f>
        <v>3685872</v>
      </c>
      <c r="O227" s="53" t="n">
        <f aca="false">N227-DatosMinisterio!L227</f>
        <v>-1</v>
      </c>
      <c r="P227" s="55" t="n">
        <f aca="false">N227+J227</f>
        <v>3830186</v>
      </c>
      <c r="Q227" s="53" t="n">
        <f aca="false">P227-DatosMinisterio!M227</f>
        <v>-1</v>
      </c>
      <c r="S227" s="55" t="n">
        <f aca="false">B227+DatosMinisterio!B227</f>
        <v>15229</v>
      </c>
      <c r="T227" s="55" t="n">
        <f aca="false">C227+DatosMinisterio!C227</f>
        <v>64</v>
      </c>
      <c r="U227" s="55" t="n">
        <f aca="false">D227+DatosMinisterio!D227</f>
        <v>821.410661400061</v>
      </c>
      <c r="V227" s="55" t="n">
        <f aca="false">E227+DatosMinisterio!E227</f>
        <v>425.502237693346</v>
      </c>
      <c r="W227" s="55" t="n">
        <f aca="false">F227+DatosMinisterio!F227</f>
        <v>104</v>
      </c>
      <c r="X227" s="55" t="n">
        <f aca="false">G227+DatosMinisterio!G227</f>
        <v>227</v>
      </c>
      <c r="Y227" s="55" t="n">
        <f aca="false">H227+DatosMinisterio!H227</f>
        <v>22</v>
      </c>
      <c r="Z227" s="55" t="n">
        <f aca="false">X227+0.33*Y227</f>
        <v>234.26</v>
      </c>
      <c r="AC227" s="61" t="n">
        <f aca="false">IF(T227&gt;0,S227/T227,0)</f>
        <v>237.953125</v>
      </c>
      <c r="AD227" s="62" t="n">
        <f aca="false">EXP((((AC227-AC$244)/AC$245+2)/4-1.9)^3)</f>
        <v>0.124790966531134</v>
      </c>
      <c r="AE227" s="63" t="n">
        <f aca="false">S227/U227</f>
        <v>18.5400564122735</v>
      </c>
      <c r="AF227" s="62" t="n">
        <f aca="false">EXP((((AE227-AE$244)/AE$245+2)/4-1.9)^3)</f>
        <v>0.0664647459756979</v>
      </c>
      <c r="AG227" s="62" t="n">
        <f aca="false">V227/U227</f>
        <v>0.518014018673796</v>
      </c>
      <c r="AH227" s="62" t="n">
        <f aca="false">EXP((((AG227-AG$244)/AG$245+2)/4-1.9)^3)</f>
        <v>0.0151100312367253</v>
      </c>
      <c r="AI227" s="62" t="n">
        <f aca="false">W227/U227</f>
        <v>0.126611456226702</v>
      </c>
      <c r="AJ227" s="62" t="n">
        <f aca="false">EXP((((AI227-AI$244)/AI$245+2)/4-1.9)^3)</f>
        <v>0.045612473288057</v>
      </c>
      <c r="AK227" s="62" t="n">
        <f aca="false">Z227/U227</f>
        <v>0.285192305150646</v>
      </c>
      <c r="AL227" s="62" t="n">
        <f aca="false">EXP((((AK227-AK$244)/AK$245+2)/4-1.9)^3)</f>
        <v>0.0450281387594978</v>
      </c>
      <c r="AM227" s="62" t="n">
        <f aca="false">0.01*AD227+0.15*AF227+0.24*AH227+0.25*AJ227+0.35*AL227</f>
        <v>0.0420069959463186</v>
      </c>
      <c r="AO227" s="54" t="n">
        <f aca="false">0.01*AD227/$AM$244</f>
        <v>0.00043637895688465</v>
      </c>
      <c r="AP227" s="53" t="n">
        <f aca="false">AO227*$J$244</f>
        <v>4287.17626090209</v>
      </c>
      <c r="AQ227" s="54" t="n">
        <f aca="false">0.15*AF227/$AM$244</f>
        <v>0.00348628798919218</v>
      </c>
      <c r="AR227" s="53" t="n">
        <f aca="false">AQ227*$J$244</f>
        <v>34250.8062548112</v>
      </c>
      <c r="AS227" s="54" t="n">
        <f aca="false">0.24*AH227/$AM$244</f>
        <v>0.00126811095761775</v>
      </c>
      <c r="AT227" s="53" t="n">
        <f aca="false">AS227*$J$244</f>
        <v>12458.4724077923</v>
      </c>
      <c r="AU227" s="54" t="n">
        <f aca="false">0.25*AJ227/$AM$244</f>
        <v>0.0039875329255915</v>
      </c>
      <c r="AV227" s="53" t="n">
        <f aca="false">AU227*$J$244</f>
        <v>39175.2540503006</v>
      </c>
      <c r="AW227" s="54" t="n">
        <f aca="false">0.35*AL227/$AM$244</f>
        <v>0.00551102893821937</v>
      </c>
      <c r="AX227" s="53" t="n">
        <f aca="false">AW227*$J$244</f>
        <v>54142.7400756263</v>
      </c>
    </row>
    <row r="228" customFormat="false" ht="12.8" hidden="false" customHeight="false" outlineLevel="0" collapsed="false">
      <c r="A228" s="60" t="s">
        <v>88</v>
      </c>
      <c r="B228" s="50"/>
      <c r="C228" s="50"/>
      <c r="D228" s="50"/>
      <c r="E228" s="50"/>
      <c r="F228" s="50"/>
      <c r="G228" s="50"/>
      <c r="H228" s="50"/>
      <c r="I228" s="54" t="n">
        <f aca="false">AO228+AQ228+AS228+AU228+AW228</f>
        <v>0.0114198325122511</v>
      </c>
      <c r="J228" s="53" t="n">
        <f aca="false">ROUND(AP228+AR228+AT228+AV228+AX228,0)</f>
        <v>112193</v>
      </c>
      <c r="K228" s="54" t="n">
        <f aca="false">I228-DatosMinisterio!J228</f>
        <v>9.54097911787244E-017</v>
      </c>
      <c r="L228" s="53" t="n">
        <f aca="false">J228-DatosMinisterio!K228</f>
        <v>0</v>
      </c>
      <c r="M228" s="54" t="n">
        <f aca="false">P261/P$277</f>
        <v>0.0191398770333557</v>
      </c>
      <c r="N228" s="53" t="n">
        <f aca="false">ROUND((N$244*M228),0)</f>
        <v>3572731</v>
      </c>
      <c r="O228" s="53" t="n">
        <f aca="false">N228-DatosMinisterio!L228</f>
        <v>0</v>
      </c>
      <c r="P228" s="55" t="n">
        <f aca="false">N228+J228</f>
        <v>3684924</v>
      </c>
      <c r="Q228" s="53" t="n">
        <f aca="false">P228-DatosMinisterio!M228</f>
        <v>0</v>
      </c>
      <c r="S228" s="55" t="n">
        <f aca="false">B228+DatosMinisterio!B228</f>
        <v>5781</v>
      </c>
      <c r="T228" s="55" t="n">
        <f aca="false">C228+DatosMinisterio!C228</f>
        <v>52</v>
      </c>
      <c r="U228" s="55" t="n">
        <f aca="false">D228+DatosMinisterio!D228</f>
        <v>371.256438768524</v>
      </c>
      <c r="V228" s="55" t="n">
        <f aca="false">E228+DatosMinisterio!E228</f>
        <v>214.587942620824</v>
      </c>
      <c r="W228" s="55" t="n">
        <f aca="false">F228+DatosMinisterio!F228</f>
        <v>42</v>
      </c>
      <c r="X228" s="55" t="n">
        <f aca="false">G228+DatosMinisterio!G228</f>
        <v>84</v>
      </c>
      <c r="Y228" s="55" t="n">
        <f aca="false">H228+DatosMinisterio!H228</f>
        <v>4</v>
      </c>
      <c r="Z228" s="55" t="n">
        <f aca="false">X228+0.33*Y228</f>
        <v>85.32</v>
      </c>
      <c r="AC228" s="61" t="n">
        <f aca="false">IF(T228&gt;0,S228/T228,0)</f>
        <v>111.173076923077</v>
      </c>
      <c r="AD228" s="62" t="n">
        <f aca="false">EXP((((AC228-AC$244)/AC$245+2)/4-1.9)^3)</f>
        <v>0.00650737850363682</v>
      </c>
      <c r="AE228" s="63" t="n">
        <f aca="false">S228/U228</f>
        <v>15.5714471085697</v>
      </c>
      <c r="AF228" s="62" t="n">
        <f aca="false">EXP((((AE228-AE$244)/AE$245+2)/4-1.9)^3)</f>
        <v>0.0226410247816021</v>
      </c>
      <c r="AG228" s="62" t="n">
        <f aca="false">V228/U228</f>
        <v>0.578004635643823</v>
      </c>
      <c r="AH228" s="62" t="n">
        <f aca="false">EXP((((AG228-AG$244)/AG$245+2)/4-1.9)^3)</f>
        <v>0.0375760928368172</v>
      </c>
      <c r="AI228" s="62" t="n">
        <f aca="false">W228/U228</f>
        <v>0.113129351074196</v>
      </c>
      <c r="AJ228" s="62" t="n">
        <f aca="false">EXP((((AI228-AI$244)/AI$245+2)/4-1.9)^3)</f>
        <v>0.0379025691222811</v>
      </c>
      <c r="AK228" s="62" t="n">
        <f aca="false">Z228/U228</f>
        <v>0.229814196039295</v>
      </c>
      <c r="AL228" s="62" t="n">
        <f aca="false">EXP((((AK228-AK$244)/AK$245+2)/4-1.9)^3)</f>
        <v>0.0305773664077974</v>
      </c>
      <c r="AM228" s="62" t="n">
        <f aca="false">0.01*AD228+0.15*AF228+0.24*AH228+0.25*AJ228+0.35*AL228</f>
        <v>0.0326572103064122</v>
      </c>
      <c r="AO228" s="54" t="n">
        <f aca="false">0.01*AD228/$AM$244</f>
        <v>2.27555176661138E-005</v>
      </c>
      <c r="AP228" s="53" t="n">
        <f aca="false">AO228*$J$244</f>
        <v>223.560081446569</v>
      </c>
      <c r="AQ228" s="54" t="n">
        <f aca="false">0.15*AF228/$AM$244</f>
        <v>0.00118759398836735</v>
      </c>
      <c r="AR228" s="53" t="n">
        <f aca="false">AQ228*$J$244</f>
        <v>11667.4387575118</v>
      </c>
      <c r="AS228" s="54" t="n">
        <f aca="false">0.24*AH228/$AM$244</f>
        <v>0.00315357753563166</v>
      </c>
      <c r="AT228" s="53" t="n">
        <f aca="false">AS228*$J$244</f>
        <v>30982.1143626959</v>
      </c>
      <c r="AU228" s="54" t="n">
        <f aca="false">0.25*AJ228/$AM$244</f>
        <v>0.00331351780433219</v>
      </c>
      <c r="AV228" s="53" t="n">
        <f aca="false">AU228*$J$244</f>
        <v>32553.4369764865</v>
      </c>
      <c r="AW228" s="54" t="n">
        <f aca="false">0.35*AL228/$AM$244</f>
        <v>0.00374238766625378</v>
      </c>
      <c r="AX228" s="53" t="n">
        <f aca="false">AW228*$J$244</f>
        <v>36766.8406295243</v>
      </c>
    </row>
    <row r="229" customFormat="false" ht="12.8" hidden="false" customHeight="false" outlineLevel="0" collapsed="false">
      <c r="A229" s="60" t="s">
        <v>89</v>
      </c>
      <c r="B229" s="50"/>
      <c r="C229" s="50"/>
      <c r="D229" s="50"/>
      <c r="E229" s="50"/>
      <c r="F229" s="50"/>
      <c r="G229" s="50"/>
      <c r="H229" s="50"/>
      <c r="I229" s="54" t="n">
        <f aca="false">AO229+AQ229+AS229+AU229+AW229</f>
        <v>0.0206901404525664</v>
      </c>
      <c r="J229" s="53" t="n">
        <f aca="false">ROUND(AP229+AR229+AT229+AV229+AX229,0)</f>
        <v>203269</v>
      </c>
      <c r="K229" s="54" t="n">
        <f aca="false">I229-DatosMinisterio!J229</f>
        <v>1.11022302462516E-016</v>
      </c>
      <c r="L229" s="53" t="n">
        <f aca="false">J229-DatosMinisterio!K229</f>
        <v>0</v>
      </c>
      <c r="M229" s="54" t="n">
        <f aca="false">P262/P$277</f>
        <v>0.0207426257802062</v>
      </c>
      <c r="N229" s="53" t="n">
        <f aca="false">ROUND((N$244*M229),0)</f>
        <v>3871907</v>
      </c>
      <c r="O229" s="53" t="n">
        <f aca="false">N229-DatosMinisterio!L229</f>
        <v>-1</v>
      </c>
      <c r="P229" s="55" t="n">
        <f aca="false">N229+J229</f>
        <v>4075176</v>
      </c>
      <c r="Q229" s="53" t="n">
        <f aca="false">P229-DatosMinisterio!M229</f>
        <v>-1</v>
      </c>
      <c r="S229" s="55" t="n">
        <f aca="false">B229+DatosMinisterio!B229</f>
        <v>7326</v>
      </c>
      <c r="T229" s="55" t="n">
        <f aca="false">C229+DatosMinisterio!C229</f>
        <v>37</v>
      </c>
      <c r="U229" s="55" t="n">
        <f aca="false">D229+DatosMinisterio!D229</f>
        <v>319.193548329561</v>
      </c>
      <c r="V229" s="55" t="n">
        <f aca="false">E229+DatosMinisterio!E229</f>
        <v>160.021326933936</v>
      </c>
      <c r="W229" s="55" t="n">
        <f aca="false">F229+DatosMinisterio!F229</f>
        <v>29</v>
      </c>
      <c r="X229" s="55" t="n">
        <f aca="false">G229+DatosMinisterio!G229</f>
        <v>90</v>
      </c>
      <c r="Y229" s="55" t="n">
        <f aca="false">H229+DatosMinisterio!H229</f>
        <v>7</v>
      </c>
      <c r="Z229" s="55" t="n">
        <f aca="false">X229+0.33*Y229</f>
        <v>92.31</v>
      </c>
      <c r="AC229" s="61" t="n">
        <f aca="false">IF(T229&gt;0,S229/T229,0)</f>
        <v>198</v>
      </c>
      <c r="AD229" s="62" t="n">
        <f aca="false">EXP((((AC229-AC$244)/AC$245+2)/4-1.9)^3)</f>
        <v>0.0590009662822607</v>
      </c>
      <c r="AE229" s="63" t="n">
        <f aca="false">S229/U229</f>
        <v>22.9515917171235</v>
      </c>
      <c r="AF229" s="62" t="n">
        <f aca="false">EXP((((AE229-AE$244)/AE$245+2)/4-1.9)^3)</f>
        <v>0.218543882313201</v>
      </c>
      <c r="AG229" s="62" t="n">
        <f aca="false">V229/U229</f>
        <v>0.501330079418514</v>
      </c>
      <c r="AH229" s="62" t="n">
        <f aca="false">EXP((((AG229-AG$244)/AG$245+2)/4-1.9)^3)</f>
        <v>0.0114160794913421</v>
      </c>
      <c r="AI229" s="62" t="n">
        <f aca="false">W229/U229</f>
        <v>0.0908539666661999</v>
      </c>
      <c r="AJ229" s="62" t="n">
        <f aca="false">EXP((((AI229-AI$244)/AI$245+2)/4-1.9)^3)</f>
        <v>0.0274706982669748</v>
      </c>
      <c r="AK229" s="62" t="n">
        <f aca="false">Z229/U229</f>
        <v>0.289197574584721</v>
      </c>
      <c r="AL229" s="62" t="n">
        <f aca="false">EXP((((AK229-AK$244)/AK$245+2)/4-1.9)^3)</f>
        <v>0.0462523299665155</v>
      </c>
      <c r="AM229" s="62" t="n">
        <f aca="false">0.01*AD229+0.15*AF229+0.24*AH229+0.25*AJ229+0.35*AL229</f>
        <v>0.0591674411427489</v>
      </c>
      <c r="AO229" s="54" t="n">
        <f aca="false">0.01*AD229/$AM$244</f>
        <v>0.000206319262019786</v>
      </c>
      <c r="AP229" s="53" t="n">
        <f aca="false">AO229*$J$244</f>
        <v>2026.9699726421</v>
      </c>
      <c r="AQ229" s="54" t="n">
        <f aca="false">0.15*AF229/$AM$244</f>
        <v>0.0114633239145836</v>
      </c>
      <c r="AR229" s="53" t="n">
        <f aca="false">AQ229*$J$244</f>
        <v>112620.669219448</v>
      </c>
      <c r="AS229" s="54" t="n">
        <f aca="false">0.24*AH229/$AM$244</f>
        <v>0.000958095669638311</v>
      </c>
      <c r="AT229" s="53" t="n">
        <f aca="false">AS229*$J$244</f>
        <v>9412.74767204739</v>
      </c>
      <c r="AU229" s="54" t="n">
        <f aca="false">0.25*AJ229/$AM$244</f>
        <v>0.00240154295376114</v>
      </c>
      <c r="AV229" s="53" t="n">
        <f aca="false">AU229*$J$244</f>
        <v>23593.8002473913</v>
      </c>
      <c r="AW229" s="54" t="n">
        <f aca="false">0.35*AL229/$AM$244</f>
        <v>0.00566085865256361</v>
      </c>
      <c r="AX229" s="53" t="n">
        <f aca="false">AW229*$J$244</f>
        <v>55614.7322154401</v>
      </c>
    </row>
    <row r="230" customFormat="false" ht="12.8" hidden="false" customHeight="false" outlineLevel="0" collapsed="false">
      <c r="A230" s="60" t="s">
        <v>90</v>
      </c>
      <c r="B230" s="50"/>
      <c r="C230" s="50"/>
      <c r="D230" s="50"/>
      <c r="E230" s="50"/>
      <c r="F230" s="50"/>
      <c r="G230" s="50"/>
      <c r="H230" s="50"/>
      <c r="I230" s="54" t="n">
        <f aca="false">AO230+AQ230+AS230+AU230+AW230</f>
        <v>0.0476073537448245</v>
      </c>
      <c r="J230" s="53" t="n">
        <f aca="false">ROUND(AP230+AR230+AT230+AV230+AX230,0)</f>
        <v>467715</v>
      </c>
      <c r="K230" s="54" t="n">
        <f aca="false">I230-DatosMinisterio!J230</f>
        <v>-2.56739074444567E-016</v>
      </c>
      <c r="L230" s="53" t="n">
        <f aca="false">J230-DatosMinisterio!K230</f>
        <v>0</v>
      </c>
      <c r="M230" s="54" t="n">
        <f aca="false">P263/P$277</f>
        <v>0.0239593627153064</v>
      </c>
      <c r="N230" s="53" t="n">
        <f aca="false">ROUND((N$244*M230),0)</f>
        <v>4472356</v>
      </c>
      <c r="O230" s="53" t="n">
        <f aca="false">N230-DatosMinisterio!L230</f>
        <v>0</v>
      </c>
      <c r="P230" s="55" t="n">
        <f aca="false">N230+J230</f>
        <v>4940071</v>
      </c>
      <c r="Q230" s="53" t="n">
        <f aca="false">P230-DatosMinisterio!M230</f>
        <v>0</v>
      </c>
      <c r="S230" s="55" t="n">
        <f aca="false">B230+DatosMinisterio!B230</f>
        <v>11086</v>
      </c>
      <c r="T230" s="55" t="n">
        <f aca="false">C230+DatosMinisterio!C230</f>
        <v>59</v>
      </c>
      <c r="U230" s="55" t="n">
        <f aca="false">D230+DatosMinisterio!D230</f>
        <v>455.782754432188</v>
      </c>
      <c r="V230" s="55" t="n">
        <f aca="false">E230+DatosMinisterio!E230</f>
        <v>354.560344076586</v>
      </c>
      <c r="W230" s="55" t="n">
        <f aca="false">F230+DatosMinisterio!F230</f>
        <v>46</v>
      </c>
      <c r="X230" s="55" t="n">
        <f aca="false">G230+DatosMinisterio!G230</f>
        <v>111</v>
      </c>
      <c r="Y230" s="55" t="n">
        <f aca="false">H230+DatosMinisterio!H230</f>
        <v>10</v>
      </c>
      <c r="Z230" s="55" t="n">
        <f aca="false">X230+0.33*Y230</f>
        <v>114.3</v>
      </c>
      <c r="AC230" s="61" t="n">
        <f aca="false">IF(T230&gt;0,S230/T230,0)</f>
        <v>187.898305084746</v>
      </c>
      <c r="AD230" s="62" t="n">
        <f aca="false">EXP((((AC230-AC$244)/AC$245+2)/4-1.9)^3)</f>
        <v>0.0476202119030662</v>
      </c>
      <c r="AE230" s="63" t="n">
        <f aca="false">S230/U230</f>
        <v>24.3229913641882</v>
      </c>
      <c r="AF230" s="62" t="n">
        <f aca="false">EXP((((AE230-AE$244)/AE$245+2)/4-1.9)^3)</f>
        <v>0.289726720837263</v>
      </c>
      <c r="AG230" s="62" t="n">
        <f aca="false">V230/U230</f>
        <v>0.777915225244306</v>
      </c>
      <c r="AH230" s="62" t="n">
        <f aca="false">EXP((((AG230-AG$244)/AG$245+2)/4-1.9)^3)</f>
        <v>0.299202887571974</v>
      </c>
      <c r="AI230" s="62" t="n">
        <f aca="false">W230/U230</f>
        <v>0.100925275370075</v>
      </c>
      <c r="AJ230" s="62" t="n">
        <f aca="false">EXP((((AI230-AI$244)/AI$245+2)/4-1.9)^3)</f>
        <v>0.0318537017901181</v>
      </c>
      <c r="AK230" s="62" t="n">
        <f aca="false">Z230/U230</f>
        <v>0.250777369017383</v>
      </c>
      <c r="AL230" s="62" t="n">
        <f aca="false">EXP((((AK230-AK$244)/AK$245+2)/4-1.9)^3)</f>
        <v>0.0355287644979643</v>
      </c>
      <c r="AM230" s="62" t="n">
        <f aca="false">0.01*AD230+0.15*AF230+0.24*AH230+0.25*AJ230+0.35*AL230</f>
        <v>0.136142396283711</v>
      </c>
      <c r="AO230" s="54" t="n">
        <f aca="false">0.01*AD230/$AM$244</f>
        <v>0.000166522136774232</v>
      </c>
      <c r="AP230" s="53" t="n">
        <f aca="false">AO230*$J$244</f>
        <v>1635.98574227741</v>
      </c>
      <c r="AQ230" s="54" t="n">
        <f aca="false">0.15*AF230/$AM$244</f>
        <v>0.0151970909115083</v>
      </c>
      <c r="AR230" s="53" t="n">
        <f aca="false">AQ230*$J$244</f>
        <v>149302.816652113</v>
      </c>
      <c r="AS230" s="54" t="n">
        <f aca="false">0.24*AH230/$AM$244</f>
        <v>0.0251106337463218</v>
      </c>
      <c r="AT230" s="53" t="n">
        <f aca="false">AS230*$J$244</f>
        <v>246697.763938911</v>
      </c>
      <c r="AU230" s="54" t="n">
        <f aca="false">0.25*AJ230/$AM$244</f>
        <v>0.0027847138191326</v>
      </c>
      <c r="AV230" s="53" t="n">
        <f aca="false">AU230*$J$244</f>
        <v>27358.2371249562</v>
      </c>
      <c r="AW230" s="54" t="n">
        <f aca="false">0.35*AL230/$AM$244</f>
        <v>0.00434839313108765</v>
      </c>
      <c r="AX230" s="53" t="n">
        <f aca="false">AW230*$J$244</f>
        <v>42720.501322424</v>
      </c>
    </row>
    <row r="231" customFormat="false" ht="12.8" hidden="false" customHeight="false" outlineLevel="0" collapsed="false">
      <c r="A231" s="60" t="s">
        <v>91</v>
      </c>
      <c r="B231" s="50"/>
      <c r="C231" s="50"/>
      <c r="D231" s="50"/>
      <c r="E231" s="50"/>
      <c r="F231" s="50"/>
      <c r="G231" s="50"/>
      <c r="H231" s="50"/>
      <c r="I231" s="54" t="n">
        <f aca="false">AO231+AQ231+AS231+AU231+AW231</f>
        <v>0.122332197161914</v>
      </c>
      <c r="J231" s="53" t="n">
        <f aca="false">ROUND(AP231+AR231+AT231+AV231+AX231,0)</f>
        <v>1201845</v>
      </c>
      <c r="K231" s="54" t="n">
        <f aca="false">I231-DatosMinisterio!J231</f>
        <v>0</v>
      </c>
      <c r="L231" s="53" t="n">
        <f aca="false">J231-DatosMinisterio!K231</f>
        <v>0</v>
      </c>
      <c r="M231" s="54" t="n">
        <f aca="false">P264/P$277</f>
        <v>0.0325857715926333</v>
      </c>
      <c r="N231" s="53" t="n">
        <f aca="false">ROUND((N$244*M231),0)</f>
        <v>6082598</v>
      </c>
      <c r="O231" s="53" t="n">
        <f aca="false">N231-DatosMinisterio!L231</f>
        <v>-1</v>
      </c>
      <c r="P231" s="55" t="n">
        <f aca="false">N231+J231</f>
        <v>7284443</v>
      </c>
      <c r="Q231" s="53" t="n">
        <f aca="false">P231-DatosMinisterio!M231</f>
        <v>-1</v>
      </c>
      <c r="S231" s="55" t="n">
        <f aca="false">B231+DatosMinisterio!B231</f>
        <v>8534</v>
      </c>
      <c r="T231" s="55" t="n">
        <f aca="false">C231+DatosMinisterio!C231</f>
        <v>48</v>
      </c>
      <c r="U231" s="55" t="n">
        <f aca="false">D231+DatosMinisterio!D231</f>
        <v>328.860845295056</v>
      </c>
      <c r="V231" s="55" t="n">
        <f aca="false">E231+DatosMinisterio!E231</f>
        <v>220.039633173844</v>
      </c>
      <c r="W231" s="55" t="n">
        <f aca="false">F231+DatosMinisterio!F231</f>
        <v>107</v>
      </c>
      <c r="X231" s="55" t="n">
        <f aca="false">G231+DatosMinisterio!G231</f>
        <v>265</v>
      </c>
      <c r="Y231" s="55" t="n">
        <f aca="false">H231+DatosMinisterio!H231</f>
        <v>39</v>
      </c>
      <c r="Z231" s="55" t="n">
        <f aca="false">X231+0.33*Y231</f>
        <v>277.87</v>
      </c>
      <c r="AC231" s="61" t="n">
        <f aca="false">IF(T231&gt;0,S231/T231,0)</f>
        <v>177.791666666667</v>
      </c>
      <c r="AD231" s="62" t="n">
        <f aca="false">EXP((((AC231-AC$244)/AC$245+2)/4-1.9)^3)</f>
        <v>0.0380269416592624</v>
      </c>
      <c r="AE231" s="63" t="n">
        <f aca="false">S231/U231</f>
        <v>25.9501856852045</v>
      </c>
      <c r="AF231" s="62" t="n">
        <f aca="false">EXP((((AE231-AE$244)/AE$245+2)/4-1.9)^3)</f>
        <v>0.38584598991381</v>
      </c>
      <c r="AG231" s="62" t="n">
        <f aca="false">V231/U231</f>
        <v>0.669096477497718</v>
      </c>
      <c r="AH231" s="62" t="n">
        <f aca="false">EXP((((AG231-AG$244)/AG$245+2)/4-1.9)^3)</f>
        <v>0.114558327051344</v>
      </c>
      <c r="AI231" s="62" t="n">
        <f aca="false">W231/U231</f>
        <v>0.325365581007368</v>
      </c>
      <c r="AJ231" s="62" t="n">
        <f aca="false">EXP((((AI231-AI$244)/AI$245+2)/4-1.9)^3)</f>
        <v>0.329628987131882</v>
      </c>
      <c r="AK231" s="62" t="n">
        <f aca="false">Z231/U231</f>
        <v>0.844947046677732</v>
      </c>
      <c r="AL231" s="62" t="n">
        <f aca="false">EXP((((AK231-AK$244)/AK$245+2)/4-1.9)^3)</f>
        <v>0.519068752592548</v>
      </c>
      <c r="AM231" s="62" t="n">
        <f aca="false">0.01*AD231+0.15*AF231+0.24*AH231+0.25*AJ231+0.35*AL231</f>
        <v>0.349832476586349</v>
      </c>
      <c r="AO231" s="54" t="n">
        <f aca="false">0.01*AD231/$AM$244</f>
        <v>0.00013297562793251</v>
      </c>
      <c r="AP231" s="53" t="n">
        <f aca="false">AO231*$J$244</f>
        <v>1306.4102802315</v>
      </c>
      <c r="AQ231" s="54" t="n">
        <f aca="false">0.15*AF231/$AM$244</f>
        <v>0.0202388532532168</v>
      </c>
      <c r="AR231" s="53" t="n">
        <f aca="false">AQ231*$J$244</f>
        <v>198835.278021914</v>
      </c>
      <c r="AS231" s="54" t="n">
        <f aca="false">0.24*AH231/$AM$244</f>
        <v>0.00961431962278665</v>
      </c>
      <c r="AT231" s="53" t="n">
        <f aca="false">AS231*$J$244</f>
        <v>94455.2485889723</v>
      </c>
      <c r="AU231" s="54" t="n">
        <f aca="false">0.25*AJ231/$AM$244</f>
        <v>0.028816820151735</v>
      </c>
      <c r="AV231" s="53" t="n">
        <f aca="false">AU231*$J$244</f>
        <v>283108.947670591</v>
      </c>
      <c r="AW231" s="54" t="n">
        <f aca="false">0.35*AL231/$AM$244</f>
        <v>0.0635292285062432</v>
      </c>
      <c r="AX231" s="53" t="n">
        <f aca="false">AW231*$J$244</f>
        <v>624138.712530505</v>
      </c>
    </row>
    <row r="232" customFormat="false" ht="12.8" hidden="false" customHeight="false" outlineLevel="0" collapsed="false">
      <c r="A232" s="60" t="s">
        <v>92</v>
      </c>
      <c r="B232" s="50"/>
      <c r="C232" s="50"/>
      <c r="D232" s="50"/>
      <c r="E232" s="50"/>
      <c r="F232" s="50"/>
      <c r="G232" s="50"/>
      <c r="H232" s="50"/>
      <c r="I232" s="54" t="n">
        <f aca="false">AO232+AQ232+AS232+AU232+AW232</f>
        <v>0.00416574336002829</v>
      </c>
      <c r="J232" s="53" t="n">
        <f aca="false">ROUND(AP232+AR232+AT232+AV232+AX232,0)</f>
        <v>40926</v>
      </c>
      <c r="K232" s="54" t="n">
        <f aca="false">I232-DatosMinisterio!J232</f>
        <v>0</v>
      </c>
      <c r="L232" s="53" t="n">
        <f aca="false">J232-DatosMinisterio!K232</f>
        <v>-1</v>
      </c>
      <c r="M232" s="54" t="n">
        <f aca="false">P265/P$277</f>
        <v>0.0100787626698213</v>
      </c>
      <c r="N232" s="53" t="n">
        <f aca="false">ROUND((N$244*M232),0)</f>
        <v>1881345</v>
      </c>
      <c r="O232" s="53" t="n">
        <f aca="false">N232-DatosMinisterio!L232</f>
        <v>0</v>
      </c>
      <c r="P232" s="55" t="n">
        <f aca="false">N232+J232</f>
        <v>1922271</v>
      </c>
      <c r="Q232" s="53" t="n">
        <f aca="false">P232-DatosMinisterio!M232</f>
        <v>-1</v>
      </c>
      <c r="S232" s="55" t="n">
        <f aca="false">B232+DatosMinisterio!B232</f>
        <v>2664</v>
      </c>
      <c r="T232" s="55" t="n">
        <f aca="false">C232+DatosMinisterio!C232</f>
        <v>24</v>
      </c>
      <c r="U232" s="55" t="n">
        <f aca="false">D232+DatosMinisterio!D232</f>
        <v>219.545317056994</v>
      </c>
      <c r="V232" s="55" t="n">
        <f aca="false">E232+DatosMinisterio!E232</f>
        <v>98.8333333333333</v>
      </c>
      <c r="W232" s="55" t="n">
        <f aca="false">F232+DatosMinisterio!F232</f>
        <v>12</v>
      </c>
      <c r="X232" s="55" t="n">
        <f aca="false">G232+DatosMinisterio!G232</f>
        <v>29</v>
      </c>
      <c r="Y232" s="55" t="n">
        <f aca="false">H232+DatosMinisterio!H232</f>
        <v>17</v>
      </c>
      <c r="Z232" s="55" t="n">
        <f aca="false">X232+0.33*Y232</f>
        <v>34.61</v>
      </c>
      <c r="AC232" s="61" t="n">
        <f aca="false">IF(T232&gt;0,S232/T232,0)</f>
        <v>111</v>
      </c>
      <c r="AD232" s="62" t="n">
        <f aca="false">EXP((((AC232-AC$244)/AC$245+2)/4-1.9)^3)</f>
        <v>0.00647322768508381</v>
      </c>
      <c r="AE232" s="63" t="n">
        <f aca="false">S232/U232</f>
        <v>12.1341690896027</v>
      </c>
      <c r="AF232" s="62" t="n">
        <f aca="false">EXP((((AE232-AE$244)/AE$245+2)/4-1.9)^3)</f>
        <v>0.00473522037584238</v>
      </c>
      <c r="AG232" s="62" t="n">
        <f aca="false">V232/U232</f>
        <v>0.450172814698098</v>
      </c>
      <c r="AH232" s="62" t="n">
        <f aca="false">EXP((((AG232-AG$244)/AG$245+2)/4-1.9)^3)</f>
        <v>0.00447317784219572</v>
      </c>
      <c r="AI232" s="62" t="n">
        <f aca="false">W232/U232</f>
        <v>0.0546584193225347</v>
      </c>
      <c r="AJ232" s="62" t="n">
        <f aca="false">EXP((((AI232-AI$244)/AI$245+2)/4-1.9)^3)</f>
        <v>0.0155830314481535</v>
      </c>
      <c r="AK232" s="62" t="n">
        <f aca="false">Z232/U232</f>
        <v>0.157643991062744</v>
      </c>
      <c r="AL232" s="62" t="n">
        <f aca="false">EXP((((AK232-AK$244)/AK$245+2)/4-1.9)^3)</f>
        <v>0.017624027147878</v>
      </c>
      <c r="AM232" s="62" t="n">
        <f aca="false">0.01*AD232+0.15*AF232+0.24*AH232+0.25*AJ232+0.35*AL232</f>
        <v>0.0119127453791498</v>
      </c>
      <c r="AO232" s="54" t="n">
        <f aca="false">0.01*AD232/$AM$244</f>
        <v>2.26360963731214E-005</v>
      </c>
      <c r="AP232" s="53" t="n">
        <f aca="false">AO232*$J$244</f>
        <v>222.386834835371</v>
      </c>
      <c r="AQ232" s="54" t="n">
        <f aca="false">0.15*AF232/$AM$244</f>
        <v>0.000248377416931879</v>
      </c>
      <c r="AR232" s="53" t="n">
        <f aca="false">AQ232*$J$244</f>
        <v>2440.16753973773</v>
      </c>
      <c r="AS232" s="54" t="n">
        <f aca="false">0.24*AH232/$AM$244</f>
        <v>0.000375411919948529</v>
      </c>
      <c r="AT232" s="53" t="n">
        <f aca="false">AS232*$J$244</f>
        <v>3688.2096303476</v>
      </c>
      <c r="AU232" s="54" t="n">
        <f aca="false">0.25*AJ232/$AM$244</f>
        <v>0.00136229953126242</v>
      </c>
      <c r="AV232" s="53" t="n">
        <f aca="false">AU232*$J$244</f>
        <v>13383.8218331186</v>
      </c>
      <c r="AW232" s="54" t="n">
        <f aca="false">0.35*AL232/$AM$244</f>
        <v>0.00215701839551235</v>
      </c>
      <c r="AX232" s="53" t="n">
        <f aca="false">AW232*$J$244</f>
        <v>21191.4848634969</v>
      </c>
    </row>
    <row r="233" customFormat="false" ht="12.8" hidden="false" customHeight="false" outlineLevel="0" collapsed="false">
      <c r="A233" s="60" t="s">
        <v>93</v>
      </c>
      <c r="B233" s="50"/>
      <c r="C233" s="50"/>
      <c r="D233" s="50"/>
      <c r="E233" s="50"/>
      <c r="F233" s="50"/>
      <c r="G233" s="50"/>
      <c r="H233" s="50"/>
      <c r="I233" s="54" t="n">
        <f aca="false">AO233+AQ233+AS233+AU233+AW233</f>
        <v>0.102740811769439</v>
      </c>
      <c r="J233" s="53" t="n">
        <f aca="false">ROUND(AP233+AR233+AT233+AV233+AX233,0)</f>
        <v>1009370</v>
      </c>
      <c r="K233" s="54" t="n">
        <f aca="false">I233-DatosMinisterio!J233</f>
        <v>0</v>
      </c>
      <c r="L233" s="53" t="n">
        <f aca="false">J233-DatosMinisterio!K233</f>
        <v>0</v>
      </c>
      <c r="M233" s="54" t="n">
        <f aca="false">P266/P$277</f>
        <v>0.0636167519569824</v>
      </c>
      <c r="N233" s="53" t="n">
        <f aca="false">ROUND((N$244*M233),0)</f>
        <v>11874973</v>
      </c>
      <c r="O233" s="53" t="n">
        <f aca="false">N233-DatosMinisterio!L233</f>
        <v>0</v>
      </c>
      <c r="P233" s="55" t="n">
        <f aca="false">N233+J233</f>
        <v>12884343</v>
      </c>
      <c r="Q233" s="53" t="n">
        <f aca="false">P233-DatosMinisterio!M233</f>
        <v>0</v>
      </c>
      <c r="S233" s="55" t="n">
        <f aca="false">B233+DatosMinisterio!B233</f>
        <v>7672</v>
      </c>
      <c r="T233" s="55" t="n">
        <f aca="false">C233+DatosMinisterio!C233</f>
        <v>25</v>
      </c>
      <c r="U233" s="55" t="n">
        <f aca="false">D233+DatosMinisterio!D233</f>
        <v>373.095406414025</v>
      </c>
      <c r="V233" s="55" t="n">
        <f aca="false">E233+DatosMinisterio!E233</f>
        <v>342.481770050389</v>
      </c>
      <c r="W233" s="55" t="n">
        <f aca="false">F233+DatosMinisterio!F233</f>
        <v>101</v>
      </c>
      <c r="X233" s="55" t="n">
        <f aca="false">G233+DatosMinisterio!G233</f>
        <v>188</v>
      </c>
      <c r="Y233" s="55" t="n">
        <f aca="false">H233+DatosMinisterio!H233</f>
        <v>44</v>
      </c>
      <c r="Z233" s="55" t="n">
        <f aca="false">X233+0.33*Y233</f>
        <v>202.52</v>
      </c>
      <c r="AC233" s="61" t="n">
        <f aca="false">IF(T233&gt;0,S233/T233,0)</f>
        <v>306.88</v>
      </c>
      <c r="AD233" s="62" t="n">
        <f aca="false">EXP((((AC233-AC$244)/AC$245+2)/4-1.9)^3)</f>
        <v>0.325717853508004</v>
      </c>
      <c r="AE233" s="63" t="n">
        <f aca="false">S233/U233</f>
        <v>20.5631049541424</v>
      </c>
      <c r="AF233" s="62" t="n">
        <f aca="false">EXP((((AE233-AE$244)/AE$245+2)/4-1.9)^3)</f>
        <v>0.12142317892003</v>
      </c>
      <c r="AG233" s="62" t="n">
        <f aca="false">V233/U233</f>
        <v>0.91794689551963</v>
      </c>
      <c r="AH233" s="62" t="n">
        <f aca="false">EXP((((AG233-AG$244)/AG$245+2)/4-1.9)^3)</f>
        <v>0.63410398835672</v>
      </c>
      <c r="AI233" s="62" t="n">
        <f aca="false">W233/U233</f>
        <v>0.27070823779567</v>
      </c>
      <c r="AJ233" s="62" t="n">
        <f aca="false">EXP((((AI233-AI$244)/AI$245+2)/4-1.9)^3)</f>
        <v>0.21760518854087</v>
      </c>
      <c r="AK233" s="62" t="n">
        <f aca="false">Z233/U233</f>
        <v>0.54281022097405</v>
      </c>
      <c r="AL233" s="62" t="n">
        <f aca="false">EXP((((AK233-AK$244)/AK$245+2)/4-1.9)^3)</f>
        <v>0.187857792636771</v>
      </c>
      <c r="AM233" s="62" t="n">
        <f aca="false">0.01*AD233+0.15*AF233+0.24*AH233+0.25*AJ233+0.35*AL233</f>
        <v>0.293807137136785</v>
      </c>
      <c r="AO233" s="54" t="n">
        <f aca="false">0.01*AD233/$AM$244</f>
        <v>0.00113899604357234</v>
      </c>
      <c r="AP233" s="53" t="n">
        <f aca="false">AO233*$J$244</f>
        <v>11189.9914563376</v>
      </c>
      <c r="AQ233" s="54" t="n">
        <f aca="false">0.15*AF233/$AM$244</f>
        <v>0.00636903314778655</v>
      </c>
      <c r="AR233" s="53" t="n">
        <f aca="false">AQ233*$J$244</f>
        <v>62572.1458042412</v>
      </c>
      <c r="AS233" s="54" t="n">
        <f aca="false">0.24*AH233/$AM$244</f>
        <v>0.0532172437837092</v>
      </c>
      <c r="AT233" s="53" t="n">
        <f aca="false">AS233*$J$244</f>
        <v>522829.299214962</v>
      </c>
      <c r="AU233" s="54" t="n">
        <f aca="false">0.25*AJ233/$AM$244</f>
        <v>0.0190234773853726</v>
      </c>
      <c r="AV233" s="53" t="n">
        <f aca="false">AU233*$J$244</f>
        <v>186894.898023086</v>
      </c>
      <c r="AW233" s="54" t="n">
        <f aca="false">0.35*AL233/$AM$244</f>
        <v>0.022992061408998</v>
      </c>
      <c r="AX233" s="53" t="n">
        <f aca="false">AW233*$J$244</f>
        <v>225883.989836648</v>
      </c>
    </row>
    <row r="234" customFormat="false" ht="12.8" hidden="false" customHeight="false" outlineLevel="0" collapsed="false">
      <c r="A234" s="60" t="s">
        <v>94</v>
      </c>
      <c r="B234" s="50"/>
      <c r="C234" s="50"/>
      <c r="D234" s="50"/>
      <c r="E234" s="50"/>
      <c r="F234" s="50"/>
      <c r="G234" s="50"/>
      <c r="H234" s="50"/>
      <c r="I234" s="54" t="n">
        <f aca="false">AO234+AQ234+AS234+AU234+AW234</f>
        <v>0.00396405345053521</v>
      </c>
      <c r="J234" s="53" t="n">
        <f aca="false">ROUND(AP234+AR234+AT234+AV234+AX234,0)</f>
        <v>38945</v>
      </c>
      <c r="K234" s="54" t="n">
        <f aca="false">I234-DatosMinisterio!J234</f>
        <v>2.51534904016637E-017</v>
      </c>
      <c r="L234" s="53" t="n">
        <f aca="false">J234-DatosMinisterio!K234</f>
        <v>-1</v>
      </c>
      <c r="M234" s="54" t="n">
        <f aca="false">P267/P$277</f>
        <v>0.00865208015778062</v>
      </c>
      <c r="N234" s="53" t="n">
        <f aca="false">ROUND((N$244*M234),0)</f>
        <v>1615034</v>
      </c>
      <c r="O234" s="53" t="n">
        <f aca="false">N234-DatosMinisterio!L234</f>
        <v>-1</v>
      </c>
      <c r="P234" s="55" t="n">
        <f aca="false">N234+J234</f>
        <v>1653979</v>
      </c>
      <c r="Q234" s="53" t="n">
        <f aca="false">P234-DatosMinisterio!M234</f>
        <v>-2</v>
      </c>
      <c r="S234" s="55" t="n">
        <f aca="false">B234+DatosMinisterio!B234</f>
        <v>2763</v>
      </c>
      <c r="T234" s="55" t="n">
        <f aca="false">C234+DatosMinisterio!C234</f>
        <v>24</v>
      </c>
      <c r="U234" s="55" t="n">
        <f aca="false">D234+DatosMinisterio!D234</f>
        <v>161.895067698259</v>
      </c>
      <c r="V234" s="55" t="n">
        <f aca="false">E234+DatosMinisterio!E234</f>
        <v>63.1450676982592</v>
      </c>
      <c r="W234" s="55" t="n">
        <f aca="false">F234+DatosMinisterio!F234</f>
        <v>1</v>
      </c>
      <c r="X234" s="55" t="n">
        <f aca="false">G234+DatosMinisterio!G234</f>
        <v>12</v>
      </c>
      <c r="Y234" s="55" t="n">
        <f aca="false">H234+DatosMinisterio!H234</f>
        <v>4</v>
      </c>
      <c r="Z234" s="55" t="n">
        <f aca="false">X234+0.33*Y234</f>
        <v>13.32</v>
      </c>
      <c r="AC234" s="61" t="n">
        <f aca="false">IF(T234&gt;0,S234/T234,0)</f>
        <v>115.125</v>
      </c>
      <c r="AD234" s="62" t="n">
        <f aca="false">EXP((((AC234-AC$244)/AC$245+2)/4-1.9)^3)</f>
        <v>0.00733082157591082</v>
      </c>
      <c r="AE234" s="63" t="n">
        <f aca="false">S234/U234</f>
        <v>17.0666101153229</v>
      </c>
      <c r="AF234" s="62" t="n">
        <f aca="false">EXP((((AE234-AE$244)/AE$245+2)/4-1.9)^3)</f>
        <v>0.0401292956052395</v>
      </c>
      <c r="AG234" s="62" t="n">
        <f aca="false">V234/U234</f>
        <v>0.390037007278995</v>
      </c>
      <c r="AH234" s="62" t="n">
        <f aca="false">EXP((((AG234-AG$244)/AG$245+2)/4-1.9)^3)</f>
        <v>0.00127070179801732</v>
      </c>
      <c r="AI234" s="62" t="n">
        <f aca="false">W234/U234</f>
        <v>0.00617684043261779</v>
      </c>
      <c r="AJ234" s="62" t="n">
        <f aca="false">EXP((((AI234-AI$244)/AI$245+2)/4-1.9)^3)</f>
        <v>0.00666935771631194</v>
      </c>
      <c r="AK234" s="62" t="n">
        <f aca="false">Z234/U234</f>
        <v>0.0822755145624689</v>
      </c>
      <c r="AL234" s="62" t="n">
        <f aca="false">EXP((((AK234-AK$244)/AK$245+2)/4-1.9)^3)</f>
        <v>0.00934561092643825</v>
      </c>
      <c r="AM234" s="62" t="n">
        <f aca="false">0.01*AD234+0.15*AF234+0.24*AH234+0.25*AJ234+0.35*AL234</f>
        <v>0.0113359742414006</v>
      </c>
      <c r="AO234" s="54" t="n">
        <f aca="false">0.01*AD234/$AM$244</f>
        <v>2.56349987609507E-005</v>
      </c>
      <c r="AP234" s="53" t="n">
        <f aca="false">AO234*$J$244</f>
        <v>251.849353417042</v>
      </c>
      <c r="AQ234" s="54" t="n">
        <f aca="false">0.15*AF234/$AM$244</f>
        <v>0.00210490959123567</v>
      </c>
      <c r="AR234" s="53" t="n">
        <f aca="false">AQ234*$J$244</f>
        <v>20679.5453550618</v>
      </c>
      <c r="AS234" s="54" t="n">
        <f aca="false">0.24*AH234/$AM$244</f>
        <v>0.000106643781782119</v>
      </c>
      <c r="AT234" s="53" t="n">
        <f aca="false">AS234*$J$244</f>
        <v>1047.71479562883</v>
      </c>
      <c r="AU234" s="54" t="n">
        <f aca="false">0.25*AJ234/$AM$244</f>
        <v>0.00058304848584707</v>
      </c>
      <c r="AV234" s="53" t="n">
        <f aca="false">AU234*$J$244</f>
        <v>5728.12136800448</v>
      </c>
      <c r="AW234" s="54" t="n">
        <f aca="false">0.35*AL234/$AM$244</f>
        <v>0.0011438165929094</v>
      </c>
      <c r="AX234" s="53" t="n">
        <f aca="false">AW234*$J$244</f>
        <v>11237.3506251432</v>
      </c>
    </row>
    <row r="235" customFormat="false" ht="12.8" hidden="false" customHeight="false" outlineLevel="0" collapsed="false">
      <c r="A235" s="60" t="s">
        <v>95</v>
      </c>
      <c r="B235" s="50"/>
      <c r="C235" s="50"/>
      <c r="D235" s="50"/>
      <c r="E235" s="50"/>
      <c r="F235" s="50"/>
      <c r="G235" s="50"/>
      <c r="H235" s="50"/>
      <c r="I235" s="54" t="n">
        <f aca="false">AO235+AQ235+AS235+AU235+AW235</f>
        <v>0.0600864931631849</v>
      </c>
      <c r="J235" s="53" t="n">
        <f aca="false">ROUND(AP235+AR235+AT235+AV235+AX235,0)</f>
        <v>590316</v>
      </c>
      <c r="K235" s="54" t="n">
        <f aca="false">I235-DatosMinisterio!J235</f>
        <v>-3.7470027081099E-016</v>
      </c>
      <c r="L235" s="53" t="n">
        <f aca="false">J235-DatosMinisterio!K235</f>
        <v>0</v>
      </c>
      <c r="M235" s="54" t="n">
        <f aca="false">P268/P$277</f>
        <v>0.0407825057621264</v>
      </c>
      <c r="N235" s="53" t="n">
        <f aca="false">ROUND((N$244*M235),0)</f>
        <v>7612636</v>
      </c>
      <c r="O235" s="53" t="n">
        <f aca="false">N235-DatosMinisterio!L235</f>
        <v>1</v>
      </c>
      <c r="P235" s="55" t="n">
        <f aca="false">N235+J235</f>
        <v>8202952</v>
      </c>
      <c r="Q235" s="53" t="n">
        <f aca="false">P235-DatosMinisterio!M235</f>
        <v>1</v>
      </c>
      <c r="S235" s="55" t="n">
        <f aca="false">B235+DatosMinisterio!B235</f>
        <v>7584</v>
      </c>
      <c r="T235" s="55" t="n">
        <f aca="false">C235+DatosMinisterio!C235</f>
        <v>54</v>
      </c>
      <c r="U235" s="55" t="n">
        <f aca="false">D235+DatosMinisterio!D235</f>
        <v>339.74025974026</v>
      </c>
      <c r="V235" s="55" t="n">
        <f aca="false">E235+DatosMinisterio!E235</f>
        <v>279.581168831169</v>
      </c>
      <c r="W235" s="55" t="n">
        <f aca="false">F235+DatosMinisterio!F235</f>
        <v>33</v>
      </c>
      <c r="X235" s="55" t="n">
        <f aca="false">G235+DatosMinisterio!G235</f>
        <v>139</v>
      </c>
      <c r="Y235" s="55" t="n">
        <f aca="false">H235+DatosMinisterio!H235</f>
        <v>29</v>
      </c>
      <c r="Z235" s="55" t="n">
        <f aca="false">X235+0.33*Y235</f>
        <v>148.57</v>
      </c>
      <c r="AC235" s="61" t="n">
        <f aca="false">IF(T235&gt;0,S235/T235,0)</f>
        <v>140.444444444444</v>
      </c>
      <c r="AD235" s="62" t="n">
        <f aca="false">EXP((((AC235-AC$244)/AC$245+2)/4-1.9)^3)</f>
        <v>0.0150467474185837</v>
      </c>
      <c r="AE235" s="63" t="n">
        <f aca="false">S235/U235</f>
        <v>22.3229357798165</v>
      </c>
      <c r="AF235" s="62" t="n">
        <f aca="false">EXP((((AE235-AE$244)/AE$245+2)/4-1.9)^3)</f>
        <v>0.189536918701655</v>
      </c>
      <c r="AG235" s="62" t="n">
        <f aca="false">V235/U235</f>
        <v>0.82292622324159</v>
      </c>
      <c r="AH235" s="62" t="n">
        <f aca="false">EXP((((AG235-AG$244)/AG$245+2)/4-1.9)^3)</f>
        <v>0.401749913498561</v>
      </c>
      <c r="AI235" s="62" t="n">
        <f aca="false">W235/U235</f>
        <v>0.0971330275229357</v>
      </c>
      <c r="AJ235" s="62" t="n">
        <f aca="false">EXP((((AI235-AI$244)/AI$245+2)/4-1.9)^3)</f>
        <v>0.0301414075812732</v>
      </c>
      <c r="AK235" s="62" t="n">
        <f aca="false">Z235/U235</f>
        <v>0.437304663608562</v>
      </c>
      <c r="AL235" s="62" t="n">
        <f aca="false">EXP((((AK235-AK$244)/AK$245+2)/4-1.9)^3)</f>
        <v>0.112264463644693</v>
      </c>
      <c r="AM235" s="62" t="n">
        <f aca="false">0.01*AD235+0.15*AF235+0.24*AH235+0.25*AJ235+0.35*AL235</f>
        <v>0.17182889869005</v>
      </c>
      <c r="AO235" s="54" t="n">
        <f aca="false">0.01*AD235/$AM$244</f>
        <v>5.26166606890586E-005</v>
      </c>
      <c r="AP235" s="53" t="n">
        <f aca="false">AO235*$J$244</f>
        <v>516.928910240051</v>
      </c>
      <c r="AQ235" s="54" t="n">
        <f aca="false">0.15*AF235/$AM$244</f>
        <v>0.00994181612338791</v>
      </c>
      <c r="AR235" s="53" t="n">
        <f aca="false">AQ235*$J$244</f>
        <v>97672.7163443603</v>
      </c>
      <c r="AS235" s="54" t="n">
        <f aca="false">0.24*AH235/$AM$244</f>
        <v>0.0337169036614063</v>
      </c>
      <c r="AT235" s="53" t="n">
        <f aca="false">AS235*$J$244</f>
        <v>331249.494705844</v>
      </c>
      <c r="AU235" s="54" t="n">
        <f aca="false">0.25*AJ235/$AM$244</f>
        <v>0.00263502166161794</v>
      </c>
      <c r="AV235" s="53" t="n">
        <f aca="false">AU235*$J$244</f>
        <v>25887.5964031358</v>
      </c>
      <c r="AW235" s="54" t="n">
        <f aca="false">0.35*AL235/$AM$244</f>
        <v>0.0137401350560837</v>
      </c>
      <c r="AX235" s="53" t="n">
        <f aca="false">AW235*$J$244</f>
        <v>134989.050009581</v>
      </c>
    </row>
    <row r="236" customFormat="false" ht="12.8" hidden="false" customHeight="false" outlineLevel="0" collapsed="false">
      <c r="A236" s="60" t="s">
        <v>96</v>
      </c>
      <c r="B236" s="50"/>
      <c r="C236" s="50"/>
      <c r="D236" s="50"/>
      <c r="E236" s="50"/>
      <c r="F236" s="50"/>
      <c r="G236" s="50"/>
      <c r="H236" s="50"/>
      <c r="I236" s="54" t="n">
        <f aca="false">AO236+AQ236+AS236+AU236+AW236</f>
        <v>0.00578244957039946</v>
      </c>
      <c r="J236" s="53" t="n">
        <f aca="false">ROUND(AP236+AR236+AT236+AV236+AX236,0)</f>
        <v>56809</v>
      </c>
      <c r="K236" s="54" t="n">
        <f aca="false">I236-DatosMinisterio!J236</f>
        <v>3.03576608295941E-017</v>
      </c>
      <c r="L236" s="53" t="n">
        <f aca="false">J236-DatosMinisterio!K236</f>
        <v>0</v>
      </c>
      <c r="M236" s="54" t="n">
        <f aca="false">P269/P$277</f>
        <v>0.0127513554246187</v>
      </c>
      <c r="N236" s="53" t="n">
        <f aca="false">ROUND((N$244*M236),0)</f>
        <v>2380222</v>
      </c>
      <c r="O236" s="53" t="n">
        <f aca="false">N236-DatosMinisterio!L236</f>
        <v>0</v>
      </c>
      <c r="P236" s="55" t="n">
        <f aca="false">N236+J236</f>
        <v>2437031</v>
      </c>
      <c r="Q236" s="53" t="n">
        <f aca="false">P236-DatosMinisterio!M236</f>
        <v>0</v>
      </c>
      <c r="S236" s="55" t="n">
        <f aca="false">B236+DatosMinisterio!B236</f>
        <v>3874</v>
      </c>
      <c r="T236" s="55" t="n">
        <f aca="false">C236+DatosMinisterio!C236</f>
        <v>37</v>
      </c>
      <c r="U236" s="55" t="n">
        <f aca="false">D236+DatosMinisterio!D236</f>
        <v>264.656171328671</v>
      </c>
      <c r="V236" s="55" t="n">
        <f aca="false">E236+DatosMinisterio!E236</f>
        <v>125.128199300699</v>
      </c>
      <c r="W236" s="55" t="n">
        <f aca="false">F236+DatosMinisterio!F236</f>
        <v>14</v>
      </c>
      <c r="X236" s="55" t="n">
        <f aca="false">G236+DatosMinisterio!G236</f>
        <v>49</v>
      </c>
      <c r="Y236" s="55" t="n">
        <f aca="false">H236+DatosMinisterio!H236</f>
        <v>14</v>
      </c>
      <c r="Z236" s="55" t="n">
        <f aca="false">X236+0.33*Y236</f>
        <v>53.62</v>
      </c>
      <c r="AC236" s="61" t="n">
        <f aca="false">IF(T236&gt;0,S236/T236,0)</f>
        <v>104.702702702703</v>
      </c>
      <c r="AD236" s="62" t="n">
        <f aca="false">EXP((((AC236-AC$244)/AC$245+2)/4-1.9)^3)</f>
        <v>0.00533198504823898</v>
      </c>
      <c r="AE236" s="63" t="n">
        <f aca="false">S236/U236</f>
        <v>14.6378600602854</v>
      </c>
      <c r="AF236" s="62" t="n">
        <f aca="false">EXP((((AE236-AE$244)/AE$245+2)/4-1.9)^3)</f>
        <v>0.0153337994557533</v>
      </c>
      <c r="AG236" s="62" t="n">
        <f aca="false">V236/U236</f>
        <v>0.472795320330184</v>
      </c>
      <c r="AH236" s="62" t="n">
        <f aca="false">EXP((((AG236-AG$244)/AG$245+2)/4-1.9)^3)</f>
        <v>0.00686941969495297</v>
      </c>
      <c r="AI236" s="62" t="n">
        <f aca="false">W236/U236</f>
        <v>0.0528988231399059</v>
      </c>
      <c r="AJ236" s="62" t="n">
        <f aca="false">EXP((((AI236-AI$244)/AI$245+2)/4-1.9)^3)</f>
        <v>0.0151378594941605</v>
      </c>
      <c r="AK236" s="62" t="n">
        <f aca="false">Z236/U236</f>
        <v>0.20260249262584</v>
      </c>
      <c r="AL236" s="62" t="n">
        <f aca="false">EXP((((AK236-AK$244)/AK$245+2)/4-1.9)^3)</f>
        <v>0.0249986078991535</v>
      </c>
      <c r="AM236" s="62" t="n">
        <f aca="false">0.01*AD236+0.15*AF236+0.24*AH236+0.25*AJ236+0.35*AL236</f>
        <v>0.0165360281338779</v>
      </c>
      <c r="AO236" s="54" t="n">
        <f aca="false">0.01*AD236/$AM$244</f>
        <v>1.86453085359715E-005</v>
      </c>
      <c r="AP236" s="53" t="n">
        <f aca="false">AO236*$J$244</f>
        <v>183.179603121288</v>
      </c>
      <c r="AQ236" s="54" t="n">
        <f aca="false">0.15*AF236/$AM$244</f>
        <v>0.000804306705555161</v>
      </c>
      <c r="AR236" s="53" t="n">
        <f aca="false">AQ236*$J$244</f>
        <v>7901.85814448412</v>
      </c>
      <c r="AS236" s="54" t="n">
        <f aca="false">0.24*AH236/$AM$244</f>
        <v>0.000576516768970818</v>
      </c>
      <c r="AT236" s="53" t="n">
        <f aca="false">AS236*$J$244</f>
        <v>5663.95094664705</v>
      </c>
      <c r="AU236" s="54" t="n">
        <f aca="false">0.25*AJ236/$AM$244</f>
        <v>0.00132338171567092</v>
      </c>
      <c r="AV236" s="53" t="n">
        <f aca="false">AU236*$J$244</f>
        <v>13001.4763224157</v>
      </c>
      <c r="AW236" s="54" t="n">
        <f aca="false">0.35*AL236/$AM$244</f>
        <v>0.00305959907166659</v>
      </c>
      <c r="AX236" s="53" t="n">
        <f aca="false">AW236*$J$244</f>
        <v>30058.8291460497</v>
      </c>
    </row>
    <row r="237" customFormat="false" ht="12.8" hidden="false" customHeight="false" outlineLevel="0" collapsed="false">
      <c r="A237" s="60" t="s">
        <v>97</v>
      </c>
      <c r="B237" s="50"/>
      <c r="C237" s="50"/>
      <c r="D237" s="50"/>
      <c r="E237" s="50"/>
      <c r="F237" s="50"/>
      <c r="G237" s="50"/>
      <c r="H237" s="50"/>
      <c r="I237" s="54" t="n">
        <f aca="false">AO237+AQ237+AS237+AU237+AW237</f>
        <v>0.00787440934745866</v>
      </c>
      <c r="J237" s="53" t="n">
        <f aca="false">ROUND(AP237+AR237+AT237+AV237+AX237,0)</f>
        <v>77362</v>
      </c>
      <c r="K237" s="54" t="n">
        <f aca="false">I237-DatosMinisterio!J237</f>
        <v>3.64291929955129E-017</v>
      </c>
      <c r="L237" s="53" t="n">
        <f aca="false">J237-DatosMinisterio!K237</f>
        <v>0</v>
      </c>
      <c r="M237" s="54" t="n">
        <f aca="false">P270/P$277</f>
        <v>0.0226178952041199</v>
      </c>
      <c r="N237" s="53" t="n">
        <f aca="false">ROUND((N$244*M237),0)</f>
        <v>4221952</v>
      </c>
      <c r="O237" s="53" t="n">
        <f aca="false">N237-DatosMinisterio!L237</f>
        <v>1</v>
      </c>
      <c r="P237" s="55" t="n">
        <f aca="false">N237+J237</f>
        <v>4299314</v>
      </c>
      <c r="Q237" s="53" t="n">
        <f aca="false">P237-DatosMinisterio!M237</f>
        <v>1</v>
      </c>
      <c r="S237" s="55" t="n">
        <f aca="false">B237+DatosMinisterio!B237</f>
        <v>4510</v>
      </c>
      <c r="T237" s="55" t="n">
        <f aca="false">C237+DatosMinisterio!C237</f>
        <v>25</v>
      </c>
      <c r="U237" s="55" t="n">
        <f aca="false">D237+DatosMinisterio!D237</f>
        <v>315.608833113851</v>
      </c>
      <c r="V237" s="55" t="n">
        <f aca="false">E237+DatosMinisterio!E237</f>
        <v>194.039027919046</v>
      </c>
      <c r="W237" s="55" t="n">
        <f aca="false">F237+DatosMinisterio!F237</f>
        <v>13</v>
      </c>
      <c r="X237" s="55" t="n">
        <f aca="false">G237+DatosMinisterio!G237</f>
        <v>14</v>
      </c>
      <c r="Y237" s="55" t="n">
        <f aca="false">H237+DatosMinisterio!H237</f>
        <v>1</v>
      </c>
      <c r="Z237" s="55" t="n">
        <f aca="false">X237+0.33*Y237</f>
        <v>14.33</v>
      </c>
      <c r="AC237" s="61" t="n">
        <f aca="false">IF(T237&gt;0,S237/T237,0)</f>
        <v>180.4</v>
      </c>
      <c r="AD237" s="62" t="n">
        <f aca="false">EXP((((AC237-AC$244)/AC$245+2)/4-1.9)^3)</f>
        <v>0.0403414272108376</v>
      </c>
      <c r="AE237" s="63" t="n">
        <f aca="false">S237/U237</f>
        <v>14.2898408625119</v>
      </c>
      <c r="AF237" s="62" t="n">
        <f aca="false">EXP((((AE237-AE$244)/AE$245+2)/4-1.9)^3)</f>
        <v>0.0131736269771528</v>
      </c>
      <c r="AG237" s="62" t="n">
        <f aca="false">V237/U237</f>
        <v>0.614808609773762</v>
      </c>
      <c r="AH237" s="62" t="n">
        <f aca="false">EXP((((AG237-AG$244)/AG$245+2)/4-1.9)^3)</f>
        <v>0.0611867752893932</v>
      </c>
      <c r="AI237" s="62" t="n">
        <f aca="false">W237/U237</f>
        <v>0.041190228650256</v>
      </c>
      <c r="AJ237" s="62" t="n">
        <f aca="false">EXP((((AI237-AI$244)/AI$245+2)/4-1.9)^3)</f>
        <v>0.0124398260029302</v>
      </c>
      <c r="AK237" s="62" t="n">
        <f aca="false">Z237/U237</f>
        <v>0.0454043058890898</v>
      </c>
      <c r="AL237" s="62" t="n">
        <f aca="false">EXP((((AK237-AK$244)/AK$245+2)/4-1.9)^3)</f>
        <v>0.00669756885221621</v>
      </c>
      <c r="AM237" s="62" t="n">
        <f aca="false">0.01*AD237+0.15*AF237+0.24*AH237+0.25*AJ237+0.35*AL237</f>
        <v>0.0225183899871439</v>
      </c>
      <c r="AO237" s="54" t="n">
        <f aca="false">0.01*AD237/$AM$244</f>
        <v>0.0001410691047185</v>
      </c>
      <c r="AP237" s="53" t="n">
        <f aca="false">AO237*$J$244</f>
        <v>1385.924108746</v>
      </c>
      <c r="AQ237" s="54" t="n">
        <f aca="false">0.15*AF237/$AM$244</f>
        <v>0.000690998766794935</v>
      </c>
      <c r="AR237" s="53" t="n">
        <f aca="false">AQ237*$J$244</f>
        <v>6788.67177845823</v>
      </c>
      <c r="AS237" s="54" t="n">
        <f aca="false">0.24*AH237/$AM$244</f>
        <v>0.0051351065388393</v>
      </c>
      <c r="AT237" s="53" t="n">
        <f aca="false">AS237*$J$244</f>
        <v>50449.5152737952</v>
      </c>
      <c r="AU237" s="54" t="n">
        <f aca="false">0.25*AJ237/$AM$244</f>
        <v>0.00108751427404621</v>
      </c>
      <c r="AV237" s="53" t="n">
        <f aca="false">AU237*$J$244</f>
        <v>10684.2122094249</v>
      </c>
      <c r="AW237" s="54" t="n">
        <f aca="false">0.35*AL237/$AM$244</f>
        <v>0.000819720663059711</v>
      </c>
      <c r="AX237" s="53" t="n">
        <f aca="false">AW237*$J$244</f>
        <v>8053.29155266637</v>
      </c>
    </row>
    <row r="238" customFormat="false" ht="12.8" hidden="false" customHeight="false" outlineLevel="0" collapsed="false">
      <c r="A238" s="60" t="s">
        <v>98</v>
      </c>
      <c r="B238" s="50"/>
      <c r="C238" s="50"/>
      <c r="D238" s="50"/>
      <c r="E238" s="50"/>
      <c r="F238" s="50"/>
      <c r="G238" s="50"/>
      <c r="H238" s="50"/>
      <c r="I238" s="54" t="n">
        <f aca="false">AO238+AQ238+AS238+AU238+AW238</f>
        <v>0.0145732484061851</v>
      </c>
      <c r="J238" s="53" t="n">
        <f aca="false">ROUND(AP238+AR238+AT238+AV238+AX238,0)</f>
        <v>143174</v>
      </c>
      <c r="K238" s="54" t="n">
        <f aca="false">I238-DatosMinisterio!J238</f>
        <v>6.59194920871187E-017</v>
      </c>
      <c r="L238" s="53" t="n">
        <f aca="false">J238-DatosMinisterio!K238</f>
        <v>0</v>
      </c>
      <c r="M238" s="54" t="n">
        <f aca="false">P271/P$277</f>
        <v>0.0118853570152143</v>
      </c>
      <c r="N238" s="53" t="n">
        <f aca="false">ROUND((N$244*M238),0)</f>
        <v>2218571</v>
      </c>
      <c r="O238" s="53" t="n">
        <f aca="false">N238-DatosMinisterio!L238</f>
        <v>-1</v>
      </c>
      <c r="P238" s="55" t="n">
        <f aca="false">N238+J238</f>
        <v>2361745</v>
      </c>
      <c r="Q238" s="53" t="n">
        <f aca="false">P238-DatosMinisterio!M238</f>
        <v>-1</v>
      </c>
      <c r="S238" s="55" t="n">
        <f aca="false">B238+DatosMinisterio!B238</f>
        <v>7195</v>
      </c>
      <c r="T238" s="55" t="n">
        <f aca="false">C238+DatosMinisterio!C238</f>
        <v>50</v>
      </c>
      <c r="U238" s="55" t="n">
        <f aca="false">D238+DatosMinisterio!D238</f>
        <v>351.946380213805</v>
      </c>
      <c r="V238" s="55" t="n">
        <f aca="false">E238+DatosMinisterio!E238</f>
        <v>224.235317768605</v>
      </c>
      <c r="W238" s="55" t="n">
        <f aca="false">F238+DatosMinisterio!F238</f>
        <v>9</v>
      </c>
      <c r="X238" s="55" t="n">
        <f aca="false">G238+DatosMinisterio!G238</f>
        <v>13</v>
      </c>
      <c r="Y238" s="55" t="n">
        <f aca="false">H238+DatosMinisterio!H238</f>
        <v>5</v>
      </c>
      <c r="Z238" s="55" t="n">
        <f aca="false">X238+0.33*Y238</f>
        <v>14.65</v>
      </c>
      <c r="AC238" s="61" t="n">
        <f aca="false">IF(T238&gt;0,S238/T238,0)</f>
        <v>143.9</v>
      </c>
      <c r="AD238" s="62" t="n">
        <f aca="false">EXP((((AC238-AC$244)/AC$245+2)/4-1.9)^3)</f>
        <v>0.0165021156515012</v>
      </c>
      <c r="AE238" s="63" t="n">
        <f aca="false">S238/U238</f>
        <v>20.4434550388871</v>
      </c>
      <c r="AF238" s="62" t="n">
        <f aca="false">EXP((((AE238-AE$244)/AE$245+2)/4-1.9)^3)</f>
        <v>0.117497072650325</v>
      </c>
      <c r="AG238" s="62" t="n">
        <f aca="false">V238/U238</f>
        <v>0.637129205967067</v>
      </c>
      <c r="AH238" s="62" t="n">
        <f aca="false">EXP((((AG238-AG$244)/AG$245+2)/4-1.9)^3)</f>
        <v>0.0802117646544173</v>
      </c>
      <c r="AI238" s="62" t="n">
        <f aca="false">W238/U238</f>
        <v>0.0255720771855433</v>
      </c>
      <c r="AJ238" s="62" t="n">
        <f aca="false">EXP((((AI238-AI$244)/AI$245+2)/4-1.9)^3)</f>
        <v>0.00948442905072241</v>
      </c>
      <c r="AK238" s="62" t="n">
        <f aca="false">Z238/U238</f>
        <v>0.0416256589742455</v>
      </c>
      <c r="AL238" s="62" t="n">
        <f aca="false">EXP((((AK238-AK$244)/AK$245+2)/4-1.9)^3)</f>
        <v>0.00646713573680052</v>
      </c>
      <c r="AM238" s="62" t="n">
        <f aca="false">0.01*AD238+0.15*AF238+0.24*AH238+0.25*AJ238+0.35*AL238</f>
        <v>0.0416750103416847</v>
      </c>
      <c r="AO238" s="54" t="n">
        <f aca="false">0.01*AD238/$AM$244</f>
        <v>5.77059078438612E-005</v>
      </c>
      <c r="AP238" s="53" t="n">
        <f aca="false">AO238*$J$244</f>
        <v>566.927883022097</v>
      </c>
      <c r="AQ238" s="54" t="n">
        <f aca="false">0.15*AF238/$AM$244</f>
        <v>0.0061630963472853</v>
      </c>
      <c r="AR238" s="53" t="n">
        <f aca="false">AQ238*$J$244</f>
        <v>60548.9332995456</v>
      </c>
      <c r="AS238" s="54" t="n">
        <f aca="false">0.24*AH238/$AM$244</f>
        <v>0.00673178076832135</v>
      </c>
      <c r="AT238" s="53" t="n">
        <f aca="false">AS238*$J$244</f>
        <v>66135.9358608424</v>
      </c>
      <c r="AU238" s="54" t="n">
        <f aca="false">0.25*AJ238/$AM$244</f>
        <v>0.000829147607965706</v>
      </c>
      <c r="AV238" s="53" t="n">
        <f aca="false">AU238*$J$244</f>
        <v>8145.90595071695</v>
      </c>
      <c r="AW238" s="54" t="n">
        <f aca="false">0.35*AL238/$AM$244</f>
        <v>0.000791517774768842</v>
      </c>
      <c r="AX238" s="53" t="n">
        <f aca="false">AW238*$J$244</f>
        <v>7776.21413804335</v>
      </c>
    </row>
    <row r="239" customFormat="false" ht="12.8" hidden="false" customHeight="false" outlineLevel="0" collapsed="false">
      <c r="A239" s="60" t="s">
        <v>99</v>
      </c>
      <c r="B239" s="50"/>
      <c r="C239" s="50"/>
      <c r="D239" s="50"/>
      <c r="E239" s="50"/>
      <c r="F239" s="50"/>
      <c r="G239" s="50"/>
      <c r="H239" s="50"/>
      <c r="I239" s="54" t="n">
        <f aca="false">AO239+AQ239+AS239+AU239+AW239</f>
        <v>0.0223459151810409</v>
      </c>
      <c r="J239" s="53" t="n">
        <f aca="false">ROUND(AP239+AR239+AT239+AV239+AX239,0)</f>
        <v>219536</v>
      </c>
      <c r="K239" s="54" t="n">
        <f aca="false">I239-DatosMinisterio!J239</f>
        <v>1.21430643318377E-016</v>
      </c>
      <c r="L239" s="53" t="n">
        <f aca="false">J239-DatosMinisterio!K239</f>
        <v>0</v>
      </c>
      <c r="M239" s="54" t="n">
        <f aca="false">P272/P$277</f>
        <v>0.0188267578647344</v>
      </c>
      <c r="N239" s="53" t="n">
        <f aca="false">ROUND((N$244*M239),0)</f>
        <v>3514283</v>
      </c>
      <c r="O239" s="53" t="n">
        <f aca="false">N239-DatosMinisterio!L239</f>
        <v>0</v>
      </c>
      <c r="P239" s="55" t="n">
        <f aca="false">N239+J239</f>
        <v>3733819</v>
      </c>
      <c r="Q239" s="53" t="n">
        <f aca="false">P239-DatosMinisterio!M239</f>
        <v>0</v>
      </c>
      <c r="S239" s="55" t="n">
        <f aca="false">B239+DatosMinisterio!B239</f>
        <v>6583</v>
      </c>
      <c r="T239" s="55" t="n">
        <f aca="false">C239+DatosMinisterio!C239</f>
        <v>32</v>
      </c>
      <c r="U239" s="55" t="n">
        <f aca="false">D239+DatosMinisterio!D239</f>
        <v>261.978561938392</v>
      </c>
      <c r="V239" s="55" t="n">
        <f aca="false">E239+DatosMinisterio!E239</f>
        <v>150.129530899208</v>
      </c>
      <c r="W239" s="55" t="n">
        <f aca="false">F239+DatosMinisterio!F239</f>
        <v>4</v>
      </c>
      <c r="X239" s="55" t="n">
        <f aca="false">G239+DatosMinisterio!G239</f>
        <v>13</v>
      </c>
      <c r="Y239" s="55" t="n">
        <f aca="false">H239+DatosMinisterio!H239</f>
        <v>0</v>
      </c>
      <c r="Z239" s="55" t="n">
        <f aca="false">X239+0.33*Y239</f>
        <v>13</v>
      </c>
      <c r="AC239" s="61" t="n">
        <f aca="false">IF(T239&gt;0,S239/T239,0)</f>
        <v>205.71875</v>
      </c>
      <c r="AD239" s="62" t="n">
        <f aca="false">EXP((((AC239-AC$244)/AC$245+2)/4-1.9)^3)</f>
        <v>0.0690163630633689</v>
      </c>
      <c r="AE239" s="63" t="n">
        <f aca="false">S239/U239</f>
        <v>25.1280102894377</v>
      </c>
      <c r="AF239" s="62" t="n">
        <f aca="false">EXP((((AE239-AE$244)/AE$245+2)/4-1.9)^3)</f>
        <v>0.335945705660373</v>
      </c>
      <c r="AG239" s="62" t="n">
        <f aca="false">V239/U239</f>
        <v>0.573060367185744</v>
      </c>
      <c r="AH239" s="62" t="n">
        <f aca="false">EXP((((AG239-AG$244)/AG$245+2)/4-1.9)^3)</f>
        <v>0.0350523093689246</v>
      </c>
      <c r="AI239" s="62" t="n">
        <f aca="false">W239/U239</f>
        <v>0.0152684249062359</v>
      </c>
      <c r="AJ239" s="62" t="n">
        <f aca="false">EXP((((AI239-AI$244)/AI$245+2)/4-1.9)^3)</f>
        <v>0.00788305163538676</v>
      </c>
      <c r="AK239" s="62" t="n">
        <f aca="false">Z239/U239</f>
        <v>0.0496223809452666</v>
      </c>
      <c r="AL239" s="62" t="n">
        <f aca="false">EXP((((AK239-AK$244)/AK$245+2)/4-1.9)^3)</f>
        <v>0.00696317489072029</v>
      </c>
      <c r="AM239" s="62" t="n">
        <f aca="false">0.01*AD239+0.15*AF239+0.24*AH239+0.25*AJ239+0.35*AL239</f>
        <v>0.0639024478488303</v>
      </c>
      <c r="AO239" s="54" t="n">
        <f aca="false">0.01*AD239/$AM$244</f>
        <v>0.000241341896442892</v>
      </c>
      <c r="AP239" s="53" t="n">
        <f aca="false">AO239*$J$244</f>
        <v>2371.04753303802</v>
      </c>
      <c r="AQ239" s="54" t="n">
        <f aca="false">0.15*AF239/$AM$244</f>
        <v>0.0176214241320156</v>
      </c>
      <c r="AR239" s="53" t="n">
        <f aca="false">AQ239*$J$244</f>
        <v>173120.518370994</v>
      </c>
      <c r="AS239" s="54" t="n">
        <f aca="false">0.24*AH239/$AM$244</f>
        <v>0.0029417687431713</v>
      </c>
      <c r="AT239" s="53" t="n">
        <f aca="false">AS239*$J$244</f>
        <v>28901.2128605494</v>
      </c>
      <c r="AU239" s="54" t="n">
        <f aca="false">0.25*AJ239/$AM$244</f>
        <v>0.000689152016636491</v>
      </c>
      <c r="AV239" s="53" t="n">
        <f aca="false">AU239*$J$244</f>
        <v>6770.52850341211</v>
      </c>
      <c r="AW239" s="54" t="n">
        <f aca="false">0.35*AL239/$AM$244</f>
        <v>0.000852228392774678</v>
      </c>
      <c r="AX239" s="53" t="n">
        <f aca="false">AW239*$J$244</f>
        <v>8372.6615977409</v>
      </c>
    </row>
    <row r="240" customFormat="false" ht="12.8" hidden="false" customHeight="false" outlineLevel="0" collapsed="false">
      <c r="A240" s="60" t="s">
        <v>100</v>
      </c>
      <c r="B240" s="50"/>
      <c r="C240" s="50"/>
      <c r="D240" s="50"/>
      <c r="E240" s="50"/>
      <c r="F240" s="50"/>
      <c r="G240" s="50"/>
      <c r="H240" s="50"/>
      <c r="I240" s="54" t="n">
        <f aca="false">AO240+AQ240+AS240+AU240+AW240</f>
        <v>0.00755704965534591</v>
      </c>
      <c r="J240" s="53" t="n">
        <f aca="false">ROUND(AP240+AR240+AT240+AV240+AX240,0)</f>
        <v>74244</v>
      </c>
      <c r="K240" s="54" t="n">
        <f aca="false">I240-DatosMinisterio!J240</f>
        <v>0</v>
      </c>
      <c r="L240" s="53" t="n">
        <f aca="false">J240-DatosMinisterio!K240</f>
        <v>0</v>
      </c>
      <c r="M240" s="54" t="n">
        <f aca="false">P273/P$277</f>
        <v>0.0134040191086576</v>
      </c>
      <c r="N240" s="53" t="n">
        <f aca="false">ROUND((N$244*M240),0)</f>
        <v>2502051</v>
      </c>
      <c r="O240" s="53" t="n">
        <f aca="false">N240-DatosMinisterio!L240</f>
        <v>1</v>
      </c>
      <c r="P240" s="55" t="n">
        <f aca="false">N240+J240</f>
        <v>2576295</v>
      </c>
      <c r="Q240" s="53" t="n">
        <f aca="false">P240-DatosMinisterio!M240</f>
        <v>1</v>
      </c>
      <c r="S240" s="55" t="n">
        <f aca="false">B240+DatosMinisterio!B240</f>
        <v>3527</v>
      </c>
      <c r="T240" s="55" t="n">
        <f aca="false">C240+DatosMinisterio!C240</f>
        <v>37</v>
      </c>
      <c r="U240" s="55" t="n">
        <f aca="false">D240+DatosMinisterio!D240</f>
        <v>337.825928641251</v>
      </c>
      <c r="V240" s="55" t="n">
        <f aca="false">E240+DatosMinisterio!E240</f>
        <v>189.945928641251</v>
      </c>
      <c r="W240" s="55" t="n">
        <f aca="false">F240+DatosMinisterio!F240</f>
        <v>38</v>
      </c>
      <c r="X240" s="55" t="n">
        <f aca="false">G240+DatosMinisterio!G240</f>
        <v>39</v>
      </c>
      <c r="Y240" s="55" t="n">
        <f aca="false">H240+DatosMinisterio!H240</f>
        <v>9</v>
      </c>
      <c r="Z240" s="55" t="n">
        <f aca="false">X240+0.33*Y240</f>
        <v>41.97</v>
      </c>
      <c r="AC240" s="61" t="n">
        <f aca="false">IF(T240&gt;0,S240/T240,0)</f>
        <v>95.3243243243243</v>
      </c>
      <c r="AD240" s="62" t="n">
        <f aca="false">EXP((((AC240-AC$244)/AC$245+2)/4-1.9)^3)</f>
        <v>0.00395805397309197</v>
      </c>
      <c r="AE240" s="63" t="n">
        <f aca="false">S240/U240</f>
        <v>10.4402880329101</v>
      </c>
      <c r="AF240" s="62" t="n">
        <f aca="false">EXP((((AE240-AE$244)/AE$245+2)/4-1.9)^3)</f>
        <v>0.00190886593316845</v>
      </c>
      <c r="AG240" s="62" t="n">
        <f aca="false">V240/U240</f>
        <v>0.562259769121988</v>
      </c>
      <c r="AH240" s="62" t="n">
        <f aca="false">EXP((((AG240-AG$244)/AG$245+2)/4-1.9)^3)</f>
        <v>0.0300109312386325</v>
      </c>
      <c r="AI240" s="62" t="n">
        <f aca="false">W240/U240</f>
        <v>0.112483965197217</v>
      </c>
      <c r="AJ240" s="62" t="n">
        <f aca="false">EXP((((AI240-AI$244)/AI$245+2)/4-1.9)^3)</f>
        <v>0.0375613001733793</v>
      </c>
      <c r="AK240" s="62" t="n">
        <f aca="false">Z240/U240</f>
        <v>0.124235579455979</v>
      </c>
      <c r="AL240" s="62" t="n">
        <f aca="false">EXP((((AK240-AK$244)/AK$245+2)/4-1.9)^3)</f>
        <v>0.01340565674263</v>
      </c>
      <c r="AM240" s="62" t="n">
        <f aca="false">0.01*AD240+0.15*AF240+0.24*AH240+0.25*AJ240+0.35*AL240</f>
        <v>0.0216108388302433</v>
      </c>
      <c r="AO240" s="54" t="n">
        <f aca="false">0.01*AD240/$AM$244</f>
        <v>1.38408372984282E-005</v>
      </c>
      <c r="AP240" s="53" t="n">
        <f aca="false">AO240*$J$244</f>
        <v>135.978392543146</v>
      </c>
      <c r="AQ240" s="54" t="n">
        <f aca="false">0.15*AF240/$AM$244</f>
        <v>0.000100126108632335</v>
      </c>
      <c r="AR240" s="53" t="n">
        <f aca="false">AQ240*$J$244</f>
        <v>983.682345935207</v>
      </c>
      <c r="AS240" s="54" t="n">
        <f aca="false">0.24*AH240/$AM$244</f>
        <v>0.00251867055440121</v>
      </c>
      <c r="AT240" s="53" t="n">
        <f aca="false">AS240*$J$244</f>
        <v>24744.5126294581</v>
      </c>
      <c r="AU240" s="54" t="n">
        <f aca="false">0.25*AJ240/$AM$244</f>
        <v>0.00328368339562487</v>
      </c>
      <c r="AV240" s="53" t="n">
        <f aca="false">AU240*$J$244</f>
        <v>32260.3307972124</v>
      </c>
      <c r="AW240" s="54" t="n">
        <f aca="false">0.35*AL240/$AM$244</f>
        <v>0.00164072875938907</v>
      </c>
      <c r="AX240" s="53" t="n">
        <f aca="false">AW240*$J$244</f>
        <v>16119.2314085198</v>
      </c>
    </row>
    <row r="241" customFormat="false" ht="12.8" hidden="false" customHeight="false" outlineLevel="0" collapsed="false">
      <c r="A241" s="60" t="s">
        <v>101</v>
      </c>
      <c r="B241" s="50"/>
      <c r="C241" s="50"/>
      <c r="D241" s="50"/>
      <c r="E241" s="50"/>
      <c r="F241" s="50"/>
      <c r="G241" s="50"/>
      <c r="H241" s="50"/>
      <c r="I241" s="54" t="n">
        <f aca="false">AO241+AQ241+AS241+AU241+AW241</f>
        <v>0.0122633330042577</v>
      </c>
      <c r="J241" s="53" t="n">
        <f aca="false">ROUND(AP241+AR241+AT241+AV241+AX241,0)</f>
        <v>120480</v>
      </c>
      <c r="K241" s="54" t="n">
        <f aca="false">I241-DatosMinisterio!J241</f>
        <v>0</v>
      </c>
      <c r="L241" s="53" t="n">
        <f aca="false">J241-DatosMinisterio!K241</f>
        <v>0</v>
      </c>
      <c r="M241" s="54" t="n">
        <f aca="false">P274/P$277</f>
        <v>0.0100587111100673</v>
      </c>
      <c r="N241" s="53" t="n">
        <f aca="false">ROUND((N$244*M241),0)</f>
        <v>1877602</v>
      </c>
      <c r="O241" s="53" t="n">
        <f aca="false">N241-DatosMinisterio!L241</f>
        <v>-1</v>
      </c>
      <c r="P241" s="55" t="n">
        <f aca="false">N241+J241</f>
        <v>1998082</v>
      </c>
      <c r="Q241" s="53" t="n">
        <f aca="false">P241-DatosMinisterio!M241</f>
        <v>-1</v>
      </c>
      <c r="S241" s="55" t="n">
        <f aca="false">B241+DatosMinisterio!B241</f>
        <v>5891</v>
      </c>
      <c r="T241" s="55" t="n">
        <f aca="false">C241+DatosMinisterio!C241</f>
        <v>25</v>
      </c>
      <c r="U241" s="55" t="n">
        <f aca="false">D241+DatosMinisterio!D241</f>
        <v>376.173874624485</v>
      </c>
      <c r="V241" s="55" t="n">
        <f aca="false">E241+DatosMinisterio!E241</f>
        <v>243.363268563879</v>
      </c>
      <c r="W241" s="55" t="n">
        <f aca="false">F241+DatosMinisterio!F241</f>
        <v>19</v>
      </c>
      <c r="X241" s="55" t="n">
        <f aca="false">G241+DatosMinisterio!G241</f>
        <v>48</v>
      </c>
      <c r="Y241" s="55" t="n">
        <f aca="false">H241+DatosMinisterio!H241</f>
        <v>9</v>
      </c>
      <c r="Z241" s="55" t="n">
        <f aca="false">X241+0.33*Y241</f>
        <v>50.97</v>
      </c>
      <c r="AC241" s="61" t="n">
        <f aca="false">IF(T241&gt;0,S241/T241,0)</f>
        <v>235.64</v>
      </c>
      <c r="AD241" s="62" t="n">
        <f aca="false">EXP((((AC241-AC$244)/AC$245+2)/4-1.9)^3)</f>
        <v>0.119987528721626</v>
      </c>
      <c r="AE241" s="63" t="n">
        <f aca="false">S241/U241</f>
        <v>15.6603113543722</v>
      </c>
      <c r="AF241" s="62" t="n">
        <f aca="false">EXP((((AE241-AE$244)/AE$245+2)/4-1.9)^3)</f>
        <v>0.0234657186386366</v>
      </c>
      <c r="AG241" s="62" t="n">
        <f aca="false">V241/U241</f>
        <v>0.646943567803096</v>
      </c>
      <c r="AH241" s="62" t="n">
        <f aca="false">EXP((((AG241-AG$244)/AG$245+2)/4-1.9)^3)</f>
        <v>0.0898331527870712</v>
      </c>
      <c r="AI241" s="62" t="n">
        <f aca="false">W241/U241</f>
        <v>0.0505085580942236</v>
      </c>
      <c r="AJ241" s="62" t="n">
        <f aca="false">EXP((((AI241-AI$244)/AI$245+2)/4-1.9)^3)</f>
        <v>0.0145503017573569</v>
      </c>
      <c r="AK241" s="62" t="n">
        <f aca="false">Z241/U241</f>
        <v>0.135495852950662</v>
      </c>
      <c r="AL241" s="62" t="n">
        <f aca="false">EXP((((AK241-AK$244)/AK$245+2)/4-1.9)^3)</f>
        <v>0.0147202777538454</v>
      </c>
      <c r="AM241" s="62" t="n">
        <f aca="false">0.01*AD241+0.15*AF241+0.24*AH241+0.25*AJ241+0.35*AL241</f>
        <v>0.035069362405094</v>
      </c>
      <c r="AO241" s="54" t="n">
        <f aca="false">0.01*AD241/$AM$244</f>
        <v>0.000419581914285816</v>
      </c>
      <c r="AP241" s="53" t="n">
        <f aca="false">AO241*$J$244</f>
        <v>4122.15482449466</v>
      </c>
      <c r="AQ241" s="54" t="n">
        <f aca="false">0.15*AF241/$AM$244</f>
        <v>0.00123085181244135</v>
      </c>
      <c r="AR241" s="53" t="n">
        <f aca="false">AQ241*$J$244</f>
        <v>12092.4223951105</v>
      </c>
      <c r="AS241" s="54" t="n">
        <f aca="false">0.24*AH241/$AM$244</f>
        <v>0.00753925677729591</v>
      </c>
      <c r="AT241" s="53" t="n">
        <f aca="false">AS241*$J$244</f>
        <v>74068.9306175964</v>
      </c>
      <c r="AU241" s="54" t="n">
        <f aca="false">0.25*AJ241/$AM$244</f>
        <v>0.00127201625240401</v>
      </c>
      <c r="AV241" s="53" t="n">
        <f aca="false">AU241*$J$244</f>
        <v>12496.8397186706</v>
      </c>
      <c r="AW241" s="54" t="n">
        <f aca="false">0.35*AL241/$AM$244</f>
        <v>0.00180162624783058</v>
      </c>
      <c r="AX241" s="53" t="n">
        <f aca="false">AW241*$J$244</f>
        <v>17699.9581644792</v>
      </c>
    </row>
    <row r="242" customFormat="false" ht="12.8" hidden="false" customHeight="false" outlineLevel="0" collapsed="false">
      <c r="A242" s="60" t="s">
        <v>102</v>
      </c>
      <c r="B242" s="50"/>
      <c r="C242" s="50"/>
      <c r="D242" s="50"/>
      <c r="E242" s="50"/>
      <c r="F242" s="50"/>
      <c r="G242" s="50"/>
      <c r="H242" s="50"/>
      <c r="I242" s="54" t="n">
        <f aca="false">AO242+AQ242+AS242+AU242+AW242</f>
        <v>0.0149806569561187</v>
      </c>
      <c r="J242" s="53" t="n">
        <f aca="false">ROUND(AP242+AR242+AT242+AV242+AX242,0)</f>
        <v>147176</v>
      </c>
      <c r="K242" s="54" t="n">
        <f aca="false">I242-DatosMinisterio!J242</f>
        <v>-9.19403442267708E-017</v>
      </c>
      <c r="L242" s="53" t="n">
        <f aca="false">J242-DatosMinisterio!K242</f>
        <v>0</v>
      </c>
      <c r="M242" s="54" t="n">
        <f aca="false">P275/P$277</f>
        <v>0.00685709953489133</v>
      </c>
      <c r="N242" s="53" t="n">
        <f aca="false">ROUND((N$244*M242),0)</f>
        <v>1279975</v>
      </c>
      <c r="O242" s="53" t="n">
        <f aca="false">N242-DatosMinisterio!L242</f>
        <v>-2</v>
      </c>
      <c r="P242" s="55" t="n">
        <f aca="false">N242+J242</f>
        <v>1427151</v>
      </c>
      <c r="Q242" s="53" t="n">
        <f aca="false">P242-DatosMinisterio!M242</f>
        <v>-2</v>
      </c>
      <c r="S242" s="55" t="n">
        <f aca="false">B242+DatosMinisterio!B242</f>
        <v>6921</v>
      </c>
      <c r="T242" s="55" t="n">
        <f aca="false">C242+DatosMinisterio!C242</f>
        <v>42</v>
      </c>
      <c r="U242" s="55" t="n">
        <f aca="false">D242+DatosMinisterio!D242</f>
        <v>360.980373699111</v>
      </c>
      <c r="V242" s="55" t="n">
        <f aca="false">E242+DatosMinisterio!E242</f>
        <v>220.712776233224</v>
      </c>
      <c r="W242" s="55" t="n">
        <f aca="false">F242+DatosMinisterio!F242</f>
        <v>42</v>
      </c>
      <c r="X242" s="55" t="n">
        <f aca="false">G242+DatosMinisterio!G242</f>
        <v>55</v>
      </c>
      <c r="Y242" s="55" t="n">
        <f aca="false">H242+DatosMinisterio!H242</f>
        <v>11</v>
      </c>
      <c r="Z242" s="55" t="n">
        <f aca="false">X242+0.33*Y242</f>
        <v>58.63</v>
      </c>
      <c r="AC242" s="61" t="n">
        <f aca="false">IF(T242&gt;0,S242/T242,0)</f>
        <v>164.785714285714</v>
      </c>
      <c r="AD242" s="62" t="n">
        <f aca="false">EXP((((AC242-AC$244)/AC$245+2)/4-1.9)^3)</f>
        <v>0.0280179040514277</v>
      </c>
      <c r="AE242" s="63" t="n">
        <f aca="false">S242/U242</f>
        <v>19.1727875094087</v>
      </c>
      <c r="AF242" s="62" t="n">
        <f aca="false">EXP((((AE242-AE$244)/AE$245+2)/4-1.9)^3)</f>
        <v>0.0811291488626771</v>
      </c>
      <c r="AG242" s="62" t="n">
        <f aca="false">V242/U242</f>
        <v>0.611425973028648</v>
      </c>
      <c r="AH242" s="62" t="n">
        <f aca="false">EXP((((AG242-AG$244)/AG$245+2)/4-1.9)^3)</f>
        <v>0.0586322168504914</v>
      </c>
      <c r="AI242" s="62" t="n">
        <f aca="false">W242/U242</f>
        <v>0.116349815835163</v>
      </c>
      <c r="AJ242" s="62" t="n">
        <f aca="false">EXP((((AI242-AI$244)/AI$245+2)/4-1.9)^3)</f>
        <v>0.0396425546692703</v>
      </c>
      <c r="AK242" s="62" t="n">
        <f aca="false">Z242/U242</f>
        <v>0.162418802438467</v>
      </c>
      <c r="AL242" s="62" t="n">
        <f aca="false">EXP((((AK242-AK$244)/AK$245+2)/4-1.9)^3)</f>
        <v>0.0183090041938039</v>
      </c>
      <c r="AM242" s="62" t="n">
        <f aca="false">0.01*AD242+0.15*AF242+0.24*AH242+0.25*AJ242+0.35*AL242</f>
        <v>0.0428400735491827</v>
      </c>
      <c r="AO242" s="54" t="n">
        <f aca="false">0.01*AD242/$AM$244</f>
        <v>9.79752307712585E-005</v>
      </c>
      <c r="AP242" s="53" t="n">
        <f aca="false">AO242*$J$244</f>
        <v>962.551188346998</v>
      </c>
      <c r="AQ242" s="54" t="n">
        <f aca="false">0.15*AF242/$AM$244</f>
        <v>0.00425548270893494</v>
      </c>
      <c r="AR242" s="53" t="n">
        <f aca="false">AQ242*$J$244</f>
        <v>41807.7090120725</v>
      </c>
      <c r="AS242" s="54" t="n">
        <f aca="false">0.24*AH242/$AM$244</f>
        <v>0.0049207149537066</v>
      </c>
      <c r="AT242" s="53" t="n">
        <f aca="false">AS242*$J$244</f>
        <v>48343.2392955035</v>
      </c>
      <c r="AU242" s="54" t="n">
        <f aca="false">0.25*AJ242/$AM$244</f>
        <v>0.0034656307935765</v>
      </c>
      <c r="AV242" s="53" t="n">
        <f aca="false">AU242*$J$244</f>
        <v>34047.86099986</v>
      </c>
      <c r="AW242" s="54" t="n">
        <f aca="false">0.35*AL242/$AM$244</f>
        <v>0.00224085326912941</v>
      </c>
      <c r="AX242" s="53" t="n">
        <f aca="false">AW242*$J$244</f>
        <v>22015.1150462461</v>
      </c>
    </row>
    <row r="243" customFormat="false" ht="12.8" hidden="false" customHeight="false" outlineLevel="0" collapsed="false">
      <c r="A243" s="64" t="s">
        <v>103</v>
      </c>
      <c r="B243" s="50"/>
      <c r="C243" s="50"/>
      <c r="D243" s="50"/>
      <c r="E243" s="50"/>
      <c r="F243" s="50"/>
      <c r="G243" s="50"/>
      <c r="H243" s="50"/>
      <c r="I243" s="65" t="n">
        <f aca="false">AO243+AQ243+AS243+AU243+AW243</f>
        <v>0.00799957774189427</v>
      </c>
      <c r="J243" s="66" t="n">
        <f aca="false">ROUND(AP243+AR243+AT243+AV243+AX243,0)</f>
        <v>78591</v>
      </c>
      <c r="K243" s="54" t="n">
        <f aca="false">I243-DatosMinisterio!J243</f>
        <v>0</v>
      </c>
      <c r="L243" s="53" t="n">
        <f aca="false">J243-DatosMinisterio!K243</f>
        <v>0</v>
      </c>
      <c r="M243" s="54" t="n">
        <f aca="false">P276/P$277</f>
        <v>0.00678660258805366</v>
      </c>
      <c r="N243" s="53" t="n">
        <f aca="false">ROUND((N$244*M243),0)</f>
        <v>1266816</v>
      </c>
      <c r="O243" s="53" t="n">
        <f aca="false">N243-DatosMinisterio!L243</f>
        <v>0</v>
      </c>
      <c r="P243" s="55" t="n">
        <f aca="false">N243+J243</f>
        <v>1345407</v>
      </c>
      <c r="Q243" s="53" t="n">
        <f aca="false">P243-DatosMinisterio!M243</f>
        <v>0</v>
      </c>
      <c r="S243" s="67" t="n">
        <f aca="false">B243+DatosMinisterio!B243</f>
        <v>8110</v>
      </c>
      <c r="T243" s="67" t="n">
        <f aca="false">C243+DatosMinisterio!C243</f>
        <v>34</v>
      </c>
      <c r="U243" s="67" t="n">
        <f aca="false">D243+DatosMinisterio!D243</f>
        <v>436.483244913171</v>
      </c>
      <c r="V243" s="67" t="n">
        <f aca="false">E243+DatosMinisterio!E243</f>
        <v>226.977041660159</v>
      </c>
      <c r="W243" s="67" t="n">
        <f aca="false">F243+DatosMinisterio!F243</f>
        <v>23</v>
      </c>
      <c r="X243" s="67" t="n">
        <f aca="false">G243+DatosMinisterio!G243</f>
        <v>43</v>
      </c>
      <c r="Y243" s="67" t="n">
        <f aca="false">H243+DatosMinisterio!H243</f>
        <v>9</v>
      </c>
      <c r="Z243" s="67" t="n">
        <f aca="false">X243+0.33*Y243</f>
        <v>45.97</v>
      </c>
      <c r="AC243" s="61" t="n">
        <f aca="false">IF(T243&gt;0,S243/T243,0)</f>
        <v>238.529411764706</v>
      </c>
      <c r="AD243" s="62" t="n">
        <f aca="false">EXP((((AC243-AC$244)/AC$245+2)/4-1.9)^3)</f>
        <v>0.126007738727446</v>
      </c>
      <c r="AE243" s="63" t="n">
        <f aca="false">S243/U243</f>
        <v>18.5803237455617</v>
      </c>
      <c r="AF243" s="62" t="n">
        <f aca="false">EXP((((AE243-AE$244)/AE$245+2)/4-1.9)^3)</f>
        <v>0.0673338648452607</v>
      </c>
      <c r="AG243" s="62" t="n">
        <f aca="false">V243/U243</f>
        <v>0.520013183336078</v>
      </c>
      <c r="AH243" s="62" t="n">
        <f aca="false">EXP((((AG243-AG$244)/AG$245+2)/4-1.9)^3)</f>
        <v>0.0156136007631235</v>
      </c>
      <c r="AI243" s="62" t="n">
        <f aca="false">W243/U243</f>
        <v>0.0526938897839603</v>
      </c>
      <c r="AJ243" s="62" t="n">
        <f aca="false">EXP((((AI243-AI$244)/AI$245+2)/4-1.9)^3)</f>
        <v>0.015086714322451</v>
      </c>
      <c r="AK243" s="62" t="n">
        <f aca="false">Z243/U243</f>
        <v>0.105319048407333</v>
      </c>
      <c r="AL243" s="62" t="n">
        <f aca="false">EXP((((AK243-AK$244)/AK$245+2)/4-1.9)^3)</f>
        <v>0.011420666394871</v>
      </c>
      <c r="AM243" s="62" t="n">
        <f aca="false">0.01*AD243+0.15*AF243+0.24*AH243+0.25*AJ243+0.35*AL243</f>
        <v>0.0228763331160308</v>
      </c>
      <c r="AO243" s="54" t="n">
        <f aca="false">0.01*AD243/$AM$244</f>
        <v>0.000440633862480404</v>
      </c>
      <c r="AP243" s="53" t="n">
        <f aca="false">AO243*$J$244</f>
        <v>4328.97830010381</v>
      </c>
      <c r="AQ243" s="54" t="n">
        <f aca="false">0.15*AF243/$AM$244</f>
        <v>0.00353187604691597</v>
      </c>
      <c r="AR243" s="53" t="n">
        <f aca="false">AQ243*$J$244</f>
        <v>34698.6831191068</v>
      </c>
      <c r="AS243" s="54" t="n">
        <f aca="false">0.24*AH243/$AM$244</f>
        <v>0.0013103730829796</v>
      </c>
      <c r="AT243" s="53" t="n">
        <f aca="false">AS243*$J$244</f>
        <v>12873.6738691096</v>
      </c>
      <c r="AU243" s="54" t="n">
        <f aca="false">0.25*AJ243/$AM$244</f>
        <v>0.00131891050327056</v>
      </c>
      <c r="AV243" s="53" t="n">
        <f aca="false">AU243*$J$244</f>
        <v>12957.5491912884</v>
      </c>
      <c r="AW243" s="54" t="n">
        <f aca="false">0.35*AL243/$AM$244</f>
        <v>0.00139778424624775</v>
      </c>
      <c r="AX243" s="53" t="n">
        <f aca="false">AW243*$J$244</f>
        <v>13732.4390735007</v>
      </c>
    </row>
    <row r="244" customFormat="false" ht="12.8" hidden="false" customHeight="false" outlineLevel="0" collapsed="false">
      <c r="A244" s="71" t="s">
        <v>49</v>
      </c>
      <c r="B244" s="50"/>
      <c r="C244" s="50"/>
      <c r="D244" s="50"/>
      <c r="E244" s="50"/>
      <c r="F244" s="50"/>
      <c r="G244" s="50"/>
      <c r="H244" s="50"/>
      <c r="I244" s="85" t="n">
        <f aca="false">SUM(I217:I243)</f>
        <v>1</v>
      </c>
      <c r="J244" s="74" t="n">
        <f aca="false">DatosMinisterio!K244</f>
        <v>9824434</v>
      </c>
      <c r="K244" s="72" t="n">
        <f aca="false">I244-DatosMinisterio!J244</f>
        <v>0</v>
      </c>
      <c r="L244" s="74" t="n">
        <f aca="false">J244-DatosMinisterio!K244</f>
        <v>0</v>
      </c>
      <c r="M244" s="72"/>
      <c r="N244" s="74" t="n">
        <f aca="false">DatosMinisterio!L244</f>
        <v>186664245</v>
      </c>
      <c r="O244" s="74"/>
      <c r="P244" s="76" t="n">
        <f aca="false">DatosMinisterio!M244</f>
        <v>196488679</v>
      </c>
      <c r="Q244" s="74"/>
      <c r="S244" s="76"/>
      <c r="T244" s="76"/>
      <c r="U244" s="76"/>
      <c r="V244" s="76"/>
      <c r="W244" s="76"/>
      <c r="X244" s="76"/>
      <c r="Y244" s="76"/>
      <c r="Z244" s="76"/>
      <c r="AB244" s="77" t="s">
        <v>225</v>
      </c>
      <c r="AC244" s="77" t="n">
        <f aca="false">AVERAGE(AC219:AC243)</f>
        <v>202.207342571425</v>
      </c>
      <c r="AD244" s="76"/>
      <c r="AE244" s="77" t="n">
        <f aca="false">AVERAGE(AE219:AE243)</f>
        <v>18.4386052567797</v>
      </c>
      <c r="AF244" s="76"/>
      <c r="AG244" s="79" t="n">
        <f aca="false">AVERAGE(AG219:AG243)</f>
        <v>0.618804433223583</v>
      </c>
      <c r="AH244" s="76"/>
      <c r="AI244" s="79" t="n">
        <f aca="false">AVERAGE(AI219:AI243)</f>
        <v>0.153130946864997</v>
      </c>
      <c r="AJ244" s="76"/>
      <c r="AK244" s="79" t="n">
        <f aca="false">AVERAGE(AK219:AK243)</f>
        <v>0.340439329882705</v>
      </c>
      <c r="AL244" s="76"/>
      <c r="AM244" s="79" t="n">
        <f aca="false">SUM(AM219:AM243)</f>
        <v>2.85969258055035</v>
      </c>
      <c r="AO244" s="72" t="n">
        <f aca="false">SUM(AO217:AO243)</f>
        <v>0.00981171810914702</v>
      </c>
      <c r="AP244" s="74" t="n">
        <f aca="false">SUM(AP217:AP243)</f>
        <v>96394.5769899197</v>
      </c>
      <c r="AQ244" s="72" t="n">
        <f aca="false">SUM(AQ217:AQ243)</f>
        <v>0.148250880864509</v>
      </c>
      <c r="AR244" s="74" t="n">
        <f aca="false">SUM(AR217:AR243)</f>
        <v>1456480.99449523</v>
      </c>
      <c r="AS244" s="72" t="n">
        <f aca="false">SUM(AS217:AS243)</f>
        <v>0.236113117066173</v>
      </c>
      <c r="AT244" s="74" t="n">
        <f aca="false">SUM(AT217:AT243)</f>
        <v>2319677.73515089</v>
      </c>
      <c r="AU244" s="72" t="n">
        <f aca="false">SUM(AU217:AU243)</f>
        <v>0.253064464862613</v>
      </c>
      <c r="AV244" s="74" t="n">
        <f aca="false">SUM(AV217:AV243)</f>
        <v>2486215.13278806</v>
      </c>
      <c r="AW244" s="72" t="n">
        <f aca="false">SUM(AW217:AW243)</f>
        <v>0.352759819097558</v>
      </c>
      <c r="AX244" s="74" t="n">
        <f aca="false">SUM(AX217:AX243)</f>
        <v>3465665.5605759</v>
      </c>
    </row>
    <row r="245" customFormat="false" ht="12.8" hidden="false" customHeight="false" outlineLevel="0" collapsed="false">
      <c r="A245" s="31" t="s">
        <v>50</v>
      </c>
      <c r="B245" s="25"/>
      <c r="C245" s="25"/>
      <c r="D245" s="25"/>
      <c r="E245" s="25"/>
      <c r="F245" s="25"/>
      <c r="G245" s="25"/>
      <c r="H245" s="25"/>
      <c r="I245" s="25"/>
      <c r="S245" s="25"/>
      <c r="T245" s="25"/>
      <c r="U245" s="25"/>
      <c r="V245" s="25"/>
      <c r="W245" s="25"/>
      <c r="X245" s="25"/>
      <c r="Y245" s="25"/>
      <c r="Z245" s="25"/>
      <c r="AB245" s="77" t="s">
        <v>226</v>
      </c>
      <c r="AC245" s="77" t="n">
        <f aca="false">_xlfn.STDEV.P(AC219:AC243)</f>
        <v>72.4942793501857</v>
      </c>
      <c r="AD245" s="76"/>
      <c r="AE245" s="77" t="n">
        <f aca="false">_xlfn.STDEV.P(AE219:AE243)</f>
        <v>4.5125017044351</v>
      </c>
      <c r="AF245" s="76"/>
      <c r="AG245" s="79" t="n">
        <f aca="false">_xlfn.STDEV.P(AG219:AG243)</f>
        <v>0.118602396550759</v>
      </c>
      <c r="AH245" s="76"/>
      <c r="AI245" s="79" t="n">
        <f aca="false">_xlfn.STDEV.P(AI219:AI243)</f>
        <v>0.118076568175076</v>
      </c>
      <c r="AJ245" s="76"/>
      <c r="AK245" s="79" t="n">
        <f aca="false">_xlfn.STDEV.P(AK219:AK243)</f>
        <v>0.237425311026185</v>
      </c>
      <c r="AL245" s="76"/>
      <c r="AM245" s="79"/>
    </row>
    <row r="246" customFormat="false" ht="12.8" hidden="false" customHeight="false" outlineLevel="0" collapsed="false">
      <c r="A246" s="31" t="s">
        <v>51</v>
      </c>
      <c r="B246" s="25"/>
      <c r="C246" s="25"/>
      <c r="D246" s="25"/>
      <c r="E246" s="25"/>
      <c r="F246" s="25"/>
      <c r="G246" s="25"/>
      <c r="H246" s="25"/>
      <c r="I246" s="25"/>
      <c r="S246" s="25"/>
      <c r="T246" s="25"/>
      <c r="U246" s="25"/>
      <c r="V246" s="25"/>
      <c r="W246" s="25"/>
      <c r="X246" s="25"/>
      <c r="Y246" s="25"/>
      <c r="Z246" s="25"/>
      <c r="AB246" s="1" t="n">
        <f aca="false">MIN(AC246:AL246)</f>
        <v>-1.92886006183427</v>
      </c>
      <c r="AC246" s="1" t="n">
        <f aca="false">(MIN(AC219:AC243)-AC244)/AC245</f>
        <v>-1.47436486306456</v>
      </c>
      <c r="AE246" s="1" t="n">
        <f aca="false">(MIN(AE219:AE243)-AE244)/AE245</f>
        <v>-1.77247960172702</v>
      </c>
      <c r="AG246" s="1" t="n">
        <f aca="false">(MIN(AG219:AG243)-AG244)/AG245</f>
        <v>-1.92886006183427</v>
      </c>
      <c r="AI246" s="1" t="n">
        <f aca="false">(MIN(AI219:AI243)-AI244)/AI245</f>
        <v>-1.24456620567161</v>
      </c>
      <c r="AK246" s="1" t="n">
        <f aca="false">(MIN(AK219:AK243)-AK244)/AK245</f>
        <v>-1.2585586162526</v>
      </c>
    </row>
    <row r="247" customFormat="false" ht="12.8" hidden="false" customHeight="false" outlineLevel="0" collapsed="false">
      <c r="A247" s="31"/>
      <c r="B247" s="25"/>
      <c r="C247" s="25"/>
      <c r="D247" s="25"/>
      <c r="E247" s="25"/>
      <c r="F247" s="25"/>
      <c r="G247" s="25"/>
      <c r="H247" s="25"/>
      <c r="I247" s="25"/>
      <c r="S247" s="25"/>
      <c r="T247" s="25"/>
      <c r="U247" s="25"/>
      <c r="V247" s="25"/>
      <c r="W247" s="25"/>
      <c r="X247" s="25"/>
      <c r="Y247" s="25"/>
      <c r="Z247" s="25"/>
      <c r="AB247" s="1" t="n">
        <f aca="false">MAX(AC247:AM247)</f>
        <v>2.7225070531008</v>
      </c>
      <c r="AC247" s="1" t="n">
        <f aca="false">(MAX(AC219:AC243)-AC244)/AC245</f>
        <v>2.7225070531008</v>
      </c>
      <c r="AE247" s="1" t="n">
        <f aca="false">(MAX(AE219:AE243)-AE244)/AE245</f>
        <v>1.66461553267493</v>
      </c>
      <c r="AG247" s="1" t="n">
        <f aca="false">(MAX(AG219:AG243)-AG244)/AG245</f>
        <v>2.52222949110495</v>
      </c>
      <c r="AI247" s="1" t="n">
        <f aca="false">(MAX(AI219:AI243)-AI244)/AI245</f>
        <v>2.48230353320402</v>
      </c>
      <c r="AK247" s="1" t="n">
        <f aca="false">(MAX(AK219:AK243)-AK244)/AK245</f>
        <v>2.12491125994307</v>
      </c>
    </row>
    <row r="248" customFormat="false" ht="12.8" hidden="false" customHeight="false" outlineLevel="0" collapsed="false">
      <c r="A248" s="40" t="s">
        <v>131</v>
      </c>
      <c r="B248" s="40"/>
      <c r="C248" s="40"/>
      <c r="D248" s="40"/>
      <c r="E248" s="40"/>
      <c r="F248" s="40"/>
      <c r="G248" s="40"/>
      <c r="H248" s="40"/>
      <c r="I248" s="40"/>
      <c r="J248" s="40"/>
      <c r="S248" s="40"/>
      <c r="T248" s="40"/>
      <c r="U248" s="40"/>
      <c r="V248" s="40"/>
      <c r="W248" s="40"/>
      <c r="X248" s="40"/>
      <c r="Y248" s="40"/>
      <c r="Z248" s="40"/>
    </row>
    <row r="249" customFormat="false" ht="12.8" hidden="false" customHeight="false" outlineLevel="0" collapsed="false">
      <c r="A249" s="40" t="s">
        <v>132</v>
      </c>
      <c r="B249" s="40"/>
      <c r="C249" s="40"/>
      <c r="D249" s="40"/>
      <c r="E249" s="40"/>
      <c r="F249" s="40"/>
      <c r="G249" s="40"/>
      <c r="H249" s="40"/>
      <c r="I249" s="40"/>
      <c r="J249" s="40"/>
      <c r="S249" s="40"/>
      <c r="T249" s="40"/>
      <c r="U249" s="40"/>
      <c r="V249" s="40"/>
      <c r="W249" s="40"/>
      <c r="X249" s="40"/>
      <c r="Y249" s="40"/>
      <c r="Z249" s="40"/>
    </row>
    <row r="250" customFormat="false" ht="15.8" hidden="false" customHeight="true" outlineLevel="0" collapsed="false">
      <c r="A250" s="41" t="s">
        <v>8</v>
      </c>
      <c r="B250" s="45" t="s">
        <v>206</v>
      </c>
      <c r="C250" s="45"/>
      <c r="D250" s="45"/>
      <c r="E250" s="45"/>
      <c r="F250" s="45"/>
      <c r="G250" s="45"/>
      <c r="H250" s="45"/>
      <c r="I250" s="41" t="s">
        <v>10</v>
      </c>
      <c r="J250" s="43" t="s">
        <v>11</v>
      </c>
      <c r="K250" s="44" t="s">
        <v>207</v>
      </c>
      <c r="L250" s="43" t="s">
        <v>208</v>
      </c>
      <c r="M250" s="44" t="s">
        <v>209</v>
      </c>
      <c r="N250" s="43" t="s">
        <v>12</v>
      </c>
      <c r="O250" s="43" t="s">
        <v>210</v>
      </c>
      <c r="P250" s="41" t="s">
        <v>211</v>
      </c>
      <c r="Q250" s="43" t="s">
        <v>212</v>
      </c>
      <c r="S250" s="45" t="s">
        <v>206</v>
      </c>
      <c r="T250" s="45"/>
      <c r="U250" s="45"/>
      <c r="V250" s="45"/>
      <c r="W250" s="45"/>
      <c r="X250" s="45"/>
      <c r="Y250" s="45"/>
      <c r="Z250" s="45"/>
      <c r="AC250" s="46" t="s">
        <v>214</v>
      </c>
      <c r="AD250" s="46"/>
      <c r="AE250" s="46" t="s">
        <v>215</v>
      </c>
      <c r="AF250" s="46"/>
      <c r="AG250" s="46" t="s">
        <v>216</v>
      </c>
      <c r="AH250" s="46"/>
      <c r="AI250" s="46" t="s">
        <v>217</v>
      </c>
      <c r="AJ250" s="46"/>
      <c r="AK250" s="46" t="s">
        <v>218</v>
      </c>
      <c r="AL250" s="46"/>
      <c r="AM250" s="47" t="s">
        <v>219</v>
      </c>
      <c r="AO250" s="46" t="s">
        <v>214</v>
      </c>
      <c r="AP250" s="46"/>
      <c r="AQ250" s="46" t="s">
        <v>215</v>
      </c>
      <c r="AR250" s="46"/>
      <c r="AS250" s="46" t="s">
        <v>216</v>
      </c>
      <c r="AT250" s="46"/>
      <c r="AU250" s="46" t="s">
        <v>217</v>
      </c>
      <c r="AV250" s="46"/>
      <c r="AW250" s="47" t="s">
        <v>218</v>
      </c>
      <c r="AX250" s="47"/>
    </row>
    <row r="251" customFormat="false" ht="37.3" hidden="false" customHeight="false" outlineLevel="0" collapsed="false">
      <c r="A251" s="41"/>
      <c r="B251" s="46" t="s">
        <v>133</v>
      </c>
      <c r="C251" s="46" t="s">
        <v>134</v>
      </c>
      <c r="D251" s="46" t="s">
        <v>135</v>
      </c>
      <c r="E251" s="46" t="s">
        <v>136</v>
      </c>
      <c r="F251" s="46" t="s">
        <v>137</v>
      </c>
      <c r="G251" s="46" t="s">
        <v>138</v>
      </c>
      <c r="H251" s="46" t="s">
        <v>139</v>
      </c>
      <c r="I251" s="41"/>
      <c r="J251" s="43"/>
      <c r="K251" s="44"/>
      <c r="L251" s="43"/>
      <c r="M251" s="44"/>
      <c r="N251" s="43"/>
      <c r="O251" s="43"/>
      <c r="P251" s="41"/>
      <c r="Q251" s="43"/>
      <c r="S251" s="46" t="s">
        <v>133</v>
      </c>
      <c r="T251" s="46" t="s">
        <v>134</v>
      </c>
      <c r="U251" s="46" t="s">
        <v>135</v>
      </c>
      <c r="V251" s="46" t="s">
        <v>136</v>
      </c>
      <c r="W251" s="46" t="s">
        <v>137</v>
      </c>
      <c r="X251" s="46" t="s">
        <v>138</v>
      </c>
      <c r="Y251" s="46" t="s">
        <v>139</v>
      </c>
      <c r="Z251" s="41" t="s">
        <v>21</v>
      </c>
      <c r="AC251" s="46" t="s">
        <v>220</v>
      </c>
      <c r="AD251" s="46" t="s">
        <v>221</v>
      </c>
      <c r="AE251" s="46" t="s">
        <v>220</v>
      </c>
      <c r="AF251" s="46" t="s">
        <v>221</v>
      </c>
      <c r="AG251" s="46" t="s">
        <v>220</v>
      </c>
      <c r="AH251" s="46" t="s">
        <v>221</v>
      </c>
      <c r="AI251" s="46" t="s">
        <v>220</v>
      </c>
      <c r="AJ251" s="46" t="s">
        <v>221</v>
      </c>
      <c r="AK251" s="46" t="s">
        <v>220</v>
      </c>
      <c r="AL251" s="46" t="s">
        <v>221</v>
      </c>
      <c r="AM251" s="48" t="s">
        <v>222</v>
      </c>
      <c r="AO251" s="46" t="s">
        <v>223</v>
      </c>
      <c r="AP251" s="46" t="s">
        <v>224</v>
      </c>
      <c r="AQ251" s="46" t="s">
        <v>223</v>
      </c>
      <c r="AR251" s="46" t="s">
        <v>224</v>
      </c>
      <c r="AS251" s="46" t="s">
        <v>223</v>
      </c>
      <c r="AT251" s="46" t="s">
        <v>224</v>
      </c>
      <c r="AU251" s="46" t="s">
        <v>223</v>
      </c>
      <c r="AV251" s="46" t="s">
        <v>224</v>
      </c>
      <c r="AW251" s="46" t="s">
        <v>223</v>
      </c>
      <c r="AX251" s="48" t="s">
        <v>224</v>
      </c>
    </row>
    <row r="252" customFormat="false" ht="12.8" hidden="false" customHeight="false" outlineLevel="0" collapsed="false">
      <c r="A252" s="49" t="s">
        <v>79</v>
      </c>
      <c r="B252" s="50" t="n">
        <v>0</v>
      </c>
      <c r="C252" s="50"/>
      <c r="D252" s="50"/>
      <c r="E252" s="50"/>
      <c r="F252" s="50"/>
      <c r="G252" s="50"/>
      <c r="H252" s="50"/>
      <c r="I252" s="51" t="n">
        <f aca="false">AO252+AQ252+AS252+AU252+AW252</f>
        <v>0.139974656313444</v>
      </c>
      <c r="J252" s="52" t="n">
        <f aca="false">ROUND(AP252+AR252+AT252+AV252+AX252,0)</f>
        <v>1271541</v>
      </c>
      <c r="K252" s="51" t="n">
        <f aca="false">I252-DatosMinisterio!J252</f>
        <v>0</v>
      </c>
      <c r="L252" s="52" t="n">
        <f aca="false">J252-DatosMinisterio!K252</f>
        <v>1</v>
      </c>
      <c r="M252" s="54" t="n">
        <f aca="false">P285/P$310</f>
        <v>0.196285352704503</v>
      </c>
      <c r="N252" s="53" t="n">
        <f aca="false">ROUND((N$277*M252),0)</f>
        <v>33878370</v>
      </c>
      <c r="O252" s="53" t="n">
        <f aca="false">N252-DatosMinisterio!L252</f>
        <v>3</v>
      </c>
      <c r="P252" s="55" t="n">
        <f aca="false">N252+J252</f>
        <v>35149911</v>
      </c>
      <c r="Q252" s="53" t="n">
        <f aca="false">P252-DatosMinisterio!M252</f>
        <v>4</v>
      </c>
      <c r="S252" s="56" t="n">
        <f aca="false">B252+DatosMinisterio!B252</f>
        <v>26658</v>
      </c>
      <c r="T252" s="56" t="n">
        <f aca="false">C252+DatosMinisterio!C252</f>
        <v>68</v>
      </c>
      <c r="U252" s="56" t="n">
        <f aca="false">D252+DatosMinisterio!D252</f>
        <v>1775.77608022699</v>
      </c>
      <c r="V252" s="56" t="n">
        <f aca="false">E252+DatosMinisterio!E252</f>
        <v>1119.83258844264</v>
      </c>
      <c r="W252" s="56" t="n">
        <f aca="false">F252+DatosMinisterio!F252</f>
        <v>739</v>
      </c>
      <c r="X252" s="56" t="n">
        <f aca="false">G252+DatosMinisterio!G252</f>
        <v>1618</v>
      </c>
      <c r="Y252" s="56" t="n">
        <f aca="false">H252+DatosMinisterio!H252</f>
        <v>184</v>
      </c>
      <c r="Z252" s="56" t="n">
        <f aca="false">X252+0.33*Y252</f>
        <v>1678.72</v>
      </c>
      <c r="AC252" s="57" t="n">
        <f aca="false">IF(T252&gt;0,S252/T252,0)</f>
        <v>392.029411764706</v>
      </c>
      <c r="AD252" s="58" t="n">
        <f aca="false">EXP((((AC252-AC$277)/AC$278+2)/4-1.9)^3)</f>
        <v>0.6487477719512</v>
      </c>
      <c r="AE252" s="59" t="n">
        <f aca="false">S252/U252</f>
        <v>15.012027865919</v>
      </c>
      <c r="AF252" s="58" t="n">
        <f aca="false">EXP((((AE252-AE$277)/AE$278+2)/4-1.9)^3)</f>
        <v>0.00935578248358164</v>
      </c>
      <c r="AG252" s="58" t="n">
        <f aca="false">V252/U252</f>
        <v>0.630615876017148</v>
      </c>
      <c r="AH252" s="58" t="n">
        <f aca="false">EXP((((AG252-AG$277)/AG$278+2)/4-1.9)^3)</f>
        <v>0.093737942461318</v>
      </c>
      <c r="AI252" s="58" t="n">
        <f aca="false">W252/U252</f>
        <v>0.416156072957992</v>
      </c>
      <c r="AJ252" s="58" t="n">
        <f aca="false">EXP((((AI252-AI$277)/AI$278+2)/4-1.9)^3)</f>
        <v>0.730423400230202</v>
      </c>
      <c r="AK252" s="58" t="n">
        <f aca="false">Z252/U252</f>
        <v>0.945344415150257</v>
      </c>
      <c r="AL252" s="58" t="n">
        <f aca="false">EXP((((AK252-AK$277)/AK$278+2)/4-1.9)^3)</f>
        <v>0.526320613605977</v>
      </c>
      <c r="AM252" s="58" t="n">
        <f aca="false">0.01*AD252+0.15*AF252+0.24*AH252+0.25*AJ252+0.35*AL252</f>
        <v>0.397206016102408</v>
      </c>
      <c r="AO252" s="51" t="n">
        <f aca="false">0.01*AD252/$AM$277</f>
        <v>0.00228617500067192</v>
      </c>
      <c r="AP252" s="52" t="n">
        <f aca="false">AO252*$J$277</f>
        <v>20767.7988862788</v>
      </c>
      <c r="AQ252" s="51" t="n">
        <f aca="false">0.15*AF252/$AM$277</f>
        <v>0.00049454403430223</v>
      </c>
      <c r="AR252" s="52" t="n">
        <f aca="false">AQ252*$J$277</f>
        <v>4492.47806566823</v>
      </c>
      <c r="AS252" s="51" t="n">
        <f aca="false">0.24*AH252/$AM$277</f>
        <v>0.00792793809618602</v>
      </c>
      <c r="AT252" s="52" t="n">
        <f aca="false">AS252*$J$277</f>
        <v>72018.0318287396</v>
      </c>
      <c r="AU252" s="51" t="n">
        <f aca="false">0.25*AJ252/$AM$277</f>
        <v>0.0643499596341459</v>
      </c>
      <c r="AV252" s="52" t="n">
        <f aca="false">AU252*$J$277</f>
        <v>584560.245663311</v>
      </c>
      <c r="AW252" s="51" t="n">
        <f aca="false">0.35*AL252/$AM$277</f>
        <v>0.0649160395481376</v>
      </c>
      <c r="AX252" s="52" t="n">
        <f aca="false">AW252*$J$277</f>
        <v>589702.561454485</v>
      </c>
    </row>
    <row r="253" customFormat="false" ht="12.8" hidden="false" customHeight="false" outlineLevel="0" collapsed="false">
      <c r="A253" s="60" t="s">
        <v>80</v>
      </c>
      <c r="B253" s="50"/>
      <c r="C253" s="50"/>
      <c r="D253" s="50"/>
      <c r="E253" s="50"/>
      <c r="F253" s="50"/>
      <c r="G253" s="50"/>
      <c r="H253" s="50"/>
      <c r="I253" s="54" t="n">
        <f aca="false">AO253+AQ253+AS253+AU253+AW253</f>
        <v>0.0902090671814147</v>
      </c>
      <c r="J253" s="53" t="n">
        <f aca="false">ROUND(AP253+AR253+AT253+AV253+AX253,0)</f>
        <v>819466</v>
      </c>
      <c r="K253" s="54" t="n">
        <f aca="false">I253-DatosMinisterio!J253</f>
        <v>0</v>
      </c>
      <c r="L253" s="53" t="n">
        <f aca="false">J253-DatosMinisterio!K253</f>
        <v>0</v>
      </c>
      <c r="M253" s="54" t="n">
        <f aca="false">P286/P$310</f>
        <v>0.124650490802962</v>
      </c>
      <c r="N253" s="53" t="n">
        <f aca="false">ROUND((N$277*M253),0)</f>
        <v>21514369</v>
      </c>
      <c r="O253" s="53" t="n">
        <f aca="false">N253-DatosMinisterio!L253</f>
        <v>0</v>
      </c>
      <c r="P253" s="55" t="n">
        <f aca="false">N253+J253</f>
        <v>22333835</v>
      </c>
      <c r="Q253" s="53" t="n">
        <f aca="false">P253-DatosMinisterio!M253</f>
        <v>0</v>
      </c>
      <c r="S253" s="55" t="n">
        <f aca="false">B253+DatosMinisterio!B253</f>
        <v>21566</v>
      </c>
      <c r="T253" s="55" t="n">
        <f aca="false">C253+DatosMinisterio!C253</f>
        <v>65</v>
      </c>
      <c r="U253" s="55" t="n">
        <f aca="false">D253+DatosMinisterio!D253</f>
        <v>1914.83930893964</v>
      </c>
      <c r="V253" s="55" t="n">
        <f aca="false">E253+DatosMinisterio!E253</f>
        <v>1187.45514216684</v>
      </c>
      <c r="W253" s="55" t="n">
        <f aca="false">F253+DatosMinisterio!F253</f>
        <v>578</v>
      </c>
      <c r="X253" s="55" t="n">
        <f aca="false">G253+DatosMinisterio!G253</f>
        <v>1490</v>
      </c>
      <c r="Y253" s="55" t="n">
        <f aca="false">H253+DatosMinisterio!H253</f>
        <v>128</v>
      </c>
      <c r="Z253" s="55" t="n">
        <f aca="false">X253+0.33*Y253</f>
        <v>1532.24</v>
      </c>
      <c r="AC253" s="61" t="n">
        <f aca="false">IF(T253&gt;0,S253/T253,0)</f>
        <v>331.784615384615</v>
      </c>
      <c r="AD253" s="62" t="n">
        <f aca="false">EXP((((AC253-AC$277)/AC$278+2)/4-1.9)^3)</f>
        <v>0.410219898365471</v>
      </c>
      <c r="AE253" s="63" t="n">
        <f aca="false">S253/U253</f>
        <v>11.2625638607463</v>
      </c>
      <c r="AF253" s="62" t="n">
        <f aca="false">EXP((((AE253-AE$277)/AE$278+2)/4-1.9)^3)</f>
        <v>0.00141154515349772</v>
      </c>
      <c r="AG253" s="62" t="n">
        <f aca="false">V253/U253</f>
        <v>0.620133050654994</v>
      </c>
      <c r="AH253" s="62" t="n">
        <f aca="false">EXP((((AG253-AG$277)/AG$278+2)/4-1.9)^3)</f>
        <v>0.0841949187625462</v>
      </c>
      <c r="AI253" s="62" t="n">
        <f aca="false">W253/U253</f>
        <v>0.301853005263441</v>
      </c>
      <c r="AJ253" s="62" t="n">
        <f aca="false">EXP((((AI253-AI$277)/AI$278+2)/4-1.9)^3)</f>
        <v>0.409267893490864</v>
      </c>
      <c r="AK253" s="62" t="n">
        <f aca="false">Z253/U253</f>
        <v>0.800192471946114</v>
      </c>
      <c r="AL253" s="62" t="n">
        <f aca="false">EXP((((AK253-AK$277)/AK$278+2)/4-1.9)^3)</f>
        <v>0.368995836277867</v>
      </c>
      <c r="AM253" s="62" t="n">
        <f aca="false">0.01*AD253+0.15*AF253+0.24*AH253+0.25*AJ253+0.35*AL253</f>
        <v>0.25598622732966</v>
      </c>
      <c r="AO253" s="54" t="n">
        <f aca="false">0.01*AD253/$AM$277</f>
        <v>0.00144560724054689</v>
      </c>
      <c r="AP253" s="53" t="n">
        <f aca="false">AO253*$J$277</f>
        <v>13132.0132673144</v>
      </c>
      <c r="AQ253" s="54" t="n">
        <f aca="false">0.15*AF253/$AM$277</f>
        <v>7.46138803499934E-005</v>
      </c>
      <c r="AR253" s="53" t="n">
        <f aca="false">AQ253*$J$277</f>
        <v>677.798532823649</v>
      </c>
      <c r="AS253" s="54" t="n">
        <f aca="false">0.24*AH253/$AM$277</f>
        <v>0.00712083161243192</v>
      </c>
      <c r="AT253" s="53" t="n">
        <f aca="false">AS253*$J$277</f>
        <v>64686.2111546922</v>
      </c>
      <c r="AU253" s="54" t="n">
        <f aca="false">0.25*AJ253/$AM$277</f>
        <v>0.0360563098298723</v>
      </c>
      <c r="AV253" s="53" t="n">
        <f aca="false">AU253*$J$277</f>
        <v>327538.439055656</v>
      </c>
      <c r="AW253" s="54" t="n">
        <f aca="false">0.35*AL253/$AM$277</f>
        <v>0.0455117046182135</v>
      </c>
      <c r="AX253" s="53" t="n">
        <f aca="false">AW253*$J$277</f>
        <v>413432.011199926</v>
      </c>
    </row>
    <row r="254" customFormat="false" ht="12.8" hidden="false" customHeight="false" outlineLevel="0" collapsed="false">
      <c r="A254" s="60" t="s">
        <v>81</v>
      </c>
      <c r="B254" s="50"/>
      <c r="C254" s="50"/>
      <c r="D254" s="50"/>
      <c r="E254" s="50"/>
      <c r="F254" s="50"/>
      <c r="G254" s="50"/>
      <c r="H254" s="50"/>
      <c r="I254" s="54" t="n">
        <f aca="false">AO254+AQ254+AS254+AU254+AW254</f>
        <v>0.0675617764007377</v>
      </c>
      <c r="J254" s="53" t="n">
        <f aca="false">ROUND(AP254+AR254+AT254+AV254+AX254,0)</f>
        <v>613737</v>
      </c>
      <c r="K254" s="54" t="n">
        <f aca="false">I254-DatosMinisterio!J254</f>
        <v>0</v>
      </c>
      <c r="L254" s="53" t="n">
        <f aca="false">J254-DatosMinisterio!K254</f>
        <v>0</v>
      </c>
      <c r="M254" s="54" t="n">
        <f aca="false">P287/P$310</f>
        <v>0.0739539331322885</v>
      </c>
      <c r="N254" s="53" t="n">
        <f aca="false">ROUND((N$277*M254),0)</f>
        <v>12764267</v>
      </c>
      <c r="O254" s="53" t="n">
        <f aca="false">N254-DatosMinisterio!L254</f>
        <v>0</v>
      </c>
      <c r="P254" s="55" t="n">
        <f aca="false">N254+J254</f>
        <v>13378004</v>
      </c>
      <c r="Q254" s="53" t="n">
        <f aca="false">P254-DatosMinisterio!M254</f>
        <v>0</v>
      </c>
      <c r="S254" s="55" t="n">
        <f aca="false">B254+DatosMinisterio!B254</f>
        <v>23749</v>
      </c>
      <c r="T254" s="55" t="n">
        <f aca="false">C254+DatosMinisterio!C254</f>
        <v>98</v>
      </c>
      <c r="U254" s="55" t="n">
        <f aca="false">D254+DatosMinisterio!D254</f>
        <v>1278.84568721162</v>
      </c>
      <c r="V254" s="55" t="n">
        <f aca="false">E254+DatosMinisterio!E254</f>
        <v>929.410081151014</v>
      </c>
      <c r="W254" s="55" t="n">
        <f aca="false">F254+DatosMinisterio!F254</f>
        <v>294</v>
      </c>
      <c r="X254" s="55" t="n">
        <f aca="false">G254+DatosMinisterio!G254</f>
        <v>792</v>
      </c>
      <c r="Y254" s="55" t="n">
        <f aca="false">H254+DatosMinisterio!H254</f>
        <v>69</v>
      </c>
      <c r="Z254" s="55" t="n">
        <f aca="false">X254+0.33*Y254</f>
        <v>814.77</v>
      </c>
      <c r="AC254" s="61" t="n">
        <f aca="false">IF(T254&gt;0,S254/T254,0)</f>
        <v>242.336734693878</v>
      </c>
      <c r="AD254" s="62" t="n">
        <f aca="false">EXP((((AC254-AC$277)/AC$278+2)/4-1.9)^3)</f>
        <v>0.130186761655655</v>
      </c>
      <c r="AE254" s="63" t="n">
        <f aca="false">S254/U254</f>
        <v>18.5706533927342</v>
      </c>
      <c r="AF254" s="62" t="n">
        <f aca="false">EXP((((AE254-AE$277)/AE$278+2)/4-1.9)^3)</f>
        <v>0.0387481371007272</v>
      </c>
      <c r="AG254" s="62" t="n">
        <f aca="false">V254/U254</f>
        <v>0.726757020370056</v>
      </c>
      <c r="AH254" s="62" t="n">
        <f aca="false">EXP((((AG254-AG$277)/AG$278+2)/4-1.9)^3)</f>
        <v>0.217932381860867</v>
      </c>
      <c r="AI254" s="62" t="n">
        <f aca="false">W254/U254</f>
        <v>0.229894820727772</v>
      </c>
      <c r="AJ254" s="62" t="n">
        <f aca="false">EXP((((AI254-AI$277)/AI$278+2)/4-1.9)^3)</f>
        <v>0.22596933782021</v>
      </c>
      <c r="AK254" s="62" t="n">
        <f aca="false">Z254/U254</f>
        <v>0.637113615933221</v>
      </c>
      <c r="AL254" s="62" t="n">
        <f aca="false">EXP((((AK254-AK$277)/AK$278+2)/4-1.9)^3)</f>
        <v>0.21659950484472</v>
      </c>
      <c r="AM254" s="62" t="n">
        <f aca="false">0.01*AD254+0.15*AF254+0.24*AH254+0.25*AJ254+0.35*AL254</f>
        <v>0.191720020978978</v>
      </c>
      <c r="AO254" s="54" t="n">
        <f aca="false">0.01*AD254/$AM$277</f>
        <v>0.00045877571035108</v>
      </c>
      <c r="AP254" s="53" t="n">
        <f aca="false">AO254*$J$277</f>
        <v>4167.55571366174</v>
      </c>
      <c r="AQ254" s="54" t="n">
        <f aca="false">0.15*AF254/$AM$277</f>
        <v>0.00204821564386708</v>
      </c>
      <c r="AR254" s="53" t="n">
        <f aca="false">AQ254*$J$277</f>
        <v>18606.1568143557</v>
      </c>
      <c r="AS254" s="54" t="n">
        <f aca="false">0.24*AH254/$AM$277</f>
        <v>0.0184317511904031</v>
      </c>
      <c r="AT254" s="53" t="n">
        <f aca="false">AS254*$J$277</f>
        <v>167435.520785468</v>
      </c>
      <c r="AU254" s="54" t="n">
        <f aca="false">0.25*AJ254/$AM$277</f>
        <v>0.0199077928810911</v>
      </c>
      <c r="AV254" s="53" t="n">
        <f aca="false">AU254*$J$277</f>
        <v>180844.003063055</v>
      </c>
      <c r="AW254" s="54" t="n">
        <f aca="false">0.35*AL254/$AM$277</f>
        <v>0.0267152409750253</v>
      </c>
      <c r="AX254" s="53" t="n">
        <f aca="false">AW254*$J$277</f>
        <v>242683.412951649</v>
      </c>
    </row>
    <row r="255" customFormat="false" ht="12.8" hidden="false" customHeight="false" outlineLevel="0" collapsed="false">
      <c r="A255" s="60" t="s">
        <v>82</v>
      </c>
      <c r="B255" s="50"/>
      <c r="C255" s="50"/>
      <c r="D255" s="50"/>
      <c r="E255" s="50"/>
      <c r="F255" s="50"/>
      <c r="G255" s="50"/>
      <c r="H255" s="50"/>
      <c r="I255" s="54" t="n">
        <f aca="false">AO255+AQ255+AS255+AU255+AW255</f>
        <v>0.0585003306697916</v>
      </c>
      <c r="J255" s="53" t="n">
        <f aca="false">ROUND(AP255+AR255+AT255+AV255+AX255,0)</f>
        <v>531422</v>
      </c>
      <c r="K255" s="54" t="n">
        <f aca="false">I255-DatosMinisterio!J255</f>
        <v>0</v>
      </c>
      <c r="L255" s="53" t="n">
        <f aca="false">J255-DatosMinisterio!K255</f>
        <v>0</v>
      </c>
      <c r="M255" s="54" t="n">
        <f aca="false">P288/P$310</f>
        <v>0.0560164711686665</v>
      </c>
      <c r="N255" s="53" t="n">
        <f aca="false">ROUND((N$277*M255),0)</f>
        <v>9668305</v>
      </c>
      <c r="O255" s="53" t="n">
        <f aca="false">N255-DatosMinisterio!L255</f>
        <v>-2</v>
      </c>
      <c r="P255" s="55" t="n">
        <f aca="false">N255+J255</f>
        <v>10199727</v>
      </c>
      <c r="Q255" s="53" t="n">
        <f aca="false">P255-DatosMinisterio!M255</f>
        <v>-2</v>
      </c>
      <c r="S255" s="55" t="n">
        <f aca="false">B255+DatosMinisterio!B255</f>
        <v>13386</v>
      </c>
      <c r="T255" s="55" t="n">
        <f aca="false">C255+DatosMinisterio!C255</f>
        <v>54</v>
      </c>
      <c r="U255" s="55" t="n">
        <f aca="false">D255+DatosMinisterio!D255</f>
        <v>552.623309754551</v>
      </c>
      <c r="V255" s="55" t="n">
        <f aca="false">E255+DatosMinisterio!E255</f>
        <v>398.712305996039</v>
      </c>
      <c r="W255" s="55" t="n">
        <f aca="false">F255+DatosMinisterio!F255</f>
        <v>113</v>
      </c>
      <c r="X255" s="55" t="n">
        <f aca="false">G255+DatosMinisterio!G255</f>
        <v>257</v>
      </c>
      <c r="Y255" s="55" t="n">
        <f aca="false">H255+DatosMinisterio!H255</f>
        <v>49</v>
      </c>
      <c r="Z255" s="55" t="n">
        <f aca="false">X255+0.33*Y255</f>
        <v>273.17</v>
      </c>
      <c r="AC255" s="61" t="n">
        <f aca="false">IF(T255&gt;0,S255/T255,0)</f>
        <v>247.888888888889</v>
      </c>
      <c r="AD255" s="62" t="n">
        <f aca="false">EXP((((AC255-AC$277)/AC$278+2)/4-1.9)^3)</f>
        <v>0.142471862465076</v>
      </c>
      <c r="AE255" s="63" t="n">
        <f aca="false">S255/U255</f>
        <v>24.2226481650682</v>
      </c>
      <c r="AF255" s="62" t="n">
        <f aca="false">EXP((((AE255-AE$277)/AE$278+2)/4-1.9)^3)</f>
        <v>0.194189147882749</v>
      </c>
      <c r="AG255" s="62" t="n">
        <f aca="false">V255/U255</f>
        <v>0.721490206725315</v>
      </c>
      <c r="AH255" s="62" t="n">
        <f aca="false">EXP((((AG255-AG$277)/AG$278+2)/4-1.9)^3)</f>
        <v>0.209394756645952</v>
      </c>
      <c r="AI255" s="62" t="n">
        <f aca="false">W255/U255</f>
        <v>0.204479250160818</v>
      </c>
      <c r="AJ255" s="62" t="n">
        <f aca="false">EXP((((AI255-AI$277)/AI$278+2)/4-1.9)^3)</f>
        <v>0.174214939202014</v>
      </c>
      <c r="AK255" s="62" t="n">
        <f aca="false">Z255/U255</f>
        <v>0.49431501563213</v>
      </c>
      <c r="AL255" s="62" t="n">
        <f aca="false">EXP((((AK255-AK$277)/AK$278+2)/4-1.9)^3)</f>
        <v>0.118985124302658</v>
      </c>
      <c r="AM255" s="62" t="n">
        <f aca="false">0.01*AD255+0.15*AF255+0.24*AH255+0.25*AJ255+0.35*AL255</f>
        <v>0.166006360708526</v>
      </c>
      <c r="AO255" s="54" t="n">
        <f aca="false">0.01*AD255/$AM$277</f>
        <v>0.000502068175567202</v>
      </c>
      <c r="AP255" s="53" t="n">
        <f aca="false">AO255*$J$277</f>
        <v>4560.82797437468</v>
      </c>
      <c r="AQ255" s="54" t="n">
        <f aca="false">0.15*AF255/$AM$277</f>
        <v>0.0102647838147347</v>
      </c>
      <c r="AR255" s="53" t="n">
        <f aca="false">AQ255*$J$277</f>
        <v>93246.1276205387</v>
      </c>
      <c r="AS255" s="54" t="n">
        <f aca="false">0.24*AH255/$AM$277</f>
        <v>0.0177096768369979</v>
      </c>
      <c r="AT255" s="53" t="n">
        <f aca="false">AS255*$J$277</f>
        <v>160876.138871113</v>
      </c>
      <c r="AU255" s="54" t="n">
        <f aca="false">0.25*AJ255/$AM$277</f>
        <v>0.0153482545901207</v>
      </c>
      <c r="AV255" s="53" t="n">
        <f aca="false">AU255*$J$277</f>
        <v>139424.787905278</v>
      </c>
      <c r="AW255" s="54" t="n">
        <f aca="false">0.35*AL255/$AM$277</f>
        <v>0.014675547252371</v>
      </c>
      <c r="AX255" s="53" t="n">
        <f aca="false">AW255*$J$277</f>
        <v>133313.859959866</v>
      </c>
    </row>
    <row r="256" customFormat="false" ht="12.8" hidden="false" customHeight="false" outlineLevel="0" collapsed="false">
      <c r="A256" s="60" t="s">
        <v>83</v>
      </c>
      <c r="B256" s="50"/>
      <c r="C256" s="50"/>
      <c r="D256" s="50"/>
      <c r="E256" s="50"/>
      <c r="F256" s="50"/>
      <c r="G256" s="50"/>
      <c r="H256" s="50"/>
      <c r="I256" s="54" t="n">
        <f aca="false">AO256+AQ256+AS256+AU256+AW256</f>
        <v>0.078822979630657</v>
      </c>
      <c r="J256" s="53" t="n">
        <f aca="false">ROUND(AP256+AR256+AT256+AV256+AX256,0)</f>
        <v>716034</v>
      </c>
      <c r="K256" s="54" t="n">
        <f aca="false">I256-DatosMinisterio!J256</f>
        <v>0</v>
      </c>
      <c r="L256" s="53" t="n">
        <f aca="false">J256-DatosMinisterio!K256</f>
        <v>0</v>
      </c>
      <c r="M256" s="54" t="n">
        <f aca="false">P289/P$310</f>
        <v>0.0552432572564914</v>
      </c>
      <c r="N256" s="53" t="n">
        <f aca="false">ROUND((N$277*M256),0)</f>
        <v>9534851</v>
      </c>
      <c r="O256" s="53" t="n">
        <f aca="false">N256-DatosMinisterio!L256</f>
        <v>0</v>
      </c>
      <c r="P256" s="55" t="n">
        <f aca="false">N256+J256</f>
        <v>10250885</v>
      </c>
      <c r="Q256" s="53" t="n">
        <f aca="false">P256-DatosMinisterio!M256</f>
        <v>0</v>
      </c>
      <c r="S256" s="55" t="n">
        <f aca="false">B256+DatosMinisterio!B256</f>
        <v>14130</v>
      </c>
      <c r="T256" s="55" t="n">
        <f aca="false">C256+DatosMinisterio!C256</f>
        <v>64</v>
      </c>
      <c r="U256" s="55" t="n">
        <f aca="false">D256+DatosMinisterio!D256</f>
        <v>527.336169117455</v>
      </c>
      <c r="V256" s="55" t="n">
        <f aca="false">E256+DatosMinisterio!E256</f>
        <v>288.252155443993</v>
      </c>
      <c r="W256" s="55" t="n">
        <f aca="false">F256+DatosMinisterio!F256</f>
        <v>100</v>
      </c>
      <c r="X256" s="55" t="n">
        <f aca="false">G256+DatosMinisterio!G256</f>
        <v>420</v>
      </c>
      <c r="Y256" s="55" t="n">
        <f aca="false">H256+DatosMinisterio!H256</f>
        <v>4</v>
      </c>
      <c r="Z256" s="55" t="n">
        <f aca="false">X256+0.33*Y256</f>
        <v>421.32</v>
      </c>
      <c r="AC256" s="61" t="n">
        <f aca="false">IF(T256&gt;0,S256/T256,0)</f>
        <v>220.78125</v>
      </c>
      <c r="AD256" s="62" t="n">
        <f aca="false">EXP((((AC256-AC$277)/AC$278+2)/4-1.9)^3)</f>
        <v>0.0893479985054107</v>
      </c>
      <c r="AE256" s="63" t="n">
        <f aca="false">S256/U256</f>
        <v>26.7950518616006</v>
      </c>
      <c r="AF256" s="62" t="n">
        <f aca="false">EXP((((AE256-AE$277)/AE$278+2)/4-1.9)^3)</f>
        <v>0.323209136810421</v>
      </c>
      <c r="AG256" s="62" t="n">
        <f aca="false">V256/U256</f>
        <v>0.546619352748758</v>
      </c>
      <c r="AH256" s="62" t="n">
        <f aca="false">EXP((((AG256-AG$277)/AG$278+2)/4-1.9)^3)</f>
        <v>0.0361500462115512</v>
      </c>
      <c r="AI256" s="62" t="n">
        <f aca="false">W256/U256</f>
        <v>0.189632355708426</v>
      </c>
      <c r="AJ256" s="62" t="n">
        <f aca="false">EXP((((AI256-AI$277)/AI$278+2)/4-1.9)^3)</f>
        <v>0.147697580900462</v>
      </c>
      <c r="AK256" s="62" t="n">
        <f aca="false">Z256/U256</f>
        <v>0.798959041070741</v>
      </c>
      <c r="AL256" s="62" t="n">
        <f aca="false">EXP((((AK256-AK$277)/AK$278+2)/4-1.9)^3)</f>
        <v>0.367716214979108</v>
      </c>
      <c r="AM256" s="62" t="n">
        <f aca="false">0.01*AD256+0.15*AF256+0.24*AH256+0.25*AJ256+0.35*AL256</f>
        <v>0.223675932065193</v>
      </c>
      <c r="AO256" s="54" t="n">
        <f aca="false">0.01*AD256/$AM$277</f>
        <v>0.000314860673708037</v>
      </c>
      <c r="AP256" s="53" t="n">
        <f aca="false">AO256*$J$277</f>
        <v>2860.21986367837</v>
      </c>
      <c r="AQ256" s="54" t="n">
        <f aca="false">0.15*AF256/$AM$277</f>
        <v>0.0170847441913138</v>
      </c>
      <c r="AR256" s="53" t="n">
        <f aca="false">AQ256*$J$277</f>
        <v>155199.200098174</v>
      </c>
      <c r="AS256" s="54" t="n">
        <f aca="false">0.24*AH256/$AM$277</f>
        <v>0.00305741006271509</v>
      </c>
      <c r="AT256" s="53" t="n">
        <f aca="false">AS256*$J$277</f>
        <v>27773.760659919</v>
      </c>
      <c r="AU256" s="54" t="n">
        <f aca="false">0.25*AJ256/$AM$277</f>
        <v>0.0130120877370718</v>
      </c>
      <c r="AV256" s="53" t="n">
        <f aca="false">AU256*$J$277</f>
        <v>118202.858982667</v>
      </c>
      <c r="AW256" s="54" t="n">
        <f aca="false">0.35*AL256/$AM$277</f>
        <v>0.0453538769658483</v>
      </c>
      <c r="AX256" s="53" t="n">
        <f aca="false">AW256*$J$277</f>
        <v>411998.2920218</v>
      </c>
    </row>
    <row r="257" customFormat="false" ht="12.8" hidden="false" customHeight="false" outlineLevel="0" collapsed="false">
      <c r="A257" s="60" t="s">
        <v>84</v>
      </c>
      <c r="B257" s="50"/>
      <c r="C257" s="50"/>
      <c r="D257" s="50"/>
      <c r="E257" s="50"/>
      <c r="F257" s="50"/>
      <c r="G257" s="50"/>
      <c r="H257" s="50"/>
      <c r="I257" s="54" t="n">
        <f aca="false">AO257+AQ257+AS257+AU257+AW257</f>
        <v>0.0408077141157917</v>
      </c>
      <c r="J257" s="53" t="n">
        <f aca="false">ROUND(AP257+AR257+AT257+AV257+AX257,0)</f>
        <v>370701</v>
      </c>
      <c r="K257" s="54" t="n">
        <f aca="false">I257-DatosMinisterio!J257</f>
        <v>0</v>
      </c>
      <c r="L257" s="53" t="n">
        <f aca="false">J257-DatosMinisterio!K257</f>
        <v>0</v>
      </c>
      <c r="M257" s="54" t="n">
        <f aca="false">P290/P$310</f>
        <v>0.0627290864247801</v>
      </c>
      <c r="N257" s="53" t="n">
        <f aca="false">ROUND((N$277*M257),0)</f>
        <v>10826886</v>
      </c>
      <c r="O257" s="53" t="n">
        <f aca="false">N257-DatosMinisterio!L257</f>
        <v>0</v>
      </c>
      <c r="P257" s="55" t="n">
        <f aca="false">N257+J257</f>
        <v>11197587</v>
      </c>
      <c r="Q257" s="53" t="n">
        <f aca="false">P257-DatosMinisterio!M257</f>
        <v>0</v>
      </c>
      <c r="S257" s="55" t="n">
        <f aca="false">B257+DatosMinisterio!B257</f>
        <v>17275</v>
      </c>
      <c r="T257" s="55" t="n">
        <f aca="false">C257+DatosMinisterio!C257</f>
        <v>64</v>
      </c>
      <c r="U257" s="55" t="n">
        <f aca="false">D257+DatosMinisterio!D257</f>
        <v>851.501519874431</v>
      </c>
      <c r="V257" s="55" t="n">
        <f aca="false">E257+DatosMinisterio!E257</f>
        <v>571.952884044852</v>
      </c>
      <c r="W257" s="55" t="n">
        <f aca="false">F257+DatosMinisterio!F257</f>
        <v>164</v>
      </c>
      <c r="X257" s="55" t="n">
        <f aca="false">G257+DatosMinisterio!G257</f>
        <v>367</v>
      </c>
      <c r="Y257" s="55" t="n">
        <f aca="false">H257+DatosMinisterio!H257</f>
        <v>25</v>
      </c>
      <c r="Z257" s="55" t="n">
        <f aca="false">X257+0.33*Y257</f>
        <v>375.25</v>
      </c>
      <c r="AC257" s="61" t="n">
        <f aca="false">IF(T257&gt;0,S257/T257,0)</f>
        <v>269.921875</v>
      </c>
      <c r="AD257" s="62" t="n">
        <f aca="false">EXP((((AC257-AC$277)/AC$278+2)/4-1.9)^3)</f>
        <v>0.198498931471174</v>
      </c>
      <c r="AE257" s="63" t="n">
        <f aca="false">S257/U257</f>
        <v>20.2876913273713</v>
      </c>
      <c r="AF257" s="62" t="n">
        <f aca="false">EXP((((AE257-AE$277)/AE$278+2)/4-1.9)^3)</f>
        <v>0.068375623932577</v>
      </c>
      <c r="AG257" s="62" t="n">
        <f aca="false">V257/U257</f>
        <v>0.671699193360449</v>
      </c>
      <c r="AH257" s="62" t="n">
        <f aca="false">EXP((((AG257-AG$277)/AG$278+2)/4-1.9)^3)</f>
        <v>0.138567029152402</v>
      </c>
      <c r="AI257" s="62" t="n">
        <f aca="false">W257/U257</f>
        <v>0.192600948057244</v>
      </c>
      <c r="AJ257" s="62" t="n">
        <f aca="false">EXP((((AI257-AI$277)/AI$278+2)/4-1.9)^3)</f>
        <v>0.152777090428914</v>
      </c>
      <c r="AK257" s="62" t="n">
        <f aca="false">Z257/U257</f>
        <v>0.440692108283421</v>
      </c>
      <c r="AL257" s="62" t="n">
        <f aca="false">EXP((((AK257-AK$277)/AK$278+2)/4-1.9)^3)</f>
        <v>0.0917381101774246</v>
      </c>
      <c r="AM257" s="62" t="n">
        <f aca="false">0.01*AD257+0.15*AF257+0.24*AH257+0.25*AJ257+0.35*AL257</f>
        <v>0.115800031070502</v>
      </c>
      <c r="AO257" s="54" t="n">
        <f aca="false">0.01*AD257/$AM$277</f>
        <v>0.000699506517648006</v>
      </c>
      <c r="AP257" s="53" t="n">
        <f aca="false">AO257*$J$277</f>
        <v>6354.37386634242</v>
      </c>
      <c r="AQ257" s="54" t="n">
        <f aca="false">0.15*AF257/$AM$277</f>
        <v>0.00361431627625908</v>
      </c>
      <c r="AR257" s="53" t="n">
        <f aca="false">AQ257*$J$277</f>
        <v>32832.7418131559</v>
      </c>
      <c r="AS257" s="54" t="n">
        <f aca="false">0.24*AH257/$AM$277</f>
        <v>0.0117193827861752</v>
      </c>
      <c r="AT257" s="53" t="n">
        <f aca="false">AS257*$J$277</f>
        <v>106459.822499621</v>
      </c>
      <c r="AU257" s="54" t="n">
        <f aca="false">0.25*AJ257/$AM$277</f>
        <v>0.0134595901487062</v>
      </c>
      <c r="AV257" s="53" t="n">
        <f aca="false">AU257*$J$277</f>
        <v>122268.007137649</v>
      </c>
      <c r="AW257" s="54" t="n">
        <f aca="false">0.35*AL257/$AM$277</f>
        <v>0.0113149183870032</v>
      </c>
      <c r="AX257" s="53" t="n">
        <f aca="false">AW257*$J$277</f>
        <v>102785.635135927</v>
      </c>
    </row>
    <row r="258" customFormat="false" ht="12.8" hidden="false" customHeight="false" outlineLevel="0" collapsed="false">
      <c r="A258" s="60" t="s">
        <v>85</v>
      </c>
      <c r="B258" s="50"/>
      <c r="C258" s="50"/>
      <c r="D258" s="50"/>
      <c r="E258" s="50"/>
      <c r="F258" s="50"/>
      <c r="G258" s="50"/>
      <c r="H258" s="50"/>
      <c r="I258" s="54" t="n">
        <f aca="false">AO258+AQ258+AS258+AU258+AW258</f>
        <v>0.0242657450092146</v>
      </c>
      <c r="J258" s="53" t="n">
        <f aca="false">ROUND(AP258+AR258+AT258+AV258+AX258,0)</f>
        <v>220432</v>
      </c>
      <c r="K258" s="54" t="n">
        <f aca="false">I258-DatosMinisterio!J258</f>
        <v>0</v>
      </c>
      <c r="L258" s="53" t="n">
        <f aca="false">J258-DatosMinisterio!K258</f>
        <v>0</v>
      </c>
      <c r="M258" s="54" t="n">
        <f aca="false">P291/P$310</f>
        <v>0.0481811685611855</v>
      </c>
      <c r="N258" s="53" t="n">
        <f aca="false">ROUND((N$277*M258),0)</f>
        <v>8315951</v>
      </c>
      <c r="O258" s="53" t="n">
        <f aca="false">N258-DatosMinisterio!L258</f>
        <v>1</v>
      </c>
      <c r="P258" s="55" t="n">
        <f aca="false">N258+J258</f>
        <v>8536383</v>
      </c>
      <c r="Q258" s="53" t="n">
        <f aca="false">P258-DatosMinisterio!M258</f>
        <v>1</v>
      </c>
      <c r="S258" s="55" t="n">
        <f aca="false">B258+DatosMinisterio!B258</f>
        <v>11648</v>
      </c>
      <c r="T258" s="55" t="n">
        <f aca="false">C258+DatosMinisterio!C258</f>
        <v>55</v>
      </c>
      <c r="U258" s="55" t="n">
        <f aca="false">D258+DatosMinisterio!D258</f>
        <v>860.151789492559</v>
      </c>
      <c r="V258" s="55" t="n">
        <f aca="false">E258+DatosMinisterio!E258</f>
        <v>441.562092522862</v>
      </c>
      <c r="W258" s="55" t="n">
        <f aca="false">F258+DatosMinisterio!F258</f>
        <v>158</v>
      </c>
      <c r="X258" s="55" t="n">
        <f aca="false">G258+DatosMinisterio!G258</f>
        <v>340</v>
      </c>
      <c r="Y258" s="55" t="n">
        <f aca="false">H258+DatosMinisterio!H258</f>
        <v>37</v>
      </c>
      <c r="Z258" s="55" t="n">
        <f aca="false">X258+0.33*Y258</f>
        <v>352.21</v>
      </c>
      <c r="AC258" s="61" t="n">
        <f aca="false">IF(T258&gt;0,S258/T258,0)</f>
        <v>211.781818181818</v>
      </c>
      <c r="AD258" s="62" t="n">
        <f aca="false">EXP((((AC258-AC$277)/AC$278+2)/4-1.9)^3)</f>
        <v>0.0753833260427436</v>
      </c>
      <c r="AE258" s="63" t="n">
        <f aca="false">S258/U258</f>
        <v>13.5417959275207</v>
      </c>
      <c r="AF258" s="62" t="n">
        <f aca="false">EXP((((AE258-AE$277)/AE$278+2)/4-1.9)^3)</f>
        <v>0.0046886398643196</v>
      </c>
      <c r="AG258" s="62" t="n">
        <f aca="false">V258/U258</f>
        <v>0.513353687008381</v>
      </c>
      <c r="AH258" s="62" t="n">
        <f aca="false">EXP((((AG258-AG$277)/AG$278+2)/4-1.9)^3)</f>
        <v>0.023314107030381</v>
      </c>
      <c r="AI258" s="62" t="n">
        <f aca="false">W258/U258</f>
        <v>0.183688509319048</v>
      </c>
      <c r="AJ258" s="62" t="n">
        <f aca="false">EXP((((AI258-AI$277)/AI$278+2)/4-1.9)^3)</f>
        <v>0.137861584077009</v>
      </c>
      <c r="AK258" s="62" t="n">
        <f aca="false">Z258/U258</f>
        <v>0.409474239666215</v>
      </c>
      <c r="AL258" s="62" t="n">
        <f aca="false">EXP((((AK258-AK$277)/AK$278+2)/4-1.9)^3)</f>
        <v>0.0781170920111215</v>
      </c>
      <c r="AM258" s="62" t="n">
        <f aca="false">0.01*AD258+0.15*AF258+0.24*AH258+0.25*AJ258+0.35*AL258</f>
        <v>0.0688588931505116</v>
      </c>
      <c r="AO258" s="54" t="n">
        <f aca="false">0.01*AD258/$AM$277</f>
        <v>0.000265649429435551</v>
      </c>
      <c r="AP258" s="53" t="n">
        <f aca="false">AO258*$J$277</f>
        <v>2413.18093459633</v>
      </c>
      <c r="AQ258" s="54" t="n">
        <f aca="false">0.15*AF258/$AM$277</f>
        <v>0.000247840186318996</v>
      </c>
      <c r="AR258" s="53" t="n">
        <f aca="false">AQ258*$J$277</f>
        <v>2251.40032757685</v>
      </c>
      <c r="AS258" s="54" t="n">
        <f aca="false">0.24*AH258/$AM$277</f>
        <v>0.00197180343894352</v>
      </c>
      <c r="AT258" s="53" t="n">
        <f aca="false">AS258*$J$277</f>
        <v>17912.0221554415</v>
      </c>
      <c r="AU258" s="54" t="n">
        <f aca="false">0.25*AJ258/$AM$277</f>
        <v>0.012145541021357</v>
      </c>
      <c r="AV258" s="53" t="n">
        <f aca="false">AU258*$J$277</f>
        <v>110331.078426829</v>
      </c>
      <c r="AW258" s="54" t="n">
        <f aca="false">0.35*AL258/$AM$277</f>
        <v>0.00963491093315954</v>
      </c>
      <c r="AX258" s="53" t="n">
        <f aca="false">AW258*$J$277</f>
        <v>87524.3113446069</v>
      </c>
    </row>
    <row r="259" customFormat="false" ht="12.8" hidden="false" customHeight="false" outlineLevel="0" collapsed="false">
      <c r="A259" s="60" t="s">
        <v>86</v>
      </c>
      <c r="B259" s="50"/>
      <c r="C259" s="50"/>
      <c r="D259" s="50"/>
      <c r="E259" s="50"/>
      <c r="F259" s="50"/>
      <c r="G259" s="50"/>
      <c r="H259" s="50"/>
      <c r="I259" s="54" t="n">
        <f aca="false">AO259+AQ259+AS259+AU259+AW259</f>
        <v>0.034552184635595</v>
      </c>
      <c r="J259" s="53" t="n">
        <f aca="false">ROUND(AP259+AR259+AT259+AV259+AX259,0)</f>
        <v>313875</v>
      </c>
      <c r="K259" s="54" t="n">
        <f aca="false">I259-DatosMinisterio!J259</f>
        <v>0</v>
      </c>
      <c r="L259" s="53" t="n">
        <f aca="false">J259-DatosMinisterio!K259</f>
        <v>0</v>
      </c>
      <c r="M259" s="54" t="n">
        <f aca="false">P292/P$310</f>
        <v>0.046912603144721</v>
      </c>
      <c r="N259" s="53" t="n">
        <f aca="false">ROUND((N$277*M259),0)</f>
        <v>8097000</v>
      </c>
      <c r="O259" s="53" t="n">
        <f aca="false">N259-DatosMinisterio!L259</f>
        <v>1</v>
      </c>
      <c r="P259" s="55" t="n">
        <f aca="false">N259+J259</f>
        <v>8410875</v>
      </c>
      <c r="Q259" s="53" t="n">
        <f aca="false">P259-DatosMinisterio!M259</f>
        <v>1</v>
      </c>
      <c r="S259" s="55" t="n">
        <f aca="false">B259+DatosMinisterio!B259</f>
        <v>9216</v>
      </c>
      <c r="T259" s="55" t="n">
        <f aca="false">C259+DatosMinisterio!C259</f>
        <v>49</v>
      </c>
      <c r="U259" s="55" t="n">
        <f aca="false">D259+DatosMinisterio!D259</f>
        <v>448.882388942995</v>
      </c>
      <c r="V259" s="55" t="n">
        <f aca="false">E259+DatosMinisterio!E259</f>
        <v>296.667099160314</v>
      </c>
      <c r="W259" s="55" t="n">
        <f aca="false">F259+DatosMinisterio!F259</f>
        <v>47.5</v>
      </c>
      <c r="X259" s="55" t="n">
        <f aca="false">G259+DatosMinisterio!G259</f>
        <v>220</v>
      </c>
      <c r="Y259" s="55" t="n">
        <f aca="false">H259+DatosMinisterio!H259</f>
        <v>25</v>
      </c>
      <c r="Z259" s="55" t="n">
        <f aca="false">X259+0.33*Y259</f>
        <v>228.25</v>
      </c>
      <c r="AC259" s="61" t="n">
        <f aca="false">IF(T259&gt;0,S259/T259,0)</f>
        <v>188.081632653061</v>
      </c>
      <c r="AD259" s="62" t="n">
        <f aca="false">EXP((((AC259-AC$277)/AC$278+2)/4-1.9)^3)</f>
        <v>0.0463990713646151</v>
      </c>
      <c r="AE259" s="63" t="n">
        <f aca="false">S259/U259</f>
        <v>20.5309903596382</v>
      </c>
      <c r="AF259" s="62" t="n">
        <f aca="false">EXP((((AE259-AE$277)/AE$278+2)/4-1.9)^3)</f>
        <v>0.0736772760583185</v>
      </c>
      <c r="AG259" s="62" t="n">
        <f aca="false">V259/U259</f>
        <v>0.660901622491562</v>
      </c>
      <c r="AH259" s="62" t="n">
        <f aca="false">EXP((((AG259-AG$277)/AG$278+2)/4-1.9)^3)</f>
        <v>0.125607348490555</v>
      </c>
      <c r="AI259" s="62" t="n">
        <f aca="false">W259/U259</f>
        <v>0.105818363941278</v>
      </c>
      <c r="AJ259" s="62" t="n">
        <f aca="false">EXP((((AI259-AI$277)/AI$278+2)/4-1.9)^3)</f>
        <v>0.0477087832651373</v>
      </c>
      <c r="AK259" s="62" t="n">
        <f aca="false">Z259/U259</f>
        <v>0.508485085675718</v>
      </c>
      <c r="AL259" s="62" t="n">
        <f aca="false">EXP((((AK259-AK$277)/AK$278+2)/4-1.9)^3)</f>
        <v>0.127029075551401</v>
      </c>
      <c r="AM259" s="62" t="n">
        <f aca="false">0.01*AD259+0.15*AF259+0.24*AH259+0.25*AJ259+0.35*AL259</f>
        <v>0.0980487180194018</v>
      </c>
      <c r="AO259" s="54" t="n">
        <f aca="false">0.01*AD259/$AM$277</f>
        <v>0.000163509458674727</v>
      </c>
      <c r="AP259" s="53" t="n">
        <f aca="false">AO259*$J$277</f>
        <v>1485.33316686737</v>
      </c>
      <c r="AQ259" s="54" t="n">
        <f aca="false">0.15*AF259/$AM$277</f>
        <v>0.00389456011853869</v>
      </c>
      <c r="AR259" s="53" t="n">
        <f aca="false">AQ259*$J$277</f>
        <v>35378.4995761751</v>
      </c>
      <c r="AS259" s="54" t="n">
        <f aca="false">0.24*AH259/$AM$277</f>
        <v>0.0106233106585427</v>
      </c>
      <c r="AT259" s="53" t="n">
        <f aca="false">AS259*$J$277</f>
        <v>96503.0145103654</v>
      </c>
      <c r="AU259" s="54" t="n">
        <f aca="false">0.25*AJ259/$AM$277</f>
        <v>0.00420312147220123</v>
      </c>
      <c r="AV259" s="53" t="n">
        <f aca="false">AU259*$J$277</f>
        <v>38181.4959063152</v>
      </c>
      <c r="AW259" s="54" t="n">
        <f aca="false">0.35*AL259/$AM$277</f>
        <v>0.0156676829276376</v>
      </c>
      <c r="AX259" s="53" t="n">
        <f aca="false">AW259*$J$277</f>
        <v>142326.500796977</v>
      </c>
    </row>
    <row r="260" customFormat="false" ht="12.8" hidden="false" customHeight="false" outlineLevel="0" collapsed="false">
      <c r="A260" s="60" t="s">
        <v>87</v>
      </c>
      <c r="B260" s="50"/>
      <c r="C260" s="50"/>
      <c r="D260" s="50"/>
      <c r="E260" s="50"/>
      <c r="F260" s="50"/>
      <c r="G260" s="50"/>
      <c r="H260" s="50"/>
      <c r="I260" s="54" t="n">
        <f aca="false">AO260+AQ260+AS260+AU260+AW260</f>
        <v>0.0135951501609844</v>
      </c>
      <c r="J260" s="53" t="n">
        <f aca="false">ROUND(AP260+AR260+AT260+AV260+AX260,0)</f>
        <v>123499</v>
      </c>
      <c r="K260" s="54" t="n">
        <f aca="false">I260-DatosMinisterio!J260</f>
        <v>0</v>
      </c>
      <c r="L260" s="53" t="n">
        <f aca="false">J260-DatosMinisterio!K260</f>
        <v>0</v>
      </c>
      <c r="M260" s="54" t="n">
        <f aca="false">P293/P$310</f>
        <v>0.0200697265296068</v>
      </c>
      <c r="N260" s="53" t="n">
        <f aca="false">ROUND((N$277*M260),0)</f>
        <v>3463986</v>
      </c>
      <c r="O260" s="53" t="n">
        <f aca="false">N260-DatosMinisterio!L260</f>
        <v>-1</v>
      </c>
      <c r="P260" s="55" t="n">
        <f aca="false">N260+J260</f>
        <v>3587485</v>
      </c>
      <c r="Q260" s="53" t="n">
        <f aca="false">P260-DatosMinisterio!M260</f>
        <v>-1</v>
      </c>
      <c r="S260" s="55" t="n">
        <f aca="false">B260+DatosMinisterio!B260</f>
        <v>15464</v>
      </c>
      <c r="T260" s="55" t="n">
        <f aca="false">C260+DatosMinisterio!C260</f>
        <v>65</v>
      </c>
      <c r="U260" s="55" t="n">
        <f aca="false">D260+DatosMinisterio!D260</f>
        <v>787.294757147325</v>
      </c>
      <c r="V260" s="55" t="n">
        <f aca="false">E260+DatosMinisterio!E260</f>
        <v>366.491462880141</v>
      </c>
      <c r="W260" s="55" t="n">
        <f aca="false">F260+DatosMinisterio!F260</f>
        <v>85</v>
      </c>
      <c r="X260" s="55" t="n">
        <f aca="false">G260+DatosMinisterio!G260</f>
        <v>220</v>
      </c>
      <c r="Y260" s="55" t="n">
        <f aca="false">H260+DatosMinisterio!H260</f>
        <v>27</v>
      </c>
      <c r="Z260" s="55" t="n">
        <f aca="false">X260+0.33*Y260</f>
        <v>228.91</v>
      </c>
      <c r="AC260" s="61" t="n">
        <f aca="false">IF(T260&gt;0,S260/T260,0)</f>
        <v>237.907692307692</v>
      </c>
      <c r="AD260" s="62" t="n">
        <f aca="false">EXP((((AC260-AC$277)/AC$278+2)/4-1.9)^3)</f>
        <v>0.120913304643431</v>
      </c>
      <c r="AE260" s="63" t="n">
        <f aca="false">S260/U260</f>
        <v>19.6419445952264</v>
      </c>
      <c r="AF260" s="62" t="n">
        <f aca="false">EXP((((AE260-AE$277)/AE$278+2)/4-1.9)^3)</f>
        <v>0.0556971148370235</v>
      </c>
      <c r="AG260" s="62" t="n">
        <f aca="false">V260/U260</f>
        <v>0.465507307845008</v>
      </c>
      <c r="AH260" s="62" t="n">
        <f aca="false">EXP((((AG260-AG$277)/AG$278+2)/4-1.9)^3)</f>
        <v>0.0116217816097012</v>
      </c>
      <c r="AI260" s="62" t="n">
        <f aca="false">W260/U260</f>
        <v>0.107964646313648</v>
      </c>
      <c r="AJ260" s="62" t="n">
        <f aca="false">EXP((((AI260-AI$277)/AI$278+2)/4-1.9)^3)</f>
        <v>0.0493286962542488</v>
      </c>
      <c r="AK260" s="62" t="n">
        <f aca="false">Z260/U260</f>
        <v>0.290755143384201</v>
      </c>
      <c r="AL260" s="62" t="n">
        <f aca="false">EXP((((AK260-AK$277)/AK$278+2)/4-1.9)^3)</f>
        <v>0.0396967121947408</v>
      </c>
      <c r="AM260" s="62" t="n">
        <f aca="false">0.01*AD260+0.15*AF260+0.24*AH260+0.25*AJ260+0.35*AL260</f>
        <v>0.0385789511900376</v>
      </c>
      <c r="AO260" s="54" t="n">
        <f aca="false">0.01*AD260/$AM$277</f>
        <v>0.000426096221483802</v>
      </c>
      <c r="AP260" s="53" t="n">
        <f aca="false">AO260*$J$277</f>
        <v>3870.6925897528</v>
      </c>
      <c r="AQ260" s="54" t="n">
        <f aca="false">0.15*AF260/$AM$277</f>
        <v>0.00294413384650979</v>
      </c>
      <c r="AR260" s="53" t="n">
        <f aca="false">AQ260*$J$277</f>
        <v>26744.7503365365</v>
      </c>
      <c r="AS260" s="54" t="n">
        <f aca="false">0.24*AH260/$AM$277</f>
        <v>0.000982918578644135</v>
      </c>
      <c r="AT260" s="53" t="n">
        <f aca="false">AS260*$J$277</f>
        <v>8928.91198480819</v>
      </c>
      <c r="AU260" s="54" t="n">
        <f aca="false">0.25*AJ260/$AM$277</f>
        <v>0.00434583504822755</v>
      </c>
      <c r="AV260" s="53" t="n">
        <f aca="false">AU260*$J$277</f>
        <v>39477.917590738</v>
      </c>
      <c r="AW260" s="54" t="n">
        <f aca="false">0.35*AL260/$AM$277</f>
        <v>0.00489616646611913</v>
      </c>
      <c r="AX260" s="53" t="n">
        <f aca="false">AW260*$J$277</f>
        <v>44477.1727677099</v>
      </c>
    </row>
    <row r="261" customFormat="false" ht="12.8" hidden="false" customHeight="false" outlineLevel="0" collapsed="false">
      <c r="A261" s="60" t="s">
        <v>88</v>
      </c>
      <c r="B261" s="50"/>
      <c r="C261" s="50"/>
      <c r="D261" s="50"/>
      <c r="E261" s="50"/>
      <c r="F261" s="50"/>
      <c r="G261" s="50"/>
      <c r="H261" s="50"/>
      <c r="I261" s="54" t="n">
        <f aca="false">AO261+AQ261+AS261+AU261+AW261</f>
        <v>0.0159984945053241</v>
      </c>
      <c r="J261" s="53" t="n">
        <f aca="false">ROUND(AP261+AR261+AT261+AV261+AX261,0)</f>
        <v>145332</v>
      </c>
      <c r="K261" s="54" t="n">
        <f aca="false">I261-DatosMinisterio!J261</f>
        <v>5.89805981832114E-017</v>
      </c>
      <c r="L261" s="53" t="n">
        <f aca="false">J261-DatosMinisterio!K261</f>
        <v>0</v>
      </c>
      <c r="M261" s="54" t="n">
        <f aca="false">P294/P$310</f>
        <v>0.0193052126044955</v>
      </c>
      <c r="N261" s="53" t="n">
        <f aca="false">ROUND((N$277*M261),0)</f>
        <v>3332032</v>
      </c>
      <c r="O261" s="53" t="n">
        <f aca="false">N261-DatosMinisterio!L261</f>
        <v>0</v>
      </c>
      <c r="P261" s="55" t="n">
        <f aca="false">N261+J261</f>
        <v>3477364</v>
      </c>
      <c r="Q261" s="53" t="n">
        <f aca="false">P261-DatosMinisterio!M261</f>
        <v>0</v>
      </c>
      <c r="S261" s="55" t="n">
        <f aca="false">B261+DatosMinisterio!B261</f>
        <v>6317</v>
      </c>
      <c r="T261" s="55" t="n">
        <f aca="false">C261+DatosMinisterio!C261</f>
        <v>52</v>
      </c>
      <c r="U261" s="55" t="n">
        <f aca="false">D261+DatosMinisterio!D261</f>
        <v>315.137275897253</v>
      </c>
      <c r="V261" s="55" t="n">
        <f aca="false">E261+DatosMinisterio!E261</f>
        <v>180.440299612668</v>
      </c>
      <c r="W261" s="55" t="n">
        <f aca="false">F261+DatosMinisterio!F261</f>
        <v>26.5</v>
      </c>
      <c r="X261" s="55" t="n">
        <f aca="false">G261+DatosMinisterio!G261</f>
        <v>93</v>
      </c>
      <c r="Y261" s="55" t="n">
        <f aca="false">H261+DatosMinisterio!H261</f>
        <v>13</v>
      </c>
      <c r="Z261" s="55" t="n">
        <f aca="false">X261+0.33*Y261</f>
        <v>97.29</v>
      </c>
      <c r="AC261" s="61" t="n">
        <f aca="false">IF(T261&gt;0,S261/T261,0)</f>
        <v>121.480769230769</v>
      </c>
      <c r="AD261" s="62" t="n">
        <f aca="false">EXP((((AC261-AC$277)/AC$278+2)/4-1.9)^3)</f>
        <v>0.00864374037958663</v>
      </c>
      <c r="AE261" s="63" t="n">
        <f aca="false">S261/U261</f>
        <v>20.0452326117701</v>
      </c>
      <c r="AF261" s="62" t="n">
        <f aca="false">EXP((((AE261-AE$277)/AE$278+2)/4-1.9)^3)</f>
        <v>0.0633827348204323</v>
      </c>
      <c r="AG261" s="62" t="n">
        <f aca="false">V261/U261</f>
        <v>0.572576821002599</v>
      </c>
      <c r="AH261" s="62" t="n">
        <f aca="false">EXP((((AG261-AG$277)/AG$278+2)/4-1.9)^3)</f>
        <v>0.0496593129737455</v>
      </c>
      <c r="AI261" s="62" t="n">
        <f aca="false">W261/U261</f>
        <v>0.0840903378521303</v>
      </c>
      <c r="AJ261" s="62" t="n">
        <f aca="false">EXP((((AI261-AI$277)/AI$278+2)/4-1.9)^3)</f>
        <v>0.0335512507488399</v>
      </c>
      <c r="AK261" s="62" t="n">
        <f aca="false">Z261/U261</f>
        <v>0.308722602627689</v>
      </c>
      <c r="AL261" s="62" t="n">
        <f aca="false">EXP((((AK261-AK$277)/AK$278+2)/4-1.9)^3)</f>
        <v>0.0442829282084569</v>
      </c>
      <c r="AM261" s="62" t="n">
        <f aca="false">0.01*AD261+0.15*AF261+0.24*AH261+0.25*AJ261+0.35*AL261</f>
        <v>0.0453989203007295</v>
      </c>
      <c r="AO261" s="54" t="n">
        <f aca="false">0.01*AD261/$AM$277</f>
        <v>3.04603792451959E-005</v>
      </c>
      <c r="AP261" s="53" t="n">
        <f aca="false">AO261*$J$277</f>
        <v>276.704552354078</v>
      </c>
      <c r="AQ261" s="54" t="n">
        <f aca="false">0.15*AF261/$AM$277</f>
        <v>0.00335039356015523</v>
      </c>
      <c r="AR261" s="53" t="n">
        <f aca="false">AQ261*$J$277</f>
        <v>30435.2464823285</v>
      </c>
      <c r="AS261" s="54" t="n">
        <f aca="false">0.24*AH261/$AM$277</f>
        <v>0.0041999637373889</v>
      </c>
      <c r="AT261" s="53" t="n">
        <f aca="false">AS261*$J$277</f>
        <v>38152.8107875035</v>
      </c>
      <c r="AU261" s="54" t="n">
        <f aca="false">0.25*AJ261/$AM$277</f>
        <v>0.00295584948494601</v>
      </c>
      <c r="AV261" s="53" t="n">
        <f aca="false">AU261*$J$277</f>
        <v>26851.1761450578</v>
      </c>
      <c r="AW261" s="54" t="n">
        <f aca="false">0.35*AL261/$AM$277</f>
        <v>0.00546182734358873</v>
      </c>
      <c r="AX261" s="53" t="n">
        <f aca="false">AW261*$J$277</f>
        <v>49615.6819971748</v>
      </c>
    </row>
    <row r="262" customFormat="false" ht="12.8" hidden="false" customHeight="false" outlineLevel="0" collapsed="false">
      <c r="A262" s="60" t="s">
        <v>89</v>
      </c>
      <c r="B262" s="50"/>
      <c r="C262" s="50"/>
      <c r="D262" s="50"/>
      <c r="E262" s="50"/>
      <c r="F262" s="50"/>
      <c r="G262" s="50"/>
      <c r="H262" s="50"/>
      <c r="I262" s="54" t="n">
        <f aca="false">AO262+AQ262+AS262+AU262+AW262</f>
        <v>0.02206234539676</v>
      </c>
      <c r="J262" s="53" t="n">
        <f aca="false">ROUND(AP262+AR262+AT262+AV262+AX262,0)</f>
        <v>200416</v>
      </c>
      <c r="K262" s="54" t="n">
        <f aca="false">I262-DatosMinisterio!J262</f>
        <v>1.45716771982052E-016</v>
      </c>
      <c r="L262" s="53" t="n">
        <f aca="false">J262-DatosMinisterio!K262</f>
        <v>0</v>
      </c>
      <c r="M262" s="54" t="n">
        <f aca="false">P295/P$310</f>
        <v>0.0206731688617086</v>
      </c>
      <c r="N262" s="53" t="n">
        <f aca="false">ROUND((N$277*M262),0)</f>
        <v>3568138</v>
      </c>
      <c r="O262" s="53" t="n">
        <f aca="false">N262-DatosMinisterio!L262</f>
        <v>-1</v>
      </c>
      <c r="P262" s="55" t="n">
        <f aca="false">N262+J262</f>
        <v>3768554</v>
      </c>
      <c r="Q262" s="53" t="n">
        <f aca="false">P262-DatosMinisterio!M262</f>
        <v>-1</v>
      </c>
      <c r="S262" s="55" t="n">
        <f aca="false">B262+DatosMinisterio!B262</f>
        <v>7507</v>
      </c>
      <c r="T262" s="55" t="n">
        <f aca="false">C262+DatosMinisterio!C262</f>
        <v>37</v>
      </c>
      <c r="U262" s="55" t="n">
        <f aca="false">D262+DatosMinisterio!D262</f>
        <v>309.016044239448</v>
      </c>
      <c r="V262" s="55" t="n">
        <f aca="false">E262+DatosMinisterio!E262</f>
        <v>138.95979020979</v>
      </c>
      <c r="W262" s="55" t="n">
        <f aca="false">F262+DatosMinisterio!F262</f>
        <v>26</v>
      </c>
      <c r="X262" s="55" t="n">
        <f aca="false">G262+DatosMinisterio!G262</f>
        <v>111</v>
      </c>
      <c r="Y262" s="55" t="n">
        <f aca="false">H262+DatosMinisterio!H262</f>
        <v>8</v>
      </c>
      <c r="Z262" s="55" t="n">
        <f aca="false">X262+0.33*Y262</f>
        <v>113.64</v>
      </c>
      <c r="AC262" s="61" t="n">
        <f aca="false">IF(T262&gt;0,S262/T262,0)</f>
        <v>202.891891891892</v>
      </c>
      <c r="AD262" s="62" t="n">
        <f aca="false">EXP((((AC262-AC$277)/AC$278+2)/4-1.9)^3)</f>
        <v>0.0632472908325486</v>
      </c>
      <c r="AE262" s="63" t="n">
        <f aca="false">S262/U262</f>
        <v>24.2932370015812</v>
      </c>
      <c r="AF262" s="62" t="n">
        <f aca="false">EXP((((AE262-AE$277)/AE$278+2)/4-1.9)^3)</f>
        <v>0.197261201471597</v>
      </c>
      <c r="AG262" s="62" t="n">
        <f aca="false">V262/U262</f>
        <v>0.449684709904946</v>
      </c>
      <c r="AH262" s="62" t="n">
        <f aca="false">EXP((((AG262-AG$277)/AG$278+2)/4-1.9)^3)</f>
        <v>0.00907063845878687</v>
      </c>
      <c r="AI262" s="62" t="n">
        <f aca="false">W262/U262</f>
        <v>0.0841380261144412</v>
      </c>
      <c r="AJ262" s="62" t="n">
        <f aca="false">EXP((((AI262-AI$277)/AI$278+2)/4-1.9)^3)</f>
        <v>0.033578134515631</v>
      </c>
      <c r="AK262" s="62" t="n">
        <f aca="false">Z262/U262</f>
        <v>0.367747895678658</v>
      </c>
      <c r="AL262" s="62" t="n">
        <f aca="false">EXP((((AK262-AK$277)/AK$278+2)/4-1.9)^3)</f>
        <v>0.0623233346370367</v>
      </c>
      <c r="AM262" s="62" t="n">
        <f aca="false">0.01*AD262+0.15*AF262+0.24*AH262+0.25*AJ262+0.35*AL262</f>
        <v>0.0626063071110445</v>
      </c>
      <c r="AO262" s="54" t="n">
        <f aca="false">0.01*AD262/$AM$277</f>
        <v>0.000222882268599877</v>
      </c>
      <c r="AP262" s="53" t="n">
        <f aca="false">AO262*$J$277</f>
        <v>2024.68058142504</v>
      </c>
      <c r="AQ262" s="54" t="n">
        <f aca="false">0.15*AF262/$AM$277</f>
        <v>0.0104271717045865</v>
      </c>
      <c r="AR262" s="53" t="n">
        <f aca="false">AQ262*$J$277</f>
        <v>94721.272365372</v>
      </c>
      <c r="AS262" s="54" t="n">
        <f aca="false">0.24*AH262/$AM$277</f>
        <v>0.000767154241985006</v>
      </c>
      <c r="AT262" s="53" t="n">
        <f aca="false">AS262*$J$277</f>
        <v>6968.8912736854</v>
      </c>
      <c r="AU262" s="54" t="n">
        <f aca="false">0.25*AJ262/$AM$277</f>
        <v>0.00295821793221546</v>
      </c>
      <c r="AV262" s="53" t="n">
        <f aca="false">AU262*$J$277</f>
        <v>26872.6913118978</v>
      </c>
      <c r="AW262" s="54" t="n">
        <f aca="false">0.35*AL262/$AM$277</f>
        <v>0.00768691924937318</v>
      </c>
      <c r="AX262" s="53" t="n">
        <f aca="false">AW262*$J$277</f>
        <v>69828.5971017652</v>
      </c>
    </row>
    <row r="263" customFormat="false" ht="12.8" hidden="false" customHeight="false" outlineLevel="0" collapsed="false">
      <c r="A263" s="60" t="s">
        <v>90</v>
      </c>
      <c r="B263" s="50"/>
      <c r="C263" s="50"/>
      <c r="D263" s="50"/>
      <c r="E263" s="50"/>
      <c r="F263" s="50"/>
      <c r="G263" s="50"/>
      <c r="H263" s="50"/>
      <c r="I263" s="54" t="n">
        <f aca="false">AO263+AQ263+AS263+AU263+AW263</f>
        <v>0.0416505873465859</v>
      </c>
      <c r="J263" s="53" t="n">
        <f aca="false">ROUND(AP263+AR263+AT263+AV263+AX263,0)</f>
        <v>378357</v>
      </c>
      <c r="K263" s="54" t="n">
        <f aca="false">I263-DatosMinisterio!J263</f>
        <v>-2.35922392732846E-016</v>
      </c>
      <c r="L263" s="53" t="n">
        <f aca="false">J263-DatosMinisterio!K263</f>
        <v>0</v>
      </c>
      <c r="M263" s="54" t="n">
        <f aca="false">P296/P$310</f>
        <v>0.0230282476227836</v>
      </c>
      <c r="N263" s="53" t="n">
        <f aca="false">ROUND((N$277*M263),0)</f>
        <v>3974619</v>
      </c>
      <c r="O263" s="53" t="n">
        <f aca="false">N263-DatosMinisterio!L263</f>
        <v>0</v>
      </c>
      <c r="P263" s="55" t="n">
        <f aca="false">N263+J263</f>
        <v>4352976</v>
      </c>
      <c r="Q263" s="53" t="n">
        <f aca="false">P263-DatosMinisterio!M263</f>
        <v>0</v>
      </c>
      <c r="S263" s="55" t="n">
        <f aca="false">B263+DatosMinisterio!B263</f>
        <v>10659</v>
      </c>
      <c r="T263" s="55" t="n">
        <f aca="false">C263+DatosMinisterio!C263</f>
        <v>55</v>
      </c>
      <c r="U263" s="55" t="n">
        <f aca="false">D263+DatosMinisterio!D263</f>
        <v>424.986300538114</v>
      </c>
      <c r="V263" s="55" t="n">
        <f aca="false">E263+DatosMinisterio!E263</f>
        <v>322.379133895233</v>
      </c>
      <c r="W263" s="55" t="n">
        <f aca="false">F263+DatosMinisterio!F263</f>
        <v>32</v>
      </c>
      <c r="X263" s="55" t="n">
        <f aca="false">G263+DatosMinisterio!G263</f>
        <v>97</v>
      </c>
      <c r="Y263" s="55" t="n">
        <f aca="false">H263+DatosMinisterio!H263</f>
        <v>10</v>
      </c>
      <c r="Z263" s="55" t="n">
        <f aca="false">X263+0.33*Y263</f>
        <v>100.3</v>
      </c>
      <c r="AC263" s="61" t="n">
        <f aca="false">IF(T263&gt;0,S263/T263,0)</f>
        <v>193.8</v>
      </c>
      <c r="AD263" s="62" t="n">
        <f aca="false">EXP((((AC263-AC$277)/AC$278+2)/4-1.9)^3)</f>
        <v>0.0524306419050345</v>
      </c>
      <c r="AE263" s="63" t="n">
        <f aca="false">S263/U263</f>
        <v>25.0808084554812</v>
      </c>
      <c r="AF263" s="62" t="n">
        <f aca="false">EXP((((AE263-AE$277)/AE$278+2)/4-1.9)^3)</f>
        <v>0.233436078750969</v>
      </c>
      <c r="AG263" s="62" t="n">
        <f aca="false">V263/U263</f>
        <v>0.758563590136998</v>
      </c>
      <c r="AH263" s="62" t="n">
        <f aca="false">EXP((((AG263-AG$277)/AG$278+2)/4-1.9)^3)</f>
        <v>0.27345608355167</v>
      </c>
      <c r="AI263" s="62" t="n">
        <f aca="false">W263/U263</f>
        <v>0.0752965447579884</v>
      </c>
      <c r="AJ263" s="62" t="n">
        <f aca="false">EXP((((AI263-AI$277)/AI$278+2)/4-1.9)^3)</f>
        <v>0.0288818284503308</v>
      </c>
      <c r="AK263" s="62" t="n">
        <f aca="false">Z263/U263</f>
        <v>0.23600760747582</v>
      </c>
      <c r="AL263" s="62" t="n">
        <f aca="false">EXP((((AK263-AK$277)/AK$278+2)/4-1.9)^3)</f>
        <v>0.0280063332648827</v>
      </c>
      <c r="AM263" s="62" t="n">
        <f aca="false">0.01*AD263+0.15*AF263+0.24*AH263+0.25*AJ263+0.35*AL263</f>
        <v>0.118191852039388</v>
      </c>
      <c r="AO263" s="54" t="n">
        <f aca="false">0.01*AD263/$AM$277</f>
        <v>0.000184764600319102</v>
      </c>
      <c r="AP263" s="53" t="n">
        <f aca="false">AO263*$J$277</f>
        <v>1678.41659523135</v>
      </c>
      <c r="AQ263" s="54" t="n">
        <f aca="false">0.15*AF263/$AM$277</f>
        <v>0.0123393655570541</v>
      </c>
      <c r="AR263" s="53" t="n">
        <f aca="false">AQ263*$J$277</f>
        <v>112091.796208889</v>
      </c>
      <c r="AS263" s="54" t="n">
        <f aca="false">0.24*AH263/$AM$277</f>
        <v>0.0231276988324951</v>
      </c>
      <c r="AT263" s="53" t="n">
        <f aca="false">AS263*$J$277</f>
        <v>210093.889537991</v>
      </c>
      <c r="AU263" s="54" t="n">
        <f aca="false">0.25*AJ263/$AM$277</f>
        <v>0.00254447556629945</v>
      </c>
      <c r="AV263" s="53" t="n">
        <f aca="false">AU263*$J$277</f>
        <v>23114.2221467851</v>
      </c>
      <c r="AW263" s="54" t="n">
        <f aca="false">0.35*AL263/$AM$277</f>
        <v>0.00345428279041815</v>
      </c>
      <c r="AX263" s="53" t="n">
        <f aca="false">AW263*$J$277</f>
        <v>31378.9846650645</v>
      </c>
    </row>
    <row r="264" customFormat="false" ht="12.8" hidden="false" customHeight="false" outlineLevel="0" collapsed="false">
      <c r="A264" s="60" t="s">
        <v>91</v>
      </c>
      <c r="B264" s="50"/>
      <c r="C264" s="50"/>
      <c r="D264" s="50"/>
      <c r="E264" s="50"/>
      <c r="F264" s="50"/>
      <c r="G264" s="50"/>
      <c r="H264" s="50"/>
      <c r="I264" s="54" t="n">
        <f aca="false">AO264+AQ264+AS264+AU264+AW264</f>
        <v>0.109033932130603</v>
      </c>
      <c r="J264" s="53" t="n">
        <f aca="false">ROUND(AP264+AR264+AT264+AV264+AX264,0)</f>
        <v>990473</v>
      </c>
      <c r="K264" s="54" t="n">
        <f aca="false">I264-DatosMinisterio!J264</f>
        <v>0</v>
      </c>
      <c r="L264" s="53" t="n">
        <f aca="false">J264-DatosMinisterio!K264</f>
        <v>0</v>
      </c>
      <c r="M264" s="54" t="n">
        <f aca="false">P297/P$310</f>
        <v>0.0285621875124999</v>
      </c>
      <c r="N264" s="53" t="n">
        <f aca="false">ROUND((N$277*M264),0)</f>
        <v>4929763</v>
      </c>
      <c r="O264" s="53" t="n">
        <f aca="false">N264-DatosMinisterio!L264</f>
        <v>-1</v>
      </c>
      <c r="P264" s="55" t="n">
        <f aca="false">N264+J264</f>
        <v>5920236</v>
      </c>
      <c r="Q264" s="53" t="n">
        <f aca="false">P264-DatosMinisterio!M264</f>
        <v>-1</v>
      </c>
      <c r="S264" s="55" t="n">
        <f aca="false">B264+DatosMinisterio!B264</f>
        <v>8289</v>
      </c>
      <c r="T264" s="55" t="n">
        <f aca="false">C264+DatosMinisterio!C264</f>
        <v>50</v>
      </c>
      <c r="U264" s="55" t="n">
        <f aca="false">D264+DatosMinisterio!D264</f>
        <v>305.556417280862</v>
      </c>
      <c r="V264" s="55" t="n">
        <f aca="false">E264+DatosMinisterio!E264</f>
        <v>200.360606060606</v>
      </c>
      <c r="W264" s="55" t="n">
        <f aca="false">F264+DatosMinisterio!F264</f>
        <v>77</v>
      </c>
      <c r="X264" s="55" t="n">
        <f aca="false">G264+DatosMinisterio!G264</f>
        <v>254</v>
      </c>
      <c r="Y264" s="55" t="n">
        <f aca="false">H264+DatosMinisterio!H264</f>
        <v>47</v>
      </c>
      <c r="Z264" s="55" t="n">
        <f aca="false">X264+0.33*Y264</f>
        <v>269.51</v>
      </c>
      <c r="AC264" s="61" t="n">
        <f aca="false">IF(T264&gt;0,S264/T264,0)</f>
        <v>165.78</v>
      </c>
      <c r="AD264" s="62" t="n">
        <f aca="false">EXP((((AC264-AC$277)/AC$278+2)/4-1.9)^3)</f>
        <v>0.0278938906425878</v>
      </c>
      <c r="AE264" s="63" t="n">
        <f aca="false">S264/U264</f>
        <v>27.1275598587115</v>
      </c>
      <c r="AF264" s="62" t="n">
        <f aca="false">EXP((((AE264-AE$277)/AE$278+2)/4-1.9)^3)</f>
        <v>0.342128763155555</v>
      </c>
      <c r="AG264" s="62" t="n">
        <f aca="false">V264/U264</f>
        <v>0.655723770567836</v>
      </c>
      <c r="AH264" s="62" t="n">
        <f aca="false">EXP((((AG264-AG$277)/AG$278+2)/4-1.9)^3)</f>
        <v>0.119694338446638</v>
      </c>
      <c r="AI264" s="62" t="n">
        <f aca="false">W264/U264</f>
        <v>0.251999289313642</v>
      </c>
      <c r="AJ264" s="62" t="n">
        <f aca="false">EXP((((AI264-AI$277)/AI$278+2)/4-1.9)^3)</f>
        <v>0.27712452898959</v>
      </c>
      <c r="AK264" s="62" t="n">
        <f aca="false">Z264/U264</f>
        <v>0.882030239778179</v>
      </c>
      <c r="AL264" s="62" t="n">
        <f aca="false">EXP((((AK264-AK$277)/AK$278+2)/4-1.9)^3)</f>
        <v>0.456570030998667</v>
      </c>
      <c r="AM264" s="62" t="n">
        <f aca="false">0.01*AD264+0.15*AF264+0.24*AH264+0.25*AJ264+0.35*AL264</f>
        <v>0.309405537703883</v>
      </c>
      <c r="AO264" s="54" t="n">
        <f aca="false">0.01*AD264/$AM$277</f>
        <v>9.82975483164474E-005</v>
      </c>
      <c r="AP264" s="53" t="n">
        <f aca="false">AO264*$J$277</f>
        <v>892.942891008022</v>
      </c>
      <c r="AQ264" s="54" t="n">
        <f aca="false">0.15*AF264/$AM$277</f>
        <v>0.0180848303259192</v>
      </c>
      <c r="AR264" s="53" t="n">
        <f aca="false">AQ264*$J$277</f>
        <v>164284.063551906</v>
      </c>
      <c r="AS264" s="54" t="n">
        <f aca="false">0.24*AH264/$AM$277</f>
        <v>0.0101232145783494</v>
      </c>
      <c r="AT264" s="53" t="n">
        <f aca="false">AS264*$J$277</f>
        <v>91960.1012101064</v>
      </c>
      <c r="AU264" s="54" t="n">
        <f aca="false">0.25*AJ264/$AM$277</f>
        <v>0.0244145412763221</v>
      </c>
      <c r="AV264" s="53" t="n">
        <f aca="false">AU264*$J$277</f>
        <v>221783.670531953</v>
      </c>
      <c r="AW264" s="54" t="n">
        <f aca="false">0.35*AL264/$AM$277</f>
        <v>0.0563130484016962</v>
      </c>
      <c r="AX264" s="53" t="n">
        <f aca="false">AW264*$J$277</f>
        <v>511552.293037929</v>
      </c>
    </row>
    <row r="265" customFormat="false" ht="12.8" hidden="false" customHeight="false" outlineLevel="0" collapsed="false">
      <c r="A265" s="60" t="s">
        <v>92</v>
      </c>
      <c r="B265" s="50"/>
      <c r="C265" s="50"/>
      <c r="D265" s="50"/>
      <c r="E265" s="50"/>
      <c r="F265" s="50"/>
      <c r="G265" s="50"/>
      <c r="H265" s="50"/>
      <c r="I265" s="54" t="n">
        <f aca="false">AO265+AQ265+AS265+AU265+AW265</f>
        <v>0.0088530232633254</v>
      </c>
      <c r="J265" s="53" t="n">
        <f aca="false">ROUND(AP265+AR265+AT265+AV265+AX265,0)</f>
        <v>80422</v>
      </c>
      <c r="K265" s="54" t="n">
        <f aca="false">I265-DatosMinisterio!J265</f>
        <v>5.89805981832114E-017</v>
      </c>
      <c r="L265" s="53" t="n">
        <f aca="false">J265-DatosMinisterio!K265</f>
        <v>0</v>
      </c>
      <c r="M265" s="54" t="n">
        <f aca="false">P298/P$310</f>
        <v>0.0101432737777541</v>
      </c>
      <c r="N265" s="53" t="n">
        <f aca="false">ROUND((N$277*M265),0)</f>
        <v>1750704</v>
      </c>
      <c r="O265" s="53" t="n">
        <f aca="false">N265-DatosMinisterio!L265</f>
        <v>0</v>
      </c>
      <c r="P265" s="55" t="n">
        <f aca="false">N265+J265</f>
        <v>1831126</v>
      </c>
      <c r="Q265" s="53" t="n">
        <f aca="false">P265-DatosMinisterio!M265</f>
        <v>0</v>
      </c>
      <c r="S265" s="55" t="n">
        <f aca="false">B265+DatosMinisterio!B265</f>
        <v>2583</v>
      </c>
      <c r="T265" s="55" t="n">
        <f aca="false">C265+DatosMinisterio!C265</f>
        <v>25</v>
      </c>
      <c r="U265" s="55" t="n">
        <f aca="false">D265+DatosMinisterio!D265</f>
        <v>167.113636363636</v>
      </c>
      <c r="V265" s="55" t="n">
        <f aca="false">E265+DatosMinisterio!E265</f>
        <v>67.6590909090909</v>
      </c>
      <c r="W265" s="55" t="n">
        <f aca="false">F265+DatosMinisterio!F265</f>
        <v>10</v>
      </c>
      <c r="X265" s="55" t="n">
        <f aca="false">G265+DatosMinisterio!G265</f>
        <v>47</v>
      </c>
      <c r="Y265" s="55" t="n">
        <f aca="false">H265+DatosMinisterio!H265</f>
        <v>21</v>
      </c>
      <c r="Z265" s="55" t="n">
        <f aca="false">X265+0.33*Y265</f>
        <v>53.93</v>
      </c>
      <c r="AC265" s="61" t="n">
        <f aca="false">IF(T265&gt;0,S265/T265,0)</f>
        <v>103.32</v>
      </c>
      <c r="AD265" s="62" t="n">
        <f aca="false">EXP((((AC265-AC$277)/AC$278+2)/4-1.9)^3)</f>
        <v>0.00500727957029387</v>
      </c>
      <c r="AE265" s="63" t="n">
        <f aca="false">S265/U265</f>
        <v>15.4565483476133</v>
      </c>
      <c r="AF265" s="62" t="n">
        <f aca="false">EXP((((AE265-AE$277)/AE$278+2)/4-1.9)^3)</f>
        <v>0.0113875895790582</v>
      </c>
      <c r="AG265" s="62" t="n">
        <f aca="false">V265/U265</f>
        <v>0.404868761049912</v>
      </c>
      <c r="AH265" s="62" t="n">
        <f aca="false">EXP((((AG265-AG$277)/AG$278+2)/4-1.9)^3)</f>
        <v>0.00427824719309021</v>
      </c>
      <c r="AI265" s="62" t="n">
        <f aca="false">W265/U265</f>
        <v>0.0598395212838299</v>
      </c>
      <c r="AJ265" s="62" t="n">
        <f aca="false">EXP((((AI265-AI$277)/AI$278+2)/4-1.9)^3)</f>
        <v>0.0219600470265145</v>
      </c>
      <c r="AK265" s="62" t="n">
        <f aca="false">Z265/U265</f>
        <v>0.322714538283694</v>
      </c>
      <c r="AL265" s="62" t="n">
        <f aca="false">EXP((((AK265-AK$277)/AK$278+2)/4-1.9)^3)</f>
        <v>0.0481349074771535</v>
      </c>
      <c r="AM265" s="62" t="n">
        <f aca="false">0.01*AD265+0.15*AF265+0.24*AH265+0.25*AJ265+0.35*AL265</f>
        <v>0.0251222199325357</v>
      </c>
      <c r="AO265" s="54" t="n">
        <f aca="false">0.01*AD265/$AM$277</f>
        <v>1.76455594453158E-005</v>
      </c>
      <c r="AP265" s="53" t="n">
        <f aca="false">AO265*$J$277</f>
        <v>160.293691291564</v>
      </c>
      <c r="AQ265" s="54" t="n">
        <f aca="false">0.15*AF265/$AM$277</f>
        <v>0.000601944786690844</v>
      </c>
      <c r="AR265" s="53" t="n">
        <f aca="false">AQ265*$J$277</f>
        <v>5468.11519982735</v>
      </c>
      <c r="AS265" s="54" t="n">
        <f aca="false">0.24*AH265/$AM$277</f>
        <v>0.000361835111977174</v>
      </c>
      <c r="AT265" s="53" t="n">
        <f aca="false">AS265*$J$277</f>
        <v>3286.93946584471</v>
      </c>
      <c r="AU265" s="54" t="n">
        <f aca="false">0.25*AJ265/$AM$277</f>
        <v>0.00193466986308871</v>
      </c>
      <c r="AV265" s="53" t="n">
        <f aca="false">AU265*$J$277</f>
        <v>17574.6977445567</v>
      </c>
      <c r="AW265" s="54" t="n">
        <f aca="false">0.35*AL265/$AM$277</f>
        <v>0.00593692794212336</v>
      </c>
      <c r="AX265" s="53" t="n">
        <f aca="false">AW265*$J$277</f>
        <v>53931.5343174119</v>
      </c>
    </row>
    <row r="266" customFormat="false" ht="12.8" hidden="false" customHeight="false" outlineLevel="0" collapsed="false">
      <c r="A266" s="60" t="s">
        <v>93</v>
      </c>
      <c r="B266" s="50"/>
      <c r="C266" s="50"/>
      <c r="D266" s="50"/>
      <c r="E266" s="50"/>
      <c r="F266" s="50"/>
      <c r="G266" s="50"/>
      <c r="H266" s="50"/>
      <c r="I266" s="54" t="n">
        <f aca="false">AO266+AQ266+AS266+AU266+AW266</f>
        <v>0.0930129809383014</v>
      </c>
      <c r="J266" s="53" t="n">
        <f aca="false">ROUND(AP266+AR266+AT266+AV266+AX266,0)</f>
        <v>844937</v>
      </c>
      <c r="K266" s="54" t="n">
        <f aca="false">I266-DatosMinisterio!J266</f>
        <v>3.33066907387547E-016</v>
      </c>
      <c r="L266" s="53" t="n">
        <f aca="false">J266-DatosMinisterio!K266</f>
        <v>0</v>
      </c>
      <c r="M266" s="54" t="n">
        <f aca="false">P299/P$310</f>
        <v>0.0620695854591797</v>
      </c>
      <c r="N266" s="53" t="n">
        <f aca="false">ROUND((N$277*M266),0)</f>
        <v>10713058</v>
      </c>
      <c r="O266" s="53" t="n">
        <f aca="false">N266-DatosMinisterio!L266</f>
        <v>0</v>
      </c>
      <c r="P266" s="55" t="n">
        <f aca="false">N266+J266</f>
        <v>11557995</v>
      </c>
      <c r="Q266" s="53" t="n">
        <f aca="false">P266-DatosMinisterio!M266</f>
        <v>0</v>
      </c>
      <c r="S266" s="55" t="n">
        <f aca="false">B266+DatosMinisterio!B266</f>
        <v>7229</v>
      </c>
      <c r="T266" s="55" t="n">
        <f aca="false">C266+DatosMinisterio!C266</f>
        <v>26</v>
      </c>
      <c r="U266" s="55" t="n">
        <f aca="false">D266+DatosMinisterio!D266</f>
        <v>342.322528562325</v>
      </c>
      <c r="V266" s="55" t="n">
        <f aca="false">E266+DatosMinisterio!E266</f>
        <v>315.254346744144</v>
      </c>
      <c r="W266" s="55" t="n">
        <f aca="false">F266+DatosMinisterio!F266</f>
        <v>73</v>
      </c>
      <c r="X266" s="55" t="n">
        <f aca="false">G266+DatosMinisterio!G266</f>
        <v>171</v>
      </c>
      <c r="Y266" s="55" t="n">
        <f aca="false">H266+DatosMinisterio!H266</f>
        <v>47</v>
      </c>
      <c r="Z266" s="55" t="n">
        <f aca="false">X266+0.33*Y266</f>
        <v>186.51</v>
      </c>
      <c r="AC266" s="61" t="n">
        <f aca="false">IF(T266&gt;0,S266/T266,0)</f>
        <v>278.038461538462</v>
      </c>
      <c r="AD266" s="62" t="n">
        <f aca="false">EXP((((AC266-AC$277)/AC$278+2)/4-1.9)^3)</f>
        <v>0.222016463888511</v>
      </c>
      <c r="AE266" s="63" t="n">
        <f aca="false">S266/U266</f>
        <v>21.1175116938991</v>
      </c>
      <c r="AF266" s="62" t="n">
        <f aca="false">EXP((((AE266-AE$277)/AE$278+2)/4-1.9)^3)</f>
        <v>0.0877064600036789</v>
      </c>
      <c r="AG266" s="62" t="n">
        <f aca="false">V266/U266</f>
        <v>0.920927839801076</v>
      </c>
      <c r="AH266" s="62" t="n">
        <f aca="false">EXP((((AG266-AG$277)/AG$278+2)/4-1.9)^3)</f>
        <v>0.618794649653555</v>
      </c>
      <c r="AI266" s="62" t="n">
        <f aca="false">W266/U266</f>
        <v>0.213249184348407</v>
      </c>
      <c r="AJ266" s="62" t="n">
        <f aca="false">EXP((((AI266-AI$277)/AI$278+2)/4-1.9)^3)</f>
        <v>0.19117873619716</v>
      </c>
      <c r="AK266" s="62" t="n">
        <f aca="false">Z266/U266</f>
        <v>0.544837059901662</v>
      </c>
      <c r="AL266" s="62" t="n">
        <f aca="false">EXP((((AK266-AK$277)/AK$278+2)/4-1.9)^3)</f>
        <v>0.149318167050126</v>
      </c>
      <c r="AM266" s="62" t="n">
        <f aca="false">0.01*AD266+0.15*AF266+0.24*AH266+0.25*AJ266+0.35*AL266</f>
        <v>0.263942892073124</v>
      </c>
      <c r="AO266" s="54" t="n">
        <f aca="false">0.01*AD266/$AM$277</f>
        <v>0.000782381861525183</v>
      </c>
      <c r="AP266" s="53" t="n">
        <f aca="false">AO266*$J$277</f>
        <v>7107.22020302554</v>
      </c>
      <c r="AQ266" s="54" t="n">
        <f aca="false">0.15*AF266/$AM$277</f>
        <v>0.00463613884148165</v>
      </c>
      <c r="AR266" s="53" t="n">
        <f aca="false">AQ266*$J$277</f>
        <v>42115.0607632655</v>
      </c>
      <c r="AS266" s="54" t="n">
        <f aca="false">0.24*AH266/$AM$277</f>
        <v>0.0523348982054831</v>
      </c>
      <c r="AT266" s="53" t="n">
        <f aca="false">AS266*$J$277</f>
        <v>475414.454425363</v>
      </c>
      <c r="AU266" s="54" t="n">
        <f aca="false">0.25*AJ266/$AM$277</f>
        <v>0.0168427571642927</v>
      </c>
      <c r="AV266" s="53" t="n">
        <f aca="false">AU266*$J$277</f>
        <v>153000.970343765</v>
      </c>
      <c r="AW266" s="54" t="n">
        <f aca="false">0.35*AL266/$AM$277</f>
        <v>0.0184168048655188</v>
      </c>
      <c r="AX266" s="53" t="n">
        <f aca="false">AW266*$J$277</f>
        <v>167299.747159567</v>
      </c>
    </row>
    <row r="267" customFormat="false" ht="12.8" hidden="false" customHeight="false" outlineLevel="0" collapsed="false">
      <c r="A267" s="60" t="s">
        <v>94</v>
      </c>
      <c r="B267" s="50"/>
      <c r="C267" s="50"/>
      <c r="D267" s="50"/>
      <c r="E267" s="50"/>
      <c r="F267" s="50"/>
      <c r="G267" s="50"/>
      <c r="H267" s="50"/>
      <c r="I267" s="54" t="n">
        <f aca="false">AO267+AQ267+AS267+AU267+AW267</f>
        <v>0.00375490856319918</v>
      </c>
      <c r="J267" s="53" t="n">
        <f aca="false">ROUND(AP267+AR267+AT267+AV267+AX267,0)</f>
        <v>34110</v>
      </c>
      <c r="K267" s="54" t="n">
        <f aca="false">I267-DatosMinisterio!J267</f>
        <v>-3.51281503885303E-017</v>
      </c>
      <c r="L267" s="53" t="n">
        <f aca="false">J267-DatosMinisterio!K267</f>
        <v>0</v>
      </c>
      <c r="M267" s="54" t="n">
        <f aca="false">P300/P$310</f>
        <v>0.00890982754534082</v>
      </c>
      <c r="N267" s="53" t="n">
        <f aca="false">ROUND((N$277*M267),0)</f>
        <v>1537814</v>
      </c>
      <c r="O267" s="53" t="n">
        <f aca="false">N267-DatosMinisterio!L267</f>
        <v>-1</v>
      </c>
      <c r="P267" s="55" t="n">
        <f aca="false">N267+J267</f>
        <v>1571924</v>
      </c>
      <c r="Q267" s="53" t="n">
        <f aca="false">P267-DatosMinisterio!M267</f>
        <v>-1</v>
      </c>
      <c r="S267" s="55" t="n">
        <f aca="false">B267+DatosMinisterio!B267</f>
        <v>2916</v>
      </c>
      <c r="T267" s="55" t="n">
        <f aca="false">C267+DatosMinisterio!C267</f>
        <v>24</v>
      </c>
      <c r="U267" s="55" t="n">
        <f aca="false">D267+DatosMinisterio!D267</f>
        <v>160.956442666591</v>
      </c>
      <c r="V267" s="55" t="n">
        <f aca="false">E267+DatosMinisterio!E267</f>
        <v>48.2368247694335</v>
      </c>
      <c r="W267" s="55" t="n">
        <f aca="false">F267+DatosMinisterio!F267</f>
        <v>3</v>
      </c>
      <c r="X267" s="55" t="n">
        <f aca="false">G267+DatosMinisterio!G267</f>
        <v>9</v>
      </c>
      <c r="Y267" s="55" t="n">
        <f aca="false">H267+DatosMinisterio!H267</f>
        <v>9</v>
      </c>
      <c r="Z267" s="55" t="n">
        <f aca="false">X267+0.33*Y267</f>
        <v>11.97</v>
      </c>
      <c r="AC267" s="61" t="n">
        <f aca="false">IF(T267&gt;0,S267/T267,0)</f>
        <v>121.5</v>
      </c>
      <c r="AD267" s="62" t="n">
        <f aca="false">EXP((((AC267-AC$277)/AC$278+2)/4-1.9)^3)</f>
        <v>0.00864855850249568</v>
      </c>
      <c r="AE267" s="63" t="n">
        <f aca="false">S267/U267</f>
        <v>18.1167025792206</v>
      </c>
      <c r="AF267" s="62" t="n">
        <f aca="false">EXP((((AE267-AE$277)/AE$278+2)/4-1.9)^3)</f>
        <v>0.0329368091689739</v>
      </c>
      <c r="AG267" s="62" t="n">
        <f aca="false">V267/U267</f>
        <v>0.299688685772911</v>
      </c>
      <c r="AH267" s="62" t="n">
        <f aca="false">EXP((((AG267-AG$277)/AG$278+2)/4-1.9)^3)</f>
        <v>0.000540405877315278</v>
      </c>
      <c r="AI267" s="62" t="n">
        <f aca="false">W267/U267</f>
        <v>0.0186385829004327</v>
      </c>
      <c r="AJ267" s="62" t="n">
        <f aca="false">EXP((((AI267-AI$277)/AI$278+2)/4-1.9)^3)</f>
        <v>0.00988217890103873</v>
      </c>
      <c r="AK267" s="62" t="n">
        <f aca="false">Z267/U267</f>
        <v>0.0743679457727265</v>
      </c>
      <c r="AL267" s="62" t="n">
        <f aca="false">EXP((((AK267-AK$277)/AK$278+2)/4-1.9)^3)</f>
        <v>0.00865158045697172</v>
      </c>
      <c r="AM267" s="62" t="n">
        <f aca="false">0.01*AD267+0.15*AF267+0.24*AH267+0.25*AJ267+0.35*AL267</f>
        <v>0.0106553022561265</v>
      </c>
      <c r="AO267" s="54" t="n">
        <f aca="false">0.01*AD267/$AM$277</f>
        <v>3.04773582201089E-005</v>
      </c>
      <c r="AP267" s="53" t="n">
        <f aca="false">AO267*$J$277</f>
        <v>276.858790737485</v>
      </c>
      <c r="AQ267" s="54" t="n">
        <f aca="false">0.15*AF267/$AM$277</f>
        <v>0.00174103048163549</v>
      </c>
      <c r="AR267" s="53" t="n">
        <f aca="false">AQ267*$J$277</f>
        <v>15815.6619186458</v>
      </c>
      <c r="AS267" s="54" t="n">
        <f aca="false">0.24*AH267/$AM$277</f>
        <v>4.57051246237733E-005</v>
      </c>
      <c r="AT267" s="53" t="n">
        <f aca="false">AS267*$J$277</f>
        <v>415.189054197451</v>
      </c>
      <c r="AU267" s="54" t="n">
        <f aca="false">0.25*AJ267/$AM$277</f>
        <v>0.000870615335131422</v>
      </c>
      <c r="AV267" s="53" t="n">
        <f aca="false">AU267*$J$277</f>
        <v>7908.74022417598</v>
      </c>
      <c r="AW267" s="54" t="n">
        <f aca="false">0.35*AL267/$AM$277</f>
        <v>0.00106708026358839</v>
      </c>
      <c r="AX267" s="53" t="n">
        <f aca="false">AW267*$J$277</f>
        <v>9693.4435479383</v>
      </c>
    </row>
    <row r="268" customFormat="false" ht="12.8" hidden="false" customHeight="false" outlineLevel="0" collapsed="false">
      <c r="A268" s="60" t="s">
        <v>95</v>
      </c>
      <c r="B268" s="50"/>
      <c r="C268" s="50"/>
      <c r="D268" s="50"/>
      <c r="E268" s="50"/>
      <c r="F268" s="50"/>
      <c r="G268" s="50"/>
      <c r="H268" s="50"/>
      <c r="I268" s="54" t="n">
        <f aca="false">AO268+AQ268+AS268+AU268+AW268</f>
        <v>0.0470416054081573</v>
      </c>
      <c r="J268" s="53" t="n">
        <f aca="false">ROUND(AP268+AR268+AT268+AV268+AX268,0)</f>
        <v>427330</v>
      </c>
      <c r="K268" s="54" t="n">
        <f aca="false">I268-DatosMinisterio!J268</f>
        <v>-3.12250225675825E-016</v>
      </c>
      <c r="L268" s="53" t="n">
        <f aca="false">J268-DatosMinisterio!K268</f>
        <v>0</v>
      </c>
      <c r="M268" s="54" t="n">
        <f aca="false">P301/P$310</f>
        <v>0.0404530768640621</v>
      </c>
      <c r="N268" s="53" t="n">
        <f aca="false">ROUND((N$277*M268),0)</f>
        <v>6982102</v>
      </c>
      <c r="O268" s="53" t="n">
        <f aca="false">N268-DatosMinisterio!L268</f>
        <v>1</v>
      </c>
      <c r="P268" s="55" t="n">
        <f aca="false">N268+J268</f>
        <v>7409432</v>
      </c>
      <c r="Q268" s="53" t="n">
        <f aca="false">P268-DatosMinisterio!M268</f>
        <v>1</v>
      </c>
      <c r="S268" s="55" t="n">
        <f aca="false">B268+DatosMinisterio!B268</f>
        <v>7669</v>
      </c>
      <c r="T268" s="55" t="n">
        <f aca="false">C268+DatosMinisterio!C268</f>
        <v>76</v>
      </c>
      <c r="U268" s="55" t="n">
        <f aca="false">D268+DatosMinisterio!D268</f>
        <v>333.141774891775</v>
      </c>
      <c r="V268" s="55" t="n">
        <f aca="false">E268+DatosMinisterio!E268</f>
        <v>265.353896103896</v>
      </c>
      <c r="W268" s="55" t="n">
        <f aca="false">F268+DatosMinisterio!F268</f>
        <v>25</v>
      </c>
      <c r="X268" s="55" t="n">
        <f aca="false">G268+DatosMinisterio!G268</f>
        <v>113</v>
      </c>
      <c r="Y268" s="55" t="n">
        <f aca="false">H268+DatosMinisterio!H268</f>
        <v>21</v>
      </c>
      <c r="Z268" s="55" t="n">
        <f aca="false">X268+0.33*Y268</f>
        <v>119.93</v>
      </c>
      <c r="AC268" s="61" t="n">
        <f aca="false">IF(T268&gt;0,S268/T268,0)</f>
        <v>100.907894736842</v>
      </c>
      <c r="AD268" s="62" t="n">
        <f aca="false">EXP((((AC268-AC$277)/AC$278+2)/4-1.9)^3)</f>
        <v>0.00464309137452622</v>
      </c>
      <c r="AE268" s="63" t="n">
        <f aca="false">S268/U268</f>
        <v>23.0202291576653</v>
      </c>
      <c r="AF268" s="62" t="n">
        <f aca="false">EXP((((AE268-AE$277)/AE$278+2)/4-1.9)^3)</f>
        <v>0.146306962003656</v>
      </c>
      <c r="AG268" s="62" t="n">
        <f aca="false">V268/U268</f>
        <v>0.796519428372798</v>
      </c>
      <c r="AH268" s="62" t="n">
        <f aca="false">EXP((((AG268-AG$277)/AG$278+2)/4-1.9)^3)</f>
        <v>0.347588863891735</v>
      </c>
      <c r="AI268" s="62" t="n">
        <f aca="false">W268/U268</f>
        <v>0.0750431254324725</v>
      </c>
      <c r="AJ268" s="62" t="n">
        <f aca="false">EXP((((AI268-AI$277)/AI$278+2)/4-1.9)^3)</f>
        <v>0.0287555208263016</v>
      </c>
      <c r="AK268" s="62" t="n">
        <f aca="false">Z268/U268</f>
        <v>0.359996881324657</v>
      </c>
      <c r="AL268" s="62" t="n">
        <f aca="false">EXP((((AK268-AK$277)/AK$278+2)/4-1.9)^3)</f>
        <v>0.0596778819752269</v>
      </c>
      <c r="AM268" s="62" t="n">
        <f aca="false">0.01*AD268+0.15*AF268+0.24*AH268+0.25*AJ268+0.35*AL268</f>
        <v>0.133489941446215</v>
      </c>
      <c r="AO268" s="54" t="n">
        <f aca="false">0.01*AD268/$AM$277</f>
        <v>1.63621670627884E-005</v>
      </c>
      <c r="AP268" s="53" t="n">
        <f aca="false">AO268*$J$277</f>
        <v>148.635250933902</v>
      </c>
      <c r="AQ268" s="54" t="n">
        <f aca="false">0.15*AF268/$AM$277</f>
        <v>0.00773374491794421</v>
      </c>
      <c r="AR268" s="53" t="n">
        <f aca="false">AQ268*$J$277</f>
        <v>70253.9652679435</v>
      </c>
      <c r="AS268" s="54" t="n">
        <f aca="false">0.24*AH268/$AM$277</f>
        <v>0.0293975195475884</v>
      </c>
      <c r="AT268" s="53" t="n">
        <f aca="false">AS268*$J$277</f>
        <v>267049.448769376</v>
      </c>
      <c r="AU268" s="54" t="n">
        <f aca="false">0.25*AJ268/$AM$277</f>
        <v>0.00253334792374966</v>
      </c>
      <c r="AV268" s="53" t="n">
        <f aca="false">AU268*$J$277</f>
        <v>23013.1377405237</v>
      </c>
      <c r="AW268" s="54" t="n">
        <f aca="false">0.35*AL268/$AM$277</f>
        <v>0.00736063085181226</v>
      </c>
      <c r="AX268" s="53" t="n">
        <f aca="false">AW268*$J$277</f>
        <v>66864.5668689615</v>
      </c>
    </row>
    <row r="269" customFormat="false" ht="12.8" hidden="false" customHeight="false" outlineLevel="0" collapsed="false">
      <c r="A269" s="60" t="s">
        <v>96</v>
      </c>
      <c r="B269" s="50"/>
      <c r="C269" s="50"/>
      <c r="D269" s="50"/>
      <c r="E269" s="50"/>
      <c r="F269" s="50"/>
      <c r="G269" s="50"/>
      <c r="H269" s="50"/>
      <c r="I269" s="54" t="n">
        <f aca="false">AO269+AQ269+AS269+AU269+AW269</f>
        <v>0.00624186371631796</v>
      </c>
      <c r="J269" s="53" t="n">
        <f aca="false">ROUND(AP269+AR269+AT269+AV269+AX269,0)</f>
        <v>56702</v>
      </c>
      <c r="K269" s="54" t="n">
        <f aca="false">I269-DatosMinisterio!J269</f>
        <v>3.03576608295941E-017</v>
      </c>
      <c r="L269" s="53" t="n">
        <f aca="false">J269-DatosMinisterio!K269</f>
        <v>0</v>
      </c>
      <c r="M269" s="54" t="n">
        <f aca="false">P302/P$310</f>
        <v>0.0130939575599332</v>
      </c>
      <c r="N269" s="53" t="n">
        <f aca="false">ROUND((N$277*M269),0)</f>
        <v>2259985</v>
      </c>
      <c r="O269" s="53" t="n">
        <f aca="false">N269-DatosMinisterio!L269</f>
        <v>0</v>
      </c>
      <c r="P269" s="55" t="n">
        <f aca="false">N269+J269</f>
        <v>2316687</v>
      </c>
      <c r="Q269" s="53" t="n">
        <f aca="false">P269-DatosMinisterio!M269</f>
        <v>0</v>
      </c>
      <c r="S269" s="55" t="n">
        <f aca="false">B269+DatosMinisterio!B269</f>
        <v>4207</v>
      </c>
      <c r="T269" s="55" t="n">
        <f aca="false">C269+DatosMinisterio!C269</f>
        <v>41</v>
      </c>
      <c r="U269" s="55" t="n">
        <f aca="false">D269+DatosMinisterio!D269</f>
        <v>280.220742590743</v>
      </c>
      <c r="V269" s="55" t="n">
        <f aca="false">E269+DatosMinisterio!E269</f>
        <v>147.692770562771</v>
      </c>
      <c r="W269" s="55" t="n">
        <f aca="false">F269+DatosMinisterio!F269</f>
        <v>15</v>
      </c>
      <c r="X269" s="55" t="n">
        <f aca="false">G269+DatosMinisterio!G269</f>
        <v>33</v>
      </c>
      <c r="Y269" s="55" t="n">
        <f aca="false">H269+DatosMinisterio!H269</f>
        <v>10</v>
      </c>
      <c r="Z269" s="55" t="n">
        <f aca="false">X269+0.33*Y269</f>
        <v>36.3</v>
      </c>
      <c r="AC269" s="61" t="n">
        <f aca="false">IF(T269&gt;0,S269/T269,0)</f>
        <v>102.609756097561</v>
      </c>
      <c r="AD269" s="62" t="n">
        <f aca="false">EXP((((AC269-AC$277)/AC$278+2)/4-1.9)^3)</f>
        <v>0.00489753570121412</v>
      </c>
      <c r="AE269" s="63" t="n">
        <f aca="false">S269/U269</f>
        <v>15.0131641259128</v>
      </c>
      <c r="AF269" s="62" t="n">
        <f aca="false">EXP((((AE269-AE$277)/AE$278+2)/4-1.9)^3)</f>
        <v>0.00936055097194893</v>
      </c>
      <c r="AG269" s="62" t="n">
        <f aca="false">V269/U269</f>
        <v>0.527058665241186</v>
      </c>
      <c r="AH269" s="62" t="n">
        <f aca="false">EXP((((AG269-AG$277)/AG$278+2)/4-1.9)^3)</f>
        <v>0.0280548816504858</v>
      </c>
      <c r="AI269" s="62" t="n">
        <f aca="false">W269/U269</f>
        <v>0.0535292279269533</v>
      </c>
      <c r="AJ269" s="62" t="n">
        <f aca="false">EXP((((AI269-AI$277)/AI$278+2)/4-1.9)^3)</f>
        <v>0.0195589198351079</v>
      </c>
      <c r="AK269" s="62" t="n">
        <f aca="false">Z269/U269</f>
        <v>0.129540731583227</v>
      </c>
      <c r="AL269" s="62" t="n">
        <f aca="false">EXP((((AK269-AK$277)/AK$278+2)/4-1.9)^3)</f>
        <v>0.0132473547477103</v>
      </c>
      <c r="AM269" s="62" t="n">
        <f aca="false">0.01*AD269+0.15*AF269+0.24*AH269+0.25*AJ269+0.35*AL269</f>
        <v>0.0177125337193967</v>
      </c>
      <c r="AO269" s="54" t="n">
        <f aca="false">0.01*AD269/$AM$277</f>
        <v>1.72588241056128E-005</v>
      </c>
      <c r="AP269" s="53" t="n">
        <f aca="false">AO269*$J$277</f>
        <v>156.780556140139</v>
      </c>
      <c r="AQ269" s="54" t="n">
        <f aca="false">0.15*AF269/$AM$277</f>
        <v>0.000494796095257989</v>
      </c>
      <c r="AR269" s="53" t="n">
        <f aca="false">AQ269*$J$277</f>
        <v>4494.76780780728</v>
      </c>
      <c r="AS269" s="54" t="n">
        <f aca="false">0.24*AH269/$AM$277</f>
        <v>0.00237275706273007</v>
      </c>
      <c r="AT269" s="53" t="n">
        <f aca="false">AS269*$J$277</f>
        <v>21554.317351162</v>
      </c>
      <c r="AU269" s="54" t="n">
        <f aca="false">0.25*AJ269/$AM$277</f>
        <v>0.00172313168154254</v>
      </c>
      <c r="AV269" s="53" t="n">
        <f aca="false">AU269*$J$277</f>
        <v>15653.0677687986</v>
      </c>
      <c r="AW269" s="54" t="n">
        <f aca="false">0.35*AL269/$AM$277</f>
        <v>0.00163392005268176</v>
      </c>
      <c r="AX269" s="53" t="n">
        <f aca="false">AW269*$J$277</f>
        <v>14842.6621060853</v>
      </c>
    </row>
    <row r="270" customFormat="false" ht="12.8" hidden="false" customHeight="false" outlineLevel="0" collapsed="false">
      <c r="A270" s="60" t="s">
        <v>97</v>
      </c>
      <c r="B270" s="50"/>
      <c r="C270" s="50"/>
      <c r="D270" s="50"/>
      <c r="E270" s="50"/>
      <c r="F270" s="50"/>
      <c r="G270" s="50"/>
      <c r="H270" s="50"/>
      <c r="I270" s="54" t="n">
        <f aca="false">AO270+AQ270+AS270+AU270+AW270</f>
        <v>0.00521718612328377</v>
      </c>
      <c r="J270" s="53" t="n">
        <f aca="false">ROUND(AP270+AR270+AT270+AV270+AX270,0)</f>
        <v>47393</v>
      </c>
      <c r="K270" s="54" t="n">
        <f aca="false">I270-DatosMinisterio!J270</f>
        <v>7.80625564189563E-017</v>
      </c>
      <c r="L270" s="53" t="n">
        <f aca="false">J270-DatosMinisterio!K270</f>
        <v>0</v>
      </c>
      <c r="M270" s="54" t="n">
        <f aca="false">P303/P$310</f>
        <v>0.0235337257648472</v>
      </c>
      <c r="N270" s="53" t="n">
        <f aca="false">ROUND((N$277*M270),0)</f>
        <v>4061863</v>
      </c>
      <c r="O270" s="53" t="n">
        <f aca="false">N270-DatosMinisterio!L270</f>
        <v>1</v>
      </c>
      <c r="P270" s="55" t="n">
        <f aca="false">N270+J270</f>
        <v>4109256</v>
      </c>
      <c r="Q270" s="53" t="n">
        <f aca="false">P270-DatosMinisterio!M270</f>
        <v>1</v>
      </c>
      <c r="S270" s="55" t="n">
        <f aca="false">B270+DatosMinisterio!B270</f>
        <v>4694</v>
      </c>
      <c r="T270" s="55" t="n">
        <f aca="false">C270+DatosMinisterio!C270</f>
        <v>25</v>
      </c>
      <c r="U270" s="55" t="n">
        <f aca="false">D270+DatosMinisterio!D270</f>
        <v>257.833957290384</v>
      </c>
      <c r="V270" s="55" t="n">
        <f aca="false">E270+DatosMinisterio!E270</f>
        <v>119.735173551928</v>
      </c>
      <c r="W270" s="55" t="n">
        <f aca="false">F270+DatosMinisterio!F270</f>
        <v>9</v>
      </c>
      <c r="X270" s="55" t="n">
        <f aca="false">G270+DatosMinisterio!G270</f>
        <v>18</v>
      </c>
      <c r="Y270" s="55" t="n">
        <f aca="false">H270+DatosMinisterio!H270</f>
        <v>5</v>
      </c>
      <c r="Z270" s="55" t="n">
        <f aca="false">X270+0.33*Y270</f>
        <v>19.65</v>
      </c>
      <c r="AC270" s="61" t="n">
        <f aca="false">IF(T270&gt;0,S270/T270,0)</f>
        <v>187.76</v>
      </c>
      <c r="AD270" s="62" t="n">
        <f aca="false">EXP((((AC270-AC$277)/AC$278+2)/4-1.9)^3)</f>
        <v>0.0460766833946405</v>
      </c>
      <c r="AE270" s="63" t="n">
        <f aca="false">S270/U270</f>
        <v>18.205515089362</v>
      </c>
      <c r="AF270" s="62" t="n">
        <f aca="false">EXP((((AE270-AE$277)/AE$278+2)/4-1.9)^3)</f>
        <v>0.0340148688563527</v>
      </c>
      <c r="AG270" s="62" t="n">
        <f aca="false">V270/U270</f>
        <v>0.464388689566894</v>
      </c>
      <c r="AH270" s="62" t="n">
        <f aca="false">EXP((((AG270-AG$277)/AG$278+2)/4-1.9)^3)</f>
        <v>0.0114232709208836</v>
      </c>
      <c r="AI270" s="62" t="n">
        <f aca="false">W270/U270</f>
        <v>0.0349061857273664</v>
      </c>
      <c r="AJ270" s="62" t="n">
        <f aca="false">EXP((((AI270-AI$277)/AI$278+2)/4-1.9)^3)</f>
        <v>0.0137096633918572</v>
      </c>
      <c r="AK270" s="62" t="n">
        <f aca="false">Z270/U270</f>
        <v>0.0762118388380833</v>
      </c>
      <c r="AL270" s="62" t="n">
        <f aca="false">EXP((((AK270-AK$277)/AK$278+2)/4-1.9)^3)</f>
        <v>0.00877945304652362</v>
      </c>
      <c r="AM270" s="62" t="n">
        <f aca="false">0.01*AD270+0.15*AF270+0.24*AH270+0.25*AJ270+0.35*AL270</f>
        <v>0.0148048065976589</v>
      </c>
      <c r="AO270" s="54" t="n">
        <f aca="false">0.01*AD270/$AM$277</f>
        <v>0.000162373369505192</v>
      </c>
      <c r="AP270" s="53" t="n">
        <f aca="false">AO270*$J$277</f>
        <v>1475.01284082809</v>
      </c>
      <c r="AQ270" s="54" t="n">
        <f aca="false">0.15*AF270/$AM$277</f>
        <v>0.00179801641391326</v>
      </c>
      <c r="AR270" s="53" t="n">
        <f aca="false">AQ270*$J$277</f>
        <v>16333.3267433176</v>
      </c>
      <c r="AS270" s="54" t="n">
        <f aca="false">0.24*AH270/$AM$277</f>
        <v>0.000966129427836536</v>
      </c>
      <c r="AT270" s="53" t="n">
        <f aca="false">AS270*$J$277</f>
        <v>8776.39797895074</v>
      </c>
      <c r="AU270" s="54" t="n">
        <f aca="false">0.25*AJ270/$AM$277</f>
        <v>0.00120781492704874</v>
      </c>
      <c r="AV270" s="53" t="n">
        <f aca="false">AU270*$J$277</f>
        <v>10971.8886303199</v>
      </c>
      <c r="AW270" s="54" t="n">
        <f aca="false">0.35*AL270/$AM$277</f>
        <v>0.00108285198498004</v>
      </c>
      <c r="AX270" s="53" t="n">
        <f aca="false">AW270*$J$277</f>
        <v>9836.71514256945</v>
      </c>
    </row>
    <row r="271" customFormat="false" ht="12.8" hidden="false" customHeight="false" outlineLevel="0" collapsed="false">
      <c r="A271" s="60" t="s">
        <v>98</v>
      </c>
      <c r="B271" s="50"/>
      <c r="C271" s="50"/>
      <c r="D271" s="50"/>
      <c r="E271" s="50"/>
      <c r="F271" s="50"/>
      <c r="G271" s="50"/>
      <c r="H271" s="50"/>
      <c r="I271" s="54" t="n">
        <f aca="false">AO271+AQ271+AS271+AU271+AW271</f>
        <v>0.0153774209197715</v>
      </c>
      <c r="J271" s="53" t="n">
        <f aca="false">ROUND(AP271+AR271+AT271+AV271+AX271,0)</f>
        <v>139690</v>
      </c>
      <c r="K271" s="54" t="n">
        <f aca="false">I271-DatosMinisterio!J271</f>
        <v>1.09287578986539E-016</v>
      </c>
      <c r="L271" s="53" t="n">
        <f aca="false">J271-DatosMinisterio!K271</f>
        <v>0</v>
      </c>
      <c r="M271" s="54" t="n">
        <f aca="false">P304/P$310</f>
        <v>0.0117015636641198</v>
      </c>
      <c r="N271" s="53" t="n">
        <f aca="false">ROUND((N$277*M271),0)</f>
        <v>2019661</v>
      </c>
      <c r="O271" s="53" t="n">
        <f aca="false">N271-DatosMinisterio!L271</f>
        <v>-1</v>
      </c>
      <c r="P271" s="55" t="n">
        <f aca="false">N271+J271</f>
        <v>2159351</v>
      </c>
      <c r="Q271" s="53" t="n">
        <f aca="false">P271-DatosMinisterio!M271</f>
        <v>-1</v>
      </c>
      <c r="S271" s="55" t="n">
        <f aca="false">B271+DatosMinisterio!B271</f>
        <v>7566</v>
      </c>
      <c r="T271" s="55" t="n">
        <f aca="false">C271+DatosMinisterio!C271</f>
        <v>50</v>
      </c>
      <c r="U271" s="55" t="n">
        <f aca="false">D271+DatosMinisterio!D271</f>
        <v>330.994906999121</v>
      </c>
      <c r="V271" s="55" t="n">
        <f aca="false">E271+DatosMinisterio!E271</f>
        <v>202.183098923218</v>
      </c>
      <c r="W271" s="55" t="n">
        <f aca="false">F271+DatosMinisterio!F271</f>
        <v>2</v>
      </c>
      <c r="X271" s="55" t="n">
        <f aca="false">G271+DatosMinisterio!G271</f>
        <v>10</v>
      </c>
      <c r="Y271" s="55" t="n">
        <f aca="false">H271+DatosMinisterio!H271</f>
        <v>2</v>
      </c>
      <c r="Z271" s="55" t="n">
        <f aca="false">X271+0.33*Y271</f>
        <v>10.66</v>
      </c>
      <c r="AC271" s="61" t="n">
        <f aca="false">IF(T271&gt;0,S271/T271,0)</f>
        <v>151.32</v>
      </c>
      <c r="AD271" s="62" t="n">
        <f aca="false">EXP((((AC271-AC$277)/AC$278+2)/4-1.9)^3)</f>
        <v>0.0194944871475109</v>
      </c>
      <c r="AE271" s="63" t="n">
        <f aca="false">S271/U271</f>
        <v>22.8583577572089</v>
      </c>
      <c r="AF271" s="62" t="n">
        <f aca="false">EXP((((AE271-AE$277)/AE$278+2)/4-1.9)^3)</f>
        <v>0.140508820132998</v>
      </c>
      <c r="AG271" s="62" t="n">
        <f aca="false">V271/U271</f>
        <v>0.610834471008205</v>
      </c>
      <c r="AH271" s="62" t="n">
        <f aca="false">EXP((((AG271-AG$277)/AG$278+2)/4-1.9)^3)</f>
        <v>0.0763417660283647</v>
      </c>
      <c r="AI271" s="62" t="n">
        <f aca="false">W271/U271</f>
        <v>0.0060423890449931</v>
      </c>
      <c r="AJ271" s="62" t="n">
        <f aca="false">EXP((((AI271-AI$277)/AI$278+2)/4-1.9)^3)</f>
        <v>0.00758451630088012</v>
      </c>
      <c r="AK271" s="62" t="n">
        <f aca="false">Z271/U271</f>
        <v>0.0322059336098132</v>
      </c>
      <c r="AL271" s="62" t="n">
        <f aca="false">EXP((((AK271-AK$277)/AK$278+2)/4-1.9)^3)</f>
        <v>0.00613451219121219</v>
      </c>
      <c r="AM271" s="62" t="n">
        <f aca="false">0.01*AD271+0.15*AF271+0.24*AH271+0.25*AJ271+0.35*AL271</f>
        <v>0.0436365000803766</v>
      </c>
      <c r="AO271" s="54" t="n">
        <f aca="false">0.01*AD271/$AM$277</f>
        <v>6.86982076771001E-005</v>
      </c>
      <c r="AP271" s="53" t="n">
        <f aca="false">AO271*$J$277</f>
        <v>624.060083093599</v>
      </c>
      <c r="AQ271" s="54" t="n">
        <f aca="false">0.15*AF271/$AM$277</f>
        <v>0.00742725676719851</v>
      </c>
      <c r="AR271" s="53" t="n">
        <f aca="false">AQ271*$J$277</f>
        <v>67469.8020810294</v>
      </c>
      <c r="AS271" s="54" t="n">
        <f aca="false">0.24*AH271/$AM$277</f>
        <v>0.00645664689595837</v>
      </c>
      <c r="AT271" s="53" t="n">
        <f aca="false">AS271*$J$277</f>
        <v>58652.7033912844</v>
      </c>
      <c r="AU271" s="54" t="n">
        <f aca="false">0.25*AJ271/$AM$277</f>
        <v>0.000668192335640312</v>
      </c>
      <c r="AV271" s="53" t="n">
        <f aca="false">AU271*$J$277</f>
        <v>6069.91330053578</v>
      </c>
      <c r="AW271" s="54" t="n">
        <f aca="false">0.35*AL271/$AM$277</f>
        <v>0.000756626713297212</v>
      </c>
      <c r="AX271" s="53" t="n">
        <f aca="false">AW271*$J$277</f>
        <v>6873.25835035565</v>
      </c>
    </row>
    <row r="272" customFormat="false" ht="12.8" hidden="false" customHeight="false" outlineLevel="0" collapsed="false">
      <c r="A272" s="60" t="s">
        <v>99</v>
      </c>
      <c r="B272" s="50"/>
      <c r="C272" s="50"/>
      <c r="D272" s="50"/>
      <c r="E272" s="50"/>
      <c r="F272" s="50"/>
      <c r="G272" s="50"/>
      <c r="H272" s="50"/>
      <c r="I272" s="54" t="n">
        <f aca="false">AO272+AQ272+AS272+AU272+AW272</f>
        <v>0.0390822738705291</v>
      </c>
      <c r="J272" s="53" t="n">
        <f aca="false">ROUND(AP272+AR272+AT272+AV272+AX272,0)</f>
        <v>355027</v>
      </c>
      <c r="K272" s="54" t="n">
        <f aca="false">I272-DatosMinisterio!J272</f>
        <v>0</v>
      </c>
      <c r="L272" s="53" t="n">
        <f aca="false">J272-DatosMinisterio!K272</f>
        <v>0</v>
      </c>
      <c r="M272" s="54" t="n">
        <f aca="false">P305/P$310</f>
        <v>0.01776067544551</v>
      </c>
      <c r="N272" s="53" t="n">
        <f aca="false">ROUND((N$277*M272),0)</f>
        <v>3065449</v>
      </c>
      <c r="O272" s="53" t="n">
        <f aca="false">N272-DatosMinisterio!L272</f>
        <v>0</v>
      </c>
      <c r="P272" s="55" t="n">
        <f aca="false">N272+J272</f>
        <v>3420476</v>
      </c>
      <c r="Q272" s="53" t="n">
        <f aca="false">P272-DatosMinisterio!M272</f>
        <v>0</v>
      </c>
      <c r="S272" s="55" t="n">
        <f aca="false">B272+DatosMinisterio!B272</f>
        <v>6744</v>
      </c>
      <c r="T272" s="55" t="n">
        <f aca="false">C272+DatosMinisterio!C272</f>
        <v>32</v>
      </c>
      <c r="U272" s="55" t="n">
        <f aca="false">D272+DatosMinisterio!D272</f>
        <v>220.654458305825</v>
      </c>
      <c r="V272" s="55" t="n">
        <f aca="false">E272+DatosMinisterio!E272</f>
        <v>138.878834868835</v>
      </c>
      <c r="W272" s="55" t="n">
        <f aca="false">F272+DatosMinisterio!F272</f>
        <v>5</v>
      </c>
      <c r="X272" s="55" t="n">
        <f aca="false">G272+DatosMinisterio!G272</f>
        <v>9</v>
      </c>
      <c r="Y272" s="55" t="n">
        <f aca="false">H272+DatosMinisterio!H272</f>
        <v>0</v>
      </c>
      <c r="Z272" s="55" t="n">
        <f aca="false">X272+0.33*Y272</f>
        <v>9</v>
      </c>
      <c r="AC272" s="61" t="n">
        <f aca="false">IF(T272&gt;0,S272/T272,0)</f>
        <v>210.75</v>
      </c>
      <c r="AD272" s="62" t="n">
        <f aca="false">EXP((((AC272-AC$277)/AC$278+2)/4-1.9)^3)</f>
        <v>0.0738920929789707</v>
      </c>
      <c r="AE272" s="63" t="n">
        <f aca="false">S272/U272</f>
        <v>30.5636244641515</v>
      </c>
      <c r="AF272" s="62" t="n">
        <f aca="false">EXP((((AE272-AE$277)/AE$278+2)/4-1.9)^3)</f>
        <v>0.553034234922802</v>
      </c>
      <c r="AG272" s="62" t="n">
        <f aca="false">V272/U272</f>
        <v>0.62939510008155</v>
      </c>
      <c r="AH272" s="62" t="n">
        <f aca="false">EXP((((AG272-AG$277)/AG$278+2)/4-1.9)^3)</f>
        <v>0.0925882731123439</v>
      </c>
      <c r="AI272" s="62" t="n">
        <f aca="false">W272/U272</f>
        <v>0.0226598639265654</v>
      </c>
      <c r="AJ272" s="62" t="n">
        <f aca="false">EXP((((AI272-AI$277)/AI$278+2)/4-1.9)^3)</f>
        <v>0.0107311778090198</v>
      </c>
      <c r="AK272" s="62" t="n">
        <f aca="false">Z272/U272</f>
        <v>0.0407877550678178</v>
      </c>
      <c r="AL272" s="62" t="n">
        <f aca="false">EXP((((AK272-AK$277)/AK$278+2)/4-1.9)^3)</f>
        <v>0.00658775409748449</v>
      </c>
      <c r="AM272" s="62" t="n">
        <f aca="false">0.01*AD272+0.15*AF272+0.24*AH272+0.25*AJ272+0.35*AL272</f>
        <v>0.110903750101547</v>
      </c>
      <c r="AO272" s="54" t="n">
        <f aca="false">0.01*AD272/$AM$277</f>
        <v>0.000260394352041883</v>
      </c>
      <c r="AP272" s="53" t="n">
        <f aca="false">AO272*$J$277</f>
        <v>2365.44338589098</v>
      </c>
      <c r="AQ272" s="54" t="n">
        <f aca="false">0.15*AF272/$AM$277</f>
        <v>0.0292332343260365</v>
      </c>
      <c r="AR272" s="53" t="n">
        <f aca="false">AQ272*$J$277</f>
        <v>265557.068509696</v>
      </c>
      <c r="AS272" s="54" t="n">
        <f aca="false">0.24*AH272/$AM$277</f>
        <v>0.00783070417798359</v>
      </c>
      <c r="AT272" s="53" t="n">
        <f aca="false">AS272*$J$277</f>
        <v>71134.7510398413</v>
      </c>
      <c r="AU272" s="54" t="n">
        <f aca="false">0.25*AJ272/$AM$277</f>
        <v>0.0009454117414908</v>
      </c>
      <c r="AV272" s="53" t="n">
        <f aca="false">AU272*$J$277</f>
        <v>8588.19683805349</v>
      </c>
      <c r="AW272" s="54" t="n">
        <f aca="false">0.35*AL272/$AM$277</f>
        <v>0.000812529272976307</v>
      </c>
      <c r="AX272" s="53" t="n">
        <f aca="false">AW272*$J$277</f>
        <v>7381.08173058788</v>
      </c>
    </row>
    <row r="273" customFormat="false" ht="12.8" hidden="false" customHeight="false" outlineLevel="0" collapsed="false">
      <c r="A273" s="60" t="s">
        <v>100</v>
      </c>
      <c r="B273" s="50"/>
      <c r="C273" s="50"/>
      <c r="D273" s="50"/>
      <c r="E273" s="50"/>
      <c r="F273" s="50"/>
      <c r="G273" s="50"/>
      <c r="H273" s="50"/>
      <c r="I273" s="54" t="n">
        <f aca="false">AO273+AQ273+AS273+AU273+AW273</f>
        <v>0.00712143273703491</v>
      </c>
      <c r="J273" s="53" t="n">
        <f aca="false">ROUND(AP273+AR273+AT273+AV273+AX273,0)</f>
        <v>64692</v>
      </c>
      <c r="K273" s="54" t="n">
        <f aca="false">I273-DatosMinisterio!J273</f>
        <v>0</v>
      </c>
      <c r="L273" s="53" t="n">
        <f aca="false">J273-DatosMinisterio!K273</f>
        <v>0</v>
      </c>
      <c r="M273" s="54" t="n">
        <f aca="false">P306/P$310</f>
        <v>0.0137346769118596</v>
      </c>
      <c r="N273" s="53" t="n">
        <f aca="false">ROUND((N$277*M273),0)</f>
        <v>2370572</v>
      </c>
      <c r="O273" s="53" t="n">
        <f aca="false">N273-DatosMinisterio!L273</f>
        <v>1</v>
      </c>
      <c r="P273" s="55" t="n">
        <f aca="false">N273+J273</f>
        <v>2435264</v>
      </c>
      <c r="Q273" s="53" t="n">
        <f aca="false">P273-DatosMinisterio!M273</f>
        <v>1</v>
      </c>
      <c r="S273" s="55" t="n">
        <f aca="false">B273+DatosMinisterio!B273</f>
        <v>3851</v>
      </c>
      <c r="T273" s="55" t="n">
        <f aca="false">C273+DatosMinisterio!C273</f>
        <v>35</v>
      </c>
      <c r="U273" s="55" t="n">
        <f aca="false">D273+DatosMinisterio!D273</f>
        <v>308.046666666667</v>
      </c>
      <c r="V273" s="55" t="n">
        <f aca="false">E273+DatosMinisterio!E273</f>
        <v>155.727272727273</v>
      </c>
      <c r="W273" s="55" t="n">
        <f aca="false">F273+DatosMinisterio!F273</f>
        <v>28</v>
      </c>
      <c r="X273" s="55" t="n">
        <f aca="false">G273+DatosMinisterio!G273</f>
        <v>42</v>
      </c>
      <c r="Y273" s="55" t="n">
        <f aca="false">H273+DatosMinisterio!H273</f>
        <v>11</v>
      </c>
      <c r="Z273" s="55" t="n">
        <f aca="false">X273+0.33*Y273</f>
        <v>45.63</v>
      </c>
      <c r="AC273" s="61" t="n">
        <f aca="false">IF(T273&gt;0,S273/T273,0)</f>
        <v>110.028571428571</v>
      </c>
      <c r="AD273" s="62" t="n">
        <f aca="false">EXP((((AC273-AC$277)/AC$278+2)/4-1.9)^3)</f>
        <v>0.00615448391495599</v>
      </c>
      <c r="AE273" s="63" t="n">
        <f aca="false">S273/U273</f>
        <v>12.5013526089121</v>
      </c>
      <c r="AF273" s="62" t="n">
        <f aca="false">EXP((((AE273-AE$277)/AE$278+2)/4-1.9)^3)</f>
        <v>0.00276535243201979</v>
      </c>
      <c r="AG273" s="62" t="n">
        <f aca="false">V273/U273</f>
        <v>0.505531432663686</v>
      </c>
      <c r="AH273" s="62" t="n">
        <f aca="false">EXP((((AG273-AG$277)/AG$278+2)/4-1.9)^3)</f>
        <v>0.0209177575732864</v>
      </c>
      <c r="AI273" s="62" t="n">
        <f aca="false">W273/U273</f>
        <v>0.090895318891077</v>
      </c>
      <c r="AJ273" s="62" t="n">
        <f aca="false">EXP((((AI273-AI$277)/AI$278+2)/4-1.9)^3)</f>
        <v>0.0375659812486351</v>
      </c>
      <c r="AK273" s="62" t="n">
        <f aca="false">Z273/U273</f>
        <v>0.148126907178566</v>
      </c>
      <c r="AL273" s="62" t="n">
        <f aca="false">EXP((((AK273-AK$277)/AK$278+2)/4-1.9)^3)</f>
        <v>0.0152010899437514</v>
      </c>
      <c r="AM273" s="62" t="n">
        <f aca="false">0.01*AD273+0.15*AF273+0.24*AH273+0.25*AJ273+0.35*AL273</f>
        <v>0.020208486314013</v>
      </c>
      <c r="AO273" s="54" t="n">
        <f aca="false">0.01*AD273/$AM$277</f>
        <v>2.16882860747123E-005</v>
      </c>
      <c r="AP273" s="53" t="n">
        <f aca="false">AO273*$J$277</f>
        <v>197.018147453859</v>
      </c>
      <c r="AQ273" s="54" t="n">
        <f aca="false">0.15*AF273/$AM$277</f>
        <v>0.000146175752845742</v>
      </c>
      <c r="AR273" s="53" t="n">
        <f aca="false">AQ273*$J$277</f>
        <v>1327.8723790867</v>
      </c>
      <c r="AS273" s="54" t="n">
        <f aca="false">0.24*AH273/$AM$277</f>
        <v>0.00176913086416928</v>
      </c>
      <c r="AT273" s="53" t="n">
        <f aca="false">AS273*$J$277</f>
        <v>16070.9280697137</v>
      </c>
      <c r="AU273" s="54" t="n">
        <f aca="false">0.25*AJ273/$AM$277</f>
        <v>0.00330954536260049</v>
      </c>
      <c r="AV273" s="53" t="n">
        <f aca="false">AU273*$J$277</f>
        <v>30064.1781470373</v>
      </c>
      <c r="AW273" s="54" t="n">
        <f aca="false">0.35*AL273/$AM$277</f>
        <v>0.00187489247134468</v>
      </c>
      <c r="AX273" s="53" t="n">
        <f aca="false">AW273*$J$277</f>
        <v>17031.6750759853</v>
      </c>
    </row>
    <row r="274" customFormat="false" ht="12.8" hidden="false" customHeight="false" outlineLevel="0" collapsed="false">
      <c r="A274" s="60" t="s">
        <v>101</v>
      </c>
      <c r="B274" s="50"/>
      <c r="C274" s="50"/>
      <c r="D274" s="50"/>
      <c r="E274" s="50"/>
      <c r="F274" s="50"/>
      <c r="G274" s="50"/>
      <c r="H274" s="50"/>
      <c r="I274" s="54" t="n">
        <f aca="false">AO274+AQ274+AS274+AU274+AW274</f>
        <v>0.0153479155235068</v>
      </c>
      <c r="J274" s="53" t="n">
        <f aca="false">ROUND(AP274+AR274+AT274+AV274+AX274,0)</f>
        <v>139422</v>
      </c>
      <c r="K274" s="54" t="n">
        <f aca="false">I274-DatosMinisterio!J274</f>
        <v>5.89805981832114E-017</v>
      </c>
      <c r="L274" s="53" t="n">
        <f aca="false">J274-DatosMinisterio!K274</f>
        <v>0</v>
      </c>
      <c r="M274" s="54" t="n">
        <f aca="false">P307/P$310</f>
        <v>0.00978033032802558</v>
      </c>
      <c r="N274" s="53" t="n">
        <f aca="false">ROUND((N$277*M274),0)</f>
        <v>1688061</v>
      </c>
      <c r="O274" s="53" t="n">
        <f aca="false">N274-DatosMinisterio!L274</f>
        <v>-1</v>
      </c>
      <c r="P274" s="55" t="n">
        <f aca="false">N274+J274</f>
        <v>1827483</v>
      </c>
      <c r="Q274" s="53" t="n">
        <f aca="false">P274-DatosMinisterio!M274</f>
        <v>-1</v>
      </c>
      <c r="S274" s="55" t="n">
        <f aca="false">B274+DatosMinisterio!B274</f>
        <v>5548</v>
      </c>
      <c r="T274" s="55" t="n">
        <f aca="false">C274+DatosMinisterio!C274</f>
        <v>20</v>
      </c>
      <c r="U274" s="55" t="n">
        <f aca="false">D274+DatosMinisterio!D274</f>
        <v>295.712737210443</v>
      </c>
      <c r="V274" s="55" t="n">
        <f aca="false">E274+DatosMinisterio!E274</f>
        <v>189.940009937716</v>
      </c>
      <c r="W274" s="55" t="n">
        <f aca="false">F274+DatosMinisterio!F274</f>
        <v>11</v>
      </c>
      <c r="X274" s="55" t="n">
        <f aca="false">G274+DatosMinisterio!G274</f>
        <v>48</v>
      </c>
      <c r="Y274" s="55" t="n">
        <f aca="false">H274+DatosMinisterio!H274</f>
        <v>8</v>
      </c>
      <c r="Z274" s="55" t="n">
        <f aca="false">X274+0.33*Y274</f>
        <v>50.64</v>
      </c>
      <c r="AC274" s="61" t="n">
        <f aca="false">IF(T274&gt;0,S274/T274,0)</f>
        <v>277.4</v>
      </c>
      <c r="AD274" s="62" t="n">
        <f aca="false">EXP((((AC274-AC$277)/AC$278+2)/4-1.9)^3)</f>
        <v>0.220112204086237</v>
      </c>
      <c r="AE274" s="63" t="n">
        <f aca="false">S274/U274</f>
        <v>18.7614509010878</v>
      </c>
      <c r="AF274" s="62" t="n">
        <f aca="false">EXP((((AE274-AE$277)/AE$278+2)/4-1.9)^3)</f>
        <v>0.0414218893228391</v>
      </c>
      <c r="AG274" s="62" t="n">
        <f aca="false">V274/U274</f>
        <v>0.642312575810848</v>
      </c>
      <c r="AH274" s="62" t="n">
        <f aca="false">EXP((((AG274-AG$277)/AG$278+2)/4-1.9)^3)</f>
        <v>0.105276114958319</v>
      </c>
      <c r="AI274" s="62" t="n">
        <f aca="false">W274/U274</f>
        <v>0.0371982624210464</v>
      </c>
      <c r="AJ274" s="62" t="n">
        <f aca="false">EXP((((AI274-AI$277)/AI$278+2)/4-1.9)^3)</f>
        <v>0.0143384296417458</v>
      </c>
      <c r="AK274" s="62" t="n">
        <f aca="false">Z274/U274</f>
        <v>0.171247273545617</v>
      </c>
      <c r="AL274" s="62" t="n">
        <f aca="false">EXP((((AK274-AK$277)/AK$278+2)/4-1.9)^3)</f>
        <v>0.0179642634046057</v>
      </c>
      <c r="AM274" s="62" t="n">
        <f aca="false">0.01*AD274+0.15*AF274+0.24*AH274+0.25*AJ274+0.35*AL274</f>
        <v>0.0435527726313332</v>
      </c>
      <c r="AO274" s="54" t="n">
        <f aca="false">0.01*AD274/$AM$277</f>
        <v>0.00077567128563889</v>
      </c>
      <c r="AP274" s="53" t="n">
        <f aca="false">AO274*$J$277</f>
        <v>7046.26078811782</v>
      </c>
      <c r="AQ274" s="54" t="n">
        <f aca="false">0.15*AF274/$AM$277</f>
        <v>0.00218954943534505</v>
      </c>
      <c r="AR274" s="53" t="n">
        <f aca="false">AQ274*$J$277</f>
        <v>19890.0444241787</v>
      </c>
      <c r="AS274" s="54" t="n">
        <f aca="false">0.24*AH274/$AM$277</f>
        <v>0.008903785388088</v>
      </c>
      <c r="AT274" s="53" t="n">
        <f aca="false">AS274*$J$277</f>
        <v>80882.7076720078</v>
      </c>
      <c r="AU274" s="54" t="n">
        <f aca="false">0.25*AJ274/$AM$277</f>
        <v>0.00126320893932559</v>
      </c>
      <c r="AV274" s="53" t="n">
        <f aca="false">AU274*$J$277</f>
        <v>11475.0923247578</v>
      </c>
      <c r="AW274" s="54" t="n">
        <f aca="false">0.35*AL274/$AM$277</f>
        <v>0.00221570047510923</v>
      </c>
      <c r="AX274" s="53" t="n">
        <f aca="false">AW274*$J$277</f>
        <v>20127.6025876307</v>
      </c>
    </row>
    <row r="275" customFormat="false" ht="12.8" hidden="false" customHeight="false" outlineLevel="0" collapsed="false">
      <c r="A275" s="60" t="s">
        <v>102</v>
      </c>
      <c r="B275" s="50"/>
      <c r="C275" s="50"/>
      <c r="D275" s="50"/>
      <c r="E275" s="50"/>
      <c r="F275" s="50"/>
      <c r="G275" s="50"/>
      <c r="H275" s="50"/>
      <c r="I275" s="54" t="n">
        <f aca="false">AO275+AQ275+AS275+AU275+AW275</f>
        <v>0.0127221466370462</v>
      </c>
      <c r="J275" s="53" t="n">
        <f aca="false">ROUND(AP275+AR275+AT275+AV275+AX275,0)</f>
        <v>115569</v>
      </c>
      <c r="K275" s="54" t="n">
        <f aca="false">I275-DatosMinisterio!J275</f>
        <v>-6.41847686111419E-017</v>
      </c>
      <c r="L275" s="53" t="n">
        <f aca="false">J275-DatosMinisterio!K275</f>
        <v>0</v>
      </c>
      <c r="M275" s="54" t="n">
        <f aca="false">P308/P$310</f>
        <v>0.00654841136193231</v>
      </c>
      <c r="N275" s="53" t="n">
        <f aca="false">ROUND((N$277*M275),0)</f>
        <v>1130240</v>
      </c>
      <c r="O275" s="53" t="n">
        <f aca="false">N275-DatosMinisterio!L275</f>
        <v>-2</v>
      </c>
      <c r="P275" s="55" t="n">
        <f aca="false">N275+J275</f>
        <v>1245809</v>
      </c>
      <c r="Q275" s="53" t="n">
        <f aca="false">P275-DatosMinisterio!M275</f>
        <v>-2</v>
      </c>
      <c r="S275" s="55" t="n">
        <f aca="false">B275+DatosMinisterio!B275</f>
        <v>6796</v>
      </c>
      <c r="T275" s="55" t="n">
        <f aca="false">C275+DatosMinisterio!C275</f>
        <v>40</v>
      </c>
      <c r="U275" s="55" t="n">
        <f aca="false">D275+DatosMinisterio!D275</f>
        <v>353.046566418288</v>
      </c>
      <c r="V275" s="55" t="n">
        <f aca="false">E275+DatosMinisterio!E275</f>
        <v>204.801998850664</v>
      </c>
      <c r="W275" s="55" t="n">
        <f aca="false">F275+DatosMinisterio!F275</f>
        <v>30</v>
      </c>
      <c r="X275" s="55" t="n">
        <f aca="false">G275+DatosMinisterio!G275</f>
        <v>61</v>
      </c>
      <c r="Y275" s="55" t="n">
        <f aca="false">H275+DatosMinisterio!H275</f>
        <v>13</v>
      </c>
      <c r="Z275" s="55" t="n">
        <f aca="false">X275+0.33*Y275</f>
        <v>65.29</v>
      </c>
      <c r="AC275" s="61" t="n">
        <f aca="false">IF(T275&gt;0,S275/T275,0)</f>
        <v>169.9</v>
      </c>
      <c r="AD275" s="62" t="n">
        <f aca="false">EXP((((AC275-AC$277)/AC$278+2)/4-1.9)^3)</f>
        <v>0.0307642566903263</v>
      </c>
      <c r="AE275" s="63" t="n">
        <f aca="false">S275/U275</f>
        <v>19.2495853137632</v>
      </c>
      <c r="AF275" s="62" t="n">
        <f aca="false">EXP((((AE275-AE$277)/AE$278+2)/4-1.9)^3)</f>
        <v>0.0489281308770418</v>
      </c>
      <c r="AG275" s="62" t="n">
        <f aca="false">V275/U275</f>
        <v>0.5800991096682</v>
      </c>
      <c r="AH275" s="62" t="n">
        <f aca="false">EXP((((AG275-AG$277)/AG$278+2)/4-1.9)^3)</f>
        <v>0.0542312227727175</v>
      </c>
      <c r="AI275" s="62" t="n">
        <f aca="false">W275/U275</f>
        <v>0.0849746261643461</v>
      </c>
      <c r="AJ275" s="62" t="n">
        <f aca="false">EXP((((AI275-AI$277)/AI$278+2)/4-1.9)^3)</f>
        <v>0.0340525808721465</v>
      </c>
      <c r="AK275" s="62" t="n">
        <f aca="false">Z275/U275</f>
        <v>0.184933111409005</v>
      </c>
      <c r="AL275" s="62" t="n">
        <f aca="false">EXP((((AK275-AK$277)/AK$278+2)/4-1.9)^3)</f>
        <v>0.0197889389159449</v>
      </c>
      <c r="AM275" s="62" t="n">
        <f aca="false">0.01*AD275+0.15*AF275+0.24*AH275+0.25*AJ275+0.35*AL275</f>
        <v>0.0361016295025291</v>
      </c>
      <c r="AO275" s="54" t="n">
        <f aca="false">0.01*AD275/$AM$277</f>
        <v>0.000108412664521595</v>
      </c>
      <c r="AP275" s="53" t="n">
        <f aca="false">AO275*$J$277</f>
        <v>984.82942594</v>
      </c>
      <c r="AQ275" s="54" t="n">
        <f aca="false">0.15*AF275/$AM$277</f>
        <v>0.00258632725560508</v>
      </c>
      <c r="AR275" s="53" t="n">
        <f aca="false">AQ275*$J$277</f>
        <v>23494.4062824243</v>
      </c>
      <c r="AS275" s="54" t="n">
        <f aca="false">0.24*AH275/$AM$277</f>
        <v>0.00458663552595043</v>
      </c>
      <c r="AT275" s="53" t="n">
        <f aca="false">AS275*$J$277</f>
        <v>41665.3686352113</v>
      </c>
      <c r="AU275" s="54" t="n">
        <f aca="false">0.25*AJ275/$AM$277</f>
        <v>0.00300001643412643</v>
      </c>
      <c r="AV275" s="53" t="n">
        <f aca="false">AU275*$J$277</f>
        <v>27252.3922889357</v>
      </c>
      <c r="AW275" s="54" t="n">
        <f aca="false">0.35*AL275/$AM$277</f>
        <v>0.0024407547568427</v>
      </c>
      <c r="AX275" s="53" t="n">
        <f aca="false">AW275*$J$277</f>
        <v>22172.0139122944</v>
      </c>
    </row>
    <row r="276" customFormat="false" ht="12.8" hidden="false" customHeight="false" outlineLevel="0" collapsed="false">
      <c r="A276" s="64" t="s">
        <v>103</v>
      </c>
      <c r="B276" s="50"/>
      <c r="C276" s="50"/>
      <c r="D276" s="50"/>
      <c r="E276" s="50"/>
      <c r="F276" s="50"/>
      <c r="G276" s="50"/>
      <c r="H276" s="50"/>
      <c r="I276" s="65" t="n">
        <f aca="false">AO276+AQ276+AS276+AU276+AW276</f>
        <v>0.00919227880262324</v>
      </c>
      <c r="J276" s="66" t="n">
        <f aca="false">ROUND(AP276+AR276+AT276+AV276+AX276,0)</f>
        <v>83503</v>
      </c>
      <c r="K276" s="54" t="n">
        <f aca="false">I276-DatosMinisterio!J276</f>
        <v>-4.5102810375397E-017</v>
      </c>
      <c r="L276" s="53" t="n">
        <f aca="false">J276-DatosMinisterio!K276</f>
        <v>0</v>
      </c>
      <c r="M276" s="54" t="n">
        <f aca="false">P309/P$310</f>
        <v>0.00665998899074296</v>
      </c>
      <c r="N276" s="53" t="n">
        <f aca="false">ROUND((N$277*M276),0)</f>
        <v>1149498</v>
      </c>
      <c r="O276" s="53" t="n">
        <f aca="false">N276-DatosMinisterio!L276</f>
        <v>0</v>
      </c>
      <c r="P276" s="55" t="n">
        <f aca="false">N276+J276</f>
        <v>1233001</v>
      </c>
      <c r="Q276" s="53" t="n">
        <f aca="false">P276-DatosMinisterio!M276</f>
        <v>0</v>
      </c>
      <c r="S276" s="67" t="n">
        <f aca="false">B276+DatosMinisterio!B276</f>
        <v>8097</v>
      </c>
      <c r="T276" s="67" t="n">
        <f aca="false">C276+DatosMinisterio!C276</f>
        <v>32</v>
      </c>
      <c r="U276" s="67" t="n">
        <f aca="false">D276+DatosMinisterio!D276</f>
        <v>385.386000903435</v>
      </c>
      <c r="V276" s="67" t="n">
        <f aca="false">E276+DatosMinisterio!E276</f>
        <v>193.597460747204</v>
      </c>
      <c r="W276" s="67" t="n">
        <f aca="false">F276+DatosMinisterio!F276</f>
        <v>6</v>
      </c>
      <c r="X276" s="67" t="n">
        <f aca="false">G276+DatosMinisterio!G276</f>
        <v>47</v>
      </c>
      <c r="Y276" s="67" t="n">
        <f aca="false">H276+DatosMinisterio!H276</f>
        <v>10</v>
      </c>
      <c r="Z276" s="67" t="n">
        <f aca="false">X276+0.33*Y276</f>
        <v>50.3</v>
      </c>
      <c r="AC276" s="61" t="n">
        <f aca="false">IF(T276&gt;0,S276/T276,0)</f>
        <v>253.03125</v>
      </c>
      <c r="AD276" s="62" t="n">
        <f aca="false">EXP((((AC276-AC$277)/AC$278+2)/4-1.9)^3)</f>
        <v>0.154509418056522</v>
      </c>
      <c r="AE276" s="63" t="n">
        <f aca="false">S276/U276</f>
        <v>21.0101041060618</v>
      </c>
      <c r="AF276" s="62" t="n">
        <f aca="false">EXP((((AE276-AE$277)/AE$278+2)/4-1.9)^3)</f>
        <v>0.0850021084237667</v>
      </c>
      <c r="AG276" s="62" t="n">
        <f aca="false">V276/U276</f>
        <v>0.502346894524882</v>
      </c>
      <c r="AH276" s="62" t="n">
        <f aca="false">EXP((((AG276-AG$277)/AG$278+2)/4-1.9)^3)</f>
        <v>0.020002396588298</v>
      </c>
      <c r="AI276" s="62" t="n">
        <f aca="false">W276/U276</f>
        <v>0.015568806303121</v>
      </c>
      <c r="AJ276" s="62" t="n">
        <f aca="false">EXP((((AI276-AI$277)/AI$278+2)/4-1.9)^3)</f>
        <v>0.00927337091411251</v>
      </c>
      <c r="AK276" s="62" t="n">
        <f aca="false">Z276/U276</f>
        <v>0.130518492841165</v>
      </c>
      <c r="AL276" s="62" t="n">
        <f aca="false">EXP((((AK276-AK$277)/AK$278+2)/4-1.9)^3)</f>
        <v>0.013344562463717</v>
      </c>
      <c r="AM276" s="62" t="n">
        <f aca="false">0.01*AD276+0.15*AF276+0.24*AH276+0.25*AJ276+0.35*AL276</f>
        <v>0.0260849252161508</v>
      </c>
      <c r="AO276" s="54" t="n">
        <f aca="false">0.01*AD276/$AM$277</f>
        <v>0.000544488296070416</v>
      </c>
      <c r="AP276" s="53" t="n">
        <f aca="false">AO276*$J$277</f>
        <v>4946.17578505564</v>
      </c>
      <c r="AQ276" s="54" t="n">
        <f aca="false">0.15*AF276/$AM$277</f>
        <v>0.00449318757654487</v>
      </c>
      <c r="AR276" s="53" t="n">
        <f aca="false">AQ276*$J$277</f>
        <v>40816.4798935273</v>
      </c>
      <c r="AS276" s="54" t="n">
        <f aca="false">0.24*AH276/$AM$277</f>
        <v>0.00169171370486213</v>
      </c>
      <c r="AT276" s="53" t="n">
        <f aca="false">AS276*$J$277</f>
        <v>15367.6643237776</v>
      </c>
      <c r="AU276" s="54" t="n">
        <f aca="false">0.25*AJ276/$AM$277</f>
        <v>0.000816979636478694</v>
      </c>
      <c r="AV276" s="53" t="n">
        <f aca="false">AU276*$J$277</f>
        <v>7421.50919312301</v>
      </c>
      <c r="AW276" s="54" t="n">
        <f aca="false">0.35*AL276/$AM$277</f>
        <v>0.00164590958866713</v>
      </c>
      <c r="AX276" s="53" t="n">
        <f aca="false">AW276*$J$277</f>
        <v>14951.5760221289</v>
      </c>
    </row>
    <row r="277" customFormat="false" ht="12.8" hidden="false" customHeight="false" outlineLevel="0" collapsed="false">
      <c r="A277" s="71" t="s">
        <v>49</v>
      </c>
      <c r="B277" s="50"/>
      <c r="C277" s="50"/>
      <c r="D277" s="50"/>
      <c r="E277" s="50"/>
      <c r="F277" s="50"/>
      <c r="G277" s="50"/>
      <c r="H277" s="50"/>
      <c r="I277" s="85" t="n">
        <f aca="false">SUM(I250:I276)</f>
        <v>1</v>
      </c>
      <c r="J277" s="74" t="n">
        <f aca="false">DatosMinisterio!K277</f>
        <v>9084081</v>
      </c>
      <c r="K277" s="72" t="n">
        <f aca="false">I277-DatosMinisterio!J277</f>
        <v>0</v>
      </c>
      <c r="L277" s="74" t="n">
        <f aca="false">J277-DatosMinisterio!K277</f>
        <v>0</v>
      </c>
      <c r="M277" s="72"/>
      <c r="N277" s="74" t="n">
        <f aca="false">DatosMinisterio!L277</f>
        <v>172597546</v>
      </c>
      <c r="O277" s="74"/>
      <c r="P277" s="76" t="n">
        <f aca="false">DatosMinisterio!M277</f>
        <v>181681627</v>
      </c>
      <c r="Q277" s="74"/>
      <c r="S277" s="76"/>
      <c r="T277" s="76"/>
      <c r="U277" s="76"/>
      <c r="V277" s="76"/>
      <c r="W277" s="76"/>
      <c r="X277" s="76"/>
      <c r="Y277" s="76"/>
      <c r="Z277" s="76"/>
      <c r="AB277" s="77" t="s">
        <v>225</v>
      </c>
      <c r="AC277" s="77" t="n">
        <f aca="false">AVERAGE(AC252:AC276)</f>
        <v>203.72130055195</v>
      </c>
      <c r="AD277" s="76"/>
      <c r="AE277" s="77" t="n">
        <f aca="false">AVERAGE(AE252:AE276)</f>
        <v>20.0914540571291</v>
      </c>
      <c r="AF277" s="76"/>
      <c r="AG277" s="79" t="n">
        <f aca="false">AVERAGE(AG252:AG276)</f>
        <v>0.595103914495848</v>
      </c>
      <c r="AH277" s="76"/>
      <c r="AI277" s="79" t="n">
        <f aca="false">AVERAGE(AI252:AI276)</f>
        <v>0.125606290594339</v>
      </c>
      <c r="AJ277" s="76"/>
      <c r="AK277" s="79" t="n">
        <f aca="false">AVERAGE(AK252:AK276)</f>
        <v>0.373413118066336</v>
      </c>
      <c r="AL277" s="76"/>
      <c r="AM277" s="79" t="n">
        <f aca="false">SUM(AM252:AM276)</f>
        <v>2.83769952764127</v>
      </c>
      <c r="AO277" s="72" t="n">
        <f aca="false">SUM(AO250:AO276)</f>
        <v>0.00990450545645664</v>
      </c>
      <c r="AP277" s="74" t="n">
        <f aca="false">SUM(AP250:AP276)</f>
        <v>89973.3298313941</v>
      </c>
      <c r="AQ277" s="72" t="n">
        <f aca="false">SUM(AQ250:AQ276)</f>
        <v>0.147950915790409</v>
      </c>
      <c r="AR277" s="74" t="n">
        <f aca="false">SUM(AR250:AR276)</f>
        <v>1343998.10306425</v>
      </c>
      <c r="AS277" s="72" t="n">
        <f aca="false">SUM(AS250:AS276)</f>
        <v>0.234480515688509</v>
      </c>
      <c r="AT277" s="74" t="n">
        <f aca="false">SUM(AT250:AT276)</f>
        <v>2130039.99743618</v>
      </c>
      <c r="AU277" s="72" t="n">
        <f aca="false">SUM(AU250:AU276)</f>
        <v>0.250817267967093</v>
      </c>
      <c r="AV277" s="74" t="n">
        <f aca="false">SUM(AV250:AV276)</f>
        <v>2278444.37841178</v>
      </c>
      <c r="AW277" s="72" t="n">
        <f aca="false">SUM(AW250:AW276)</f>
        <v>0.356846795097533</v>
      </c>
      <c r="AX277" s="74" t="n">
        <f aca="false">SUM(AX250:AX276)</f>
        <v>3241625.1912564</v>
      </c>
    </row>
    <row r="278" customFormat="false" ht="12.8" hidden="false" customHeight="false" outlineLevel="0" collapsed="false">
      <c r="A278" s="31" t="s">
        <v>50</v>
      </c>
      <c r="B278" s="31"/>
      <c r="C278" s="31"/>
      <c r="D278" s="31"/>
      <c r="E278" s="31"/>
      <c r="F278" s="31"/>
      <c r="G278" s="31"/>
      <c r="H278" s="31"/>
      <c r="I278" s="31"/>
      <c r="J278" s="87"/>
      <c r="K278" s="88"/>
      <c r="L278" s="87"/>
      <c r="M278" s="88"/>
      <c r="N278" s="87"/>
      <c r="O278" s="87"/>
      <c r="P278" s="31"/>
      <c r="Q278" s="87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77" t="s">
        <v>226</v>
      </c>
      <c r="AC278" s="77" t="n">
        <f aca="false">_xlfn.STDEV.P(AC252:AC276)</f>
        <v>73.1426899345754</v>
      </c>
      <c r="AD278" s="76"/>
      <c r="AE278" s="77" t="n">
        <f aca="false">_xlfn.STDEV.P(AE252:AE276)</f>
        <v>4.67362240916886</v>
      </c>
      <c r="AF278" s="76"/>
      <c r="AG278" s="79" t="n">
        <f aca="false">_xlfn.STDEV.P(AG252:AG276)</f>
        <v>0.132011638297646</v>
      </c>
      <c r="AH278" s="76"/>
      <c r="AI278" s="79" t="n">
        <f aca="false">_xlfn.STDEV.P(AI252:AI276)</f>
        <v>0.100854928276749</v>
      </c>
      <c r="AJ278" s="76"/>
      <c r="AK278" s="79" t="n">
        <f aca="false">_xlfn.STDEV.P(AK252:AK276)</f>
        <v>0.266064585382024</v>
      </c>
      <c r="AL278" s="76"/>
      <c r="AM278" s="79"/>
    </row>
    <row r="279" customFormat="false" ht="12.8" hidden="false" customHeight="false" outlineLevel="0" collapsed="false">
      <c r="A279" s="31" t="s">
        <v>51</v>
      </c>
      <c r="B279" s="31"/>
      <c r="C279" s="31"/>
      <c r="D279" s="31"/>
      <c r="E279" s="31"/>
      <c r="F279" s="31"/>
      <c r="G279" s="31"/>
      <c r="H279" s="31"/>
      <c r="I279" s="31"/>
      <c r="J279" s="87"/>
      <c r="K279" s="88"/>
      <c r="L279" s="87"/>
      <c r="M279" s="88"/>
      <c r="N279" s="87"/>
      <c r="O279" s="87"/>
      <c r="P279" s="31"/>
      <c r="Q279" s="87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1" t="n">
        <f aca="false">MIN(AC279:AL279)</f>
        <v>-2.23779685285676</v>
      </c>
      <c r="AC279" s="1" t="n">
        <f aca="false">(MIN(AC252:AC276)-AC277)/AC278</f>
        <v>-1.40565524602763</v>
      </c>
      <c r="AE279" s="1" t="n">
        <f aca="false">(MIN(AE252:AE276)-AE277)/AE278</f>
        <v>-1.88908932374639</v>
      </c>
      <c r="AG279" s="1" t="n">
        <f aca="false">(MIN(AG252:AG276)-AG277)/AG278</f>
        <v>-2.23779685285676</v>
      </c>
      <c r="AI279" s="1" t="n">
        <f aca="false">(MIN(AI252:AI276)-AI277)/AI278</f>
        <v>-1.18550380821509</v>
      </c>
      <c r="AK279" s="1" t="n">
        <f aca="false">(MIN(AK252:AK276)-AK277)/AK278</f>
        <v>-1.28242240118732</v>
      </c>
    </row>
    <row r="280" customFormat="false" ht="13.8" hidden="false" customHeight="false" outlineLevel="0" collapsed="false">
      <c r="A280" s="89"/>
      <c r="B280" s="25"/>
      <c r="C280" s="25"/>
      <c r="D280" s="25"/>
      <c r="E280" s="25"/>
      <c r="F280" s="25"/>
      <c r="G280" s="25"/>
      <c r="H280" s="25"/>
      <c r="I280" s="25"/>
      <c r="S280" s="25"/>
      <c r="T280" s="25"/>
      <c r="U280" s="25"/>
      <c r="V280" s="25"/>
      <c r="W280" s="25"/>
      <c r="X280" s="25"/>
      <c r="Y280" s="25"/>
      <c r="Z280" s="25"/>
      <c r="AB280" s="1" t="n">
        <f aca="false">MAX(AC280:AM280)</f>
        <v>2.88086846451742</v>
      </c>
      <c r="AC280" s="1" t="n">
        <f aca="false">(MAX(AC252:AC276)-AC277)/AC278</f>
        <v>2.574530843495</v>
      </c>
      <c r="AE280" s="1" t="n">
        <f aca="false">(MAX(AE252:AE276)-AE277)/AE278</f>
        <v>2.24069672091561</v>
      </c>
      <c r="AG280" s="1" t="n">
        <f aca="false">(MAX(AG252:AG276)-AG277)/AG278</f>
        <v>2.46814545677097</v>
      </c>
      <c r="AI280" s="1" t="n">
        <f aca="false">(MAX(AI252:AI276)-AI277)/AI278</f>
        <v>2.88086846451742</v>
      </c>
      <c r="AK280" s="1" t="n">
        <f aca="false">(MAX(AK252:AK276)-AK277)/AK278</f>
        <v>2.14959573166314</v>
      </c>
    </row>
    <row r="281" customFormat="false" ht="12.8" hidden="false" customHeight="false" outlineLevel="0" collapsed="false">
      <c r="A281" s="40" t="s">
        <v>140</v>
      </c>
      <c r="B281" s="40"/>
      <c r="C281" s="40"/>
      <c r="D281" s="40"/>
      <c r="E281" s="40"/>
      <c r="F281" s="40"/>
      <c r="G281" s="40"/>
      <c r="H281" s="40"/>
      <c r="I281" s="40"/>
      <c r="J281" s="40"/>
      <c r="S281" s="40"/>
      <c r="T281" s="40"/>
      <c r="U281" s="40"/>
      <c r="V281" s="40"/>
      <c r="W281" s="40"/>
      <c r="X281" s="40"/>
      <c r="Y281" s="40"/>
      <c r="Z281" s="40"/>
    </row>
    <row r="282" customFormat="false" ht="12.8" hidden="false" customHeight="false" outlineLevel="0" collapsed="false">
      <c r="A282" s="40" t="s">
        <v>141</v>
      </c>
      <c r="B282" s="40"/>
      <c r="C282" s="40"/>
      <c r="D282" s="40"/>
      <c r="E282" s="40"/>
      <c r="F282" s="40"/>
      <c r="G282" s="40"/>
      <c r="H282" s="40"/>
      <c r="I282" s="40"/>
      <c r="J282" s="40"/>
      <c r="S282" s="40"/>
      <c r="T282" s="40"/>
      <c r="U282" s="40"/>
      <c r="V282" s="40"/>
      <c r="W282" s="40"/>
      <c r="X282" s="40"/>
      <c r="Y282" s="40"/>
      <c r="Z282" s="40"/>
    </row>
    <row r="283" customFormat="false" ht="15.8" hidden="false" customHeight="true" outlineLevel="0" collapsed="false">
      <c r="A283" s="41" t="s">
        <v>8</v>
      </c>
      <c r="B283" s="45" t="s">
        <v>206</v>
      </c>
      <c r="C283" s="45"/>
      <c r="D283" s="45"/>
      <c r="E283" s="45"/>
      <c r="F283" s="45"/>
      <c r="G283" s="45"/>
      <c r="H283" s="45"/>
      <c r="I283" s="41" t="s">
        <v>10</v>
      </c>
      <c r="J283" s="43" t="s">
        <v>11</v>
      </c>
      <c r="K283" s="44" t="s">
        <v>207</v>
      </c>
      <c r="L283" s="43" t="s">
        <v>208</v>
      </c>
      <c r="M283" s="44" t="s">
        <v>209</v>
      </c>
      <c r="N283" s="43" t="s">
        <v>12</v>
      </c>
      <c r="O283" s="43" t="s">
        <v>210</v>
      </c>
      <c r="P283" s="41" t="s">
        <v>211</v>
      </c>
      <c r="Q283" s="43" t="s">
        <v>212</v>
      </c>
      <c r="S283" s="45" t="s">
        <v>206</v>
      </c>
      <c r="T283" s="45"/>
      <c r="U283" s="45"/>
      <c r="V283" s="45"/>
      <c r="W283" s="45"/>
      <c r="X283" s="45"/>
      <c r="Y283" s="45"/>
      <c r="Z283" s="45"/>
      <c r="AC283" s="46" t="s">
        <v>214</v>
      </c>
      <c r="AD283" s="46"/>
      <c r="AE283" s="46" t="s">
        <v>215</v>
      </c>
      <c r="AF283" s="46"/>
      <c r="AG283" s="46" t="s">
        <v>216</v>
      </c>
      <c r="AH283" s="46"/>
      <c r="AI283" s="46" t="s">
        <v>217</v>
      </c>
      <c r="AJ283" s="46"/>
      <c r="AK283" s="46" t="s">
        <v>218</v>
      </c>
      <c r="AL283" s="46"/>
      <c r="AM283" s="47" t="s">
        <v>219</v>
      </c>
      <c r="AO283" s="46" t="s">
        <v>214</v>
      </c>
      <c r="AP283" s="46"/>
      <c r="AQ283" s="46" t="s">
        <v>215</v>
      </c>
      <c r="AR283" s="46"/>
      <c r="AS283" s="46" t="s">
        <v>216</v>
      </c>
      <c r="AT283" s="46"/>
      <c r="AU283" s="46" t="s">
        <v>217</v>
      </c>
      <c r="AV283" s="46"/>
      <c r="AW283" s="47" t="s">
        <v>218</v>
      </c>
      <c r="AX283" s="47"/>
    </row>
    <row r="284" customFormat="false" ht="37.3" hidden="false" customHeight="false" outlineLevel="0" collapsed="false">
      <c r="A284" s="41"/>
      <c r="B284" s="46" t="s">
        <v>142</v>
      </c>
      <c r="C284" s="46" t="s">
        <v>143</v>
      </c>
      <c r="D284" s="46" t="s">
        <v>144</v>
      </c>
      <c r="E284" s="46" t="s">
        <v>145</v>
      </c>
      <c r="F284" s="46" t="s">
        <v>146</v>
      </c>
      <c r="G284" s="46" t="s">
        <v>147</v>
      </c>
      <c r="H284" s="46" t="s">
        <v>148</v>
      </c>
      <c r="I284" s="41"/>
      <c r="J284" s="43"/>
      <c r="K284" s="44"/>
      <c r="L284" s="43"/>
      <c r="M284" s="44"/>
      <c r="N284" s="43"/>
      <c r="O284" s="43"/>
      <c r="P284" s="41"/>
      <c r="Q284" s="43"/>
      <c r="S284" s="46" t="s">
        <v>142</v>
      </c>
      <c r="T284" s="46" t="s">
        <v>143</v>
      </c>
      <c r="U284" s="46" t="s">
        <v>144</v>
      </c>
      <c r="V284" s="46" t="s">
        <v>145</v>
      </c>
      <c r="W284" s="46" t="s">
        <v>146</v>
      </c>
      <c r="X284" s="46" t="s">
        <v>147</v>
      </c>
      <c r="Y284" s="46" t="s">
        <v>148</v>
      </c>
      <c r="Z284" s="41" t="s">
        <v>21</v>
      </c>
      <c r="AC284" s="46" t="s">
        <v>220</v>
      </c>
      <c r="AD284" s="46" t="s">
        <v>221</v>
      </c>
      <c r="AE284" s="46" t="s">
        <v>220</v>
      </c>
      <c r="AF284" s="46" t="s">
        <v>221</v>
      </c>
      <c r="AG284" s="46" t="s">
        <v>220</v>
      </c>
      <c r="AH284" s="46" t="s">
        <v>221</v>
      </c>
      <c r="AI284" s="46" t="s">
        <v>220</v>
      </c>
      <c r="AJ284" s="46" t="s">
        <v>221</v>
      </c>
      <c r="AK284" s="46" t="s">
        <v>220</v>
      </c>
      <c r="AL284" s="46" t="s">
        <v>221</v>
      </c>
      <c r="AM284" s="48" t="s">
        <v>222</v>
      </c>
      <c r="AO284" s="46" t="s">
        <v>223</v>
      </c>
      <c r="AP284" s="46" t="s">
        <v>224</v>
      </c>
      <c r="AQ284" s="46" t="s">
        <v>223</v>
      </c>
      <c r="AR284" s="46" t="s">
        <v>224</v>
      </c>
      <c r="AS284" s="46" t="s">
        <v>223</v>
      </c>
      <c r="AT284" s="46" t="s">
        <v>224</v>
      </c>
      <c r="AU284" s="46" t="s">
        <v>223</v>
      </c>
      <c r="AV284" s="46" t="s">
        <v>224</v>
      </c>
      <c r="AW284" s="46" t="s">
        <v>223</v>
      </c>
      <c r="AX284" s="48" t="s">
        <v>224</v>
      </c>
    </row>
    <row r="285" customFormat="false" ht="12.8" hidden="false" customHeight="false" outlineLevel="0" collapsed="false">
      <c r="A285" s="49" t="s">
        <v>79</v>
      </c>
      <c r="B285" s="50" t="n">
        <v>0</v>
      </c>
      <c r="C285" s="50"/>
      <c r="D285" s="50"/>
      <c r="E285" s="50"/>
      <c r="F285" s="50"/>
      <c r="G285" s="50"/>
      <c r="H285" s="50"/>
      <c r="I285" s="51" t="n">
        <f aca="false">AO285+AQ285+AS285+AU285+AW285</f>
        <v>0.145811480585786</v>
      </c>
      <c r="J285" s="52" t="n">
        <f aca="false">AP285+AR285+AT285+AV285+AX285</f>
        <v>1225931.89474708</v>
      </c>
      <c r="K285" s="51" t="n">
        <f aca="false">I285-DatosMinisterio!J285</f>
        <v>0</v>
      </c>
      <c r="L285" s="52" t="n">
        <f aca="false">J285-DatosMinisterio!K285</f>
        <v>-0.105252916924655</v>
      </c>
      <c r="M285" s="54" t="n">
        <f aca="false">P318/P$343</f>
        <v>0.198941875224715</v>
      </c>
      <c r="N285" s="53" t="n">
        <f aca="false">ROUND((N$310*M285),0)</f>
        <v>31780040</v>
      </c>
      <c r="O285" s="53" t="n">
        <f aca="false">N285-DatosMinisterio!L285</f>
        <v>2</v>
      </c>
      <c r="P285" s="55" t="n">
        <f aca="false">N285+J285</f>
        <v>33005971.8947471</v>
      </c>
      <c r="Q285" s="53" t="n">
        <f aca="false">P285-DatosMinisterio!M285</f>
        <v>1.89474708214402</v>
      </c>
      <c r="S285" s="56" t="n">
        <f aca="false">B285+DatosMinisterio!B285</f>
        <v>27024</v>
      </c>
      <c r="T285" s="56" t="n">
        <f aca="false">C285+DatosMinisterio!C285</f>
        <v>68</v>
      </c>
      <c r="U285" s="56" t="n">
        <f aca="false">D285+DatosMinisterio!D285</f>
        <v>1743.15519936718</v>
      </c>
      <c r="V285" s="56" t="n">
        <f aca="false">E285+DatosMinisterio!E285</f>
        <v>1065.9772287208</v>
      </c>
      <c r="W285" s="56" t="n">
        <f aca="false">F285+DatosMinisterio!F285</f>
        <v>657</v>
      </c>
      <c r="X285" s="56" t="n">
        <f aca="false">G285+DatosMinisterio!G285</f>
        <v>1384</v>
      </c>
      <c r="Y285" s="56" t="n">
        <f aca="false">H285+DatosMinisterio!H285</f>
        <v>174</v>
      </c>
      <c r="Z285" s="56" t="n">
        <f aca="false">X285+0.33*Y285</f>
        <v>1441.42</v>
      </c>
      <c r="AC285" s="57" t="n">
        <f aca="false">IF(T285&gt;0,S285/T285,0)</f>
        <v>397.411764705882</v>
      </c>
      <c r="AD285" s="58" t="n">
        <f aca="false">EXP((((AC285-AC$310)/AC$311+2)/4-1.9)^3)</f>
        <v>0.541702551126099</v>
      </c>
      <c r="AE285" s="59" t="n">
        <f aca="false">S285/U285</f>
        <v>15.5029225222232</v>
      </c>
      <c r="AF285" s="58" t="n">
        <f aca="false">EXP((((AE285-AE$310)/AE$311+2)/4-1.9)^3)</f>
        <v>0.016275480802633</v>
      </c>
      <c r="AG285" s="58" t="n">
        <f aca="false">V285/U285</f>
        <v>0.611521698760835</v>
      </c>
      <c r="AH285" s="58" t="n">
        <f aca="false">EXP((((AG285-AG$310)/AG$311+2)/4-1.9)^3)</f>
        <v>0.099674799462503</v>
      </c>
      <c r="AI285" s="58" t="n">
        <f aca="false">W285/U285</f>
        <v>0.376902756701475</v>
      </c>
      <c r="AJ285" s="58" t="n">
        <f aca="false">EXP((((AI285-AI$310)/AI$311+2)/4-1.9)^3)</f>
        <v>0.694302890991734</v>
      </c>
      <c r="AK285" s="58" t="n">
        <f aca="false">Z285/U285</f>
        <v>0.826902848652421</v>
      </c>
      <c r="AL285" s="58" t="n">
        <f aca="false">EXP((((AK285-AK$310)/AK$311+2)/4-1.9)^3)</f>
        <v>0.587701747931097</v>
      </c>
      <c r="AM285" s="58" t="n">
        <f aca="false">0.01*AD285+0.15*AF285+0.24*AH285+0.25*AJ285+0.35*AL285</f>
        <v>0.411051634026474</v>
      </c>
      <c r="AO285" s="51" t="n">
        <f aca="false">0.01*AD285/$AM$310</f>
        <v>0.00192157005296582</v>
      </c>
      <c r="AP285" s="52" t="n">
        <f aca="false">AO285*$J$310</f>
        <v>16155.8884558181</v>
      </c>
      <c r="AQ285" s="51" t="n">
        <f aca="false">0.15*AF285/$AM$310</f>
        <v>0.000866005055069778</v>
      </c>
      <c r="AR285" s="52" t="n">
        <f aca="false">AQ285*$J$310</f>
        <v>7281.06740125742</v>
      </c>
      <c r="AS285" s="51" t="n">
        <f aca="false">0.24*AH285/$AM$310</f>
        <v>0.00848578361468786</v>
      </c>
      <c r="AT285" s="52" t="n">
        <f aca="false">AS285*$J$310</f>
        <v>71345.4986080304</v>
      </c>
      <c r="AU285" s="51" t="n">
        <f aca="false">0.25*AJ285/$AM$310</f>
        <v>0.061572150631553</v>
      </c>
      <c r="AV285" s="52" t="n">
        <f aca="false">AU285*$J$310</f>
        <v>517677.092257376</v>
      </c>
      <c r="AW285" s="51" t="n">
        <f aca="false">0.35*AL285/$AM$310</f>
        <v>0.0729659712315095</v>
      </c>
      <c r="AX285" s="52" t="n">
        <f aca="false">AW285*$J$310</f>
        <v>613472.348024601</v>
      </c>
    </row>
    <row r="286" customFormat="false" ht="12.8" hidden="false" customHeight="false" outlineLevel="0" collapsed="false">
      <c r="A286" s="60" t="s">
        <v>80</v>
      </c>
      <c r="B286" s="50"/>
      <c r="C286" s="50"/>
      <c r="D286" s="50"/>
      <c r="E286" s="50"/>
      <c r="F286" s="50"/>
      <c r="G286" s="50"/>
      <c r="H286" s="50"/>
      <c r="I286" s="54" t="n">
        <f aca="false">AO286+AQ286+AS286+AU286+AW286</f>
        <v>0.09861930542339</v>
      </c>
      <c r="J286" s="53" t="n">
        <f aca="false">AP286+AR286+AT286+AV286+AX286</f>
        <v>829156.603242965</v>
      </c>
      <c r="K286" s="54" t="n">
        <f aca="false">I286-DatosMinisterio!J286</f>
        <v>0</v>
      </c>
      <c r="L286" s="53" t="n">
        <f aca="false">J286-DatosMinisterio!K286</f>
        <v>-0.396757035050541</v>
      </c>
      <c r="M286" s="54" t="n">
        <f aca="false">P319/P$343</f>
        <v>0.126020555444087</v>
      </c>
      <c r="N286" s="53" t="n">
        <f aca="false">ROUND((N$310*M286),0)</f>
        <v>20131198</v>
      </c>
      <c r="O286" s="53" t="n">
        <f aca="false">N286-DatosMinisterio!L286</f>
        <v>0</v>
      </c>
      <c r="P286" s="55" t="n">
        <f aca="false">N286+J286</f>
        <v>20960354.603243</v>
      </c>
      <c r="Q286" s="53" t="n">
        <f aca="false">P286-DatosMinisterio!M286</f>
        <v>-0.396757036447525</v>
      </c>
      <c r="S286" s="55" t="n">
        <f aca="false">B286+DatosMinisterio!B286</f>
        <v>19836</v>
      </c>
      <c r="T286" s="55" t="n">
        <f aca="false">C286+DatosMinisterio!C286</f>
        <v>43</v>
      </c>
      <c r="U286" s="55" t="n">
        <f aca="false">D286+DatosMinisterio!D286</f>
        <v>1802.94024678234</v>
      </c>
      <c r="V286" s="55" t="n">
        <f aca="false">E286+DatosMinisterio!E286</f>
        <v>1100.49545322856</v>
      </c>
      <c r="W286" s="55" t="n">
        <f aca="false">F286+DatosMinisterio!F286</f>
        <v>521</v>
      </c>
      <c r="X286" s="55" t="n">
        <f aca="false">G286+DatosMinisterio!G286</f>
        <v>1195</v>
      </c>
      <c r="Y286" s="55" t="n">
        <f aca="false">H286+DatosMinisterio!H286</f>
        <v>134</v>
      </c>
      <c r="Z286" s="55" t="n">
        <f aca="false">X286+0.33*Y286</f>
        <v>1239.22</v>
      </c>
      <c r="AC286" s="61" t="n">
        <f aca="false">IF(T286&gt;0,S286/T286,0)</f>
        <v>461.302325581395</v>
      </c>
      <c r="AD286" s="62" t="n">
        <f aca="false">EXP((((AC286-AC$310)/AC$311+2)/4-1.9)^3)</f>
        <v>0.746086389772055</v>
      </c>
      <c r="AE286" s="63" t="n">
        <f aca="false">S286/U286</f>
        <v>11.0020285117051</v>
      </c>
      <c r="AF286" s="62" t="n">
        <f aca="false">EXP((((AE286-AE$310)/AE$311+2)/4-1.9)^3)</f>
        <v>0.00299813235314852</v>
      </c>
      <c r="AG286" s="62" t="n">
        <f aca="false">V286/U286</f>
        <v>0.610389310013233</v>
      </c>
      <c r="AH286" s="62" t="n">
        <f aca="false">EXP((((AG286-AG$310)/AG$311+2)/4-1.9)^3)</f>
        <v>0.0986957006208901</v>
      </c>
      <c r="AI286" s="62" t="n">
        <f aca="false">W286/U286</f>
        <v>0.288972416545593</v>
      </c>
      <c r="AJ286" s="62" t="n">
        <f aca="false">EXP((((AI286-AI$310)/AI$311+2)/4-1.9)^3)</f>
        <v>0.429447879853917</v>
      </c>
      <c r="AK286" s="62" t="n">
        <f aca="false">Z286/U286</f>
        <v>0.687332817719058</v>
      </c>
      <c r="AL286" s="62" t="n">
        <f aca="false">EXP((((AK286-AK$310)/AK$311+2)/4-1.9)^3)</f>
        <v>0.397298385069744</v>
      </c>
      <c r="AM286" s="62" t="n">
        <f aca="false">0.01*AD286+0.15*AF286+0.24*AH286+0.25*AJ286+0.35*AL286</f>
        <v>0.278013956637596</v>
      </c>
      <c r="AO286" s="54" t="n">
        <f aca="false">0.01*AD286/$AM$310</f>
        <v>0.00264657654007916</v>
      </c>
      <c r="AP286" s="53" t="n">
        <f aca="false">AO286*$J$310</f>
        <v>22251.4892471966</v>
      </c>
      <c r="AQ286" s="54" t="n">
        <f aca="false">0.15*AF286/$AM$310</f>
        <v>0.000159528176468668</v>
      </c>
      <c r="AR286" s="53" t="n">
        <f aca="false">AQ286*$J$310</f>
        <v>1341.2570728868</v>
      </c>
      <c r="AS286" s="54" t="n">
        <f aca="false">0.24*AH286/$AM$310</f>
        <v>0.00840242833379318</v>
      </c>
      <c r="AT286" s="53" t="n">
        <f aca="false">AS286*$J$310</f>
        <v>70644.6765806162</v>
      </c>
      <c r="AU286" s="54" t="n">
        <f aca="false">0.25*AJ286/$AM$310</f>
        <v>0.0380842855327838</v>
      </c>
      <c r="AV286" s="53" t="n">
        <f aca="false">AU286*$J$310</f>
        <v>320199.34325971</v>
      </c>
      <c r="AW286" s="54" t="n">
        <f aca="false">0.35*AL286/$AM$310</f>
        <v>0.0493264868402652</v>
      </c>
      <c r="AX286" s="53" t="n">
        <f aca="false">AW286*$J$310</f>
        <v>414719.837082556</v>
      </c>
    </row>
    <row r="287" customFormat="false" ht="12.8" hidden="false" customHeight="false" outlineLevel="0" collapsed="false">
      <c r="A287" s="60" t="s">
        <v>81</v>
      </c>
      <c r="B287" s="50"/>
      <c r="C287" s="50"/>
      <c r="D287" s="50"/>
      <c r="E287" s="50"/>
      <c r="F287" s="50"/>
      <c r="G287" s="50"/>
      <c r="H287" s="50"/>
      <c r="I287" s="54" t="n">
        <f aca="false">AO287+AQ287+AS287+AU287+AW287</f>
        <v>0.065078480641247</v>
      </c>
      <c r="J287" s="53" t="n">
        <f aca="false">AP287+AR287+AT287+AV287+AX287</f>
        <v>547157.08776338</v>
      </c>
      <c r="K287" s="54" t="n">
        <f aca="false">I287-DatosMinisterio!J287</f>
        <v>0</v>
      </c>
      <c r="L287" s="53" t="n">
        <f aca="false">J287-DatosMinisterio!K287</f>
        <v>0.0877633802592754</v>
      </c>
      <c r="M287" s="54" t="n">
        <f aca="false">P320/P$343</f>
        <v>0.0744210629072311</v>
      </c>
      <c r="N287" s="53" t="n">
        <f aca="false">ROUND((N$310*M287),0)</f>
        <v>11888419</v>
      </c>
      <c r="O287" s="53" t="n">
        <f aca="false">N287-DatosMinisterio!L287</f>
        <v>0</v>
      </c>
      <c r="P287" s="55" t="n">
        <f aca="false">N287+J287</f>
        <v>12435576.0877634</v>
      </c>
      <c r="Q287" s="53" t="n">
        <f aca="false">P287-DatosMinisterio!M287</f>
        <v>0.0877633802592754</v>
      </c>
      <c r="S287" s="55" t="n">
        <f aca="false">B287+DatosMinisterio!B287</f>
        <v>23130</v>
      </c>
      <c r="T287" s="55" t="n">
        <f aca="false">C287+DatosMinisterio!C287</f>
        <v>104</v>
      </c>
      <c r="U287" s="55" t="n">
        <f aca="false">D287+DatosMinisterio!D287</f>
        <v>1294.59564182884</v>
      </c>
      <c r="V287" s="55" t="n">
        <f aca="false">E287+DatosMinisterio!E287</f>
        <v>908.902460010657</v>
      </c>
      <c r="W287" s="55" t="n">
        <f aca="false">F287+DatosMinisterio!F287</f>
        <v>274</v>
      </c>
      <c r="X287" s="55" t="n">
        <f aca="false">G287+DatosMinisterio!G287</f>
        <v>673</v>
      </c>
      <c r="Y287" s="55" t="n">
        <f aca="false">H287+DatosMinisterio!H287</f>
        <v>43</v>
      </c>
      <c r="Z287" s="55" t="n">
        <f aca="false">X287+0.33*Y287</f>
        <v>687.19</v>
      </c>
      <c r="AC287" s="61" t="n">
        <f aca="false">IF(T287&gt;0,S287/T287,0)</f>
        <v>222.403846153846</v>
      </c>
      <c r="AD287" s="62" t="n">
        <f aca="false">EXP((((AC287-AC$310)/AC$311+2)/4-1.9)^3)</f>
        <v>0.0820513591390768</v>
      </c>
      <c r="AE287" s="63" t="n">
        <f aca="false">S287/U287</f>
        <v>17.8665826244594</v>
      </c>
      <c r="AF287" s="62" t="n">
        <f aca="false">EXP((((AE287-AE$310)/AE$311+2)/4-1.9)^3)</f>
        <v>0.0340907776352111</v>
      </c>
      <c r="AG287" s="62" t="n">
        <f aca="false">V287/U287</f>
        <v>0.702074401182655</v>
      </c>
      <c r="AH287" s="62" t="n">
        <f aca="false">EXP((((AG287-AG$310)/AG$311+2)/4-1.9)^3)</f>
        <v>0.201091993747138</v>
      </c>
      <c r="AI287" s="62" t="n">
        <f aca="false">W287/U287</f>
        <v>0.211649098102113</v>
      </c>
      <c r="AJ287" s="62" t="n">
        <f aca="false">EXP((((AI287-AI$310)/AI$311+2)/4-1.9)^3)</f>
        <v>0.219746217060662</v>
      </c>
      <c r="AK287" s="62" t="n">
        <f aca="false">Z287/U287</f>
        <v>0.530814393156172</v>
      </c>
      <c r="AL287" s="62" t="n">
        <f aca="false">EXP((((AK287-AK$310)/AK$311+2)/4-1.9)^3)</f>
        <v>0.212364349018909</v>
      </c>
      <c r="AM287" s="62" t="n">
        <f aca="false">0.01*AD287+0.15*AF287+0.24*AH287+0.25*AJ287+0.35*AL287</f>
        <v>0.183460285157769</v>
      </c>
      <c r="AO287" s="54" t="n">
        <f aca="false">0.01*AD287/$AM$310</f>
        <v>0.000291059058516583</v>
      </c>
      <c r="AP287" s="53" t="n">
        <f aca="false">AO287*$J$310</f>
        <v>2447.12269333695</v>
      </c>
      <c r="AQ287" s="54" t="n">
        <f aca="false">0.15*AF287/$AM$310</f>
        <v>0.00181394246482576</v>
      </c>
      <c r="AR287" s="53" t="n">
        <f aca="false">AQ287*$J$310</f>
        <v>15250.9933643923</v>
      </c>
      <c r="AS287" s="54" t="n">
        <f aca="false">0.24*AH287/$AM$310</f>
        <v>0.0171199054804853</v>
      </c>
      <c r="AT287" s="53" t="n">
        <f aca="false">AS287*$J$310</f>
        <v>143938.173313002</v>
      </c>
      <c r="AU287" s="54" t="n">
        <f aca="false">0.25*AJ287/$AM$310</f>
        <v>0.0194875282144463</v>
      </c>
      <c r="AV287" s="53" t="n">
        <f aca="false">AU287*$J$310</f>
        <v>163844.316592189</v>
      </c>
      <c r="AW287" s="54" t="n">
        <f aca="false">0.35*AL287/$AM$310</f>
        <v>0.0263660454229731</v>
      </c>
      <c r="AX287" s="53" t="n">
        <f aca="false">AW287*$J$310</f>
        <v>221676.48180046</v>
      </c>
    </row>
    <row r="288" customFormat="false" ht="12.8" hidden="false" customHeight="false" outlineLevel="0" collapsed="false">
      <c r="A288" s="60" t="s">
        <v>82</v>
      </c>
      <c r="B288" s="50"/>
      <c r="C288" s="50"/>
      <c r="D288" s="50"/>
      <c r="E288" s="50"/>
      <c r="F288" s="50"/>
      <c r="G288" s="50"/>
      <c r="H288" s="50"/>
      <c r="I288" s="54" t="n">
        <f aca="false">AO288+AQ288+AS288+AU288+AW288</f>
        <v>0.0551333555163614</v>
      </c>
      <c r="J288" s="53" t="n">
        <f aca="false">AP288+AR288+AT288+AV288+AX288</f>
        <v>463541.956507136</v>
      </c>
      <c r="K288" s="54" t="n">
        <f aca="false">I288-DatosMinisterio!J288</f>
        <v>0</v>
      </c>
      <c r="L288" s="53" t="n">
        <f aca="false">J288-DatosMinisterio!K288</f>
        <v>-0.0434928637114354</v>
      </c>
      <c r="M288" s="54" t="n">
        <f aca="false">P321/P$343</f>
        <v>0.0560629510780112</v>
      </c>
      <c r="N288" s="53" t="n">
        <f aca="false">ROUND((N$310*M288),0)</f>
        <v>8955796</v>
      </c>
      <c r="O288" s="53" t="n">
        <f aca="false">N288-DatosMinisterio!L288</f>
        <v>-1</v>
      </c>
      <c r="P288" s="55" t="n">
        <f aca="false">N288+J288</f>
        <v>9419337.95650714</v>
      </c>
      <c r="Q288" s="53" t="n">
        <f aca="false">P288-DatosMinisterio!M288</f>
        <v>-1.04349286295474</v>
      </c>
      <c r="S288" s="55" t="n">
        <f aca="false">B288+DatosMinisterio!B288</f>
        <v>13293</v>
      </c>
      <c r="T288" s="55" t="n">
        <f aca="false">C288+DatosMinisterio!C288</f>
        <v>58</v>
      </c>
      <c r="U288" s="55" t="n">
        <f aca="false">D288+DatosMinisterio!D288</f>
        <v>550.409533711333</v>
      </c>
      <c r="V288" s="55" t="n">
        <f aca="false">E288+DatosMinisterio!E288</f>
        <v>394.908055118092</v>
      </c>
      <c r="W288" s="55" t="n">
        <f aca="false">F288+DatosMinisterio!F288</f>
        <v>95</v>
      </c>
      <c r="X288" s="55" t="n">
        <f aca="false">G288+DatosMinisterio!G288</f>
        <v>220</v>
      </c>
      <c r="Y288" s="55" t="n">
        <f aca="false">H288+DatosMinisterio!H288</f>
        <v>39</v>
      </c>
      <c r="Z288" s="55" t="n">
        <f aca="false">X288+0.33*Y288</f>
        <v>232.87</v>
      </c>
      <c r="AC288" s="61" t="n">
        <f aca="false">IF(T288&gt;0,S288/T288,0)</f>
        <v>229.189655172414</v>
      </c>
      <c r="AD288" s="62" t="n">
        <f aca="false">EXP((((AC288-AC$310)/AC$311+2)/4-1.9)^3)</f>
        <v>0.0913399936005098</v>
      </c>
      <c r="AE288" s="63" t="n">
        <f aca="false">S288/U288</f>
        <v>24.151107831231</v>
      </c>
      <c r="AF288" s="62" t="n">
        <f aca="false">EXP((((AE288-AE$310)/AE$311+2)/4-1.9)^3)</f>
        <v>0.156596551607744</v>
      </c>
      <c r="AG288" s="62" t="n">
        <f aca="false">V288/U288</f>
        <v>0.717480404918286</v>
      </c>
      <c r="AH288" s="62" t="n">
        <f aca="false">EXP((((AG288-AG$310)/AG$311+2)/4-1.9)^3)</f>
        <v>0.222908726249728</v>
      </c>
      <c r="AI288" s="62" t="n">
        <f aca="false">W288/U288</f>
        <v>0.172598754529974</v>
      </c>
      <c r="AJ288" s="62" t="n">
        <f aca="false">EXP((((AI288-AI$310)/AI$311+2)/4-1.9)^3)</f>
        <v>0.141065260578712</v>
      </c>
      <c r="AK288" s="62" t="n">
        <f aca="false">Z288/U288</f>
        <v>0.423084968077843</v>
      </c>
      <c r="AL288" s="62" t="n">
        <f aca="false">EXP((((AK288-AK$310)/AK$311+2)/4-1.9)^3)</f>
        <v>0.120734476196809</v>
      </c>
      <c r="AM288" s="62" t="n">
        <f aca="false">0.01*AD288+0.15*AF288+0.24*AH288+0.25*AJ288+0.35*AL288</f>
        <v>0.155424358790662</v>
      </c>
      <c r="AO288" s="54" t="n">
        <f aca="false">0.01*AD288/$AM$310</f>
        <v>0.000324008435950622</v>
      </c>
      <c r="AP288" s="53" t="n">
        <f aca="false">AO288*$J$310</f>
        <v>2724.14952652025</v>
      </c>
      <c r="AQ288" s="54" t="n">
        <f aca="false">0.15*AF288/$AM$310</f>
        <v>0.00833237475091135</v>
      </c>
      <c r="AR288" s="53" t="n">
        <f aca="false">AQ288*$J$310</f>
        <v>70055.6905744998</v>
      </c>
      <c r="AS288" s="54" t="n">
        <f aca="false">0.24*AH288/$AM$310</f>
        <v>0.0189772663399486</v>
      </c>
      <c r="AT288" s="53" t="n">
        <f aca="false">AS288*$J$310</f>
        <v>159554.213343069</v>
      </c>
      <c r="AU288" s="54" t="n">
        <f aca="false">0.25*AJ288/$AM$310</f>
        <v>0.0125099457109061</v>
      </c>
      <c r="AV288" s="53" t="n">
        <f aca="false">AU288*$J$310</f>
        <v>105179.245056299</v>
      </c>
      <c r="AW288" s="54" t="n">
        <f aca="false">0.35*AL288/$AM$310</f>
        <v>0.0149897602786448</v>
      </c>
      <c r="AX288" s="53" t="n">
        <f aca="false">AW288*$J$310</f>
        <v>126028.658006748</v>
      </c>
    </row>
    <row r="289" customFormat="false" ht="12.8" hidden="false" customHeight="false" outlineLevel="0" collapsed="false">
      <c r="A289" s="60" t="s">
        <v>83</v>
      </c>
      <c r="B289" s="50"/>
      <c r="C289" s="50"/>
      <c r="D289" s="50"/>
      <c r="E289" s="50"/>
      <c r="F289" s="50"/>
      <c r="G289" s="50"/>
      <c r="H289" s="50"/>
      <c r="I289" s="54" t="n">
        <f aca="false">AO289+AQ289+AS289+AU289+AW289</f>
        <v>0.0793283157204554</v>
      </c>
      <c r="J289" s="53" t="n">
        <f aca="false">AP289+AR289+AT289+AV289+AX289</f>
        <v>666964.713667087</v>
      </c>
      <c r="K289" s="54" t="n">
        <f aca="false">I289-DatosMinisterio!J289</f>
        <v>0</v>
      </c>
      <c r="L289" s="53" t="n">
        <f aca="false">J289-DatosMinisterio!K289</f>
        <v>-0.286332913208753</v>
      </c>
      <c r="M289" s="54" t="n">
        <f aca="false">P322/P$343</f>
        <v>0.0539756212104947</v>
      </c>
      <c r="N289" s="53" t="n">
        <f aca="false">ROUND((N$310*M289),0)</f>
        <v>8622355</v>
      </c>
      <c r="O289" s="53" t="n">
        <f aca="false">N289-DatosMinisterio!L289</f>
        <v>0</v>
      </c>
      <c r="P289" s="55" t="n">
        <f aca="false">N289+J289</f>
        <v>9289319.71366709</v>
      </c>
      <c r="Q289" s="53" t="n">
        <f aca="false">P289-DatosMinisterio!M289</f>
        <v>-0.286332912743092</v>
      </c>
      <c r="S289" s="55" t="n">
        <f aca="false">B289+DatosMinisterio!B289</f>
        <v>16506</v>
      </c>
      <c r="T289" s="55" t="n">
        <f aca="false">C289+DatosMinisterio!C289</f>
        <v>103</v>
      </c>
      <c r="U289" s="55" t="n">
        <f aca="false">D289+DatosMinisterio!D289</f>
        <v>492.310418314822</v>
      </c>
      <c r="V289" s="55" t="n">
        <f aca="false">E289+DatosMinisterio!E289</f>
        <v>258.781512298075</v>
      </c>
      <c r="W289" s="55" t="n">
        <f aca="false">F289+DatosMinisterio!F289</f>
        <v>102</v>
      </c>
      <c r="X289" s="55" t="n">
        <f aca="false">G289+DatosMinisterio!G289</f>
        <v>260</v>
      </c>
      <c r="Y289" s="55" t="n">
        <f aca="false">H289+DatosMinisterio!H289</f>
        <v>5</v>
      </c>
      <c r="Z289" s="55" t="n">
        <f aca="false">X289+0.33*Y289</f>
        <v>261.65</v>
      </c>
      <c r="AC289" s="61" t="n">
        <f aca="false">IF(T289&gt;0,S289/T289,0)</f>
        <v>160.252427184466</v>
      </c>
      <c r="AD289" s="62" t="n">
        <f aca="false">EXP((((AC289-AC$310)/AC$311+2)/4-1.9)^3)</f>
        <v>0.0263754474551936</v>
      </c>
      <c r="AE289" s="63" t="n">
        <f aca="false">S289/U289</f>
        <v>33.5276268507581</v>
      </c>
      <c r="AF289" s="62" t="n">
        <f aca="false">EXP((((AE289-AE$310)/AE$311+2)/4-1.9)^3)</f>
        <v>0.573130347673605</v>
      </c>
      <c r="AG289" s="62" t="n">
        <f aca="false">V289/U289</f>
        <v>0.525647036241654</v>
      </c>
      <c r="AH289" s="62" t="n">
        <f aca="false">EXP((((AG289-AG$310)/AG$311+2)/4-1.9)^3)</f>
        <v>0.0434096509263839</v>
      </c>
      <c r="AI289" s="62" t="n">
        <f aca="false">W289/U289</f>
        <v>0.207186352767317</v>
      </c>
      <c r="AJ289" s="62" t="n">
        <f aca="false">EXP((((AI289-AI$310)/AI$311+2)/4-1.9)^3)</f>
        <v>0.209685441596072</v>
      </c>
      <c r="AK289" s="62" t="n">
        <f aca="false">Z289/U289</f>
        <v>0.53147361962322</v>
      </c>
      <c r="AL289" s="62" t="n">
        <f aca="false">EXP((((AK289-AK$310)/AK$311+2)/4-1.9)^3)</f>
        <v>0.213024209757678</v>
      </c>
      <c r="AM289" s="62" t="n">
        <f aca="false">0.01*AD289+0.15*AF289+0.24*AH289+0.25*AJ289+0.35*AL289</f>
        <v>0.22363145666213</v>
      </c>
      <c r="AO289" s="54" t="n">
        <f aca="false">0.01*AD289/$AM$310</f>
        <v>9.35610693693697E-005</v>
      </c>
      <c r="AP289" s="53" t="n">
        <f aca="false">AO289*$J$310</f>
        <v>786.628724883381</v>
      </c>
      <c r="AQ289" s="54" t="n">
        <f aca="false">0.15*AF289/$AM$310</f>
        <v>0.0304957982082437</v>
      </c>
      <c r="AR289" s="53" t="n">
        <f aca="false">AQ289*$J$310</f>
        <v>256397.99780554</v>
      </c>
      <c r="AS289" s="54" t="n">
        <f aca="false">0.24*AH289/$AM$310</f>
        <v>0.00369566737567408</v>
      </c>
      <c r="AT289" s="53" t="n">
        <f aca="false">AS289*$J$310</f>
        <v>31071.8778110861</v>
      </c>
      <c r="AU289" s="54" t="n">
        <f aca="false">0.25*AJ289/$AM$310</f>
        <v>0.0185953187905576</v>
      </c>
      <c r="AV289" s="53" t="n">
        <f aca="false">AU289*$J$310</f>
        <v>156342.932029432</v>
      </c>
      <c r="AW289" s="54" t="n">
        <f aca="false">0.35*AL289/$AM$310</f>
        <v>0.0264479702766107</v>
      </c>
      <c r="AX289" s="53" t="n">
        <f aca="false">AW289*$J$310</f>
        <v>222365.277296146</v>
      </c>
    </row>
    <row r="290" customFormat="false" ht="12.8" hidden="false" customHeight="false" outlineLevel="0" collapsed="false">
      <c r="A290" s="60" t="s">
        <v>84</v>
      </c>
      <c r="B290" s="50"/>
      <c r="C290" s="50"/>
      <c r="D290" s="50"/>
      <c r="E290" s="50"/>
      <c r="F290" s="50"/>
      <c r="G290" s="50"/>
      <c r="H290" s="50"/>
      <c r="I290" s="54" t="n">
        <f aca="false">AO290+AQ290+AS290+AU290+AW290</f>
        <v>0.044780572839197</v>
      </c>
      <c r="J290" s="53" t="n">
        <f aca="false">AP290+AR290+AT290+AV290+AX290</f>
        <v>376499.383231475</v>
      </c>
      <c r="K290" s="54" t="n">
        <f aca="false">I290-DatosMinisterio!J290</f>
        <v>0</v>
      </c>
      <c r="L290" s="53" t="n">
        <f aca="false">J290-DatosMinisterio!K290</f>
        <v>0.383231474959757</v>
      </c>
      <c r="M290" s="54" t="n">
        <f aca="false">P323/P$343</f>
        <v>0.0636737426803793</v>
      </c>
      <c r="N290" s="53" t="n">
        <f aca="false">ROUND((N$310*M290),0)</f>
        <v>10171585</v>
      </c>
      <c r="O290" s="53" t="n">
        <f aca="false">N290-DatosMinisterio!L290</f>
        <v>0</v>
      </c>
      <c r="P290" s="55" t="n">
        <f aca="false">N290+J290</f>
        <v>10548084.3832315</v>
      </c>
      <c r="Q290" s="53" t="n">
        <f aca="false">P290-DatosMinisterio!M290</f>
        <v>0.383231474086642</v>
      </c>
      <c r="S290" s="55" t="n">
        <f aca="false">B290+DatosMinisterio!B290</f>
        <v>19664</v>
      </c>
      <c r="T290" s="55" t="n">
        <f aca="false">C290+DatosMinisterio!C290</f>
        <v>64</v>
      </c>
      <c r="U290" s="55" t="n">
        <f aca="false">D290+DatosMinisterio!D290</f>
        <v>875.963553819899</v>
      </c>
      <c r="V290" s="55" t="n">
        <f aca="false">E290+DatosMinisterio!E290</f>
        <v>593.486216691619</v>
      </c>
      <c r="W290" s="55" t="n">
        <f aca="false">F290+DatosMinisterio!F290</f>
        <v>154</v>
      </c>
      <c r="X290" s="55" t="n">
        <f aca="false">G290+DatosMinisterio!G290</f>
        <v>313</v>
      </c>
      <c r="Y290" s="55" t="n">
        <f aca="false">H290+DatosMinisterio!H290</f>
        <v>25</v>
      </c>
      <c r="Z290" s="55" t="n">
        <f aca="false">X290+0.33*Y290</f>
        <v>321.25</v>
      </c>
      <c r="AC290" s="61" t="n">
        <f aca="false">IF(T290&gt;0,S290/T290,0)</f>
        <v>307.25</v>
      </c>
      <c r="AD290" s="62" t="n">
        <f aca="false">EXP((((AC290-AC$310)/AC$311+2)/4-1.9)^3)</f>
        <v>0.253672982733765</v>
      </c>
      <c r="AE290" s="63" t="n">
        <f aca="false">S290/U290</f>
        <v>22.4484225562231</v>
      </c>
      <c r="AF290" s="62" t="n">
        <f aca="false">EXP((((AE290-AE$310)/AE$311+2)/4-1.9)^3)</f>
        <v>0.109895473141503</v>
      </c>
      <c r="AG290" s="62" t="n">
        <f aca="false">V290/U290</f>
        <v>0.677523869690179</v>
      </c>
      <c r="AH290" s="62" t="n">
        <f aca="false">EXP((((AG290-AG$310)/AG$311+2)/4-1.9)^3)</f>
        <v>0.169027694500965</v>
      </c>
      <c r="AI290" s="62" t="n">
        <f aca="false">W290/U290</f>
        <v>0.175806401223472</v>
      </c>
      <c r="AJ290" s="62" t="n">
        <f aca="false">EXP((((AI290-AI$310)/AI$311+2)/4-1.9)^3)</f>
        <v>0.146719215285959</v>
      </c>
      <c r="AK290" s="62" t="n">
        <f aca="false">Z290/U290</f>
        <v>0.366739002552211</v>
      </c>
      <c r="AL290" s="62" t="n">
        <f aca="false">EXP((((AK290-AK$310)/AK$311+2)/4-1.9)^3)</f>
        <v>0.0856334832140378</v>
      </c>
      <c r="AM290" s="62" t="n">
        <f aca="false">0.01*AD290+0.15*AF290+0.24*AH290+0.25*AJ290+0.35*AL290</f>
        <v>0.126239220425198</v>
      </c>
      <c r="AO290" s="54" t="n">
        <f aca="false">0.01*AD290/$AM$310</f>
        <v>0.000899848830053319</v>
      </c>
      <c r="AP290" s="53" t="n">
        <f aca="false">AO290*$J$310</f>
        <v>7565.61401599779</v>
      </c>
      <c r="AQ290" s="54" t="n">
        <f aca="false">0.15*AF290/$AM$310</f>
        <v>0.00584744846704808</v>
      </c>
      <c r="AR290" s="53" t="n">
        <f aca="false">AQ290*$J$310</f>
        <v>49163.3001039768</v>
      </c>
      <c r="AS290" s="54" t="n">
        <f aca="false">0.24*AH290/$AM$310</f>
        <v>0.014390121155592</v>
      </c>
      <c r="AT290" s="53" t="n">
        <f aca="false">AS290*$J$310</f>
        <v>120987.102133813</v>
      </c>
      <c r="AU290" s="54" t="n">
        <f aca="false">0.25*AJ290/$AM$310</f>
        <v>0.013011349572845</v>
      </c>
      <c r="AV290" s="53" t="n">
        <f aca="false">AU290*$J$310</f>
        <v>109394.87323613</v>
      </c>
      <c r="AW290" s="54" t="n">
        <f aca="false">0.35*AL290/$AM$310</f>
        <v>0.0106318048136586</v>
      </c>
      <c r="AX290" s="53" t="n">
        <f aca="false">AW290*$J$310</f>
        <v>89388.493741557</v>
      </c>
    </row>
    <row r="291" customFormat="false" ht="12.8" hidden="false" customHeight="false" outlineLevel="0" collapsed="false">
      <c r="A291" s="60" t="s">
        <v>85</v>
      </c>
      <c r="B291" s="50"/>
      <c r="C291" s="50"/>
      <c r="D291" s="50"/>
      <c r="E291" s="50"/>
      <c r="F291" s="50"/>
      <c r="G291" s="50"/>
      <c r="H291" s="50"/>
      <c r="I291" s="54" t="n">
        <f aca="false">AO291+AQ291+AS291+AU291+AW291</f>
        <v>0.032969055321625</v>
      </c>
      <c r="J291" s="53" t="n">
        <f aca="false">AP291+AR291+AT291+AV291+AX291</f>
        <v>277192.27797486</v>
      </c>
      <c r="K291" s="54" t="n">
        <f aca="false">I291-DatosMinisterio!J291</f>
        <v>0</v>
      </c>
      <c r="L291" s="53" t="n">
        <f aca="false">J291-DatosMinisterio!K291</f>
        <v>0.277974860218819</v>
      </c>
      <c r="M291" s="54" t="n">
        <f aca="false">P324/P$343</f>
        <v>0.0489818079863238</v>
      </c>
      <c r="N291" s="53" t="n">
        <f aca="false">ROUND((N$310*M291),0)</f>
        <v>7824616</v>
      </c>
      <c r="O291" s="53" t="n">
        <f aca="false">N291-DatosMinisterio!L291</f>
        <v>1</v>
      </c>
      <c r="P291" s="55" t="n">
        <f aca="false">N291+J291</f>
        <v>8101808.27797486</v>
      </c>
      <c r="Q291" s="53" t="n">
        <f aca="false">P291-DatosMinisterio!M291</f>
        <v>1.27797485981137</v>
      </c>
      <c r="S291" s="55" t="n">
        <f aca="false">B291+DatosMinisterio!B291</f>
        <v>11850</v>
      </c>
      <c r="T291" s="55" t="n">
        <f aca="false">C291+DatosMinisterio!C291</f>
        <v>60</v>
      </c>
      <c r="U291" s="55" t="n">
        <f aca="false">D291+DatosMinisterio!D291</f>
        <v>802.196793743891</v>
      </c>
      <c r="V291" s="55" t="n">
        <f aca="false">E291+DatosMinisterio!E291</f>
        <v>409.698005865103</v>
      </c>
      <c r="W291" s="55" t="n">
        <f aca="false">F291+DatosMinisterio!F291</f>
        <v>143</v>
      </c>
      <c r="X291" s="55" t="n">
        <f aca="false">G291+DatosMinisterio!G291</f>
        <v>335</v>
      </c>
      <c r="Y291" s="55" t="n">
        <f aca="false">H291+DatosMinisterio!H291</f>
        <v>29</v>
      </c>
      <c r="Z291" s="55" t="n">
        <f aca="false">X291+0.33*Y291</f>
        <v>344.57</v>
      </c>
      <c r="AC291" s="61" t="n">
        <f aca="false">IF(T291&gt;0,S291/T291,0)</f>
        <v>197.5</v>
      </c>
      <c r="AD291" s="62" t="n">
        <f aca="false">EXP((((AC291-AC$310)/AC$311+2)/4-1.9)^3)</f>
        <v>0.0538585360005932</v>
      </c>
      <c r="AE291" s="63" t="n">
        <f aca="false">S291/U291</f>
        <v>14.771936378224</v>
      </c>
      <c r="AF291" s="62" t="n">
        <f aca="false">EXP((((AE291-AE$310)/AE$311+2)/4-1.9)^3)</f>
        <v>0.012691322263047</v>
      </c>
      <c r="AG291" s="62" t="n">
        <f aca="false">V291/U291</f>
        <v>0.51072007400207</v>
      </c>
      <c r="AH291" s="62" t="n">
        <f aca="false">EXP((((AG291-AG$310)/AG$311+2)/4-1.9)^3)</f>
        <v>0.0369077567349862</v>
      </c>
      <c r="AI291" s="62" t="n">
        <f aca="false">W291/U291</f>
        <v>0.178260498066331</v>
      </c>
      <c r="AJ291" s="62" t="n">
        <f aca="false">EXP((((AI291-AI$310)/AI$311+2)/4-1.9)^3)</f>
        <v>0.151143415437916</v>
      </c>
      <c r="AK291" s="62" t="n">
        <f aca="false">Z291/U291</f>
        <v>0.429533005725285</v>
      </c>
      <c r="AL291" s="62" t="n">
        <f aca="false">EXP((((AK291-AK$310)/AK$311+2)/4-1.9)^3)</f>
        <v>0.125302338937613</v>
      </c>
      <c r="AM291" s="62" t="n">
        <f aca="false">0.01*AD291+0.15*AF291+0.24*AH291+0.25*AJ291+0.35*AL291</f>
        <v>0.0929418178035033</v>
      </c>
      <c r="AO291" s="54" t="n">
        <f aca="false">0.01*AD291/$AM$310</f>
        <v>0.000191051250654402</v>
      </c>
      <c r="AP291" s="53" t="n">
        <f aca="false">AO291*$J$310</f>
        <v>1606.29204756448</v>
      </c>
      <c r="AQ291" s="54" t="n">
        <f aca="false">0.15*AF291/$AM$310</f>
        <v>0.000675294903333377</v>
      </c>
      <c r="AR291" s="53" t="n">
        <f aca="false">AQ291*$J$310</f>
        <v>5677.64319401087</v>
      </c>
      <c r="AS291" s="54" t="n">
        <f aca="false">0.24*AH291/$AM$310</f>
        <v>0.00314213059916366</v>
      </c>
      <c r="AT291" s="53" t="n">
        <f aca="false">AS291*$J$310</f>
        <v>26417.9343320583</v>
      </c>
      <c r="AU291" s="54" t="n">
        <f aca="false">0.25*AJ291/$AM$310</f>
        <v>0.0134036963738086</v>
      </c>
      <c r="AV291" s="53" t="n">
        <f aca="false">AU291*$J$310</f>
        <v>112693.587817252</v>
      </c>
      <c r="AW291" s="54" t="n">
        <f aca="false">0.35*AL291/$AM$310</f>
        <v>0.0155568821946649</v>
      </c>
      <c r="AX291" s="53" t="n">
        <f aca="false">AW291*$J$310</f>
        <v>130796.820583974</v>
      </c>
    </row>
    <row r="292" customFormat="false" ht="12.8" hidden="false" customHeight="false" outlineLevel="0" collapsed="false">
      <c r="A292" s="60" t="s">
        <v>86</v>
      </c>
      <c r="B292" s="50"/>
      <c r="C292" s="50"/>
      <c r="D292" s="50"/>
      <c r="E292" s="50"/>
      <c r="F292" s="50"/>
      <c r="G292" s="50"/>
      <c r="H292" s="50"/>
      <c r="I292" s="54" t="n">
        <f aca="false">AO292+AQ292+AS292+AU292+AW292</f>
        <v>0.0313699061161301</v>
      </c>
      <c r="J292" s="53" t="n">
        <f aca="false">AP292+AR292+AT292+AV292+AX292</f>
        <v>263747.191157281</v>
      </c>
      <c r="K292" s="54" t="n">
        <f aca="false">I292-DatosMinisterio!J292</f>
        <v>0</v>
      </c>
      <c r="L292" s="53" t="n">
        <f aca="false">J292-DatosMinisterio!K292</f>
        <v>0.191157281049527</v>
      </c>
      <c r="M292" s="54" t="n">
        <f aca="false">P325/P$343</f>
        <v>0.0477306375217275</v>
      </c>
      <c r="N292" s="53" t="n">
        <f aca="false">ROUND((N$310*M292),0)</f>
        <v>7624748</v>
      </c>
      <c r="O292" s="53" t="n">
        <f aca="false">N292-DatosMinisterio!L292</f>
        <v>1</v>
      </c>
      <c r="P292" s="55" t="n">
        <f aca="false">N292+J292</f>
        <v>7888495.19115728</v>
      </c>
      <c r="Q292" s="53" t="n">
        <f aca="false">P292-DatosMinisterio!M292</f>
        <v>1.19115728139877</v>
      </c>
      <c r="S292" s="55" t="n">
        <f aca="false">B292+DatosMinisterio!B292</f>
        <v>9342</v>
      </c>
      <c r="T292" s="55" t="n">
        <f aca="false">C292+DatosMinisterio!C292</f>
        <v>46</v>
      </c>
      <c r="U292" s="55" t="n">
        <f aca="false">D292+DatosMinisterio!D292</f>
        <v>483.823716682601</v>
      </c>
      <c r="V292" s="55" t="n">
        <f aca="false">E292+DatosMinisterio!E292</f>
        <v>283.780832479891</v>
      </c>
      <c r="W292" s="55" t="n">
        <f aca="false">F292+DatosMinisterio!F292</f>
        <v>54</v>
      </c>
      <c r="X292" s="55" t="n">
        <f aca="false">G292+DatosMinisterio!G292</f>
        <v>206</v>
      </c>
      <c r="Y292" s="55" t="n">
        <f aca="false">H292+DatosMinisterio!H292</f>
        <v>18</v>
      </c>
      <c r="Z292" s="55" t="n">
        <f aca="false">X292+0.33*Y292</f>
        <v>211.94</v>
      </c>
      <c r="AC292" s="61" t="n">
        <f aca="false">IF(T292&gt;0,S292/T292,0)</f>
        <v>203.086956521739</v>
      </c>
      <c r="AD292" s="62" t="n">
        <f aca="false">EXP((((AC292-AC$310)/AC$311+2)/4-1.9)^3)</f>
        <v>0.0594194222649933</v>
      </c>
      <c r="AE292" s="63" t="n">
        <f aca="false">S292/U292</f>
        <v>19.3086855354149</v>
      </c>
      <c r="AF292" s="62" t="n">
        <f aca="false">EXP((((AE292-AE$310)/AE$311+2)/4-1.9)^3)</f>
        <v>0.0510812483959005</v>
      </c>
      <c r="AG292" s="62" t="n">
        <f aca="false">V292/U292</f>
        <v>0.586537663812081</v>
      </c>
      <c r="AH292" s="62" t="n">
        <f aca="false">EXP((((AG292-AG$310)/AG$311+2)/4-1.9)^3)</f>
        <v>0.0796400818780655</v>
      </c>
      <c r="AI292" s="62" t="n">
        <f aca="false">W292/U292</f>
        <v>0.111610899048641</v>
      </c>
      <c r="AJ292" s="62" t="n">
        <f aca="false">EXP((((AI292-AI$310)/AI$311+2)/4-1.9)^3)</f>
        <v>0.0601335177761155</v>
      </c>
      <c r="AK292" s="62" t="n">
        <f aca="false">Z292/U292</f>
        <v>0.438052110080906</v>
      </c>
      <c r="AL292" s="62" t="n">
        <f aca="false">EXP((((AK292-AK$310)/AK$311+2)/4-1.9)^3)</f>
        <v>0.131515246116477</v>
      </c>
      <c r="AM292" s="62" t="n">
        <f aca="false">0.01*AD292+0.15*AF292+0.24*AH292+0.25*AJ292+0.35*AL292</f>
        <v>0.0884337167175666</v>
      </c>
      <c r="AO292" s="54" t="n">
        <f aca="false">0.01*AD292/$AM$310</f>
        <v>0.000210777265404391</v>
      </c>
      <c r="AP292" s="53" t="n">
        <f aca="false">AO292*$J$310</f>
        <v>1772.14147547723</v>
      </c>
      <c r="AQ292" s="54" t="n">
        <f aca="false">0.15*AF292/$AM$310</f>
        <v>0.00271799155223532</v>
      </c>
      <c r="AR292" s="53" t="n">
        <f aca="false">AQ292*$J$310</f>
        <v>22851.9216741513</v>
      </c>
      <c r="AS292" s="54" t="n">
        <f aca="false">0.24*AH292/$AM$310</f>
        <v>0.00678013405111011</v>
      </c>
      <c r="AT292" s="53" t="n">
        <f aca="false">AS292*$J$310</f>
        <v>57004.9940548159</v>
      </c>
      <c r="AU292" s="54" t="n">
        <f aca="false">0.25*AJ292/$AM$310</f>
        <v>0.00533275903435672</v>
      </c>
      <c r="AV292" s="53" t="n">
        <f aca="false">AU292*$J$310</f>
        <v>44835.9714952092</v>
      </c>
      <c r="AW292" s="54" t="n">
        <f aca="false">0.35*AL292/$AM$310</f>
        <v>0.0163282442130235</v>
      </c>
      <c r="AX292" s="53" t="n">
        <f aca="false">AW292*$J$310</f>
        <v>137282.162457627</v>
      </c>
    </row>
    <row r="293" customFormat="false" ht="12.8" hidden="false" customHeight="false" outlineLevel="0" collapsed="false">
      <c r="A293" s="60" t="s">
        <v>87</v>
      </c>
      <c r="B293" s="50"/>
      <c r="C293" s="50"/>
      <c r="D293" s="50"/>
      <c r="E293" s="50"/>
      <c r="F293" s="50"/>
      <c r="G293" s="50"/>
      <c r="H293" s="50"/>
      <c r="I293" s="54" t="n">
        <f aca="false">AO293+AQ293+AS293+AU293+AW293</f>
        <v>0.0140929778810488</v>
      </c>
      <c r="J293" s="53" t="n">
        <f aca="false">AP293+AR293+AT293+AV293+AX293</f>
        <v>118488.8254816</v>
      </c>
      <c r="K293" s="54" t="n">
        <f aca="false">I293-DatosMinisterio!J293</f>
        <v>0</v>
      </c>
      <c r="L293" s="53" t="n">
        <f aca="false">J293-DatosMinisterio!K293</f>
        <v>-0.174518399842782</v>
      </c>
      <c r="M293" s="54" t="n">
        <f aca="false">P326/P$343</f>
        <v>0.0203842935922526</v>
      </c>
      <c r="N293" s="53" t="n">
        <f aca="false">ROUND((N$310*M293),0)</f>
        <v>3256296</v>
      </c>
      <c r="O293" s="53" t="n">
        <f aca="false">N293-DatosMinisterio!L293</f>
        <v>-1</v>
      </c>
      <c r="P293" s="55" t="n">
        <f aca="false">N293+J293</f>
        <v>3374784.8254816</v>
      </c>
      <c r="Q293" s="53" t="n">
        <f aca="false">P293-DatosMinisterio!M293</f>
        <v>-1.17451839987189</v>
      </c>
      <c r="S293" s="55" t="n">
        <f aca="false">B293+DatosMinisterio!B293</f>
        <v>15169</v>
      </c>
      <c r="T293" s="55" t="n">
        <f aca="false">C293+DatosMinisterio!C293</f>
        <v>66</v>
      </c>
      <c r="U293" s="55" t="n">
        <f aca="false">D293+DatosMinisterio!D293</f>
        <v>714.724093585078</v>
      </c>
      <c r="V293" s="55" t="n">
        <f aca="false">E293+DatosMinisterio!E293</f>
        <v>282.043782193336</v>
      </c>
      <c r="W293" s="55" t="n">
        <f aca="false">F293+DatosMinisterio!F293</f>
        <v>68</v>
      </c>
      <c r="X293" s="55" t="n">
        <f aca="false">G293+DatosMinisterio!G293</f>
        <v>169</v>
      </c>
      <c r="Y293" s="55" t="n">
        <f aca="false">H293+DatosMinisterio!H293</f>
        <v>22</v>
      </c>
      <c r="Z293" s="55" t="n">
        <f aca="false">X293+0.33*Y293</f>
        <v>176.26</v>
      </c>
      <c r="AC293" s="61" t="n">
        <f aca="false">IF(T293&gt;0,S293/T293,0)</f>
        <v>229.833333333333</v>
      </c>
      <c r="AD293" s="62" t="n">
        <f aca="false">EXP((((AC293-AC$310)/AC$311+2)/4-1.9)^3)</f>
        <v>0.0922589407497531</v>
      </c>
      <c r="AE293" s="63" t="n">
        <f aca="false">S293/U293</f>
        <v>21.2235744340335</v>
      </c>
      <c r="AF293" s="62" t="n">
        <f aca="false">EXP((((AE293-AE$310)/AE$311+2)/4-1.9)^3)</f>
        <v>0.0829850947636177</v>
      </c>
      <c r="AG293" s="62" t="n">
        <f aca="false">V293/U293</f>
        <v>0.394619105085147</v>
      </c>
      <c r="AH293" s="62" t="n">
        <f aca="false">EXP((((AG293-AG$310)/AG$311+2)/4-1.9)^3)</f>
        <v>0.00859791824331301</v>
      </c>
      <c r="AI293" s="62" t="n">
        <f aca="false">W293/U293</f>
        <v>0.0951416086435675</v>
      </c>
      <c r="AJ293" s="62" t="n">
        <f aca="false">EXP((((AI293-AI$310)/AI$311+2)/4-1.9)^3)</f>
        <v>0.0460664429598317</v>
      </c>
      <c r="AK293" s="62" t="n">
        <f aca="false">Z293/U293</f>
        <v>0.246612646169341</v>
      </c>
      <c r="AL293" s="62" t="n">
        <f aca="false">EXP((((AK293-AK$310)/AK$311+2)/4-1.9)^3)</f>
        <v>0.0365100473285652</v>
      </c>
      <c r="AM293" s="62" t="n">
        <f aca="false">0.01*AD293+0.15*AF293+0.24*AH293+0.25*AJ293+0.35*AL293</f>
        <v>0.039728981305391</v>
      </c>
      <c r="AO293" s="54" t="n">
        <f aca="false">0.01*AD293/$AM$310</f>
        <v>0.00032726819782284</v>
      </c>
      <c r="AP293" s="53" t="n">
        <f aca="false">AO293*$J$310</f>
        <v>2751.5564634252</v>
      </c>
      <c r="AQ293" s="54" t="n">
        <f aca="false">0.15*AF293/$AM$310</f>
        <v>0.00441556918853734</v>
      </c>
      <c r="AR293" s="53" t="n">
        <f aca="false">AQ293*$J$310</f>
        <v>37124.560288006</v>
      </c>
      <c r="AS293" s="54" t="n">
        <f aca="false">0.24*AH293/$AM$310</f>
        <v>0.000731981144110338</v>
      </c>
      <c r="AT293" s="53" t="n">
        <f aca="false">AS293*$J$310</f>
        <v>6154.24126627928</v>
      </c>
      <c r="AU293" s="54" t="n">
        <f aca="false">0.25*AJ293/$AM$310</f>
        <v>0.00408526307723003</v>
      </c>
      <c r="AV293" s="53" t="n">
        <f aca="false">AU293*$J$310</f>
        <v>34347.4621112731</v>
      </c>
      <c r="AW293" s="54" t="n">
        <f aca="false">0.35*AL293/$AM$310</f>
        <v>0.00453289627334827</v>
      </c>
      <c r="AX293" s="53" t="n">
        <f aca="false">AW293*$J$310</f>
        <v>38111.0053526166</v>
      </c>
    </row>
    <row r="294" customFormat="false" ht="12.8" hidden="false" customHeight="false" outlineLevel="0" collapsed="false">
      <c r="A294" s="60" t="s">
        <v>88</v>
      </c>
      <c r="B294" s="50"/>
      <c r="C294" s="50"/>
      <c r="D294" s="50"/>
      <c r="E294" s="50"/>
      <c r="F294" s="50"/>
      <c r="G294" s="50"/>
      <c r="H294" s="50"/>
      <c r="I294" s="54" t="n">
        <f aca="false">AO294+AQ294+AS294+AU294+AW294</f>
        <v>0.0131041981540367</v>
      </c>
      <c r="J294" s="53" t="n">
        <f aca="false">AP294+AR294+AT294+AV294+AX294</f>
        <v>110175.511609787</v>
      </c>
      <c r="K294" s="54" t="n">
        <f aca="false">I294-DatosMinisterio!J294</f>
        <v>0</v>
      </c>
      <c r="L294" s="53" t="n">
        <f aca="false">J294-DatosMinisterio!K294</f>
        <v>-0.488390212995</v>
      </c>
      <c r="M294" s="54" t="n">
        <f aca="false">P327/P$343</f>
        <v>0.019631584500113</v>
      </c>
      <c r="N294" s="53" t="n">
        <f aca="false">ROUND((N$310*M294),0)</f>
        <v>3136054</v>
      </c>
      <c r="O294" s="53" t="n">
        <f aca="false">N294-DatosMinisterio!L294</f>
        <v>1</v>
      </c>
      <c r="P294" s="55" t="n">
        <f aca="false">N294+J294</f>
        <v>3246229.51160979</v>
      </c>
      <c r="Q294" s="53" t="n">
        <f aca="false">P294-DatosMinisterio!M294</f>
        <v>0.511609787121415</v>
      </c>
      <c r="S294" s="55" t="n">
        <f aca="false">B294+DatosMinisterio!B294</f>
        <v>6546</v>
      </c>
      <c r="T294" s="55" t="n">
        <f aca="false">C294+DatosMinisterio!C294</f>
        <v>46</v>
      </c>
      <c r="U294" s="55" t="n">
        <f aca="false">D294+DatosMinisterio!D294</f>
        <v>334.063185195971</v>
      </c>
      <c r="V294" s="55" t="n">
        <f aca="false">E294+DatosMinisterio!E294</f>
        <v>164.164233836771</v>
      </c>
      <c r="W294" s="55" t="n">
        <f aca="false">F294+DatosMinisterio!F294</f>
        <v>25</v>
      </c>
      <c r="X294" s="55" t="n">
        <f aca="false">G294+DatosMinisterio!G294</f>
        <v>82</v>
      </c>
      <c r="Y294" s="55" t="n">
        <f aca="false">H294+DatosMinisterio!H294</f>
        <v>6</v>
      </c>
      <c r="Z294" s="55" t="n">
        <f aca="false">X294+0.33*Y294</f>
        <v>83.98</v>
      </c>
      <c r="AC294" s="61" t="n">
        <f aca="false">IF(T294&gt;0,S294/T294,0)</f>
        <v>142.304347826087</v>
      </c>
      <c r="AD294" s="62" t="n">
        <f aca="false">EXP((((AC294-AC$310)/AC$311+2)/4-1.9)^3)</f>
        <v>0.018000815385285</v>
      </c>
      <c r="AE294" s="63" t="n">
        <f aca="false">S294/U294</f>
        <v>19.5950954492634</v>
      </c>
      <c r="AF294" s="62" t="n">
        <f aca="false">EXP((((AE294-AE$310)/AE$311+2)/4-1.9)^3)</f>
        <v>0.0551293854537675</v>
      </c>
      <c r="AG294" s="62" t="n">
        <f aca="false">V294/U294</f>
        <v>0.491416717290975</v>
      </c>
      <c r="AH294" s="62" t="n">
        <f aca="false">EXP((((AG294-AG$310)/AG$311+2)/4-1.9)^3)</f>
        <v>0.0296783991521079</v>
      </c>
      <c r="AI294" s="62" t="n">
        <f aca="false">W294/U294</f>
        <v>0.0748361421068721</v>
      </c>
      <c r="AJ294" s="62" t="n">
        <f aca="false">EXP((((AI294-AI$310)/AI$311+2)/4-1.9)^3)</f>
        <v>0.032427288972965</v>
      </c>
      <c r="AK294" s="62" t="n">
        <f aca="false">Z294/U294</f>
        <v>0.251389568565405</v>
      </c>
      <c r="AL294" s="62" t="n">
        <f aca="false">EXP((((AK294-AK$310)/AK$311+2)/4-1.9)^3)</f>
        <v>0.0378928449596667</v>
      </c>
      <c r="AM294" s="62" t="n">
        <f aca="false">0.01*AD294+0.15*AF294+0.24*AH294+0.25*AJ294+0.35*AL294</f>
        <v>0.0369415497475485</v>
      </c>
      <c r="AO294" s="54" t="n">
        <f aca="false">0.01*AD294/$AM$310</f>
        <v>6.38539133726141E-005</v>
      </c>
      <c r="AP294" s="53" t="n">
        <f aca="false">AO294*$J$310</f>
        <v>536.861354767259</v>
      </c>
      <c r="AQ294" s="54" t="n">
        <f aca="false">0.15*AF294/$AM$310</f>
        <v>0.00293338962239009</v>
      </c>
      <c r="AR294" s="53" t="n">
        <f aca="false">AQ294*$J$310</f>
        <v>24662.9132586881</v>
      </c>
      <c r="AS294" s="54" t="n">
        <f aca="false">0.24*AH294/$AM$310</f>
        <v>0.002526661448964</v>
      </c>
      <c r="AT294" s="53" t="n">
        <f aca="false">AS294*$J$310</f>
        <v>21243.2851313821</v>
      </c>
      <c r="AU294" s="54" t="n">
        <f aca="false">0.25*AJ294/$AM$310</f>
        <v>0.00287571598378966</v>
      </c>
      <c r="AV294" s="53" t="n">
        <f aca="false">AU294*$J$310</f>
        <v>24178.0134911091</v>
      </c>
      <c r="AW294" s="54" t="n">
        <f aca="false">0.35*AL294/$AM$310</f>
        <v>0.00470457718552038</v>
      </c>
      <c r="AX294" s="53" t="n">
        <f aca="false">AW294*$J$310</f>
        <v>39554.4383738404</v>
      </c>
    </row>
    <row r="295" customFormat="false" ht="12.8" hidden="false" customHeight="false" outlineLevel="0" collapsed="false">
      <c r="A295" s="60" t="s">
        <v>89</v>
      </c>
      <c r="B295" s="50"/>
      <c r="C295" s="50"/>
      <c r="D295" s="50"/>
      <c r="E295" s="50"/>
      <c r="F295" s="50"/>
      <c r="G295" s="50"/>
      <c r="H295" s="50"/>
      <c r="I295" s="54" t="n">
        <f aca="false">AO295+AQ295+AS295+AU295+AW295</f>
        <v>0.0224852922004038</v>
      </c>
      <c r="J295" s="53" t="n">
        <f aca="false">AP295+AR295+AT295+AV295+AX295</f>
        <v>189048.466968725</v>
      </c>
      <c r="K295" s="54" t="n">
        <f aca="false">I295-DatosMinisterio!J295</f>
        <v>-1.59594559789866E-016</v>
      </c>
      <c r="L295" s="53" t="n">
        <f aca="false">J295-DatosMinisterio!K295</f>
        <v>0.466968725348124</v>
      </c>
      <c r="M295" s="54" t="n">
        <f aca="false">P328/P$343</f>
        <v>0.0205777912318587</v>
      </c>
      <c r="N295" s="53" t="n">
        <f aca="false">ROUND((N$310*M295),0)</f>
        <v>3287207</v>
      </c>
      <c r="O295" s="53" t="n">
        <f aca="false">N295-DatosMinisterio!L295</f>
        <v>-1</v>
      </c>
      <c r="P295" s="55" t="n">
        <f aca="false">N295+J295</f>
        <v>3476255.46696873</v>
      </c>
      <c r="Q295" s="53" t="n">
        <f aca="false">P295-DatosMinisterio!M295</f>
        <v>-0.533031274564564</v>
      </c>
      <c r="S295" s="55" t="n">
        <f aca="false">B295+DatosMinisterio!B295</f>
        <v>7922</v>
      </c>
      <c r="T295" s="55" t="n">
        <f aca="false">C295+DatosMinisterio!C295</f>
        <v>36</v>
      </c>
      <c r="U295" s="55" t="n">
        <f aca="false">D295+DatosMinisterio!D295</f>
        <v>303.046995606922</v>
      </c>
      <c r="V295" s="55" t="n">
        <f aca="false">E295+DatosMinisterio!E295</f>
        <v>121.311558441558</v>
      </c>
      <c r="W295" s="55" t="n">
        <f aca="false">F295+DatosMinisterio!F295</f>
        <v>18</v>
      </c>
      <c r="X295" s="55" t="n">
        <f aca="false">G295+DatosMinisterio!G295</f>
        <v>92</v>
      </c>
      <c r="Y295" s="55" t="n">
        <f aca="false">H295+DatosMinisterio!H295</f>
        <v>6</v>
      </c>
      <c r="Z295" s="55" t="n">
        <f aca="false">X295+0.33*Y295</f>
        <v>93.98</v>
      </c>
      <c r="AC295" s="61" t="n">
        <f aca="false">IF(T295&gt;0,S295/T295,0)</f>
        <v>220.055555555556</v>
      </c>
      <c r="AD295" s="62" t="n">
        <f aca="false">EXP((((AC295-AC$310)/AC$311+2)/4-1.9)^3)</f>
        <v>0.0790041113387522</v>
      </c>
      <c r="AE295" s="63" t="n">
        <f aca="false">S295/U295</f>
        <v>26.1411600010565</v>
      </c>
      <c r="AF295" s="62" t="n">
        <f aca="false">EXP((((AE295-AE$310)/AE$311+2)/4-1.9)^3)</f>
        <v>0.225203440597597</v>
      </c>
      <c r="AG295" s="62" t="n">
        <f aca="false">V295/U295</f>
        <v>0.400306091794784</v>
      </c>
      <c r="AH295" s="62" t="n">
        <f aca="false">EXP((((AG295-AG$310)/AG$311+2)/4-1.9)^3)</f>
        <v>0.00931185441272943</v>
      </c>
      <c r="AI295" s="62" t="n">
        <f aca="false">W295/U295</f>
        <v>0.0593967281013653</v>
      </c>
      <c r="AJ295" s="62" t="n">
        <f aca="false">EXP((((AI295-AI$310)/AI$311+2)/4-1.9)^3)</f>
        <v>0.024407176849366</v>
      </c>
      <c r="AK295" s="62" t="n">
        <f aca="false">Z295/U295</f>
        <v>0.310116917053684</v>
      </c>
      <c r="AL295" s="62" t="n">
        <f aca="false">EXP((((AK295-AK$310)/AK$311+2)/4-1.9)^3)</f>
        <v>0.0585149741260972</v>
      </c>
      <c r="AM295" s="62" t="n">
        <f aca="false">0.01*AD295+0.15*AF295+0.24*AH295+0.25*AJ295+0.35*AL295</f>
        <v>0.0633874374185576</v>
      </c>
      <c r="AO295" s="54" t="n">
        <f aca="false">0.01*AD295/$AM$310</f>
        <v>0.000280249620560462</v>
      </c>
      <c r="AP295" s="53" t="n">
        <f aca="false">AO295*$J$310</f>
        <v>2356.24072230517</v>
      </c>
      <c r="AQ295" s="54" t="n">
        <f aca="false">0.15*AF295/$AM$310</f>
        <v>0.011982891340763</v>
      </c>
      <c r="AR295" s="53" t="n">
        <f aca="false">AQ295*$J$310</f>
        <v>100747.956381166</v>
      </c>
      <c r="AS295" s="54" t="n">
        <f aca="false">0.24*AH295/$AM$310</f>
        <v>0.000792761881879928</v>
      </c>
      <c r="AT295" s="53" t="n">
        <f aca="false">AS295*$J$310</f>
        <v>6665.26443618778</v>
      </c>
      <c r="AU295" s="54" t="n">
        <f aca="false">0.25*AJ295/$AM$310</f>
        <v>0.00216447661238099</v>
      </c>
      <c r="AV295" s="53" t="n">
        <f aca="false">AU295*$J$310</f>
        <v>18198.161790085</v>
      </c>
      <c r="AW295" s="54" t="n">
        <f aca="false">0.35*AL295/$AM$310</f>
        <v>0.00726491274481951</v>
      </c>
      <c r="AX295" s="53" t="n">
        <f aca="false">AW295*$J$310</f>
        <v>61080.8436389817</v>
      </c>
    </row>
    <row r="296" customFormat="false" ht="12.8" hidden="false" customHeight="false" outlineLevel="0" collapsed="false">
      <c r="A296" s="60" t="s">
        <v>90</v>
      </c>
      <c r="B296" s="50"/>
      <c r="C296" s="50"/>
      <c r="D296" s="50"/>
      <c r="E296" s="50"/>
      <c r="F296" s="50"/>
      <c r="G296" s="50"/>
      <c r="H296" s="50"/>
      <c r="I296" s="54" t="n">
        <f aca="false">AO296+AQ296+AS296+AU296+AW296</f>
        <v>0.0357533957354511</v>
      </c>
      <c r="J296" s="53" t="n">
        <f aca="false">AP296+AR296+AT296+AV296+AX296</f>
        <v>300602.037655166</v>
      </c>
      <c r="K296" s="54" t="n">
        <f aca="false">I296-DatosMinisterio!J296</f>
        <v>0</v>
      </c>
      <c r="L296" s="53" t="n">
        <f aca="false">J296-DatosMinisterio!K296</f>
        <v>0.0376551655936055</v>
      </c>
      <c r="M296" s="54" t="n">
        <f aca="false">P329/P$343</f>
        <v>0.0223585010714111</v>
      </c>
      <c r="N296" s="53" t="n">
        <f aca="false">ROUND((N$310*M296),0)</f>
        <v>3571667</v>
      </c>
      <c r="O296" s="53" t="n">
        <f aca="false">N296-DatosMinisterio!L296</f>
        <v>0</v>
      </c>
      <c r="P296" s="55" t="n">
        <f aca="false">N296+J296</f>
        <v>3872269.03765517</v>
      </c>
      <c r="Q296" s="53" t="n">
        <f aca="false">P296-DatosMinisterio!M296</f>
        <v>0.0376551654189825</v>
      </c>
      <c r="S296" s="55" t="n">
        <f aca="false">B296+DatosMinisterio!B296</f>
        <v>10284</v>
      </c>
      <c r="T296" s="55" t="n">
        <f aca="false">C296+DatosMinisterio!C296</f>
        <v>41</v>
      </c>
      <c r="U296" s="55" t="n">
        <f aca="false">D296+DatosMinisterio!D296</f>
        <v>427.436413251261</v>
      </c>
      <c r="V296" s="55" t="n">
        <f aca="false">E296+DatosMinisterio!E296</f>
        <v>314.096467598249</v>
      </c>
      <c r="W296" s="55" t="n">
        <f aca="false">F296+DatosMinisterio!F296</f>
        <v>29</v>
      </c>
      <c r="X296" s="55" t="n">
        <f aca="false">G296+DatosMinisterio!G296</f>
        <v>88</v>
      </c>
      <c r="Y296" s="55" t="n">
        <f aca="false">H296+DatosMinisterio!H296</f>
        <v>6</v>
      </c>
      <c r="Z296" s="55" t="n">
        <f aca="false">X296+0.33*Y296</f>
        <v>89.98</v>
      </c>
      <c r="AC296" s="61" t="n">
        <f aca="false">IF(T296&gt;0,S296/T296,0)</f>
        <v>250.829268292683</v>
      </c>
      <c r="AD296" s="62" t="n">
        <f aca="false">EXP((((AC296-AC$310)/AC$311+2)/4-1.9)^3)</f>
        <v>0.125967725395801</v>
      </c>
      <c r="AE296" s="63" t="n">
        <f aca="false">S296/U296</f>
        <v>24.0597190159247</v>
      </c>
      <c r="AF296" s="62" t="n">
        <f aca="false">EXP((((AE296-AE$310)/AE$311+2)/4-1.9)^3)</f>
        <v>0.153807702049791</v>
      </c>
      <c r="AG296" s="62" t="n">
        <f aca="false">V296/U296</f>
        <v>0.73483787964881</v>
      </c>
      <c r="AH296" s="62" t="n">
        <f aca="false">EXP((((AG296-AG$310)/AG$311+2)/4-1.9)^3)</f>
        <v>0.248990650450547</v>
      </c>
      <c r="AI296" s="62" t="n">
        <f aca="false">W296/U296</f>
        <v>0.0678463488391497</v>
      </c>
      <c r="AJ296" s="62" t="n">
        <f aca="false">EXP((((AI296-AI$310)/AI$311+2)/4-1.9)^3)</f>
        <v>0.0285665955153694</v>
      </c>
      <c r="AK296" s="62" t="n">
        <f aca="false">Z296/U296</f>
        <v>0.210510843742989</v>
      </c>
      <c r="AL296" s="62" t="n">
        <f aca="false">EXP((((AK296-AK$310)/AK$311+2)/4-1.9)^3)</f>
        <v>0.0273165973787638</v>
      </c>
      <c r="AM296" s="62" t="n">
        <f aca="false">0.01*AD296+0.15*AF296+0.24*AH296+0.25*AJ296+0.35*AL296</f>
        <v>0.100791046630967</v>
      </c>
      <c r="AO296" s="54" t="n">
        <f aca="false">0.01*AD296/$AM$310</f>
        <v>0.000446842659791067</v>
      </c>
      <c r="AP296" s="53" t="n">
        <f aca="false">AO296*$J$310</f>
        <v>3756.89668859236</v>
      </c>
      <c r="AQ296" s="54" t="n">
        <f aca="false">0.15*AF296/$AM$310</f>
        <v>0.00818398234123051</v>
      </c>
      <c r="AR296" s="53" t="n">
        <f aca="false">AQ296*$J$310</f>
        <v>68808.0591312467</v>
      </c>
      <c r="AS296" s="54" t="n">
        <f aca="false">0.24*AH296/$AM$310</f>
        <v>0.021197742992185</v>
      </c>
      <c r="AT296" s="53" t="n">
        <f aca="false">AS296*$J$310</f>
        <v>178223.203868245</v>
      </c>
      <c r="AU296" s="54" t="n">
        <f aca="false">0.25*AJ296/$AM$310</f>
        <v>0.00253334206860433</v>
      </c>
      <c r="AV296" s="53" t="n">
        <f aca="false">AU296*$J$310</f>
        <v>21299.4534431012</v>
      </c>
      <c r="AW296" s="54" t="n">
        <f aca="false">0.35*AL296/$AM$310</f>
        <v>0.00339148567364017</v>
      </c>
      <c r="AX296" s="53" t="n">
        <f aca="false">AW296*$J$310</f>
        <v>28514.4245239808</v>
      </c>
    </row>
    <row r="297" customFormat="false" ht="12.8" hidden="false" customHeight="false" outlineLevel="0" collapsed="false">
      <c r="A297" s="60" t="s">
        <v>91</v>
      </c>
      <c r="B297" s="50"/>
      <c r="C297" s="50"/>
      <c r="D297" s="50"/>
      <c r="E297" s="50"/>
      <c r="F297" s="50"/>
      <c r="G297" s="50"/>
      <c r="H297" s="50"/>
      <c r="I297" s="54" t="n">
        <f aca="false">AO297+AQ297+AS297+AU297+AW297</f>
        <v>0.0950187816572211</v>
      </c>
      <c r="J297" s="53" t="n">
        <f aca="false">AP297+AR297+AT297+AV297+AX297</f>
        <v>798884.659600335</v>
      </c>
      <c r="K297" s="54" t="n">
        <f aca="false">I297-DatosMinisterio!J297</f>
        <v>0</v>
      </c>
      <c r="L297" s="53" t="n">
        <f aca="false">J297-DatosMinisterio!K297</f>
        <v>-0.340399664826691</v>
      </c>
      <c r="M297" s="54" t="n">
        <f aca="false">P330/P$343</f>
        <v>0.0250644700033464</v>
      </c>
      <c r="N297" s="53" t="n">
        <f aca="false">ROUND((N$310*M297),0)</f>
        <v>4003933</v>
      </c>
      <c r="O297" s="53" t="n">
        <f aca="false">N297-DatosMinisterio!L297</f>
        <v>0</v>
      </c>
      <c r="P297" s="55" t="n">
        <f aca="false">N297+J297</f>
        <v>4802817.65960034</v>
      </c>
      <c r="Q297" s="53" t="n">
        <f aca="false">P297-DatosMinisterio!M297</f>
        <v>-0.340399664826691</v>
      </c>
      <c r="S297" s="55" t="n">
        <f aca="false">B297+DatosMinisterio!B297</f>
        <v>7536</v>
      </c>
      <c r="T297" s="55" t="n">
        <f aca="false">C297+DatosMinisterio!C297</f>
        <v>48</v>
      </c>
      <c r="U297" s="55" t="n">
        <f aca="false">D297+DatosMinisterio!D297</f>
        <v>309.103207570185</v>
      </c>
      <c r="V297" s="55" t="n">
        <f aca="false">E297+DatosMinisterio!E297</f>
        <v>193.135497835498</v>
      </c>
      <c r="W297" s="55" t="n">
        <f aca="false">F297+DatosMinisterio!F297</f>
        <v>74</v>
      </c>
      <c r="X297" s="55" t="n">
        <f aca="false">G297+DatosMinisterio!G297</f>
        <v>206</v>
      </c>
      <c r="Y297" s="55" t="n">
        <f aca="false">H297+DatosMinisterio!H297</f>
        <v>30</v>
      </c>
      <c r="Z297" s="55" t="n">
        <f aca="false">X297+0.33*Y297</f>
        <v>215.9</v>
      </c>
      <c r="AC297" s="61" t="n">
        <f aca="false">IF(T297&gt;0,S297/T297,0)</f>
        <v>157</v>
      </c>
      <c r="AD297" s="62" t="n">
        <f aca="false">EXP((((AC297-AC$310)/AC$311+2)/4-1.9)^3)</f>
        <v>0.024657670918035</v>
      </c>
      <c r="AE297" s="63" t="n">
        <f aca="false">S297/U297</f>
        <v>24.3802064017368</v>
      </c>
      <c r="AF297" s="62" t="n">
        <f aca="false">EXP((((AE297-AE$310)/AE$311+2)/4-1.9)^3)</f>
        <v>0.16372918721342</v>
      </c>
      <c r="AG297" s="62" t="n">
        <f aca="false">V297/U297</f>
        <v>0.624825278759505</v>
      </c>
      <c r="AH297" s="62" t="n">
        <f aca="false">EXP((((AG297-AG$310)/AG$311+2)/4-1.9)^3)</f>
        <v>0.11169730600125</v>
      </c>
      <c r="AI297" s="62" t="n">
        <f aca="false">W297/U297</f>
        <v>0.239402239082872</v>
      </c>
      <c r="AJ297" s="62" t="n">
        <f aca="false">EXP((((AI297-AI$310)/AI$311+2)/4-1.9)^3)</f>
        <v>0.288023879754001</v>
      </c>
      <c r="AK297" s="62" t="n">
        <f aca="false">Z297/U297</f>
        <v>0.698472208351244</v>
      </c>
      <c r="AL297" s="62" t="n">
        <f aca="false">EXP((((AK297-AK$310)/AK$311+2)/4-1.9)^3)</f>
        <v>0.412127365711164</v>
      </c>
      <c r="AM297" s="62" t="n">
        <f aca="false">0.01*AD297+0.15*AF297+0.24*AH297+0.25*AJ297+0.35*AL297</f>
        <v>0.267863856168901</v>
      </c>
      <c r="AO297" s="54" t="n">
        <f aca="false">0.01*AD297/$AM$310</f>
        <v>8.74676368303697E-005</v>
      </c>
      <c r="AP297" s="53" t="n">
        <f aca="false">AO297*$J$310</f>
        <v>735.397276796858</v>
      </c>
      <c r="AQ297" s="54" t="n">
        <f aca="false">0.15*AF297/$AM$310</f>
        <v>0.00871189647229034</v>
      </c>
      <c r="AR297" s="53" t="n">
        <f aca="false">AQ297*$J$310</f>
        <v>73246.5763752519</v>
      </c>
      <c r="AS297" s="54" t="n">
        <f aca="false">0.24*AH297/$AM$310</f>
        <v>0.00950931603756834</v>
      </c>
      <c r="AT297" s="53" t="n">
        <f aca="false">AS297*$J$310</f>
        <v>79951.0009832614</v>
      </c>
      <c r="AU297" s="54" t="n">
        <f aca="false">0.25*AJ297/$AM$310</f>
        <v>0.0255425260931382</v>
      </c>
      <c r="AV297" s="53" t="n">
        <f aca="false">AU297*$J$310</f>
        <v>214752.619506974</v>
      </c>
      <c r="AW297" s="54" t="n">
        <f aca="false">0.35*AL297/$AM$310</f>
        <v>0.0511675754173938</v>
      </c>
      <c r="AX297" s="53" t="n">
        <f aca="false">AW297*$J$310</f>
        <v>430199.065458051</v>
      </c>
    </row>
    <row r="298" customFormat="false" ht="12.8" hidden="false" customHeight="false" outlineLevel="0" collapsed="false">
      <c r="A298" s="60" t="s">
        <v>92</v>
      </c>
      <c r="B298" s="50"/>
      <c r="C298" s="50"/>
      <c r="D298" s="50"/>
      <c r="E298" s="50"/>
      <c r="F298" s="50"/>
      <c r="G298" s="50"/>
      <c r="H298" s="50"/>
      <c r="I298" s="54" t="n">
        <f aca="false">AO298+AQ298+AS298+AU298+AW298</f>
        <v>0.00746260444560039</v>
      </c>
      <c r="J298" s="53" t="n">
        <f aca="false">AP298+AR298+AT298+AV298+AX298</f>
        <v>62742.9662670521</v>
      </c>
      <c r="K298" s="54" t="n">
        <f aca="false">I298-DatosMinisterio!J298</f>
        <v>0</v>
      </c>
      <c r="L298" s="53" t="n">
        <f aca="false">J298-DatosMinisterio!K298</f>
        <v>-0.0337329479225446</v>
      </c>
      <c r="M298" s="54" t="n">
        <f aca="false">P331/P$343</f>
        <v>0.0102843600636125</v>
      </c>
      <c r="N298" s="53" t="n">
        <f aca="false">ROUND((N$310*M298),0)</f>
        <v>1642879</v>
      </c>
      <c r="O298" s="53" t="n">
        <f aca="false">N298-DatosMinisterio!L298</f>
        <v>0</v>
      </c>
      <c r="P298" s="55" t="n">
        <f aca="false">N298+J298</f>
        <v>1705621.96626705</v>
      </c>
      <c r="Q298" s="53" t="n">
        <f aca="false">P298-DatosMinisterio!M298</f>
        <v>-0.0337329478934407</v>
      </c>
      <c r="S298" s="55" t="n">
        <f aca="false">B298+DatosMinisterio!B298</f>
        <v>2104</v>
      </c>
      <c r="T298" s="55" t="n">
        <f aca="false">C298+DatosMinisterio!C298</f>
        <v>23</v>
      </c>
      <c r="U298" s="55" t="n">
        <f aca="false">D298+DatosMinisterio!D298</f>
        <v>194.694993412385</v>
      </c>
      <c r="V298" s="55" t="n">
        <f aca="false">E298+DatosMinisterio!E298</f>
        <v>64.7404479578393</v>
      </c>
      <c r="W298" s="55" t="n">
        <f aca="false">F298+DatosMinisterio!F298</f>
        <v>10</v>
      </c>
      <c r="X298" s="55" t="n">
        <f aca="false">G298+DatosMinisterio!G298</f>
        <v>43</v>
      </c>
      <c r="Y298" s="55" t="n">
        <f aca="false">H298+DatosMinisterio!H298</f>
        <v>25</v>
      </c>
      <c r="Z298" s="55" t="n">
        <f aca="false">X298+0.33*Y298</f>
        <v>51.25</v>
      </c>
      <c r="AC298" s="61" t="n">
        <f aca="false">IF(T298&gt;0,S298/T298,0)</f>
        <v>91.4782608695652</v>
      </c>
      <c r="AD298" s="62" t="n">
        <f aca="false">EXP((((AC298-AC$310)/AC$311+2)/4-1.9)^3)</f>
        <v>0.0052880921420175</v>
      </c>
      <c r="AE298" s="63" t="n">
        <f aca="false">S298/U298</f>
        <v>10.8066466585687</v>
      </c>
      <c r="AF298" s="62" t="n">
        <f aca="false">EXP((((AE298-AE$310)/AE$311+2)/4-1.9)^3)</f>
        <v>0.00276102558108433</v>
      </c>
      <c r="AG298" s="62" t="n">
        <f aca="false">V298/U298</f>
        <v>0.332522407603528</v>
      </c>
      <c r="AH298" s="62" t="n">
        <f aca="false">EXP((((AG298-AG$310)/AG$311+2)/4-1.9)^3)</f>
        <v>0.00338969563176378</v>
      </c>
      <c r="AI298" s="62" t="n">
        <f aca="false">W298/U298</f>
        <v>0.0513623890616382</v>
      </c>
      <c r="AJ298" s="62" t="n">
        <f aca="false">EXP((((AI298-AI$310)/AI$311+2)/4-1.9)^3)</f>
        <v>0.0209263126443101</v>
      </c>
      <c r="AK298" s="62" t="n">
        <f aca="false">Z298/U298</f>
        <v>0.263232243940896</v>
      </c>
      <c r="AL298" s="62" t="n">
        <f aca="false">EXP((((AK298-AK$310)/AK$311+2)/4-1.9)^3)</f>
        <v>0.0415011607852412</v>
      </c>
      <c r="AM298" s="62" t="n">
        <f aca="false">0.01*AD298+0.15*AF298+0.24*AH298+0.25*AJ298+0.35*AL298</f>
        <v>0.0210375461461181</v>
      </c>
      <c r="AO298" s="54" t="n">
        <f aca="false">0.01*AD298/$AM$310</f>
        <v>1.87583379038939E-005</v>
      </c>
      <c r="AP298" s="53" t="n">
        <f aca="false">AO298*$J$310</f>
        <v>157.713539677673</v>
      </c>
      <c r="AQ298" s="54" t="n">
        <f aca="false">0.15*AF298/$AM$310</f>
        <v>0.000146911918571965</v>
      </c>
      <c r="AR298" s="53" t="n">
        <f aca="false">AQ298*$J$310</f>
        <v>1235.18399218158</v>
      </c>
      <c r="AS298" s="54" t="n">
        <f aca="false">0.24*AH298/$AM$310</f>
        <v>0.000288580702503655</v>
      </c>
      <c r="AT298" s="53" t="n">
        <f aca="false">AS298*$J$310</f>
        <v>2426.28554340486</v>
      </c>
      <c r="AU298" s="54" t="n">
        <f aca="false">0.25*AJ298/$AM$310</f>
        <v>0.00185578670493217</v>
      </c>
      <c r="AV298" s="53" t="n">
        <f aca="false">AU298*$J$310</f>
        <v>15602.805089723</v>
      </c>
      <c r="AW298" s="54" t="n">
        <f aca="false">0.35*AL298/$AM$310</f>
        <v>0.0051525667816887</v>
      </c>
      <c r="AX298" s="53" t="n">
        <f aca="false">AW298*$J$310</f>
        <v>43320.978102065</v>
      </c>
    </row>
    <row r="299" customFormat="false" ht="12.8" hidden="false" customHeight="false" outlineLevel="0" collapsed="false">
      <c r="A299" s="60" t="s">
        <v>93</v>
      </c>
      <c r="B299" s="50"/>
      <c r="C299" s="50"/>
      <c r="D299" s="50"/>
      <c r="E299" s="50"/>
      <c r="F299" s="50"/>
      <c r="G299" s="50"/>
      <c r="H299" s="50"/>
      <c r="I299" s="54" t="n">
        <f aca="false">AO299+AQ299+AS299+AU299+AW299</f>
        <v>0.0897418796055223</v>
      </c>
      <c r="J299" s="53" t="n">
        <f aca="false">AP299+AR299+AT299+AV299+AX299</f>
        <v>754518.31406537</v>
      </c>
      <c r="K299" s="54" t="n">
        <f aca="false">I299-DatosMinisterio!J299</f>
        <v>-3.88578058618805E-016</v>
      </c>
      <c r="L299" s="53" t="n">
        <f aca="false">J299-DatosMinisterio!K299</f>
        <v>0.314065369777381</v>
      </c>
      <c r="M299" s="54" t="n">
        <f aca="false">P332/P$343</f>
        <v>0.0606131468411801</v>
      </c>
      <c r="N299" s="53" t="n">
        <f aca="false">ROUND((N$310*M299),0)</f>
        <v>9682669</v>
      </c>
      <c r="O299" s="53" t="n">
        <f aca="false">N299-DatosMinisterio!L299</f>
        <v>0</v>
      </c>
      <c r="P299" s="55" t="n">
        <f aca="false">N299+J299</f>
        <v>10437187.3140654</v>
      </c>
      <c r="Q299" s="53" t="n">
        <f aca="false">P299-DatosMinisterio!M299</f>
        <v>0.314065370708704</v>
      </c>
      <c r="S299" s="55" t="n">
        <f aca="false">B299+DatosMinisterio!B299</f>
        <v>7221</v>
      </c>
      <c r="T299" s="55" t="n">
        <f aca="false">C299+DatosMinisterio!C299</f>
        <v>26</v>
      </c>
      <c r="U299" s="55" t="n">
        <f aca="false">D299+DatosMinisterio!D299</f>
        <v>324.954338406309</v>
      </c>
      <c r="V299" s="55" t="n">
        <f aca="false">E299+DatosMinisterio!E299</f>
        <v>290.590702042672</v>
      </c>
      <c r="W299" s="55" t="n">
        <f aca="false">F299+DatosMinisterio!F299</f>
        <v>61</v>
      </c>
      <c r="X299" s="55" t="n">
        <f aca="false">G299+DatosMinisterio!G299</f>
        <v>147</v>
      </c>
      <c r="Y299" s="55" t="n">
        <f aca="false">H299+DatosMinisterio!H299</f>
        <v>46</v>
      </c>
      <c r="Z299" s="55" t="n">
        <f aca="false">X299+0.33*Y299</f>
        <v>162.18</v>
      </c>
      <c r="AC299" s="61" t="n">
        <f aca="false">IF(T299&gt;0,S299/T299,0)</f>
        <v>277.730769230769</v>
      </c>
      <c r="AD299" s="62" t="n">
        <f aca="false">EXP((((AC299-AC$310)/AC$311+2)/4-1.9)^3)</f>
        <v>0.180142459206891</v>
      </c>
      <c r="AE299" s="63" t="n">
        <f aca="false">S299/U299</f>
        <v>22.2215836089905</v>
      </c>
      <c r="AF299" s="62" t="n">
        <f aca="false">EXP((((AE299-AE$310)/AE$311+2)/4-1.9)^3)</f>
        <v>0.104501082679785</v>
      </c>
      <c r="AG299" s="62" t="n">
        <f aca="false">V299/U299</f>
        <v>0.894250876808821</v>
      </c>
      <c r="AH299" s="62" t="n">
        <f aca="false">EXP((((AG299-AG$310)/AG$311+2)/4-1.9)^3)</f>
        <v>0.539839991898233</v>
      </c>
      <c r="AI299" s="62" t="n">
        <f aca="false">W299/U299</f>
        <v>0.187718681643598</v>
      </c>
      <c r="AJ299" s="62" t="n">
        <f aca="false">EXP((((AI299-AI$310)/AI$311+2)/4-1.9)^3)</f>
        <v>0.168993214191383</v>
      </c>
      <c r="AK299" s="62" t="n">
        <f aca="false">Z299/U299</f>
        <v>0.499085504737029</v>
      </c>
      <c r="AL299" s="62" t="n">
        <f aca="false">EXP((((AK299-AK$310)/AK$311+2)/4-1.9)^3)</f>
        <v>0.182004149817515</v>
      </c>
      <c r="AM299" s="62" t="n">
        <f aca="false">0.01*AD299+0.15*AF299+0.24*AH299+0.25*AJ299+0.35*AL299</f>
        <v>0.252987941033589</v>
      </c>
      <c r="AO299" s="54" t="n">
        <f aca="false">0.01*AD299/$AM$310</f>
        <v>0.000639015552280461</v>
      </c>
      <c r="AP299" s="53" t="n">
        <f aca="false">AO299*$J$310</f>
        <v>5372.61910813082</v>
      </c>
      <c r="AQ299" s="54" t="n">
        <f aca="false">0.15*AF299/$AM$310</f>
        <v>0.00556041735162243</v>
      </c>
      <c r="AR299" s="53" t="n">
        <f aca="false">AQ299*$J$310</f>
        <v>46750.0429463683</v>
      </c>
      <c r="AS299" s="54" t="n">
        <f aca="false">0.24*AH299/$AM$310</f>
        <v>0.0459591128600824</v>
      </c>
      <c r="AT299" s="53" t="n">
        <f aca="false">AS299*$J$310</f>
        <v>386408.135238072</v>
      </c>
      <c r="AU299" s="54" t="n">
        <f aca="false">0.25*AJ299/$AM$310</f>
        <v>0.0149866517551718</v>
      </c>
      <c r="AV299" s="53" t="n">
        <f aca="false">AU299*$J$310</f>
        <v>126002.52262937</v>
      </c>
      <c r="AW299" s="54" t="n">
        <f aca="false">0.35*AL299/$AM$310</f>
        <v>0.0225966820863652</v>
      </c>
      <c r="AX299" s="53" t="n">
        <f aca="false">AW299*$J$310</f>
        <v>189984.994143429</v>
      </c>
    </row>
    <row r="300" customFormat="false" ht="12.8" hidden="false" customHeight="false" outlineLevel="0" collapsed="false">
      <c r="A300" s="60" t="s">
        <v>94</v>
      </c>
      <c r="B300" s="50"/>
      <c r="C300" s="50"/>
      <c r="D300" s="50"/>
      <c r="E300" s="50"/>
      <c r="F300" s="50"/>
      <c r="G300" s="50"/>
      <c r="H300" s="50"/>
      <c r="I300" s="54" t="n">
        <f aca="false">AO300+AQ300+AS300+AU300+AW300</f>
        <v>0.00212642959457549</v>
      </c>
      <c r="J300" s="53" t="n">
        <f aca="false">AP300+AR300+AT300+AV300+AX300</f>
        <v>17878.2757808326</v>
      </c>
      <c r="K300" s="54" t="n">
        <f aca="false">I300-DatosMinisterio!J300</f>
        <v>0</v>
      </c>
      <c r="L300" s="53" t="n">
        <f aca="false">J300-DatosMinisterio!K300</f>
        <v>-0.724219167372212</v>
      </c>
      <c r="M300" s="54" t="n">
        <f aca="false">P333/P$343</f>
        <v>0.00926684918525238</v>
      </c>
      <c r="N300" s="53" t="n">
        <f aca="false">ROUND((N$310*M300),0)</f>
        <v>1480336</v>
      </c>
      <c r="O300" s="53" t="n">
        <f aca="false">N300-DatosMinisterio!L300</f>
        <v>0</v>
      </c>
      <c r="P300" s="55" t="n">
        <f aca="false">N300+J300</f>
        <v>1498214.27578083</v>
      </c>
      <c r="Q300" s="53" t="n">
        <f aca="false">P300-DatosMinisterio!M300</f>
        <v>-0.724219167372212</v>
      </c>
      <c r="S300" s="55" t="n">
        <f aca="false">B300+DatosMinisterio!B300</f>
        <v>2907</v>
      </c>
      <c r="T300" s="55" t="n">
        <f aca="false">C300+DatosMinisterio!C300</f>
        <v>27</v>
      </c>
      <c r="U300" s="55" t="n">
        <f aca="false">D300+DatosMinisterio!D300</f>
        <v>226.662878787879</v>
      </c>
      <c r="V300" s="55" t="n">
        <f aca="false">E300+DatosMinisterio!E300</f>
        <v>41.8787878787879</v>
      </c>
      <c r="W300" s="55" t="n">
        <f aca="false">F300+DatosMinisterio!F300</f>
        <v>2</v>
      </c>
      <c r="X300" s="55" t="n">
        <f aca="false">G300+DatosMinisterio!G300</f>
        <v>16</v>
      </c>
      <c r="Y300" s="55" t="n">
        <f aca="false">H300+DatosMinisterio!H300</f>
        <v>3</v>
      </c>
      <c r="Z300" s="55" t="n">
        <f aca="false">X300+0.33*Y300</f>
        <v>16.99</v>
      </c>
      <c r="AC300" s="61" t="n">
        <f aca="false">IF(T300&gt;0,S300/T300,0)</f>
        <v>107.666666666667</v>
      </c>
      <c r="AD300" s="62" t="n">
        <f aca="false">EXP((((AC300-AC$310)/AC$311+2)/4-1.9)^3)</f>
        <v>0.00799884965849854</v>
      </c>
      <c r="AE300" s="63" t="n">
        <f aca="false">S300/U300</f>
        <v>12.8252143251057</v>
      </c>
      <c r="AF300" s="62" t="n">
        <f aca="false">EXP((((AE300-AE$310)/AE$311+2)/4-1.9)^3)</f>
        <v>0.00623433189341675</v>
      </c>
      <c r="AG300" s="62" t="n">
        <f aca="false">V300/U300</f>
        <v>0.184762445896489</v>
      </c>
      <c r="AH300" s="62" t="n">
        <f aca="false">EXP((((AG300-AG$310)/AG$311+2)/4-1.9)^3)</f>
        <v>0.000231030810437748</v>
      </c>
      <c r="AI300" s="62" t="n">
        <f aca="false">W300/U300</f>
        <v>0.00882367686625778</v>
      </c>
      <c r="AJ300" s="62" t="n">
        <f aca="false">EXP((((AI300-AI$310)/AI$311+2)/4-1.9)^3)</f>
        <v>0.00862877041718283</v>
      </c>
      <c r="AK300" s="62" t="n">
        <f aca="false">Z300/U300</f>
        <v>0.0749571349788599</v>
      </c>
      <c r="AL300" s="62" t="n">
        <f aca="false">EXP((((AK300-AK$310)/AK$311+2)/4-1.9)^3)</f>
        <v>0.00790502578006063</v>
      </c>
      <c r="AM300" s="62" t="n">
        <f aca="false">0.01*AD300+0.15*AF300+0.24*AH300+0.25*AJ300+0.35*AL300</f>
        <v>0.00599453730241949</v>
      </c>
      <c r="AO300" s="54" t="n">
        <f aca="false">0.01*AD300/$AM$310</f>
        <v>2.83741509616201E-005</v>
      </c>
      <c r="AP300" s="53" t="n">
        <f aca="false">AO300*$J$310</f>
        <v>238.559930332465</v>
      </c>
      <c r="AQ300" s="54" t="n">
        <f aca="false">0.15*AF300/$AM$310</f>
        <v>0.000331723713735584</v>
      </c>
      <c r="AR300" s="53" t="n">
        <f aca="false">AQ300*$J$310</f>
        <v>2789.01688178899</v>
      </c>
      <c r="AS300" s="54" t="n">
        <f aca="false">0.24*AH300/$AM$310</f>
        <v>1.96687374970663E-005</v>
      </c>
      <c r="AT300" s="53" t="n">
        <f aca="false">AS300*$J$310</f>
        <v>165.36786081721</v>
      </c>
      <c r="AU300" s="54" t="n">
        <f aca="false">0.25*AJ300/$AM$310</f>
        <v>0.000765216390116105</v>
      </c>
      <c r="AV300" s="53" t="n">
        <f aca="false">AU300*$J$310</f>
        <v>6433.67158235967</v>
      </c>
      <c r="AW300" s="54" t="n">
        <f aca="false">0.35*AL300/$AM$310</f>
        <v>0.000981446602265116</v>
      </c>
      <c r="AX300" s="53" t="n">
        <f aca="false">AW300*$J$310</f>
        <v>8251.6595255343</v>
      </c>
    </row>
    <row r="301" customFormat="false" ht="12.8" hidden="false" customHeight="false" outlineLevel="0" collapsed="false">
      <c r="A301" s="60" t="s">
        <v>95</v>
      </c>
      <c r="B301" s="50"/>
      <c r="C301" s="50"/>
      <c r="D301" s="50"/>
      <c r="E301" s="50"/>
      <c r="F301" s="50"/>
      <c r="G301" s="50"/>
      <c r="H301" s="50"/>
      <c r="I301" s="54" t="n">
        <f aca="false">AO301+AQ301+AS301+AU301+AW301</f>
        <v>0.0560183209562747</v>
      </c>
      <c r="J301" s="53" t="n">
        <f aca="false">AP301+AR301+AT301+AV301+AX301</f>
        <v>470982.436188023</v>
      </c>
      <c r="K301" s="54" t="n">
        <f aca="false">I301-DatosMinisterio!J301</f>
        <v>0</v>
      </c>
      <c r="L301" s="53" t="n">
        <f aca="false">J301-DatosMinisterio!K301</f>
        <v>0.436188023188151</v>
      </c>
      <c r="M301" s="54" t="n">
        <f aca="false">P334/P$343</f>
        <v>0.039633851698494</v>
      </c>
      <c r="N301" s="53" t="n">
        <f aca="false">ROUND((N$310*M301),0)</f>
        <v>6331324</v>
      </c>
      <c r="O301" s="53" t="n">
        <f aca="false">N301-DatosMinisterio!L301</f>
        <v>0</v>
      </c>
      <c r="P301" s="55" t="n">
        <f aca="false">N301+J301</f>
        <v>6802306.43618802</v>
      </c>
      <c r="Q301" s="53" t="n">
        <f aca="false">P301-DatosMinisterio!M301</f>
        <v>0.436188023537397</v>
      </c>
      <c r="S301" s="55" t="n">
        <f aca="false">B301+DatosMinisterio!B301</f>
        <v>8820</v>
      </c>
      <c r="T301" s="55" t="n">
        <f aca="false">C301+DatosMinisterio!C301</f>
        <v>84</v>
      </c>
      <c r="U301" s="55" t="n">
        <f aca="false">D301+DatosMinisterio!D301</f>
        <v>324.775974025974</v>
      </c>
      <c r="V301" s="55" t="n">
        <f aca="false">E301+DatosMinisterio!E301</f>
        <v>258.957792207792</v>
      </c>
      <c r="W301" s="55" t="n">
        <f aca="false">F301+DatosMinisterio!F301</f>
        <v>22</v>
      </c>
      <c r="X301" s="55" t="n">
        <f aca="false">G301+DatosMinisterio!G301</f>
        <v>105</v>
      </c>
      <c r="Y301" s="55" t="n">
        <f aca="false">H301+DatosMinisterio!H301</f>
        <v>20</v>
      </c>
      <c r="Z301" s="55" t="n">
        <f aca="false">X301+0.33*Y301</f>
        <v>111.6</v>
      </c>
      <c r="AC301" s="61" t="n">
        <f aca="false">IF(T301&gt;0,S301/T301,0)</f>
        <v>105</v>
      </c>
      <c r="AD301" s="62" t="n">
        <f aca="false">EXP((((AC301-AC$310)/AC$311+2)/4-1.9)^3)</f>
        <v>0.00748336784531907</v>
      </c>
      <c r="AE301" s="63" t="n">
        <f aca="false">S301/U301</f>
        <v>27.1571812738051</v>
      </c>
      <c r="AF301" s="62" t="n">
        <f aca="false">EXP((((AE301-AE$310)/AE$311+2)/4-1.9)^3)</f>
        <v>0.265774279808345</v>
      </c>
      <c r="AG301" s="62" t="n">
        <f aca="false">V301/U301</f>
        <v>0.797342823724645</v>
      </c>
      <c r="AH301" s="62" t="n">
        <f aca="false">EXP((((AG301-AG$310)/AG$311+2)/4-1.9)^3)</f>
        <v>0.354504213430323</v>
      </c>
      <c r="AI301" s="62" t="n">
        <f aca="false">W301/U301</f>
        <v>0.067739000909718</v>
      </c>
      <c r="AJ301" s="62" t="n">
        <f aca="false">EXP((((AI301-AI$310)/AI$311+2)/4-1.9)^3)</f>
        <v>0.0285103530376262</v>
      </c>
      <c r="AK301" s="62" t="n">
        <f aca="false">Z301/U301</f>
        <v>0.343621477342024</v>
      </c>
      <c r="AL301" s="62" t="n">
        <f aca="false">EXP((((AK301-AK$310)/AK$311+2)/4-1.9)^3)</f>
        <v>0.0736273036656558</v>
      </c>
      <c r="AM301" s="62" t="n">
        <f aca="false">0.01*AD301+0.15*AF301+0.24*AH301+0.25*AJ301+0.35*AL301</f>
        <v>0.157919131415369</v>
      </c>
      <c r="AO301" s="54" t="n">
        <f aca="false">0.01*AD301/$AM$310</f>
        <v>2.65455931802417E-005</v>
      </c>
      <c r="AP301" s="53" t="n">
        <f aca="false">AO301*$J$310</f>
        <v>223.186056501859</v>
      </c>
      <c r="AQ301" s="54" t="n">
        <f aca="false">0.15*AF301/$AM$310</f>
        <v>0.0141416325952301</v>
      </c>
      <c r="AR301" s="53" t="n">
        <f aca="false">AQ301*$J$310</f>
        <v>118897.897289286</v>
      </c>
      <c r="AS301" s="54" t="n">
        <f aca="false">0.24*AH301/$AM$310</f>
        <v>0.030180607955941</v>
      </c>
      <c r="AT301" s="53" t="n">
        <f aca="false">AS301*$J$310</f>
        <v>253747.988480768</v>
      </c>
      <c r="AU301" s="54" t="n">
        <f aca="false">0.25*AJ301/$AM$310</f>
        <v>0.00252835437467936</v>
      </c>
      <c r="AV301" s="53" t="n">
        <f aca="false">AU301*$J$310</f>
        <v>21257.5186582729</v>
      </c>
      <c r="AW301" s="54" t="n">
        <f aca="false">0.35*AL301/$AM$310</f>
        <v>0.00914118043724401</v>
      </c>
      <c r="AX301" s="53" t="n">
        <f aca="false">AW301*$J$310</f>
        <v>76855.8457031946</v>
      </c>
    </row>
    <row r="302" customFormat="false" ht="12.8" hidden="false" customHeight="false" outlineLevel="0" collapsed="false">
      <c r="A302" s="60" t="s">
        <v>96</v>
      </c>
      <c r="B302" s="50"/>
      <c r="C302" s="50"/>
      <c r="D302" s="50"/>
      <c r="E302" s="50"/>
      <c r="F302" s="50"/>
      <c r="G302" s="50"/>
      <c r="H302" s="50"/>
      <c r="I302" s="54" t="n">
        <f aca="false">AO302+AQ302+AS302+AU302+AW302</f>
        <v>0.00774821871096333</v>
      </c>
      <c r="J302" s="53" t="n">
        <f aca="false">AP302+AR302+AT302+AV302+AX302</f>
        <v>65144.3110452308</v>
      </c>
      <c r="K302" s="54" t="n">
        <f aca="false">I302-DatosMinisterio!J302</f>
        <v>0</v>
      </c>
      <c r="L302" s="53" t="n">
        <f aca="false">J302-DatosMinisterio!K302</f>
        <v>0.311045230788295</v>
      </c>
      <c r="M302" s="54" t="n">
        <f aca="false">P335/P$343</f>
        <v>0.0133753148934788</v>
      </c>
      <c r="N302" s="53" t="n">
        <f aca="false">ROUND((N$310*M302),0)</f>
        <v>2136644</v>
      </c>
      <c r="O302" s="53" t="n">
        <f aca="false">N302-DatosMinisterio!L302</f>
        <v>0</v>
      </c>
      <c r="P302" s="55" t="n">
        <f aca="false">N302+J302</f>
        <v>2201788.31104523</v>
      </c>
      <c r="Q302" s="53" t="n">
        <f aca="false">P302-DatosMinisterio!M302</f>
        <v>0.311045230831951</v>
      </c>
      <c r="S302" s="55" t="n">
        <f aca="false">B302+DatosMinisterio!B302</f>
        <v>4666</v>
      </c>
      <c r="T302" s="55" t="n">
        <f aca="false">C302+DatosMinisterio!C302</f>
        <v>46</v>
      </c>
      <c r="U302" s="55" t="n">
        <f aca="false">D302+DatosMinisterio!D302</f>
        <v>331.068770378558</v>
      </c>
      <c r="V302" s="55" t="n">
        <f aca="false">E302+DatosMinisterio!E302</f>
        <v>171.442077922078</v>
      </c>
      <c r="W302" s="55" t="n">
        <f aca="false">F302+DatosMinisterio!F302</f>
        <v>16</v>
      </c>
      <c r="X302" s="55" t="n">
        <f aca="false">G302+DatosMinisterio!G302</f>
        <v>49</v>
      </c>
      <c r="Y302" s="55" t="n">
        <f aca="false">H302+DatosMinisterio!H302</f>
        <v>4</v>
      </c>
      <c r="Z302" s="55" t="n">
        <f aca="false">X302+0.33*Y302</f>
        <v>50.32</v>
      </c>
      <c r="AC302" s="61" t="n">
        <f aca="false">IF(T302&gt;0,S302/T302,0)</f>
        <v>101.434782608696</v>
      </c>
      <c r="AD302" s="62" t="n">
        <f aca="false">EXP((((AC302-AC$310)/AC$311+2)/4-1.9)^3)</f>
        <v>0.00683918506633874</v>
      </c>
      <c r="AE302" s="63" t="n">
        <f aca="false">S302/U302</f>
        <v>14.09374854253</v>
      </c>
      <c r="AF302" s="62" t="n">
        <f aca="false">EXP((((AE302-AE$310)/AE$311+2)/4-1.9)^3)</f>
        <v>0.00998781665324886</v>
      </c>
      <c r="AG302" s="62" t="n">
        <f aca="false">V302/U302</f>
        <v>0.517844306867253</v>
      </c>
      <c r="AH302" s="62" t="n">
        <f aca="false">EXP((((AG302-AG$310)/AG$311+2)/4-1.9)^3)</f>
        <v>0.0399067143794263</v>
      </c>
      <c r="AI302" s="62" t="n">
        <f aca="false">W302/U302</f>
        <v>0.0483283276211916</v>
      </c>
      <c r="AJ302" s="62" t="n">
        <f aca="false">EXP((((AI302-AI$310)/AI$311+2)/4-1.9)^3)</f>
        <v>0.0197235361873561</v>
      </c>
      <c r="AK302" s="62" t="n">
        <f aca="false">Z302/U302</f>
        <v>0.151992590368648</v>
      </c>
      <c r="AL302" s="62" t="n">
        <f aca="false">EXP((((AK302-AK$310)/AK$311+2)/4-1.9)^3)</f>
        <v>0.0164790019438896</v>
      </c>
      <c r="AM302" s="62" t="n">
        <f aca="false">0.01*AD302+0.15*AF302+0.24*AH302+0.25*AJ302+0.35*AL302</f>
        <v>0.0218427105269134</v>
      </c>
      <c r="AO302" s="54" t="n">
        <f aca="false">0.01*AD302/$AM$310</f>
        <v>2.42604971729372E-005</v>
      </c>
      <c r="AP302" s="53" t="n">
        <f aca="false">AO302*$J$310</f>
        <v>203.973769056045</v>
      </c>
      <c r="AQ302" s="54" t="n">
        <f aca="false">0.15*AF302/$AM$310</f>
        <v>0.000531443575505574</v>
      </c>
      <c r="AR302" s="53" t="n">
        <f aca="false">AQ302*$J$310</f>
        <v>4468.19157759944</v>
      </c>
      <c r="AS302" s="54" t="n">
        <f aca="false">0.24*AH302/$AM$310</f>
        <v>0.00339744594243562</v>
      </c>
      <c r="AT302" s="53" t="n">
        <f aca="false">AS302*$J$310</f>
        <v>28564.5363779188</v>
      </c>
      <c r="AU302" s="54" t="n">
        <f aca="false">0.25*AJ302/$AM$310</f>
        <v>0.00174912211496068</v>
      </c>
      <c r="AV302" s="53" t="n">
        <f aca="false">AU302*$J$310</f>
        <v>14706.0065498491</v>
      </c>
      <c r="AW302" s="54" t="n">
        <f aca="false">0.35*AL302/$AM$310</f>
        <v>0.00204594658088852</v>
      </c>
      <c r="AX302" s="53" t="n">
        <f aca="false">AW302*$J$310</f>
        <v>17201.6027708074</v>
      </c>
    </row>
    <row r="303" customFormat="false" ht="12.8" hidden="false" customHeight="false" outlineLevel="0" collapsed="false">
      <c r="A303" s="60" t="s">
        <v>97</v>
      </c>
      <c r="B303" s="50"/>
      <c r="C303" s="50"/>
      <c r="D303" s="50"/>
      <c r="E303" s="50"/>
      <c r="F303" s="50"/>
      <c r="G303" s="50"/>
      <c r="H303" s="50"/>
      <c r="I303" s="54" t="n">
        <f aca="false">AO303+AQ303+AS303+AU303+AW303</f>
        <v>0.0108004860103573</v>
      </c>
      <c r="J303" s="53" t="n">
        <f aca="false">AP303+AR303+AT303+AV303+AX303</f>
        <v>90806.7062049803</v>
      </c>
      <c r="K303" s="54" t="n">
        <f aca="false">I303-DatosMinisterio!J303</f>
        <v>0</v>
      </c>
      <c r="L303" s="53" t="n">
        <f aca="false">J303-DatosMinisterio!K303</f>
        <v>-0.293795019737445</v>
      </c>
      <c r="M303" s="54" t="n">
        <f aca="false">P336/P$343</f>
        <v>0.0242038962968721</v>
      </c>
      <c r="N303" s="53" t="n">
        <f aca="false">ROUND((N$310*M303),0)</f>
        <v>3866460</v>
      </c>
      <c r="O303" s="53" t="n">
        <f aca="false">N303-DatosMinisterio!L303</f>
        <v>2</v>
      </c>
      <c r="P303" s="55" t="n">
        <f aca="false">N303+J303</f>
        <v>3957266.70620498</v>
      </c>
      <c r="Q303" s="53" t="n">
        <f aca="false">P303-DatosMinisterio!M303</f>
        <v>1.70620498014614</v>
      </c>
      <c r="S303" s="55" t="n">
        <f aca="false">B303+DatosMinisterio!B303</f>
        <v>4895</v>
      </c>
      <c r="T303" s="55" t="n">
        <f aca="false">C303+DatosMinisterio!C303</f>
        <v>26</v>
      </c>
      <c r="U303" s="55" t="n">
        <f aca="false">D303+DatosMinisterio!D303</f>
        <v>246.245346145179</v>
      </c>
      <c r="V303" s="55" t="n">
        <f aca="false">E303+DatosMinisterio!E303</f>
        <v>137.863822477058</v>
      </c>
      <c r="W303" s="55" t="n">
        <f aca="false">F303+DatosMinisterio!F303</f>
        <v>7</v>
      </c>
      <c r="X303" s="55" t="n">
        <f aca="false">G303+DatosMinisterio!G303</f>
        <v>17</v>
      </c>
      <c r="Y303" s="55" t="n">
        <f aca="false">H303+DatosMinisterio!H303</f>
        <v>10</v>
      </c>
      <c r="Z303" s="55" t="n">
        <f aca="false">X303+0.33*Y303</f>
        <v>20.3</v>
      </c>
      <c r="AC303" s="61" t="n">
        <f aca="false">IF(T303&gt;0,S303/T303,0)</f>
        <v>188.269230769231</v>
      </c>
      <c r="AD303" s="62" t="n">
        <f aca="false">EXP((((AC303-AC$310)/AC$311+2)/4-1.9)^3)</f>
        <v>0.0455615802686389</v>
      </c>
      <c r="AE303" s="63" t="n">
        <f aca="false">S303/U303</f>
        <v>19.8785482715846</v>
      </c>
      <c r="AF303" s="62" t="n">
        <f aca="false">EXP((((AE303-AE$310)/AE$311+2)/4-1.9)^3)</f>
        <v>0.0593745794896398</v>
      </c>
      <c r="AG303" s="62" t="n">
        <f aca="false">V303/U303</f>
        <v>0.55986366701029</v>
      </c>
      <c r="AH303" s="62" t="n">
        <f aca="false">EXP((((AG303-AG$310)/AG$311+2)/4-1.9)^3)</f>
        <v>0.0617049472777506</v>
      </c>
      <c r="AI303" s="62" t="n">
        <f aca="false">W303/U303</f>
        <v>0.0284269331769341</v>
      </c>
      <c r="AJ303" s="62" t="n">
        <f aca="false">EXP((((AI303-AI$310)/AI$311+2)/4-1.9)^3)</f>
        <v>0.0131772824171244</v>
      </c>
      <c r="AK303" s="62" t="n">
        <f aca="false">Z303/U303</f>
        <v>0.0824381062131088</v>
      </c>
      <c r="AL303" s="62" t="n">
        <f aca="false">EXP((((AK303-AK$310)/AK$311+2)/4-1.9)^3)</f>
        <v>0.00851980352630588</v>
      </c>
      <c r="AM303" s="62" t="n">
        <f aca="false">0.01*AD303+0.15*AF303+0.24*AH303+0.25*AJ303+0.35*AL303</f>
        <v>0.0304472419112807</v>
      </c>
      <c r="AO303" s="54" t="n">
        <f aca="false">0.01*AD303/$AM$310</f>
        <v>0.000161619634295639</v>
      </c>
      <c r="AP303" s="53" t="n">
        <f aca="false">AO303*$J$310</f>
        <v>1358.84131828573</v>
      </c>
      <c r="AQ303" s="54" t="n">
        <f aca="false">0.15*AF303/$AM$310</f>
        <v>0.00315927293357453</v>
      </c>
      <c r="AR303" s="53" t="n">
        <f aca="false">AQ303*$J$310</f>
        <v>26562.0610799679</v>
      </c>
      <c r="AS303" s="54" t="n">
        <f aca="false">0.24*AH303/$AM$310</f>
        <v>0.00525323184373895</v>
      </c>
      <c r="AT303" s="53" t="n">
        <f aca="false">AS303*$J$310</f>
        <v>44167.3347110118</v>
      </c>
      <c r="AU303" s="54" t="n">
        <f aca="false">0.25*AJ303/$AM$310</f>
        <v>0.00116858741109773</v>
      </c>
      <c r="AV303" s="53" t="n">
        <f aca="false">AU303*$J$310</f>
        <v>9825.07394691583</v>
      </c>
      <c r="AW303" s="54" t="n">
        <f aca="false">0.35*AL303/$AM$310</f>
        <v>0.00105777418765042</v>
      </c>
      <c r="AX303" s="53" t="n">
        <f aca="false">AW303*$J$310</f>
        <v>8893.39514879905</v>
      </c>
    </row>
    <row r="304" customFormat="false" ht="12.8" hidden="false" customHeight="false" outlineLevel="0" collapsed="false">
      <c r="A304" s="60" t="s">
        <v>98</v>
      </c>
      <c r="B304" s="50"/>
      <c r="C304" s="50"/>
      <c r="D304" s="50"/>
      <c r="E304" s="50"/>
      <c r="F304" s="50"/>
      <c r="G304" s="50"/>
      <c r="H304" s="50"/>
      <c r="I304" s="54" t="n">
        <f aca="false">AO304+AQ304+AS304+AU304+AW304</f>
        <v>0.0120830545182733</v>
      </c>
      <c r="J304" s="53" t="n">
        <f aca="false">AP304+AR304+AT304+AV304+AX304</f>
        <v>101590.093320561</v>
      </c>
      <c r="K304" s="54" t="n">
        <f aca="false">I304-DatosMinisterio!J304</f>
        <v>-9.8879238130678E-017</v>
      </c>
      <c r="L304" s="53" t="n">
        <f aca="false">J304-DatosMinisterio!K304</f>
        <v>0.0933205605251715</v>
      </c>
      <c r="M304" s="54" t="n">
        <f aca="false">P337/P$343</f>
        <v>0.0116814835104073</v>
      </c>
      <c r="N304" s="53" t="n">
        <f aca="false">ROUND((N$310*M304),0)</f>
        <v>1866063</v>
      </c>
      <c r="O304" s="53" t="n">
        <f aca="false">N304-DatosMinisterio!L304</f>
        <v>-1</v>
      </c>
      <c r="P304" s="55" t="n">
        <f aca="false">N304+J304</f>
        <v>1967653.09332056</v>
      </c>
      <c r="Q304" s="53" t="n">
        <f aca="false">P304-DatosMinisterio!M304</f>
        <v>-0.906679439358413</v>
      </c>
      <c r="S304" s="55" t="n">
        <f aca="false">B304+DatosMinisterio!B304</f>
        <v>6984</v>
      </c>
      <c r="T304" s="55" t="n">
        <f aca="false">C304+DatosMinisterio!C304</f>
        <v>45</v>
      </c>
      <c r="U304" s="55" t="n">
        <f aca="false">D304+DatosMinisterio!D304</f>
        <v>331.969091871413</v>
      </c>
      <c r="V304" s="55" t="n">
        <f aca="false">E304+DatosMinisterio!E304</f>
        <v>193.070677979999</v>
      </c>
      <c r="W304" s="55" t="n">
        <f aca="false">F304+DatosMinisterio!F304</f>
        <v>1</v>
      </c>
      <c r="X304" s="55" t="n">
        <f aca="false">G304+DatosMinisterio!G304</f>
        <v>8</v>
      </c>
      <c r="Y304" s="55" t="n">
        <f aca="false">H304+DatosMinisterio!H304</f>
        <v>8</v>
      </c>
      <c r="Z304" s="55" t="n">
        <f aca="false">X304+0.33*Y304</f>
        <v>10.64</v>
      </c>
      <c r="AC304" s="61" t="n">
        <f aca="false">IF(T304&gt;0,S304/T304,0)</f>
        <v>155.2</v>
      </c>
      <c r="AD304" s="62" t="n">
        <f aca="false">EXP((((AC304-AC$310)/AC$311+2)/4-1.9)^3)</f>
        <v>0.0237471331136842</v>
      </c>
      <c r="AE304" s="63" t="n">
        <f aca="false">S304/U304</f>
        <v>21.0381031578242</v>
      </c>
      <c r="AF304" s="62" t="n">
        <f aca="false">EXP((((AE304-AE$310)/AE$311+2)/4-1.9)^3)</f>
        <v>0.0793731359663516</v>
      </c>
      <c r="AG304" s="62" t="n">
        <f aca="false">V304/U304</f>
        <v>0.581592331055881</v>
      </c>
      <c r="AH304" s="62" t="n">
        <f aca="false">EXP((((AG304-AG$310)/AG$311+2)/4-1.9)^3)</f>
        <v>0.0760538805340605</v>
      </c>
      <c r="AI304" s="62" t="n">
        <f aca="false">W304/U304</f>
        <v>0.00301232863084539</v>
      </c>
      <c r="AJ304" s="62" t="n">
        <f aca="false">EXP((((AI304-AI$310)/AI$311+2)/4-1.9)^3)</f>
        <v>0.00757221942781165</v>
      </c>
      <c r="AK304" s="62" t="n">
        <f aca="false">Z304/U304</f>
        <v>0.0320511766321949</v>
      </c>
      <c r="AL304" s="62" t="n">
        <f aca="false">EXP((((AK304-AK$310)/AK$311+2)/4-1.9)^3)</f>
        <v>0.00506701259002951</v>
      </c>
      <c r="AM304" s="62" t="n">
        <f aca="false">0.01*AD304+0.15*AF304+0.24*AH304+0.25*AJ304+0.35*AL304</f>
        <v>0.0340628823177273</v>
      </c>
      <c r="AO304" s="54" t="n">
        <f aca="false">0.01*AD304/$AM$310</f>
        <v>8.42377052502124E-005</v>
      </c>
      <c r="AP304" s="53" t="n">
        <f aca="false">AO304*$J$310</f>
        <v>708.241142546949</v>
      </c>
      <c r="AQ304" s="54" t="n">
        <f aca="false">0.15*AF304/$AM$310</f>
        <v>0.00422337980777077</v>
      </c>
      <c r="AR304" s="53" t="n">
        <f aca="false">AQ304*$J$310</f>
        <v>35508.6992408039</v>
      </c>
      <c r="AS304" s="54" t="n">
        <f aca="false">0.24*AH304/$AM$310</f>
        <v>0.00647482389480147</v>
      </c>
      <c r="AT304" s="53" t="n">
        <f aca="false">AS304*$J$310</f>
        <v>54438.0531191276</v>
      </c>
      <c r="AU304" s="54" t="n">
        <f aca="false">0.25*AJ304/$AM$310</f>
        <v>0.000671519363196691</v>
      </c>
      <c r="AV304" s="53" t="n">
        <f aca="false">AU304*$J$310</f>
        <v>5645.89977398066</v>
      </c>
      <c r="AW304" s="54" t="n">
        <f aca="false">0.35*AL304/$AM$310</f>
        <v>0.000629093747254152</v>
      </c>
      <c r="AX304" s="53" t="n">
        <f aca="false">AW304*$J$310</f>
        <v>5289.20004410137</v>
      </c>
    </row>
    <row r="305" customFormat="false" ht="12.8" hidden="false" customHeight="false" outlineLevel="0" collapsed="false">
      <c r="A305" s="60" t="s">
        <v>99</v>
      </c>
      <c r="B305" s="50"/>
      <c r="C305" s="50"/>
      <c r="D305" s="50"/>
      <c r="E305" s="50"/>
      <c r="F305" s="50"/>
      <c r="G305" s="50"/>
      <c r="H305" s="50"/>
      <c r="I305" s="54" t="n">
        <f aca="false">AO305+AQ305+AS305+AU305+AW305</f>
        <v>0.0250232760631349</v>
      </c>
      <c r="J305" s="53" t="n">
        <f aca="false">AP305+AR305+AT305+AV305+AX305</f>
        <v>210386.946992216</v>
      </c>
      <c r="K305" s="54" t="n">
        <f aca="false">I305-DatosMinisterio!J305</f>
        <v>2.67147415300428E-016</v>
      </c>
      <c r="L305" s="53" t="n">
        <f aca="false">J305-DatosMinisterio!K305</f>
        <v>-0.0530077841540333</v>
      </c>
      <c r="M305" s="54" t="n">
        <f aca="false">P338/P$343</f>
        <v>0.0173784325287835</v>
      </c>
      <c r="N305" s="53" t="n">
        <f aca="false">ROUND((N$310*M305),0)</f>
        <v>2776124</v>
      </c>
      <c r="O305" s="53" t="n">
        <f aca="false">N305-DatosMinisterio!L305</f>
        <v>0</v>
      </c>
      <c r="P305" s="55" t="n">
        <f aca="false">N305+J305</f>
        <v>2986510.94699222</v>
      </c>
      <c r="Q305" s="53" t="n">
        <f aca="false">P305-DatosMinisterio!M305</f>
        <v>-0.0530077842995524</v>
      </c>
      <c r="S305" s="55" t="n">
        <f aca="false">B305+DatosMinisterio!B305</f>
        <v>7010</v>
      </c>
      <c r="T305" s="55" t="n">
        <f aca="false">C305+DatosMinisterio!C305</f>
        <v>28</v>
      </c>
      <c r="U305" s="55" t="n">
        <f aca="false">D305+DatosMinisterio!D305</f>
        <v>255.557132404213</v>
      </c>
      <c r="V305" s="55" t="n">
        <f aca="false">E305+DatosMinisterio!E305</f>
        <v>156.013133725444</v>
      </c>
      <c r="W305" s="55" t="n">
        <f aca="false">F305+DatosMinisterio!F305</f>
        <v>2</v>
      </c>
      <c r="X305" s="55" t="n">
        <f aca="false">G305+DatosMinisterio!G305</f>
        <v>9</v>
      </c>
      <c r="Y305" s="55" t="n">
        <f aca="false">H305+DatosMinisterio!H305</f>
        <v>2</v>
      </c>
      <c r="Z305" s="55" t="n">
        <f aca="false">X305+0.33*Y305</f>
        <v>9.66</v>
      </c>
      <c r="AC305" s="61" t="n">
        <f aca="false">IF(T305&gt;0,S305/T305,0)</f>
        <v>250.357142857143</v>
      </c>
      <c r="AD305" s="62" t="n">
        <f aca="false">EXP((((AC305-AC$310)/AC$311+2)/4-1.9)^3)</f>
        <v>0.125128334743806</v>
      </c>
      <c r="AE305" s="63" t="n">
        <f aca="false">S305/U305</f>
        <v>27.4302655302624</v>
      </c>
      <c r="AF305" s="62" t="n">
        <f aca="false">EXP((((AE305-AE$310)/AE$311+2)/4-1.9)^3)</f>
        <v>0.277264990943849</v>
      </c>
      <c r="AG305" s="62" t="n">
        <f aca="false">V305/U305</f>
        <v>0.610482408601608</v>
      </c>
      <c r="AH305" s="62" t="n">
        <f aca="false">EXP((((AG305-AG$310)/AG$311+2)/4-1.9)^3)</f>
        <v>0.0987759372279418</v>
      </c>
      <c r="AI305" s="62" t="n">
        <f aca="false">W305/U305</f>
        <v>0.00782603866769257</v>
      </c>
      <c r="AJ305" s="62" t="n">
        <f aca="false">EXP((((AI305-AI$310)/AI$311+2)/4-1.9)^3)</f>
        <v>0.00843885635973346</v>
      </c>
      <c r="AK305" s="62" t="n">
        <f aca="false">Z305/U305</f>
        <v>0.0377997667649551</v>
      </c>
      <c r="AL305" s="62" t="n">
        <f aca="false">EXP((((AK305-AK$310)/AK$311+2)/4-1.9)^3)</f>
        <v>0.00538628797180781</v>
      </c>
      <c r="AM305" s="62" t="n">
        <f aca="false">0.01*AD305+0.15*AF305+0.24*AH305+0.25*AJ305+0.35*AL305</f>
        <v>0.0705421718037876</v>
      </c>
      <c r="AO305" s="54" t="n">
        <f aca="false">0.01*AD305/$AM$310</f>
        <v>0.000443865107006314</v>
      </c>
      <c r="AP305" s="53" t="n">
        <f aca="false">AO305*$J$310</f>
        <v>3731.86246692164</v>
      </c>
      <c r="AQ305" s="54" t="n">
        <f aca="false">0.15*AF305/$AM$310</f>
        <v>0.0147530439599919</v>
      </c>
      <c r="AR305" s="53" t="n">
        <f aca="false">AQ305*$J$310</f>
        <v>124038.430050226</v>
      </c>
      <c r="AS305" s="54" t="n">
        <f aca="false">0.24*AH305/$AM$310</f>
        <v>0.00840925925283278</v>
      </c>
      <c r="AT305" s="53" t="n">
        <f aca="false">AS305*$J$310</f>
        <v>70702.1085570796</v>
      </c>
      <c r="AU305" s="54" t="n">
        <f aca="false">0.25*AJ305/$AM$310</f>
        <v>0.000748374436691974</v>
      </c>
      <c r="AV305" s="53" t="n">
        <f aca="false">AU305*$J$310</f>
        <v>6292.07033265327</v>
      </c>
      <c r="AW305" s="54" t="n">
        <f aca="false">0.35*AL305/$AM$310</f>
        <v>0.000668733306611897</v>
      </c>
      <c r="AX305" s="53" t="n">
        <f aca="false">AW305*$J$310</f>
        <v>5622.47558533552</v>
      </c>
    </row>
    <row r="306" customFormat="false" ht="12.8" hidden="false" customHeight="false" outlineLevel="0" collapsed="false">
      <c r="A306" s="60" t="s">
        <v>100</v>
      </c>
      <c r="B306" s="50"/>
      <c r="C306" s="50"/>
      <c r="D306" s="50"/>
      <c r="E306" s="50"/>
      <c r="F306" s="50"/>
      <c r="G306" s="50"/>
      <c r="H306" s="50"/>
      <c r="I306" s="54" t="n">
        <f aca="false">AO306+AQ306+AS306+AU306+AW306</f>
        <v>0.0050266359129261</v>
      </c>
      <c r="J306" s="53" t="n">
        <f aca="false">AP306+AR306+AT306+AV306+AX306</f>
        <v>42262.1954333131</v>
      </c>
      <c r="K306" s="54" t="n">
        <f aca="false">I306-DatosMinisterio!J306</f>
        <v>2.86229373536173E-017</v>
      </c>
      <c r="L306" s="53" t="n">
        <f aca="false">J306-DatosMinisterio!K306</f>
        <v>0.195433313114336</v>
      </c>
      <c r="M306" s="54" t="n">
        <f aca="false">P339/P$343</f>
        <v>0.0141929918404611</v>
      </c>
      <c r="N306" s="53" t="n">
        <f aca="false">ROUND((N$310*M306),0)</f>
        <v>2267265</v>
      </c>
      <c r="O306" s="53" t="n">
        <f aca="false">N306-DatosMinisterio!L306</f>
        <v>0</v>
      </c>
      <c r="P306" s="55" t="n">
        <f aca="false">N306+J306</f>
        <v>2309527.19543331</v>
      </c>
      <c r="Q306" s="53" t="n">
        <f aca="false">P306-DatosMinisterio!M306</f>
        <v>0.195433313027024</v>
      </c>
      <c r="S306" s="55" t="n">
        <f aca="false">B306+DatosMinisterio!B306</f>
        <v>4089</v>
      </c>
      <c r="T306" s="55" t="n">
        <f aca="false">C306+DatosMinisterio!C306</f>
        <v>29</v>
      </c>
      <c r="U306" s="55" t="n">
        <f aca="false">D306+DatosMinisterio!D306</f>
        <v>418.304242424242</v>
      </c>
      <c r="V306" s="55" t="n">
        <f aca="false">E306+DatosMinisterio!E306</f>
        <v>170.838744588745</v>
      </c>
      <c r="W306" s="55" t="n">
        <f aca="false">F306+DatosMinisterio!F306</f>
        <v>28</v>
      </c>
      <c r="X306" s="55" t="n">
        <f aca="false">G306+DatosMinisterio!G306</f>
        <v>47</v>
      </c>
      <c r="Y306" s="55" t="n">
        <f aca="false">H306+DatosMinisterio!H306</f>
        <v>7</v>
      </c>
      <c r="Z306" s="55" t="n">
        <f aca="false">X306+0.33*Y306</f>
        <v>49.31</v>
      </c>
      <c r="AC306" s="61" t="n">
        <f aca="false">IF(T306&gt;0,S306/T306,0)</f>
        <v>141</v>
      </c>
      <c r="AD306" s="62" t="n">
        <f aca="false">EXP((((AC306-AC$310)/AC$311+2)/4-1.9)^3)</f>
        <v>0.0174904777927175</v>
      </c>
      <c r="AE306" s="63" t="n">
        <f aca="false">S306/U306</f>
        <v>9.77518175838379</v>
      </c>
      <c r="AF306" s="62" t="n">
        <f aca="false">EXP((((AE306-AE$310)/AE$311+2)/4-1.9)^3)</f>
        <v>0.00176425035214429</v>
      </c>
      <c r="AG306" s="62" t="n">
        <f aca="false">V306/U306</f>
        <v>0.408407869828586</v>
      </c>
      <c r="AH306" s="62" t="n">
        <f aca="false">EXP((((AG306-AG$310)/AG$311+2)/4-1.9)^3)</f>
        <v>0.0104163797508428</v>
      </c>
      <c r="AI306" s="62" t="n">
        <f aca="false">W306/U306</f>
        <v>0.0669369257116033</v>
      </c>
      <c r="AJ306" s="62" t="n">
        <f aca="false">EXP((((AI306-AI$310)/AI$311+2)/4-1.9)^3)</f>
        <v>0.0280929662738169</v>
      </c>
      <c r="AK306" s="62" t="n">
        <f aca="false">Z306/U306</f>
        <v>0.117880707387113</v>
      </c>
      <c r="AL306" s="62" t="n">
        <f aca="false">EXP((((AK306-AK$310)/AK$311+2)/4-1.9)^3)</f>
        <v>0.0120219550937507</v>
      </c>
      <c r="AM306" s="62" t="n">
        <f aca="false">0.01*AD306+0.15*AF306+0.24*AH306+0.25*AJ306+0.35*AL306</f>
        <v>0.014170399322218</v>
      </c>
      <c r="AO306" s="54" t="n">
        <f aca="false">0.01*AD306/$AM$310</f>
        <v>6.20436035766906E-005</v>
      </c>
      <c r="AP306" s="53" t="n">
        <f aca="false">AO306*$J$310</f>
        <v>521.640903611563</v>
      </c>
      <c r="AQ306" s="54" t="n">
        <f aca="false">0.15*AF306/$AM$310</f>
        <v>9.38743218644831E-005</v>
      </c>
      <c r="AR306" s="53" t="n">
        <f aca="false">AQ306*$J$310</f>
        <v>789.262442223922</v>
      </c>
      <c r="AS306" s="54" t="n">
        <f aca="false">0.24*AH306/$AM$310</f>
        <v>0.000886795309252872</v>
      </c>
      <c r="AT306" s="53" t="n">
        <f aca="false">AS306*$J$310</f>
        <v>7455.86458183991</v>
      </c>
      <c r="AU306" s="54" t="n">
        <f aca="false">0.25*AJ306/$AM$310</f>
        <v>0.00249133969272092</v>
      </c>
      <c r="AV306" s="53" t="n">
        <f aca="false">AU306*$J$310</f>
        <v>20946.312167505</v>
      </c>
      <c r="AW306" s="54" t="n">
        <f aca="false">0.35*AL306/$AM$310</f>
        <v>0.00149258298551114</v>
      </c>
      <c r="AX306" s="53" t="n">
        <f aca="false">AW306*$J$310</f>
        <v>12549.1153381327</v>
      </c>
    </row>
    <row r="307" customFormat="false" ht="12.8" hidden="false" customHeight="false" outlineLevel="0" collapsed="false">
      <c r="A307" s="60" t="s">
        <v>101</v>
      </c>
      <c r="B307" s="50"/>
      <c r="C307" s="50"/>
      <c r="D307" s="50"/>
      <c r="E307" s="50"/>
      <c r="F307" s="50"/>
      <c r="G307" s="50"/>
      <c r="H307" s="50"/>
      <c r="I307" s="54" t="n">
        <f aca="false">AO307+AQ307+AS307+AU307+AW307</f>
        <v>0.018700104613077</v>
      </c>
      <c r="J307" s="53" t="n">
        <f aca="false">AP307+AR307+AT307+AV307+AX307</f>
        <v>157223.934550137</v>
      </c>
      <c r="K307" s="54" t="n">
        <f aca="false">I307-DatosMinisterio!J307</f>
        <v>0</v>
      </c>
      <c r="L307" s="53" t="n">
        <f aca="false">J307-DatosMinisterio!K307</f>
        <v>-0.065449863061076</v>
      </c>
      <c r="M307" s="54" t="n">
        <f aca="false">P340/P$343</f>
        <v>0.00931086940073227</v>
      </c>
      <c r="N307" s="53" t="n">
        <f aca="false">ROUND((N$310*M307),0)</f>
        <v>1487368</v>
      </c>
      <c r="O307" s="53" t="n">
        <f aca="false">N307-DatosMinisterio!L307</f>
        <v>-1</v>
      </c>
      <c r="P307" s="55" t="n">
        <f aca="false">N307+J307</f>
        <v>1644591.93455014</v>
      </c>
      <c r="Q307" s="53" t="n">
        <f aca="false">P307-DatosMinisterio!M307</f>
        <v>-1.06544986297376</v>
      </c>
      <c r="S307" s="55" t="n">
        <f aca="false">B307+DatosMinisterio!B307</f>
        <v>5430</v>
      </c>
      <c r="T307" s="55" t="n">
        <f aca="false">C307+DatosMinisterio!C307</f>
        <v>24</v>
      </c>
      <c r="U307" s="55" t="n">
        <f aca="false">D307+DatosMinisterio!D307</f>
        <v>260.60512019895</v>
      </c>
      <c r="V307" s="55" t="n">
        <f aca="false">E307+DatosMinisterio!E307</f>
        <v>167.446029289859</v>
      </c>
      <c r="W307" s="55" t="n">
        <f aca="false">F307+DatosMinisterio!F307</f>
        <v>8</v>
      </c>
      <c r="X307" s="55" t="n">
        <f aca="false">G307+DatosMinisterio!G307</f>
        <v>38</v>
      </c>
      <c r="Y307" s="55" t="n">
        <f aca="false">H307+DatosMinisterio!H307</f>
        <v>9</v>
      </c>
      <c r="Z307" s="55" t="n">
        <f aca="false">X307+0.33*Y307</f>
        <v>40.97</v>
      </c>
      <c r="AC307" s="61" t="n">
        <f aca="false">IF(T307&gt;0,S307/T307,0)</f>
        <v>226.25</v>
      </c>
      <c r="AD307" s="62" t="n">
        <f aca="false">EXP((((AC307-AC$310)/AC$311+2)/4-1.9)^3)</f>
        <v>0.0872270842834893</v>
      </c>
      <c r="AE307" s="63" t="n">
        <f aca="false">S307/U307</f>
        <v>20.8361216995839</v>
      </c>
      <c r="AF307" s="62" t="n">
        <f aca="false">EXP((((AE307-AE$310)/AE$311+2)/4-1.9)^3)</f>
        <v>0.0755728959029576</v>
      </c>
      <c r="AG307" s="62" t="n">
        <f aca="false">V307/U307</f>
        <v>0.642527779815025</v>
      </c>
      <c r="AH307" s="62" t="n">
        <f aca="false">EXP((((AG307-AG$310)/AG$311+2)/4-1.9)^3)</f>
        <v>0.129208384375418</v>
      </c>
      <c r="AI307" s="62" t="n">
        <f aca="false">W307/U307</f>
        <v>0.0306977851927571</v>
      </c>
      <c r="AJ307" s="62" t="n">
        <f aca="false">EXP((((AI307-AI$310)/AI$311+2)/4-1.9)^3)</f>
        <v>0.013816303612215</v>
      </c>
      <c r="AK307" s="62" t="n">
        <f aca="false">Z307/U307</f>
        <v>0.157211032418407</v>
      </c>
      <c r="AL307" s="62" t="n">
        <f aca="false">EXP((((AK307-AK$310)/AK$311+2)/4-1.9)^3)</f>
        <v>0.0172698993414486</v>
      </c>
      <c r="AM307" s="62" t="n">
        <f aca="false">0.01*AD307+0.15*AF307+0.24*AH307+0.25*AJ307+0.35*AL307</f>
        <v>0.0527167581509397</v>
      </c>
      <c r="AO307" s="54" t="n">
        <f aca="false">0.01*AD307/$AM$310</f>
        <v>0.000309418799335987</v>
      </c>
      <c r="AP307" s="53" t="n">
        <f aca="false">AO307*$J$310</f>
        <v>2601.48496823721</v>
      </c>
      <c r="AQ307" s="54" t="n">
        <f aca="false">0.15*AF307/$AM$310</f>
        <v>0.00402117213444382</v>
      </c>
      <c r="AR307" s="53" t="n">
        <f aca="false">AQ307*$J$310</f>
        <v>33808.6078961566</v>
      </c>
      <c r="AS307" s="54" t="n">
        <f aca="false">0.24*AH307/$AM$310</f>
        <v>0.0110001163476199</v>
      </c>
      <c r="AT307" s="53" t="n">
        <f aca="false">AS307*$J$310</f>
        <v>92485.1282100667</v>
      </c>
      <c r="AU307" s="54" t="n">
        <f aca="false">0.25*AJ307/$AM$310</f>
        <v>0.00122525707183423</v>
      </c>
      <c r="AV307" s="53" t="n">
        <f aca="false">AU307*$J$310</f>
        <v>10301.532620007</v>
      </c>
      <c r="AW307" s="54" t="n">
        <f aca="false">0.35*AL307/$AM$310</f>
        <v>0.00214414025984305</v>
      </c>
      <c r="AX307" s="53" t="n">
        <f aca="false">AW307*$J$310</f>
        <v>18027.1808556695</v>
      </c>
    </row>
    <row r="308" customFormat="false" ht="12.8" hidden="false" customHeight="false" outlineLevel="0" collapsed="false">
      <c r="A308" s="60" t="s">
        <v>102</v>
      </c>
      <c r="B308" s="50"/>
      <c r="C308" s="50"/>
      <c r="D308" s="50"/>
      <c r="E308" s="50"/>
      <c r="F308" s="50"/>
      <c r="G308" s="50"/>
      <c r="H308" s="50"/>
      <c r="I308" s="54" t="n">
        <f aca="false">AO308+AQ308+AS308+AU308+AW308</f>
        <v>0.0240496510303188</v>
      </c>
      <c r="J308" s="53" t="n">
        <f aca="false">AP308+AR308+AT308+AV308+AX308</f>
        <v>202201.04848506</v>
      </c>
      <c r="K308" s="54" t="n">
        <f aca="false">I308-DatosMinisterio!J308</f>
        <v>0</v>
      </c>
      <c r="L308" s="53" t="n">
        <f aca="false">J308-DatosMinisterio!K308</f>
        <v>0.0484850601351354</v>
      </c>
      <c r="M308" s="54" t="n">
        <f aca="false">P341/P$343</f>
        <v>0.00562729474712681</v>
      </c>
      <c r="N308" s="53" t="n">
        <f aca="false">ROUND((N$310*M308),0)</f>
        <v>898934</v>
      </c>
      <c r="O308" s="53" t="n">
        <f aca="false">N308-DatosMinisterio!L308</f>
        <v>-2</v>
      </c>
      <c r="P308" s="55" t="n">
        <f aca="false">N308+J308</f>
        <v>1101135.04848506</v>
      </c>
      <c r="Q308" s="53" t="n">
        <f aca="false">P308-DatosMinisterio!M308</f>
        <v>-1.95151493977755</v>
      </c>
      <c r="S308" s="55" t="n">
        <f aca="false">B308+DatosMinisterio!B308</f>
        <v>6456</v>
      </c>
      <c r="T308" s="55" t="n">
        <f aca="false">C308+DatosMinisterio!C308</f>
        <v>42</v>
      </c>
      <c r="U308" s="55" t="n">
        <f aca="false">D308+DatosMinisterio!D308</f>
        <v>252.85342658284</v>
      </c>
      <c r="V308" s="55" t="n">
        <f aca="false">E308+DatosMinisterio!E308</f>
        <v>129.292348438739</v>
      </c>
      <c r="W308" s="55" t="n">
        <f aca="false">F308+DatosMinisterio!F308</f>
        <v>28</v>
      </c>
      <c r="X308" s="55" t="n">
        <f aca="false">G308+DatosMinisterio!G308</f>
        <v>60</v>
      </c>
      <c r="Y308" s="55" t="n">
        <f aca="false">H308+DatosMinisterio!H308</f>
        <v>12</v>
      </c>
      <c r="Z308" s="55" t="n">
        <f aca="false">X308+0.33*Y308</f>
        <v>63.96</v>
      </c>
      <c r="AC308" s="61" t="n">
        <f aca="false">IF(T308&gt;0,S308/T308,0)</f>
        <v>153.714285714286</v>
      </c>
      <c r="AD308" s="62" t="n">
        <f aca="false">EXP((((AC308-AC$310)/AC$311+2)/4-1.9)^3)</f>
        <v>0.0230165585809031</v>
      </c>
      <c r="AE308" s="63" t="n">
        <f aca="false">S308/U308</f>
        <v>25.5325786454584</v>
      </c>
      <c r="AF308" s="62" t="n">
        <f aca="false">EXP((((AE308-AE$310)/AE$311+2)/4-1.9)^3)</f>
        <v>0.202647823676657</v>
      </c>
      <c r="AG308" s="62" t="n">
        <f aca="false">V308/U308</f>
        <v>0.51133318692195</v>
      </c>
      <c r="AH308" s="62" t="n">
        <f aca="false">EXP((((AG308-AG$310)/AG$311+2)/4-1.9)^3)</f>
        <v>0.0371585592798903</v>
      </c>
      <c r="AI308" s="62" t="n">
        <f aca="false">W308/U308</f>
        <v>0.110736090779559</v>
      </c>
      <c r="AJ308" s="62" t="n">
        <f aca="false">EXP((((AI308-AI$310)/AI$311+2)/4-1.9)^3)</f>
        <v>0.0593122120795798</v>
      </c>
      <c r="AK308" s="62" t="n">
        <f aca="false">Z308/U308</f>
        <v>0.252952870223593</v>
      </c>
      <c r="AL308" s="62" t="n">
        <f aca="false">EXP((((AK308-AK$310)/AK$311+2)/4-1.9)^3)</f>
        <v>0.038354331106316</v>
      </c>
      <c r="AM308" s="62" t="n">
        <f aca="false">0.01*AD308+0.15*AF308+0.24*AH308+0.25*AJ308+0.35*AL308</f>
        <v>0.0677974622715868</v>
      </c>
      <c r="AO308" s="54" t="n">
        <f aca="false">0.01*AD308/$AM$310</f>
        <v>8.1646153593804E-005</v>
      </c>
      <c r="AP308" s="53" t="n">
        <f aca="false">AO308*$J$310</f>
        <v>686.452283262946</v>
      </c>
      <c r="AQ308" s="54" t="n">
        <f aca="false">0.15*AF308/$AM$310</f>
        <v>0.0107827253665208</v>
      </c>
      <c r="AR308" s="53" t="n">
        <f aca="false">AQ308*$J$310</f>
        <v>90657.3809278288</v>
      </c>
      <c r="AS308" s="54" t="n">
        <f aca="false">0.24*AH308/$AM$310</f>
        <v>0.00316348259723684</v>
      </c>
      <c r="AT308" s="53" t="n">
        <f aca="false">AS308*$J$310</f>
        <v>26597.4544586584</v>
      </c>
      <c r="AU308" s="54" t="n">
        <f aca="false">0.25*AJ308/$AM$310</f>
        <v>0.00525992402428004</v>
      </c>
      <c r="AV308" s="53" t="n">
        <f aca="false">AU308*$J$310</f>
        <v>44223.6002227381</v>
      </c>
      <c r="AW308" s="54" t="n">
        <f aca="false">0.35*AL308/$AM$310</f>
        <v>0.00476187288868732</v>
      </c>
      <c r="AX308" s="53" t="n">
        <f aca="false">AW308*$J$310</f>
        <v>40036.160592572</v>
      </c>
    </row>
    <row r="309" customFormat="false" ht="12.8" hidden="false" customHeight="false" outlineLevel="0" collapsed="false">
      <c r="A309" s="64" t="s">
        <v>103</v>
      </c>
      <c r="B309" s="50"/>
      <c r="C309" s="50"/>
      <c r="D309" s="50"/>
      <c r="E309" s="50"/>
      <c r="F309" s="50"/>
      <c r="G309" s="50"/>
      <c r="H309" s="50"/>
      <c r="I309" s="65" t="n">
        <f aca="false">AO309+AQ309+AS309+AU309+AW309</f>
        <v>0.00767422074662307</v>
      </c>
      <c r="J309" s="66" t="n">
        <f aca="false">AP309+AR309+AT309+AV309+AX309</f>
        <v>64522.1620603455</v>
      </c>
      <c r="K309" s="54" t="n">
        <f aca="false">I309-DatosMinisterio!J309</f>
        <v>0</v>
      </c>
      <c r="L309" s="53" t="n">
        <f aca="false">J309-DatosMinisterio!K309</f>
        <v>0.162060345464852</v>
      </c>
      <c r="M309" s="54" t="n">
        <f aca="false">P342/P$343</f>
        <v>0.0066066081218986</v>
      </c>
      <c r="N309" s="53" t="n">
        <f aca="false">ROUND((N$310*M309),0)</f>
        <v>1055375</v>
      </c>
      <c r="O309" s="53" t="n">
        <f aca="false">N309-DatosMinisterio!L309</f>
        <v>0</v>
      </c>
      <c r="P309" s="55" t="n">
        <f aca="false">N309+J309</f>
        <v>1119897.16206035</v>
      </c>
      <c r="Q309" s="53" t="n">
        <f aca="false">P309-DatosMinisterio!M309</f>
        <v>0.162060345523059</v>
      </c>
      <c r="S309" s="67" t="n">
        <f aca="false">B309+DatosMinisterio!B309</f>
        <v>7112</v>
      </c>
      <c r="T309" s="67" t="n">
        <f aca="false">C309+DatosMinisterio!C309</f>
        <v>33</v>
      </c>
      <c r="U309" s="67" t="n">
        <f aca="false">D309+DatosMinisterio!D309</f>
        <v>371.170140447192</v>
      </c>
      <c r="V309" s="67" t="n">
        <f aca="false">E309+DatosMinisterio!E309</f>
        <v>175.596403900051</v>
      </c>
      <c r="W309" s="67" t="n">
        <f aca="false">F309+DatosMinisterio!F309</f>
        <v>10</v>
      </c>
      <c r="X309" s="67" t="n">
        <f aca="false">G309+DatosMinisterio!G309</f>
        <v>44</v>
      </c>
      <c r="Y309" s="67" t="n">
        <f aca="false">H309+DatosMinisterio!H309</f>
        <v>10</v>
      </c>
      <c r="Z309" s="67" t="n">
        <f aca="false">X309+0.33*Y309</f>
        <v>47.3</v>
      </c>
      <c r="AC309" s="61" t="n">
        <f aca="false">IF(T309&gt;0,S309/T309,0)</f>
        <v>215.515151515151</v>
      </c>
      <c r="AD309" s="62" t="n">
        <f aca="false">EXP((((AC309-AC$310)/AC$311+2)/4-1.9)^3)</f>
        <v>0.0733503048652793</v>
      </c>
      <c r="AE309" s="63" t="n">
        <f aca="false">S309/U309</f>
        <v>19.1610240830023</v>
      </c>
      <c r="AF309" s="62" t="n">
        <f aca="false">EXP((((AE309-AE$310)/AE$311+2)/4-1.9)^3)</f>
        <v>0.0490863312252027</v>
      </c>
      <c r="AG309" s="62" t="n">
        <f aca="false">V309/U309</f>
        <v>0.473088712600883</v>
      </c>
      <c r="AH309" s="62" t="n">
        <f aca="false">EXP((((AG309-AG$310)/AG$311+2)/4-1.9)^3)</f>
        <v>0.0239205574824317</v>
      </c>
      <c r="AI309" s="62" t="n">
        <f aca="false">W309/U309</f>
        <v>0.0269418223889234</v>
      </c>
      <c r="AJ309" s="62" t="n">
        <f aca="false">EXP((((AI309-AI$310)/AI$311+2)/4-1.9)^3)</f>
        <v>0.012773039242877</v>
      </c>
      <c r="AK309" s="62" t="n">
        <f aca="false">Z309/U309</f>
        <v>0.127434819899608</v>
      </c>
      <c r="AL309" s="62" t="n">
        <f aca="false">EXP((((AK309-AK$310)/AK$311+2)/4-1.9)^3)</f>
        <v>0.0131527409240926</v>
      </c>
      <c r="AM309" s="62" t="n">
        <f aca="false">0.01*AD309+0.15*AF309+0.24*AH309+0.25*AJ309+0.35*AL309</f>
        <v>0.0216341056623685</v>
      </c>
      <c r="AO309" s="54" t="n">
        <f aca="false">0.01*AD309/$AM$310</f>
        <v>0.000260193991909452</v>
      </c>
      <c r="AP309" s="53" t="n">
        <f aca="false">AO309*$J$310</f>
        <v>2187.6200160775</v>
      </c>
      <c r="AQ309" s="54" t="n">
        <f aca="false">0.15*AF309/$AM$310</f>
        <v>0.00261184363714637</v>
      </c>
      <c r="AR309" s="53" t="n">
        <f aca="false">AQ309*$J$310</f>
        <v>21959.4671558537</v>
      </c>
      <c r="AS309" s="54" t="n">
        <f aca="false">0.24*AH309/$AM$310</f>
        <v>0.00203646935668007</v>
      </c>
      <c r="AT309" s="53" t="n">
        <f aca="false">AS309*$J$310</f>
        <v>17121.9215866912</v>
      </c>
      <c r="AU309" s="54" t="n">
        <f aca="false">0.25*AJ309/$AM$310</f>
        <v>0.00113273832860149</v>
      </c>
      <c r="AV309" s="53" t="n">
        <f aca="false">AU309*$J$310</f>
        <v>9523.66740846636</v>
      </c>
      <c r="AW309" s="54" t="n">
        <f aca="false">0.35*AL309/$AM$310</f>
        <v>0.00163297543228569</v>
      </c>
      <c r="AX309" s="53" t="n">
        <f aca="false">AW309*$J$310</f>
        <v>13729.4858932567</v>
      </c>
    </row>
    <row r="310" customFormat="false" ht="12.8" hidden="false" customHeight="false" outlineLevel="0" collapsed="false">
      <c r="A310" s="71" t="s">
        <v>49</v>
      </c>
      <c r="B310" s="50"/>
      <c r="C310" s="50"/>
      <c r="D310" s="50"/>
      <c r="E310" s="50"/>
      <c r="F310" s="50"/>
      <c r="G310" s="50"/>
      <c r="H310" s="50"/>
      <c r="I310" s="85" t="n">
        <f aca="false">SUM(I283:I309)</f>
        <v>1</v>
      </c>
      <c r="J310" s="74" t="n">
        <f aca="false">DatosMinisterio!K310</f>
        <v>8407650</v>
      </c>
      <c r="K310" s="72" t="n">
        <f aca="false">I310-DatosMinisterio!J310</f>
        <v>0</v>
      </c>
      <c r="L310" s="74" t="n">
        <f aca="false">J310-DatosMinisterio!K310</f>
        <v>0</v>
      </c>
      <c r="M310" s="72"/>
      <c r="N310" s="74" t="n">
        <f aca="false">DatosMinisterio!L310</f>
        <v>159745355</v>
      </c>
      <c r="O310" s="74"/>
      <c r="P310" s="76" t="n">
        <f aca="false">DatosMinisterio!M310</f>
        <v>168153005</v>
      </c>
      <c r="Q310" s="74"/>
      <c r="S310" s="76"/>
      <c r="T310" s="76"/>
      <c r="U310" s="76"/>
      <c r="V310" s="76"/>
      <c r="W310" s="76"/>
      <c r="X310" s="76"/>
      <c r="Y310" s="76"/>
      <c r="Z310" s="76"/>
      <c r="AB310" s="77" t="s">
        <v>225</v>
      </c>
      <c r="AC310" s="77" t="n">
        <f aca="false">AVERAGE(AC285:AC309)</f>
        <v>207.681430822356</v>
      </c>
      <c r="AD310" s="76"/>
      <c r="AE310" s="77" t="n">
        <f aca="false">AVERAGE(AE285:AE309)</f>
        <v>20.1894106266941</v>
      </c>
      <c r="AF310" s="76"/>
      <c r="AG310" s="79" t="n">
        <f aca="false">AVERAGE(AG285:AG309)</f>
        <v>0.564076733917407</v>
      </c>
      <c r="AH310" s="76"/>
      <c r="AI310" s="79" t="n">
        <f aca="false">AVERAGE(AI285:AI309)</f>
        <v>0.115926409776378</v>
      </c>
      <c r="AJ310" s="76"/>
      <c r="AK310" s="79" t="n">
        <f aca="false">AVERAGE(AK285:AK309)</f>
        <v>0.323667695215049</v>
      </c>
      <c r="AL310" s="76"/>
      <c r="AM310" s="79" t="n">
        <f aca="false">SUM(AM285:AM309)</f>
        <v>2.81906220535658</v>
      </c>
      <c r="AO310" s="72" t="n">
        <f aca="false">SUM(AO283:AO309)</f>
        <v>0.00992411365783828</v>
      </c>
      <c r="AP310" s="74" t="n">
        <f aca="false">SUM(AP283:AP309)</f>
        <v>83438.474195324</v>
      </c>
      <c r="AQ310" s="72" t="n">
        <f aca="false">SUM(AQ283:AQ309)</f>
        <v>0.147493553859326</v>
      </c>
      <c r="AR310" s="74" t="n">
        <f aca="false">SUM(AR283:AR309)</f>
        <v>1240074.17810536</v>
      </c>
      <c r="AS310" s="72" t="n">
        <f aca="false">SUM(AS283:AS309)</f>
        <v>0.232821495255785</v>
      </c>
      <c r="AT310" s="74" t="n">
        <f aca="false">SUM(AT283:AT309)</f>
        <v>1957481.6445873</v>
      </c>
      <c r="AU310" s="72" t="n">
        <f aca="false">SUM(AU283:AU309)</f>
        <v>0.253781229364683</v>
      </c>
      <c r="AV310" s="74" t="n">
        <f aca="false">SUM(AV283:AV309)</f>
        <v>2133703.75306798</v>
      </c>
      <c r="AW310" s="72" t="n">
        <f aca="false">SUM(AW283:AW309)</f>
        <v>0.355979607862368</v>
      </c>
      <c r="AX310" s="74" t="n">
        <f aca="false">SUM(AX283:AX309)</f>
        <v>2992951.95004404</v>
      </c>
    </row>
    <row r="311" customFormat="false" ht="12.8" hidden="false" customHeight="false" outlineLevel="0" collapsed="false">
      <c r="A311" s="31" t="s">
        <v>50</v>
      </c>
      <c r="B311" s="31"/>
      <c r="C311" s="31"/>
      <c r="D311" s="31"/>
      <c r="E311" s="31"/>
      <c r="F311" s="31"/>
      <c r="G311" s="31"/>
      <c r="H311" s="31"/>
      <c r="I311" s="31"/>
      <c r="J311" s="87"/>
      <c r="K311" s="88"/>
      <c r="L311" s="87"/>
      <c r="M311" s="88"/>
      <c r="N311" s="87"/>
      <c r="O311" s="87"/>
      <c r="P311" s="31"/>
      <c r="Q311" s="87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77" t="s">
        <v>226</v>
      </c>
      <c r="AC311" s="77" t="n">
        <f aca="false">_xlfn.STDEV.P(AC285:AC309)</f>
        <v>86.162466459519</v>
      </c>
      <c r="AD311" s="76"/>
      <c r="AE311" s="77" t="n">
        <f aca="false">_xlfn.STDEV.P(AE285:AE309)</f>
        <v>5.77518235953144</v>
      </c>
      <c r="AF311" s="76"/>
      <c r="AG311" s="79" t="n">
        <f aca="false">_xlfn.STDEV.P(AG285:AG309)</f>
        <v>0.150376153497596</v>
      </c>
      <c r="AH311" s="76"/>
      <c r="AI311" s="79" t="n">
        <f aca="false">_xlfn.STDEV.P(AI285:AI309)</f>
        <v>0.0951852926371923</v>
      </c>
      <c r="AJ311" s="76"/>
      <c r="AK311" s="79" t="n">
        <f aca="false">_xlfn.STDEV.P(AK285:AK309)</f>
        <v>0.213252621913767</v>
      </c>
      <c r="AL311" s="76"/>
      <c r="AM311" s="79"/>
    </row>
    <row r="312" customFormat="false" ht="12.8" hidden="false" customHeight="false" outlineLevel="0" collapsed="false">
      <c r="A312" s="31" t="s">
        <v>51</v>
      </c>
      <c r="B312" s="31"/>
      <c r="C312" s="31"/>
      <c r="D312" s="31"/>
      <c r="E312" s="31"/>
      <c r="F312" s="31"/>
      <c r="G312" s="31"/>
      <c r="H312" s="31"/>
      <c r="I312" s="31"/>
      <c r="J312" s="87"/>
      <c r="K312" s="88"/>
      <c r="L312" s="87"/>
      <c r="M312" s="88"/>
      <c r="N312" s="87"/>
      <c r="O312" s="87"/>
      <c r="P312" s="31"/>
      <c r="Q312" s="87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1" t="n">
        <f aca="false">MIN(AC312:AL312)</f>
        <v>-2.52243643156481</v>
      </c>
      <c r="AC312" s="1" t="n">
        <f aca="false">(MIN(AC285:AC309)-AC310)/AC311</f>
        <v>-1.3486518518755</v>
      </c>
      <c r="AE312" s="1" t="n">
        <f aca="false">(MIN(AE285:AE309)-AE310)/AE311</f>
        <v>-1.80327273148744</v>
      </c>
      <c r="AG312" s="1" t="n">
        <f aca="false">(MIN(AG285:AG309)-AG310)/AG311</f>
        <v>-2.52243643156481</v>
      </c>
      <c r="AI312" s="1" t="n">
        <f aca="false">(MIN(AI285:AI309)-AI310)/AI311</f>
        <v>-1.18625554449799</v>
      </c>
      <c r="AK312" s="1" t="n">
        <f aca="false">(MIN(AK285:AK309)-AK310)/AK311</f>
        <v>-1.36746979223906</v>
      </c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</row>
    <row r="313" customFormat="false" ht="12.8" hidden="false" customHeight="false" outlineLevel="0" collapsed="false">
      <c r="A313" s="84"/>
      <c r="B313" s="25"/>
      <c r="C313" s="25"/>
      <c r="D313" s="25"/>
      <c r="E313" s="25"/>
      <c r="F313" s="25"/>
      <c r="G313" s="25"/>
      <c r="H313" s="25"/>
      <c r="I313" s="25"/>
      <c r="S313" s="25"/>
      <c r="T313" s="25"/>
      <c r="U313" s="25"/>
      <c r="V313" s="25"/>
      <c r="W313" s="25"/>
      <c r="X313" s="25"/>
      <c r="Y313" s="25"/>
      <c r="Z313" s="25"/>
      <c r="AB313" s="1" t="n">
        <f aca="false">MAX(AC313:AM313)</f>
        <v>2.94351943694875</v>
      </c>
      <c r="AC313" s="1" t="n">
        <f aca="false">(MAX(AC285:AC309)-AC310)/AC311</f>
        <v>2.94351943694875</v>
      </c>
      <c r="AE313" s="1" t="n">
        <f aca="false">(MAX(AE285:AE309)-AE310)/AE311</f>
        <v>2.30957490061772</v>
      </c>
      <c r="AG313" s="1" t="n">
        <f aca="false">(MAX(AG285:AG309)-AG310)/AG311</f>
        <v>2.19565493073137</v>
      </c>
      <c r="AI313" s="1" t="n">
        <f aca="false">(MAX(AI285:AI309)-AI310)/AI311</f>
        <v>2.74177175585132</v>
      </c>
      <c r="AK313" s="1" t="n">
        <f aca="false">(MAX(AK285:AK309)-AK310)/AK311</f>
        <v>2.35980757901709</v>
      </c>
    </row>
    <row r="314" customFormat="false" ht="12.8" hidden="false" customHeight="false" outlineLevel="0" collapsed="false">
      <c r="A314" s="40" t="s">
        <v>149</v>
      </c>
      <c r="B314" s="40"/>
      <c r="C314" s="40"/>
      <c r="D314" s="40"/>
      <c r="E314" s="40"/>
      <c r="F314" s="40"/>
      <c r="G314" s="40"/>
      <c r="H314" s="40"/>
      <c r="I314" s="40"/>
      <c r="J314" s="40"/>
      <c r="S314" s="40"/>
      <c r="T314" s="40"/>
      <c r="U314" s="40"/>
      <c r="V314" s="40"/>
      <c r="W314" s="40"/>
      <c r="X314" s="40"/>
      <c r="Y314" s="40"/>
      <c r="Z314" s="40"/>
    </row>
    <row r="315" customFormat="false" ht="12.8" hidden="false" customHeight="false" outlineLevel="0" collapsed="false">
      <c r="A315" s="40" t="s">
        <v>150</v>
      </c>
      <c r="B315" s="40"/>
      <c r="C315" s="40"/>
      <c r="D315" s="40"/>
      <c r="E315" s="40"/>
      <c r="F315" s="40"/>
      <c r="G315" s="40"/>
      <c r="H315" s="40"/>
      <c r="I315" s="40"/>
      <c r="J315" s="40"/>
      <c r="S315" s="40"/>
      <c r="T315" s="40"/>
      <c r="U315" s="40"/>
      <c r="V315" s="40"/>
      <c r="W315" s="40"/>
      <c r="X315" s="40"/>
      <c r="Y315" s="40"/>
      <c r="Z315" s="40"/>
    </row>
    <row r="316" customFormat="false" ht="15.8" hidden="false" customHeight="true" outlineLevel="0" collapsed="false">
      <c r="A316" s="41" t="s">
        <v>8</v>
      </c>
      <c r="B316" s="45" t="s">
        <v>206</v>
      </c>
      <c r="C316" s="45"/>
      <c r="D316" s="45"/>
      <c r="E316" s="45"/>
      <c r="F316" s="45"/>
      <c r="G316" s="45"/>
      <c r="H316" s="45"/>
      <c r="I316" s="41" t="s">
        <v>10</v>
      </c>
      <c r="J316" s="43" t="s">
        <v>11</v>
      </c>
      <c r="K316" s="44" t="s">
        <v>207</v>
      </c>
      <c r="L316" s="43" t="s">
        <v>208</v>
      </c>
      <c r="M316" s="44" t="s">
        <v>209</v>
      </c>
      <c r="N316" s="43" t="s">
        <v>12</v>
      </c>
      <c r="O316" s="43" t="s">
        <v>210</v>
      </c>
      <c r="P316" s="41" t="s">
        <v>211</v>
      </c>
      <c r="Q316" s="43" t="s">
        <v>212</v>
      </c>
      <c r="S316" s="45" t="s">
        <v>206</v>
      </c>
      <c r="T316" s="45"/>
      <c r="U316" s="45"/>
      <c r="V316" s="45"/>
      <c r="W316" s="45"/>
      <c r="X316" s="45"/>
      <c r="Y316" s="45"/>
      <c r="Z316" s="45"/>
      <c r="AC316" s="46" t="s">
        <v>214</v>
      </c>
      <c r="AD316" s="46"/>
      <c r="AE316" s="46" t="s">
        <v>215</v>
      </c>
      <c r="AF316" s="46"/>
      <c r="AG316" s="46" t="s">
        <v>216</v>
      </c>
      <c r="AH316" s="46"/>
      <c r="AI316" s="46" t="s">
        <v>217</v>
      </c>
      <c r="AJ316" s="46"/>
      <c r="AK316" s="46" t="s">
        <v>218</v>
      </c>
      <c r="AL316" s="46"/>
      <c r="AM316" s="47" t="s">
        <v>219</v>
      </c>
      <c r="AO316" s="46" t="s">
        <v>214</v>
      </c>
      <c r="AP316" s="46"/>
      <c r="AQ316" s="46" t="s">
        <v>215</v>
      </c>
      <c r="AR316" s="46"/>
      <c r="AS316" s="46" t="s">
        <v>216</v>
      </c>
      <c r="AT316" s="46"/>
      <c r="AU316" s="46" t="s">
        <v>217</v>
      </c>
      <c r="AV316" s="46"/>
      <c r="AW316" s="47" t="s">
        <v>218</v>
      </c>
      <c r="AX316" s="47"/>
    </row>
    <row r="317" customFormat="false" ht="37.3" hidden="false" customHeight="false" outlineLevel="0" collapsed="false">
      <c r="A317" s="41"/>
      <c r="B317" s="46" t="s">
        <v>151</v>
      </c>
      <c r="C317" s="46" t="s">
        <v>152</v>
      </c>
      <c r="D317" s="46" t="s">
        <v>153</v>
      </c>
      <c r="E317" s="46" t="s">
        <v>154</v>
      </c>
      <c r="F317" s="46" t="s">
        <v>155</v>
      </c>
      <c r="G317" s="46" t="s">
        <v>156</v>
      </c>
      <c r="H317" s="46" t="s">
        <v>157</v>
      </c>
      <c r="I317" s="41"/>
      <c r="J317" s="43"/>
      <c r="K317" s="44"/>
      <c r="L317" s="43"/>
      <c r="M317" s="44"/>
      <c r="N317" s="43"/>
      <c r="O317" s="43"/>
      <c r="P317" s="41"/>
      <c r="Q317" s="43"/>
      <c r="S317" s="46" t="s">
        <v>151</v>
      </c>
      <c r="T317" s="46" t="s">
        <v>152</v>
      </c>
      <c r="U317" s="46" t="s">
        <v>153</v>
      </c>
      <c r="V317" s="46" t="s">
        <v>154</v>
      </c>
      <c r="W317" s="46" t="s">
        <v>155</v>
      </c>
      <c r="X317" s="46" t="s">
        <v>156</v>
      </c>
      <c r="Y317" s="46" t="s">
        <v>157</v>
      </c>
      <c r="Z317" s="41" t="s">
        <v>21</v>
      </c>
      <c r="AC317" s="46" t="s">
        <v>220</v>
      </c>
      <c r="AD317" s="46" t="s">
        <v>221</v>
      </c>
      <c r="AE317" s="46" t="s">
        <v>220</v>
      </c>
      <c r="AF317" s="46" t="s">
        <v>221</v>
      </c>
      <c r="AG317" s="46" t="s">
        <v>220</v>
      </c>
      <c r="AH317" s="46" t="s">
        <v>221</v>
      </c>
      <c r="AI317" s="46" t="s">
        <v>220</v>
      </c>
      <c r="AJ317" s="46" t="s">
        <v>221</v>
      </c>
      <c r="AK317" s="46" t="s">
        <v>220</v>
      </c>
      <c r="AL317" s="46" t="s">
        <v>221</v>
      </c>
      <c r="AM317" s="48" t="s">
        <v>222</v>
      </c>
      <c r="AO317" s="46" t="s">
        <v>223</v>
      </c>
      <c r="AP317" s="46" t="s">
        <v>224</v>
      </c>
      <c r="AQ317" s="46" t="s">
        <v>223</v>
      </c>
      <c r="AR317" s="46" t="s">
        <v>224</v>
      </c>
      <c r="AS317" s="46" t="s">
        <v>223</v>
      </c>
      <c r="AT317" s="46" t="s">
        <v>224</v>
      </c>
      <c r="AU317" s="46" t="s">
        <v>223</v>
      </c>
      <c r="AV317" s="46" t="s">
        <v>224</v>
      </c>
      <c r="AW317" s="46" t="s">
        <v>223</v>
      </c>
      <c r="AX317" s="48" t="s">
        <v>224</v>
      </c>
    </row>
    <row r="318" customFormat="false" ht="12.8" hidden="false" customHeight="false" outlineLevel="0" collapsed="false">
      <c r="A318" s="49" t="s">
        <v>79</v>
      </c>
      <c r="B318" s="50" t="n">
        <v>0</v>
      </c>
      <c r="C318" s="50"/>
      <c r="D318" s="50"/>
      <c r="E318" s="50"/>
      <c r="F318" s="50"/>
      <c r="G318" s="50"/>
      <c r="H318" s="50"/>
      <c r="I318" s="51" t="n">
        <f aca="false">AO318+AQ318+AS318+AU318+AW318</f>
        <v>0.138891954258684</v>
      </c>
      <c r="J318" s="52" t="n">
        <f aca="false">ROUND(AP318+AR318+AT318+AV318+AX318,0)</f>
        <v>1081755</v>
      </c>
      <c r="K318" s="51" t="n">
        <f aca="false">I318-DatosMinisterio!J318</f>
        <v>0</v>
      </c>
      <c r="L318" s="52" t="n">
        <f aca="false">J318-DatosMinisterio!K318</f>
        <v>1</v>
      </c>
      <c r="M318" s="54" t="n">
        <f aca="false">P351/P$376</f>
        <v>0.202102400303059</v>
      </c>
      <c r="N318" s="53" t="n">
        <f aca="false">ROUND((N$343*M318),0)</f>
        <v>29907290</v>
      </c>
      <c r="O318" s="53" t="n">
        <f aca="false">N318-DatosMinisterio!L318</f>
        <v>0</v>
      </c>
      <c r="P318" s="55" t="n">
        <f aca="false">N318+J318</f>
        <v>30989045</v>
      </c>
      <c r="Q318" s="53" t="n">
        <f aca="false">P318-DatosMinisterio!M318</f>
        <v>1</v>
      </c>
      <c r="S318" s="56" t="n">
        <f aca="false">B318+DatosMinisterio!B318</f>
        <v>25457</v>
      </c>
      <c r="T318" s="56" t="n">
        <f aca="false">C318+DatosMinisterio!C318</f>
        <v>70</v>
      </c>
      <c r="U318" s="56" t="n">
        <f aca="false">D318+DatosMinisterio!D318</f>
        <v>1744.4929355732</v>
      </c>
      <c r="V318" s="56" t="n">
        <f aca="false">E318+DatosMinisterio!E318</f>
        <v>1029.12391473063</v>
      </c>
      <c r="W318" s="56" t="n">
        <f aca="false">F318+DatosMinisterio!F318</f>
        <v>566</v>
      </c>
      <c r="X318" s="56" t="n">
        <f aca="false">G318+DatosMinisterio!G318</f>
        <v>1351</v>
      </c>
      <c r="Y318" s="56" t="n">
        <f aca="false">H318+DatosMinisterio!H318</f>
        <v>91</v>
      </c>
      <c r="Z318" s="56" t="n">
        <f aca="false">X318+0.33*Y318</f>
        <v>1381.03</v>
      </c>
      <c r="AC318" s="57" t="n">
        <f aca="false">IF(T318&gt;0,S318/T318,0)</f>
        <v>363.671428571429</v>
      </c>
      <c r="AD318" s="58" t="n">
        <f aca="false">EXP((((AC318-AC$343)/AC$344+2)/4-1.9)^3)</f>
        <v>0.508791658296376</v>
      </c>
      <c r="AE318" s="59" t="n">
        <f aca="false">S318/U318</f>
        <v>14.5927790711491</v>
      </c>
      <c r="AF318" s="58" t="n">
        <f aca="false">EXP((((AE318-AE$343)/AE$344+2)/4-1.9)^3)</f>
        <v>0.00646027996260929</v>
      </c>
      <c r="AG318" s="58" t="n">
        <f aca="false">V318/U318</f>
        <v>0.589927246906554</v>
      </c>
      <c r="AH318" s="58" t="n">
        <f aca="false">EXP((((AG318-AG$343)/AG$344+2)/4-1.9)^3)</f>
        <v>0.0766558226873913</v>
      </c>
      <c r="AI318" s="58" t="n">
        <f aca="false">W318/U318</f>
        <v>0.324449579851136</v>
      </c>
      <c r="AJ318" s="58" t="n">
        <f aca="false">EXP((((AI318-AI$343)/AI$344+2)/4-1.9)^3)</f>
        <v>0.587159058991515</v>
      </c>
      <c r="AK318" s="58" t="n">
        <f aca="false">Z318/U318</f>
        <v>0.79165124251204</v>
      </c>
      <c r="AL318" s="58" t="n">
        <f aca="false">EXP((((AK318-AK$343)/AK$344+2)/4-1.9)^3)</f>
        <v>0.63864395261161</v>
      </c>
      <c r="AM318" s="58" t="n">
        <f aca="false">0.01*AD318+0.15*AF318+0.24*AH318+0.25*AJ318+0.35*AL318</f>
        <v>0.394769504184271</v>
      </c>
      <c r="AO318" s="51" t="n">
        <f aca="false">0.01*AD318/$AM$343</f>
        <v>0.001790084263913</v>
      </c>
      <c r="AP318" s="52" t="n">
        <f aca="false">AO318*$J$343</f>
        <v>13942.0122167057</v>
      </c>
      <c r="AQ318" s="51" t="n">
        <f aca="false">0.15*AF318/$AM$343</f>
        <v>0.000340938534849258</v>
      </c>
      <c r="AR318" s="52" t="n">
        <f aca="false">AQ318*$J$343</f>
        <v>2655.3885277018</v>
      </c>
      <c r="AS318" s="51" t="n">
        <f aca="false">0.24*AH318/$AM$343</f>
        <v>0.00647276564507223</v>
      </c>
      <c r="AT318" s="52" t="n">
        <f aca="false">AS318*$J$343</f>
        <v>50412.9216253788</v>
      </c>
      <c r="AU318" s="51" t="n">
        <f aca="false">0.25*AJ318/$AM$343</f>
        <v>0.0516451171504085</v>
      </c>
      <c r="AV318" s="52" t="n">
        <f aca="false">AU318*$J$343</f>
        <v>402236.290637091</v>
      </c>
      <c r="AW318" s="51" t="n">
        <f aca="false">0.35*AL318/$AM$343</f>
        <v>0.0786430486644411</v>
      </c>
      <c r="AX318" s="52" t="n">
        <f aca="false">AW318*$J$343</f>
        <v>612508.789302394</v>
      </c>
    </row>
    <row r="319" customFormat="false" ht="12.8" hidden="false" customHeight="false" outlineLevel="0" collapsed="false">
      <c r="A319" s="60" t="s">
        <v>80</v>
      </c>
      <c r="B319" s="50"/>
      <c r="C319" s="50"/>
      <c r="D319" s="50"/>
      <c r="E319" s="50"/>
      <c r="F319" s="50"/>
      <c r="G319" s="50"/>
      <c r="H319" s="50"/>
      <c r="I319" s="54" t="n">
        <f aca="false">AO319+AQ319+AS319+AU319+AW319</f>
        <v>0.0987651853213132</v>
      </c>
      <c r="J319" s="53" t="n">
        <f aca="false">ROUND(AP319+AR319+AT319+AV319+AX319,0)</f>
        <v>769229</v>
      </c>
      <c r="K319" s="54" t="n">
        <f aca="false">I319-DatosMinisterio!J319</f>
        <v>0</v>
      </c>
      <c r="L319" s="53" t="n">
        <f aca="false">J319-DatosMinisterio!K319</f>
        <v>0</v>
      </c>
      <c r="M319" s="54" t="n">
        <f aca="false">P352/P$376</f>
        <v>0.127455052389741</v>
      </c>
      <c r="N319" s="53" t="n">
        <f aca="false">ROUND((N$343*M319),0)</f>
        <v>18860910</v>
      </c>
      <c r="O319" s="53" t="n">
        <f aca="false">N319-DatosMinisterio!L319</f>
        <v>0</v>
      </c>
      <c r="P319" s="55" t="n">
        <f aca="false">N319+J319</f>
        <v>19630139</v>
      </c>
      <c r="Q319" s="53" t="n">
        <f aca="false">P319-DatosMinisterio!M319</f>
        <v>0</v>
      </c>
      <c r="S319" s="55" t="n">
        <f aca="false">B319+DatosMinisterio!B319</f>
        <v>19281</v>
      </c>
      <c r="T319" s="55" t="n">
        <f aca="false">C319+DatosMinisterio!C319</f>
        <v>45</v>
      </c>
      <c r="U319" s="55" t="n">
        <f aca="false">D319+DatosMinisterio!D319</f>
        <v>1720.85697881263</v>
      </c>
      <c r="V319" s="55" t="n">
        <f aca="false">E319+DatosMinisterio!E319</f>
        <v>1052.38017622207</v>
      </c>
      <c r="W319" s="55" t="n">
        <f aca="false">F319+DatosMinisterio!F319</f>
        <v>462</v>
      </c>
      <c r="X319" s="55" t="n">
        <f aca="false">G319+DatosMinisterio!G319</f>
        <v>1077</v>
      </c>
      <c r="Y319" s="55" t="n">
        <f aca="false">H319+DatosMinisterio!H319</f>
        <v>93</v>
      </c>
      <c r="Z319" s="55" t="n">
        <f aca="false">X319+0.33*Y319</f>
        <v>1107.69</v>
      </c>
      <c r="AC319" s="61" t="n">
        <f aca="false">IF(T319&gt;0,S319/T319,0)</f>
        <v>428.466666666667</v>
      </c>
      <c r="AD319" s="62" t="n">
        <f aca="false">EXP((((AC319-AC$343)/AC$344+2)/4-1.9)^3)</f>
        <v>0.725460660216948</v>
      </c>
      <c r="AE319" s="63" t="n">
        <f aca="false">S319/U319</f>
        <v>11.204301250708</v>
      </c>
      <c r="AF319" s="62" t="n">
        <f aca="false">EXP((((AE319-AE$343)/AE$344+2)/4-1.9)^3)</f>
        <v>0.00168370328945901</v>
      </c>
      <c r="AG319" s="62" t="n">
        <f aca="false">V319/U319</f>
        <v>0.611544241723214</v>
      </c>
      <c r="AH319" s="62" t="n">
        <f aca="false">EXP((((AG319-AG$343)/AG$344+2)/4-1.9)^3)</f>
        <v>0.0972411207927431</v>
      </c>
      <c r="AI319" s="62" t="n">
        <f aca="false">W319/U319</f>
        <v>0.26847088728941</v>
      </c>
      <c r="AJ319" s="62" t="n">
        <f aca="false">EXP((((AI319-AI$343)/AI$344+2)/4-1.9)^3)</f>
        <v>0.40565958681377</v>
      </c>
      <c r="AK319" s="62" t="n">
        <f aca="false">Z319/U319</f>
        <v>0.643685102038109</v>
      </c>
      <c r="AL319" s="62" t="n">
        <f aca="false">EXP((((AK319-AK$343)/AK$344+2)/4-1.9)^3)</f>
        <v>0.424166159726716</v>
      </c>
      <c r="AM319" s="62" t="n">
        <f aca="false">0.01*AD319+0.15*AF319+0.24*AH319+0.25*AJ319+0.35*AL319</f>
        <v>0.28071808369364</v>
      </c>
      <c r="AO319" s="54" t="n">
        <f aca="false">0.01*AD319/$AM$343</f>
        <v>0.00255239190888195</v>
      </c>
      <c r="AP319" s="53" t="n">
        <f aca="false">AO319*$J$343</f>
        <v>19879.220153394</v>
      </c>
      <c r="AQ319" s="54" t="n">
        <f aca="false">0.15*AF319/$AM$343</f>
        <v>8.88567269454959E-005</v>
      </c>
      <c r="AR319" s="53" t="n">
        <f aca="false">AQ319*$J$343</f>
        <v>692.057685543005</v>
      </c>
      <c r="AS319" s="54" t="n">
        <f aca="false">0.24*AH319/$AM$343</f>
        <v>0.00821097424682804</v>
      </c>
      <c r="AT319" s="53" t="n">
        <f aca="false">AS319*$J$343</f>
        <v>63950.9019592701</v>
      </c>
      <c r="AU319" s="54" t="n">
        <f aca="false">0.25*AJ319/$AM$343</f>
        <v>0.0356808543841035</v>
      </c>
      <c r="AV319" s="53" t="n">
        <f aca="false">AU319*$J$343</f>
        <v>277899.156902395</v>
      </c>
      <c r="AW319" s="54" t="n">
        <f aca="false">0.35*AL319/$AM$343</f>
        <v>0.0522321080545542</v>
      </c>
      <c r="AX319" s="53" t="n">
        <f aca="false">AW319*$J$343</f>
        <v>406808.04992333</v>
      </c>
    </row>
    <row r="320" customFormat="false" ht="12.8" hidden="false" customHeight="false" outlineLevel="0" collapsed="false">
      <c r="A320" s="60" t="s">
        <v>81</v>
      </c>
      <c r="B320" s="50"/>
      <c r="C320" s="50"/>
      <c r="D320" s="50"/>
      <c r="E320" s="50"/>
      <c r="F320" s="50"/>
      <c r="G320" s="50"/>
      <c r="H320" s="50"/>
      <c r="I320" s="54" t="n">
        <f aca="false">AO320+AQ320+AS320+AU320+AW320</f>
        <v>0.0653669485561048</v>
      </c>
      <c r="J320" s="53" t="n">
        <f aca="false">ROUND(AP320+AR320+AT320+AV320+AX320,0)</f>
        <v>509108</v>
      </c>
      <c r="K320" s="54" t="n">
        <f aca="false">I320-DatosMinisterio!J320</f>
        <v>-4.30211422042248E-016</v>
      </c>
      <c r="L320" s="53" t="n">
        <f aca="false">J320-DatosMinisterio!K320</f>
        <v>0</v>
      </c>
      <c r="M320" s="54" t="n">
        <f aca="false">P353/P$376</f>
        <v>0.0748975979793567</v>
      </c>
      <c r="N320" s="53" t="n">
        <f aca="false">ROUND((N$343*M320),0)</f>
        <v>11083412</v>
      </c>
      <c r="O320" s="53" t="n">
        <f aca="false">N320-DatosMinisterio!L320</f>
        <v>0</v>
      </c>
      <c r="P320" s="55" t="n">
        <f aca="false">N320+J320</f>
        <v>11592520</v>
      </c>
      <c r="Q320" s="53" t="n">
        <f aca="false">P320-DatosMinisterio!M320</f>
        <v>0</v>
      </c>
      <c r="S320" s="55" t="n">
        <f aca="false">B320+DatosMinisterio!B320</f>
        <v>22623</v>
      </c>
      <c r="T320" s="55" t="n">
        <f aca="false">C320+DatosMinisterio!C320</f>
        <v>100</v>
      </c>
      <c r="U320" s="55" t="n">
        <f aca="false">D320+DatosMinisterio!D320</f>
        <v>1303.2596362657</v>
      </c>
      <c r="V320" s="55" t="n">
        <f aca="false">E320+DatosMinisterio!E320</f>
        <v>902.310871690121</v>
      </c>
      <c r="W320" s="55" t="n">
        <f aca="false">F320+DatosMinisterio!F320</f>
        <v>259</v>
      </c>
      <c r="X320" s="55" t="n">
        <f aca="false">G320+DatosMinisterio!G320</f>
        <v>634</v>
      </c>
      <c r="Y320" s="55" t="n">
        <f aca="false">H320+DatosMinisterio!H320</f>
        <v>23</v>
      </c>
      <c r="Z320" s="55" t="n">
        <f aca="false">X320+0.33*Y320</f>
        <v>641.59</v>
      </c>
      <c r="AC320" s="61" t="n">
        <f aca="false">IF(T320&gt;0,S320/T320,0)</f>
        <v>226.23</v>
      </c>
      <c r="AD320" s="62" t="n">
        <f aca="false">EXP((((AC320-AC$343)/AC$344+2)/4-1.9)^3)</f>
        <v>0.118875946654926</v>
      </c>
      <c r="AE320" s="63" t="n">
        <f aca="false">S320/U320</f>
        <v>17.3587820649636</v>
      </c>
      <c r="AF320" s="62" t="n">
        <f aca="false">EXP((((AE320-AE$343)/AE$344+2)/4-1.9)^3)</f>
        <v>0.0166399720243833</v>
      </c>
      <c r="AG320" s="62" t="n">
        <f aca="false">V320/U320</f>
        <v>0.692349280666407</v>
      </c>
      <c r="AH320" s="62" t="n">
        <f aca="false">EXP((((AG320-AG$343)/AG$344+2)/4-1.9)^3)</f>
        <v>0.207710250964366</v>
      </c>
      <c r="AI320" s="62" t="n">
        <f aca="false">W320/U320</f>
        <v>0.198732464961569</v>
      </c>
      <c r="AJ320" s="62" t="n">
        <f aca="false">EXP((((AI320-AI$343)/AI$344+2)/4-1.9)^3)</f>
        <v>0.209649318181856</v>
      </c>
      <c r="AK320" s="62" t="n">
        <f aca="false">Z320/U320</f>
        <v>0.492296379130088</v>
      </c>
      <c r="AL320" s="62" t="n">
        <f aca="false">EXP((((AK320-AK$343)/AK$344+2)/4-1.9)^3)</f>
        <v>0.228124214562878</v>
      </c>
      <c r="AM320" s="62" t="n">
        <f aca="false">0.01*AD320+0.15*AF320+0.24*AH320+0.25*AJ320+0.35*AL320</f>
        <v>0.185791020144126</v>
      </c>
      <c r="AO320" s="54" t="n">
        <f aca="false">0.01*AD320/$AM$343</f>
        <v>0.000418241844171094</v>
      </c>
      <c r="AP320" s="53" t="n">
        <f aca="false">AO320*$J$343</f>
        <v>3257.46280134571</v>
      </c>
      <c r="AQ320" s="54" t="n">
        <f aca="false">0.15*AF320/$AM$343</f>
        <v>0.000878167465614678</v>
      </c>
      <c r="AR320" s="53" t="n">
        <f aca="false">AQ320*$J$343</f>
        <v>6839.57832641355</v>
      </c>
      <c r="AS320" s="54" t="n">
        <f aca="false">0.24*AH320/$AM$343</f>
        <v>0.0175389126283896</v>
      </c>
      <c r="AT320" s="53" t="n">
        <f aca="false">AS320*$J$343</f>
        <v>136601.242222096</v>
      </c>
      <c r="AU320" s="54" t="n">
        <f aca="false">0.25*AJ320/$AM$343</f>
        <v>0.0184402564044604</v>
      </c>
      <c r="AV320" s="53" t="n">
        <f aca="false">AU320*$J$343</f>
        <v>143621.328477679</v>
      </c>
      <c r="AW320" s="54" t="n">
        <f aca="false">0.35*AL320/$AM$343</f>
        <v>0.028091370213469</v>
      </c>
      <c r="AX320" s="53" t="n">
        <f aca="false">AW320*$J$343</f>
        <v>218788.709892386</v>
      </c>
    </row>
    <row r="321" customFormat="false" ht="12.8" hidden="false" customHeight="false" outlineLevel="0" collapsed="false">
      <c r="A321" s="60" t="s">
        <v>82</v>
      </c>
      <c r="B321" s="50"/>
      <c r="C321" s="50"/>
      <c r="D321" s="50"/>
      <c r="E321" s="50"/>
      <c r="F321" s="50"/>
      <c r="G321" s="50"/>
      <c r="H321" s="50"/>
      <c r="I321" s="54" t="n">
        <f aca="false">AO321+AQ321+AS321+AU321+AW321</f>
        <v>0.0454129815971322</v>
      </c>
      <c r="J321" s="53" t="n">
        <f aca="false">ROUND(AP321+AR321+AT321+AV321+AX321,0)</f>
        <v>353698</v>
      </c>
      <c r="K321" s="54" t="n">
        <f aca="false">I321-DatosMinisterio!J321</f>
        <v>3.05311331771918E-016</v>
      </c>
      <c r="L321" s="53" t="n">
        <f aca="false">J321-DatosMinisterio!K321</f>
        <v>0</v>
      </c>
      <c r="M321" s="54" t="n">
        <f aca="false">P354/P$376</f>
        <v>0.0566234741923021</v>
      </c>
      <c r="N321" s="53" t="n">
        <f aca="false">ROUND((N$343*M321),0)</f>
        <v>8379191</v>
      </c>
      <c r="O321" s="53" t="n">
        <f aca="false">N321-DatosMinisterio!L321</f>
        <v>-1</v>
      </c>
      <c r="P321" s="55" t="n">
        <f aca="false">N321+J321</f>
        <v>8732889</v>
      </c>
      <c r="Q321" s="53" t="n">
        <f aca="false">P321-DatosMinisterio!M321</f>
        <v>-1</v>
      </c>
      <c r="S321" s="55" t="n">
        <f aca="false">B321+DatosMinisterio!B321</f>
        <v>13317</v>
      </c>
      <c r="T321" s="55" t="n">
        <f aca="false">C321+DatosMinisterio!C321</f>
        <v>57</v>
      </c>
      <c r="U321" s="55" t="n">
        <f aca="false">D321+DatosMinisterio!D321</f>
        <v>541.310438810126</v>
      </c>
      <c r="V321" s="55" t="n">
        <f aca="false">E321+DatosMinisterio!E321</f>
        <v>376.406805484069</v>
      </c>
      <c r="W321" s="55" t="n">
        <f aca="false">F321+DatosMinisterio!F321</f>
        <v>84</v>
      </c>
      <c r="X321" s="55" t="n">
        <f aca="false">G321+DatosMinisterio!G321</f>
        <v>165</v>
      </c>
      <c r="Y321" s="55" t="n">
        <f aca="false">H321+DatosMinisterio!H321</f>
        <v>27</v>
      </c>
      <c r="Z321" s="55" t="n">
        <f aca="false">X321+0.33*Y321</f>
        <v>173.91</v>
      </c>
      <c r="AC321" s="61" t="n">
        <f aca="false">IF(T321&gt;0,S321/T321,0)</f>
        <v>233.631578947368</v>
      </c>
      <c r="AD321" s="62" t="n">
        <f aca="false">EXP((((AC321-AC$343)/AC$344+2)/4-1.9)^3)</f>
        <v>0.132371616674365</v>
      </c>
      <c r="AE321" s="63" t="n">
        <f aca="false">S321/U321</f>
        <v>24.6014099215832</v>
      </c>
      <c r="AF321" s="62" t="n">
        <f aca="false">EXP((((AE321-AE$343)/AE$344+2)/4-1.9)^3)</f>
        <v>0.111427790085313</v>
      </c>
      <c r="AG321" s="62" t="n">
        <f aca="false">V321/U321</f>
        <v>0.695362177591591</v>
      </c>
      <c r="AH321" s="62" t="n">
        <f aca="false">EXP((((AG321-AG$343)/AG$344+2)/4-1.9)^3)</f>
        <v>0.212871456256184</v>
      </c>
      <c r="AI321" s="62" t="n">
        <f aca="false">W321/U321</f>
        <v>0.155178976752496</v>
      </c>
      <c r="AJ321" s="62" t="n">
        <f aca="false">EXP((((AI321-AI$343)/AI$344+2)/4-1.9)^3)</f>
        <v>0.121872815202277</v>
      </c>
      <c r="AK321" s="62" t="n">
        <f aca="false">Z321/U321</f>
        <v>0.321275902940793</v>
      </c>
      <c r="AL321" s="62" t="n">
        <f aca="false">EXP((((AK321-AK$343)/AK$344+2)/4-1.9)^3)</f>
        <v>0.0842316196142074</v>
      </c>
      <c r="AM321" s="62" t="n">
        <f aca="false">0.01*AD321+0.15*AF321+0.24*AH321+0.25*AJ321+0.35*AL321</f>
        <v>0.129076304846567</v>
      </c>
      <c r="AO321" s="54" t="n">
        <f aca="false">0.01*AD321/$AM$343</f>
        <v>0.000465723728236668</v>
      </c>
      <c r="AP321" s="53" t="n">
        <f aca="false">AO321*$J$343</f>
        <v>3627.27388848826</v>
      </c>
      <c r="AQ321" s="54" t="n">
        <f aca="false">0.15*AF321/$AM$343</f>
        <v>0.005880554358798</v>
      </c>
      <c r="AR321" s="53" t="n">
        <f aca="false">AQ321*$J$343</f>
        <v>45800.5035652043</v>
      </c>
      <c r="AS321" s="54" t="n">
        <f aca="false">0.24*AH321/$AM$343</f>
        <v>0.0179747213005668</v>
      </c>
      <c r="AT321" s="53" t="n">
        <f aca="false">AS321*$J$343</f>
        <v>139995.523683662</v>
      </c>
      <c r="AU321" s="54" t="n">
        <f aca="false">0.25*AJ321/$AM$343</f>
        <v>0.0107196435483466</v>
      </c>
      <c r="AV321" s="53" t="n">
        <f aca="false">AU321*$J$343</f>
        <v>83489.5900280607</v>
      </c>
      <c r="AW321" s="54" t="n">
        <f aca="false">0.35*AL321/$AM$343</f>
        <v>0.0103723386611841</v>
      </c>
      <c r="AX321" s="53" t="n">
        <f aca="false">AW321*$J$343</f>
        <v>80784.6173754563</v>
      </c>
    </row>
    <row r="322" customFormat="false" ht="12.8" hidden="false" customHeight="false" outlineLevel="0" collapsed="false">
      <c r="A322" s="60" t="s">
        <v>83</v>
      </c>
      <c r="B322" s="50"/>
      <c r="C322" s="50"/>
      <c r="D322" s="50"/>
      <c r="E322" s="50"/>
      <c r="F322" s="50"/>
      <c r="G322" s="50"/>
      <c r="H322" s="50"/>
      <c r="I322" s="54" t="n">
        <f aca="false">AO322+AQ322+AS322+AU322+AW322</f>
        <v>0.102356759791446</v>
      </c>
      <c r="J322" s="53" t="n">
        <f aca="false">ROUND(AP322+AR322+AT322+AV322+AX322,0)</f>
        <v>797202</v>
      </c>
      <c r="K322" s="54" t="n">
        <f aca="false">I322-DatosMinisterio!J322</f>
        <v>0</v>
      </c>
      <c r="L322" s="53" t="n">
        <f aca="false">J322-DatosMinisterio!K322</f>
        <v>0</v>
      </c>
      <c r="M322" s="54" t="n">
        <f aca="false">P355/P$376</f>
        <v>0.0514292467907382</v>
      </c>
      <c r="N322" s="53" t="n">
        <f aca="false">ROUND((N$343*M322),0)</f>
        <v>7610545</v>
      </c>
      <c r="O322" s="53" t="n">
        <f aca="false">N322-DatosMinisterio!L322</f>
        <v>0</v>
      </c>
      <c r="P322" s="55" t="n">
        <f aca="false">N322+J322</f>
        <v>8407747</v>
      </c>
      <c r="Q322" s="53" t="n">
        <f aca="false">P322-DatosMinisterio!M322</f>
        <v>0</v>
      </c>
      <c r="S322" s="55" t="n">
        <f aca="false">B322+DatosMinisterio!B322</f>
        <v>14571</v>
      </c>
      <c r="T322" s="55" t="n">
        <f aca="false">C322+DatosMinisterio!C322</f>
        <v>103</v>
      </c>
      <c r="U322" s="55" t="n">
        <f aca="false">D322+DatosMinisterio!D322</f>
        <v>379.913526444372</v>
      </c>
      <c r="V322" s="55" t="n">
        <f aca="false">E322+DatosMinisterio!E322</f>
        <v>220.158331639177</v>
      </c>
      <c r="W322" s="55" t="n">
        <f aca="false">F322+DatosMinisterio!F322</f>
        <v>101</v>
      </c>
      <c r="X322" s="55" t="n">
        <f aca="false">G322+DatosMinisterio!G322</f>
        <v>180</v>
      </c>
      <c r="Y322" s="55" t="n">
        <f aca="false">H322+DatosMinisterio!H322</f>
        <v>1</v>
      </c>
      <c r="Z322" s="55" t="n">
        <f aca="false">X322+0.33*Y322</f>
        <v>180.33</v>
      </c>
      <c r="AC322" s="61" t="n">
        <f aca="false">IF(T322&gt;0,S322/T322,0)</f>
        <v>141.466019417476</v>
      </c>
      <c r="AD322" s="62" t="n">
        <f aca="false">EXP((((AC322-AC$343)/AC$344+2)/4-1.9)^3)</f>
        <v>0.0261422553122293</v>
      </c>
      <c r="AE322" s="63" t="n">
        <f aca="false">S322/U322</f>
        <v>38.3534646327828</v>
      </c>
      <c r="AF322" s="62" t="n">
        <f aca="false">EXP((((AE322-AE$343)/AE$344+2)/4-1.9)^3)</f>
        <v>0.678931369925785</v>
      </c>
      <c r="AG322" s="62" t="n">
        <f aca="false">V322/U322</f>
        <v>0.579495901869167</v>
      </c>
      <c r="AH322" s="62" t="n">
        <f aca="false">EXP((((AG322-AG$343)/AG$344+2)/4-1.9)^3)</f>
        <v>0.0679635345645805</v>
      </c>
      <c r="AI322" s="62" t="n">
        <f aca="false">W322/U322</f>
        <v>0.26584997103226</v>
      </c>
      <c r="AJ322" s="62" t="n">
        <f aca="false">EXP((((AI322-AI$343)/AI$344+2)/4-1.9)^3)</f>
        <v>0.397394792665556</v>
      </c>
      <c r="AK322" s="62" t="n">
        <f aca="false">Z322/U322</f>
        <v>0.47466064629948</v>
      </c>
      <c r="AL322" s="62" t="n">
        <f aca="false">EXP((((AK322-AK$343)/AK$344+2)/4-1.9)^3)</f>
        <v>0.209043603460418</v>
      </c>
      <c r="AM322" s="62" t="n">
        <f aca="false">0.01*AD322+0.15*AF322+0.24*AH322+0.25*AJ322+0.35*AL322</f>
        <v>0.290926335715025</v>
      </c>
      <c r="AO322" s="54" t="n">
        <f aca="false">0.01*AD322/$AM$343</f>
        <v>9.19764290442795E-005</v>
      </c>
      <c r="AP322" s="53" t="n">
        <f aca="false">AO322*$J$343</f>
        <v>716.355382389212</v>
      </c>
      <c r="AQ322" s="54" t="n">
        <f aca="false">0.15*AF322/$AM$343</f>
        <v>0.0358303150738695</v>
      </c>
      <c r="AR322" s="53" t="n">
        <f aca="false">AQ322*$J$343</f>
        <v>279063.226552435</v>
      </c>
      <c r="AS322" s="54" t="n">
        <f aca="false">0.24*AH322/$AM$343</f>
        <v>0.0057387947350235</v>
      </c>
      <c r="AT322" s="53" t="n">
        <f aca="false">AS322*$J$343</f>
        <v>44696.4134135043</v>
      </c>
      <c r="AU322" s="54" t="n">
        <f aca="false">0.25*AJ322/$AM$343</f>
        <v>0.0349539027081102</v>
      </c>
      <c r="AV322" s="53" t="n">
        <f aca="false">AU322*$J$343</f>
        <v>272237.317763327</v>
      </c>
      <c r="AW322" s="54" t="n">
        <f aca="false">0.35*AL322/$AM$343</f>
        <v>0.0257417708453988</v>
      </c>
      <c r="AX322" s="53" t="n">
        <f aca="false">AW322*$J$343</f>
        <v>200488.932750951</v>
      </c>
    </row>
    <row r="323" customFormat="false" ht="12.8" hidden="false" customHeight="false" outlineLevel="0" collapsed="false">
      <c r="A323" s="60" t="s">
        <v>84</v>
      </c>
      <c r="B323" s="50"/>
      <c r="C323" s="50"/>
      <c r="D323" s="50"/>
      <c r="E323" s="50"/>
      <c r="F323" s="50"/>
      <c r="G323" s="50"/>
      <c r="H323" s="50"/>
      <c r="I323" s="54" t="n">
        <f aca="false">AO323+AQ323+AS323+AU323+AW323</f>
        <v>0.0379038025451716</v>
      </c>
      <c r="J323" s="53" t="n">
        <f aca="false">ROUND(AP323+AR323+AT323+AV323+AX323,0)</f>
        <v>295213</v>
      </c>
      <c r="K323" s="54" t="n">
        <f aca="false">I323-DatosMinisterio!J323</f>
        <v>0</v>
      </c>
      <c r="L323" s="53" t="n">
        <f aca="false">J323-DatosMinisterio!K323</f>
        <v>0</v>
      </c>
      <c r="M323" s="54" t="n">
        <f aca="false">P356/P$376</f>
        <v>0.0650300487421953</v>
      </c>
      <c r="N323" s="53" t="n">
        <f aca="false">ROUND((N$343*M323),0)</f>
        <v>9623204</v>
      </c>
      <c r="O323" s="53" t="n">
        <f aca="false">N323-DatosMinisterio!L323</f>
        <v>0</v>
      </c>
      <c r="P323" s="55" t="n">
        <f aca="false">N323+J323</f>
        <v>9918417</v>
      </c>
      <c r="Q323" s="53" t="n">
        <f aca="false">P323-DatosMinisterio!M323</f>
        <v>0</v>
      </c>
      <c r="S323" s="55" t="n">
        <f aca="false">B323+DatosMinisterio!B323</f>
        <v>17621</v>
      </c>
      <c r="T323" s="55" t="n">
        <f aca="false">C323+DatosMinisterio!C323</f>
        <v>98</v>
      </c>
      <c r="U323" s="55" t="n">
        <f aca="false">D323+DatosMinisterio!D323</f>
        <v>871.863377171075</v>
      </c>
      <c r="V323" s="55" t="n">
        <f aca="false">E323+DatosMinisterio!E323</f>
        <v>564.204535449114</v>
      </c>
      <c r="W323" s="55" t="n">
        <f aca="false">F323+DatosMinisterio!F323</f>
        <v>142</v>
      </c>
      <c r="X323" s="55" t="n">
        <f aca="false">G323+DatosMinisterio!G323</f>
        <v>295</v>
      </c>
      <c r="Y323" s="55" t="n">
        <f aca="false">H323+DatosMinisterio!H323</f>
        <v>13</v>
      </c>
      <c r="Z323" s="55" t="n">
        <f aca="false">X323+0.33*Y323</f>
        <v>299.29</v>
      </c>
      <c r="AC323" s="61" t="n">
        <f aca="false">IF(T323&gt;0,S323/T323,0)</f>
        <v>179.80612244898</v>
      </c>
      <c r="AD323" s="62" t="n">
        <f aca="false">EXP((((AC323-AC$343)/AC$344+2)/4-1.9)^3)</f>
        <v>0.0554571623481813</v>
      </c>
      <c r="AE323" s="63" t="n">
        <f aca="false">S323/U323</f>
        <v>20.2107353759653</v>
      </c>
      <c r="AF323" s="62" t="n">
        <f aca="false">EXP((((AE323-AE$343)/AE$344+2)/4-1.9)^3)</f>
        <v>0.0386691295292874</v>
      </c>
      <c r="AG323" s="62" t="n">
        <f aca="false">V323/U323</f>
        <v>0.647124939781026</v>
      </c>
      <c r="AH323" s="62" t="n">
        <f aca="false">EXP((((AG323-AG$343)/AG$344+2)/4-1.9)^3)</f>
        <v>0.139203731928585</v>
      </c>
      <c r="AI323" s="62" t="n">
        <f aca="false">W323/U323</f>
        <v>0.162869554701042</v>
      </c>
      <c r="AJ323" s="62" t="n">
        <f aca="false">EXP((((AI323-AI$343)/AI$344+2)/4-1.9)^3)</f>
        <v>0.135188565425274</v>
      </c>
      <c r="AK323" s="62" t="n">
        <f aca="false">Z323/U323</f>
        <v>0.343276260749824</v>
      </c>
      <c r="AL323" s="62" t="n">
        <f aca="false">EXP((((AK323-AK$343)/AK$344+2)/4-1.9)^3)</f>
        <v>0.097634727474326</v>
      </c>
      <c r="AM323" s="62" t="n">
        <f aca="false">0.01*AD323+0.15*AF323+0.24*AH323+0.25*AJ323+0.35*AL323</f>
        <v>0.107733132688068</v>
      </c>
      <c r="AO323" s="54" t="n">
        <f aca="false">0.01*AD323/$AM$343</f>
        <v>0.000195115214689547</v>
      </c>
      <c r="AP323" s="53" t="n">
        <f aca="false">AO323*$J$343</f>
        <v>1519.64841080745</v>
      </c>
      <c r="AQ323" s="54" t="n">
        <f aca="false">0.15*AF323/$AM$343</f>
        <v>0.00204074690909936</v>
      </c>
      <c r="AR323" s="53" t="n">
        <f aca="false">AQ323*$J$343</f>
        <v>15894.2899568724</v>
      </c>
      <c r="AS323" s="54" t="n">
        <f aca="false">0.24*AH323/$AM$343</f>
        <v>0.0117542686531156</v>
      </c>
      <c r="AT323" s="53" t="n">
        <f aca="false">AS323*$J$343</f>
        <v>91547.7335139251</v>
      </c>
      <c r="AU323" s="54" t="n">
        <f aca="false">0.25*AJ323/$AM$343</f>
        <v>0.011890865331748</v>
      </c>
      <c r="AV323" s="53" t="n">
        <f aca="false">AU323*$J$343</f>
        <v>92611.6122377631</v>
      </c>
      <c r="AW323" s="54" t="n">
        <f aca="false">0.35*AL323/$AM$343</f>
        <v>0.0120228064365191</v>
      </c>
      <c r="AX323" s="53" t="n">
        <f aca="false">AW323*$J$343</f>
        <v>93639.2311782167</v>
      </c>
    </row>
    <row r="324" customFormat="false" ht="12.8" hidden="false" customHeight="false" outlineLevel="0" collapsed="false">
      <c r="A324" s="60" t="s">
        <v>85</v>
      </c>
      <c r="B324" s="50"/>
      <c r="C324" s="50"/>
      <c r="D324" s="50"/>
      <c r="E324" s="50"/>
      <c r="F324" s="50"/>
      <c r="G324" s="50"/>
      <c r="H324" s="50"/>
      <c r="I324" s="54" t="n">
        <f aca="false">AO324+AQ324+AS324+AU324+AW324</f>
        <v>0.0409868344121498</v>
      </c>
      <c r="J324" s="53" t="n">
        <f aca="false">ROUND(AP324+AR324+AT324+AV324+AX324,0)</f>
        <v>319225</v>
      </c>
      <c r="K324" s="54" t="n">
        <f aca="false">I324-DatosMinisterio!J324</f>
        <v>0</v>
      </c>
      <c r="L324" s="53" t="n">
        <f aca="false">J324-DatosMinisterio!K324</f>
        <v>0</v>
      </c>
      <c r="M324" s="54" t="n">
        <f aca="false">P357/P$376</f>
        <v>0.0494025966043939</v>
      </c>
      <c r="N324" s="53" t="n">
        <f aca="false">ROUND((N$343*M324),0)</f>
        <v>7310639</v>
      </c>
      <c r="O324" s="53" t="n">
        <f aca="false">N324-DatosMinisterio!L324</f>
        <v>1</v>
      </c>
      <c r="P324" s="55" t="n">
        <f aca="false">N324+J324</f>
        <v>7629864</v>
      </c>
      <c r="Q324" s="53" t="n">
        <f aca="false">P324-DatosMinisterio!M324</f>
        <v>1</v>
      </c>
      <c r="S324" s="55" t="n">
        <f aca="false">B324+DatosMinisterio!B324</f>
        <v>11482</v>
      </c>
      <c r="T324" s="55" t="n">
        <f aca="false">C324+DatosMinisterio!C324</f>
        <v>56</v>
      </c>
      <c r="U324" s="55" t="n">
        <f aca="false">D324+DatosMinisterio!D324</f>
        <v>723.057714899114</v>
      </c>
      <c r="V324" s="55" t="n">
        <f aca="false">E324+DatosMinisterio!E324</f>
        <v>379.654209200832</v>
      </c>
      <c r="W324" s="55" t="n">
        <f aca="false">F324+DatosMinisterio!F324</f>
        <v>136</v>
      </c>
      <c r="X324" s="55" t="n">
        <f aca="false">G324+DatosMinisterio!G324</f>
        <v>310</v>
      </c>
      <c r="Y324" s="55" t="n">
        <f aca="false">H324+DatosMinisterio!H324</f>
        <v>15</v>
      </c>
      <c r="Z324" s="55" t="n">
        <f aca="false">X324+0.33*Y324</f>
        <v>314.95</v>
      </c>
      <c r="AC324" s="61" t="n">
        <f aca="false">IF(T324&gt;0,S324/T324,0)</f>
        <v>205.035714285714</v>
      </c>
      <c r="AD324" s="62" t="n">
        <f aca="false">EXP((((AC324-AC$343)/AC$344+2)/4-1.9)^3)</f>
        <v>0.0855601671477368</v>
      </c>
      <c r="AE324" s="63" t="n">
        <f aca="false">S324/U324</f>
        <v>15.879783540657</v>
      </c>
      <c r="AF324" s="62" t="n">
        <f aca="false">EXP((((AE324-AE$343)/AE$344+2)/4-1.9)^3)</f>
        <v>0.0101981899285826</v>
      </c>
      <c r="AG324" s="62" t="n">
        <f aca="false">V324/U324</f>
        <v>0.525067641735631</v>
      </c>
      <c r="AH324" s="62" t="n">
        <f aca="false">EXP((((AG324-AG$343)/AG$344+2)/4-1.9)^3)</f>
        <v>0.0341122539071632</v>
      </c>
      <c r="AI324" s="62" t="n">
        <f aca="false">W324/U324</f>
        <v>0.188090102902748</v>
      </c>
      <c r="AJ324" s="62" t="n">
        <f aca="false">EXP((((AI324-AI$343)/AI$344+2)/4-1.9)^3)</f>
        <v>0.185440859773003</v>
      </c>
      <c r="AK324" s="62" t="n">
        <f aca="false">Z324/U324</f>
        <v>0.435580719920738</v>
      </c>
      <c r="AL324" s="62" t="n">
        <f aca="false">EXP((((AK324-AK$343)/AK$344+2)/4-1.9)^3)</f>
        <v>0.170181369621974</v>
      </c>
      <c r="AM324" s="62" t="n">
        <f aca="false">0.01*AD324+0.15*AF324+0.24*AH324+0.25*AJ324+0.35*AL324</f>
        <v>0.116495965409426</v>
      </c>
      <c r="AO324" s="54" t="n">
        <f aca="false">0.01*AD324/$AM$343</f>
        <v>0.000301026768681245</v>
      </c>
      <c r="AP324" s="53" t="n">
        <f aca="false">AO324*$J$343</f>
        <v>2344.53705399051</v>
      </c>
      <c r="AQ324" s="54" t="n">
        <f aca="false">0.15*AF324/$AM$343</f>
        <v>0.000538205147840232</v>
      </c>
      <c r="AR324" s="53" t="n">
        <f aca="false">AQ324*$J$343</f>
        <v>4191.79303318377</v>
      </c>
      <c r="AS324" s="54" t="n">
        <f aca="false">0.24*AH324/$AM$343</f>
        <v>0.00288041556956097</v>
      </c>
      <c r="AT324" s="53" t="n">
        <f aca="false">AS324*$J$343</f>
        <v>22434.0216098118</v>
      </c>
      <c r="AU324" s="54" t="n">
        <f aca="false">0.25*AJ324/$AM$343</f>
        <v>0.0163109378639215</v>
      </c>
      <c r="AV324" s="53" t="n">
        <f aca="false">AU324*$J$343</f>
        <v>127037.201292203</v>
      </c>
      <c r="AW324" s="54" t="n">
        <f aca="false">0.35*AL324/$AM$343</f>
        <v>0.0209562490621458</v>
      </c>
      <c r="AX324" s="53" t="n">
        <f aca="false">AW324*$J$343</f>
        <v>163217.054264304</v>
      </c>
    </row>
    <row r="325" customFormat="false" ht="12.8" hidden="false" customHeight="false" outlineLevel="0" collapsed="false">
      <c r="A325" s="60" t="s">
        <v>86</v>
      </c>
      <c r="B325" s="50"/>
      <c r="C325" s="50"/>
      <c r="D325" s="50"/>
      <c r="E325" s="50"/>
      <c r="F325" s="50"/>
      <c r="G325" s="50"/>
      <c r="H325" s="50"/>
      <c r="I325" s="54" t="n">
        <f aca="false">AO325+AQ325+AS325+AU325+AW325</f>
        <v>0.0308066642988074</v>
      </c>
      <c r="J325" s="53" t="n">
        <f aca="false">ROUND(AP325+AR325+AT325+AV325+AX325,0)</f>
        <v>239937</v>
      </c>
      <c r="K325" s="54" t="n">
        <f aca="false">I325-DatosMinisterio!J325</f>
        <v>0</v>
      </c>
      <c r="L325" s="53" t="n">
        <f aca="false">J325-DatosMinisterio!K325</f>
        <v>0</v>
      </c>
      <c r="M325" s="54" t="n">
        <f aca="false">P358/P$376</f>
        <v>0.0486213675716487</v>
      </c>
      <c r="N325" s="53" t="n">
        <f aca="false">ROUND((N$343*M325),0)</f>
        <v>7195033</v>
      </c>
      <c r="O325" s="53" t="n">
        <f aca="false">N325-DatosMinisterio!L325</f>
        <v>1</v>
      </c>
      <c r="P325" s="55" t="n">
        <f aca="false">N325+J325</f>
        <v>7434970</v>
      </c>
      <c r="Q325" s="53" t="n">
        <f aca="false">P325-DatosMinisterio!M325</f>
        <v>1</v>
      </c>
      <c r="S325" s="55" t="n">
        <f aca="false">B325+DatosMinisterio!B325</f>
        <v>9257</v>
      </c>
      <c r="T325" s="55" t="n">
        <f aca="false">C325+DatosMinisterio!C325</f>
        <v>46</v>
      </c>
      <c r="U325" s="55" t="n">
        <f aca="false">D325+DatosMinisterio!D325</f>
        <v>483.069523148159</v>
      </c>
      <c r="V325" s="55" t="n">
        <f aca="false">E325+DatosMinisterio!E325</f>
        <v>280.106131842123</v>
      </c>
      <c r="W325" s="55" t="n">
        <f aca="false">F325+DatosMinisterio!F325</f>
        <v>56</v>
      </c>
      <c r="X325" s="55" t="n">
        <f aca="false">G325+DatosMinisterio!G325</f>
        <v>190</v>
      </c>
      <c r="Y325" s="55" t="n">
        <f aca="false">H325+DatosMinisterio!H325</f>
        <v>12</v>
      </c>
      <c r="Z325" s="55" t="n">
        <f aca="false">X325+0.33*Y325</f>
        <v>193.96</v>
      </c>
      <c r="AC325" s="61" t="n">
        <f aca="false">IF(T325&gt;0,S325/T325,0)</f>
        <v>201.239130434783</v>
      </c>
      <c r="AD325" s="62" t="n">
        <f aca="false">EXP((((AC325-AC$343)/AC$344+2)/4-1.9)^3)</f>
        <v>0.0803948926166366</v>
      </c>
      <c r="AE325" s="63" t="n">
        <f aca="false">S325/U325</f>
        <v>19.1628731609318</v>
      </c>
      <c r="AF325" s="62" t="n">
        <f aca="false">EXP((((AE325-AE$343)/AE$344+2)/4-1.9)^3)</f>
        <v>0.028795361845834</v>
      </c>
      <c r="AG325" s="62" t="n">
        <f aca="false">V325/U325</f>
        <v>0.579846416343292</v>
      </c>
      <c r="AH325" s="62" t="n">
        <f aca="false">EXP((((AG325-AG$343)/AG$344+2)/4-1.9)^3)</f>
        <v>0.0682430264033711</v>
      </c>
      <c r="AI325" s="62" t="n">
        <f aca="false">W325/U325</f>
        <v>0.115925342660925</v>
      </c>
      <c r="AJ325" s="62" t="n">
        <f aca="false">EXP((((AI325-AI$343)/AI$344+2)/4-1.9)^3)</f>
        <v>0.067870750909526</v>
      </c>
      <c r="AK325" s="62" t="n">
        <f aca="false">Z325/U325</f>
        <v>0.401515704687733</v>
      </c>
      <c r="AL325" s="62" t="n">
        <f aca="false">EXP((((AK325-AK$343)/AK$344+2)/4-1.9)^3)</f>
        <v>0.140262364729241</v>
      </c>
      <c r="AM325" s="62" t="n">
        <f aca="false">0.01*AD325+0.15*AF325+0.24*AH325+0.25*AJ325+0.35*AL325</f>
        <v>0.0875610949224663</v>
      </c>
      <c r="AO325" s="54" t="n">
        <f aca="false">0.01*AD325/$AM$343</f>
        <v>0.000282853757182052</v>
      </c>
      <c r="AP325" s="53" t="n">
        <f aca="false">AO325*$J$343</f>
        <v>2202.99715363843</v>
      </c>
      <c r="AQ325" s="54" t="n">
        <f aca="false">0.15*AF325/$AM$343</f>
        <v>0.00151966300763963</v>
      </c>
      <c r="AR325" s="53" t="n">
        <f aca="false">AQ325*$J$343</f>
        <v>11835.845186122</v>
      </c>
      <c r="AS325" s="54" t="n">
        <f aca="false">0.24*AH325/$AM$343</f>
        <v>0.00576239483621319</v>
      </c>
      <c r="AT325" s="53" t="n">
        <f aca="false">AS325*$J$343</f>
        <v>44880.2220228168</v>
      </c>
      <c r="AU325" s="54" t="n">
        <f aca="false">0.25*AJ325/$AM$343</f>
        <v>0.00596975015224847</v>
      </c>
      <c r="AV325" s="53" t="n">
        <f aca="false">AU325*$J$343</f>
        <v>46495.2020590322</v>
      </c>
      <c r="AW325" s="54" t="n">
        <f aca="false">0.35*AL325/$AM$343</f>
        <v>0.0172720025455241</v>
      </c>
      <c r="AX325" s="53" t="n">
        <f aca="false">AW325*$J$343</f>
        <v>134522.42184973</v>
      </c>
    </row>
    <row r="326" customFormat="false" ht="12.8" hidden="false" customHeight="false" outlineLevel="0" collapsed="false">
      <c r="A326" s="60" t="s">
        <v>87</v>
      </c>
      <c r="B326" s="50"/>
      <c r="C326" s="50"/>
      <c r="D326" s="50"/>
      <c r="E326" s="50"/>
      <c r="F326" s="50"/>
      <c r="G326" s="50"/>
      <c r="H326" s="50"/>
      <c r="I326" s="54" t="n">
        <f aca="false">AO326+AQ326+AS326+AU326+AW326</f>
        <v>0.0125884010537074</v>
      </c>
      <c r="J326" s="53" t="n">
        <f aca="false">ROUND(AP326+AR326+AT326+AV326+AX326,0)</f>
        <v>98044</v>
      </c>
      <c r="K326" s="54" t="n">
        <f aca="false">I326-DatosMinisterio!J326</f>
        <v>0</v>
      </c>
      <c r="L326" s="53" t="n">
        <f aca="false">J326-DatosMinisterio!K326</f>
        <v>0</v>
      </c>
      <c r="M326" s="54" t="n">
        <f aca="false">P359/P$376</f>
        <v>0.0207946093472524</v>
      </c>
      <c r="N326" s="53" t="n">
        <f aca="false">ROUND((N$343*M326),0)</f>
        <v>3077204</v>
      </c>
      <c r="O326" s="53" t="n">
        <f aca="false">N326-DatosMinisterio!L326</f>
        <v>-1</v>
      </c>
      <c r="P326" s="55" t="n">
        <f aca="false">N326+J326</f>
        <v>3175248</v>
      </c>
      <c r="Q326" s="53" t="n">
        <f aca="false">P326-DatosMinisterio!M326</f>
        <v>-1</v>
      </c>
      <c r="S326" s="55" t="n">
        <f aca="false">B326+DatosMinisterio!B326</f>
        <v>15746</v>
      </c>
      <c r="T326" s="55" t="n">
        <f aca="false">C326+DatosMinisterio!C326</f>
        <v>69</v>
      </c>
      <c r="U326" s="55" t="n">
        <f aca="false">D326+DatosMinisterio!D326</f>
        <v>670.296767953008</v>
      </c>
      <c r="V326" s="55" t="n">
        <f aca="false">E326+DatosMinisterio!E326</f>
        <v>270.499620627286</v>
      </c>
      <c r="W326" s="55" t="n">
        <f aca="false">F326+DatosMinisterio!F326</f>
        <v>53</v>
      </c>
      <c r="X326" s="55" t="n">
        <f aca="false">G326+DatosMinisterio!G326</f>
        <v>129</v>
      </c>
      <c r="Y326" s="55" t="n">
        <f aca="false">H326+DatosMinisterio!H326</f>
        <v>8</v>
      </c>
      <c r="Z326" s="55" t="n">
        <f aca="false">X326+0.33*Y326</f>
        <v>131.64</v>
      </c>
      <c r="AC326" s="61" t="n">
        <f aca="false">IF(T326&gt;0,S326/T326,0)</f>
        <v>228.202898550725</v>
      </c>
      <c r="AD326" s="62" t="n">
        <f aca="false">EXP((((AC326-AC$343)/AC$344+2)/4-1.9)^3)</f>
        <v>0.122377068149705</v>
      </c>
      <c r="AE326" s="63" t="n">
        <f aca="false">S326/U326</f>
        <v>23.491087459792</v>
      </c>
      <c r="AF326" s="62" t="n">
        <f aca="false">EXP((((AE326-AE$343)/AE$344+2)/4-1.9)^3)</f>
        <v>0.0874982649174532</v>
      </c>
      <c r="AG326" s="62" t="n">
        <f aca="false">V326/U326</f>
        <v>0.403552028832473</v>
      </c>
      <c r="AH326" s="62" t="n">
        <f aca="false">EXP((((AG326-AG$343)/AG$344+2)/4-1.9)^3)</f>
        <v>0.00488625894333258</v>
      </c>
      <c r="AI326" s="62" t="n">
        <f aca="false">W326/U326</f>
        <v>0.0790694548055998</v>
      </c>
      <c r="AJ326" s="62" t="n">
        <f aca="false">EXP((((AI326-AI$343)/AI$344+2)/4-1.9)^3)</f>
        <v>0.0357841636939553</v>
      </c>
      <c r="AK326" s="62" t="n">
        <f aca="false">Z326/U326</f>
        <v>0.196390623219041</v>
      </c>
      <c r="AL326" s="62" t="n">
        <f aca="false">EXP((((AK326-AK$343)/AK$344+2)/4-1.9)^3)</f>
        <v>0.0323213659834803</v>
      </c>
      <c r="AM326" s="62" t="n">
        <f aca="false">0.01*AD326+0.15*AF326+0.24*AH326+0.25*AJ326+0.35*AL326</f>
        <v>0.0357797315832218</v>
      </c>
      <c r="AO326" s="54" t="n">
        <f aca="false">0.01*AD326/$AM$343</f>
        <v>0.000430559857628383</v>
      </c>
      <c r="AP326" s="53" t="n">
        <f aca="false">AO326*$J$343</f>
        <v>3353.40124266336</v>
      </c>
      <c r="AQ326" s="54" t="n">
        <f aca="false">0.15*AF326/$AM$343</f>
        <v>0.00461768381795638</v>
      </c>
      <c r="AR326" s="53" t="n">
        <f aca="false">AQ326*$J$343</f>
        <v>35964.6780325872</v>
      </c>
      <c r="AS326" s="54" t="n">
        <f aca="false">0.24*AH326/$AM$343</f>
        <v>0.000412592389104087</v>
      </c>
      <c r="AT326" s="53" t="n">
        <f aca="false">AS326*$J$343</f>
        <v>3213.46220698834</v>
      </c>
      <c r="AU326" s="54" t="n">
        <f aca="false">0.25*AJ326/$AM$343</f>
        <v>0.00314749010136693</v>
      </c>
      <c r="AV326" s="53" t="n">
        <f aca="false">AU326*$J$343</f>
        <v>24514.122787323</v>
      </c>
      <c r="AW326" s="54" t="n">
        <f aca="false">0.35*AL326/$AM$343</f>
        <v>0.00398007488765164</v>
      </c>
      <c r="AX326" s="53" t="n">
        <f aca="false">AW326*$J$343</f>
        <v>30998.6819200035</v>
      </c>
    </row>
    <row r="327" customFormat="false" ht="12.8" hidden="false" customHeight="false" outlineLevel="0" collapsed="false">
      <c r="A327" s="60" t="s">
        <v>88</v>
      </c>
      <c r="B327" s="50"/>
      <c r="C327" s="50"/>
      <c r="D327" s="50"/>
      <c r="E327" s="50"/>
      <c r="F327" s="50"/>
      <c r="G327" s="50"/>
      <c r="H327" s="50"/>
      <c r="I327" s="54" t="n">
        <f aca="false">AO327+AQ327+AS327+AU327+AW327</f>
        <v>0.0129604998921552</v>
      </c>
      <c r="J327" s="53" t="n">
        <f aca="false">ROUND(AP327+AR327+AT327+AV327+AX327,0)</f>
        <v>100942</v>
      </c>
      <c r="K327" s="54" t="n">
        <f aca="false">I327-DatosMinisterio!J327</f>
        <v>0</v>
      </c>
      <c r="L327" s="53" t="n">
        <f aca="false">J327-DatosMinisterio!K327</f>
        <v>0</v>
      </c>
      <c r="M327" s="54" t="n">
        <f aca="false">P360/P$376</f>
        <v>0.0199826959002725</v>
      </c>
      <c r="N327" s="53" t="n">
        <f aca="false">ROUND((N$343*M327),0)</f>
        <v>2957057</v>
      </c>
      <c r="O327" s="53" t="n">
        <f aca="false">N327-DatosMinisterio!L327</f>
        <v>1</v>
      </c>
      <c r="P327" s="55" t="n">
        <f aca="false">N327+J327</f>
        <v>3057999</v>
      </c>
      <c r="Q327" s="53" t="n">
        <f aca="false">P327-DatosMinisterio!M327</f>
        <v>1</v>
      </c>
      <c r="S327" s="55" t="n">
        <f aca="false">B327+DatosMinisterio!B327</f>
        <v>6522</v>
      </c>
      <c r="T327" s="55" t="n">
        <f aca="false">C327+DatosMinisterio!C327</f>
        <v>47</v>
      </c>
      <c r="U327" s="55" t="n">
        <f aca="false">D327+DatosMinisterio!D327</f>
        <v>349.805906282401</v>
      </c>
      <c r="V327" s="55" t="n">
        <f aca="false">E327+DatosMinisterio!E327</f>
        <v>184.019378197483</v>
      </c>
      <c r="W327" s="55" t="n">
        <f aca="false">F327+DatosMinisterio!F327</f>
        <v>21</v>
      </c>
      <c r="X327" s="55" t="n">
        <f aca="false">G327+DatosMinisterio!G327</f>
        <v>89</v>
      </c>
      <c r="Y327" s="55" t="n">
        <f aca="false">H327+DatosMinisterio!H327</f>
        <v>2</v>
      </c>
      <c r="Z327" s="55" t="n">
        <f aca="false">X327+0.33*Y327</f>
        <v>89.66</v>
      </c>
      <c r="AC327" s="61" t="n">
        <f aca="false">IF(T327&gt;0,S327/T327,0)</f>
        <v>138.765957446809</v>
      </c>
      <c r="AD327" s="62" t="n">
        <f aca="false">EXP((((AC327-AC$343)/AC$344+2)/4-1.9)^3)</f>
        <v>0.0246841795343445</v>
      </c>
      <c r="AE327" s="63" t="n">
        <f aca="false">S327/U327</f>
        <v>18.6446251560279</v>
      </c>
      <c r="AF327" s="62" t="n">
        <f aca="false">EXP((((AE327-AE$343)/AE$344+2)/4-1.9)^3)</f>
        <v>0.0247304979639421</v>
      </c>
      <c r="AG327" s="62" t="n">
        <f aca="false">V327/U327</f>
        <v>0.526061381161823</v>
      </c>
      <c r="AH327" s="62" t="n">
        <f aca="false">EXP((((AG327-AG$343)/AG$344+2)/4-1.9)^3)</f>
        <v>0.0345771319187228</v>
      </c>
      <c r="AI327" s="62" t="n">
        <f aca="false">W327/U327</f>
        <v>0.0600332916707431</v>
      </c>
      <c r="AJ327" s="62" t="n">
        <f aca="false">EXP((((AI327-AI$343)/AI$344+2)/4-1.9)^3)</f>
        <v>0.0247887629814367</v>
      </c>
      <c r="AK327" s="62" t="n">
        <f aca="false">Z327/U327</f>
        <v>0.256313568152325</v>
      </c>
      <c r="AL327" s="62" t="n">
        <f aca="false">EXP((((AK327-AK$343)/AK$344+2)/4-1.9)^3)</f>
        <v>0.0525292026224099</v>
      </c>
      <c r="AM327" s="62" t="n">
        <f aca="false">0.01*AD327+0.15*AF327+0.24*AH327+0.25*AJ327+0.35*AL327</f>
        <v>0.0368373398136309</v>
      </c>
      <c r="AO327" s="54" t="n">
        <f aca="false">0.01*AD327/$AM$343</f>
        <v>8.68464736626918E-005</v>
      </c>
      <c r="AP327" s="53" t="n">
        <f aca="false">AO327*$J$343</f>
        <v>676.400894188244</v>
      </c>
      <c r="AQ327" s="54" t="n">
        <f aca="false">0.15*AF327/$AM$343</f>
        <v>0.00130514154041607</v>
      </c>
      <c r="AR327" s="53" t="n">
        <f aca="false">AQ327*$J$343</f>
        <v>10165.0518178598</v>
      </c>
      <c r="AS327" s="54" t="n">
        <f aca="false">0.24*AH327/$AM$343</f>
        <v>0.00291966955336652</v>
      </c>
      <c r="AT327" s="53" t="n">
        <f aca="false">AS327*$J$343</f>
        <v>22739.7499672999</v>
      </c>
      <c r="AU327" s="54" t="n">
        <f aca="false">0.25*AJ327/$AM$343</f>
        <v>0.00218036075333466</v>
      </c>
      <c r="AV327" s="53" t="n">
        <f aca="false">AU327*$J$343</f>
        <v>16981.6677754421</v>
      </c>
      <c r="AW327" s="54" t="n">
        <f aca="false">0.35*AL327/$AM$343</f>
        <v>0.00646848157137528</v>
      </c>
      <c r="AX327" s="53" t="n">
        <f aca="false">AW327*$J$343</f>
        <v>50379.5552587645</v>
      </c>
    </row>
    <row r="328" customFormat="false" ht="12.8" hidden="false" customHeight="false" outlineLevel="0" collapsed="false">
      <c r="A328" s="60" t="s">
        <v>89</v>
      </c>
      <c r="B328" s="50"/>
      <c r="C328" s="50"/>
      <c r="D328" s="50"/>
      <c r="E328" s="50"/>
      <c r="F328" s="50"/>
      <c r="G328" s="50"/>
      <c r="H328" s="50"/>
      <c r="I328" s="54" t="n">
        <f aca="false">AO328+AQ328+AS328+AU328+AW328</f>
        <v>0.0175595353400341</v>
      </c>
      <c r="J328" s="53" t="n">
        <f aca="false">ROUND(AP328+AR328+AT328+AV328+AX328,0)</f>
        <v>136762</v>
      </c>
      <c r="K328" s="54" t="n">
        <f aca="false">I328-DatosMinisterio!J328</f>
        <v>0</v>
      </c>
      <c r="L328" s="53" t="n">
        <f aca="false">J328-DatosMinisterio!K328</f>
        <v>0</v>
      </c>
      <c r="M328" s="54" t="n">
        <f aca="false">P361/P$376</f>
        <v>0.0207366491612979</v>
      </c>
      <c r="N328" s="53" t="n">
        <f aca="false">ROUND((N$343*M328),0)</f>
        <v>3068627</v>
      </c>
      <c r="O328" s="53" t="n">
        <f aca="false">N328-DatosMinisterio!L328</f>
        <v>-1</v>
      </c>
      <c r="P328" s="55" t="n">
        <f aca="false">N328+J328</f>
        <v>3205389</v>
      </c>
      <c r="Q328" s="53" t="n">
        <f aca="false">P328-DatosMinisterio!M328</f>
        <v>-1</v>
      </c>
      <c r="S328" s="55" t="n">
        <f aca="false">B328+DatosMinisterio!B328</f>
        <v>7837</v>
      </c>
      <c r="T328" s="55" t="n">
        <f aca="false">C328+DatosMinisterio!C328</f>
        <v>38</v>
      </c>
      <c r="U328" s="55" t="n">
        <f aca="false">D328+DatosMinisterio!D328</f>
        <v>303.293760262726</v>
      </c>
      <c r="V328" s="55" t="n">
        <f aca="false">E328+DatosMinisterio!E328</f>
        <v>158.958225108225</v>
      </c>
      <c r="W328" s="55" t="n">
        <f aca="false">F328+DatosMinisterio!F328</f>
        <v>12</v>
      </c>
      <c r="X328" s="55" t="n">
        <f aca="false">G328+DatosMinisterio!G328</f>
        <v>69</v>
      </c>
      <c r="Y328" s="55" t="n">
        <f aca="false">H328+DatosMinisterio!H328</f>
        <v>6</v>
      </c>
      <c r="Z328" s="55" t="n">
        <f aca="false">X328+0.33*Y328</f>
        <v>70.98</v>
      </c>
      <c r="AC328" s="61" t="n">
        <f aca="false">IF(T328&gt;0,S328/T328,0)</f>
        <v>206.236842105263</v>
      </c>
      <c r="AD328" s="62" t="n">
        <f aca="false">EXP((((AC328-AC$343)/AC$344+2)/4-1.9)^3)</f>
        <v>0.0872436050667019</v>
      </c>
      <c r="AE328" s="63" t="n">
        <f aca="false">S328/U328</f>
        <v>25.8396347923916</v>
      </c>
      <c r="AF328" s="62" t="n">
        <f aca="false">EXP((((AE328-AE$343)/AE$344+2)/4-1.9)^3)</f>
        <v>0.143092741097913</v>
      </c>
      <c r="AG328" s="62" t="n">
        <f aca="false">V328/U328</f>
        <v>0.524106480036149</v>
      </c>
      <c r="AH328" s="62" t="n">
        <f aca="false">EXP((((AG328-AG$343)/AG$344+2)/4-1.9)^3)</f>
        <v>0.0336674017402284</v>
      </c>
      <c r="AI328" s="62" t="n">
        <f aca="false">W328/U328</f>
        <v>0.0395656013153884</v>
      </c>
      <c r="AJ328" s="62" t="n">
        <f aca="false">EXP((((AI328-AI$343)/AI$344+2)/4-1.9)^3)</f>
        <v>0.0162257374298305</v>
      </c>
      <c r="AK328" s="62" t="n">
        <f aca="false">Z328/U328</f>
        <v>0.234030531780522</v>
      </c>
      <c r="AL328" s="62" t="n">
        <f aca="false">EXP((((AK328-AK$343)/AK$344+2)/4-1.9)^3)</f>
        <v>0.0441031934696724</v>
      </c>
      <c r="AM328" s="62" t="n">
        <f aca="false">0.01*AD328+0.15*AF328+0.24*AH328+0.25*AJ328+0.35*AL328</f>
        <v>0.0499090757048517</v>
      </c>
      <c r="AO328" s="54" t="n">
        <f aca="false">0.01*AD328/$AM$343</f>
        <v>0.000306949616823261</v>
      </c>
      <c r="AP328" s="53" t="n">
        <f aca="false">AO328*$J$343</f>
        <v>2390.66696129061</v>
      </c>
      <c r="AQ328" s="54" t="n">
        <f aca="false">0.15*AF328/$AM$343</f>
        <v>0.00755165871755535</v>
      </c>
      <c r="AR328" s="53" t="n">
        <f aca="false">AQ328*$J$343</f>
        <v>58815.8447169422</v>
      </c>
      <c r="AS328" s="54" t="n">
        <f aca="false">0.24*AH328/$AM$343</f>
        <v>0.00284285255448494</v>
      </c>
      <c r="AT328" s="53" t="n">
        <f aca="false">AS328*$J$343</f>
        <v>22141.4633064717</v>
      </c>
      <c r="AU328" s="54" t="n">
        <f aca="false">0.25*AJ328/$AM$343</f>
        <v>0.00142717735097991</v>
      </c>
      <c r="AV328" s="53" t="n">
        <f aca="false">AU328*$J$343</f>
        <v>11115.5237012544</v>
      </c>
      <c r="AW328" s="54" t="n">
        <f aca="false">0.35*AL328/$AM$343</f>
        <v>0.00543089710019069</v>
      </c>
      <c r="AX328" s="53" t="n">
        <f aca="false">AW328*$J$343</f>
        <v>42298.3628452309</v>
      </c>
    </row>
    <row r="329" customFormat="false" ht="12.8" hidden="false" customHeight="false" outlineLevel="0" collapsed="false">
      <c r="A329" s="60" t="s">
        <v>90</v>
      </c>
      <c r="B329" s="50"/>
      <c r="C329" s="50"/>
      <c r="D329" s="50"/>
      <c r="E329" s="50"/>
      <c r="F329" s="50"/>
      <c r="G329" s="50"/>
      <c r="H329" s="50"/>
      <c r="I329" s="54" t="n">
        <f aca="false">AO329+AQ329+AS329+AU329+AW329</f>
        <v>0.0358365765525225</v>
      </c>
      <c r="J329" s="53" t="n">
        <f aca="false">ROUND(AP329+AR329+AT329+AV329+AX329,0)</f>
        <v>279112</v>
      </c>
      <c r="K329" s="54" t="n">
        <f aca="false">I329-DatosMinisterio!J329</f>
        <v>0</v>
      </c>
      <c r="L329" s="53" t="n">
        <f aca="false">J329-DatosMinisterio!K329</f>
        <v>0</v>
      </c>
      <c r="M329" s="54" t="n">
        <f aca="false">P362/P$376</f>
        <v>0.0216491308256693</v>
      </c>
      <c r="N329" s="53" t="n">
        <f aca="false">ROUND((N$343*M329),0)</f>
        <v>3203657</v>
      </c>
      <c r="O329" s="53" t="n">
        <f aca="false">N329-DatosMinisterio!L329</f>
        <v>0</v>
      </c>
      <c r="P329" s="55" t="n">
        <f aca="false">N329+J329</f>
        <v>3482769</v>
      </c>
      <c r="Q329" s="53" t="n">
        <f aca="false">P329-DatosMinisterio!M329</f>
        <v>0</v>
      </c>
      <c r="S329" s="55" t="n">
        <f aca="false">B329+DatosMinisterio!B329</f>
        <v>10055</v>
      </c>
      <c r="T329" s="55" t="n">
        <f aca="false">C329+DatosMinisterio!C329</f>
        <v>43</v>
      </c>
      <c r="U329" s="55" t="n">
        <f aca="false">D329+DatosMinisterio!D329</f>
        <v>405.08402886643</v>
      </c>
      <c r="V329" s="55" t="n">
        <f aca="false">E329+DatosMinisterio!E329</f>
        <v>296.011638490848</v>
      </c>
      <c r="W329" s="55" t="n">
        <f aca="false">F329+DatosMinisterio!F329</f>
        <v>26</v>
      </c>
      <c r="X329" s="55" t="n">
        <f aca="false">G329+DatosMinisterio!G329</f>
        <v>70</v>
      </c>
      <c r="Y329" s="55" t="n">
        <f aca="false">H329+DatosMinisterio!H329</f>
        <v>3</v>
      </c>
      <c r="Z329" s="55" t="n">
        <f aca="false">X329+0.33*Y329</f>
        <v>70.99</v>
      </c>
      <c r="AC329" s="61" t="n">
        <f aca="false">IF(T329&gt;0,S329/T329,0)</f>
        <v>233.837209302326</v>
      </c>
      <c r="AD329" s="62" t="n">
        <f aca="false">EXP((((AC329-AC$343)/AC$344+2)/4-1.9)^3)</f>
        <v>0.132760645681907</v>
      </c>
      <c r="AE329" s="63" t="n">
        <f aca="false">S329/U329</f>
        <v>24.8220104557997</v>
      </c>
      <c r="AF329" s="62" t="n">
        <f aca="false">EXP((((AE329-AE$343)/AE$344+2)/4-1.9)^3)</f>
        <v>0.116678278806478</v>
      </c>
      <c r="AG329" s="62" t="n">
        <f aca="false">V329/U329</f>
        <v>0.730741321298681</v>
      </c>
      <c r="AH329" s="62" t="n">
        <f aca="false">EXP((((AG329-AG$343)/AG$344+2)/4-1.9)^3)</f>
        <v>0.27867491921601</v>
      </c>
      <c r="AI329" s="62" t="n">
        <f aca="false">W329/U329</f>
        <v>0.0641842140080351</v>
      </c>
      <c r="AJ329" s="62" t="n">
        <f aca="false">EXP((((AI329-AI$343)/AI$344+2)/4-1.9)^3)</f>
        <v>0.0269135583612412</v>
      </c>
      <c r="AK329" s="62" t="n">
        <f aca="false">Z329/U329</f>
        <v>0.175247590478093</v>
      </c>
      <c r="AL329" s="62" t="n">
        <f aca="false">EXP((((AK329-AK$343)/AK$344+2)/4-1.9)^3)</f>
        <v>0.0269079539144668</v>
      </c>
      <c r="AM329" s="62" t="n">
        <f aca="false">0.01*AD329+0.15*AF329+0.24*AH329+0.25*AJ329+0.35*AL329</f>
        <v>0.101857502350007</v>
      </c>
      <c r="AO329" s="54" t="n">
        <f aca="false">0.01*AD329/$AM$343</f>
        <v>0.000467092450960893</v>
      </c>
      <c r="AP329" s="53" t="n">
        <f aca="false">AO329*$J$343</f>
        <v>3637.93414025803</v>
      </c>
      <c r="AQ329" s="54" t="n">
        <f aca="false">0.15*AF329/$AM$343</f>
        <v>0.00615764667402229</v>
      </c>
      <c r="AR329" s="53" t="n">
        <f aca="false">AQ329*$J$343</f>
        <v>47958.6279182823</v>
      </c>
      <c r="AS329" s="54" t="n">
        <f aca="false">0.24*AH329/$AM$343</f>
        <v>0.0235311210552224</v>
      </c>
      <c r="AT329" s="53" t="n">
        <f aca="false">AS329*$J$343</f>
        <v>183271.359811605</v>
      </c>
      <c r="AU329" s="54" t="n">
        <f aca="false">0.25*AJ329/$AM$343</f>
        <v>0.00236725271153612</v>
      </c>
      <c r="AV329" s="53" t="n">
        <f aca="false">AU329*$J$343</f>
        <v>18437.2696244596</v>
      </c>
      <c r="AW329" s="54" t="n">
        <f aca="false">0.35*AL329/$AM$343</f>
        <v>0.00331346366078075</v>
      </c>
      <c r="AX329" s="53" t="n">
        <f aca="false">AW329*$J$343</f>
        <v>25806.8023776901</v>
      </c>
    </row>
    <row r="330" customFormat="false" ht="12.8" hidden="false" customHeight="false" outlineLevel="0" collapsed="false">
      <c r="A330" s="60" t="s">
        <v>91</v>
      </c>
      <c r="B330" s="50"/>
      <c r="C330" s="50"/>
      <c r="D330" s="50"/>
      <c r="E330" s="50"/>
      <c r="F330" s="50"/>
      <c r="G330" s="50"/>
      <c r="H330" s="50"/>
      <c r="I330" s="54" t="n">
        <f aca="false">AO330+AQ330+AS330+AU330+AW330</f>
        <v>0.0727690629683793</v>
      </c>
      <c r="J330" s="53" t="n">
        <f aca="false">ROUND(AP330+AR330+AT330+AV330+AX330,0)</f>
        <v>566759</v>
      </c>
      <c r="K330" s="54" t="n">
        <f aca="false">I330-DatosMinisterio!J330</f>
        <v>0</v>
      </c>
      <c r="L330" s="53" t="n">
        <f aca="false">J330-DatosMinisterio!K330</f>
        <v>0</v>
      </c>
      <c r="M330" s="54" t="n">
        <f aca="false">P363/P$376</f>
        <v>0.0225537076225742</v>
      </c>
      <c r="N330" s="53" t="n">
        <f aca="false">ROUND((N$343*M330),0)</f>
        <v>3337517</v>
      </c>
      <c r="O330" s="53" t="n">
        <f aca="false">N330-DatosMinisterio!L330</f>
        <v>0</v>
      </c>
      <c r="P330" s="55" t="n">
        <f aca="false">N330+J330</f>
        <v>3904276</v>
      </c>
      <c r="Q330" s="53" t="n">
        <f aca="false">P330-DatosMinisterio!M330</f>
        <v>0</v>
      </c>
      <c r="S330" s="55" t="n">
        <f aca="false">B330+DatosMinisterio!B330</f>
        <v>7098</v>
      </c>
      <c r="T330" s="55" t="n">
        <f aca="false">C330+DatosMinisterio!C330</f>
        <v>47</v>
      </c>
      <c r="U330" s="55" t="n">
        <f aca="false">D330+DatosMinisterio!D330</f>
        <v>317.462790422634</v>
      </c>
      <c r="V330" s="55" t="n">
        <f aca="false">E330+DatosMinisterio!E330</f>
        <v>189.87987012987</v>
      </c>
      <c r="W330" s="55" t="n">
        <f aca="false">F330+DatosMinisterio!F330</f>
        <v>68</v>
      </c>
      <c r="X330" s="55" t="n">
        <f aca="false">G330+DatosMinisterio!G330</f>
        <v>175</v>
      </c>
      <c r="Y330" s="55" t="n">
        <f aca="false">H330+DatosMinisterio!H330</f>
        <v>21</v>
      </c>
      <c r="Z330" s="55" t="n">
        <f aca="false">X330+0.33*Y330</f>
        <v>181.93</v>
      </c>
      <c r="AC330" s="61" t="n">
        <f aca="false">IF(T330&gt;0,S330/T330,0)</f>
        <v>151.021276595745</v>
      </c>
      <c r="AD330" s="62" t="n">
        <f aca="false">EXP((((AC330-AC$343)/AC$344+2)/4-1.9)^3)</f>
        <v>0.0318769887568624</v>
      </c>
      <c r="AE330" s="63" t="n">
        <f aca="false">S330/U330</f>
        <v>22.3585258308557</v>
      </c>
      <c r="AF330" s="62" t="n">
        <f aca="false">EXP((((AE330-AE$343)/AE$344+2)/4-1.9)^3)</f>
        <v>0.0671790811527073</v>
      </c>
      <c r="AG330" s="62" t="n">
        <f aca="false">V330/U330</f>
        <v>0.598116931679097</v>
      </c>
      <c r="AH330" s="62" t="n">
        <f aca="false">EXP((((AG330-AG$343)/AG$344+2)/4-1.9)^3)</f>
        <v>0.0840370904336215</v>
      </c>
      <c r="AI330" s="62" t="n">
        <f aca="false">W330/U330</f>
        <v>0.214198331431134</v>
      </c>
      <c r="AJ330" s="62" t="n">
        <f aca="false">EXP((((AI330-AI$343)/AI$344+2)/4-1.9)^3)</f>
        <v>0.247870457236527</v>
      </c>
      <c r="AK330" s="62" t="n">
        <f aca="false">Z330/U330</f>
        <v>0.57307503584215</v>
      </c>
      <c r="AL330" s="62" t="n">
        <f aca="false">EXP((((AK330-AK$343)/AK$344+2)/4-1.9)^3)</f>
        <v>0.32656496226057</v>
      </c>
      <c r="AM330" s="62" t="n">
        <f aca="false">0.01*AD330+0.15*AF330+0.24*AH330+0.25*AJ330+0.35*AL330</f>
        <v>0.206829884864875</v>
      </c>
      <c r="AO330" s="54" t="n">
        <f aca="false">0.01*AD330/$AM$343</f>
        <v>0.000112152970718226</v>
      </c>
      <c r="AP330" s="53" t="n">
        <f aca="false">AO330*$J$343</f>
        <v>873.499711390869</v>
      </c>
      <c r="AQ330" s="54" t="n">
        <f aca="false">0.15*AF330/$AM$343</f>
        <v>0.00354534751331003</v>
      </c>
      <c r="AR330" s="53" t="n">
        <f aca="false">AQ330*$J$343</f>
        <v>27612.8221109472</v>
      </c>
      <c r="AS330" s="54" t="n">
        <f aca="false">0.24*AH330/$AM$343</f>
        <v>0.00709603488424951</v>
      </c>
      <c r="AT330" s="53" t="n">
        <f aca="false">AS330*$J$343</f>
        <v>55267.2335268261</v>
      </c>
      <c r="AU330" s="54" t="n">
        <f aca="false">0.25*AJ330/$AM$343</f>
        <v>0.0218020970741605</v>
      </c>
      <c r="AV330" s="53" t="n">
        <f aca="false">AU330*$J$343</f>
        <v>169804.913592896</v>
      </c>
      <c r="AW330" s="54" t="n">
        <f aca="false">0.35*AL330/$AM$343</f>
        <v>0.040213430525941</v>
      </c>
      <c r="AX330" s="53" t="n">
        <f aca="false">AW330*$J$343</f>
        <v>313200.976608084</v>
      </c>
    </row>
    <row r="331" customFormat="false" ht="12.8" hidden="false" customHeight="false" outlineLevel="0" collapsed="false">
      <c r="A331" s="60" t="s">
        <v>92</v>
      </c>
      <c r="B331" s="50"/>
      <c r="C331" s="50"/>
      <c r="D331" s="50"/>
      <c r="E331" s="50"/>
      <c r="F331" s="50"/>
      <c r="G331" s="50"/>
      <c r="H331" s="50"/>
      <c r="I331" s="54" t="n">
        <f aca="false">AO331+AQ331+AS331+AU331+AW331</f>
        <v>0.0110985755480977</v>
      </c>
      <c r="J331" s="53" t="n">
        <f aca="false">ROUND(AP331+AR331+AT331+AV331+AX331,0)</f>
        <v>86441</v>
      </c>
      <c r="K331" s="54" t="n">
        <f aca="false">I331-DatosMinisterio!J331</f>
        <v>-4.16333634234434E-017</v>
      </c>
      <c r="L331" s="53" t="n">
        <f aca="false">J331-DatosMinisterio!K331</f>
        <v>0</v>
      </c>
      <c r="M331" s="54" t="n">
        <f aca="false">P364/P$376</f>
        <v>0.0102415051737722</v>
      </c>
      <c r="N331" s="53" t="n">
        <f aca="false">ROUND((N$343*M331),0)</f>
        <v>1515547</v>
      </c>
      <c r="O331" s="53" t="n">
        <f aca="false">N331-DatosMinisterio!L331</f>
        <v>0</v>
      </c>
      <c r="P331" s="55" t="n">
        <f aca="false">N331+J331</f>
        <v>1601988</v>
      </c>
      <c r="Q331" s="53" t="n">
        <f aca="false">P331-DatosMinisterio!M331</f>
        <v>0</v>
      </c>
      <c r="S331" s="55" t="n">
        <f aca="false">B331+DatosMinisterio!B331</f>
        <v>3820</v>
      </c>
      <c r="T331" s="55" t="n">
        <f aca="false">C331+DatosMinisterio!C331</f>
        <v>53</v>
      </c>
      <c r="U331" s="55" t="n">
        <f aca="false">D331+DatosMinisterio!D331</f>
        <v>172.854058775816</v>
      </c>
      <c r="V331" s="55" t="n">
        <f aca="false">E331+DatosMinisterio!E331</f>
        <v>54.2840909090909</v>
      </c>
      <c r="W331" s="55" t="n">
        <f aca="false">F331+DatosMinisterio!F331</f>
        <v>9</v>
      </c>
      <c r="X331" s="55" t="n">
        <f aca="false">G331+DatosMinisterio!G331</f>
        <v>42</v>
      </c>
      <c r="Y331" s="55" t="n">
        <f aca="false">H331+DatosMinisterio!H331</f>
        <v>0</v>
      </c>
      <c r="Z331" s="55" t="n">
        <f aca="false">X331+0.33*Y331</f>
        <v>42</v>
      </c>
      <c r="AC331" s="61" t="n">
        <f aca="false">IF(T331&gt;0,S331/T331,0)</f>
        <v>72.0754716981132</v>
      </c>
      <c r="AD331" s="62" t="n">
        <f aca="false">EXP((((AC331-AC$343)/AC$344+2)/4-1.9)^3)</f>
        <v>0.00490665756038298</v>
      </c>
      <c r="AE331" s="63" t="n">
        <f aca="false">S331/U331</f>
        <v>22.0995678496295</v>
      </c>
      <c r="AF331" s="62" t="n">
        <f aca="false">EXP((((AE331-AE$343)/AE$344+2)/4-1.9)^3)</f>
        <v>0.0630779266434698</v>
      </c>
      <c r="AG331" s="62" t="n">
        <f aca="false">V331/U331</f>
        <v>0.314045798481914</v>
      </c>
      <c r="AH331" s="62" t="n">
        <f aca="false">EXP((((AG331-AG$343)/AG$344+2)/4-1.9)^3)</f>
        <v>0.000783986480980284</v>
      </c>
      <c r="AI331" s="62" t="n">
        <f aca="false">W331/U331</f>
        <v>0.0520670446719021</v>
      </c>
      <c r="AJ331" s="62" t="n">
        <f aca="false">EXP((((AI331-AI$343)/AI$344+2)/4-1.9)^3)</f>
        <v>0.0210960233219394</v>
      </c>
      <c r="AK331" s="62" t="n">
        <f aca="false">Z331/U331</f>
        <v>0.24297954180221</v>
      </c>
      <c r="AL331" s="62" t="n">
        <f aca="false">EXP((((AK331-AK$343)/AK$344+2)/4-1.9)^3)</f>
        <v>0.0473494731854881</v>
      </c>
      <c r="AM331" s="62" t="n">
        <f aca="false">0.01*AD331+0.15*AF331+0.24*AH331+0.25*AJ331+0.35*AL331</f>
        <v>0.0315452337729653</v>
      </c>
      <c r="AO331" s="54" t="n">
        <f aca="false">0.01*AD331/$AM$343</f>
        <v>1.72631181035106E-005</v>
      </c>
      <c r="AP331" s="53" t="n">
        <f aca="false">AO331*$J$343</f>
        <v>134.453225666295</v>
      </c>
      <c r="AQ331" s="54" t="n">
        <f aca="false">0.15*AF331/$AM$343</f>
        <v>0.00332891082362125</v>
      </c>
      <c r="AR331" s="53" t="n">
        <f aca="false">AQ331*$J$343</f>
        <v>25927.1120957169</v>
      </c>
      <c r="AS331" s="54" t="n">
        <f aca="false">0.24*AH331/$AM$343</f>
        <v>6.61992863997394E-005</v>
      </c>
      <c r="AT331" s="53" t="n">
        <f aca="false">AS331*$J$343</f>
        <v>515.590957547919</v>
      </c>
      <c r="AU331" s="54" t="n">
        <f aca="false">0.25*AJ331/$AM$343</f>
        <v>0.00185555613795794</v>
      </c>
      <c r="AV331" s="53" t="n">
        <f aca="false">AU331*$J$343</f>
        <v>14451.9377471328</v>
      </c>
      <c r="AW331" s="54" t="n">
        <f aca="false">0.35*AL331/$AM$343</f>
        <v>0.00583064618201522</v>
      </c>
      <c r="AX331" s="53" t="n">
        <f aca="false">AW331*$J$343</f>
        <v>45411.7953773015</v>
      </c>
    </row>
    <row r="332" customFormat="false" ht="12.8" hidden="false" customHeight="false" outlineLevel="0" collapsed="false">
      <c r="A332" s="60" t="s">
        <v>93</v>
      </c>
      <c r="B332" s="50"/>
      <c r="C332" s="50"/>
      <c r="D332" s="50"/>
      <c r="E332" s="50"/>
      <c r="F332" s="50"/>
      <c r="G332" s="50"/>
      <c r="H332" s="50"/>
      <c r="I332" s="54" t="n">
        <f aca="false">AO332+AQ332+AS332+AU332+AW332</f>
        <v>0.0921678308114554</v>
      </c>
      <c r="J332" s="53" t="n">
        <f aca="false">ROUND(AP332+AR332+AT332+AV332+AX332,0)</f>
        <v>717846</v>
      </c>
      <c r="K332" s="54" t="n">
        <f aca="false">I332-DatosMinisterio!J332</f>
        <v>0</v>
      </c>
      <c r="L332" s="53" t="n">
        <f aca="false">J332-DatosMinisterio!K332</f>
        <v>0</v>
      </c>
      <c r="M332" s="54" t="n">
        <f aca="false">P365/P$376</f>
        <v>0.0589523728220391</v>
      </c>
      <c r="N332" s="53" t="n">
        <f aca="false">ROUND((N$343*M332),0)</f>
        <v>8723824</v>
      </c>
      <c r="O332" s="53" t="n">
        <f aca="false">N332-DatosMinisterio!L332</f>
        <v>0</v>
      </c>
      <c r="P332" s="55" t="n">
        <f aca="false">N332+J332</f>
        <v>9441670</v>
      </c>
      <c r="Q332" s="53" t="n">
        <f aca="false">P332-DatosMinisterio!M332</f>
        <v>0</v>
      </c>
      <c r="S332" s="55" t="n">
        <f aca="false">B332+DatosMinisterio!B332</f>
        <v>7000</v>
      </c>
      <c r="T332" s="55" t="n">
        <f aca="false">C332+DatosMinisterio!C332</f>
        <v>26</v>
      </c>
      <c r="U332" s="55" t="n">
        <f aca="false">D332+DatosMinisterio!D332</f>
        <v>310.381631329472</v>
      </c>
      <c r="V332" s="55" t="n">
        <f aca="false">E332+DatosMinisterio!E332</f>
        <v>273.972540420381</v>
      </c>
      <c r="W332" s="55" t="n">
        <f aca="false">F332+DatosMinisterio!F332</f>
        <v>56</v>
      </c>
      <c r="X332" s="55" t="n">
        <f aca="false">G332+DatosMinisterio!G332</f>
        <v>128</v>
      </c>
      <c r="Y332" s="55" t="n">
        <f aca="false">H332+DatosMinisterio!H332</f>
        <v>15</v>
      </c>
      <c r="Z332" s="55" t="n">
        <f aca="false">X332+0.33*Y332</f>
        <v>132.95</v>
      </c>
      <c r="AC332" s="61" t="n">
        <f aca="false">IF(T332&gt;0,S332/T332,0)</f>
        <v>269.230769230769</v>
      </c>
      <c r="AD332" s="62" t="n">
        <f aca="false">EXP((((AC332-AC$343)/AC$344+2)/4-1.9)^3)</f>
        <v>0.211136667270257</v>
      </c>
      <c r="AE332" s="63" t="n">
        <f aca="false">S332/U332</f>
        <v>22.552881013018</v>
      </c>
      <c r="AF332" s="62" t="n">
        <f aca="false">EXP((((AE332-AE$343)/AE$344+2)/4-1.9)^3)</f>
        <v>0.070386702375236</v>
      </c>
      <c r="AG332" s="62" t="n">
        <f aca="false">V332/U332</f>
        <v>0.882695729276445</v>
      </c>
      <c r="AH332" s="62" t="n">
        <f aca="false">EXP((((AG332-AG$343)/AG$344+2)/4-1.9)^3)</f>
        <v>0.624137907503523</v>
      </c>
      <c r="AI332" s="62" t="n">
        <f aca="false">W332/U332</f>
        <v>0.180423048104144</v>
      </c>
      <c r="AJ332" s="62" t="n">
        <f aca="false">EXP((((AI332-AI$343)/AI$344+2)/4-1.9)^3)</f>
        <v>0.169096198081375</v>
      </c>
      <c r="AK332" s="62" t="n">
        <f aca="false">Z332/U332</f>
        <v>0.428343647240106</v>
      </c>
      <c r="AL332" s="62" t="n">
        <f aca="false">EXP((((AK332-AK$343)/AK$344+2)/4-1.9)^3)</f>
        <v>0.163514430704409</v>
      </c>
      <c r="AM332" s="62" t="n">
        <f aca="false">0.01*AD332+0.15*AF332+0.24*AH332+0.25*AJ332+0.35*AL332</f>
        <v>0.26196657009672</v>
      </c>
      <c r="AO332" s="54" t="n">
        <f aca="false">0.01*AD332/$AM$343</f>
        <v>0.000742843203996402</v>
      </c>
      <c r="AP332" s="53" t="n">
        <f aca="false">AO332*$J$343</f>
        <v>5785.60978050024</v>
      </c>
      <c r="AQ332" s="54" t="n">
        <f aca="false">0.15*AF332/$AM$343</f>
        <v>0.00371462836279176</v>
      </c>
      <c r="AR332" s="53" t="n">
        <f aca="false">AQ332*$J$343</f>
        <v>28931.2604208677</v>
      </c>
      <c r="AS332" s="54" t="n">
        <f aca="false">0.24*AH332/$AM$343</f>
        <v>0.0527017813369652</v>
      </c>
      <c r="AT332" s="53" t="n">
        <f aca="false">AS332*$J$343</f>
        <v>410466.08478417</v>
      </c>
      <c r="AU332" s="54" t="n">
        <f aca="false">0.25*AJ332/$AM$343</f>
        <v>0.014873300217152</v>
      </c>
      <c r="AV332" s="53" t="n">
        <f aca="false">AU332*$J$343</f>
        <v>115840.207922381</v>
      </c>
      <c r="AW332" s="54" t="n">
        <f aca="false">0.35*AL332/$AM$343</f>
        <v>0.02013527769055</v>
      </c>
      <c r="AX332" s="53" t="n">
        <f aca="false">AW332*$J$343</f>
        <v>156822.945828685</v>
      </c>
    </row>
    <row r="333" customFormat="false" ht="12.8" hidden="false" customHeight="false" outlineLevel="0" collapsed="false">
      <c r="A333" s="60" t="s">
        <v>94</v>
      </c>
      <c r="B333" s="50"/>
      <c r="C333" s="50"/>
      <c r="D333" s="50"/>
      <c r="E333" s="50"/>
      <c r="F333" s="50"/>
      <c r="G333" s="50"/>
      <c r="H333" s="50"/>
      <c r="I333" s="54" t="n">
        <f aca="false">AO333+AQ333+AS333+AU333+AW333</f>
        <v>0.00234425695625787</v>
      </c>
      <c r="J333" s="53" t="n">
        <f aca="false">ROUND(AP333+AR333+AT333+AV333+AX333,0)</f>
        <v>18258</v>
      </c>
      <c r="K333" s="54" t="n">
        <f aca="false">I333-DatosMinisterio!J333</f>
        <v>1.25767452008319E-017</v>
      </c>
      <c r="L333" s="53" t="n">
        <f aca="false">J333-DatosMinisterio!K333</f>
        <v>0</v>
      </c>
      <c r="M333" s="54" t="n">
        <f aca="false">P366/P$376</f>
        <v>0.009631199005191</v>
      </c>
      <c r="N333" s="53" t="n">
        <f aca="false">ROUND((N$343*M333),0)</f>
        <v>1425233</v>
      </c>
      <c r="O333" s="53" t="n">
        <f aca="false">N333-DatosMinisterio!L333</f>
        <v>0</v>
      </c>
      <c r="P333" s="55" t="n">
        <f aca="false">N333+J333</f>
        <v>1443491</v>
      </c>
      <c r="Q333" s="53" t="n">
        <f aca="false">P333-DatosMinisterio!M333</f>
        <v>0</v>
      </c>
      <c r="S333" s="55" t="n">
        <f aca="false">B333+DatosMinisterio!B333</f>
        <v>3115</v>
      </c>
      <c r="T333" s="55" t="n">
        <f aca="false">C333+DatosMinisterio!C333</f>
        <v>50</v>
      </c>
      <c r="U333" s="55" t="n">
        <f aca="false">D333+DatosMinisterio!D333</f>
        <v>188.604603174603</v>
      </c>
      <c r="V333" s="55" t="n">
        <f aca="false">E333+DatosMinisterio!E333</f>
        <v>68.0209090909091</v>
      </c>
      <c r="W333" s="55" t="n">
        <f aca="false">F333+DatosMinisterio!F333</f>
        <v>2</v>
      </c>
      <c r="X333" s="55" t="n">
        <f aca="false">G333+DatosMinisterio!G333</f>
        <v>4</v>
      </c>
      <c r="Y333" s="55" t="n">
        <f aca="false">H333+DatosMinisterio!H333</f>
        <v>2</v>
      </c>
      <c r="Z333" s="55" t="n">
        <f aca="false">X333+0.33*Y333</f>
        <v>4.66</v>
      </c>
      <c r="AC333" s="61" t="n">
        <f aca="false">IF(T333&gt;0,S333/T333,0)</f>
        <v>62.3</v>
      </c>
      <c r="AD333" s="62" t="n">
        <f aca="false">EXP((((AC333-AC$343)/AC$344+2)/4-1.9)^3)</f>
        <v>0.00374429475441457</v>
      </c>
      <c r="AE333" s="63" t="n">
        <f aca="false">S333/U333</f>
        <v>16.5160337954013</v>
      </c>
      <c r="AF333" s="62" t="n">
        <f aca="false">EXP((((AE333-AE$343)/AE$344+2)/4-1.9)^3)</f>
        <v>0.0126461141382929</v>
      </c>
      <c r="AG333" s="62" t="n">
        <f aca="false">V333/U333</f>
        <v>0.360653493848917</v>
      </c>
      <c r="AH333" s="62" t="n">
        <f aca="false">EXP((((AG333-AG$343)/AG$344+2)/4-1.9)^3)</f>
        <v>0.00212618704735313</v>
      </c>
      <c r="AI333" s="62" t="n">
        <f aca="false">W333/U333</f>
        <v>0.0106041950532272</v>
      </c>
      <c r="AJ333" s="62" t="n">
        <f aca="false">EXP((((AI333-AI$343)/AI$344+2)/4-1.9)^3)</f>
        <v>0.00844320401027406</v>
      </c>
      <c r="AK333" s="62" t="n">
        <f aca="false">Z333/U333</f>
        <v>0.0247077744740193</v>
      </c>
      <c r="AL333" s="62" t="n">
        <f aca="false">EXP((((AK333-AK$343)/AK$344+2)/4-1.9)^3)</f>
        <v>0.00602166658767403</v>
      </c>
      <c r="AM333" s="62" t="n">
        <f aca="false">0.01*AD333+0.15*AF333+0.24*AH333+0.25*AJ333+0.35*AL333</f>
        <v>0.00666302926790726</v>
      </c>
      <c r="AO333" s="54" t="n">
        <f aca="false">0.01*AD333/$AM$343</f>
        <v>1.31735711661869E-005</v>
      </c>
      <c r="AP333" s="53" t="n">
        <f aca="false">AO333*$J$343</f>
        <v>102.601924299998</v>
      </c>
      <c r="AQ333" s="54" t="n">
        <f aca="false">0.15*AF333/$AM$343</f>
        <v>0.000667393309701807</v>
      </c>
      <c r="AR333" s="53" t="n">
        <f aca="false">AQ333*$J$343</f>
        <v>5197.97076863331</v>
      </c>
      <c r="AS333" s="54" t="n">
        <f aca="false">0.24*AH333/$AM$343</f>
        <v>0.000179533791336749</v>
      </c>
      <c r="AT333" s="53" t="n">
        <f aca="false">AS333*$J$343</f>
        <v>1398.29300921115</v>
      </c>
      <c r="AU333" s="54" t="n">
        <f aca="false">0.25*AJ333/$AM$343</f>
        <v>0.000742644183987127</v>
      </c>
      <c r="AV333" s="53" t="n">
        <f aca="false">AU333*$J$343</f>
        <v>5784.05971972567</v>
      </c>
      <c r="AW333" s="54" t="n">
        <f aca="false">0.35*AL333/$AM$343</f>
        <v>0.000741512100066003</v>
      </c>
      <c r="AX333" s="53" t="n">
        <f aca="false">AW333*$J$343</f>
        <v>5775.24252146476</v>
      </c>
    </row>
    <row r="334" customFormat="false" ht="12.8" hidden="false" customHeight="false" outlineLevel="0" collapsed="false">
      <c r="A334" s="60" t="s">
        <v>95</v>
      </c>
      <c r="B334" s="50"/>
      <c r="C334" s="50"/>
      <c r="D334" s="50"/>
      <c r="E334" s="50"/>
      <c r="F334" s="50"/>
      <c r="G334" s="50"/>
      <c r="H334" s="50"/>
      <c r="I334" s="54" t="n">
        <f aca="false">AO334+AQ334+AS334+AU334+AW334</f>
        <v>0.054678991761434</v>
      </c>
      <c r="J334" s="53" t="n">
        <f aca="false">ROUND(AP334+AR334+AT334+AV334+AX334,0)</f>
        <v>425866</v>
      </c>
      <c r="K334" s="54" t="n">
        <f aca="false">I334-DatosMinisterio!J334</f>
        <v>-5.13478148889135E-016</v>
      </c>
      <c r="L334" s="53" t="n">
        <f aca="false">J334-DatosMinisterio!K334</f>
        <v>0</v>
      </c>
      <c r="M334" s="54" t="n">
        <f aca="false">P367/P$376</f>
        <v>0.038841998722661</v>
      </c>
      <c r="N334" s="53" t="n">
        <f aca="false">ROUND((N$343*M334),0)</f>
        <v>5747873</v>
      </c>
      <c r="O334" s="53" t="n">
        <f aca="false">N334-DatosMinisterio!L334</f>
        <v>0</v>
      </c>
      <c r="P334" s="55" t="n">
        <f aca="false">N334+J334</f>
        <v>6173739</v>
      </c>
      <c r="Q334" s="53" t="n">
        <f aca="false">P334-DatosMinisterio!M334</f>
        <v>0</v>
      </c>
      <c r="S334" s="55" t="n">
        <f aca="false">B334+DatosMinisterio!B334</f>
        <v>8828</v>
      </c>
      <c r="T334" s="55" t="n">
        <f aca="false">C334+DatosMinisterio!C334</f>
        <v>84</v>
      </c>
      <c r="U334" s="55" t="n">
        <f aca="false">D334+DatosMinisterio!D334</f>
        <v>312.649047619048</v>
      </c>
      <c r="V334" s="55" t="n">
        <f aca="false">E334+DatosMinisterio!E334</f>
        <v>246.87632034632</v>
      </c>
      <c r="W334" s="55" t="n">
        <f aca="false">F334+DatosMinisterio!F334</f>
        <v>18</v>
      </c>
      <c r="X334" s="55" t="n">
        <f aca="false">G334+DatosMinisterio!G334</f>
        <v>77</v>
      </c>
      <c r="Y334" s="55" t="n">
        <f aca="false">H334+DatosMinisterio!H334</f>
        <v>14</v>
      </c>
      <c r="Z334" s="55" t="n">
        <f aca="false">X334+0.33*Y334</f>
        <v>81.62</v>
      </c>
      <c r="AC334" s="61" t="n">
        <f aca="false">IF(T334&gt;0,S334/T334,0)</f>
        <v>105.095238095238</v>
      </c>
      <c r="AD334" s="62" t="n">
        <f aca="false">EXP((((AC334-AC$343)/AC$344+2)/4-1.9)^3)</f>
        <v>0.0114631790254597</v>
      </c>
      <c r="AE334" s="63" t="n">
        <f aca="false">S334/U334</f>
        <v>28.2361327092754</v>
      </c>
      <c r="AF334" s="62" t="n">
        <f aca="false">EXP((((AE334-AE$343)/AE$344+2)/4-1.9)^3)</f>
        <v>0.219674378133843</v>
      </c>
      <c r="AG334" s="62" t="n">
        <f aca="false">V334/U334</f>
        <v>0.789627610339406</v>
      </c>
      <c r="AH334" s="62" t="n">
        <f aca="false">EXP((((AG334-AG$343)/AG$344+2)/4-1.9)^3)</f>
        <v>0.405758188088683</v>
      </c>
      <c r="AI334" s="62" t="n">
        <f aca="false">W334/U334</f>
        <v>0.0575725406396644</v>
      </c>
      <c r="AJ334" s="62" t="n">
        <f aca="false">EXP((((AI334-AI$343)/AI$344+2)/4-1.9)^3)</f>
        <v>0.0235954338711997</v>
      </c>
      <c r="AK334" s="62" t="n">
        <f aca="false">Z334/U334</f>
        <v>0.261059487056078</v>
      </c>
      <c r="AL334" s="62" t="n">
        <f aca="false">EXP((((AK334-AK$343)/AK$344+2)/4-1.9)^3)</f>
        <v>0.0544750479356404</v>
      </c>
      <c r="AM334" s="62" t="n">
        <f aca="false">0.01*AD334+0.15*AF334+0.24*AH334+0.25*AJ334+0.35*AL334</f>
        <v>0.155412878896889</v>
      </c>
      <c r="AO334" s="54" t="n">
        <f aca="false">0.01*AD334/$AM$343</f>
        <v>4.03309607248708E-005</v>
      </c>
      <c r="AP334" s="53" t="n">
        <f aca="false">AO334*$J$343</f>
        <v>314.116356683952</v>
      </c>
      <c r="AQ334" s="54" t="n">
        <f aca="false">0.15*AF334/$AM$343</f>
        <v>0.0115932221294361</v>
      </c>
      <c r="AR334" s="53" t="n">
        <f aca="false">AQ334*$J$343</f>
        <v>90293.4279787826</v>
      </c>
      <c r="AS334" s="54" t="n">
        <f aca="false">0.24*AH334/$AM$343</f>
        <v>0.034261946033477</v>
      </c>
      <c r="AT334" s="53" t="n">
        <f aca="false">AS334*$J$343</f>
        <v>266848.036037517</v>
      </c>
      <c r="AU334" s="54" t="n">
        <f aca="false">0.25*AJ334/$AM$343</f>
        <v>0.0020753983572796</v>
      </c>
      <c r="AV334" s="53" t="n">
        <f aca="false">AU334*$J$343</f>
        <v>16164.1716175264</v>
      </c>
      <c r="AW334" s="54" t="n">
        <f aca="false">0.35*AL334/$AM$343</f>
        <v>0.00670809428051641</v>
      </c>
      <c r="AX334" s="53" t="n">
        <f aca="false">AW334*$J$343</f>
        <v>52245.7709366908</v>
      </c>
    </row>
    <row r="335" customFormat="false" ht="12.8" hidden="false" customHeight="false" outlineLevel="0" collapsed="false">
      <c r="A335" s="60" t="s">
        <v>96</v>
      </c>
      <c r="B335" s="50"/>
      <c r="C335" s="50"/>
      <c r="D335" s="50"/>
      <c r="E335" s="50"/>
      <c r="F335" s="50"/>
      <c r="G335" s="50"/>
      <c r="H335" s="50"/>
      <c r="I335" s="54" t="n">
        <f aca="false">AO335+AQ335+AS335+AU335+AW335</f>
        <v>0.0231821886845471</v>
      </c>
      <c r="J335" s="53" t="n">
        <f aca="false">ROUND(AP335+AR335+AT335+AV335+AX335,0)</f>
        <v>180554</v>
      </c>
      <c r="K335" s="54" t="n">
        <f aca="false">I335-DatosMinisterio!J335</f>
        <v>1.04083408558608E-016</v>
      </c>
      <c r="L335" s="53" t="n">
        <f aca="false">J335-DatosMinisterio!K335</f>
        <v>0</v>
      </c>
      <c r="M335" s="54" t="n">
        <f aca="false">P368/P$376</f>
        <v>0.012859163572047</v>
      </c>
      <c r="N335" s="53" t="n">
        <f aca="false">ROUND((N$343*M335),0)</f>
        <v>1902910</v>
      </c>
      <c r="O335" s="53" t="n">
        <f aca="false">N335-DatosMinisterio!L335</f>
        <v>0</v>
      </c>
      <c r="P335" s="55" t="n">
        <f aca="false">N335+J335</f>
        <v>2083464</v>
      </c>
      <c r="Q335" s="53" t="n">
        <f aca="false">P335-DatosMinisterio!M335</f>
        <v>0</v>
      </c>
      <c r="S335" s="55" t="n">
        <f aca="false">B335+DatosMinisterio!B335</f>
        <v>12015</v>
      </c>
      <c r="T335" s="55" t="n">
        <f aca="false">C335+DatosMinisterio!C335</f>
        <v>201</v>
      </c>
      <c r="U335" s="55" t="n">
        <f aca="false">D335+DatosMinisterio!D335</f>
        <v>384.212384276223</v>
      </c>
      <c r="V335" s="55" t="n">
        <f aca="false">E335+DatosMinisterio!E335</f>
        <v>191.340842774247</v>
      </c>
      <c r="W335" s="55" t="n">
        <f aca="false">F335+DatosMinisterio!F335</f>
        <v>20</v>
      </c>
      <c r="X335" s="55" t="n">
        <f aca="false">G335+DatosMinisterio!G335</f>
        <v>27</v>
      </c>
      <c r="Y335" s="55" t="n">
        <f aca="false">H335+DatosMinisterio!H335</f>
        <v>3</v>
      </c>
      <c r="Z335" s="55" t="n">
        <f aca="false">X335+0.33*Y335</f>
        <v>27.99</v>
      </c>
      <c r="AC335" s="61" t="n">
        <f aca="false">IF(T335&gt;0,S335/T335,0)</f>
        <v>59.7761194029851</v>
      </c>
      <c r="AD335" s="62" t="n">
        <f aca="false">EXP((((AC335-AC$343)/AC$344+2)/4-1.9)^3)</f>
        <v>0.00348675857818214</v>
      </c>
      <c r="AE335" s="63" t="n">
        <f aca="false">S335/U335</f>
        <v>31.2717665846034</v>
      </c>
      <c r="AF335" s="62" t="n">
        <f aca="false">EXP((((AE335-AE$343)/AE$344+2)/4-1.9)^3)</f>
        <v>0.343107768450669</v>
      </c>
      <c r="AG335" s="62" t="n">
        <f aca="false">V335/U335</f>
        <v>0.498008004439247</v>
      </c>
      <c r="AH335" s="62" t="n">
        <f aca="false">EXP((((AG335-AG$343)/AG$344+2)/4-1.9)^3)</f>
        <v>0.0232655969040149</v>
      </c>
      <c r="AI335" s="62" t="n">
        <f aca="false">W335/U335</f>
        <v>0.0520545427958442</v>
      </c>
      <c r="AJ335" s="62" t="n">
        <f aca="false">EXP((((AI335-AI$343)/AI$344+2)/4-1.9)^3)</f>
        <v>0.021090607322668</v>
      </c>
      <c r="AK335" s="62" t="n">
        <f aca="false">Z335/U335</f>
        <v>0.072850332642784</v>
      </c>
      <c r="AL335" s="62" t="n">
        <f aca="false">EXP((((AK335-AK$343)/AK$344+2)/4-1.9)^3)</f>
        <v>0.0100936856432542</v>
      </c>
      <c r="AM335" s="62" t="n">
        <f aca="false">0.01*AD335+0.15*AF335+0.24*AH335+0.25*AJ335+0.35*AL335</f>
        <v>0.0658902179161518</v>
      </c>
      <c r="AO335" s="54" t="n">
        <f aca="false">0.01*AD335/$AM$343</f>
        <v>1.22674803352058E-005</v>
      </c>
      <c r="AP335" s="53" t="n">
        <f aca="false">AO335*$J$343</f>
        <v>95.5448657638993</v>
      </c>
      <c r="AQ335" s="54" t="n">
        <f aca="false">0.15*AF335/$AM$343</f>
        <v>0.0181073669481844</v>
      </c>
      <c r="AR335" s="53" t="n">
        <f aca="false">AQ335*$J$343</f>
        <v>141028.629932825</v>
      </c>
      <c r="AS335" s="54" t="n">
        <f aca="false">0.24*AH335/$AM$343</f>
        <v>0.00196453121332395</v>
      </c>
      <c r="AT335" s="53" t="n">
        <f aca="false">AS335*$J$343</f>
        <v>15300.6865254436</v>
      </c>
      <c r="AU335" s="54" t="n">
        <f aca="false">0.25*AJ335/$AM$343</f>
        <v>0.00185507975951742</v>
      </c>
      <c r="AV335" s="53" t="n">
        <f aca="false">AU335*$J$343</f>
        <v>14448.2274893694</v>
      </c>
      <c r="AW335" s="54" t="n">
        <f aca="false">0.35*AL335/$AM$343</f>
        <v>0.00124294328318608</v>
      </c>
      <c r="AX335" s="53" t="n">
        <f aca="false">AW335*$J$343</f>
        <v>9680.62274396647</v>
      </c>
    </row>
    <row r="336" customFormat="false" ht="12.8" hidden="false" customHeight="false" outlineLevel="0" collapsed="false">
      <c r="A336" s="60" t="s">
        <v>97</v>
      </c>
      <c r="B336" s="50"/>
      <c r="C336" s="50"/>
      <c r="D336" s="50"/>
      <c r="E336" s="50"/>
      <c r="F336" s="50"/>
      <c r="G336" s="50"/>
      <c r="H336" s="50"/>
      <c r="I336" s="54" t="n">
        <f aca="false">AO336+AQ336+AS336+AU336+AW336</f>
        <v>0.00483500060037333</v>
      </c>
      <c r="J336" s="53" t="n">
        <f aca="false">ROUND(AP336+AR336+AT336+AV336+AX336,0)</f>
        <v>37657</v>
      </c>
      <c r="K336" s="54" t="n">
        <f aca="false">I336-DatosMinisterio!J336</f>
        <v>0</v>
      </c>
      <c r="L336" s="53" t="n">
        <f aca="false">J336-DatosMinisterio!K336</f>
        <v>0</v>
      </c>
      <c r="M336" s="54" t="n">
        <f aca="false">P369/P$376</f>
        <v>0.0252233113454007</v>
      </c>
      <c r="N336" s="53" t="n">
        <f aca="false">ROUND((N$343*M336),0)</f>
        <v>3732568</v>
      </c>
      <c r="O336" s="53" t="n">
        <f aca="false">N336-DatosMinisterio!L336</f>
        <v>2</v>
      </c>
      <c r="P336" s="55" t="n">
        <f aca="false">N336+J336</f>
        <v>3770225</v>
      </c>
      <c r="Q336" s="53" t="n">
        <f aca="false">P336-DatosMinisterio!M336</f>
        <v>2</v>
      </c>
      <c r="S336" s="55" t="n">
        <f aca="false">B336+DatosMinisterio!B336</f>
        <v>5323</v>
      </c>
      <c r="T336" s="55" t="n">
        <f aca="false">C336+DatosMinisterio!C336</f>
        <v>31</v>
      </c>
      <c r="U336" s="55" t="n">
        <f aca="false">D336+DatosMinisterio!D336</f>
        <v>287.174714873388</v>
      </c>
      <c r="V336" s="55" t="n">
        <f aca="false">E336+DatosMinisterio!E336</f>
        <v>136.399185444341</v>
      </c>
      <c r="W336" s="55" t="n">
        <f aca="false">F336+DatosMinisterio!F336</f>
        <v>5</v>
      </c>
      <c r="X336" s="55" t="n">
        <f aca="false">G336+DatosMinisterio!G336</f>
        <v>18</v>
      </c>
      <c r="Y336" s="55" t="n">
        <f aca="false">H336+DatosMinisterio!H336</f>
        <v>2</v>
      </c>
      <c r="Z336" s="55" t="n">
        <f aca="false">X336+0.33*Y336</f>
        <v>18.66</v>
      </c>
      <c r="AC336" s="61" t="n">
        <f aca="false">IF(T336&gt;0,S336/T336,0)</f>
        <v>171.709677419355</v>
      </c>
      <c r="AD336" s="62" t="n">
        <f aca="false">EXP((((AC336-AC$343)/AC$344+2)/4-1.9)^3)</f>
        <v>0.047768514259333</v>
      </c>
      <c r="AE336" s="63" t="n">
        <f aca="false">S336/U336</f>
        <v>18.5357544529881</v>
      </c>
      <c r="AF336" s="62" t="n">
        <f aca="false">EXP((((AE336-AE$343)/AE$344+2)/4-1.9)^3)</f>
        <v>0.0239393919534696</v>
      </c>
      <c r="AG336" s="62" t="n">
        <f aca="false">V336/U336</f>
        <v>0.474969342285158</v>
      </c>
      <c r="AH336" s="62" t="n">
        <f aca="false">EXP((((AG336-AG$343)/AG$344+2)/4-1.9)^3)</f>
        <v>0.0164321417456188</v>
      </c>
      <c r="AI336" s="62" t="n">
        <f aca="false">W336/U336</f>
        <v>0.0174110036191886</v>
      </c>
      <c r="AJ336" s="62" t="n">
        <f aca="false">EXP((((AI336-AI$343)/AI$344+2)/4-1.9)^3)</f>
        <v>0.00990138874822579</v>
      </c>
      <c r="AK336" s="62" t="n">
        <f aca="false">Z336/U336</f>
        <v>0.0649778655068117</v>
      </c>
      <c r="AL336" s="62" t="n">
        <f aca="false">EXP((((AK336-AK$343)/AK$344+2)/4-1.9)^3)</f>
        <v>0.0092993121151983</v>
      </c>
      <c r="AM336" s="62" t="n">
        <f aca="false">0.01*AD336+0.15*AF336+0.24*AH336+0.25*AJ336+0.35*AL336</f>
        <v>0.0137424143819381</v>
      </c>
      <c r="AO336" s="54" t="n">
        <f aca="false">0.01*AD336/$AM$343</f>
        <v>0.000168064205243565</v>
      </c>
      <c r="AP336" s="53" t="n">
        <f aca="false">AO336*$J$343</f>
        <v>1308.96251642073</v>
      </c>
      <c r="AQ336" s="54" t="n">
        <f aca="false">0.15*AF336/$AM$343</f>
        <v>0.00126339125626709</v>
      </c>
      <c r="AR336" s="53" t="n">
        <f aca="false">AQ336*$J$343</f>
        <v>9839.88110752474</v>
      </c>
      <c r="AS336" s="54" t="n">
        <f aca="false">0.24*AH336/$AM$343</f>
        <v>0.00138751889728911</v>
      </c>
      <c r="AT336" s="53" t="n">
        <f aca="false">AS336*$J$343</f>
        <v>10806.6451434126</v>
      </c>
      <c r="AU336" s="54" t="n">
        <f aca="false">0.25*AJ336/$AM$343</f>
        <v>0.000870902652395673</v>
      </c>
      <c r="AV336" s="53" t="n">
        <f aca="false">AU336*$J$343</f>
        <v>6782.99656839617</v>
      </c>
      <c r="AW336" s="54" t="n">
        <f aca="false">0.35*AL336/$AM$343</f>
        <v>0.0011451235891779</v>
      </c>
      <c r="AX336" s="53" t="n">
        <f aca="false">AW336*$J$343</f>
        <v>8918.75728523362</v>
      </c>
    </row>
    <row r="337" customFormat="false" ht="12.8" hidden="false" customHeight="false" outlineLevel="0" collapsed="false">
      <c r="A337" s="60" t="s">
        <v>98</v>
      </c>
      <c r="B337" s="50"/>
      <c r="C337" s="50"/>
      <c r="D337" s="50"/>
      <c r="E337" s="50"/>
      <c r="F337" s="50"/>
      <c r="G337" s="50"/>
      <c r="H337" s="50"/>
      <c r="I337" s="54" t="n">
        <f aca="false">AO337+AQ337+AS337+AU337+AW337</f>
        <v>0.0106333028021802</v>
      </c>
      <c r="J337" s="53" t="n">
        <f aca="false">ROUND(AP337+AR337+AT337+AV337+AX337,0)</f>
        <v>82817</v>
      </c>
      <c r="K337" s="54" t="n">
        <f aca="false">I337-DatosMinisterio!J337</f>
        <v>-7.80625564189563E-017</v>
      </c>
      <c r="L337" s="53" t="n">
        <f aca="false">J337-DatosMinisterio!K337</f>
        <v>0</v>
      </c>
      <c r="M337" s="54" t="n">
        <f aca="false">P370/P$376</f>
        <v>0.0117366524969928</v>
      </c>
      <c r="N337" s="53" t="n">
        <f aca="false">ROUND((N$343*M337),0)</f>
        <v>1736800</v>
      </c>
      <c r="O337" s="53" t="n">
        <f aca="false">N337-DatosMinisterio!L337</f>
        <v>-1</v>
      </c>
      <c r="P337" s="55" t="n">
        <f aca="false">N337+J337</f>
        <v>1819617</v>
      </c>
      <c r="Q337" s="53" t="n">
        <f aca="false">P337-DatosMinisterio!M337</f>
        <v>-1</v>
      </c>
      <c r="S337" s="55" t="n">
        <f aca="false">B337+DatosMinisterio!B337</f>
        <v>7474</v>
      </c>
      <c r="T337" s="55" t="n">
        <f aca="false">C337+DatosMinisterio!C337</f>
        <v>60</v>
      </c>
      <c r="U337" s="55" t="n">
        <f aca="false">D337+DatosMinisterio!D337</f>
        <v>302.998771028891</v>
      </c>
      <c r="V337" s="55" t="n">
        <f aca="false">E337+DatosMinisterio!E337</f>
        <v>161.167937741202</v>
      </c>
      <c r="W337" s="55" t="n">
        <f aca="false">F337+DatosMinisterio!F337</f>
        <v>2</v>
      </c>
      <c r="X337" s="55" t="n">
        <f aca="false">G337+DatosMinisterio!G337</f>
        <v>6</v>
      </c>
      <c r="Y337" s="55" t="n">
        <f aca="false">H337+DatosMinisterio!H337</f>
        <v>8</v>
      </c>
      <c r="Z337" s="55" t="n">
        <f aca="false">X337+0.33*Y337</f>
        <v>8.64</v>
      </c>
      <c r="AC337" s="61" t="n">
        <f aca="false">IF(T337&gt;0,S337/T337,0)</f>
        <v>124.566666666667</v>
      </c>
      <c r="AD337" s="62" t="n">
        <f aca="false">EXP((((AC337-AC$343)/AC$344+2)/4-1.9)^3)</f>
        <v>0.0180729444853002</v>
      </c>
      <c r="AE337" s="63" t="n">
        <f aca="false">S337/U337</f>
        <v>24.6667667153256</v>
      </c>
      <c r="AF337" s="62" t="n">
        <f aca="false">EXP((((AE337-AE$343)/AE$344+2)/4-1.9)^3)</f>
        <v>0.112965886686074</v>
      </c>
      <c r="AG337" s="62" t="n">
        <f aca="false">V337/U337</f>
        <v>0.531909542715058</v>
      </c>
      <c r="AH337" s="62" t="n">
        <f aca="false">EXP((((AG337-AG$343)/AG$344+2)/4-1.9)^3)</f>
        <v>0.0374167793648889</v>
      </c>
      <c r="AI337" s="62" t="n">
        <f aca="false">W337/U337</f>
        <v>0.00660068683846015</v>
      </c>
      <c r="AJ337" s="62" t="n">
        <f aca="false">EXP((((AI337-AI$343)/AI$344+2)/4-1.9)^3)</f>
        <v>0.00767500942153958</v>
      </c>
      <c r="AK337" s="62" t="n">
        <f aca="false">Z337/U337</f>
        <v>0.0285149671421478</v>
      </c>
      <c r="AL337" s="62" t="n">
        <f aca="false">EXP((((AK337-AK$343)/AK$344+2)/4-1.9)^3)</f>
        <v>0.00628116449282284</v>
      </c>
      <c r="AM337" s="62" t="n">
        <f aca="false">0.01*AD337+0.15*AF337+0.24*AH337+0.25*AJ337+0.35*AL337</f>
        <v>0.0302227994232103</v>
      </c>
      <c r="AO337" s="54" t="n">
        <f aca="false">0.01*AD337/$AM$343</f>
        <v>6.35861319622181E-005</v>
      </c>
      <c r="AP337" s="53" t="n">
        <f aca="false">AO337*$J$343</f>
        <v>495.238490445381</v>
      </c>
      <c r="AQ337" s="54" t="n">
        <f aca="false">0.15*AF337/$AM$343</f>
        <v>0.00596172675450762</v>
      </c>
      <c r="AR337" s="53" t="n">
        <f aca="false">AQ337*$J$343</f>
        <v>46432.7120904997</v>
      </c>
      <c r="AS337" s="54" t="n">
        <f aca="false">0.24*AH337/$AM$343</f>
        <v>0.0031594474565875</v>
      </c>
      <c r="AT337" s="53" t="n">
        <f aca="false">AS337*$J$343</f>
        <v>24607.2522538657</v>
      </c>
      <c r="AU337" s="54" t="n">
        <f aca="false">0.25*AJ337/$AM$343</f>
        <v>0.000675075611345765</v>
      </c>
      <c r="AV337" s="53" t="n">
        <f aca="false">AU337*$J$343</f>
        <v>5257.80412147131</v>
      </c>
      <c r="AW337" s="54" t="n">
        <f aca="false">0.35*AL337/$AM$343</f>
        <v>0.000773466847777126</v>
      </c>
      <c r="AX337" s="53" t="n">
        <f aca="false">AW337*$J$343</f>
        <v>6024.12101950617</v>
      </c>
    </row>
    <row r="338" customFormat="false" ht="12.8" hidden="false" customHeight="false" outlineLevel="0" collapsed="false">
      <c r="A338" s="60" t="s">
        <v>99</v>
      </c>
      <c r="B338" s="50"/>
      <c r="C338" s="50"/>
      <c r="D338" s="50"/>
      <c r="E338" s="50"/>
      <c r="F338" s="50"/>
      <c r="G338" s="50"/>
      <c r="H338" s="50"/>
      <c r="I338" s="54" t="n">
        <f aca="false">AO338+AQ338+AS338+AU338+AW338</f>
        <v>0.0359259133918014</v>
      </c>
      <c r="J338" s="53" t="n">
        <f aca="false">ROUND(AP338+AR338+AT338+AV338+AX338,0)</f>
        <v>279808</v>
      </c>
      <c r="K338" s="54" t="n">
        <f aca="false">I338-DatosMinisterio!J338</f>
        <v>2.28983498828939E-016</v>
      </c>
      <c r="L338" s="53" t="n">
        <f aca="false">J338-DatosMinisterio!K338</f>
        <v>0</v>
      </c>
      <c r="M338" s="54" t="n">
        <f aca="false">P371/P$376</f>
        <v>0.0164022485183297</v>
      </c>
      <c r="N338" s="53" t="n">
        <f aca="false">ROUND((N$343*M338),0)</f>
        <v>2427219</v>
      </c>
      <c r="O338" s="53" t="n">
        <f aca="false">N338-DatosMinisterio!L338</f>
        <v>0</v>
      </c>
      <c r="P338" s="55" t="n">
        <f aca="false">N338+J338</f>
        <v>2707027</v>
      </c>
      <c r="Q338" s="53" t="n">
        <f aca="false">P338-DatosMinisterio!M338</f>
        <v>0</v>
      </c>
      <c r="S338" s="55" t="n">
        <f aca="false">B338+DatosMinisterio!B338</f>
        <v>9001</v>
      </c>
      <c r="T338" s="55" t="n">
        <f aca="false">C338+DatosMinisterio!C338</f>
        <v>58</v>
      </c>
      <c r="U338" s="55" t="n">
        <f aca="false">D338+DatosMinisterio!D338</f>
        <v>259.964656716384</v>
      </c>
      <c r="V338" s="55" t="n">
        <f aca="false">E338+DatosMinisterio!E338</f>
        <v>155.916630643079</v>
      </c>
      <c r="W338" s="55" t="n">
        <f aca="false">F338+DatosMinisterio!F338</f>
        <v>5</v>
      </c>
      <c r="X338" s="55" t="n">
        <f aca="false">G338+DatosMinisterio!G338</f>
        <v>18</v>
      </c>
      <c r="Y338" s="55" t="n">
        <f aca="false">H338+DatosMinisterio!H338</f>
        <v>0</v>
      </c>
      <c r="Z338" s="55" t="n">
        <f aca="false">X338+0.33*Y338</f>
        <v>18</v>
      </c>
      <c r="AC338" s="61" t="n">
        <f aca="false">IF(T338&gt;0,S338/T338,0)</f>
        <v>155.189655172414</v>
      </c>
      <c r="AD338" s="62" t="n">
        <f aca="false">EXP((((AC338-AC$343)/AC$344+2)/4-1.9)^3)</f>
        <v>0.0346778104609976</v>
      </c>
      <c r="AE338" s="63" t="n">
        <f aca="false">S338/U338</f>
        <v>34.623937398613</v>
      </c>
      <c r="AF338" s="62" t="n">
        <f aca="false">EXP((((AE338-AE$343)/AE$344+2)/4-1.9)^3)</f>
        <v>0.501607343664968</v>
      </c>
      <c r="AG338" s="62" t="n">
        <f aca="false">V338/U338</f>
        <v>0.599760877545676</v>
      </c>
      <c r="AH338" s="62" t="n">
        <f aca="false">EXP((((AG338-AG$343)/AG$344+2)/4-1.9)^3)</f>
        <v>0.0855793310104226</v>
      </c>
      <c r="AI338" s="62" t="n">
        <f aca="false">W338/U338</f>
        <v>0.0192333837343701</v>
      </c>
      <c r="AJ338" s="62" t="n">
        <f aca="false">EXP((((AI338-AI$343)/AI$344+2)/4-1.9)^3)</f>
        <v>0.0103265460974581</v>
      </c>
      <c r="AK338" s="62" t="n">
        <f aca="false">Z338/U338</f>
        <v>0.0692401814437323</v>
      </c>
      <c r="AL338" s="62" t="n">
        <f aca="false">EXP((((AK338-AK$343)/AK$344+2)/4-1.9)^3)</f>
        <v>0.00972247667080916</v>
      </c>
      <c r="AM338" s="62" t="n">
        <f aca="false">0.01*AD338+0.15*AF338+0.24*AH338+0.25*AJ338+0.35*AL338</f>
        <v>0.102111422456004</v>
      </c>
      <c r="AO338" s="54" t="n">
        <f aca="false">0.01*AD338/$AM$343</f>
        <v>0.00012200711588127</v>
      </c>
      <c r="AP338" s="53" t="n">
        <f aca="false">AO338*$J$343</f>
        <v>950.24839580645</v>
      </c>
      <c r="AQ338" s="54" t="n">
        <f aca="false">0.15*AF338/$AM$343</f>
        <v>0.0264721148013048</v>
      </c>
      <c r="AR338" s="53" t="n">
        <f aca="false">AQ338*$J$343</f>
        <v>206177.192550174</v>
      </c>
      <c r="AS338" s="54" t="n">
        <f aca="false">0.24*AH338/$AM$343</f>
        <v>0.00722626063190946</v>
      </c>
      <c r="AT338" s="53" t="n">
        <f aca="false">AS338*$J$343</f>
        <v>56281.492465026</v>
      </c>
      <c r="AU338" s="54" t="n">
        <f aca="false">0.25*AJ338/$AM$343</f>
        <v>0.0009082984836823</v>
      </c>
      <c r="AV338" s="53" t="n">
        <f aca="false">AU338*$J$343</f>
        <v>7074.25276630963</v>
      </c>
      <c r="AW338" s="54" t="n">
        <f aca="false">0.35*AL338/$AM$343</f>
        <v>0.00119723235902358</v>
      </c>
      <c r="AX338" s="53" t="n">
        <f aca="false">AW338*$J$343</f>
        <v>9324.60471958727</v>
      </c>
    </row>
    <row r="339" customFormat="false" ht="12.8" hidden="false" customHeight="false" outlineLevel="0" collapsed="false">
      <c r="A339" s="60" t="s">
        <v>100</v>
      </c>
      <c r="B339" s="50"/>
      <c r="C339" s="50"/>
      <c r="D339" s="50"/>
      <c r="E339" s="50"/>
      <c r="F339" s="50"/>
      <c r="G339" s="50"/>
      <c r="H339" s="50"/>
      <c r="I339" s="54" t="n">
        <f aca="false">AO339+AQ339+AS339+AU339+AW339</f>
        <v>0.0165697226224585</v>
      </c>
      <c r="J339" s="53" t="n">
        <f aca="false">ROUND(AP339+AR339+AT339+AV339+AX339,0)</f>
        <v>129053</v>
      </c>
      <c r="K339" s="54" t="n">
        <f aca="false">I339-DatosMinisterio!J339</f>
        <v>1.35308431126191E-016</v>
      </c>
      <c r="L339" s="53" t="n">
        <f aca="false">J339-DatosMinisterio!K339</f>
        <v>0</v>
      </c>
      <c r="M339" s="54" t="n">
        <f aca="false">P372/P$376</f>
        <v>0.0140678987132089</v>
      </c>
      <c r="N339" s="53" t="n">
        <f aca="false">ROUND((N$343*M339),0)</f>
        <v>2081780</v>
      </c>
      <c r="O339" s="53" t="n">
        <f aca="false">N339-DatosMinisterio!L339</f>
        <v>0</v>
      </c>
      <c r="P339" s="55" t="n">
        <f aca="false">N339+J339</f>
        <v>2210833</v>
      </c>
      <c r="Q339" s="53" t="n">
        <f aca="false">P339-DatosMinisterio!M339</f>
        <v>0</v>
      </c>
      <c r="S339" s="55" t="n">
        <f aca="false">B339+DatosMinisterio!B339</f>
        <v>4440</v>
      </c>
      <c r="T339" s="55" t="n">
        <f aca="false">C339+DatosMinisterio!C339</f>
        <v>30</v>
      </c>
      <c r="U339" s="55" t="n">
        <f aca="false">D339+DatosMinisterio!D339</f>
        <v>239.819153568538</v>
      </c>
      <c r="V339" s="55" t="n">
        <f aca="false">E339+DatosMinisterio!E339</f>
        <v>133.231292517007</v>
      </c>
      <c r="W339" s="55" t="n">
        <f aca="false">F339+DatosMinisterio!F339</f>
        <v>30</v>
      </c>
      <c r="X339" s="55" t="n">
        <f aca="false">G339+DatosMinisterio!G339</f>
        <v>47</v>
      </c>
      <c r="Y339" s="55" t="n">
        <f aca="false">H339+DatosMinisterio!H339</f>
        <v>1</v>
      </c>
      <c r="Z339" s="55" t="n">
        <f aca="false">X339+0.33*Y339</f>
        <v>47.33</v>
      </c>
      <c r="AC339" s="61" t="n">
        <f aca="false">IF(T339&gt;0,S339/T339,0)</f>
        <v>148</v>
      </c>
      <c r="AD339" s="62" t="n">
        <f aca="false">EXP((((AC339-AC$343)/AC$344+2)/4-1.9)^3)</f>
        <v>0.0299632889930916</v>
      </c>
      <c r="AE339" s="63" t="n">
        <f aca="false">S339/U339</f>
        <v>18.5139507580286</v>
      </c>
      <c r="AF339" s="62" t="n">
        <f aca="false">EXP((((AE339-AE$343)/AE$344+2)/4-1.9)^3)</f>
        <v>0.0237834814737134</v>
      </c>
      <c r="AG339" s="62" t="n">
        <f aca="false">V339/U339</f>
        <v>0.555549006551434</v>
      </c>
      <c r="AH339" s="62" t="n">
        <f aca="false">EXP((((AG339-AG$343)/AG$344+2)/4-1.9)^3)</f>
        <v>0.0508347998109358</v>
      </c>
      <c r="AI339" s="62" t="n">
        <f aca="false">W339/U339</f>
        <v>0.125094261878571</v>
      </c>
      <c r="AJ339" s="62" t="n">
        <f aca="false">EXP((((AI339-AI$343)/AI$344+2)/4-1.9)^3)</f>
        <v>0.0784892535123826</v>
      </c>
      <c r="AK339" s="62" t="n">
        <f aca="false">Z339/U339</f>
        <v>0.197357047157093</v>
      </c>
      <c r="AL339" s="62" t="n">
        <f aca="false">EXP((((AK339-AK$343)/AK$344+2)/4-1.9)^3)</f>
        <v>0.0325883789931964</v>
      </c>
      <c r="AM339" s="62" t="n">
        <f aca="false">0.01*AD339+0.15*AF339+0.24*AH339+0.25*AJ339+0.35*AL339</f>
        <v>0.0470957530913269</v>
      </c>
      <c r="AO339" s="54" t="n">
        <f aca="false">0.01*AD339/$AM$343</f>
        <v>0.000105419991163391</v>
      </c>
      <c r="AP339" s="53" t="n">
        <f aca="false">AO339*$J$343</f>
        <v>821.060122316362</v>
      </c>
      <c r="AQ339" s="54" t="n">
        <f aca="false">0.15*AF339/$AM$343</f>
        <v>0.00125516314682858</v>
      </c>
      <c r="AR339" s="53" t="n">
        <f aca="false">AQ339*$J$343</f>
        <v>9775.79674869056</v>
      </c>
      <c r="AS339" s="54" t="n">
        <f aca="false">0.24*AH339/$AM$343</f>
        <v>0.00429245599688113</v>
      </c>
      <c r="AT339" s="53" t="n">
        <f aca="false">AS339*$J$343</f>
        <v>33431.6518806608</v>
      </c>
      <c r="AU339" s="54" t="n">
        <f aca="false">0.25*AJ339/$AM$343</f>
        <v>0.00690372843715879</v>
      </c>
      <c r="AV339" s="53" t="n">
        <f aca="false">AU339*$J$343</f>
        <v>53769.4611097728</v>
      </c>
      <c r="AW339" s="54" t="n">
        <f aca="false">0.35*AL339/$AM$343</f>
        <v>0.00401295505042665</v>
      </c>
      <c r="AX339" s="53" t="n">
        <f aca="false">AW339*$J$343</f>
        <v>31254.7679827313</v>
      </c>
    </row>
    <row r="340" customFormat="false" ht="12.8" hidden="false" customHeight="false" outlineLevel="0" collapsed="false">
      <c r="A340" s="60" t="s">
        <v>101</v>
      </c>
      <c r="B340" s="50"/>
      <c r="C340" s="50"/>
      <c r="D340" s="50"/>
      <c r="E340" s="50"/>
      <c r="F340" s="50"/>
      <c r="G340" s="50"/>
      <c r="H340" s="50"/>
      <c r="I340" s="54" t="n">
        <f aca="false">AO340+AQ340+AS340+AU340+AW340</f>
        <v>0.0165236228076641</v>
      </c>
      <c r="J340" s="53" t="n">
        <f aca="false">ROUND(AP340+AR340+AT340+AV340+AX340,0)</f>
        <v>128694</v>
      </c>
      <c r="K340" s="54" t="n">
        <f aca="false">I340-DatosMinisterio!J340</f>
        <v>2.1163626406917E-016</v>
      </c>
      <c r="L340" s="53" t="n">
        <f aca="false">J340-DatosMinisterio!K340</f>
        <v>0</v>
      </c>
      <c r="M340" s="54" t="n">
        <f aca="false">P373/P$376</f>
        <v>0.00893124686478665</v>
      </c>
      <c r="N340" s="53" t="n">
        <f aca="false">ROUND((N$343*M340),0)</f>
        <v>1321654</v>
      </c>
      <c r="O340" s="53" t="n">
        <f aca="false">N340-DatosMinisterio!L340</f>
        <v>-1</v>
      </c>
      <c r="P340" s="55" t="n">
        <f aca="false">N340+J340</f>
        <v>1450348</v>
      </c>
      <c r="Q340" s="53" t="n">
        <f aca="false">P340-DatosMinisterio!M340</f>
        <v>-1</v>
      </c>
      <c r="S340" s="55" t="n">
        <f aca="false">B340+DatosMinisterio!B340</f>
        <v>5486</v>
      </c>
      <c r="T340" s="55" t="n">
        <f aca="false">C340+DatosMinisterio!C340</f>
        <v>23</v>
      </c>
      <c r="U340" s="55" t="n">
        <f aca="false">D340+DatosMinisterio!D340</f>
        <v>258.822455817386</v>
      </c>
      <c r="V340" s="55" t="n">
        <f aca="false">E340+DatosMinisterio!E340</f>
        <v>165.686092181023</v>
      </c>
      <c r="W340" s="55" t="n">
        <f aca="false">F340+DatosMinisterio!F340</f>
        <v>6</v>
      </c>
      <c r="X340" s="55" t="n">
        <f aca="false">G340+DatosMinisterio!G340</f>
        <v>19</v>
      </c>
      <c r="Y340" s="55" t="n">
        <f aca="false">H340+DatosMinisterio!H340</f>
        <v>8</v>
      </c>
      <c r="Z340" s="55" t="n">
        <f aca="false">X340+0.33*Y340</f>
        <v>21.64</v>
      </c>
      <c r="AC340" s="61" t="n">
        <f aca="false">IF(T340&gt;0,S340/T340,0)</f>
        <v>238.521739130435</v>
      </c>
      <c r="AD340" s="62" t="n">
        <f aca="false">EXP((((AC340-AC$343)/AC$344+2)/4-1.9)^3)</f>
        <v>0.141830864936044</v>
      </c>
      <c r="AE340" s="63" t="n">
        <f aca="false">S340/U340</f>
        <v>21.1959970114443</v>
      </c>
      <c r="AF340" s="62" t="n">
        <f aca="false">EXP((((AE340-AE$343)/AE$344+2)/4-1.9)^3)</f>
        <v>0.0502453308746969</v>
      </c>
      <c r="AG340" s="62" t="n">
        <f aca="false">V340/U340</f>
        <v>0.640153466042081</v>
      </c>
      <c r="AH340" s="62" t="n">
        <f aca="false">EXP((((AG340-AG$343)/AG$344+2)/4-1.9)^3)</f>
        <v>0.130161743848904</v>
      </c>
      <c r="AI340" s="62" t="n">
        <f aca="false">W340/U340</f>
        <v>0.0231819143398954</v>
      </c>
      <c r="AJ340" s="62" t="n">
        <f aca="false">EXP((((AI340-AI$343)/AI$344+2)/4-1.9)^3)</f>
        <v>0.0113014840033501</v>
      </c>
      <c r="AK340" s="62" t="n">
        <f aca="false">Z340/U340</f>
        <v>0.0836094377192227</v>
      </c>
      <c r="AL340" s="62" t="n">
        <f aca="false">EXP((((AK340-AK$343)/AK$344+2)/4-1.9)^3)</f>
        <v>0.0112726480304607</v>
      </c>
      <c r="AM340" s="62" t="n">
        <f aca="false">0.01*AD340+0.15*AF340+0.24*AH340+0.25*AJ340+0.35*AL340</f>
        <v>0.0469647246158006</v>
      </c>
      <c r="AO340" s="54" t="n">
        <f aca="false">0.01*AD340/$AM$343</f>
        <v>0.000499004249223148</v>
      </c>
      <c r="AP340" s="53" t="n">
        <f aca="false">AO340*$J$343</f>
        <v>3886.47812793426</v>
      </c>
      <c r="AQ340" s="54" t="n">
        <f aca="false">0.15*AF340/$AM$343</f>
        <v>0.00265167602496848</v>
      </c>
      <c r="AR340" s="53" t="n">
        <f aca="false">AQ340*$J$343</f>
        <v>20652.4912151582</v>
      </c>
      <c r="AS340" s="54" t="n">
        <f aca="false">0.24*AH340/$AM$343</f>
        <v>0.0109907693160334</v>
      </c>
      <c r="AT340" s="53" t="n">
        <f aca="false">AS340*$J$343</f>
        <v>85601.2441225385</v>
      </c>
      <c r="AU340" s="54" t="n">
        <f aca="false">0.25*AJ340/$AM$343</f>
        <v>0.000994051707775694</v>
      </c>
      <c r="AV340" s="53" t="n">
        <f aca="false">AU340*$J$343</f>
        <v>7742.13892230463</v>
      </c>
      <c r="AW340" s="54" t="n">
        <f aca="false">0.35*AL340/$AM$343</f>
        <v>0.00138812150966342</v>
      </c>
      <c r="AX340" s="53" t="n">
        <f aca="false">AW340*$J$343</f>
        <v>10811.3385700037</v>
      </c>
    </row>
    <row r="341" customFormat="false" ht="12.8" hidden="false" customHeight="false" outlineLevel="0" collapsed="false">
      <c r="A341" s="60" t="s">
        <v>102</v>
      </c>
      <c r="B341" s="50"/>
      <c r="C341" s="50"/>
      <c r="D341" s="50"/>
      <c r="E341" s="50"/>
      <c r="F341" s="50"/>
      <c r="G341" s="50"/>
      <c r="H341" s="50"/>
      <c r="I341" s="54" t="n">
        <f aca="false">AO341+AQ341+AS341+AU341+AW341</f>
        <v>0.0117478297237268</v>
      </c>
      <c r="J341" s="53" t="n">
        <f aca="false">ROUND(AP341+AR341+AT341+AV341+AX341,0)</f>
        <v>91498</v>
      </c>
      <c r="K341" s="54" t="n">
        <f aca="false">I341-DatosMinisterio!J341</f>
        <v>0</v>
      </c>
      <c r="L341" s="53" t="n">
        <f aca="false">J341-DatosMinisterio!K341</f>
        <v>0</v>
      </c>
      <c r="M341" s="54" t="n">
        <f aca="false">P374/P$376</f>
        <v>0.00530516081010488</v>
      </c>
      <c r="N341" s="53" t="n">
        <f aca="false">ROUND((N$343*M341),0)</f>
        <v>785062</v>
      </c>
      <c r="O341" s="53" t="n">
        <f aca="false">N341-DatosMinisterio!L341</f>
        <v>-2</v>
      </c>
      <c r="P341" s="55" t="n">
        <f aca="false">N341+J341</f>
        <v>876560</v>
      </c>
      <c r="Q341" s="53" t="n">
        <f aca="false">P341-DatosMinisterio!M341</f>
        <v>-2</v>
      </c>
      <c r="S341" s="55" t="n">
        <f aca="false">B341+DatosMinisterio!B341</f>
        <v>5611</v>
      </c>
      <c r="T341" s="55" t="n">
        <f aca="false">C341+DatosMinisterio!C341</f>
        <v>43</v>
      </c>
      <c r="U341" s="55" t="n">
        <f aca="false">D341+DatosMinisterio!D341</f>
        <v>290.488241531169</v>
      </c>
      <c r="V341" s="55" t="n">
        <f aca="false">E341+DatosMinisterio!E341</f>
        <v>145.793177558199</v>
      </c>
      <c r="W341" s="55" t="n">
        <f aca="false">F341+DatosMinisterio!F341</f>
        <v>31</v>
      </c>
      <c r="X341" s="55" t="n">
        <f aca="false">G341+DatosMinisterio!G341</f>
        <v>45</v>
      </c>
      <c r="Y341" s="55" t="n">
        <f aca="false">H341+DatosMinisterio!H341</f>
        <v>4</v>
      </c>
      <c r="Z341" s="55" t="n">
        <f aca="false">X341+0.33*Y341</f>
        <v>46.32</v>
      </c>
      <c r="AC341" s="61" t="n">
        <f aca="false">IF(T341&gt;0,S341/T341,0)</f>
        <v>130.488372093023</v>
      </c>
      <c r="AD341" s="62" t="n">
        <f aca="false">EXP((((AC341-AC$343)/AC$344+2)/4-1.9)^3)</f>
        <v>0.0206243339366706</v>
      </c>
      <c r="AE341" s="63" t="n">
        <f aca="false">S341/U341</f>
        <v>19.3157560196733</v>
      </c>
      <c r="AF341" s="62" t="n">
        <f aca="false">EXP((((AE341-AE$343)/AE$344+2)/4-1.9)^3)</f>
        <v>0.0300930906772453</v>
      </c>
      <c r="AG341" s="62" t="n">
        <f aca="false">V341/U341</f>
        <v>0.501890117099819</v>
      </c>
      <c r="AH341" s="62" t="n">
        <f aca="false">EXP((((AG341-AG$343)/AG$344+2)/4-1.9)^3)</f>
        <v>0.0246201695957768</v>
      </c>
      <c r="AI341" s="62" t="n">
        <f aca="false">W341/U341</f>
        <v>0.106716884086593</v>
      </c>
      <c r="AJ341" s="62" t="n">
        <f aca="false">EXP((((AI341-AI$343)/AI$344+2)/4-1.9)^3)</f>
        <v>0.0583321944094322</v>
      </c>
      <c r="AK341" s="62" t="n">
        <f aca="false">Z341/U341</f>
        <v>0.159455679706161</v>
      </c>
      <c r="AL341" s="62" t="n">
        <f aca="false">EXP((((AK341-AK$343)/AK$344+2)/4-1.9)^3)</f>
        <v>0.0233671376890119</v>
      </c>
      <c r="AM341" s="62" t="n">
        <f aca="false">0.01*AD341+0.15*AF341+0.24*AH341+0.25*AJ341+0.35*AL341</f>
        <v>0.0333905944374522</v>
      </c>
      <c r="AO341" s="54" t="n">
        <f aca="false">0.01*AD341/$AM$343</f>
        <v>7.25626983691922E-005</v>
      </c>
      <c r="AP341" s="53" t="n">
        <f aca="false">AO341*$J$343</f>
        <v>565.152181679408</v>
      </c>
      <c r="AQ341" s="54" t="n">
        <f aca="false">0.15*AF341/$AM$343</f>
        <v>0.0015881500962757</v>
      </c>
      <c r="AR341" s="53" t="n">
        <f aca="false">AQ341*$J$343</f>
        <v>12369.2546158901</v>
      </c>
      <c r="AS341" s="54" t="n">
        <f aca="false">0.24*AH341/$AM$343</f>
        <v>0.00207891041213244</v>
      </c>
      <c r="AT341" s="53" t="n">
        <f aca="false">AS341*$J$343</f>
        <v>16191.5251408499</v>
      </c>
      <c r="AU341" s="54" t="n">
        <f aca="false">0.25*AJ341/$AM$343</f>
        <v>0.00513076136318126</v>
      </c>
      <c r="AV341" s="53" t="n">
        <f aca="false">AU341*$J$343</f>
        <v>39960.7655620123</v>
      </c>
      <c r="AW341" s="54" t="n">
        <f aca="false">0.35*AL341/$AM$343</f>
        <v>0.00287744515376823</v>
      </c>
      <c r="AX341" s="53" t="n">
        <f aca="false">AW341*$J$343</f>
        <v>22410.8866244338</v>
      </c>
    </row>
    <row r="342" customFormat="false" ht="12.8" hidden="false" customHeight="false" outlineLevel="0" collapsed="false">
      <c r="A342" s="64" t="s">
        <v>103</v>
      </c>
      <c r="B342" s="50"/>
      <c r="C342" s="50"/>
      <c r="D342" s="50"/>
      <c r="E342" s="50"/>
      <c r="F342" s="50"/>
      <c r="G342" s="50"/>
      <c r="H342" s="50"/>
      <c r="I342" s="65" t="n">
        <f aca="false">AO342+AQ342+AS342+AU342+AW342</f>
        <v>0.00808755770239544</v>
      </c>
      <c r="J342" s="66" t="n">
        <f aca="false">ROUND(AP342+AR342+AT342+AV342+AX342,0)</f>
        <v>62990</v>
      </c>
      <c r="K342" s="54" t="n">
        <f aca="false">I342-DatosMinisterio!J342</f>
        <v>-4.68375338513738E-017</v>
      </c>
      <c r="L342" s="53" t="n">
        <f aca="false">J342-DatosMinisterio!K342</f>
        <v>0</v>
      </c>
      <c r="M342" s="54" t="n">
        <f aca="false">P375/P$376</f>
        <v>0.00652865789336463</v>
      </c>
      <c r="N342" s="53" t="n">
        <f aca="false">ROUND((N$343*M342),0)</f>
        <v>966117</v>
      </c>
      <c r="O342" s="53" t="n">
        <f aca="false">N342-DatosMinisterio!L342</f>
        <v>0</v>
      </c>
      <c r="P342" s="55" t="n">
        <f aca="false">N342+J342</f>
        <v>1029107</v>
      </c>
      <c r="Q342" s="53" t="n">
        <f aca="false">P342-DatosMinisterio!M342</f>
        <v>0</v>
      </c>
      <c r="S342" s="67" t="n">
        <f aca="false">B342+DatosMinisterio!B342</f>
        <v>6627</v>
      </c>
      <c r="T342" s="67" t="n">
        <f aca="false">C342+DatosMinisterio!C342</f>
        <v>29</v>
      </c>
      <c r="U342" s="67" t="n">
        <f aca="false">D342+DatosMinisterio!D342</f>
        <v>324.498062071982</v>
      </c>
      <c r="V342" s="67" t="n">
        <f aca="false">E342+DatosMinisterio!E342</f>
        <v>168.024227795023</v>
      </c>
      <c r="W342" s="67" t="n">
        <f aca="false">F342+DatosMinisterio!F342</f>
        <v>9</v>
      </c>
      <c r="X342" s="67" t="n">
        <f aca="false">G342+DatosMinisterio!G342</f>
        <v>34</v>
      </c>
      <c r="Y342" s="67" t="n">
        <f aca="false">H342+DatosMinisterio!H342</f>
        <v>4</v>
      </c>
      <c r="Z342" s="67" t="n">
        <f aca="false">X342+0.33*Y342</f>
        <v>35.32</v>
      </c>
      <c r="AC342" s="61" t="n">
        <f aca="false">IF(T342&gt;0,S342/T342,0)</f>
        <v>228.51724137931</v>
      </c>
      <c r="AD342" s="62" t="n">
        <f aca="false">EXP((((AC342-AC$343)/AC$344+2)/4-1.9)^3)</f>
        <v>0.122941337053117</v>
      </c>
      <c r="AE342" s="63" t="n">
        <f aca="false">S342/U342</f>
        <v>20.4223099444272</v>
      </c>
      <c r="AF342" s="62" t="n">
        <f aca="false">EXP((((AE342-AE$343)/AE$344+2)/4-1.9)^3)</f>
        <v>0.0409566979068959</v>
      </c>
      <c r="AG342" s="62" t="n">
        <f aca="false">V342/U342</f>
        <v>0.517797322801117</v>
      </c>
      <c r="AH342" s="62" t="n">
        <f aca="false">EXP((((AG342-AG$343)/AG$344+2)/4-1.9)^3)</f>
        <v>0.0308618444720003</v>
      </c>
      <c r="AI342" s="62" t="n">
        <f aca="false">W342/U342</f>
        <v>0.0277351425229885</v>
      </c>
      <c r="AJ342" s="62" t="n">
        <f aca="false">EXP((((AI342-AI$343)/AI$344+2)/4-1.9)^3)</f>
        <v>0.0125219626348166</v>
      </c>
      <c r="AK342" s="62" t="n">
        <f aca="false">Z342/U342</f>
        <v>0.108845025990217</v>
      </c>
      <c r="AL342" s="62" t="n">
        <f aca="false">EXP((((AK342-AK$343)/AK$344+2)/4-1.9)^3)</f>
        <v>0.0145052385993102</v>
      </c>
      <c r="AM342" s="62" t="n">
        <f aca="false">0.01*AD342+0.15*AF342+0.24*AH342+0.25*AJ342+0.35*AL342</f>
        <v>0.0229870848983084</v>
      </c>
      <c r="AO342" s="54" t="n">
        <f aca="false">0.01*AD342/$AM$343</f>
        <v>0.000432545127764287</v>
      </c>
      <c r="AP342" s="53" t="n">
        <f aca="false">AO342*$J$343</f>
        <v>3368.86345360294</v>
      </c>
      <c r="AQ342" s="54" t="n">
        <f aca="false">0.15*AF342/$AM$343</f>
        <v>0.00216147235993792</v>
      </c>
      <c r="AR342" s="53" t="n">
        <f aca="false">AQ342*$J$343</f>
        <v>16834.5561467886</v>
      </c>
      <c r="AS342" s="54" t="n">
        <f aca="false">0.24*AH342/$AM$343</f>
        <v>0.00260595320275369</v>
      </c>
      <c r="AT342" s="53" t="n">
        <f aca="false">AS342*$J$343</f>
        <v>20296.3805231914</v>
      </c>
      <c r="AU342" s="54" t="n">
        <f aca="false">0.25*AJ342/$AM$343</f>
        <v>0.0011014021112761</v>
      </c>
      <c r="AV342" s="53" t="n">
        <f aca="false">AU342*$J$343</f>
        <v>8578.23399740422</v>
      </c>
      <c r="AW342" s="54" t="n">
        <f aca="false">0.35*AL342/$AM$343</f>
        <v>0.00178618490066345</v>
      </c>
      <c r="AX342" s="53" t="n">
        <f aca="false">AW342*$J$343</f>
        <v>13911.6421547156</v>
      </c>
    </row>
    <row r="343" customFormat="false" ht="12.8" hidden="false" customHeight="false" outlineLevel="0" collapsed="false">
      <c r="A343" s="71" t="s">
        <v>49</v>
      </c>
      <c r="B343" s="50"/>
      <c r="C343" s="50"/>
      <c r="D343" s="50"/>
      <c r="E343" s="50"/>
      <c r="F343" s="50"/>
      <c r="G343" s="50"/>
      <c r="H343" s="50"/>
      <c r="I343" s="76" t="n">
        <f aca="false">SUM(I316:I342)</f>
        <v>1</v>
      </c>
      <c r="J343" s="74" t="n">
        <f aca="false">DatosMinisterio!K343</f>
        <v>7788467</v>
      </c>
      <c r="K343" s="72" t="n">
        <f aca="false">I343-DatosMinisterio!J343</f>
        <v>0</v>
      </c>
      <c r="L343" s="74" t="n">
        <f aca="false">J343-DatosMinisterio!K343</f>
        <v>0</v>
      </c>
      <c r="M343" s="72"/>
      <c r="N343" s="74" t="n">
        <f aca="false">DatosMinisterio!L343</f>
        <v>147980875</v>
      </c>
      <c r="O343" s="74"/>
      <c r="P343" s="76" t="n">
        <f aca="false">DatosMinisterio!M343</f>
        <v>155769342</v>
      </c>
      <c r="Q343" s="74"/>
      <c r="S343" s="76"/>
      <c r="T343" s="76"/>
      <c r="U343" s="76"/>
      <c r="V343" s="76"/>
      <c r="W343" s="76"/>
      <c r="X343" s="76"/>
      <c r="Y343" s="76"/>
      <c r="Z343" s="76"/>
      <c r="AB343" s="77" t="s">
        <v>225</v>
      </c>
      <c r="AC343" s="77" t="n">
        <f aca="false">AVERAGE(AC318:AC342)</f>
        <v>188.123271802464</v>
      </c>
      <c r="AD343" s="76"/>
      <c r="AE343" s="77" t="n">
        <f aca="false">AVERAGE(AE318:AE342)</f>
        <v>22.1788346786414</v>
      </c>
      <c r="AF343" s="76"/>
      <c r="AG343" s="79" t="n">
        <f aca="false">AVERAGE(AG318:AG342)</f>
        <v>0.574814252042055</v>
      </c>
      <c r="AH343" s="76"/>
      <c r="AI343" s="79" t="n">
        <f aca="false">AVERAGE(AI318:AI342)</f>
        <v>0.112612496866693</v>
      </c>
      <c r="AJ343" s="76"/>
      <c r="AK343" s="79" t="n">
        <f aca="false">AVERAGE(AK318:AK342)</f>
        <v>0.283237611825261</v>
      </c>
      <c r="AL343" s="76"/>
      <c r="AM343" s="79" t="n">
        <f aca="false">SUM(AM318:AM342)</f>
        <v>2.84227769917485</v>
      </c>
      <c r="AO343" s="72" t="n">
        <f aca="false">SUM(AO316:AO342)</f>
        <v>0.00979008313852654</v>
      </c>
      <c r="AP343" s="74" t="n">
        <f aca="false">SUM(AP316:AP342)</f>
        <v>76249.7394516704</v>
      </c>
      <c r="AQ343" s="72" t="n">
        <f aca="false">SUM(AQ316:AQ342)</f>
        <v>0.149060141501742</v>
      </c>
      <c r="AR343" s="74" t="n">
        <f aca="false">SUM(AR316:AR342)</f>
        <v>1160949.99310165</v>
      </c>
      <c r="AS343" s="72" t="n">
        <f aca="false">SUM(AS316:AS342)</f>
        <v>0.234050825626287</v>
      </c>
      <c r="AT343" s="74" t="n">
        <f aca="false">SUM(AT316:AT342)</f>
        <v>1822897.13171309</v>
      </c>
      <c r="AU343" s="72" t="n">
        <f aca="false">SUM(AU316:AU342)</f>
        <v>0.254521904557435</v>
      </c>
      <c r="AV343" s="74" t="n">
        <f aca="false">SUM(AV316:AV342)</f>
        <v>1982335.45442273</v>
      </c>
      <c r="AW343" s="72" t="n">
        <f aca="false">SUM(AW316:AW342)</f>
        <v>0.35257704517601</v>
      </c>
      <c r="AX343" s="74" t="n">
        <f aca="false">SUM(AX316:AX342)</f>
        <v>2746034.68131086</v>
      </c>
    </row>
    <row r="344" customFormat="false" ht="12.8" hidden="false" customHeight="false" outlineLevel="0" collapsed="false">
      <c r="A344" s="31" t="s">
        <v>50</v>
      </c>
      <c r="B344" s="25"/>
      <c r="C344" s="25"/>
      <c r="D344" s="25"/>
      <c r="E344" s="25"/>
      <c r="F344" s="25"/>
      <c r="G344" s="25"/>
      <c r="H344" s="25"/>
      <c r="I344" s="25"/>
      <c r="S344" s="25"/>
      <c r="T344" s="25"/>
      <c r="U344" s="25"/>
      <c r="V344" s="25"/>
      <c r="W344" s="25"/>
      <c r="X344" s="25"/>
      <c r="Y344" s="25"/>
      <c r="Z344" s="25"/>
      <c r="AB344" s="77" t="s">
        <v>226</v>
      </c>
      <c r="AC344" s="77" t="n">
        <f aca="false">_xlfn.STDEV.P(AC318:AC342)</f>
        <v>83.9968510179745</v>
      </c>
      <c r="AD344" s="76"/>
      <c r="AE344" s="77" t="n">
        <f aca="false">_xlfn.STDEV.P(AE318:AE342)</f>
        <v>6.02527161252568</v>
      </c>
      <c r="AF344" s="76"/>
      <c r="AG344" s="79" t="n">
        <f aca="false">_xlfn.STDEV.P(AG318:AG342)</f>
        <v>0.123798399444781</v>
      </c>
      <c r="AH344" s="76"/>
      <c r="AI344" s="79" t="n">
        <f aca="false">_xlfn.STDEV.P(AI318:AI342)</f>
        <v>0.0898402207733681</v>
      </c>
      <c r="AJ344" s="76"/>
      <c r="AK344" s="79" t="n">
        <f aca="false">_xlfn.STDEV.P(AK318:AK342)</f>
        <v>0.200290523719095</v>
      </c>
      <c r="AL344" s="76"/>
      <c r="AM344" s="79"/>
    </row>
    <row r="345" customFormat="false" ht="12.8" hidden="false" customHeight="false" outlineLevel="0" collapsed="false">
      <c r="A345" s="31" t="s">
        <v>51</v>
      </c>
      <c r="B345" s="25"/>
      <c r="C345" s="25"/>
      <c r="D345" s="25"/>
      <c r="E345" s="25"/>
      <c r="F345" s="25"/>
      <c r="G345" s="25"/>
      <c r="H345" s="25"/>
      <c r="I345" s="25"/>
      <c r="S345" s="25"/>
      <c r="T345" s="25"/>
      <c r="U345" s="25"/>
      <c r="V345" s="25"/>
      <c r="W345" s="25"/>
      <c r="X345" s="25"/>
      <c r="Y345" s="25"/>
      <c r="Z345" s="25"/>
      <c r="AB345" s="1" t="n">
        <f aca="false">MIN(AC345:AL345)</f>
        <v>-2.1063960013187</v>
      </c>
      <c r="AC345" s="1" t="n">
        <f aca="false">(MIN(AC318:AC342)-AC343)/AC344</f>
        <v>-1.5279995719365</v>
      </c>
      <c r="AE345" s="1" t="n">
        <f aca="false">(MIN(AE318:AE342)-AE343)/AE344</f>
        <v>-1.82141721297989</v>
      </c>
      <c r="AG345" s="1" t="n">
        <f aca="false">(MIN(AG318:AG342)-AG343)/AG344</f>
        <v>-2.1063960013187</v>
      </c>
      <c r="AI345" s="1" t="n">
        <f aca="false">(MIN(AI318:AI342)-AI343)/AI344</f>
        <v>-1.18000389041407</v>
      </c>
      <c r="AK345" s="1" t="n">
        <f aca="false">(MIN(AK318:AK342)-AK343)/AK344</f>
        <v>-1.29077418417371</v>
      </c>
    </row>
    <row r="346" customFormat="false" ht="12.8" hidden="false" customHeight="false" outlineLevel="0" collapsed="false">
      <c r="B346" s="25"/>
      <c r="C346" s="25"/>
      <c r="D346" s="25"/>
      <c r="E346" s="25"/>
      <c r="F346" s="25"/>
      <c r="G346" s="25"/>
      <c r="H346" s="25"/>
      <c r="I346" s="25"/>
      <c r="S346" s="25"/>
      <c r="T346" s="25"/>
      <c r="U346" s="25"/>
      <c r="V346" s="25"/>
      <c r="W346" s="25"/>
      <c r="X346" s="25"/>
      <c r="Y346" s="25"/>
      <c r="Z346" s="25"/>
      <c r="AB346" s="1" t="n">
        <f aca="false">MAX(AC346:AM346)</f>
        <v>2.86133815674556</v>
      </c>
      <c r="AC346" s="1" t="n">
        <f aca="false">(MAX(AC318:AC342)-AC343)/AC344</f>
        <v>2.86133815674556</v>
      </c>
      <c r="AE346" s="1" t="n">
        <f aca="false">(MAX(AE318:AE342)-AE343)/AE344</f>
        <v>2.68446486636662</v>
      </c>
      <c r="AG346" s="1" t="n">
        <f aca="false">(MAX(AG318:AG342)-AG343)/AG344</f>
        <v>2.48695846323698</v>
      </c>
      <c r="AI346" s="1" t="n">
        <f aca="false">(MAX(AI318:AI342)-AI343)/AI344</f>
        <v>2.35793146055179</v>
      </c>
      <c r="AK346" s="1" t="n">
        <f aca="false">(MAX(AK318:AK342)-AK343)/AK344</f>
        <v>2.53838085420268</v>
      </c>
    </row>
    <row r="347" customFormat="false" ht="12.8" hidden="false" customHeight="false" outlineLevel="0" collapsed="false">
      <c r="A347" s="40" t="s">
        <v>158</v>
      </c>
      <c r="B347" s="40"/>
      <c r="C347" s="40"/>
      <c r="D347" s="40"/>
      <c r="E347" s="40"/>
      <c r="F347" s="40"/>
      <c r="G347" s="40"/>
      <c r="H347" s="40"/>
      <c r="I347" s="40"/>
      <c r="J347" s="40"/>
      <c r="S347" s="40"/>
      <c r="T347" s="40"/>
      <c r="U347" s="40"/>
      <c r="V347" s="40"/>
      <c r="W347" s="40"/>
      <c r="X347" s="40"/>
      <c r="Y347" s="40"/>
      <c r="Z347" s="40"/>
    </row>
    <row r="348" customFormat="false" ht="12.8" hidden="false" customHeight="false" outlineLevel="0" collapsed="false">
      <c r="A348" s="40" t="s">
        <v>159</v>
      </c>
      <c r="B348" s="40"/>
      <c r="C348" s="40"/>
      <c r="D348" s="40"/>
      <c r="E348" s="40"/>
      <c r="F348" s="40"/>
      <c r="G348" s="40"/>
      <c r="H348" s="40"/>
      <c r="I348" s="40"/>
      <c r="J348" s="40"/>
      <c r="S348" s="40"/>
      <c r="T348" s="40"/>
      <c r="U348" s="40"/>
      <c r="V348" s="40"/>
      <c r="W348" s="40"/>
      <c r="X348" s="40"/>
      <c r="Y348" s="40"/>
      <c r="Z348" s="40"/>
    </row>
    <row r="349" customFormat="false" ht="15.8" hidden="false" customHeight="true" outlineLevel="0" collapsed="false">
      <c r="A349" s="41" t="s">
        <v>8</v>
      </c>
      <c r="B349" s="45" t="s">
        <v>206</v>
      </c>
      <c r="C349" s="45"/>
      <c r="D349" s="45"/>
      <c r="E349" s="45"/>
      <c r="F349" s="45"/>
      <c r="G349" s="45"/>
      <c r="H349" s="45"/>
      <c r="I349" s="41" t="s">
        <v>10</v>
      </c>
      <c r="J349" s="43" t="s">
        <v>11</v>
      </c>
      <c r="K349" s="44" t="s">
        <v>207</v>
      </c>
      <c r="L349" s="43" t="s">
        <v>208</v>
      </c>
      <c r="M349" s="44" t="s">
        <v>209</v>
      </c>
      <c r="N349" s="43" t="s">
        <v>12</v>
      </c>
      <c r="O349" s="43" t="s">
        <v>210</v>
      </c>
      <c r="P349" s="41" t="s">
        <v>211</v>
      </c>
      <c r="Q349" s="43" t="s">
        <v>212</v>
      </c>
      <c r="S349" s="45" t="s">
        <v>206</v>
      </c>
      <c r="T349" s="45"/>
      <c r="U349" s="45"/>
      <c r="V349" s="45"/>
      <c r="W349" s="45"/>
      <c r="X349" s="45"/>
      <c r="Y349" s="45"/>
      <c r="Z349" s="45"/>
      <c r="AC349" s="46" t="s">
        <v>214</v>
      </c>
      <c r="AD349" s="46"/>
      <c r="AE349" s="46" t="s">
        <v>215</v>
      </c>
      <c r="AF349" s="46"/>
      <c r="AG349" s="46" t="s">
        <v>216</v>
      </c>
      <c r="AH349" s="46"/>
      <c r="AI349" s="46" t="s">
        <v>217</v>
      </c>
      <c r="AJ349" s="46"/>
      <c r="AK349" s="46" t="s">
        <v>218</v>
      </c>
      <c r="AL349" s="46"/>
      <c r="AM349" s="47" t="s">
        <v>219</v>
      </c>
      <c r="AO349" s="46" t="s">
        <v>214</v>
      </c>
      <c r="AP349" s="46"/>
      <c r="AQ349" s="46" t="s">
        <v>215</v>
      </c>
      <c r="AR349" s="46"/>
      <c r="AS349" s="46" t="s">
        <v>216</v>
      </c>
      <c r="AT349" s="46"/>
      <c r="AU349" s="46" t="s">
        <v>217</v>
      </c>
      <c r="AV349" s="46"/>
      <c r="AW349" s="47" t="s">
        <v>218</v>
      </c>
      <c r="AX349" s="47"/>
    </row>
    <row r="350" customFormat="false" ht="37.3" hidden="false" customHeight="false" outlineLevel="0" collapsed="false">
      <c r="A350" s="41"/>
      <c r="B350" s="46" t="s">
        <v>160</v>
      </c>
      <c r="C350" s="46" t="s">
        <v>161</v>
      </c>
      <c r="D350" s="46" t="s">
        <v>162</v>
      </c>
      <c r="E350" s="46" t="s">
        <v>163</v>
      </c>
      <c r="F350" s="46" t="s">
        <v>164</v>
      </c>
      <c r="G350" s="46" t="s">
        <v>165</v>
      </c>
      <c r="H350" s="46" t="s">
        <v>166</v>
      </c>
      <c r="I350" s="41"/>
      <c r="J350" s="43"/>
      <c r="K350" s="44"/>
      <c r="L350" s="43"/>
      <c r="M350" s="44"/>
      <c r="N350" s="43"/>
      <c r="O350" s="43"/>
      <c r="P350" s="41"/>
      <c r="Q350" s="43"/>
      <c r="S350" s="46" t="s">
        <v>160</v>
      </c>
      <c r="T350" s="46" t="s">
        <v>161</v>
      </c>
      <c r="U350" s="46" t="s">
        <v>162</v>
      </c>
      <c r="V350" s="46" t="s">
        <v>163</v>
      </c>
      <c r="W350" s="46" t="s">
        <v>164</v>
      </c>
      <c r="X350" s="46" t="s">
        <v>165</v>
      </c>
      <c r="Y350" s="46" t="s">
        <v>166</v>
      </c>
      <c r="Z350" s="41" t="s">
        <v>21</v>
      </c>
      <c r="AC350" s="46" t="s">
        <v>220</v>
      </c>
      <c r="AD350" s="46" t="s">
        <v>221</v>
      </c>
      <c r="AE350" s="46" t="s">
        <v>220</v>
      </c>
      <c r="AF350" s="46" t="s">
        <v>221</v>
      </c>
      <c r="AG350" s="46" t="s">
        <v>220</v>
      </c>
      <c r="AH350" s="46" t="s">
        <v>221</v>
      </c>
      <c r="AI350" s="46" t="s">
        <v>220</v>
      </c>
      <c r="AJ350" s="46" t="s">
        <v>221</v>
      </c>
      <c r="AK350" s="46" t="s">
        <v>220</v>
      </c>
      <c r="AL350" s="46" t="s">
        <v>221</v>
      </c>
      <c r="AM350" s="48" t="s">
        <v>222</v>
      </c>
      <c r="AO350" s="46" t="s">
        <v>223</v>
      </c>
      <c r="AP350" s="46" t="s">
        <v>224</v>
      </c>
      <c r="AQ350" s="46" t="s">
        <v>223</v>
      </c>
      <c r="AR350" s="46" t="s">
        <v>224</v>
      </c>
      <c r="AS350" s="46" t="s">
        <v>223</v>
      </c>
      <c r="AT350" s="46" t="s">
        <v>224</v>
      </c>
      <c r="AU350" s="46" t="s">
        <v>223</v>
      </c>
      <c r="AV350" s="46" t="s">
        <v>224</v>
      </c>
      <c r="AW350" s="46" t="s">
        <v>223</v>
      </c>
      <c r="AX350" s="48" t="s">
        <v>224</v>
      </c>
    </row>
    <row r="351" customFormat="false" ht="12.8" hidden="false" customHeight="false" outlineLevel="0" collapsed="false">
      <c r="A351" s="49" t="s">
        <v>22</v>
      </c>
      <c r="B351" s="50" t="n">
        <v>0</v>
      </c>
      <c r="C351" s="50"/>
      <c r="D351" s="50"/>
      <c r="E351" s="50"/>
      <c r="F351" s="50"/>
      <c r="G351" s="50"/>
      <c r="H351" s="50"/>
      <c r="I351" s="51" t="n">
        <f aca="false">AO351+AQ351+AS351+AU351+AW351</f>
        <v>0.155779277937187</v>
      </c>
      <c r="J351" s="52" t="n">
        <f aca="false">ROUND(AP351+AR351+AT351+AV351+AX351,0)</f>
        <v>1174523</v>
      </c>
      <c r="K351" s="51" t="n">
        <f aca="false">I351-DatosMinisterio!J351</f>
        <v>0</v>
      </c>
      <c r="L351" s="52" t="n">
        <f aca="false">J351-DatosMinisterio!K351</f>
        <v>1</v>
      </c>
      <c r="M351" s="54" t="n">
        <f aca="false">M384</f>
        <v>0.204540457826193</v>
      </c>
      <c r="N351" s="53" t="n">
        <f aca="false">ROUND((N$376*M351),0)</f>
        <v>29301138</v>
      </c>
      <c r="O351" s="53" t="n">
        <f aca="false">N351-DatosMinisterio!L351</f>
        <v>0</v>
      </c>
      <c r="P351" s="55" t="n">
        <f aca="false">N351+J351</f>
        <v>30475661</v>
      </c>
      <c r="Q351" s="53" t="n">
        <f aca="false">P351-DatosMinisterio!M351</f>
        <v>1</v>
      </c>
      <c r="S351" s="56" t="n">
        <f aca="false">B351+DatosMinisterio!B351</f>
        <v>24649</v>
      </c>
      <c r="T351" s="56" t="n">
        <f aca="false">C351+DatosMinisterio!C351</f>
        <v>65</v>
      </c>
      <c r="U351" s="56" t="n">
        <f aca="false">D351+DatosMinisterio!D351</f>
        <v>1835.18092424597</v>
      </c>
      <c r="V351" s="56" t="n">
        <f aca="false">E351+DatosMinisterio!E351</f>
        <v>1060.51046970052</v>
      </c>
      <c r="W351" s="56" t="n">
        <f aca="false">F351+DatosMinisterio!F351</f>
        <v>502</v>
      </c>
      <c r="X351" s="56" t="n">
        <f aca="false">G351+DatosMinisterio!G351</f>
        <v>1363</v>
      </c>
      <c r="Y351" s="56" t="n">
        <f aca="false">H351+DatosMinisterio!H351</f>
        <v>135</v>
      </c>
      <c r="Z351" s="56" t="n">
        <f aca="false">X351+0.33*Y351</f>
        <v>1407.55</v>
      </c>
      <c r="AC351" s="57" t="n">
        <f aca="false">IF(T351&gt;0,S351/T351,0)</f>
        <v>379.215384615385</v>
      </c>
      <c r="AD351" s="58" t="n">
        <f aca="false">EXP((((AC351-AC$376)/AC$377+2)/4-1.9)^3)</f>
        <v>0.546441088832671</v>
      </c>
      <c r="AE351" s="59" t="n">
        <f aca="false">S351/U351</f>
        <v>13.4313732637166</v>
      </c>
      <c r="AF351" s="58" t="n">
        <f aca="false">EXP((((AE351-AE$376)/AE$377+2)/4-1.9)^3)</f>
        <v>0.00926123546420298</v>
      </c>
      <c r="AG351" s="58" t="n">
        <f aca="false">V351/U351</f>
        <v>0.57787788423981</v>
      </c>
      <c r="AH351" s="58" t="n">
        <f aca="false">EXP((((AG351-AG$376)/AG$377+2)/4-1.9)^3)</f>
        <v>0.0752919475430739</v>
      </c>
      <c r="AI351" s="58" t="n">
        <f aca="false">W351/U351</f>
        <v>0.273542512003965</v>
      </c>
      <c r="AJ351" s="58" t="n">
        <f aca="false">EXP((((AI351-AI$376)/AI$377+2)/4-1.9)^3)</f>
        <v>0.62338986963573</v>
      </c>
      <c r="AK351" s="58" t="n">
        <f aca="false">Z351/U351</f>
        <v>0.766981599145777</v>
      </c>
      <c r="AL351" s="58" t="n">
        <f aca="false">EXP((((AK351-AK$376)/AK$377+2)/4-1.9)^3)</f>
        <v>0.603749591645993</v>
      </c>
      <c r="AM351" s="58" t="n">
        <f aca="false">0.01*AD351+0.15*AF351+0.24*AH351+0.25*AJ351+0.35*AL351</f>
        <v>0.392083488103325</v>
      </c>
      <c r="AO351" s="51" t="n">
        <f aca="false">AO384</f>
        <v>0.00193711218151395</v>
      </c>
      <c r="AP351" s="52" t="n">
        <f aca="false">AO351*$J$376</f>
        <v>14605.1652933613</v>
      </c>
      <c r="AQ351" s="51" t="n">
        <f aca="false">AQ384</f>
        <v>0.00044730541259881</v>
      </c>
      <c r="AR351" s="52" t="n">
        <f aca="false">AQ351*$J$376</f>
        <v>3372.53027984933</v>
      </c>
      <c r="AS351" s="51" t="n">
        <f aca="false">AS384</f>
        <v>0.00578956448710779</v>
      </c>
      <c r="AT351" s="52" t="n">
        <f aca="false">AS351*$J$376</f>
        <v>43651.3419913027</v>
      </c>
      <c r="AU351" s="51" t="n">
        <f aca="false">AU384</f>
        <v>0.0564108640193268</v>
      </c>
      <c r="AV351" s="52" t="n">
        <f aca="false">AU351*$J$376</f>
        <v>425318.678601094</v>
      </c>
      <c r="AW351" s="51" t="n">
        <f aca="false">AW384</f>
        <v>0.0911944318366396</v>
      </c>
      <c r="AX351" s="52" t="n">
        <f aca="false">AW351*$J$376</f>
        <v>687574.918747007</v>
      </c>
    </row>
    <row r="352" customFormat="false" ht="12.8" hidden="false" customHeight="false" outlineLevel="0" collapsed="false">
      <c r="A352" s="60" t="s">
        <v>23</v>
      </c>
      <c r="B352" s="50"/>
      <c r="C352" s="50"/>
      <c r="D352" s="50"/>
      <c r="E352" s="50"/>
      <c r="F352" s="50"/>
      <c r="G352" s="50"/>
      <c r="H352" s="50"/>
      <c r="I352" s="54" t="n">
        <f aca="false">AO352+AQ352+AS352+AU352+AW352</f>
        <v>0.119055386363082</v>
      </c>
      <c r="J352" s="53" t="n">
        <f aca="false">ROUND(AP352+AR352+AT352+AV352+AX352,0)</f>
        <v>897637</v>
      </c>
      <c r="K352" s="54" t="n">
        <f aca="false">I352-DatosMinisterio!J352</f>
        <v>0</v>
      </c>
      <c r="L352" s="53" t="n">
        <f aca="false">J352-DatosMinisterio!K352</f>
        <v>0</v>
      </c>
      <c r="M352" s="54" t="n">
        <f aca="false">M385</f>
        <v>0.127897137103807</v>
      </c>
      <c r="N352" s="53" t="n">
        <f aca="false">ROUND((N$376*M352),0)</f>
        <v>18321714</v>
      </c>
      <c r="O352" s="53" t="n">
        <f aca="false">N352-DatosMinisterio!L352</f>
        <v>0</v>
      </c>
      <c r="P352" s="55" t="n">
        <f aca="false">N352+J352</f>
        <v>19219351</v>
      </c>
      <c r="Q352" s="53" t="n">
        <f aca="false">P352-DatosMinisterio!M352</f>
        <v>0</v>
      </c>
      <c r="S352" s="55" t="n">
        <f aca="false">B352+DatosMinisterio!B352</f>
        <v>18771</v>
      </c>
      <c r="T352" s="55" t="n">
        <f aca="false">C352+DatosMinisterio!C352</f>
        <v>43</v>
      </c>
      <c r="U352" s="55" t="n">
        <f aca="false">D352+DatosMinisterio!D352</f>
        <v>1720.2262239714</v>
      </c>
      <c r="V352" s="55" t="n">
        <f aca="false">E352+DatosMinisterio!E352</f>
        <v>1024.88531488049</v>
      </c>
      <c r="W352" s="55" t="n">
        <f aca="false">F352+DatosMinisterio!F352</f>
        <v>350</v>
      </c>
      <c r="X352" s="55" t="n">
        <f aca="false">G352+DatosMinisterio!G352</f>
        <v>1059</v>
      </c>
      <c r="Y352" s="55" t="n">
        <f aca="false">H352+DatosMinisterio!H352</f>
        <v>102</v>
      </c>
      <c r="Z352" s="55" t="n">
        <f aca="false">X352+0.33*Y352</f>
        <v>1092.66</v>
      </c>
      <c r="AC352" s="61" t="n">
        <f aca="false">IF(T352&gt;0,S352/T352,0)</f>
        <v>436.53488372093</v>
      </c>
      <c r="AD352" s="62" t="n">
        <f aca="false">EXP((((AC352-AC$376)/AC$377+2)/4-1.9)^3)</f>
        <v>0.73730989868343</v>
      </c>
      <c r="AE352" s="63" t="n">
        <f aca="false">S352/U352</f>
        <v>10.9119368943605</v>
      </c>
      <c r="AF352" s="62" t="n">
        <f aca="false">EXP((((AE352-AE$376)/AE$377+2)/4-1.9)^3)</f>
        <v>0.00425449125474517</v>
      </c>
      <c r="AG352" s="62" t="n">
        <f aca="false">V352/U352</f>
        <v>0.595785194178931</v>
      </c>
      <c r="AH352" s="62" t="n">
        <f aca="false">EXP((((AG352-AG$376)/AG$377+2)/4-1.9)^3)</f>
        <v>0.0936642779457668</v>
      </c>
      <c r="AI352" s="62" t="n">
        <f aca="false">W352/U352</f>
        <v>0.203461611689637</v>
      </c>
      <c r="AJ352" s="62" t="n">
        <f aca="false">EXP((((AI352-AI$376)/AI$377+2)/4-1.9)^3)</f>
        <v>0.348191770666836</v>
      </c>
      <c r="AK352" s="62" t="n">
        <f aca="false">Z352/U352</f>
        <v>0.635183898939426</v>
      </c>
      <c r="AL352" s="62" t="n">
        <f aca="false">EXP((((AK352-AK$376)/AK$377+2)/4-1.9)^3)</f>
        <v>0.412038933444469</v>
      </c>
      <c r="AM352" s="62" t="n">
        <f aca="false">0.01*AD352+0.15*AF352+0.24*AH352+0.25*AJ352+0.35*AL352</f>
        <v>0.261752268754303</v>
      </c>
      <c r="AO352" s="54" t="n">
        <f aca="false">AO385</f>
        <v>0.00276529384305105</v>
      </c>
      <c r="AP352" s="53" t="n">
        <f aca="false">AO352*$J$376</f>
        <v>20849.3726114044</v>
      </c>
      <c r="AQ352" s="54" t="n">
        <f aca="false">AQ385</f>
        <v>0.000128851283655494</v>
      </c>
      <c r="AR352" s="53" t="n">
        <f aca="false">AQ352*$J$376</f>
        <v>971.4947404747</v>
      </c>
      <c r="AS352" s="54" t="n">
        <f aca="false">AS385</f>
        <v>0.00901577040261763</v>
      </c>
      <c r="AT352" s="53" t="n">
        <f aca="false">AS352*$J$376</f>
        <v>67975.8344580297</v>
      </c>
      <c r="AU352" s="54" t="n">
        <f aca="false">AU385</f>
        <v>0.039590810792679</v>
      </c>
      <c r="AV352" s="53" t="n">
        <f aca="false">AU352*$J$376</f>
        <v>298501.21291032</v>
      </c>
      <c r="AW352" s="54" t="n">
        <f aca="false">AW385</f>
        <v>0.0675546600410788</v>
      </c>
      <c r="AX352" s="53" t="n">
        <f aca="false">AW352*$J$376</f>
        <v>509339.10057066</v>
      </c>
    </row>
    <row r="353" customFormat="false" ht="12.8" hidden="false" customHeight="false" outlineLevel="0" collapsed="false">
      <c r="A353" s="60" t="s">
        <v>24</v>
      </c>
      <c r="B353" s="50"/>
      <c r="C353" s="50"/>
      <c r="D353" s="50"/>
      <c r="E353" s="50"/>
      <c r="F353" s="50"/>
      <c r="G353" s="50"/>
      <c r="H353" s="50"/>
      <c r="I353" s="54" t="n">
        <f aca="false">AO353+AQ353+AS353+AU353+AW353</f>
        <v>0.0764342840581935</v>
      </c>
      <c r="J353" s="53" t="n">
        <f aca="false">ROUND(AP353+AR353+AT353+AV353+AX353,0)</f>
        <v>576288</v>
      </c>
      <c r="K353" s="54" t="n">
        <f aca="false">I353-DatosMinisterio!J353</f>
        <v>4.02455846426619E-016</v>
      </c>
      <c r="L353" s="53" t="n">
        <f aca="false">J353-DatosMinisterio!K353</f>
        <v>0</v>
      </c>
      <c r="M353" s="54" t="n">
        <f aca="false">M386</f>
        <v>0.0748167221011733</v>
      </c>
      <c r="N353" s="53" t="n">
        <f aca="false">ROUND((N$376*M353),0)</f>
        <v>10717758</v>
      </c>
      <c r="O353" s="53" t="n">
        <f aca="false">N353-DatosMinisterio!L353</f>
        <v>0</v>
      </c>
      <c r="P353" s="55" t="n">
        <f aca="false">N353+J353</f>
        <v>11294046</v>
      </c>
      <c r="Q353" s="53" t="n">
        <f aca="false">P353-DatosMinisterio!M353</f>
        <v>0</v>
      </c>
      <c r="S353" s="55" t="n">
        <f aca="false">B353+DatosMinisterio!B353</f>
        <v>21780</v>
      </c>
      <c r="T353" s="55" t="n">
        <f aca="false">C353+DatosMinisterio!C353</f>
        <v>97</v>
      </c>
      <c r="U353" s="55" t="n">
        <f aca="false">D353+DatosMinisterio!D353</f>
        <v>1300.36110638825</v>
      </c>
      <c r="V353" s="55" t="n">
        <f aca="false">E353+DatosMinisterio!E353</f>
        <v>881.383833660982</v>
      </c>
      <c r="W353" s="55" t="n">
        <f aca="false">F353+DatosMinisterio!F353</f>
        <v>227</v>
      </c>
      <c r="X353" s="55" t="n">
        <f aca="false">G353+DatosMinisterio!G353</f>
        <v>677</v>
      </c>
      <c r="Y353" s="55" t="n">
        <f aca="false">H353+DatosMinisterio!H353</f>
        <v>21</v>
      </c>
      <c r="Z353" s="55" t="n">
        <f aca="false">X353+0.33*Y353</f>
        <v>683.93</v>
      </c>
      <c r="AC353" s="61" t="n">
        <f aca="false">IF(T353&gt;0,S353/T353,0)</f>
        <v>224.536082474227</v>
      </c>
      <c r="AD353" s="62" t="n">
        <f aca="false">EXP((((AC353-AC$376)/AC$377+2)/4-1.9)^3)</f>
        <v>0.105066368279263</v>
      </c>
      <c r="AE353" s="63" t="n">
        <f aca="false">S353/U353</f>
        <v>16.7491936609008</v>
      </c>
      <c r="AF353" s="62" t="n">
        <f aca="false">EXP((((AE353-AE$376)/AE$377+2)/4-1.9)^3)</f>
        <v>0.02292953977942</v>
      </c>
      <c r="AG353" s="62" t="n">
        <f aca="false">V353/U353</f>
        <v>0.677799289236683</v>
      </c>
      <c r="AH353" s="62" t="n">
        <f aca="false">EXP((((AG353-AG$376)/AG$377+2)/4-1.9)^3)</f>
        <v>0.217860899732072</v>
      </c>
      <c r="AI353" s="62" t="n">
        <f aca="false">W353/U353</f>
        <v>0.174566894445568</v>
      </c>
      <c r="AJ353" s="62" t="n">
        <f aca="false">EXP((((AI353-AI$376)/AI$377+2)/4-1.9)^3)</f>
        <v>0.248548933437989</v>
      </c>
      <c r="AK353" s="62" t="n">
        <f aca="false">Z353/U353</f>
        <v>0.525953903604218</v>
      </c>
      <c r="AL353" s="62" t="n">
        <f aca="false">EXP((((AK353-AK$376)/AK$377+2)/4-1.9)^3)</f>
        <v>0.267028952277535</v>
      </c>
      <c r="AM353" s="62" t="n">
        <f aca="false">0.01*AD353+0.15*AF353+0.24*AH353+0.25*AJ353+0.35*AL353</f>
        <v>0.212374077242038</v>
      </c>
      <c r="AO353" s="54" t="n">
        <f aca="false">AO386</f>
        <v>0.000350674106146677</v>
      </c>
      <c r="AP353" s="53" t="n">
        <f aca="false">AO353*$J$376</f>
        <v>2643.96318047575</v>
      </c>
      <c r="AQ353" s="54" t="n">
        <f aca="false">AQ386</f>
        <v>0.00127191079195995</v>
      </c>
      <c r="AR353" s="53" t="n">
        <f aca="false">AQ353*$J$376</f>
        <v>9589.77364979799</v>
      </c>
      <c r="AS353" s="54" t="n">
        <f aca="false">AS386</f>
        <v>0.0192736366069742</v>
      </c>
      <c r="AT353" s="53" t="n">
        <f aca="false">AS353*$J$376</f>
        <v>145316.647706503</v>
      </c>
      <c r="AU353" s="54" t="n">
        <f aca="false">AU386</f>
        <v>0.0219097563303469</v>
      </c>
      <c r="AV353" s="53" t="n">
        <f aca="false">AU353*$J$376</f>
        <v>165192.091503907</v>
      </c>
      <c r="AW353" s="54" t="n">
        <f aca="false">AW386</f>
        <v>0.0336283062227657</v>
      </c>
      <c r="AX353" s="53" t="n">
        <f aca="false">AW353*$J$376</f>
        <v>253545.961667232</v>
      </c>
    </row>
    <row r="354" customFormat="false" ht="12.8" hidden="false" customHeight="false" outlineLevel="0" collapsed="false">
      <c r="A354" s="60" t="s">
        <v>25</v>
      </c>
      <c r="B354" s="50"/>
      <c r="C354" s="50"/>
      <c r="D354" s="50"/>
      <c r="E354" s="50"/>
      <c r="F354" s="50"/>
      <c r="G354" s="50"/>
      <c r="H354" s="50"/>
      <c r="I354" s="54" t="n">
        <f aca="false">AO354+AQ354+AS354+AU354+AW354</f>
        <v>0.0565733087757286</v>
      </c>
      <c r="J354" s="53" t="n">
        <f aca="false">ROUND(AP354+AR354+AT354+AV354+AX354,0)</f>
        <v>426543</v>
      </c>
      <c r="K354" s="54" t="n">
        <f aca="false">I354-DatosMinisterio!J354</f>
        <v>0</v>
      </c>
      <c r="L354" s="53" t="n">
        <f aca="false">J354-DatosMinisterio!K354</f>
        <v>0</v>
      </c>
      <c r="M354" s="54" t="n">
        <f aca="false">M387</f>
        <v>0.0566261199776075</v>
      </c>
      <c r="N354" s="53" t="n">
        <f aca="false">ROUND((N$376*M354),0)</f>
        <v>8111890</v>
      </c>
      <c r="O354" s="53" t="n">
        <f aca="false">N354-DatosMinisterio!L354</f>
        <v>0</v>
      </c>
      <c r="P354" s="55" t="n">
        <f aca="false">N354+J354</f>
        <v>8538433</v>
      </c>
      <c r="Q354" s="53" t="n">
        <f aca="false">P354-DatosMinisterio!M354</f>
        <v>0</v>
      </c>
      <c r="S354" s="55" t="n">
        <f aca="false">B354+DatosMinisterio!B354</f>
        <v>12981</v>
      </c>
      <c r="T354" s="55" t="n">
        <f aca="false">C354+DatosMinisterio!C354</f>
        <v>54</v>
      </c>
      <c r="U354" s="55" t="n">
        <f aca="false">D354+DatosMinisterio!D354</f>
        <v>550.885123871891</v>
      </c>
      <c r="V354" s="55" t="n">
        <f aca="false">E354+DatosMinisterio!E354</f>
        <v>355.261817553425</v>
      </c>
      <c r="W354" s="55" t="n">
        <f aca="false">F354+DatosMinisterio!F354</f>
        <v>88</v>
      </c>
      <c r="X354" s="55" t="n">
        <f aca="false">G354+DatosMinisterio!G354</f>
        <v>199</v>
      </c>
      <c r="Y354" s="55" t="n">
        <f aca="false">H354+DatosMinisterio!H354</f>
        <v>60</v>
      </c>
      <c r="Z354" s="55" t="n">
        <f aca="false">X354+0.33*Y354</f>
        <v>218.8</v>
      </c>
      <c r="AC354" s="61" t="n">
        <f aca="false">IF(T354&gt;0,S354/T354,0)</f>
        <v>240.388888888889</v>
      </c>
      <c r="AD354" s="62" t="n">
        <f aca="false">EXP((((AC354-AC$376)/AC$377+2)/4-1.9)^3)</f>
        <v>0.133186280219768</v>
      </c>
      <c r="AE354" s="63" t="n">
        <f aca="false">S354/U354</f>
        <v>23.5638964232019</v>
      </c>
      <c r="AF354" s="62" t="n">
        <f aca="false">EXP((((AE354-AE$376)/AE$377+2)/4-1.9)^3)</f>
        <v>0.100664492144993</v>
      </c>
      <c r="AG354" s="62" t="n">
        <f aca="false">V354/U354</f>
        <v>0.644892741079067</v>
      </c>
      <c r="AH354" s="62" t="n">
        <f aca="false">EXP((((AG354-AG$376)/AG$377+2)/4-1.9)^3)</f>
        <v>0.159925730530335</v>
      </c>
      <c r="AI354" s="62" t="n">
        <f aca="false">W354/U354</f>
        <v>0.159742923137029</v>
      </c>
      <c r="AJ354" s="62" t="n">
        <f aca="false">EXP((((AI354-AI$376)/AI$377+2)/4-1.9)^3)</f>
        <v>0.203931402999723</v>
      </c>
      <c r="AK354" s="62" t="n">
        <f aca="false">Z354/U354</f>
        <v>0.397178995254339</v>
      </c>
      <c r="AL354" s="62" t="n">
        <f aca="false">EXP((((AK354-AK$376)/AK$377+2)/4-1.9)^3)</f>
        <v>0.136668154002265</v>
      </c>
      <c r="AM354" s="62" t="n">
        <f aca="false">0.01*AD354+0.15*AF354+0.24*AH354+0.25*AJ354+0.35*AL354</f>
        <v>0.153630416601951</v>
      </c>
      <c r="AO354" s="54" t="n">
        <f aca="false">AO387</f>
        <v>0.000489763691634145</v>
      </c>
      <c r="AP354" s="53" t="n">
        <f aca="false">AO354*$J$376</f>
        <v>3692.65122550261</v>
      </c>
      <c r="AQ354" s="54" t="n">
        <f aca="false">AQ387</f>
        <v>0.00898993239803099</v>
      </c>
      <c r="AR354" s="53" t="n">
        <f aca="false">AQ354*$J$376</f>
        <v>67781.0247142059</v>
      </c>
      <c r="AS354" s="54" t="n">
        <f aca="false">AS387</f>
        <v>0.0154436870110921</v>
      </c>
      <c r="AT354" s="53" t="n">
        <f aca="false">AS354*$J$376</f>
        <v>116440.133766364</v>
      </c>
      <c r="AU354" s="54" t="n">
        <f aca="false">AU387</f>
        <v>0.0221107325384848</v>
      </c>
      <c r="AV354" s="53" t="n">
        <f aca="false">AU354*$J$376</f>
        <v>166707.38358038</v>
      </c>
      <c r="AW354" s="54" t="n">
        <f aca="false">AW387</f>
        <v>0.00953919313648654</v>
      </c>
      <c r="AX354" s="53" t="n">
        <f aca="false">AW354*$J$376</f>
        <v>71922.2633842489</v>
      </c>
    </row>
    <row r="355" customFormat="false" ht="12.8" hidden="false" customHeight="false" outlineLevel="0" collapsed="false">
      <c r="A355" s="60" t="s">
        <v>26</v>
      </c>
      <c r="B355" s="50"/>
      <c r="C355" s="50"/>
      <c r="D355" s="50"/>
      <c r="E355" s="50"/>
      <c r="F355" s="50"/>
      <c r="G355" s="50"/>
      <c r="H355" s="50"/>
      <c r="I355" s="54" t="n">
        <f aca="false">AO355+AQ355+AS355+AU355+AW355</f>
        <v>0.0516145741579119</v>
      </c>
      <c r="J355" s="53" t="n">
        <f aca="false">ROUND(AP355+AR355+AT355+AV355+AX355,0)</f>
        <v>389156</v>
      </c>
      <c r="K355" s="54" t="n">
        <f aca="false">I355-DatosMinisterio!J355</f>
        <v>0</v>
      </c>
      <c r="L355" s="53" t="n">
        <f aca="false">J355-DatosMinisterio!K355</f>
        <v>0</v>
      </c>
      <c r="M355" s="54" t="n">
        <f aca="false">M388</f>
        <v>0.0514194951943273</v>
      </c>
      <c r="N355" s="53" t="n">
        <f aca="false">ROUND((N$376*M355),0)</f>
        <v>7366023</v>
      </c>
      <c r="O355" s="53" t="n">
        <f aca="false">N355-DatosMinisterio!L355</f>
        <v>0</v>
      </c>
      <c r="P355" s="55" t="n">
        <f aca="false">N355+J355</f>
        <v>7755179</v>
      </c>
      <c r="Q355" s="53" t="n">
        <f aca="false">P355-DatosMinisterio!M355</f>
        <v>0</v>
      </c>
      <c r="S355" s="55" t="n">
        <f aca="false">B355+DatosMinisterio!B355</f>
        <v>14462</v>
      </c>
      <c r="T355" s="55" t="n">
        <f aca="false">C355+DatosMinisterio!C355</f>
        <v>76</v>
      </c>
      <c r="U355" s="55" t="n">
        <f aca="false">D355+DatosMinisterio!D355</f>
        <v>372.996176517972</v>
      </c>
      <c r="V355" s="55" t="n">
        <f aca="false">E355+DatosMinisterio!E355</f>
        <v>212.85934073052</v>
      </c>
      <c r="W355" s="55" t="n">
        <f aca="false">F355+DatosMinisterio!F355</f>
        <v>76</v>
      </c>
      <c r="X355" s="55" t="n">
        <f aca="false">G355+DatosMinisterio!G355</f>
        <v>191</v>
      </c>
      <c r="Y355" s="55" t="n">
        <f aca="false">H355+DatosMinisterio!H355</f>
        <v>6</v>
      </c>
      <c r="Z355" s="55" t="n">
        <f aca="false">X355+0.33*Y355</f>
        <v>192.98</v>
      </c>
      <c r="AC355" s="61" t="n">
        <f aca="false">IF(T355&gt;0,S355/T355,0)</f>
        <v>190.289473684211</v>
      </c>
      <c r="AD355" s="62" t="n">
        <f aca="false">EXP((((AC355-AC$376)/AC$377+2)/4-1.9)^3)</f>
        <v>0.0591622638046009</v>
      </c>
      <c r="AE355" s="63" t="n">
        <f aca="false">S355/U355</f>
        <v>38.7725154048682</v>
      </c>
      <c r="AF355" s="62" t="n">
        <f aca="false">EXP((((AE355-AE$376)/AE$377+2)/4-1.9)^3)</f>
        <v>0.612638309695384</v>
      </c>
      <c r="AG355" s="62" t="n">
        <f aca="false">V355/U355</f>
        <v>0.570674323575174</v>
      </c>
      <c r="AH355" s="62" t="n">
        <f aca="false">EXP((((AG355-AG$376)/AG$377+2)/4-1.9)^3)</f>
        <v>0.0687095196841207</v>
      </c>
      <c r="AI355" s="62" t="n">
        <f aca="false">W355/U355</f>
        <v>0.20375543982644</v>
      </c>
      <c r="AJ355" s="62" t="n">
        <f aca="false">EXP((((AI355-AI$376)/AI$377+2)/4-1.9)^3)</f>
        <v>0.349277550617694</v>
      </c>
      <c r="AK355" s="62" t="n">
        <f aca="false">Z355/U355</f>
        <v>0.517377957601401</v>
      </c>
      <c r="AL355" s="62" t="n">
        <f aca="false">EXP((((AK355-AK$376)/AK$377+2)/4-1.9)^3)</f>
        <v>0.256804593647676</v>
      </c>
      <c r="AM355" s="62" t="n">
        <f aca="false">0.01*AD355+0.15*AF355+0.24*AH355+0.25*AJ355+0.35*AL355</f>
        <v>0.286178649247652</v>
      </c>
      <c r="AO355" s="54" t="n">
        <f aca="false">AO388</f>
        <v>0.000140605731811674</v>
      </c>
      <c r="AP355" s="53" t="n">
        <f aca="false">AO355*$J$376</f>
        <v>1060.11927130548</v>
      </c>
      <c r="AQ355" s="54" t="n">
        <f aca="false">AQ388</f>
        <v>0.00878266591892789</v>
      </c>
      <c r="AR355" s="53" t="n">
        <f aca="false">AQ355*$J$376</f>
        <v>66218.3061396379</v>
      </c>
      <c r="AS355" s="54" t="n">
        <f aca="false">AS388</f>
        <v>0.00434842444702809</v>
      </c>
      <c r="AT355" s="53" t="n">
        <f aca="false">AS355*$J$376</f>
        <v>32785.6375178554</v>
      </c>
      <c r="AU355" s="54" t="n">
        <f aca="false">AU388</f>
        <v>0.0204486772868931</v>
      </c>
      <c r="AV355" s="53" t="n">
        <f aca="false">AU355*$J$376</f>
        <v>154176.053744219</v>
      </c>
      <c r="AW355" s="54" t="n">
        <f aca="false">AW388</f>
        <v>0.0178942007732511</v>
      </c>
      <c r="AX355" s="53" t="n">
        <f aca="false">AW355*$J$376</f>
        <v>134916.17190785</v>
      </c>
    </row>
    <row r="356" customFormat="false" ht="12.8" hidden="false" customHeight="false" outlineLevel="0" collapsed="false">
      <c r="A356" s="60" t="s">
        <v>27</v>
      </c>
      <c r="B356" s="50"/>
      <c r="C356" s="50"/>
      <c r="D356" s="50"/>
      <c r="E356" s="50"/>
      <c r="F356" s="50"/>
      <c r="G356" s="50"/>
      <c r="H356" s="50"/>
      <c r="I356" s="54" t="n">
        <f aca="false">AO356+AQ356+AS356+AU356+AW356</f>
        <v>0.0422675305111948</v>
      </c>
      <c r="J356" s="53" t="n">
        <f aca="false">ROUND(AP356+AR356+AT356+AV356+AX356,0)</f>
        <v>318683</v>
      </c>
      <c r="K356" s="54" t="n">
        <f aca="false">I356-DatosMinisterio!J356</f>
        <v>0</v>
      </c>
      <c r="L356" s="53" t="n">
        <f aca="false">J356-DatosMinisterio!K356</f>
        <v>0</v>
      </c>
      <c r="M356" s="54" t="n">
        <f aca="false">M389</f>
        <v>0.0662280739234256</v>
      </c>
      <c r="N356" s="53" t="n">
        <f aca="false">ROUND((N$376*M356),0)</f>
        <v>9487404</v>
      </c>
      <c r="O356" s="53" t="n">
        <f aca="false">N356-DatosMinisterio!L356</f>
        <v>0</v>
      </c>
      <c r="P356" s="55" t="n">
        <f aca="false">N356+J356</f>
        <v>9806087</v>
      </c>
      <c r="Q356" s="53" t="n">
        <f aca="false">P356-DatosMinisterio!M356</f>
        <v>0</v>
      </c>
      <c r="S356" s="55" t="n">
        <f aca="false">B356+DatosMinisterio!B356</f>
        <v>18538</v>
      </c>
      <c r="T356" s="55" t="n">
        <f aca="false">C356+DatosMinisterio!C356</f>
        <v>98</v>
      </c>
      <c r="U356" s="55" t="n">
        <f aca="false">D356+DatosMinisterio!D356</f>
        <v>916.584001027221</v>
      </c>
      <c r="V356" s="55" t="n">
        <f aca="false">E356+DatosMinisterio!E356</f>
        <v>561.402182845403</v>
      </c>
      <c r="W356" s="55" t="n">
        <f aca="false">F356+DatosMinisterio!F356</f>
        <v>136</v>
      </c>
      <c r="X356" s="55" t="n">
        <f aca="false">G356+DatosMinisterio!G356</f>
        <v>286</v>
      </c>
      <c r="Y356" s="55" t="n">
        <f aca="false">H356+DatosMinisterio!H356</f>
        <v>12</v>
      </c>
      <c r="Z356" s="55" t="n">
        <f aca="false">X356+0.33*Y356</f>
        <v>289.96</v>
      </c>
      <c r="AC356" s="61" t="n">
        <f aca="false">IF(T356&gt;0,S356/T356,0)</f>
        <v>189.163265306122</v>
      </c>
      <c r="AD356" s="62" t="n">
        <f aca="false">EXP((((AC356-AC$376)/AC$377+2)/4-1.9)^3)</f>
        <v>0.0579686791544368</v>
      </c>
      <c r="AE356" s="63" t="n">
        <f aca="false">S356/U356</f>
        <v>20.2250966405963</v>
      </c>
      <c r="AF356" s="62" t="n">
        <f aca="false">EXP((((AE356-AE$376)/AE$377+2)/4-1.9)^3)</f>
        <v>0.0518297956866799</v>
      </c>
      <c r="AG356" s="62" t="n">
        <f aca="false">V356/U356</f>
        <v>0.612493980056641</v>
      </c>
      <c r="AH356" s="62" t="n">
        <f aca="false">EXP((((AG356-AG$376)/AG$377+2)/4-1.9)^3)</f>
        <v>0.113526127730478</v>
      </c>
      <c r="AI356" s="62" t="n">
        <f aca="false">W356/U356</f>
        <v>0.148377017106543</v>
      </c>
      <c r="AJ356" s="62" t="n">
        <f aca="false">EXP((((AI356-AI$376)/AI$377+2)/4-1.9)^3)</f>
        <v>0.173121244510073</v>
      </c>
      <c r="AK356" s="62" t="n">
        <f aca="false">Z356/U356</f>
        <v>0.31634852853098</v>
      </c>
      <c r="AL356" s="62" t="n">
        <f aca="false">EXP((((AK356-AK$376)/AK$377+2)/4-1.9)^3)</f>
        <v>0.0813725468737445</v>
      </c>
      <c r="AM356" s="62" t="n">
        <f aca="false">0.01*AD356+0.15*AF356+0.24*AH356+0.25*AJ356+0.35*AL356</f>
        <v>0.10736112933319</v>
      </c>
      <c r="AO356" s="54" t="n">
        <f aca="false">AO389</f>
        <v>0.00018586256487521</v>
      </c>
      <c r="AP356" s="53" t="n">
        <f aca="false">AO356*$J$376</f>
        <v>1401.34036002446</v>
      </c>
      <c r="AQ356" s="54" t="n">
        <f aca="false">AQ389</f>
        <v>0.00321080427318294</v>
      </c>
      <c r="AR356" s="53" t="n">
        <f aca="false">AQ356*$J$376</f>
        <v>24208.3693355422</v>
      </c>
      <c r="AS356" s="54" t="n">
        <f aca="false">AS389</f>
        <v>0.00781268085715092</v>
      </c>
      <c r="AT356" s="53" t="n">
        <f aca="false">AS356*$J$376</f>
        <v>58904.9495387456</v>
      </c>
      <c r="AU356" s="54" t="n">
        <f aca="false">AU389</f>
        <v>0.0185335885655754</v>
      </c>
      <c r="AV356" s="53" t="n">
        <f aca="false">AU356*$J$376</f>
        <v>139736.937830738</v>
      </c>
      <c r="AW356" s="54" t="n">
        <f aca="false">AW389</f>
        <v>0.0125245942504103</v>
      </c>
      <c r="AX356" s="53" t="n">
        <f aca="false">AW356*$J$376</f>
        <v>94431.1697614541</v>
      </c>
    </row>
    <row r="357" customFormat="false" ht="12.8" hidden="false" customHeight="false" outlineLevel="0" collapsed="false">
      <c r="A357" s="60" t="s">
        <v>28</v>
      </c>
      <c r="B357" s="50"/>
      <c r="C357" s="50"/>
      <c r="D357" s="50"/>
      <c r="E357" s="50"/>
      <c r="F357" s="50"/>
      <c r="G357" s="50"/>
      <c r="H357" s="50"/>
      <c r="I357" s="54" t="n">
        <f aca="false">AO357+AQ357+AS357+AU357+AW357</f>
        <v>0.0244217302594379</v>
      </c>
      <c r="J357" s="53" t="n">
        <f aca="false">ROUND(AP357+AR357+AT357+AV357+AX357,0)</f>
        <v>184132</v>
      </c>
      <c r="K357" s="54" t="n">
        <f aca="false">I357-DatosMinisterio!J357</f>
        <v>0</v>
      </c>
      <c r="L357" s="53" t="n">
        <f aca="false">J357-DatosMinisterio!K357</f>
        <v>1</v>
      </c>
      <c r="M357" s="54" t="n">
        <f aca="false">M390</f>
        <v>0.050717376529435</v>
      </c>
      <c r="N357" s="53" t="n">
        <f aca="false">ROUND((N$376*M357),0)</f>
        <v>7265442</v>
      </c>
      <c r="O357" s="53" t="n">
        <f aca="false">N357-DatosMinisterio!L357</f>
        <v>0</v>
      </c>
      <c r="P357" s="55" t="n">
        <f aca="false">N357+J357</f>
        <v>7449574</v>
      </c>
      <c r="Q357" s="53" t="n">
        <f aca="false">P357-DatosMinisterio!M357</f>
        <v>1</v>
      </c>
      <c r="S357" s="55" t="n">
        <f aca="false">B357+DatosMinisterio!B357</f>
        <v>11081</v>
      </c>
      <c r="T357" s="55" t="n">
        <f aca="false">C357+DatosMinisterio!C357</f>
        <v>58</v>
      </c>
      <c r="U357" s="55" t="n">
        <f aca="false">D357+DatosMinisterio!D357</f>
        <v>761.910839160839</v>
      </c>
      <c r="V357" s="55" t="n">
        <f aca="false">E357+DatosMinisterio!E357</f>
        <v>406.433566433566</v>
      </c>
      <c r="W357" s="55" t="n">
        <f aca="false">F357+DatosMinisterio!F357</f>
        <v>124</v>
      </c>
      <c r="X357" s="55" t="n">
        <f aca="false">G357+DatosMinisterio!G357</f>
        <v>315</v>
      </c>
      <c r="Y357" s="55" t="n">
        <f aca="false">H357+DatosMinisterio!H357</f>
        <v>18</v>
      </c>
      <c r="Z357" s="55" t="n">
        <f aca="false">X357+0.33*Y357</f>
        <v>320.94</v>
      </c>
      <c r="AC357" s="61" t="n">
        <f aca="false">IF(T357&gt;0,S357/T357,0)</f>
        <v>191.051724137931</v>
      </c>
      <c r="AD357" s="62" t="n">
        <f aca="false">EXP((((AC357-AC$376)/AC$377+2)/4-1.9)^3)</f>
        <v>0.0599807131730534</v>
      </c>
      <c r="AE357" s="63" t="n">
        <f aca="false">S357/U357</f>
        <v>14.5436964936796</v>
      </c>
      <c r="AF357" s="62" t="n">
        <f aca="false">EXP((((AE357-AE$376)/AE$377+2)/4-1.9)^3)</f>
        <v>0.0127345267575003</v>
      </c>
      <c r="AG357" s="62" t="n">
        <f aca="false">V357/U357</f>
        <v>0.533439801015573</v>
      </c>
      <c r="AH357" s="62" t="n">
        <f aca="false">EXP((((AG357-AG$376)/AG$377+2)/4-1.9)^3)</f>
        <v>0.0413663675331033</v>
      </c>
      <c r="AI357" s="62" t="n">
        <f aca="false">W357/U357</f>
        <v>0.162748701851482</v>
      </c>
      <c r="AJ357" s="62" t="n">
        <f aca="false">EXP((((AI357-AI$376)/AI$377+2)/4-1.9)^3)</f>
        <v>0.212581288668992</v>
      </c>
      <c r="AK357" s="62" t="n">
        <f aca="false">Z357/U357</f>
        <v>0.421230390098506</v>
      </c>
      <c r="AL357" s="62" t="n">
        <f aca="false">EXP((((AK357-AK$376)/AK$377+2)/4-1.9)^3)</f>
        <v>0.157075030059378</v>
      </c>
      <c r="AM357" s="62" t="n">
        <f aca="false">0.01*AD357+0.15*AF357+0.24*AH357+0.25*AJ357+0.35*AL357</f>
        <v>0.12055949704133</v>
      </c>
      <c r="AO357" s="54" t="n">
        <f aca="false">AO390</f>
        <v>0.000210363269387336</v>
      </c>
      <c r="AP357" s="53" t="n">
        <f aca="false">AO357*$J$376</f>
        <v>1586.06731730565</v>
      </c>
      <c r="AQ357" s="54" t="n">
        <f aca="false">AQ390</f>
        <v>0.000250116057930283</v>
      </c>
      <c r="AR357" s="53" t="n">
        <f aca="false">AQ357*$J$376</f>
        <v>1885.78978721858</v>
      </c>
      <c r="AS357" s="54" t="n">
        <f aca="false">AS390</f>
        <v>0.00134881059726324</v>
      </c>
      <c r="AT357" s="53" t="n">
        <f aca="false">AS357*$J$376</f>
        <v>10169.5719589512</v>
      </c>
      <c r="AU357" s="54" t="n">
        <f aca="false">AU390</f>
        <v>0.0108141719575625</v>
      </c>
      <c r="AV357" s="53" t="n">
        <f aca="false">AU357*$J$376</f>
        <v>81535.1689273841</v>
      </c>
      <c r="AW357" s="54" t="n">
        <f aca="false">AW390</f>
        <v>0.0117982683772945</v>
      </c>
      <c r="AX357" s="53" t="n">
        <f aca="false">AW357*$J$376</f>
        <v>88954.9203552837</v>
      </c>
    </row>
    <row r="358" customFormat="false" ht="12.8" hidden="false" customHeight="false" outlineLevel="0" collapsed="false">
      <c r="A358" s="60" t="s">
        <v>29</v>
      </c>
      <c r="B358" s="50"/>
      <c r="C358" s="50"/>
      <c r="D358" s="50"/>
      <c r="E358" s="50"/>
      <c r="F358" s="50"/>
      <c r="G358" s="50"/>
      <c r="H358" s="50"/>
      <c r="I358" s="54" t="n">
        <f aca="false">AO358+AQ358+AS358+AU358+AW358</f>
        <v>0.0400787356790277</v>
      </c>
      <c r="J358" s="53" t="n">
        <f aca="false">ROUND(AP358+AR358+AT358+AV358+AX358,0)</f>
        <v>302180</v>
      </c>
      <c r="K358" s="54" t="n">
        <f aca="false">I358-DatosMinisterio!J358</f>
        <v>-3.12250225675825E-016</v>
      </c>
      <c r="L358" s="53" t="n">
        <f aca="false">J358-DatosMinisterio!K358</f>
        <v>0</v>
      </c>
      <c r="M358" s="54" t="n">
        <f aca="false">M391</f>
        <v>0.0490709785826631</v>
      </c>
      <c r="N358" s="53" t="n">
        <f aca="false">ROUND((N$376*M358),0)</f>
        <v>7029590</v>
      </c>
      <c r="O358" s="53" t="n">
        <f aca="false">N358-DatosMinisterio!L358</f>
        <v>0</v>
      </c>
      <c r="P358" s="55" t="n">
        <f aca="false">N358+J358</f>
        <v>7331770</v>
      </c>
      <c r="Q358" s="53" t="n">
        <f aca="false">P358-DatosMinisterio!M358</f>
        <v>0</v>
      </c>
      <c r="S358" s="55" t="n">
        <f aca="false">B358+DatosMinisterio!B358</f>
        <v>9953</v>
      </c>
      <c r="T358" s="55" t="n">
        <f aca="false">C358+DatosMinisterio!C358</f>
        <v>41</v>
      </c>
      <c r="U358" s="55" t="n">
        <f aca="false">D358+DatosMinisterio!D358</f>
        <v>489.714397798014</v>
      </c>
      <c r="V358" s="55" t="n">
        <f aca="false">E358+DatosMinisterio!E358</f>
        <v>284.851714513557</v>
      </c>
      <c r="W358" s="55" t="n">
        <f aca="false">F358+DatosMinisterio!F358</f>
        <v>44</v>
      </c>
      <c r="X358" s="55" t="n">
        <f aca="false">G358+DatosMinisterio!G358</f>
        <v>164</v>
      </c>
      <c r="Y358" s="55" t="n">
        <f aca="false">H358+DatosMinisterio!H358</f>
        <v>17</v>
      </c>
      <c r="Z358" s="55" t="n">
        <f aca="false">X358+0.33*Y358</f>
        <v>169.61</v>
      </c>
      <c r="AC358" s="61" t="n">
        <f aca="false">IF(T358&gt;0,S358/T358,0)</f>
        <v>242.756097560976</v>
      </c>
      <c r="AD358" s="62" t="n">
        <f aca="false">EXP((((AC358-AC$376)/AC$377+2)/4-1.9)^3)</f>
        <v>0.137781009871999</v>
      </c>
      <c r="AE358" s="63" t="n">
        <f aca="false">S358/U358</f>
        <v>20.324091030922</v>
      </c>
      <c r="AF358" s="62" t="n">
        <f aca="false">EXP((((AE358-AE$376)/AE$377+2)/4-1.9)^3)</f>
        <v>0.0529465963028881</v>
      </c>
      <c r="AG358" s="62" t="n">
        <f aca="false">V358/U358</f>
        <v>0.58166906220112</v>
      </c>
      <c r="AH358" s="62" t="n">
        <f aca="false">EXP((((AG358-AG$376)/AG$377+2)/4-1.9)^3)</f>
        <v>0.0789388227355139</v>
      </c>
      <c r="AI358" s="62" t="n">
        <f aca="false">W358/U358</f>
        <v>0.089848287487247</v>
      </c>
      <c r="AJ358" s="62" t="n">
        <f aca="false">EXP((((AI358-AI$376)/AI$377+2)/4-1.9)^3)</f>
        <v>0.0622171784264967</v>
      </c>
      <c r="AK358" s="62" t="n">
        <f aca="false">Z358/U358</f>
        <v>0.346344728197999</v>
      </c>
      <c r="AL358" s="62" t="n">
        <f aca="false">EXP((((AK358-AK$376)/AK$377+2)/4-1.9)^3)</f>
        <v>0.0995660659723322</v>
      </c>
      <c r="AM358" s="62" t="n">
        <f aca="false">0.01*AD358+0.15*AF358+0.24*AH358+0.25*AJ358+0.35*AL358</f>
        <v>0.078667534697617</v>
      </c>
      <c r="AO358" s="54" t="n">
        <f aca="false">AO391</f>
        <v>0.000423387442849482</v>
      </c>
      <c r="AP358" s="53" t="n">
        <f aca="false">AO358*$J$376</f>
        <v>3192.19694396708</v>
      </c>
      <c r="AQ358" s="54" t="n">
        <f aca="false">AQ391</f>
        <v>0.00488609526457255</v>
      </c>
      <c r="AR358" s="53" t="n">
        <f aca="false">AQ358*$J$376</f>
        <v>36839.4921363918</v>
      </c>
      <c r="AS358" s="54" t="n">
        <f aca="false">AS391</f>
        <v>0.0106108805578128</v>
      </c>
      <c r="AT358" s="53" t="n">
        <f aca="false">AS358*$J$376</f>
        <v>80002.4210956383</v>
      </c>
      <c r="AU358" s="54" t="n">
        <f aca="false">AU391</f>
        <v>0.00664275379138894</v>
      </c>
      <c r="AV358" s="53" t="n">
        <f aca="false">AU358*$J$376</f>
        <v>50084.0984080297</v>
      </c>
      <c r="AW358" s="54" t="n">
        <f aca="false">AW391</f>
        <v>0.0175156186224039</v>
      </c>
      <c r="AX358" s="53" t="n">
        <f aca="false">AW358*$J$376</f>
        <v>132061.791586975</v>
      </c>
    </row>
    <row r="359" customFormat="false" ht="12.8" hidden="false" customHeight="false" outlineLevel="0" collapsed="false">
      <c r="A359" s="60" t="s">
        <v>30</v>
      </c>
      <c r="B359" s="50"/>
      <c r="C359" s="50"/>
      <c r="D359" s="50"/>
      <c r="E359" s="50"/>
      <c r="F359" s="50"/>
      <c r="G359" s="50"/>
      <c r="H359" s="50"/>
      <c r="I359" s="54" t="n">
        <f aca="false">AO359+AQ359+AS359+AU359+AW359</f>
        <v>0.0165725650681057</v>
      </c>
      <c r="J359" s="53" t="n">
        <f aca="false">ROUND(AP359+AR359+AT359+AV359+AX359,0)</f>
        <v>124951</v>
      </c>
      <c r="K359" s="54" t="n">
        <f aca="false">I359-DatosMinisterio!J359</f>
        <v>0</v>
      </c>
      <c r="L359" s="53" t="n">
        <f aca="false">J359-DatosMinisterio!K359</f>
        <v>0</v>
      </c>
      <c r="M359" s="54" t="n">
        <f aca="false">M392</f>
        <v>0.0210168231840018</v>
      </c>
      <c r="N359" s="53" t="n">
        <f aca="false">ROUND((N$376*M359),0)</f>
        <v>3010734</v>
      </c>
      <c r="O359" s="53" t="n">
        <f aca="false">N359-DatosMinisterio!L359</f>
        <v>0</v>
      </c>
      <c r="P359" s="55" t="n">
        <f aca="false">N359+J359</f>
        <v>3135685</v>
      </c>
      <c r="Q359" s="53" t="n">
        <f aca="false">P359-DatosMinisterio!M359</f>
        <v>0</v>
      </c>
      <c r="S359" s="55" t="n">
        <f aca="false">B359+DatosMinisterio!B359</f>
        <v>17106</v>
      </c>
      <c r="T359" s="55" t="n">
        <f aca="false">C359+DatosMinisterio!C359</f>
        <v>74</v>
      </c>
      <c r="U359" s="55" t="n">
        <f aca="false">D359+DatosMinisterio!D359</f>
        <v>725.610138405051</v>
      </c>
      <c r="V359" s="55" t="n">
        <f aca="false">E359+DatosMinisterio!E359</f>
        <v>291.534290947424</v>
      </c>
      <c r="W359" s="55" t="n">
        <f aca="false">F359+DatosMinisterio!F359</f>
        <v>41</v>
      </c>
      <c r="X359" s="55" t="n">
        <f aca="false">G359+DatosMinisterio!G359</f>
        <v>138</v>
      </c>
      <c r="Y359" s="55" t="n">
        <f aca="false">H359+DatosMinisterio!H359</f>
        <v>26</v>
      </c>
      <c r="Z359" s="55" t="n">
        <f aca="false">X359+0.33*Y359</f>
        <v>146.58</v>
      </c>
      <c r="AC359" s="61" t="n">
        <f aca="false">IF(T359&gt;0,S359/T359,0)</f>
        <v>231.162162162162</v>
      </c>
      <c r="AD359" s="62" t="n">
        <f aca="false">EXP((((AC359-AC$376)/AC$377+2)/4-1.9)^3)</f>
        <v>0.116263395821065</v>
      </c>
      <c r="AE359" s="63" t="n">
        <f aca="false">S359/U359</f>
        <v>23.5746430412347</v>
      </c>
      <c r="AF359" s="62" t="n">
        <f aca="false">EXP((((AE359-AE$376)/AE$377+2)/4-1.9)^3)</f>
        <v>0.100861785643746</v>
      </c>
      <c r="AG359" s="62" t="n">
        <f aca="false">V359/U359</f>
        <v>0.40177813886151</v>
      </c>
      <c r="AH359" s="62" t="n">
        <f aca="false">EXP((((AG359-AG$376)/AG$377+2)/4-1.9)^3)</f>
        <v>0.00414184892618785</v>
      </c>
      <c r="AI359" s="62" t="n">
        <f aca="false">W359/U359</f>
        <v>0.0565041719098927</v>
      </c>
      <c r="AJ359" s="62" t="n">
        <f aca="false">EXP((((AI359-AI$376)/AI$377+2)/4-1.9)^3)</f>
        <v>0.029973954118992</v>
      </c>
      <c r="AK359" s="62" t="n">
        <f aca="false">Z359/U359</f>
        <v>0.202009305330538</v>
      </c>
      <c r="AL359" s="62" t="n">
        <f aca="false">EXP((((AK359-AK$376)/AK$377+2)/4-1.9)^3)</f>
        <v>0.033862020739534</v>
      </c>
      <c r="AM359" s="62" t="n">
        <f aca="false">0.01*AD359+0.15*AF359+0.24*AH359+0.25*AJ359+0.35*AL359</f>
        <v>0.0366311413356425</v>
      </c>
      <c r="AO359" s="54" t="n">
        <f aca="false">AO392</f>
        <v>0.000273103725405417</v>
      </c>
      <c r="AP359" s="53" t="n">
        <f aca="false">AO359*$J$376</f>
        <v>2059.10896118648</v>
      </c>
      <c r="AQ359" s="54" t="n">
        <f aca="false">AQ392</f>
        <v>0.00753844941996362</v>
      </c>
      <c r="AR359" s="53" t="n">
        <f aca="false">AQ359*$J$376</f>
        <v>56837.3380152735</v>
      </c>
      <c r="AS359" s="54" t="n">
        <f aca="false">AS392</f>
        <v>0.000360196046863503</v>
      </c>
      <c r="AT359" s="53" t="n">
        <f aca="false">AS359*$J$376</f>
        <v>2715.75536649883</v>
      </c>
      <c r="AU359" s="54" t="n">
        <f aca="false">AU392</f>
        <v>0.00276225516551644</v>
      </c>
      <c r="AV359" s="53" t="n">
        <f aca="false">AU359*$J$376</f>
        <v>20826.4620189825</v>
      </c>
      <c r="AW359" s="54" t="n">
        <f aca="false">AW392</f>
        <v>0.00563856071035669</v>
      </c>
      <c r="AX359" s="53" t="n">
        <f aca="false">AW359*$J$376</f>
        <v>42512.8250068872</v>
      </c>
    </row>
    <row r="360" customFormat="false" ht="12.8" hidden="false" customHeight="false" outlineLevel="0" collapsed="false">
      <c r="A360" s="60" t="s">
        <v>31</v>
      </c>
      <c r="B360" s="50"/>
      <c r="C360" s="50"/>
      <c r="D360" s="50"/>
      <c r="E360" s="50"/>
      <c r="F360" s="50"/>
      <c r="G360" s="50"/>
      <c r="H360" s="50"/>
      <c r="I360" s="54" t="n">
        <f aca="false">AO360+AQ360+AS360+AU360+AW360</f>
        <v>0.0137379821019447</v>
      </c>
      <c r="J360" s="53" t="n">
        <f aca="false">ROUND(AP360+AR360+AT360+AV360+AX360,0)</f>
        <v>103580</v>
      </c>
      <c r="K360" s="54" t="n">
        <f aca="false">I360-DatosMinisterio!J360</f>
        <v>0</v>
      </c>
      <c r="L360" s="53" t="n">
        <f aca="false">J360-DatosMinisterio!K360</f>
        <v>0</v>
      </c>
      <c r="M360" s="54" t="n">
        <f aca="false">M393</f>
        <v>0.0203113656344103</v>
      </c>
      <c r="N360" s="53" t="n">
        <f aca="false">ROUND((N$376*M360),0)</f>
        <v>2909674</v>
      </c>
      <c r="O360" s="53" t="n">
        <f aca="false">N360-DatosMinisterio!L360</f>
        <v>0</v>
      </c>
      <c r="P360" s="55" t="n">
        <f aca="false">N360+J360</f>
        <v>3013254</v>
      </c>
      <c r="Q360" s="53" t="n">
        <f aca="false">P360-DatosMinisterio!M360</f>
        <v>0</v>
      </c>
      <c r="S360" s="55" t="n">
        <f aca="false">B360+DatosMinisterio!B360</f>
        <v>6457</v>
      </c>
      <c r="T360" s="55" t="n">
        <f aca="false">C360+DatosMinisterio!C360</f>
        <v>42</v>
      </c>
      <c r="U360" s="55" t="n">
        <f aca="false">D360+DatosMinisterio!D360</f>
        <v>369.112571898956</v>
      </c>
      <c r="V360" s="55" t="n">
        <f aca="false">E360+DatosMinisterio!E360</f>
        <v>197.974573365231</v>
      </c>
      <c r="W360" s="55" t="n">
        <f aca="false">F360+DatosMinisterio!F360</f>
        <v>18</v>
      </c>
      <c r="X360" s="55" t="n">
        <f aca="false">G360+DatosMinisterio!G360</f>
        <v>74</v>
      </c>
      <c r="Y360" s="55" t="n">
        <f aca="false">H360+DatosMinisterio!H360</f>
        <v>6</v>
      </c>
      <c r="Z360" s="55" t="n">
        <f aca="false">X360+0.33*Y360</f>
        <v>75.98</v>
      </c>
      <c r="AC360" s="61" t="n">
        <f aca="false">IF(T360&gt;0,S360/T360,0)</f>
        <v>153.738095238095</v>
      </c>
      <c r="AD360" s="62" t="n">
        <f aca="false">EXP((((AC360-AC$376)/AC$377+2)/4-1.9)^3)</f>
        <v>0.0290125177262674</v>
      </c>
      <c r="AE360" s="63" t="n">
        <f aca="false">S360/U360</f>
        <v>17.493308252225</v>
      </c>
      <c r="AF360" s="62" t="n">
        <f aca="false">EXP((((AE360-AE$376)/AE$377+2)/4-1.9)^3)</f>
        <v>0.0276111582075844</v>
      </c>
      <c r="AG360" s="62" t="n">
        <f aca="false">V360/U360</f>
        <v>0.536352832272064</v>
      </c>
      <c r="AH360" s="62" t="n">
        <f aca="false">EXP((((AG360-AG$376)/AG$377+2)/4-1.9)^3)</f>
        <v>0.0431334374716904</v>
      </c>
      <c r="AI360" s="62" t="n">
        <f aca="false">W360/U360</f>
        <v>0.0487656107387409</v>
      </c>
      <c r="AJ360" s="62" t="n">
        <f aca="false">EXP((((AI360-AI$376)/AI$377+2)/4-1.9)^3)</f>
        <v>0.0248857643470296</v>
      </c>
      <c r="AK360" s="62" t="n">
        <f aca="false">Z360/U360</f>
        <v>0.205845061329419</v>
      </c>
      <c r="AL360" s="62" t="n">
        <f aca="false">EXP((((AK360-AK$376)/AK$377+2)/4-1.9)^3)</f>
        <v>0.0349733205566583</v>
      </c>
      <c r="AM360" s="62" t="n">
        <f aca="false">0.01*AD360+0.15*AF360+0.24*AH360+0.25*AJ360+0.35*AL360</f>
        <v>0.0332459271831938</v>
      </c>
      <c r="AO360" s="54" t="n">
        <f aca="false">AO393</f>
        <v>7.85059370724695E-005</v>
      </c>
      <c r="AP360" s="53" t="n">
        <f aca="false">AO360*$J$376</f>
        <v>591.907995001878</v>
      </c>
      <c r="AQ360" s="54" t="n">
        <f aca="false">AQ393</f>
        <v>0.00175791071170021</v>
      </c>
      <c r="AR360" s="53" t="n">
        <f aca="false">AQ360*$J$376</f>
        <v>13254.0473186669</v>
      </c>
      <c r="AS360" s="54" t="n">
        <f aca="false">AS393</f>
        <v>0.00223099813733694</v>
      </c>
      <c r="AT360" s="53" t="n">
        <f aca="false">AS360*$J$376</f>
        <v>16820.9651851557</v>
      </c>
      <c r="AU360" s="54" t="n">
        <f aca="false">AU393</f>
        <v>0.0026116063558473</v>
      </c>
      <c r="AV360" s="53" t="n">
        <f aca="false">AU360*$J$376</f>
        <v>19690.6213653213</v>
      </c>
      <c r="AW360" s="54" t="n">
        <f aca="false">AW393</f>
        <v>0.00705896095998773</v>
      </c>
      <c r="AX360" s="53" t="n">
        <f aca="false">AW360*$J$376</f>
        <v>53222.1585326201</v>
      </c>
    </row>
    <row r="361" customFormat="false" ht="12.8" hidden="false" customHeight="false" outlineLevel="0" collapsed="false">
      <c r="A361" s="60" t="s">
        <v>32</v>
      </c>
      <c r="B361" s="50"/>
      <c r="C361" s="50"/>
      <c r="D361" s="50"/>
      <c r="E361" s="50"/>
      <c r="F361" s="50"/>
      <c r="G361" s="50"/>
      <c r="H361" s="50"/>
      <c r="I361" s="54" t="n">
        <f aca="false">AO361+AQ361+AS361+AU361+AW361</f>
        <v>0.0167932096178382</v>
      </c>
      <c r="J361" s="53" t="n">
        <f aca="false">ROUND(AP361+AR361+AT361+AV361+AX361,0)</f>
        <v>126615</v>
      </c>
      <c r="K361" s="54" t="n">
        <f aca="false">I361-DatosMinisterio!J361</f>
        <v>0</v>
      </c>
      <c r="L361" s="53" t="n">
        <f aca="false">J361-DatosMinisterio!K361</f>
        <v>0</v>
      </c>
      <c r="M361" s="54" t="n">
        <f aca="false">M394</f>
        <v>0.0209441986302812</v>
      </c>
      <c r="N361" s="53" t="n">
        <f aca="false">ROUND((N$376*M361),0)</f>
        <v>3000330</v>
      </c>
      <c r="O361" s="53" t="n">
        <f aca="false">N361-DatosMinisterio!L361</f>
        <v>0</v>
      </c>
      <c r="P361" s="55" t="n">
        <f aca="false">N361+J361</f>
        <v>3126945</v>
      </c>
      <c r="Q361" s="53" t="n">
        <f aca="false">P361-DatosMinisterio!M361</f>
        <v>0</v>
      </c>
      <c r="S361" s="55" t="n">
        <f aca="false">B361+DatosMinisterio!B361</f>
        <v>7982</v>
      </c>
      <c r="T361" s="55" t="n">
        <f aca="false">C361+DatosMinisterio!C361</f>
        <v>38</v>
      </c>
      <c r="U361" s="55" t="n">
        <f aca="false">D361+DatosMinisterio!D361</f>
        <v>313.839393939394</v>
      </c>
      <c r="V361" s="55" t="n">
        <f aca="false">E361+DatosMinisterio!E361</f>
        <v>163.112121212121</v>
      </c>
      <c r="W361" s="55" t="n">
        <f aca="false">F361+DatosMinisterio!F361</f>
        <v>12</v>
      </c>
      <c r="X361" s="55" t="n">
        <f aca="false">G361+DatosMinisterio!G361</f>
        <v>66</v>
      </c>
      <c r="Y361" s="55" t="n">
        <f aca="false">H361+DatosMinisterio!H361</f>
        <v>3</v>
      </c>
      <c r="Z361" s="55" t="n">
        <f aca="false">X361+0.33*Y361</f>
        <v>66.99</v>
      </c>
      <c r="AC361" s="61" t="n">
        <f aca="false">IF(T361&gt;0,S361/T361,0)</f>
        <v>210.052631578947</v>
      </c>
      <c r="AD361" s="62" t="n">
        <f aca="false">EXP((((AC361-AC$376)/AC$377+2)/4-1.9)^3)</f>
        <v>0.083286390257438</v>
      </c>
      <c r="AE361" s="63" t="n">
        <f aca="false">S361/U361</f>
        <v>25.4333909449921</v>
      </c>
      <c r="AF361" s="62" t="n">
        <f aca="false">EXP((((AE361-AE$376)/AE$377+2)/4-1.9)^3)</f>
        <v>0.139202447791308</v>
      </c>
      <c r="AG361" s="62" t="n">
        <f aca="false">V361/U361</f>
        <v>0.519731188505991</v>
      </c>
      <c r="AH361" s="62" t="n">
        <f aca="false">EXP((((AG361-AG$376)/AG$377+2)/4-1.9)^3)</f>
        <v>0.033805683671383</v>
      </c>
      <c r="AI361" s="62" t="n">
        <f aca="false">W361/U361</f>
        <v>0.0382361176822733</v>
      </c>
      <c r="AJ361" s="62" t="n">
        <f aca="false">EXP((((AI361-AI$376)/AI$377+2)/4-1.9)^3)</f>
        <v>0.0191206037656897</v>
      </c>
      <c r="AK361" s="62" t="n">
        <f aca="false">Z361/U361</f>
        <v>0.213453126961291</v>
      </c>
      <c r="AL361" s="62" t="n">
        <f aca="false">EXP((((AK361-AK$376)/AK$377+2)/4-1.9)^3)</f>
        <v>0.0372639146402254</v>
      </c>
      <c r="AM361" s="62" t="n">
        <f aca="false">0.01*AD361+0.15*AF361+0.24*AH361+0.25*AJ361+0.35*AL361</f>
        <v>0.0476491162179039</v>
      </c>
      <c r="AO361" s="54" t="n">
        <f aca="false">AO394</f>
        <v>0.000234705470122192</v>
      </c>
      <c r="AP361" s="53" t="n">
        <f aca="false">AO361*$J$376</f>
        <v>1769.59921015601</v>
      </c>
      <c r="AQ361" s="54" t="n">
        <f aca="false">AQ394</f>
        <v>0.00862207556150319</v>
      </c>
      <c r="AR361" s="53" t="n">
        <f aca="false">AQ361*$J$376</f>
        <v>65007.5096059676</v>
      </c>
      <c r="AS361" s="54" t="n">
        <f aca="false">AS394</f>
        <v>0.00294225495004883</v>
      </c>
      <c r="AT361" s="53" t="n">
        <f aca="false">AS361*$J$376</f>
        <v>22183.5990144302</v>
      </c>
      <c r="AU361" s="54" t="n">
        <f aca="false">AU394</f>
        <v>0.00220616428592328</v>
      </c>
      <c r="AV361" s="53" t="n">
        <f aca="false">AU361*$J$376</f>
        <v>16633.7264138401</v>
      </c>
      <c r="AW361" s="54" t="n">
        <f aca="false">AW394</f>
        <v>0.00278800935024068</v>
      </c>
      <c r="AX361" s="53" t="n">
        <f aca="false">AW361*$J$376</f>
        <v>21020.6397896263</v>
      </c>
    </row>
    <row r="362" customFormat="false" ht="12.8" hidden="false" customHeight="false" outlineLevel="0" collapsed="false">
      <c r="A362" s="60" t="s">
        <v>33</v>
      </c>
      <c r="B362" s="50"/>
      <c r="C362" s="50"/>
      <c r="D362" s="50"/>
      <c r="E362" s="50"/>
      <c r="F362" s="50"/>
      <c r="G362" s="50"/>
      <c r="H362" s="50"/>
      <c r="I362" s="54" t="n">
        <f aca="false">AO362+AQ362+AS362+AU362+AW362</f>
        <v>0.0338077317198951</v>
      </c>
      <c r="J362" s="53" t="n">
        <f aca="false">ROUND(AP362+AR362+AT362+AV362+AX362,0)</f>
        <v>254899</v>
      </c>
      <c r="K362" s="54" t="n">
        <f aca="false">I362-DatosMinisterio!J362</f>
        <v>3.12250225675825E-016</v>
      </c>
      <c r="L362" s="53" t="n">
        <f aca="false">J362-DatosMinisterio!K362</f>
        <v>0</v>
      </c>
      <c r="M362" s="54" t="n">
        <f aca="false">M395</f>
        <v>0.0210092001595743</v>
      </c>
      <c r="N362" s="53" t="n">
        <f aca="false">ROUND((N$376*M362),0)</f>
        <v>3009642</v>
      </c>
      <c r="O362" s="53" t="n">
        <f aca="false">N362-DatosMinisterio!L362</f>
        <v>0</v>
      </c>
      <c r="P362" s="55" t="n">
        <f aca="false">N362+J362</f>
        <v>3264541</v>
      </c>
      <c r="Q362" s="53" t="n">
        <f aca="false">P362-DatosMinisterio!M362</f>
        <v>0</v>
      </c>
      <c r="S362" s="55" t="n">
        <f aca="false">B362+DatosMinisterio!B362</f>
        <v>9702</v>
      </c>
      <c r="T362" s="55" t="n">
        <f aca="false">C362+DatosMinisterio!C362</f>
        <v>41</v>
      </c>
      <c r="U362" s="55" t="n">
        <f aca="false">D362+DatosMinisterio!D362</f>
        <v>439.086124541735</v>
      </c>
      <c r="V362" s="55" t="n">
        <f aca="false">E362+DatosMinisterio!E362</f>
        <v>312.919196642049</v>
      </c>
      <c r="W362" s="55" t="n">
        <f aca="false">F362+DatosMinisterio!F362</f>
        <v>20</v>
      </c>
      <c r="X362" s="55" t="n">
        <f aca="false">G362+DatosMinisterio!G362</f>
        <v>75</v>
      </c>
      <c r="Y362" s="55" t="n">
        <f aca="false">H362+DatosMinisterio!H362</f>
        <v>13</v>
      </c>
      <c r="Z362" s="55" t="n">
        <f aca="false">X362+0.33*Y362</f>
        <v>79.29</v>
      </c>
      <c r="AC362" s="61" t="n">
        <f aca="false">IF(T362&gt;0,S362/T362,0)</f>
        <v>236.634146341463</v>
      </c>
      <c r="AD362" s="62" t="n">
        <f aca="false">EXP((((AC362-AC$376)/AC$377+2)/4-1.9)^3)</f>
        <v>0.126110912208941</v>
      </c>
      <c r="AE362" s="63" t="n">
        <f aca="false">S362/U362</f>
        <v>22.0958929415631</v>
      </c>
      <c r="AF362" s="62" t="n">
        <f aca="false">EXP((((AE362-AE$376)/AE$377+2)/4-1.9)^3)</f>
        <v>0.0762277766202764</v>
      </c>
      <c r="AG362" s="62" t="n">
        <f aca="false">V362/U362</f>
        <v>0.712660180206414</v>
      </c>
      <c r="AH362" s="62" t="n">
        <f aca="false">EXP((((AG362-AG$376)/AG$377+2)/4-1.9)^3)</f>
        <v>0.290380524072791</v>
      </c>
      <c r="AI362" s="62" t="n">
        <f aca="false">W362/U362</f>
        <v>0.0455491505701156</v>
      </c>
      <c r="AJ362" s="62" t="n">
        <f aca="false">EXP((((AI362-AI$376)/AI$377+2)/4-1.9)^3)</f>
        <v>0.0229904198434294</v>
      </c>
      <c r="AK362" s="62" t="n">
        <f aca="false">Z362/U362</f>
        <v>0.180579607435223</v>
      </c>
      <c r="AL362" s="62" t="n">
        <f aca="false">EXP((((AK362-AK$376)/AK$377+2)/4-1.9)^3)</f>
        <v>0.0281646183725547</v>
      </c>
      <c r="AM362" s="62" t="n">
        <f aca="false">0.01*AD362+0.15*AF362+0.24*AH362+0.25*AJ362+0.35*AL362</f>
        <v>0.0979918227838523</v>
      </c>
      <c r="AO362" s="54" t="n">
        <f aca="false">AO395</f>
        <v>0.000428768711769141</v>
      </c>
      <c r="AP362" s="53" t="n">
        <f aca="false">AO362*$J$376</f>
        <v>3232.76987660861</v>
      </c>
      <c r="AQ362" s="54" t="n">
        <f aca="false">AQ395</f>
        <v>0.00623146729277591</v>
      </c>
      <c r="AR362" s="53" t="n">
        <f aca="false">AQ362*$J$376</f>
        <v>46983.1384571835</v>
      </c>
      <c r="AS362" s="54" t="n">
        <f aca="false">AS395</f>
        <v>0.0189148046189144</v>
      </c>
      <c r="AT362" s="53" t="n">
        <f aca="false">AS362*$J$376</f>
        <v>142611.17687824</v>
      </c>
      <c r="AU362" s="54" t="n">
        <f aca="false">AU395</f>
        <v>0.00289135502437941</v>
      </c>
      <c r="AV362" s="53" t="n">
        <f aca="false">AU362*$J$376</f>
        <v>21799.8309317575</v>
      </c>
      <c r="AW362" s="54" t="n">
        <f aca="false">AW395</f>
        <v>0.00534133607205622</v>
      </c>
      <c r="AX362" s="53" t="n">
        <f aca="false">AW362*$J$376</f>
        <v>40271.8525877034</v>
      </c>
    </row>
    <row r="363" customFormat="false" ht="12.8" hidden="false" customHeight="false" outlineLevel="0" collapsed="false">
      <c r="A363" s="60" t="s">
        <v>34</v>
      </c>
      <c r="B363" s="50"/>
      <c r="C363" s="50"/>
      <c r="D363" s="50"/>
      <c r="E363" s="50"/>
      <c r="F363" s="50"/>
      <c r="G363" s="50"/>
      <c r="H363" s="50"/>
      <c r="I363" s="54" t="n">
        <f aca="false">AO363+AQ363+AS363+AU363+AW363</f>
        <v>0.0347834771104768</v>
      </c>
      <c r="J363" s="53" t="n">
        <f aca="false">ROUND(AP363+AR363+AT363+AV363+AX363,0)</f>
        <v>262256</v>
      </c>
      <c r="K363" s="54" t="n">
        <f aca="false">I363-DatosMinisterio!J363</f>
        <v>0</v>
      </c>
      <c r="L363" s="53" t="n">
        <f aca="false">J363-DatosMinisterio!K363</f>
        <v>0</v>
      </c>
      <c r="M363" s="54" t="n">
        <f aca="false">M396</f>
        <v>0.0219100358252418</v>
      </c>
      <c r="N363" s="53" t="n">
        <f aca="false">ROUND((N$376*M363),0)</f>
        <v>3138689</v>
      </c>
      <c r="O363" s="53" t="n">
        <f aca="false">N363-DatosMinisterio!L363</f>
        <v>-1</v>
      </c>
      <c r="P363" s="55" t="n">
        <f aca="false">N363+J363</f>
        <v>3400945</v>
      </c>
      <c r="Q363" s="53" t="n">
        <f aca="false">P363-DatosMinisterio!M363</f>
        <v>-1</v>
      </c>
      <c r="S363" s="55" t="n">
        <f aca="false">B363+DatosMinisterio!B363</f>
        <v>6983</v>
      </c>
      <c r="T363" s="55" t="n">
        <f aca="false">C363+DatosMinisterio!C363</f>
        <v>48</v>
      </c>
      <c r="U363" s="55" t="n">
        <f aca="false">D363+DatosMinisterio!D363</f>
        <v>367.848484848485</v>
      </c>
      <c r="V363" s="55" t="n">
        <f aca="false">E363+DatosMinisterio!E363</f>
        <v>221.416666666667</v>
      </c>
      <c r="W363" s="55" t="n">
        <f aca="false">F363+DatosMinisterio!F363</f>
        <v>56</v>
      </c>
      <c r="X363" s="55" t="n">
        <f aca="false">G363+DatosMinisterio!G363</f>
        <v>171</v>
      </c>
      <c r="Y363" s="55" t="n">
        <f aca="false">H363+DatosMinisterio!H363</f>
        <v>22</v>
      </c>
      <c r="Z363" s="55" t="n">
        <f aca="false">X363+0.33*Y363</f>
        <v>178.26</v>
      </c>
      <c r="AC363" s="61" t="n">
        <f aca="false">IF(T363&gt;0,S363/T363,0)</f>
        <v>145.479166666667</v>
      </c>
      <c r="AD363" s="62" t="n">
        <f aca="false">EXP((((AC363-AC$376)/AC$377+2)/4-1.9)^3)</f>
        <v>0.0243292908317309</v>
      </c>
      <c r="AE363" s="63" t="n">
        <f aca="false">S363/U363</f>
        <v>18.9833594200511</v>
      </c>
      <c r="AF363" s="62" t="n">
        <f aca="false">EXP((((AE363-AE$376)/AE$377+2)/4-1.9)^3)</f>
        <v>0.0393201422831627</v>
      </c>
      <c r="AG363" s="62" t="n">
        <f aca="false">V363/U363</f>
        <v>0.601923552187166</v>
      </c>
      <c r="AH363" s="62" t="n">
        <f aca="false">EXP((((AG363-AG$376)/AG$377+2)/4-1.9)^3)</f>
        <v>0.100648273192304</v>
      </c>
      <c r="AI363" s="62" t="n">
        <f aca="false">W363/U363</f>
        <v>0.152236592800066</v>
      </c>
      <c r="AJ363" s="62" t="n">
        <f aca="false">EXP((((AI363-AI$376)/AI$377+2)/4-1.9)^3)</f>
        <v>0.18324316655198</v>
      </c>
      <c r="AK363" s="62" t="n">
        <f aca="false">Z363/U363</f>
        <v>0.484601697009638</v>
      </c>
      <c r="AL363" s="62" t="n">
        <f aca="false">EXP((((AK363-AK$376)/AK$377+2)/4-1.9)^3)</f>
        <v>0.219645922286432</v>
      </c>
      <c r="AM363" s="62" t="n">
        <f aca="false">0.01*AD363+0.15*AF363+0.24*AH363+0.25*AJ363+0.35*AL363</f>
        <v>0.152983764255191</v>
      </c>
      <c r="AO363" s="54" t="n">
        <f aca="false">AO396</f>
        <v>9.47039179558198E-005</v>
      </c>
      <c r="AP363" s="53" t="n">
        <f aca="false">AO363*$J$376</f>
        <v>714.035247350859</v>
      </c>
      <c r="AQ363" s="54" t="n">
        <f aca="false">AQ396</f>
        <v>0.000809275101189929</v>
      </c>
      <c r="AR363" s="53" t="n">
        <f aca="false">AQ363*$J$376</f>
        <v>6101.65830016256</v>
      </c>
      <c r="AS363" s="54" t="n">
        <f aca="false">AS396</f>
        <v>0.00874139778312101</v>
      </c>
      <c r="AT363" s="53" t="n">
        <f aca="false">AS363*$J$376</f>
        <v>65907.1584680884</v>
      </c>
      <c r="AU363" s="54" t="n">
        <f aca="false">AU396</f>
        <v>0.0110083820070626</v>
      </c>
      <c r="AV363" s="53" t="n">
        <f aca="false">AU363*$J$376</f>
        <v>82999.4464749878</v>
      </c>
      <c r="AW363" s="54" t="n">
        <f aca="false">AW396</f>
        <v>0.0141297183011474</v>
      </c>
      <c r="AX363" s="53" t="n">
        <f aca="false">AW363*$J$376</f>
        <v>106533.257756711</v>
      </c>
    </row>
    <row r="364" customFormat="false" ht="12.8" hidden="false" customHeight="false" outlineLevel="0" collapsed="false">
      <c r="A364" s="60" t="s">
        <v>35</v>
      </c>
      <c r="B364" s="50"/>
      <c r="C364" s="50"/>
      <c r="D364" s="50"/>
      <c r="E364" s="50"/>
      <c r="F364" s="50"/>
      <c r="G364" s="50"/>
      <c r="H364" s="50"/>
      <c r="I364" s="54" t="n">
        <f aca="false">AO364+AQ364+AS364+AU364+AW364</f>
        <v>0.00935743163081573</v>
      </c>
      <c r="J364" s="53" t="n">
        <f aca="false">ROUND(AP364+AR364+AT364+AV364+AX364,0)</f>
        <v>70552</v>
      </c>
      <c r="K364" s="54" t="n">
        <f aca="false">I364-DatosMinisterio!J364</f>
        <v>-6.2450045135165E-017</v>
      </c>
      <c r="L364" s="53" t="n">
        <f aca="false">J364-DatosMinisterio!K364</f>
        <v>0</v>
      </c>
      <c r="M364" s="54" t="n">
        <f aca="false">M397</f>
        <v>0.0102880337673149</v>
      </c>
      <c r="N364" s="53" t="n">
        <f aca="false">ROUND((N$376*M364),0)</f>
        <v>1473797</v>
      </c>
      <c r="O364" s="53" t="n">
        <f aca="false">N364-DatosMinisterio!L364</f>
        <v>0</v>
      </c>
      <c r="P364" s="55" t="n">
        <f aca="false">N364+J364</f>
        <v>1544349</v>
      </c>
      <c r="Q364" s="53" t="n">
        <f aca="false">P364-DatosMinisterio!M364</f>
        <v>0</v>
      </c>
      <c r="S364" s="55" t="n">
        <f aca="false">B364+DatosMinisterio!B364</f>
        <v>3715</v>
      </c>
      <c r="T364" s="55" t="n">
        <f aca="false">C364+DatosMinisterio!C364</f>
        <v>54</v>
      </c>
      <c r="U364" s="55" t="n">
        <f aca="false">D364+DatosMinisterio!D364</f>
        <v>256.976306818757</v>
      </c>
      <c r="V364" s="55" t="n">
        <f aca="false">E364+DatosMinisterio!E364</f>
        <v>80.9545454545455</v>
      </c>
      <c r="W364" s="55" t="n">
        <f aca="false">F364+DatosMinisterio!F364</f>
        <v>7</v>
      </c>
      <c r="X364" s="55" t="n">
        <f aca="false">G364+DatosMinisterio!G364</f>
        <v>46</v>
      </c>
      <c r="Y364" s="55" t="n">
        <f aca="false">H364+DatosMinisterio!H364</f>
        <v>13</v>
      </c>
      <c r="Z364" s="55" t="n">
        <f aca="false">X364+0.33*Y364</f>
        <v>50.29</v>
      </c>
      <c r="AC364" s="61" t="n">
        <f aca="false">IF(T364&gt;0,S364/T364,0)</f>
        <v>68.7962962962963</v>
      </c>
      <c r="AD364" s="62" t="n">
        <f aca="false">EXP((((AC364-AC$376)/AC$377+2)/4-1.9)^3)</f>
        <v>0.00356374670027833</v>
      </c>
      <c r="AE364" s="63" t="n">
        <f aca="false">S364/U364</f>
        <v>14.4565856906806</v>
      </c>
      <c r="AF364" s="62" t="n">
        <f aca="false">EXP((((AE364-AE$376)/AE$377+2)/4-1.9)^3)</f>
        <v>0.0124275209117506</v>
      </c>
      <c r="AG364" s="62" t="n">
        <f aca="false">V364/U364</f>
        <v>0.315027274135596</v>
      </c>
      <c r="AH364" s="62" t="n">
        <f aca="false">EXP((((AG364-AG$376)/AG$377+2)/4-1.9)^3)</f>
        <v>0.000559727832495273</v>
      </c>
      <c r="AI364" s="62" t="n">
        <f aca="false">W364/U364</f>
        <v>0.02723986536602</v>
      </c>
      <c r="AJ364" s="62" t="n">
        <f aca="false">EXP((((AI364-AI$376)/AI$377+2)/4-1.9)^3)</f>
        <v>0.0143317611360256</v>
      </c>
      <c r="AK364" s="62" t="n">
        <f aca="false">Z364/U364</f>
        <v>0.195698975608164</v>
      </c>
      <c r="AL364" s="62" t="n">
        <f aca="false">EXP((((AK364-AK$376)/AK$377+2)/4-1.9)^3)</f>
        <v>0.032095645983095</v>
      </c>
      <c r="AM364" s="62" t="n">
        <f aca="false">0.01*AD364+0.15*AF364+0.24*AH364+0.25*AJ364+0.35*AL364</f>
        <v>0.0168505166616539</v>
      </c>
      <c r="AO364" s="54" t="n">
        <f aca="false">AO397</f>
        <v>1.09826390759974E-005</v>
      </c>
      <c r="AP364" s="53" t="n">
        <f aca="false">AO364*$J$376</f>
        <v>82.8053535530955</v>
      </c>
      <c r="AQ364" s="54" t="n">
        <f aca="false">AQ397</f>
        <v>0.00130612205439925</v>
      </c>
      <c r="AR364" s="53" t="n">
        <f aca="false">AQ364*$J$376</f>
        <v>9847.7149025498</v>
      </c>
      <c r="AS364" s="54" t="n">
        <f aca="false">AS397</f>
        <v>0.000472390459862553</v>
      </c>
      <c r="AT364" s="53" t="n">
        <f aca="false">AS364*$J$376</f>
        <v>3561.66298221683</v>
      </c>
      <c r="AU364" s="54" t="n">
        <f aca="false">AU397</f>
        <v>0.00220639350702697</v>
      </c>
      <c r="AV364" s="53" t="n">
        <f aca="false">AU364*$J$376</f>
        <v>16635.4546627975</v>
      </c>
      <c r="AW364" s="54" t="n">
        <f aca="false">AW397</f>
        <v>0.00536154297045095</v>
      </c>
      <c r="AX364" s="53" t="n">
        <f aca="false">AW364*$J$376</f>
        <v>40424.2057110473</v>
      </c>
    </row>
    <row r="365" customFormat="false" ht="12.8" hidden="false" customHeight="false" outlineLevel="0" collapsed="false">
      <c r="A365" s="60" t="s">
        <v>36</v>
      </c>
      <c r="B365" s="50"/>
      <c r="C365" s="50"/>
      <c r="D365" s="50"/>
      <c r="E365" s="50"/>
      <c r="F365" s="50"/>
      <c r="G365" s="50"/>
      <c r="H365" s="50"/>
      <c r="I365" s="54" t="n">
        <f aca="false">AO365+AQ365+AS365+AU365+AW365</f>
        <v>0.10073561824903</v>
      </c>
      <c r="J365" s="53" t="n">
        <f aca="false">ROUND(AP365+AR365+AT365+AV365+AX365,0)</f>
        <v>759512</v>
      </c>
      <c r="K365" s="54" t="n">
        <f aca="false">I365-DatosMinisterio!J365</f>
        <v>0</v>
      </c>
      <c r="L365" s="53" t="n">
        <f aca="false">J365-DatosMinisterio!K365</f>
        <v>0</v>
      </c>
      <c r="M365" s="54" t="n">
        <f aca="false">M398</f>
        <v>0.0567532567790089</v>
      </c>
      <c r="N365" s="53" t="n">
        <f aca="false">ROUND((N$376*M365),0)</f>
        <v>8130103</v>
      </c>
      <c r="O365" s="53" t="n">
        <f aca="false">N365-DatosMinisterio!L365</f>
        <v>0</v>
      </c>
      <c r="P365" s="55" t="n">
        <f aca="false">N365+J365</f>
        <v>8889615</v>
      </c>
      <c r="Q365" s="53" t="n">
        <f aca="false">P365-DatosMinisterio!M365</f>
        <v>0</v>
      </c>
      <c r="S365" s="55" t="n">
        <f aca="false">B365+DatosMinisterio!B365</f>
        <v>6853</v>
      </c>
      <c r="T365" s="55" t="n">
        <f aca="false">C365+DatosMinisterio!C365</f>
        <v>25</v>
      </c>
      <c r="U365" s="55" t="n">
        <f aca="false">D365+DatosMinisterio!D365</f>
        <v>295.374242424242</v>
      </c>
      <c r="V365" s="55" t="n">
        <f aca="false">E365+DatosMinisterio!E365</f>
        <v>249.578787878788</v>
      </c>
      <c r="W365" s="55" t="n">
        <f aca="false">F365+DatosMinisterio!F365</f>
        <v>35</v>
      </c>
      <c r="X365" s="55" t="n">
        <f aca="false">G365+DatosMinisterio!G365</f>
        <v>154</v>
      </c>
      <c r="Y365" s="55" t="n">
        <f aca="false">H365+DatosMinisterio!H365</f>
        <v>39</v>
      </c>
      <c r="Z365" s="55" t="n">
        <f aca="false">X365+0.33*Y365</f>
        <v>166.87</v>
      </c>
      <c r="AC365" s="61" t="n">
        <f aca="false">IF(T365&gt;0,S365/T365,0)</f>
        <v>274.12</v>
      </c>
      <c r="AD365" s="62" t="n">
        <f aca="false">EXP((((AC365-AC$376)/AC$377+2)/4-1.9)^3)</f>
        <v>0.20846355235496</v>
      </c>
      <c r="AE365" s="63" t="n">
        <f aca="false">S365/U365</f>
        <v>23.201075164019</v>
      </c>
      <c r="AF365" s="62" t="n">
        <f aca="false">EXP((((AE365-AE$376)/AE$377+2)/4-1.9)^3)</f>
        <v>0.0941635197868717</v>
      </c>
      <c r="AG365" s="62" t="n">
        <f aca="false">V365/U365</f>
        <v>0.84495786034153</v>
      </c>
      <c r="AH365" s="62" t="n">
        <f aca="false">EXP((((AG365-AG$376)/AG$377+2)/4-1.9)^3)</f>
        <v>0.622684933742827</v>
      </c>
      <c r="AI365" s="62" t="n">
        <f aca="false">W365/U365</f>
        <v>0.118493744453621</v>
      </c>
      <c r="AJ365" s="62" t="n">
        <f aca="false">EXP((((AI365-AI$376)/AI$377+2)/4-1.9)^3)</f>
        <v>0.106755412530295</v>
      </c>
      <c r="AK365" s="62" t="n">
        <f aca="false">Z365/U365</f>
        <v>0.564944318199306</v>
      </c>
      <c r="AL365" s="62" t="n">
        <f aca="false">EXP((((AK365-AK$376)/AK$377+2)/4-1.9)^3)</f>
        <v>0.315908615537407</v>
      </c>
      <c r="AM365" s="62" t="n">
        <f aca="false">0.01*AD365+0.15*AF365+0.24*AH365+0.25*AJ365+0.35*AL365</f>
        <v>0.302910416160525</v>
      </c>
      <c r="AO365" s="54" t="n">
        <f aca="false">AO398</f>
        <v>0.000763060786452132</v>
      </c>
      <c r="AP365" s="53" t="n">
        <f aca="false">AO365*$J$376</f>
        <v>5753.2181261209</v>
      </c>
      <c r="AQ365" s="54" t="n">
        <f aca="false">AQ398</f>
        <v>0.00493686844817528</v>
      </c>
      <c r="AR365" s="53" t="n">
        <f aca="false">AQ365*$J$376</f>
        <v>37222.3046271008</v>
      </c>
      <c r="AS365" s="54" t="n">
        <f aca="false">AS398</f>
        <v>0.0595165831874624</v>
      </c>
      <c r="AT365" s="53" t="n">
        <f aca="false">AS365*$J$376</f>
        <v>448734.742078599</v>
      </c>
      <c r="AU365" s="54" t="n">
        <f aca="false">AU398</f>
        <v>0.014787450657323</v>
      </c>
      <c r="AV365" s="53" t="n">
        <f aca="false">AU365*$J$376</f>
        <v>111492.335435541</v>
      </c>
      <c r="AW365" s="54" t="n">
        <f aca="false">AW398</f>
        <v>0.0207316551696171</v>
      </c>
      <c r="AX365" s="53" t="n">
        <f aca="false">AW365*$J$376</f>
        <v>156309.6104845</v>
      </c>
    </row>
    <row r="366" customFormat="false" ht="12.8" hidden="false" customHeight="false" outlineLevel="0" collapsed="false">
      <c r="A366" s="60" t="s">
        <v>37</v>
      </c>
      <c r="B366" s="50"/>
      <c r="C366" s="50"/>
      <c r="D366" s="50"/>
      <c r="E366" s="50"/>
      <c r="F366" s="50"/>
      <c r="G366" s="50"/>
      <c r="H366" s="50"/>
      <c r="I366" s="54" t="n">
        <f aca="false">AO366+AQ366+AS366+AU366+AW366</f>
        <v>0.00750763063142962</v>
      </c>
      <c r="J366" s="53" t="n">
        <f aca="false">ROUND(AP366+AR366+AT366+AV366+AX366,0)</f>
        <v>56605</v>
      </c>
      <c r="K366" s="54" t="n">
        <f aca="false">I366-DatosMinisterio!J366</f>
        <v>-1.07552855510562E-016</v>
      </c>
      <c r="L366" s="53" t="n">
        <f aca="false">J366-DatosMinisterio!K366</f>
        <v>0</v>
      </c>
      <c r="M366" s="54" t="n">
        <f aca="false">M399</f>
        <v>0.00974296465167745</v>
      </c>
      <c r="N366" s="53" t="n">
        <f aca="false">ROUND((N$376*M366),0)</f>
        <v>1395714</v>
      </c>
      <c r="O366" s="53" t="n">
        <f aca="false">N366-DatosMinisterio!L366</f>
        <v>0</v>
      </c>
      <c r="P366" s="55" t="n">
        <f aca="false">N366+J366</f>
        <v>1452319</v>
      </c>
      <c r="Q366" s="53" t="n">
        <f aca="false">P366-DatosMinisterio!M366</f>
        <v>0</v>
      </c>
      <c r="S366" s="55" t="n">
        <f aca="false">B366+DatosMinisterio!B366</f>
        <v>2966</v>
      </c>
      <c r="T366" s="55" t="n">
        <f aca="false">C366+DatosMinisterio!C366</f>
        <v>38</v>
      </c>
      <c r="U366" s="55" t="n">
        <f aca="false">D366+DatosMinisterio!D366</f>
        <v>172.494607087827</v>
      </c>
      <c r="V366" s="55" t="n">
        <f aca="false">E366+DatosMinisterio!E366</f>
        <v>70.4772727272727</v>
      </c>
      <c r="W366" s="55" t="n">
        <f aca="false">F366+DatosMinisterio!F366</f>
        <v>0</v>
      </c>
      <c r="X366" s="55" t="n">
        <f aca="false">G366+DatosMinisterio!G366</f>
        <v>12</v>
      </c>
      <c r="Y366" s="55" t="n">
        <f aca="false">H366+DatosMinisterio!H366</f>
        <v>1</v>
      </c>
      <c r="Z366" s="55" t="n">
        <f aca="false">X366+0.33*Y366</f>
        <v>12.33</v>
      </c>
      <c r="AC366" s="61" t="n">
        <f aca="false">IF(T366&gt;0,S366/T366,0)</f>
        <v>78.0526315789474</v>
      </c>
      <c r="AD366" s="62" t="n">
        <f aca="false">EXP((((AC366-AC$376)/AC$377+2)/4-1.9)^3)</f>
        <v>0.00462464794053728</v>
      </c>
      <c r="AE366" s="63" t="n">
        <f aca="false">S366/U366</f>
        <v>17.1947404621748</v>
      </c>
      <c r="AF366" s="62" t="n">
        <f aca="false">EXP((((AE366-AE$376)/AE$377+2)/4-1.9)^3)</f>
        <v>0.0256468972827025</v>
      </c>
      <c r="AG366" s="62" t="n">
        <f aca="false">V366/U366</f>
        <v>0.408576673306596</v>
      </c>
      <c r="AH366" s="62" t="n">
        <f aca="false">EXP((((AG366-AG$376)/AG$377+2)/4-1.9)^3)</f>
        <v>0.00476281621467267</v>
      </c>
      <c r="AI366" s="62" t="n">
        <f aca="false">W366/U366</f>
        <v>0</v>
      </c>
      <c r="AJ366" s="62" t="n">
        <f aca="false">EXP((((AI366-AI$376)/AI$377+2)/4-1.9)^3)</f>
        <v>0.00661125146968685</v>
      </c>
      <c r="AK366" s="62" t="n">
        <f aca="false">Z366/U366</f>
        <v>0.0714804955828102</v>
      </c>
      <c r="AL366" s="62" t="n">
        <f aca="false">EXP((((AK366-AK$376)/AK$377+2)/4-1.9)^3)</f>
        <v>0.00993376609135648</v>
      </c>
      <c r="AM366" s="62" t="n">
        <f aca="false">0.01*AD366+0.15*AF366+0.24*AH366+0.25*AJ366+0.35*AL366</f>
        <v>0.0101659879627287</v>
      </c>
      <c r="AO366" s="54" t="n">
        <f aca="false">AO399</f>
        <v>2.16176162202214E-005</v>
      </c>
      <c r="AP366" s="53" t="n">
        <f aca="false">AO366*$J$376</f>
        <v>162.989454693338</v>
      </c>
      <c r="AQ366" s="54" t="n">
        <f aca="false">AQ399</f>
        <v>0.00534692148444037</v>
      </c>
      <c r="AR366" s="53" t="n">
        <f aca="false">AQ366*$J$376</f>
        <v>40313.9646924542</v>
      </c>
      <c r="AS366" s="54" t="n">
        <f aca="false">AS399</f>
        <v>0.000313481597396268</v>
      </c>
      <c r="AT366" s="53" t="n">
        <f aca="false">AS366*$J$376</f>
        <v>2363.54434714315</v>
      </c>
      <c r="AU366" s="54" t="n">
        <f aca="false">AU399</f>
        <v>0.000574289142800649</v>
      </c>
      <c r="AV366" s="53" t="n">
        <f aca="false">AU366*$J$376</f>
        <v>4329.9443041192</v>
      </c>
      <c r="AW366" s="54" t="n">
        <f aca="false">AW399</f>
        <v>0.00125132079057212</v>
      </c>
      <c r="AX366" s="53" t="n">
        <f aca="false">AW366*$J$376</f>
        <v>9434.53206052419</v>
      </c>
    </row>
    <row r="367" customFormat="false" ht="12.8" hidden="false" customHeight="false" outlineLevel="0" collapsed="false">
      <c r="A367" s="60" t="s">
        <v>38</v>
      </c>
      <c r="B367" s="50"/>
      <c r="C367" s="50"/>
      <c r="D367" s="50"/>
      <c r="E367" s="50"/>
      <c r="F367" s="50"/>
      <c r="G367" s="50"/>
      <c r="H367" s="50"/>
      <c r="I367" s="54" t="n">
        <f aca="false">AO367+AQ367+AS367+AU367+AW367</f>
        <v>0.0781712247858681</v>
      </c>
      <c r="J367" s="53" t="n">
        <f aca="false">ROUND(AP367+AR367+AT367+AV367+AX367,0)</f>
        <v>589384</v>
      </c>
      <c r="K367" s="54" t="n">
        <f aca="false">I367-DatosMinisterio!J367</f>
        <v>0</v>
      </c>
      <c r="L367" s="53" t="n">
        <f aca="false">J367-DatosMinisterio!K367</f>
        <v>0</v>
      </c>
      <c r="M367" s="54" t="n">
        <f aca="false">M400</f>
        <v>0.0367720443325523</v>
      </c>
      <c r="N367" s="53" t="n">
        <f aca="false">ROUND((N$376*M367),0)</f>
        <v>5267724</v>
      </c>
      <c r="O367" s="53" t="n">
        <f aca="false">N367-DatosMinisterio!L367</f>
        <v>0</v>
      </c>
      <c r="P367" s="55" t="n">
        <f aca="false">N367+J367</f>
        <v>5857108</v>
      </c>
      <c r="Q367" s="53" t="n">
        <f aca="false">P367-DatosMinisterio!M367</f>
        <v>0</v>
      </c>
      <c r="S367" s="55" t="n">
        <f aca="false">B367+DatosMinisterio!B367</f>
        <v>8874</v>
      </c>
      <c r="T367" s="55" t="n">
        <f aca="false">C367+DatosMinisterio!C367</f>
        <v>72</v>
      </c>
      <c r="U367" s="55" t="n">
        <f aca="false">D367+DatosMinisterio!D367</f>
        <v>300.727272727273</v>
      </c>
      <c r="V367" s="55" t="n">
        <f aca="false">E367+DatosMinisterio!E367</f>
        <v>229.204545454545</v>
      </c>
      <c r="W367" s="55" t="n">
        <f aca="false">F367+DatosMinisterio!F367</f>
        <v>15</v>
      </c>
      <c r="X367" s="55" t="n">
        <f aca="false">G367+DatosMinisterio!G367</f>
        <v>73</v>
      </c>
      <c r="Y367" s="55" t="n">
        <f aca="false">H367+DatosMinisterio!H367</f>
        <v>10</v>
      </c>
      <c r="Z367" s="55" t="n">
        <f aca="false">X367+0.33*Y367</f>
        <v>76.3</v>
      </c>
      <c r="AC367" s="61" t="n">
        <f aca="false">IF(T367&gt;0,S367/T367,0)</f>
        <v>123.25</v>
      </c>
      <c r="AD367" s="62" t="n">
        <f aca="false">EXP((((AC367-AC$376)/AC$377+2)/4-1.9)^3)</f>
        <v>0.0147178818877749</v>
      </c>
      <c r="AE367" s="63" t="n">
        <f aca="false">S367/U367</f>
        <v>29.5084643288996</v>
      </c>
      <c r="AF367" s="62" t="n">
        <f aca="false">EXP((((AE367-AE$376)/AE$377+2)/4-1.9)^3)</f>
        <v>0.253080861096366</v>
      </c>
      <c r="AG367" s="62" t="n">
        <f aca="false">V367/U367</f>
        <v>0.762167472793226</v>
      </c>
      <c r="AH367" s="62" t="n">
        <f aca="false">EXP((((AG367-AG$376)/AG$377+2)/4-1.9)^3)</f>
        <v>0.408947835785812</v>
      </c>
      <c r="AI367" s="62" t="n">
        <f aca="false">W367/U367</f>
        <v>0.0498790810157194</v>
      </c>
      <c r="AJ367" s="62" t="n">
        <f aca="false">EXP((((AI367-AI$376)/AI$377+2)/4-1.9)^3)</f>
        <v>0.0255710028461565</v>
      </c>
      <c r="AK367" s="62" t="n">
        <f aca="false">Z367/U367</f>
        <v>0.253718258766626</v>
      </c>
      <c r="AL367" s="62" t="n">
        <f aca="false">EXP((((AK367-AK$376)/AK$377+2)/4-1.9)^3)</f>
        <v>0.0514438424419029</v>
      </c>
      <c r="AM367" s="62" t="n">
        <f aca="false">0.01*AD367+0.15*AF367+0.24*AH367+0.25*AJ367+0.35*AL367</f>
        <v>0.160654884138133</v>
      </c>
      <c r="AO367" s="54" t="n">
        <f aca="false">AO400</f>
        <v>5.88223265922107E-005</v>
      </c>
      <c r="AP367" s="53" t="n">
        <f aca="false">AO367*$J$376</f>
        <v>443.500284091901</v>
      </c>
      <c r="AQ367" s="54" t="n">
        <f aca="false">AQ400</f>
        <v>0.0253102993189506</v>
      </c>
      <c r="AR367" s="53" t="n">
        <f aca="false">AQ367*$J$376</f>
        <v>190831.02605282</v>
      </c>
      <c r="AS367" s="54" t="n">
        <f aca="false">AS400</f>
        <v>0.0379797734838912</v>
      </c>
      <c r="AT367" s="53" t="n">
        <f aca="false">AS367*$J$376</f>
        <v>286354.540965782</v>
      </c>
      <c r="AU367" s="54" t="n">
        <f aca="false">AU400</f>
        <v>0.00275113285883877</v>
      </c>
      <c r="AV367" s="53" t="n">
        <f aca="false">AU367*$J$376</f>
        <v>20742.6036193394</v>
      </c>
      <c r="AW367" s="54" t="n">
        <f aca="false">AW400</f>
        <v>0.0120711967975953</v>
      </c>
      <c r="AX367" s="53" t="n">
        <f aca="false">AW367*$J$376</f>
        <v>91012.7075757604</v>
      </c>
    </row>
    <row r="368" customFormat="false" ht="12.8" hidden="false" customHeight="false" outlineLevel="0" collapsed="false">
      <c r="A368" s="60" t="s">
        <v>39</v>
      </c>
      <c r="B368" s="50"/>
      <c r="C368" s="50"/>
      <c r="D368" s="50"/>
      <c r="E368" s="50"/>
      <c r="F368" s="50"/>
      <c r="G368" s="50"/>
      <c r="H368" s="50"/>
      <c r="I368" s="54" t="n">
        <f aca="false">AO368+AQ368+AS368+AU368+AW368</f>
        <v>0.00987890387909272</v>
      </c>
      <c r="J368" s="53" t="n">
        <f aca="false">ROUND(AP368+AR368+AT368+AV368+AX368,0)</f>
        <v>74484</v>
      </c>
      <c r="K368" s="54" t="n">
        <f aca="false">I368-DatosMinisterio!J368</f>
        <v>3.64291929955129E-017</v>
      </c>
      <c r="L368" s="53" t="n">
        <f aca="false">J368-DatosMinisterio!K368</f>
        <v>0</v>
      </c>
      <c r="M368" s="54" t="n">
        <f aca="false">M401</f>
        <v>0.0130160169119541</v>
      </c>
      <c r="N368" s="53" t="n">
        <f aca="false">ROUND((N$376*M368),0)</f>
        <v>1864590</v>
      </c>
      <c r="O368" s="53" t="n">
        <f aca="false">N368-DatosMinisterio!L368</f>
        <v>0</v>
      </c>
      <c r="P368" s="55" t="n">
        <f aca="false">N368+J368</f>
        <v>1939074</v>
      </c>
      <c r="Q368" s="53" t="n">
        <f aca="false">P368-DatosMinisterio!M368</f>
        <v>0</v>
      </c>
      <c r="S368" s="55" t="n">
        <f aca="false">B368+DatosMinisterio!B368</f>
        <v>17362</v>
      </c>
      <c r="T368" s="55" t="n">
        <f aca="false">C368+DatosMinisterio!C368</f>
        <v>185</v>
      </c>
      <c r="U368" s="55" t="n">
        <f aca="false">D368+DatosMinisterio!D368</f>
        <v>423.4718798151</v>
      </c>
      <c r="V368" s="55" t="n">
        <f aca="false">E368+DatosMinisterio!E368</f>
        <v>200.062788906009</v>
      </c>
      <c r="W368" s="55" t="n">
        <f aca="false">F368+DatosMinisterio!F368</f>
        <v>20</v>
      </c>
      <c r="X368" s="55" t="n">
        <f aca="false">G368+DatosMinisterio!G368</f>
        <v>31</v>
      </c>
      <c r="Y368" s="55" t="n">
        <f aca="false">H368+DatosMinisterio!H368</f>
        <v>2</v>
      </c>
      <c r="Z368" s="55" t="n">
        <f aca="false">X368+0.33*Y368</f>
        <v>31.66</v>
      </c>
      <c r="AC368" s="61" t="n">
        <f aca="false">IF(T368&gt;0,S368/T368,0)</f>
        <v>93.8486486486486</v>
      </c>
      <c r="AD368" s="62" t="n">
        <f aca="false">EXP((((AC368-AC$376)/AC$377+2)/4-1.9)^3)</f>
        <v>0.00708038228964856</v>
      </c>
      <c r="AE368" s="63" t="n">
        <f aca="false">S368/U368</f>
        <v>40.9991804121226</v>
      </c>
      <c r="AF368" s="62" t="n">
        <f aca="false">EXP((((AE368-AE$376)/AE$377+2)/4-1.9)^3)</f>
        <v>0.698458975386573</v>
      </c>
      <c r="AG368" s="62" t="n">
        <f aca="false">V368/U368</f>
        <v>0.472434649009899</v>
      </c>
      <c r="AH368" s="62" t="n">
        <f aca="false">EXP((((AG368-AG$376)/AG$377+2)/4-1.9)^3)</f>
        <v>0.0157853770160962</v>
      </c>
      <c r="AI368" s="62" t="n">
        <f aca="false">W368/U368</f>
        <v>0.0472286377285136</v>
      </c>
      <c r="AJ368" s="62" t="n">
        <f aca="false">EXP((((AI368-AI$376)/AI$377+2)/4-1.9)^3)</f>
        <v>0.0239646916998484</v>
      </c>
      <c r="AK368" s="62" t="n">
        <f aca="false">Z368/U368</f>
        <v>0.074762933524237</v>
      </c>
      <c r="AL368" s="62" t="n">
        <f aca="false">EXP((((AK368-AK$376)/AK$377+2)/4-1.9)^3)</f>
        <v>0.010277138932561</v>
      </c>
      <c r="AM368" s="62" t="n">
        <f aca="false">0.01*AD368+0.15*AF368+0.24*AH368+0.25*AJ368+0.35*AL368</f>
        <v>0.118216312166104</v>
      </c>
      <c r="AO368" s="54" t="n">
        <f aca="false">AO401</f>
        <v>2.68286332315652E-005</v>
      </c>
      <c r="AP368" s="53" t="n">
        <f aca="false">AO368*$J$376</f>
        <v>202.278746002069</v>
      </c>
      <c r="AQ368" s="54" t="n">
        <f aca="false">AQ401</f>
        <v>0.00140954672257135</v>
      </c>
      <c r="AR368" s="53" t="n">
        <f aca="false">AQ368*$J$376</f>
        <v>10627.5016327556</v>
      </c>
      <c r="AS368" s="54" t="n">
        <f aca="false">AS401</f>
        <v>0.00354004001596041</v>
      </c>
      <c r="AT368" s="53" t="n">
        <f aca="false">AS368*$J$376</f>
        <v>26690.6945666961</v>
      </c>
      <c r="AU368" s="54" t="n">
        <f aca="false">AU401</f>
        <v>0.00307731004846951</v>
      </c>
      <c r="AV368" s="53" t="n">
        <f aca="false">AU368*$J$376</f>
        <v>23201.8684027336</v>
      </c>
      <c r="AW368" s="54" t="n">
        <f aca="false">AW401</f>
        <v>0.00182517845885988</v>
      </c>
      <c r="AX368" s="53" t="n">
        <f aca="false">AW368*$J$376</f>
        <v>13761.223193949</v>
      </c>
    </row>
    <row r="369" customFormat="false" ht="12.8" hidden="false" customHeight="false" outlineLevel="0" collapsed="false">
      <c r="A369" s="60" t="s">
        <v>40</v>
      </c>
      <c r="B369" s="50"/>
      <c r="C369" s="50"/>
      <c r="D369" s="50"/>
      <c r="E369" s="50"/>
      <c r="F369" s="50"/>
      <c r="G369" s="50"/>
      <c r="H369" s="50"/>
      <c r="I369" s="54" t="n">
        <f aca="false">AO369+AQ369+AS369+AU369+AW369</f>
        <v>0.010025431459217</v>
      </c>
      <c r="J369" s="53" t="n">
        <f aca="false">ROUND(AP369+AR369+AT369+AV369+AX369,0)</f>
        <v>75588</v>
      </c>
      <c r="K369" s="54" t="n">
        <f aca="false">I369-DatosMinisterio!J369</f>
        <v>-8.32667268468867E-017</v>
      </c>
      <c r="L369" s="53" t="n">
        <f aca="false">J369-DatosMinisterio!K369</f>
        <v>0</v>
      </c>
      <c r="M369" s="54" t="n">
        <f aca="false">M402</f>
        <v>0.0260231987385968</v>
      </c>
      <c r="N369" s="53" t="n">
        <f aca="false">ROUND((N$376*M369),0)</f>
        <v>3727915</v>
      </c>
      <c r="O369" s="53" t="n">
        <f aca="false">N369-DatosMinisterio!L369</f>
        <v>2</v>
      </c>
      <c r="P369" s="55" t="n">
        <f aca="false">N369+J369</f>
        <v>3803503</v>
      </c>
      <c r="Q369" s="53" t="n">
        <f aca="false">P369-DatosMinisterio!M369</f>
        <v>2</v>
      </c>
      <c r="S369" s="55" t="n">
        <f aca="false">B369+DatosMinisterio!B369</f>
        <v>5847</v>
      </c>
      <c r="T369" s="55" t="n">
        <f aca="false">C369+DatosMinisterio!C369</f>
        <v>34</v>
      </c>
      <c r="U369" s="55" t="n">
        <f aca="false">D369+DatosMinisterio!D369</f>
        <v>292.355265946175</v>
      </c>
      <c r="V369" s="55" t="n">
        <f aca="false">E369+DatosMinisterio!E369</f>
        <v>165.833333333333</v>
      </c>
      <c r="W369" s="55" t="n">
        <f aca="false">F369+DatosMinisterio!F369</f>
        <v>6</v>
      </c>
      <c r="X369" s="55" t="n">
        <f aca="false">G369+DatosMinisterio!G369</f>
        <v>17</v>
      </c>
      <c r="Y369" s="55" t="n">
        <f aca="false">H369+DatosMinisterio!H369</f>
        <v>6</v>
      </c>
      <c r="Z369" s="55" t="n">
        <f aca="false">X369+0.33*Y369</f>
        <v>18.98</v>
      </c>
      <c r="AC369" s="61" t="n">
        <f aca="false">IF(T369&gt;0,S369/T369,0)</f>
        <v>171.970588235294</v>
      </c>
      <c r="AD369" s="62" t="n">
        <f aca="false">EXP((((AC369-AC$376)/AC$377+2)/4-1.9)^3)</f>
        <v>0.0419507828408791</v>
      </c>
      <c r="AE369" s="63" t="n">
        <f aca="false">S369/U369</f>
        <v>19.9996397570498</v>
      </c>
      <c r="AF369" s="62" t="n">
        <f aca="false">EXP((((AE369-AE$376)/AE$377+2)/4-1.9)^3)</f>
        <v>0.0493544730180012</v>
      </c>
      <c r="AG369" s="62" t="n">
        <f aca="false">V369/U369</f>
        <v>0.567232243266192</v>
      </c>
      <c r="AH369" s="62" t="n">
        <f aca="false">EXP((((AG369-AG$376)/AG$377+2)/4-1.9)^3)</f>
        <v>0.0657212216464714</v>
      </c>
      <c r="AI369" s="62" t="n">
        <f aca="false">W369/U369</f>
        <v>0.0205229756357618</v>
      </c>
      <c r="AJ369" s="62" t="n">
        <f aca="false">EXP((((AI369-AI$376)/AI$377+2)/4-1.9)^3)</f>
        <v>0.0119373862585062</v>
      </c>
      <c r="AK369" s="62" t="n">
        <f aca="false">Z369/U369</f>
        <v>0.0649210129277931</v>
      </c>
      <c r="AL369" s="62" t="n">
        <f aca="false">EXP((((AK369-AK$376)/AK$377+2)/4-1.9)^3)</f>
        <v>0.0092769055443267</v>
      </c>
      <c r="AM369" s="62" t="n">
        <f aca="false">0.01*AD369+0.15*AF369+0.24*AH369+0.25*AJ369+0.35*AL369</f>
        <v>0.029827035481403</v>
      </c>
      <c r="AO369" s="54" t="n">
        <f aca="false">AO402</f>
        <v>0.000136073483494913</v>
      </c>
      <c r="AP369" s="53" t="n">
        <f aca="false">AO369*$J$376</f>
        <v>1025.94766449377</v>
      </c>
      <c r="AQ369" s="54" t="n">
        <f aca="false">AQ402</f>
        <v>0.00315672975230094</v>
      </c>
      <c r="AR369" s="53" t="n">
        <f aca="false">AQ369*$J$376</f>
        <v>23800.6658875035</v>
      </c>
      <c r="AS369" s="54" t="n">
        <f aca="false">AS402</f>
        <v>0.00464924036652037</v>
      </c>
      <c r="AT369" s="53" t="n">
        <f aca="false">AS369*$J$376</f>
        <v>35053.6869725986</v>
      </c>
      <c r="AU369" s="54" t="n">
        <f aca="false">AU402</f>
        <v>0.000794065851360173</v>
      </c>
      <c r="AV369" s="53" t="n">
        <f aca="false">AU369*$J$376</f>
        <v>5986.98574280039</v>
      </c>
      <c r="AW369" s="54" t="n">
        <f aca="false">AW402</f>
        <v>0.00128932200554062</v>
      </c>
      <c r="AX369" s="53" t="n">
        <f aca="false">AW369*$J$376</f>
        <v>9721.04826297238</v>
      </c>
    </row>
    <row r="370" customFormat="false" ht="12.8" hidden="false" customHeight="false" outlineLevel="0" collapsed="false">
      <c r="A370" s="60" t="s">
        <v>41</v>
      </c>
      <c r="B370" s="50"/>
      <c r="C370" s="50"/>
      <c r="D370" s="50"/>
      <c r="E370" s="50"/>
      <c r="F370" s="50"/>
      <c r="G370" s="50"/>
      <c r="H370" s="50"/>
      <c r="I370" s="54" t="n">
        <f aca="false">AO370+AQ370+AS370+AU370+AW370</f>
        <v>0.0121239119108901</v>
      </c>
      <c r="J370" s="53" t="n">
        <f aca="false">ROUND(AP370+AR370+AT370+AV370+AX370,0)</f>
        <v>91410</v>
      </c>
      <c r="K370" s="54" t="n">
        <f aca="false">I370-DatosMinisterio!J370</f>
        <v>-6.76542155630955E-017</v>
      </c>
      <c r="L370" s="53" t="n">
        <f aca="false">J370-DatosMinisterio!K370</f>
        <v>0</v>
      </c>
      <c r="M370" s="54" t="n">
        <f aca="false">M403</f>
        <v>0.011716268377997</v>
      </c>
      <c r="N370" s="53" t="n">
        <f aca="false">ROUND((N$376*M370),0)</f>
        <v>1678397</v>
      </c>
      <c r="O370" s="53" t="n">
        <f aca="false">N370-DatosMinisterio!L370</f>
        <v>0</v>
      </c>
      <c r="P370" s="55" t="n">
        <f aca="false">N370+J370</f>
        <v>1769807</v>
      </c>
      <c r="Q370" s="53" t="n">
        <f aca="false">P370-DatosMinisterio!M370</f>
        <v>0</v>
      </c>
      <c r="S370" s="55" t="n">
        <f aca="false">B370+DatosMinisterio!B370</f>
        <v>6581</v>
      </c>
      <c r="T370" s="55" t="n">
        <f aca="false">C370+DatosMinisterio!C370</f>
        <v>58</v>
      </c>
      <c r="U370" s="55" t="n">
        <f aca="false">D370+DatosMinisterio!D370</f>
        <v>388.041402562851</v>
      </c>
      <c r="V370" s="55" t="n">
        <f aca="false">E370+DatosMinisterio!E370</f>
        <v>219.335409099792</v>
      </c>
      <c r="W370" s="55" t="n">
        <f aca="false">F370+DatosMinisterio!F370</f>
        <v>0</v>
      </c>
      <c r="X370" s="55" t="n">
        <f aca="false">G370+DatosMinisterio!G370</f>
        <v>6</v>
      </c>
      <c r="Y370" s="55" t="n">
        <f aca="false">H370+DatosMinisterio!H370</f>
        <v>3</v>
      </c>
      <c r="Z370" s="55" t="n">
        <f aca="false">X370+0.33*Y370</f>
        <v>6.99</v>
      </c>
      <c r="AC370" s="61" t="n">
        <f aca="false">IF(T370&gt;0,S370/T370,0)</f>
        <v>113.465517241379</v>
      </c>
      <c r="AD370" s="62" t="n">
        <f aca="false">EXP((((AC370-AC$376)/AC$377+2)/4-1.9)^3)</f>
        <v>0.0116369058098751</v>
      </c>
      <c r="AE370" s="63" t="n">
        <f aca="false">S370/U370</f>
        <v>16.9595304947752</v>
      </c>
      <c r="AF370" s="62" t="n">
        <f aca="false">EXP((((AE370-AE$376)/AE$377+2)/4-1.9)^3)</f>
        <v>0.0241812696456046</v>
      </c>
      <c r="AG370" s="62" t="n">
        <f aca="false">V370/U370</f>
        <v>0.565237131015334</v>
      </c>
      <c r="AH370" s="62" t="n">
        <f aca="false">EXP((((AG370-AG$376)/AG$377+2)/4-1.9)^3)</f>
        <v>0.0640346575485839</v>
      </c>
      <c r="AI370" s="62" t="n">
        <f aca="false">W370/U370</f>
        <v>0</v>
      </c>
      <c r="AJ370" s="62" t="n">
        <f aca="false">EXP((((AI370-AI$376)/AI$377+2)/4-1.9)^3)</f>
        <v>0.00661125146968685</v>
      </c>
      <c r="AK370" s="62" t="n">
        <f aca="false">Z370/U370</f>
        <v>0.0180135417350674</v>
      </c>
      <c r="AL370" s="62" t="n">
        <f aca="false">EXP((((AK370-AK$376)/AK$377+2)/4-1.9)^3)</f>
        <v>0.00557611510262087</v>
      </c>
      <c r="AM370" s="62" t="n">
        <f aca="false">0.01*AD370+0.15*AF370+0.24*AH370+0.25*AJ370+0.35*AL370</f>
        <v>0.0227163304699386</v>
      </c>
      <c r="AO370" s="54" t="n">
        <f aca="false">AO403</f>
        <v>5.0338072826862E-005</v>
      </c>
      <c r="AP370" s="53" t="n">
        <f aca="false">AO370*$J$376</f>
        <v>379.531903831706</v>
      </c>
      <c r="AQ370" s="54" t="n">
        <f aca="false">AQ403</f>
        <v>0.00746762689482231</v>
      </c>
      <c r="AR370" s="53" t="n">
        <f aca="false">AQ370*$J$376</f>
        <v>56303.3603261891</v>
      </c>
      <c r="AS370" s="54" t="n">
        <f aca="false">AS403</f>
        <v>0.00317266988367234</v>
      </c>
      <c r="AT370" s="53" t="n">
        <f aca="false">AS370*$J$376</f>
        <v>23920.8490424591</v>
      </c>
      <c r="AU370" s="54" t="n">
        <f aca="false">AU403</f>
        <v>0.000510378954417899</v>
      </c>
      <c r="AV370" s="53" t="n">
        <f aca="false">AU370*$J$376</f>
        <v>3848.0832770875</v>
      </c>
      <c r="AW370" s="54" t="n">
        <f aca="false">AW403</f>
        <v>0.000922898105150721</v>
      </c>
      <c r="AX370" s="53" t="n">
        <f aca="false">AW370*$J$376</f>
        <v>6958.33700458258</v>
      </c>
    </row>
    <row r="371" customFormat="false" ht="12.8" hidden="false" customHeight="false" outlineLevel="0" collapsed="false">
      <c r="A371" s="60" t="s">
        <v>42</v>
      </c>
      <c r="B371" s="50"/>
      <c r="C371" s="50"/>
      <c r="D371" s="50"/>
      <c r="E371" s="50"/>
      <c r="F371" s="50"/>
      <c r="G371" s="50"/>
      <c r="H371" s="50"/>
      <c r="I371" s="54" t="n">
        <f aca="false">AO371+AQ371+AS371+AU371+AW371</f>
        <v>0.0411588941441097</v>
      </c>
      <c r="J371" s="53" t="n">
        <f aca="false">ROUND(AP371+AR371+AT371+AV371+AX371,0)</f>
        <v>310324</v>
      </c>
      <c r="K371" s="54" t="n">
        <f aca="false">I371-DatosMinisterio!J371</f>
        <v>-1.52655665885959E-016</v>
      </c>
      <c r="L371" s="53" t="n">
        <f aca="false">J371-DatosMinisterio!K371</f>
        <v>0</v>
      </c>
      <c r="M371" s="54" t="n">
        <f aca="false">M404</f>
        <v>0.0150992675195911</v>
      </c>
      <c r="N371" s="53" t="n">
        <f aca="false">ROUND((N$376*M371),0)</f>
        <v>2163023</v>
      </c>
      <c r="O371" s="53" t="n">
        <f aca="false">N371-DatosMinisterio!L371</f>
        <v>0</v>
      </c>
      <c r="P371" s="55" t="n">
        <f aca="false">N371+J371</f>
        <v>2473347</v>
      </c>
      <c r="Q371" s="53" t="n">
        <f aca="false">P371-DatosMinisterio!M371</f>
        <v>0</v>
      </c>
      <c r="S371" s="55" t="n">
        <f aca="false">B371+DatosMinisterio!B371</f>
        <v>10165</v>
      </c>
      <c r="T371" s="55" t="n">
        <f aca="false">C371+DatosMinisterio!C371</f>
        <v>63</v>
      </c>
      <c r="U371" s="55" t="n">
        <f aca="false">D371+DatosMinisterio!D371</f>
        <v>332.727272727273</v>
      </c>
      <c r="V371" s="55" t="n">
        <f aca="false">E371+DatosMinisterio!E371</f>
        <v>148.909090909091</v>
      </c>
      <c r="W371" s="55" t="n">
        <f aca="false">F371+DatosMinisterio!F371</f>
        <v>4</v>
      </c>
      <c r="X371" s="55" t="n">
        <f aca="false">G371+DatosMinisterio!G371</f>
        <v>20</v>
      </c>
      <c r="Y371" s="55" t="n">
        <f aca="false">H371+DatosMinisterio!H371</f>
        <v>0</v>
      </c>
      <c r="Z371" s="55" t="n">
        <f aca="false">X371+0.33*Y371</f>
        <v>20</v>
      </c>
      <c r="AC371" s="61" t="n">
        <f aca="false">IF(T371&gt;0,S371/T371,0)</f>
        <v>161.349206349206</v>
      </c>
      <c r="AD371" s="62" t="n">
        <f aca="false">EXP((((AC371-AC$376)/AC$377+2)/4-1.9)^3)</f>
        <v>0.0339524302144578</v>
      </c>
      <c r="AE371" s="63" t="n">
        <f aca="false">S371/U371</f>
        <v>30.5505464480874</v>
      </c>
      <c r="AF371" s="62" t="n">
        <f aca="false">EXP((((AE371-AE$376)/AE$377+2)/4-1.9)^3)</f>
        <v>0.288361972353024</v>
      </c>
      <c r="AG371" s="62" t="n">
        <f aca="false">V371/U371</f>
        <v>0.447540983606557</v>
      </c>
      <c r="AH371" s="62" t="n">
        <f aca="false">EXP((((AG371-AG$376)/AG$377+2)/4-1.9)^3)</f>
        <v>0.0101348140602265</v>
      </c>
      <c r="AI371" s="62" t="n">
        <f aca="false">W371/U371</f>
        <v>0.0120218579234973</v>
      </c>
      <c r="AJ371" s="62" t="n">
        <f aca="false">EXP((((AI371-AI$376)/AI$377+2)/4-1.9)^3)</f>
        <v>0.00940166433127211</v>
      </c>
      <c r="AK371" s="62" t="n">
        <f aca="false">Z371/U371</f>
        <v>0.0601092896174863</v>
      </c>
      <c r="AL371" s="62" t="n">
        <f aca="false">EXP((((AK371-AK$376)/AK$377+2)/4-1.9)^3)</f>
        <v>0.00881907212739151</v>
      </c>
      <c r="AM371" s="62" t="n">
        <f aca="false">0.01*AD371+0.15*AF371+0.24*AH371+0.25*AJ371+0.35*AL371</f>
        <v>0.0514632668569575</v>
      </c>
      <c r="AO371" s="54" t="n">
        <f aca="false">AO404</f>
        <v>0.000357736762297065</v>
      </c>
      <c r="AP371" s="53" t="n">
        <f aca="false">AO371*$J$376</f>
        <v>2697.21319948393</v>
      </c>
      <c r="AQ371" s="54" t="n">
        <f aca="false">AQ404</f>
        <v>0.0383871276768055</v>
      </c>
      <c r="AR371" s="53" t="n">
        <f aca="false">AQ371*$J$376</f>
        <v>289425.852672576</v>
      </c>
      <c r="AS371" s="54" t="n">
        <f aca="false">AS404</f>
        <v>0.000537290212601761</v>
      </c>
      <c r="AT371" s="53" t="n">
        <f aca="false">AS371*$J$376</f>
        <v>4050.98498705478</v>
      </c>
      <c r="AU371" s="54" t="n">
        <f aca="false">AU404</f>
        <v>0.00056666622513891</v>
      </c>
      <c r="AV371" s="53" t="n">
        <f aca="false">AU371*$J$376</f>
        <v>4272.47010436461</v>
      </c>
      <c r="AW371" s="54" t="n">
        <f aca="false">AW404</f>
        <v>0.00131007326726644</v>
      </c>
      <c r="AX371" s="53" t="n">
        <f aca="false">AW371*$J$376</f>
        <v>9877.50570020481</v>
      </c>
    </row>
    <row r="372" customFormat="false" ht="12.8" hidden="false" customHeight="false" outlineLevel="0" collapsed="false">
      <c r="A372" s="60" t="s">
        <v>43</v>
      </c>
      <c r="B372" s="50"/>
      <c r="C372" s="50"/>
      <c r="D372" s="50"/>
      <c r="E372" s="50"/>
      <c r="F372" s="50"/>
      <c r="G372" s="50"/>
      <c r="H372" s="50"/>
      <c r="I372" s="54" t="n">
        <f aca="false">AO372+AQ372+AS372+AU372+AW372</f>
        <v>0.0152191474621069</v>
      </c>
      <c r="J372" s="53" t="n">
        <f aca="false">ROUND(AP372+AR372+AT372+AV372+AX372,0)</f>
        <v>114747</v>
      </c>
      <c r="K372" s="54" t="n">
        <f aca="false">I372-DatosMinisterio!J372</f>
        <v>1.56125112837913E-016</v>
      </c>
      <c r="L372" s="53" t="n">
        <f aca="false">J372-DatosMinisterio!K372</f>
        <v>0</v>
      </c>
      <c r="M372" s="54" t="n">
        <f aca="false">M405</f>
        <v>0.014007307385478</v>
      </c>
      <c r="N372" s="53" t="n">
        <f aca="false">ROUND((N$376*M372),0)</f>
        <v>2006596</v>
      </c>
      <c r="O372" s="53" t="n">
        <f aca="false">N372-DatosMinisterio!L372</f>
        <v>0</v>
      </c>
      <c r="P372" s="55" t="n">
        <f aca="false">N372+J372</f>
        <v>2121343</v>
      </c>
      <c r="Q372" s="53" t="n">
        <f aca="false">P372-DatosMinisterio!M372</f>
        <v>0</v>
      </c>
      <c r="S372" s="55" t="n">
        <f aca="false">B372+DatosMinisterio!B372</f>
        <v>4411</v>
      </c>
      <c r="T372" s="55" t="n">
        <f aca="false">C372+DatosMinisterio!C372</f>
        <v>32</v>
      </c>
      <c r="U372" s="55" t="n">
        <f aca="false">D372+DatosMinisterio!D372</f>
        <v>288.307954545455</v>
      </c>
      <c r="V372" s="55" t="n">
        <f aca="false">E372+DatosMinisterio!E372</f>
        <v>159.215909090909</v>
      </c>
      <c r="W372" s="55" t="n">
        <f aca="false">F372+DatosMinisterio!F372</f>
        <v>33</v>
      </c>
      <c r="X372" s="55" t="n">
        <f aca="false">G372+DatosMinisterio!G372</f>
        <v>44</v>
      </c>
      <c r="Y372" s="55" t="n">
        <f aca="false">H372+DatosMinisterio!H372</f>
        <v>1</v>
      </c>
      <c r="Z372" s="55" t="n">
        <f aca="false">X372+0.33*Y372</f>
        <v>44.33</v>
      </c>
      <c r="AC372" s="61" t="n">
        <f aca="false">IF(T372&gt;0,S372/T372,0)</f>
        <v>137.84375</v>
      </c>
      <c r="AD372" s="62" t="n">
        <f aca="false">EXP((((AC372-AC$376)/AC$377+2)/4-1.9)^3)</f>
        <v>0.0205697054928261</v>
      </c>
      <c r="AE372" s="63" t="n">
        <f aca="false">S372/U372</f>
        <v>15.2996125512886</v>
      </c>
      <c r="AF372" s="62" t="n">
        <f aca="false">EXP((((AE372-AE$376)/AE$377+2)/4-1.9)^3)</f>
        <v>0.0156785496384449</v>
      </c>
      <c r="AG372" s="62" t="n">
        <f aca="false">V372/U372</f>
        <v>0.552242512149649</v>
      </c>
      <c r="AH372" s="62" t="n">
        <f aca="false">EXP((((AG372-AG$376)/AG$377+2)/4-1.9)^3)</f>
        <v>0.0538410965013733</v>
      </c>
      <c r="AI372" s="62" t="n">
        <f aca="false">W372/U372</f>
        <v>0.114460941780214</v>
      </c>
      <c r="AJ372" s="62" t="n">
        <f aca="false">EXP((((AI372-AI$376)/AI$377+2)/4-1.9)^3)</f>
        <v>0.0994039439070083</v>
      </c>
      <c r="AK372" s="62" t="n">
        <f aca="false">Z372/U372</f>
        <v>0.153759198458088</v>
      </c>
      <c r="AL372" s="62" t="n">
        <f aca="false">EXP((((AK372-AK$376)/AK$377+2)/4-1.9)^3)</f>
        <v>0.0221587487947037</v>
      </c>
      <c r="AM372" s="62" t="n">
        <f aca="false">0.01*AD372+0.15*AF372+0.24*AH372+0.25*AJ372+0.35*AL372</f>
        <v>0.0480858907159229</v>
      </c>
      <c r="AO372" s="54" t="n">
        <f aca="false">AO405</f>
        <v>9.98885554874268E-005</v>
      </c>
      <c r="AP372" s="53" t="n">
        <f aca="false">AO372*$J$376</f>
        <v>753.125646377777</v>
      </c>
      <c r="AQ372" s="54" t="n">
        <f aca="false">AQ405</f>
        <v>0.000354602582855604</v>
      </c>
      <c r="AR372" s="53" t="n">
        <f aca="false">AQ372*$J$376</f>
        <v>2673.5825552505</v>
      </c>
      <c r="AS372" s="54" t="n">
        <f aca="false">AS405</f>
        <v>0.0071685996304677</v>
      </c>
      <c r="AT372" s="53" t="n">
        <f aca="false">AS372*$J$376</f>
        <v>54048.7967212525</v>
      </c>
      <c r="AU372" s="54" t="n">
        <f aca="false">AU405</f>
        <v>0.00534197151560348</v>
      </c>
      <c r="AV372" s="53" t="n">
        <f aca="false">AU372*$J$376</f>
        <v>40276.6436153634</v>
      </c>
      <c r="AW372" s="54" t="n">
        <f aca="false">AW405</f>
        <v>0.00225408517769264</v>
      </c>
      <c r="AX372" s="53" t="n">
        <f aca="false">AW372*$J$376</f>
        <v>16995.0335967569</v>
      </c>
    </row>
    <row r="373" customFormat="false" ht="12.8" hidden="false" customHeight="false" outlineLevel="0" collapsed="false">
      <c r="A373" s="60" t="s">
        <v>44</v>
      </c>
      <c r="B373" s="50"/>
      <c r="C373" s="50"/>
      <c r="D373" s="50"/>
      <c r="E373" s="50"/>
      <c r="F373" s="50"/>
      <c r="G373" s="50"/>
      <c r="H373" s="50"/>
      <c r="I373" s="54" t="n">
        <f aca="false">AO373+AQ373+AS373+AU373+AW373</f>
        <v>0.0176135496845209</v>
      </c>
      <c r="J373" s="53" t="n">
        <f aca="false">ROUND(AP373+AR373+AT373+AV373+AX373,0)</f>
        <v>132800</v>
      </c>
      <c r="K373" s="54" t="n">
        <f aca="false">I373-DatosMinisterio!J373</f>
        <v>0</v>
      </c>
      <c r="L373" s="53" t="n">
        <f aca="false">J373-DatosMinisterio!K373</f>
        <v>0</v>
      </c>
      <c r="M373" s="54" t="n">
        <f aca="false">M406</f>
        <v>0.00847428756528673</v>
      </c>
      <c r="N373" s="53" t="n">
        <f aca="false">ROUND((N$376*M373),0)</f>
        <v>1213971</v>
      </c>
      <c r="O373" s="53" t="n">
        <f aca="false">N373-DatosMinisterio!L373</f>
        <v>0</v>
      </c>
      <c r="P373" s="55" t="n">
        <f aca="false">N373+J373</f>
        <v>1346771</v>
      </c>
      <c r="Q373" s="53" t="n">
        <f aca="false">P373-DatosMinisterio!M373</f>
        <v>0</v>
      </c>
      <c r="S373" s="55" t="n">
        <f aca="false">B373+DatosMinisterio!B373</f>
        <v>5248</v>
      </c>
      <c r="T373" s="55" t="n">
        <f aca="false">C373+DatosMinisterio!C373</f>
        <v>23</v>
      </c>
      <c r="U373" s="55" t="n">
        <f aca="false">D373+DatosMinisterio!D373</f>
        <v>248.966666666667</v>
      </c>
      <c r="V373" s="55" t="n">
        <f aca="false">E373+DatosMinisterio!E373</f>
        <v>158.512121212121</v>
      </c>
      <c r="W373" s="55" t="n">
        <f aca="false">F373+DatosMinisterio!F373</f>
        <v>7</v>
      </c>
      <c r="X373" s="55" t="n">
        <f aca="false">G373+DatosMinisterio!G373</f>
        <v>28</v>
      </c>
      <c r="Y373" s="55" t="n">
        <f aca="false">H373+DatosMinisterio!H373</f>
        <v>5</v>
      </c>
      <c r="Z373" s="55" t="n">
        <f aca="false">X373+0.33*Y373</f>
        <v>29.65</v>
      </c>
      <c r="AC373" s="61" t="n">
        <f aca="false">IF(T373&gt;0,S373/T373,0)</f>
        <v>228.173913043478</v>
      </c>
      <c r="AD373" s="62" t="n">
        <f aca="false">EXP((((AC373-AC$376)/AC$377+2)/4-1.9)^3)</f>
        <v>0.11111583674223</v>
      </c>
      <c r="AE373" s="63" t="n">
        <f aca="false">S373/U373</f>
        <v>21.0791270585085</v>
      </c>
      <c r="AF373" s="62" t="n">
        <f aca="false">EXP((((AE373-AE$376)/AE$377+2)/4-1.9)^3)</f>
        <v>0.0620862161965374</v>
      </c>
      <c r="AG373" s="62" t="n">
        <f aca="false">V373/U373</f>
        <v>0.636680095911584</v>
      </c>
      <c r="AH373" s="62" t="n">
        <f aca="false">EXP((((AG373-AG$376)/AG$377+2)/4-1.9)^3)</f>
        <v>0.147161514109607</v>
      </c>
      <c r="AI373" s="62" t="n">
        <f aca="false">W373/U373</f>
        <v>0.028116213683224</v>
      </c>
      <c r="AJ373" s="62" t="n">
        <f aca="false">EXP((((AI373-AI$376)/AI$377+2)/4-1.9)^3)</f>
        <v>0.014672141409792</v>
      </c>
      <c r="AK373" s="62" t="n">
        <f aca="false">Z373/U373</f>
        <v>0.119092247958227</v>
      </c>
      <c r="AL373" s="62" t="n">
        <f aca="false">EXP((((AK373-AK$376)/AK$377+2)/4-1.9)^3)</f>
        <v>0.0160006615946934</v>
      </c>
      <c r="AM373" s="62" t="n">
        <f aca="false">0.01*AD373+0.15*AF373+0.24*AH373+0.25*AJ373+0.35*AL373</f>
        <v>0.0550111210937993</v>
      </c>
      <c r="AO373" s="54" t="n">
        <f aca="false">AO406</f>
        <v>0.000340201277108697</v>
      </c>
      <c r="AP373" s="53" t="n">
        <f aca="false">AO373*$J$376</f>
        <v>2565.00162076408</v>
      </c>
      <c r="AQ373" s="54" t="n">
        <f aca="false">AQ406</f>
        <v>0.00382422241404916</v>
      </c>
      <c r="AR373" s="53" t="n">
        <f aca="false">AQ373*$J$376</f>
        <v>28833.3329420875</v>
      </c>
      <c r="AS373" s="54" t="n">
        <f aca="false">AS406</f>
        <v>0.0108362101748913</v>
      </c>
      <c r="AT373" s="53" t="n">
        <f aca="false">AS373*$J$376</f>
        <v>81701.3295710109</v>
      </c>
      <c r="AU373" s="54" t="n">
        <f aca="false">AU406</f>
        <v>0.00097363069267706</v>
      </c>
      <c r="AV373" s="53" t="n">
        <f aca="false">AU373*$J$376</f>
        <v>7340.84341471883</v>
      </c>
      <c r="AW373" s="54" t="n">
        <f aca="false">AW406</f>
        <v>0.00163928512579466</v>
      </c>
      <c r="AX373" s="53" t="n">
        <f aca="false">AW373*$J$376</f>
        <v>12359.6508522639</v>
      </c>
    </row>
    <row r="374" customFormat="false" ht="12.8" hidden="false" customHeight="false" outlineLevel="0" collapsed="false">
      <c r="A374" s="60" t="s">
        <v>45</v>
      </c>
      <c r="B374" s="50"/>
      <c r="C374" s="50"/>
      <c r="D374" s="50"/>
      <c r="E374" s="50"/>
      <c r="F374" s="50"/>
      <c r="G374" s="50"/>
      <c r="H374" s="50"/>
      <c r="I374" s="54" t="n">
        <f aca="false">AO374+AQ374+AS374+AU374+AW374</f>
        <v>0.00676717060833666</v>
      </c>
      <c r="J374" s="53" t="n">
        <f aca="false">ROUND(AP374+AR374+AT374+AV374+AX374,0)</f>
        <v>51022</v>
      </c>
      <c r="K374" s="54" t="n">
        <f aca="false">I374-DatosMinisterio!J374</f>
        <v>0</v>
      </c>
      <c r="L374" s="53" t="n">
        <f aca="false">J374-DatosMinisterio!K374</f>
        <v>0</v>
      </c>
      <c r="M374" s="54" t="n">
        <f aca="false">M407</f>
        <v>0.00522821318845887</v>
      </c>
      <c r="N374" s="53" t="n">
        <f aca="false">ROUND((N$376*M374),0)</f>
        <v>748960</v>
      </c>
      <c r="O374" s="53" t="n">
        <f aca="false">N374-DatosMinisterio!L374</f>
        <v>-1</v>
      </c>
      <c r="P374" s="55" t="n">
        <f aca="false">N374+J374</f>
        <v>799982</v>
      </c>
      <c r="Q374" s="53" t="n">
        <f aca="false">P374-DatosMinisterio!M374</f>
        <v>-1</v>
      </c>
      <c r="S374" s="55" t="n">
        <f aca="false">B374+DatosMinisterio!B374</f>
        <v>5110</v>
      </c>
      <c r="T374" s="55" t="n">
        <f aca="false">C374+DatosMinisterio!C374</f>
        <v>37</v>
      </c>
      <c r="U374" s="55" t="n">
        <f aca="false">D374+DatosMinisterio!D374</f>
        <v>307.910462842243</v>
      </c>
      <c r="V374" s="55" t="n">
        <f aca="false">E374+DatosMinisterio!E374</f>
        <v>155.451371933152</v>
      </c>
      <c r="W374" s="55" t="n">
        <f aca="false">F374+DatosMinisterio!F374</f>
        <v>23</v>
      </c>
      <c r="X374" s="55" t="n">
        <f aca="false">G374+DatosMinisterio!G374</f>
        <v>39</v>
      </c>
      <c r="Y374" s="55" t="n">
        <f aca="false">H374+DatosMinisterio!H374</f>
        <v>11</v>
      </c>
      <c r="Z374" s="55" t="n">
        <f aca="false">X374+0.33*Y374</f>
        <v>42.63</v>
      </c>
      <c r="AC374" s="61" t="n">
        <f aca="false">IF(T374&gt;0,S374/T374,0)</f>
        <v>138.108108108108</v>
      </c>
      <c r="AD374" s="62" t="n">
        <f aca="false">EXP((((AC374-AC$376)/AC$377+2)/4-1.9)^3)</f>
        <v>0.0206913141986393</v>
      </c>
      <c r="AE374" s="63" t="n">
        <f aca="false">S374/U374</f>
        <v>16.5957335545889</v>
      </c>
      <c r="AF374" s="62" t="n">
        <f aca="false">EXP((((AE374-AE$376)/AE$377+2)/4-1.9)^3)</f>
        <v>0.0220503590761724</v>
      </c>
      <c r="AG374" s="62" t="n">
        <f aca="false">V374/U374</f>
        <v>0.504859011604283</v>
      </c>
      <c r="AH374" s="62" t="n">
        <f aca="false">EXP((((AG374-AG$376)/AG$377+2)/4-1.9)^3)</f>
        <v>0.0269021937788355</v>
      </c>
      <c r="AI374" s="62" t="n">
        <f aca="false">W374/U374</f>
        <v>0.0746970394824939</v>
      </c>
      <c r="AJ374" s="62" t="n">
        <f aca="false">EXP((((AI374-AI$376)/AI$377+2)/4-1.9)^3)</f>
        <v>0.0452792146595404</v>
      </c>
      <c r="AK374" s="62" t="n">
        <f aca="false">Z374/U374</f>
        <v>0.138449338832118</v>
      </c>
      <c r="AL374" s="62" t="n">
        <f aca="false">EXP((((AK374-AK$376)/AK$377+2)/4-1.9)^3)</f>
        <v>0.019233069821864</v>
      </c>
      <c r="AM374" s="62" t="n">
        <f aca="false">0.01*AD374+0.15*AF374+0.24*AH374+0.25*AJ374+0.35*AL374</f>
        <v>0.0280223716128702</v>
      </c>
      <c r="AO374" s="54" t="n">
        <f aca="false">AO407</f>
        <v>8.63562747167266E-005</v>
      </c>
      <c r="AP374" s="53" t="n">
        <f aca="false">AO374*$J$376</f>
        <v>651.09686387444</v>
      </c>
      <c r="AQ374" s="54" t="n">
        <f aca="false">AQ407</f>
        <v>0.000894110257266741</v>
      </c>
      <c r="AR374" s="53" t="n">
        <f aca="false">AQ374*$J$376</f>
        <v>6741.2864481935</v>
      </c>
      <c r="AS374" s="54" t="n">
        <f aca="false">AS407</f>
        <v>0.00144178471448128</v>
      </c>
      <c r="AT374" s="53" t="n">
        <f aca="false">AS374*$J$376</f>
        <v>10870.5650986012</v>
      </c>
      <c r="AU374" s="54" t="n">
        <f aca="false">AU407</f>
        <v>0.0021612337246358</v>
      </c>
      <c r="AV374" s="53" t="n">
        <f aca="false">AU374*$J$376</f>
        <v>16294.9653030538</v>
      </c>
      <c r="AW374" s="54" t="n">
        <f aca="false">AW407</f>
        <v>0.00218368563723611</v>
      </c>
      <c r="AX374" s="53" t="n">
        <f aca="false">AW374*$J$376</f>
        <v>16464.245067958</v>
      </c>
    </row>
    <row r="375" customFormat="false" ht="12.8" hidden="false" customHeight="false" outlineLevel="0" collapsed="false">
      <c r="A375" s="64" t="s">
        <v>46</v>
      </c>
      <c r="B375" s="50"/>
      <c r="C375" s="50"/>
      <c r="D375" s="50"/>
      <c r="E375" s="50"/>
      <c r="F375" s="50"/>
      <c r="G375" s="50"/>
      <c r="H375" s="50"/>
      <c r="I375" s="65" t="n">
        <f aca="false">AO375+AQ375+AS375+AU375+AW375</f>
        <v>0.00952129219455884</v>
      </c>
      <c r="J375" s="66" t="n">
        <f aca="false">ROUND(AP375+AR375+AT375+AV375+AX375,0)</f>
        <v>71787</v>
      </c>
      <c r="K375" s="54" t="n">
        <f aca="false">I375-DatosMinisterio!J375</f>
        <v>0</v>
      </c>
      <c r="L375" s="53" t="n">
        <f aca="false">J375-DatosMinisterio!K375</f>
        <v>-3</v>
      </c>
      <c r="M375" s="54" t="n">
        <f aca="false">M408</f>
        <v>0.00637115610994289</v>
      </c>
      <c r="N375" s="53" t="n">
        <f aca="false">ROUND((N$376*M375),0)</f>
        <v>912690</v>
      </c>
      <c r="O375" s="53" t="n">
        <f aca="false">N375-DatosMinisterio!L375</f>
        <v>0</v>
      </c>
      <c r="P375" s="55" t="n">
        <f aca="false">N375+J375</f>
        <v>984477</v>
      </c>
      <c r="Q375" s="53" t="n">
        <f aca="false">P375-DatosMinisterio!M375</f>
        <v>-3</v>
      </c>
      <c r="S375" s="67" t="n">
        <f aca="false">B375+DatosMinisterio!B375</f>
        <v>6206</v>
      </c>
      <c r="T375" s="67" t="n">
        <f aca="false">C375+DatosMinisterio!C375</f>
        <v>29</v>
      </c>
      <c r="U375" s="67" t="n">
        <f aca="false">D375+DatosMinisterio!D375</f>
        <v>321.477011494253</v>
      </c>
      <c r="V375" s="67" t="n">
        <f aca="false">E375+DatosMinisterio!E375</f>
        <v>159.189393939394</v>
      </c>
      <c r="W375" s="67" t="n">
        <f aca="false">F375+DatosMinisterio!F375</f>
        <v>12</v>
      </c>
      <c r="X375" s="67" t="n">
        <f aca="false">G375+DatosMinisterio!G375</f>
        <v>47</v>
      </c>
      <c r="Y375" s="67" t="n">
        <f aca="false">H375+DatosMinisterio!H375</f>
        <v>9</v>
      </c>
      <c r="Z375" s="67" t="n">
        <f aca="false">X375+0.33*Y375</f>
        <v>49.97</v>
      </c>
      <c r="AC375" s="61" t="n">
        <f aca="false">IF(T375&gt;0,S375/T375,0)</f>
        <v>214</v>
      </c>
      <c r="AD375" s="62" t="n">
        <f aca="false">EXP((((AC375-AC$376)/AC$377+2)/4-1.9)^3)</f>
        <v>0.088864157203659</v>
      </c>
      <c r="AE375" s="63" t="n">
        <f aca="false">S375/U375</f>
        <v>19.3046462985144</v>
      </c>
      <c r="AF375" s="62" t="n">
        <f aca="false">EXP((((AE375-AE$376)/AE$377+2)/4-1.9)^3)</f>
        <v>0.0423000128780018</v>
      </c>
      <c r="AG375" s="62" t="n">
        <f aca="false">V375/U375</f>
        <v>0.49518126723733</v>
      </c>
      <c r="AH375" s="62" t="n">
        <f aca="false">EXP((((AG375-AG$376)/AG$377+2)/4-1.9)^3)</f>
        <v>0.0230619960345286</v>
      </c>
      <c r="AI375" s="62" t="n">
        <f aca="false">W375/U375</f>
        <v>0.0373277079571661</v>
      </c>
      <c r="AJ375" s="62" t="n">
        <f aca="false">EXP((((AI375-AI$376)/AI$377+2)/4-1.9)^3)</f>
        <v>0.0186801446154094</v>
      </c>
      <c r="AK375" s="62" t="n">
        <f aca="false">Z375/U375</f>
        <v>0.155438797218299</v>
      </c>
      <c r="AL375" s="62" t="n">
        <f aca="false">EXP((((AK375-AK$376)/AK$377+2)/4-1.9)^3)</f>
        <v>0.0225009571419772</v>
      </c>
      <c r="AM375" s="62" t="n">
        <f aca="false">0.01*AD375+0.15*AF375+0.24*AH375+0.25*AJ375+0.35*AL375</f>
        <v>0.0253138937055681</v>
      </c>
      <c r="AO375" s="54" t="n">
        <f aca="false">AO408</f>
        <v>0.00022907915831098</v>
      </c>
      <c r="AP375" s="53" t="n">
        <f aca="false">AO375*$J$376</f>
        <v>1727.1787376718</v>
      </c>
      <c r="AQ375" s="54" t="n">
        <f aca="false">AQ408</f>
        <v>0.00244187442628819</v>
      </c>
      <c r="AR375" s="53" t="n">
        <f aca="false">AQ375*$J$376</f>
        <v>18410.9004950336</v>
      </c>
      <c r="AS375" s="54" t="n">
        <f aca="false">AS408</f>
        <v>0.00171365466466737</v>
      </c>
      <c r="AT375" s="53" t="n">
        <f aca="false">AS375*$J$376</f>
        <v>12920.3718153513</v>
      </c>
      <c r="AU375" s="54" t="n">
        <f aca="false">AU408</f>
        <v>0.00243001442116157</v>
      </c>
      <c r="AV375" s="53" t="n">
        <f aca="false">AU375*$J$376</f>
        <v>18321.4801006407</v>
      </c>
      <c r="AW375" s="54" t="n">
        <f aca="false">AW408</f>
        <v>0.00270666952413073</v>
      </c>
      <c r="AX375" s="53" t="n">
        <f aca="false">AW375*$J$376</f>
        <v>20407.365237638</v>
      </c>
    </row>
    <row r="376" customFormat="false" ht="12.8" hidden="false" customHeight="false" outlineLevel="0" collapsed="false">
      <c r="A376" s="71" t="s">
        <v>49</v>
      </c>
      <c r="B376" s="50"/>
      <c r="C376" s="50"/>
      <c r="D376" s="50"/>
      <c r="E376" s="50"/>
      <c r="F376" s="50"/>
      <c r="G376" s="50"/>
      <c r="H376" s="50"/>
      <c r="I376" s="76" t="n">
        <f aca="false">SUM(I349:I375)</f>
        <v>1</v>
      </c>
      <c r="J376" s="74" t="n">
        <f aca="false">DatosMinisterio!K376</f>
        <v>7539659</v>
      </c>
      <c r="K376" s="72" t="n">
        <f aca="false">I376-DatosMinisterio!J376</f>
        <v>0</v>
      </c>
      <c r="L376" s="74" t="n">
        <f aca="false">J376-DatosMinisterio!K376</f>
        <v>0</v>
      </c>
      <c r="M376" s="72"/>
      <c r="N376" s="74" t="n">
        <f aca="false">DatosMinisterio!L376</f>
        <v>143253508</v>
      </c>
      <c r="O376" s="74"/>
      <c r="P376" s="76" t="n">
        <f aca="false">DatosMinisterio!M376</f>
        <v>150793167</v>
      </c>
      <c r="Q376" s="74"/>
      <c r="S376" s="76"/>
      <c r="T376" s="76"/>
      <c r="U376" s="76"/>
      <c r="V376" s="76"/>
      <c r="W376" s="76"/>
      <c r="X376" s="76"/>
      <c r="Y376" s="76"/>
      <c r="Z376" s="76"/>
      <c r="AB376" s="77" t="s">
        <v>225</v>
      </c>
      <c r="AC376" s="77" t="n">
        <f aca="false">AVERAGE(AC351:AC375)</f>
        <v>194.959226475095</v>
      </c>
      <c r="AD376" s="76"/>
      <c r="AE376" s="77" t="n">
        <f aca="false">AVERAGE(AE351:AE375)</f>
        <v>21.2500510653209</v>
      </c>
      <c r="AF376" s="76"/>
      <c r="AG376" s="79" t="n">
        <f aca="false">AVERAGE(AG351:AG375)</f>
        <v>0.565568613679757</v>
      </c>
      <c r="AH376" s="76"/>
      <c r="AI376" s="79" t="n">
        <f aca="false">AVERAGE(AI351:AI375)</f>
        <v>0.0914929238510092</v>
      </c>
      <c r="AJ376" s="76"/>
      <c r="AK376" s="79" t="n">
        <f aca="false">AVERAGE(AK351:AK375)</f>
        <v>0.283339088314679</v>
      </c>
      <c r="AL376" s="76"/>
      <c r="AM376" s="79" t="n">
        <f aca="false">SUM(AM351:AM375)</f>
        <v>2.85034685982279</v>
      </c>
      <c r="AO376" s="72" t="n">
        <f aca="false">SUM(AO349:AO375)</f>
        <v>0.00979383617940936</v>
      </c>
      <c r="AP376" s="74" t="n">
        <f aca="false">SUM(AP349:AP375)</f>
        <v>73842.1850946094</v>
      </c>
      <c r="AQ376" s="72" t="n">
        <f aca="false">SUM(AQ349:AQ375)</f>
        <v>0.147762911520917</v>
      </c>
      <c r="AR376" s="74" t="n">
        <f aca="false">SUM(AR349:AR375)</f>
        <v>1114081.96571489</v>
      </c>
      <c r="AS376" s="72" t="n">
        <f aca="false">SUM(AS349:AS375)</f>
        <v>0.238174824895206</v>
      </c>
      <c r="AT376" s="74" t="n">
        <f aca="false">SUM(AT349:AT375)</f>
        <v>1795756.96209457</v>
      </c>
      <c r="AU376" s="72" t="n">
        <f aca="false">SUM(AU349:AU375)</f>
        <v>0.25411565572044</v>
      </c>
      <c r="AV376" s="74" t="n">
        <f aca="false">SUM(AV349:AV375)</f>
        <v>1915945.39069352</v>
      </c>
      <c r="AW376" s="72" t="n">
        <f aca="false">SUM(AW349:AW375)</f>
        <v>0.350152771684026</v>
      </c>
      <c r="AX376" s="74" t="n">
        <f aca="false">SUM(AX349:AX375)</f>
        <v>2640032.49640241</v>
      </c>
    </row>
    <row r="377" customFormat="false" ht="12.8" hidden="false" customHeight="false" outlineLevel="0" collapsed="false">
      <c r="A377" s="31" t="s">
        <v>50</v>
      </c>
      <c r="B377" s="25"/>
      <c r="C377" s="25"/>
      <c r="D377" s="25"/>
      <c r="E377" s="25"/>
      <c r="F377" s="25"/>
      <c r="G377" s="25"/>
      <c r="H377" s="25"/>
      <c r="I377" s="25"/>
      <c r="S377" s="25"/>
      <c r="T377" s="25"/>
      <c r="U377" s="25"/>
      <c r="V377" s="25"/>
      <c r="W377" s="25"/>
      <c r="X377" s="25"/>
      <c r="Y377" s="25"/>
      <c r="Z377" s="25"/>
      <c r="AB377" s="77" t="s">
        <v>226</v>
      </c>
      <c r="AC377" s="77" t="n">
        <f aca="false">_xlfn.STDEV.P(AC351:AC375)</f>
        <v>83.0665421481783</v>
      </c>
      <c r="AD377" s="76"/>
      <c r="AE377" s="77" t="n">
        <f aca="false">_xlfn.STDEV.P(AE351:AE375)</f>
        <v>7.16211853541581</v>
      </c>
      <c r="AF377" s="76"/>
      <c r="AG377" s="79" t="n">
        <f aca="false">_xlfn.STDEV.P(AG351:AG375)</f>
        <v>0.11257360220011</v>
      </c>
      <c r="AH377" s="76"/>
      <c r="AI377" s="79" t="n">
        <f aca="false">_xlfn.STDEV.P(AI351:AI375)</f>
        <v>0.0732794212357052</v>
      </c>
      <c r="AJ377" s="76"/>
      <c r="AK377" s="79" t="n">
        <f aca="false">_xlfn.STDEV.P(AK351:AK375)</f>
        <v>0.200224555744995</v>
      </c>
      <c r="AL377" s="76"/>
      <c r="AM377" s="79"/>
    </row>
    <row r="378" customFormat="false" ht="12.8" hidden="false" customHeight="false" outlineLevel="0" collapsed="false">
      <c r="A378" s="31" t="s">
        <v>167</v>
      </c>
      <c r="B378" s="25"/>
      <c r="C378" s="25"/>
      <c r="D378" s="25"/>
      <c r="E378" s="25"/>
      <c r="F378" s="25"/>
      <c r="G378" s="25"/>
      <c r="H378" s="25"/>
      <c r="I378" s="25"/>
      <c r="S378" s="25"/>
      <c r="T378" s="25"/>
      <c r="U378" s="25"/>
      <c r="V378" s="25"/>
      <c r="W378" s="25"/>
      <c r="X378" s="25"/>
      <c r="Y378" s="25"/>
      <c r="Z378" s="25"/>
      <c r="AB378" s="1" t="n">
        <f aca="false">MIN(AC378:AL378)</f>
        <v>-2.22557806313066</v>
      </c>
      <c r="AC378" s="1" t="n">
        <f aca="false">(MIN(AC351:AC375)-AC376)/AC377</f>
        <v>-1.51881764806993</v>
      </c>
      <c r="AE378" s="1" t="n">
        <f aca="false">(MIN(AE351:AE375)-AE376)/AE377</f>
        <v>-1.44344360119699</v>
      </c>
      <c r="AG378" s="1" t="n">
        <f aca="false">(MIN(AG351:AG375)-AG376)/AG377</f>
        <v>-2.22557806313066</v>
      </c>
      <c r="AI378" s="1" t="n">
        <f aca="false">(MIN(AI351:AI375)-AI376)/AI377</f>
        <v>-1.24854866902837</v>
      </c>
      <c r="AK378" s="1" t="n">
        <f aca="false">(MIN(AK351:AK375)-AK376)/AK377</f>
        <v>-1.32513989401744</v>
      </c>
    </row>
    <row r="379" customFormat="false" ht="12.8" hidden="false" customHeight="false" outlineLevel="0" collapsed="false">
      <c r="B379" s="25"/>
      <c r="C379" s="25"/>
      <c r="D379" s="25"/>
      <c r="E379" s="25"/>
      <c r="F379" s="25"/>
      <c r="G379" s="25"/>
      <c r="H379" s="25"/>
      <c r="I379" s="25"/>
      <c r="S379" s="25"/>
      <c r="T379" s="25"/>
      <c r="U379" s="25"/>
      <c r="V379" s="25"/>
      <c r="W379" s="25"/>
      <c r="X379" s="25"/>
      <c r="Y379" s="25"/>
      <c r="Z379" s="25"/>
      <c r="AB379" s="1" t="n">
        <f aca="false">MAX(AC379:AM379)</f>
        <v>2.90821853177542</v>
      </c>
      <c r="AC379" s="1" t="n">
        <f aca="false">(MAX(AC351:AC375)-AC376)/AC377</f>
        <v>2.90821853177542</v>
      </c>
      <c r="AE379" s="1" t="n">
        <f aca="false">(MAX(AE351:AE375)-AE376)/AE377</f>
        <v>2.75744240327003</v>
      </c>
      <c r="AG379" s="1" t="n">
        <f aca="false">(MAX(AG351:AG375)-AG376)/AG377</f>
        <v>2.48183624936452</v>
      </c>
      <c r="AI379" s="1" t="n">
        <f aca="false">(MAX(AI351:AI375)-AI376)/AI377</f>
        <v>2.4843207695021</v>
      </c>
      <c r="AK379" s="1" t="n">
        <f aca="false">(MAX(AK351:AK375)-AK376)/AK377</f>
        <v>2.41550048160458</v>
      </c>
    </row>
    <row r="380" customFormat="false" ht="12.8" hidden="false" customHeight="false" outlineLevel="0" collapsed="false">
      <c r="A380" s="40" t="s">
        <v>168</v>
      </c>
      <c r="B380" s="40"/>
      <c r="C380" s="40"/>
      <c r="D380" s="40"/>
      <c r="E380" s="40"/>
      <c r="F380" s="40"/>
      <c r="G380" s="40"/>
      <c r="H380" s="40"/>
      <c r="I380" s="40"/>
      <c r="J380" s="40"/>
      <c r="S380" s="40"/>
      <c r="T380" s="40"/>
      <c r="U380" s="40"/>
      <c r="V380" s="40"/>
      <c r="W380" s="40"/>
      <c r="X380" s="40"/>
      <c r="Y380" s="40"/>
      <c r="Z380" s="40"/>
    </row>
    <row r="381" customFormat="false" ht="12.8" hidden="false" customHeight="false" outlineLevel="0" collapsed="false">
      <c r="A381" s="40" t="s">
        <v>169</v>
      </c>
      <c r="B381" s="40"/>
      <c r="C381" s="40"/>
      <c r="D381" s="40"/>
      <c r="E381" s="40"/>
      <c r="F381" s="40"/>
      <c r="G381" s="40"/>
      <c r="H381" s="40"/>
      <c r="I381" s="40"/>
      <c r="J381" s="40"/>
      <c r="S381" s="40"/>
      <c r="T381" s="40"/>
      <c r="U381" s="40"/>
      <c r="V381" s="40"/>
      <c r="W381" s="40"/>
      <c r="X381" s="40"/>
      <c r="Y381" s="40"/>
      <c r="Z381" s="40"/>
    </row>
    <row r="382" customFormat="false" ht="15.8" hidden="false" customHeight="true" outlineLevel="0" collapsed="false">
      <c r="A382" s="41" t="s">
        <v>8</v>
      </c>
      <c r="B382" s="45" t="s">
        <v>206</v>
      </c>
      <c r="C382" s="45"/>
      <c r="D382" s="45"/>
      <c r="E382" s="45"/>
      <c r="F382" s="45"/>
      <c r="G382" s="45"/>
      <c r="H382" s="45"/>
      <c r="I382" s="41" t="s">
        <v>10</v>
      </c>
      <c r="J382" s="43" t="s">
        <v>11</v>
      </c>
      <c r="K382" s="44" t="s">
        <v>207</v>
      </c>
      <c r="L382" s="43" t="s">
        <v>208</v>
      </c>
      <c r="M382" s="44" t="s">
        <v>209</v>
      </c>
      <c r="N382" s="43" t="s">
        <v>12</v>
      </c>
      <c r="O382" s="43" t="s">
        <v>210</v>
      </c>
      <c r="P382" s="41" t="s">
        <v>211</v>
      </c>
      <c r="Q382" s="43" t="s">
        <v>212</v>
      </c>
      <c r="S382" s="45" t="s">
        <v>206</v>
      </c>
      <c r="T382" s="45"/>
      <c r="U382" s="45"/>
      <c r="V382" s="45"/>
      <c r="W382" s="45"/>
      <c r="X382" s="45"/>
      <c r="Y382" s="45"/>
      <c r="Z382" s="45"/>
      <c r="AC382" s="46" t="s">
        <v>214</v>
      </c>
      <c r="AD382" s="46"/>
      <c r="AE382" s="46" t="s">
        <v>215</v>
      </c>
      <c r="AF382" s="46"/>
      <c r="AG382" s="46" t="s">
        <v>216</v>
      </c>
      <c r="AH382" s="46"/>
      <c r="AI382" s="46" t="s">
        <v>217</v>
      </c>
      <c r="AJ382" s="46"/>
      <c r="AK382" s="46" t="s">
        <v>218</v>
      </c>
      <c r="AL382" s="46"/>
      <c r="AM382" s="47" t="s">
        <v>219</v>
      </c>
      <c r="AO382" s="46" t="s">
        <v>214</v>
      </c>
      <c r="AP382" s="46"/>
      <c r="AQ382" s="46" t="s">
        <v>215</v>
      </c>
      <c r="AR382" s="46"/>
      <c r="AS382" s="46" t="s">
        <v>216</v>
      </c>
      <c r="AT382" s="46"/>
      <c r="AU382" s="46" t="s">
        <v>217</v>
      </c>
      <c r="AV382" s="46"/>
      <c r="AW382" s="47" t="s">
        <v>218</v>
      </c>
      <c r="AX382" s="47"/>
    </row>
    <row r="383" customFormat="false" ht="37.3" hidden="false" customHeight="false" outlineLevel="0" collapsed="false">
      <c r="A383" s="41"/>
      <c r="B383" s="46" t="s">
        <v>170</v>
      </c>
      <c r="C383" s="46" t="s">
        <v>171</v>
      </c>
      <c r="D383" s="46" t="s">
        <v>172</v>
      </c>
      <c r="E383" s="46" t="s">
        <v>173</v>
      </c>
      <c r="F383" s="46" t="s">
        <v>174</v>
      </c>
      <c r="G383" s="46" t="s">
        <v>175</v>
      </c>
      <c r="H383" s="46" t="s">
        <v>176</v>
      </c>
      <c r="I383" s="41"/>
      <c r="J383" s="43"/>
      <c r="K383" s="44"/>
      <c r="L383" s="43"/>
      <c r="M383" s="44"/>
      <c r="N383" s="43"/>
      <c r="O383" s="43"/>
      <c r="P383" s="41"/>
      <c r="Q383" s="43"/>
      <c r="S383" s="46" t="s">
        <v>170</v>
      </c>
      <c r="T383" s="46" t="s">
        <v>171</v>
      </c>
      <c r="U383" s="46" t="s">
        <v>172</v>
      </c>
      <c r="V383" s="46" t="s">
        <v>173</v>
      </c>
      <c r="W383" s="46" t="s">
        <v>174</v>
      </c>
      <c r="X383" s="46" t="s">
        <v>175</v>
      </c>
      <c r="Y383" s="46" t="s">
        <v>176</v>
      </c>
      <c r="Z383" s="41" t="s">
        <v>21</v>
      </c>
      <c r="AC383" s="46" t="s">
        <v>220</v>
      </c>
      <c r="AD383" s="46" t="s">
        <v>221</v>
      </c>
      <c r="AE383" s="46" t="s">
        <v>220</v>
      </c>
      <c r="AF383" s="46" t="s">
        <v>221</v>
      </c>
      <c r="AG383" s="46" t="s">
        <v>220</v>
      </c>
      <c r="AH383" s="46" t="s">
        <v>221</v>
      </c>
      <c r="AI383" s="46" t="s">
        <v>220</v>
      </c>
      <c r="AJ383" s="46" t="s">
        <v>221</v>
      </c>
      <c r="AK383" s="46" t="s">
        <v>220</v>
      </c>
      <c r="AL383" s="46" t="s">
        <v>221</v>
      </c>
      <c r="AM383" s="48" t="s">
        <v>222</v>
      </c>
      <c r="AO383" s="46" t="s">
        <v>223</v>
      </c>
      <c r="AP383" s="46" t="s">
        <v>224</v>
      </c>
      <c r="AQ383" s="46" t="s">
        <v>223</v>
      </c>
      <c r="AR383" s="46" t="s">
        <v>224</v>
      </c>
      <c r="AS383" s="46" t="s">
        <v>223</v>
      </c>
      <c r="AT383" s="46" t="s">
        <v>224</v>
      </c>
      <c r="AU383" s="46" t="s">
        <v>223</v>
      </c>
      <c r="AV383" s="46" t="s">
        <v>224</v>
      </c>
      <c r="AW383" s="46" t="s">
        <v>223</v>
      </c>
      <c r="AX383" s="48" t="s">
        <v>224</v>
      </c>
    </row>
    <row r="384" customFormat="false" ht="12.8" hidden="false" customHeight="false" outlineLevel="0" collapsed="false">
      <c r="A384" s="49" t="s">
        <v>22</v>
      </c>
      <c r="B384" s="50" t="n">
        <v>0</v>
      </c>
      <c r="C384" s="50"/>
      <c r="D384" s="50"/>
      <c r="E384" s="50"/>
      <c r="F384" s="50"/>
      <c r="G384" s="50"/>
      <c r="H384" s="50"/>
      <c r="I384" s="51" t="n">
        <f aca="false">AO384+AQ384+AS384+AU384+AW384</f>
        <v>0.155779277937187</v>
      </c>
      <c r="J384" s="52" t="n">
        <f aca="false">ROUND(AP384+AR384+AT384+AV384+AX384,0)</f>
        <v>1123945</v>
      </c>
      <c r="K384" s="51" t="n">
        <f aca="false">I384-DatosMinisterio!J384</f>
        <v>2.12928559784054E-008</v>
      </c>
      <c r="L384" s="52" t="n">
        <f aca="false">J384-DatosMinisterio!K384</f>
        <v>0</v>
      </c>
      <c r="M384" s="54" t="n">
        <f aca="false">P417/P$442</f>
        <v>0.204540457826193</v>
      </c>
      <c r="N384" s="53" t="n">
        <f aca="false">ROUND(N$409*M384,0)</f>
        <v>28039367</v>
      </c>
      <c r="O384" s="53" t="n">
        <f aca="false">N384-DatosMinisterio!L384</f>
        <v>0</v>
      </c>
      <c r="P384" s="55" t="n">
        <f aca="false">N384+J384</f>
        <v>29163312</v>
      </c>
      <c r="Q384" s="53" t="n">
        <f aca="false">P384-DatosMinisterio!M384</f>
        <v>0</v>
      </c>
      <c r="S384" s="56" t="n">
        <f aca="false">B384+DatosMinisterio!B384</f>
        <v>24465</v>
      </c>
      <c r="T384" s="56" t="n">
        <f aca="false">C384+DatosMinisterio!C384</f>
        <v>65</v>
      </c>
      <c r="U384" s="56" t="n">
        <f aca="false">D384+DatosMinisterio!D384</f>
        <v>1752.68333333333</v>
      </c>
      <c r="V384" s="56" t="n">
        <f aca="false">E384+DatosMinisterio!E384</f>
        <v>965.425757575758</v>
      </c>
      <c r="W384" s="56" t="n">
        <f aca="false">F384+DatosMinisterio!F384</f>
        <v>485</v>
      </c>
      <c r="X384" s="56" t="n">
        <f aca="false">G384+DatosMinisterio!G384</f>
        <v>1329</v>
      </c>
      <c r="Y384" s="56" t="n">
        <f aca="false">H384+DatosMinisterio!H384</f>
        <v>209</v>
      </c>
      <c r="Z384" s="56" t="n">
        <f aca="false">X384+0.33*Y384</f>
        <v>1397.97</v>
      </c>
      <c r="AC384" s="57" t="n">
        <f aca="false">IF(T384&gt;0,S384/T384,0)</f>
        <v>376.384615384615</v>
      </c>
      <c r="AD384" s="58" t="n">
        <f aca="false">EXP((((AC384-AC$409)/AC$410+2)/4-1.9)^3)</f>
        <v>0.546469989457648</v>
      </c>
      <c r="AE384" s="59" t="n">
        <f aca="false">S384/U384</f>
        <v>13.9585968182121</v>
      </c>
      <c r="AF384" s="58" t="n">
        <f aca="false">EXP((((AE384-AE$409)/AE$410+2)/4-1.9)^3)</f>
        <v>0.0084124876345977</v>
      </c>
      <c r="AG384" s="58" t="n">
        <f aca="false">V384/U384</f>
        <v>0.550827259673696</v>
      </c>
      <c r="AH384" s="58" t="n">
        <f aca="false">EXP((((AG384-AG$409)/AG$410+2)/4-1.9)^3)</f>
        <v>0.0680528313062015</v>
      </c>
      <c r="AI384" s="58" t="n">
        <f aca="false">W384/U384</f>
        <v>0.276718555357975</v>
      </c>
      <c r="AJ384" s="58" t="n">
        <f aca="false">EXP((((AI384-AI$409)/AI$410+2)/4-1.9)^3)</f>
        <v>0.636552587095819</v>
      </c>
      <c r="AK384" s="58" t="n">
        <f aca="false">Z384/U384</f>
        <v>0.797616987286163</v>
      </c>
      <c r="AL384" s="58" t="n">
        <f aca="false">EXP((((AK384-AK$409)/AK$410+2)/4-1.9)^3)</f>
        <v>0.735041436274427</v>
      </c>
      <c r="AM384" s="58" t="n">
        <f aca="false">0.01*AD384+0.15*AF384+0.24*AH384+0.25*AJ384+0.35*AL384</f>
        <v>0.439461902023259</v>
      </c>
      <c r="AO384" s="51" t="n">
        <f aca="false">0.01*AD384/$AM$409</f>
        <v>0.00193711218151395</v>
      </c>
      <c r="AP384" s="52" t="n">
        <f aca="false">AO384*$J$409</f>
        <v>13976.2353329405</v>
      </c>
      <c r="AQ384" s="51" t="n">
        <f aca="false">0.15*AF384/$AM$409</f>
        <v>0.00044730541259881</v>
      </c>
      <c r="AR384" s="52" t="n">
        <f aca="false">AQ384*$J$409</f>
        <v>3227.30184231923</v>
      </c>
      <c r="AS384" s="51" t="n">
        <f aca="false">0.24*AH384/$AM$409</f>
        <v>0.00578956448710779</v>
      </c>
      <c r="AT384" s="52" t="n">
        <f aca="false">AS384*$J$409</f>
        <v>41771.6209310154</v>
      </c>
      <c r="AU384" s="51" t="n">
        <f aca="false">0.25*AJ384/$AM$409</f>
        <v>0.0564108640193268</v>
      </c>
      <c r="AV384" s="52" t="n">
        <f aca="false">AU384*$J$409</f>
        <v>407003.537736483</v>
      </c>
      <c r="AW384" s="51" t="n">
        <f aca="false">0.35*AL384/$AM$409</f>
        <v>0.0911944318366396</v>
      </c>
      <c r="AX384" s="52" t="n">
        <f aca="false">AW384*$J$409</f>
        <v>657966.457784877</v>
      </c>
    </row>
    <row r="385" customFormat="false" ht="12.8" hidden="false" customHeight="false" outlineLevel="0" collapsed="false">
      <c r="A385" s="60" t="s">
        <v>23</v>
      </c>
      <c r="B385" s="50"/>
      <c r="C385" s="50"/>
      <c r="D385" s="50"/>
      <c r="E385" s="50"/>
      <c r="F385" s="50"/>
      <c r="G385" s="50"/>
      <c r="H385" s="50"/>
      <c r="I385" s="54" t="n">
        <f aca="false">AO385+AQ385+AS385+AU385+AW385</f>
        <v>0.119055386363082</v>
      </c>
      <c r="J385" s="53" t="n">
        <f aca="false">ROUND(AP385+AR385+AT385+AV385+AX385,0)</f>
        <v>858983</v>
      </c>
      <c r="K385" s="54" t="n">
        <f aca="false">I385-DatosMinisterio!J385</f>
        <v>-2.40085270414303E-008</v>
      </c>
      <c r="L385" s="53" t="n">
        <f aca="false">J385-DatosMinisterio!K385</f>
        <v>0</v>
      </c>
      <c r="M385" s="54" t="n">
        <f aca="false">P418/P$442</f>
        <v>0.127897137103807</v>
      </c>
      <c r="N385" s="53" t="n">
        <f aca="false">ROUND(N$409*M385,0)</f>
        <v>17532740</v>
      </c>
      <c r="O385" s="53" t="n">
        <f aca="false">N385-DatosMinisterio!L385</f>
        <v>0</v>
      </c>
      <c r="P385" s="55" t="n">
        <f aca="false">N385+J385</f>
        <v>18391723</v>
      </c>
      <c r="Q385" s="53" t="n">
        <f aca="false">P385-DatosMinisterio!M385</f>
        <v>0</v>
      </c>
      <c r="S385" s="55" t="n">
        <f aca="false">B385+DatosMinisterio!B385</f>
        <v>18406</v>
      </c>
      <c r="T385" s="55" t="n">
        <f aca="false">C385+DatosMinisterio!C385</f>
        <v>41</v>
      </c>
      <c r="U385" s="55" t="n">
        <f aca="false">D385+DatosMinisterio!D385</f>
        <v>1654.90909090909</v>
      </c>
      <c r="V385" s="55" t="n">
        <f aca="false">E385+DatosMinisterio!E385</f>
        <v>974.875</v>
      </c>
      <c r="W385" s="55" t="n">
        <f aca="false">F385+DatosMinisterio!F385</f>
        <v>381</v>
      </c>
      <c r="X385" s="55" t="n">
        <f aca="false">G385+DatosMinisterio!G385</f>
        <v>1030</v>
      </c>
      <c r="Y385" s="55" t="n">
        <f aca="false">H385+DatosMinisterio!H385</f>
        <v>215</v>
      </c>
      <c r="Z385" s="55" t="n">
        <f aca="false">X385+0.33*Y385</f>
        <v>1100.95</v>
      </c>
      <c r="AC385" s="61" t="n">
        <f aca="false">IF(T385&gt;0,S385/T385,0)</f>
        <v>448.926829268293</v>
      </c>
      <c r="AD385" s="62" t="n">
        <f aca="false">EXP((((AC385-AC$409)/AC$410+2)/4-1.9)^3)</f>
        <v>0.780104586445976</v>
      </c>
      <c r="AE385" s="63" t="n">
        <f aca="false">S385/U385</f>
        <v>11.1220610854757</v>
      </c>
      <c r="AF385" s="62" t="n">
        <f aca="false">EXP((((AE385-AE$409)/AE$410+2)/4-1.9)^3)</f>
        <v>0.00242331033768664</v>
      </c>
      <c r="AG385" s="62" t="n">
        <f aca="false">V385/U385</f>
        <v>0.589080696550209</v>
      </c>
      <c r="AH385" s="62" t="n">
        <f aca="false">EXP((((AG385-AG$409)/AG$410+2)/4-1.9)^3)</f>
        <v>0.105974931909133</v>
      </c>
      <c r="AI385" s="62" t="n">
        <f aca="false">W385/U385</f>
        <v>0.23022412656559</v>
      </c>
      <c r="AJ385" s="62" t="n">
        <f aca="false">EXP((((AI385-AI$409)/AI$410+2)/4-1.9)^3)</f>
        <v>0.446751409917541</v>
      </c>
      <c r="AK385" s="62" t="n">
        <f aca="false">Z385/U385</f>
        <v>0.665263128982642</v>
      </c>
      <c r="AL385" s="62" t="n">
        <f aca="false">EXP((((AK385-AK$409)/AK$410+2)/4-1.9)^3)</f>
        <v>0.544501164638813</v>
      </c>
      <c r="AM385" s="62" t="n">
        <f aca="false">0.01*AD385+0.15*AF385+0.24*AH385+0.25*AJ385+0.35*AL385</f>
        <v>0.335861786176274</v>
      </c>
      <c r="AO385" s="54" t="n">
        <f aca="false">0.01*AD385/$AM$409</f>
        <v>0.00276529384305105</v>
      </c>
      <c r="AP385" s="53" t="n">
        <f aca="false">AO385*$J$409</f>
        <v>19951.5535982057</v>
      </c>
      <c r="AQ385" s="54" t="n">
        <f aca="false">0.15*AF385/$AM$409</f>
        <v>0.000128851283655494</v>
      </c>
      <c r="AR385" s="53" t="n">
        <f aca="false">AQ385*$J$409</f>
        <v>929.660078805136</v>
      </c>
      <c r="AS385" s="54" t="n">
        <f aca="false">0.24*AH385/$AM$409</f>
        <v>0.00901577040261763</v>
      </c>
      <c r="AT385" s="53" t="n">
        <f aca="false">AS385*$J$409</f>
        <v>65048.6482183302</v>
      </c>
      <c r="AU385" s="54" t="n">
        <f aca="false">0.25*AJ385/$AM$409</f>
        <v>0.039590810792679</v>
      </c>
      <c r="AV385" s="53" t="n">
        <f aca="false">AU385*$J$409</f>
        <v>285647.106007017</v>
      </c>
      <c r="AW385" s="54" t="n">
        <f aca="false">0.35*AL385/$AM$409</f>
        <v>0.0675546600410788</v>
      </c>
      <c r="AX385" s="53" t="n">
        <f aca="false">AW385*$J$409</f>
        <v>487405.858876483</v>
      </c>
    </row>
    <row r="386" customFormat="false" ht="12.8" hidden="false" customHeight="false" outlineLevel="0" collapsed="false">
      <c r="A386" s="60" t="s">
        <v>24</v>
      </c>
      <c r="B386" s="50"/>
      <c r="C386" s="50"/>
      <c r="D386" s="50"/>
      <c r="E386" s="50"/>
      <c r="F386" s="50"/>
      <c r="G386" s="50"/>
      <c r="H386" s="50"/>
      <c r="I386" s="54" t="n">
        <f aca="false">AO386+AQ386+AS386+AU386+AW386</f>
        <v>0.0764342840581935</v>
      </c>
      <c r="J386" s="53" t="n">
        <f aca="false">ROUND(AP386+AR386+AT386+AV386+AX386,0)</f>
        <v>551472</v>
      </c>
      <c r="K386" s="54" t="n">
        <f aca="false">I386-DatosMinisterio!J386</f>
        <v>2.95171238007264E-008</v>
      </c>
      <c r="L386" s="53" t="n">
        <f aca="false">J386-DatosMinisterio!K386</f>
        <v>0</v>
      </c>
      <c r="M386" s="54" t="n">
        <f aca="false">P419/P$442</f>
        <v>0.0748167221011733</v>
      </c>
      <c r="N386" s="53" t="n">
        <f aca="false">ROUND(N$409*M386,0)</f>
        <v>10256228</v>
      </c>
      <c r="O386" s="53" t="n">
        <f aca="false">N386-DatosMinisterio!L386</f>
        <v>0</v>
      </c>
      <c r="P386" s="55" t="n">
        <f aca="false">N386+J386</f>
        <v>10807700</v>
      </c>
      <c r="Q386" s="53" t="n">
        <f aca="false">P386-DatosMinisterio!M386</f>
        <v>0</v>
      </c>
      <c r="S386" s="55" t="n">
        <f aca="false">B386+DatosMinisterio!B386</f>
        <v>21029</v>
      </c>
      <c r="T386" s="55" t="n">
        <f aca="false">C386+DatosMinisterio!C386</f>
        <v>97</v>
      </c>
      <c r="U386" s="55" t="n">
        <f aca="false">D386+DatosMinisterio!D386</f>
        <v>1255.3678030303</v>
      </c>
      <c r="V386" s="55" t="n">
        <f aca="false">E386+DatosMinisterio!E386</f>
        <v>839.39053030303</v>
      </c>
      <c r="W386" s="55" t="n">
        <f aca="false">F386+DatosMinisterio!F386</f>
        <v>222</v>
      </c>
      <c r="X386" s="55" t="n">
        <f aca="false">G386+DatosMinisterio!G386</f>
        <v>555</v>
      </c>
      <c r="Y386" s="55" t="n">
        <f aca="false">H386+DatosMinisterio!H386</f>
        <v>129</v>
      </c>
      <c r="Z386" s="55" t="n">
        <f aca="false">X386+0.33*Y386</f>
        <v>597.57</v>
      </c>
      <c r="AC386" s="61" t="n">
        <f aca="false">IF(T386&gt;0,S386/T386,0)</f>
        <v>216.79381443299</v>
      </c>
      <c r="AD386" s="62" t="n">
        <f aca="false">EXP((((AC386-AC$409)/AC$410+2)/4-1.9)^3)</f>
        <v>0.0989270920485739</v>
      </c>
      <c r="AE386" s="63" t="n">
        <f aca="false">S386/U386</f>
        <v>16.7512660028707</v>
      </c>
      <c r="AF386" s="62" t="n">
        <f aca="false">EXP((((AE386-AE$409)/AE$410+2)/4-1.9)^3)</f>
        <v>0.0239208681770889</v>
      </c>
      <c r="AG386" s="62" t="n">
        <f aca="false">V386/U386</f>
        <v>0.668641117190394</v>
      </c>
      <c r="AH386" s="62" t="n">
        <f aca="false">EXP((((AG386-AG$409)/AG$410+2)/4-1.9)^3)</f>
        <v>0.226549949239217</v>
      </c>
      <c r="AI386" s="62" t="n">
        <f aca="false">W386/U386</f>
        <v>0.176840603577788</v>
      </c>
      <c r="AJ386" s="62" t="n">
        <f aca="false">EXP((((AI386-AI$409)/AI$410+2)/4-1.9)^3)</f>
        <v>0.247234505572243</v>
      </c>
      <c r="AK386" s="62" t="n">
        <f aca="false">Z386/U386</f>
        <v>0.476011889549454</v>
      </c>
      <c r="AL386" s="62" t="n">
        <f aca="false">EXP((((AK386-AK$409)/AK$410+2)/4-1.9)^3)</f>
        <v>0.271049427115645</v>
      </c>
      <c r="AM386" s="62" t="n">
        <f aca="false">0.01*AD386+0.15*AF386+0.24*AH386+0.25*AJ386+0.35*AL386</f>
        <v>0.215625314847998</v>
      </c>
      <c r="AO386" s="54" t="n">
        <f aca="false">0.01*AD386/$AM$409</f>
        <v>0.000350674106146677</v>
      </c>
      <c r="AP386" s="53" t="n">
        <f aca="false">AO386*$J$409</f>
        <v>2530.10841573668</v>
      </c>
      <c r="AQ386" s="54" t="n">
        <f aca="false">0.15*AF386/$AM$409</f>
        <v>0.00127191079195995</v>
      </c>
      <c r="AR386" s="53" t="n">
        <f aca="false">AQ386*$J$409</f>
        <v>9176.81728532919</v>
      </c>
      <c r="AS386" s="54" t="n">
        <f aca="false">0.24*AH386/$AM$409</f>
        <v>0.0192736366069742</v>
      </c>
      <c r="AT386" s="53" t="n">
        <f aca="false">AS386*$J$409</f>
        <v>139058.99901477</v>
      </c>
      <c r="AU386" s="54" t="n">
        <f aca="false">0.25*AJ386/$AM$409</f>
        <v>0.0219097563303469</v>
      </c>
      <c r="AV386" s="53" t="n">
        <f aca="false">AU386*$J$409</f>
        <v>158078.563277108</v>
      </c>
      <c r="AW386" s="54" t="n">
        <f aca="false">0.35*AL386/$AM$409</f>
        <v>0.0336283062227657</v>
      </c>
      <c r="AX386" s="53" t="n">
        <f aca="false">AW386*$J$409</f>
        <v>242627.724972661</v>
      </c>
    </row>
    <row r="387" customFormat="false" ht="12.8" hidden="false" customHeight="false" outlineLevel="0" collapsed="false">
      <c r="A387" s="60" t="s">
        <v>25</v>
      </c>
      <c r="B387" s="50"/>
      <c r="C387" s="50"/>
      <c r="D387" s="50"/>
      <c r="E387" s="50"/>
      <c r="F387" s="50"/>
      <c r="G387" s="50"/>
      <c r="H387" s="50"/>
      <c r="I387" s="54" t="n">
        <f aca="false">AO387+AQ387+AS387+AU387+AW387</f>
        <v>0.0565733087757286</v>
      </c>
      <c r="J387" s="53" t="n">
        <f aca="false">ROUND(AP387+AR387+AT387+AV387+AX387,0)</f>
        <v>408176</v>
      </c>
      <c r="K387" s="54" t="n">
        <f aca="false">I387-DatosMinisterio!J387</f>
        <v>-5.90136707973032E-008</v>
      </c>
      <c r="L387" s="53" t="n">
        <f aca="false">J387-DatosMinisterio!K387</f>
        <v>0</v>
      </c>
      <c r="M387" s="54" t="n">
        <f aca="false">P420/P$442</f>
        <v>0.0566261199776075</v>
      </c>
      <c r="N387" s="53" t="n">
        <f aca="false">ROUND(N$409*M387,0)</f>
        <v>7762574</v>
      </c>
      <c r="O387" s="53" t="n">
        <f aca="false">N387-DatosMinisterio!L387</f>
        <v>0</v>
      </c>
      <c r="P387" s="55" t="n">
        <f aca="false">N387+J387</f>
        <v>8170750</v>
      </c>
      <c r="Q387" s="53" t="n">
        <f aca="false">P387-DatosMinisterio!M387</f>
        <v>0</v>
      </c>
      <c r="S387" s="55" t="n">
        <f aca="false">B387+DatosMinisterio!B387</f>
        <v>12917</v>
      </c>
      <c r="T387" s="55" t="n">
        <f aca="false">C387+DatosMinisterio!C387</f>
        <v>54</v>
      </c>
      <c r="U387" s="55" t="n">
        <f aca="false">D387+DatosMinisterio!D387</f>
        <v>540.736742424242</v>
      </c>
      <c r="V387" s="55" t="n">
        <f aca="false">E387+DatosMinisterio!E387</f>
        <v>347.736742424242</v>
      </c>
      <c r="W387" s="55" t="n">
        <f aca="false">F387+DatosMinisterio!F387</f>
        <v>96</v>
      </c>
      <c r="X387" s="55" t="n">
        <f aca="false">G387+DatosMinisterio!G387</f>
        <v>124</v>
      </c>
      <c r="Y387" s="55" t="n">
        <f aca="false">H387+DatosMinisterio!H387</f>
        <v>56</v>
      </c>
      <c r="Z387" s="55" t="n">
        <f aca="false">X387+0.33*Y387</f>
        <v>142.48</v>
      </c>
      <c r="AC387" s="61" t="n">
        <f aca="false">IF(T387&gt;0,S387/T387,0)</f>
        <v>239.203703703704</v>
      </c>
      <c r="AD387" s="62" t="n">
        <f aca="false">EXP((((AC387-AC$409)/AC$410+2)/4-1.9)^3)</f>
        <v>0.138165028312854</v>
      </c>
      <c r="AE387" s="63" t="n">
        <f aca="false">S387/U387</f>
        <v>23.887779369477</v>
      </c>
      <c r="AF387" s="62" t="n">
        <f aca="false">EXP((((AE387-AE$409)/AE$410+2)/4-1.9)^3)</f>
        <v>0.169073954850923</v>
      </c>
      <c r="AG387" s="62" t="n">
        <f aca="false">V387/U387</f>
        <v>0.643079552658585</v>
      </c>
      <c r="AH387" s="62" t="n">
        <f aca="false">EXP((((AG387-AG$409)/AG$410+2)/4-1.9)^3)</f>
        <v>0.181531206579004</v>
      </c>
      <c r="AI387" s="62" t="n">
        <f aca="false">W387/U387</f>
        <v>0.177535559299357</v>
      </c>
      <c r="AJ387" s="62" t="n">
        <f aca="false">EXP((((AI387-AI$409)/AI$410+2)/4-1.9)^3)</f>
        <v>0.24950236527372</v>
      </c>
      <c r="AK387" s="62" t="n">
        <f aca="false">Z387/U387</f>
        <v>0.263492359260129</v>
      </c>
      <c r="AL387" s="62" t="n">
        <f aca="false">EXP((((AK387-AK$409)/AK$410+2)/4-1.9)^3)</f>
        <v>0.0768873941393984</v>
      </c>
      <c r="AM387" s="62" t="n">
        <f aca="false">0.01*AD387+0.15*AF387+0.24*AH387+0.25*AJ387+0.35*AL387</f>
        <v>0.159596412356947</v>
      </c>
      <c r="AO387" s="54" t="n">
        <f aca="false">0.01*AD387/$AM$409</f>
        <v>0.000489763691634145</v>
      </c>
      <c r="AP387" s="53" t="n">
        <f aca="false">AO387*$J$409</f>
        <v>3533.63768868498</v>
      </c>
      <c r="AQ387" s="54" t="n">
        <f aca="false">0.15*AF387/$AM$409</f>
        <v>0.00898993239803099</v>
      </c>
      <c r="AR387" s="53" t="n">
        <f aca="false">AQ387*$J$409</f>
        <v>64862.2274028076</v>
      </c>
      <c r="AS387" s="54" t="n">
        <f aca="false">0.24*AH387/$AM$409</f>
        <v>0.0154436870110921</v>
      </c>
      <c r="AT387" s="53" t="n">
        <f aca="false">AS387*$J$409</f>
        <v>111425.970129725</v>
      </c>
      <c r="AU387" s="54" t="n">
        <f aca="false">0.25*AJ387/$AM$409</f>
        <v>0.0221107325384848</v>
      </c>
      <c r="AV387" s="53" t="n">
        <f aca="false">AU387*$J$409</f>
        <v>159528.60360418</v>
      </c>
      <c r="AW387" s="54" t="n">
        <f aca="false">0.35*AL387/$AM$409</f>
        <v>0.00953919313648654</v>
      </c>
      <c r="AX387" s="53" t="n">
        <f aca="false">AW387*$J$409</f>
        <v>68825.1353918533</v>
      </c>
    </row>
    <row r="388" customFormat="false" ht="12.8" hidden="false" customHeight="false" outlineLevel="0" collapsed="false">
      <c r="A388" s="60" t="s">
        <v>26</v>
      </c>
      <c r="B388" s="50"/>
      <c r="C388" s="50"/>
      <c r="D388" s="50"/>
      <c r="E388" s="50"/>
      <c r="F388" s="50"/>
      <c r="G388" s="50"/>
      <c r="H388" s="50"/>
      <c r="I388" s="54" t="n">
        <f aca="false">AO388+AQ388+AS388+AU388+AW388</f>
        <v>0.0516145741579119</v>
      </c>
      <c r="J388" s="53" t="n">
        <f aca="false">ROUND(AP388+AR388+AT388+AV388+AX388,0)</f>
        <v>372398</v>
      </c>
      <c r="K388" s="54" t="n">
        <f aca="false">I388-DatosMinisterio!J388</f>
        <v>5.24367995066721E-008</v>
      </c>
      <c r="L388" s="53" t="n">
        <f aca="false">J388-DatosMinisterio!K388</f>
        <v>0</v>
      </c>
      <c r="M388" s="54" t="n">
        <f aca="false">P421/P$442</f>
        <v>0.0514194951943273</v>
      </c>
      <c r="N388" s="53" t="n">
        <f aca="false">ROUND(N$409*M388,0)</f>
        <v>7048826</v>
      </c>
      <c r="O388" s="53" t="n">
        <f aca="false">N388-DatosMinisterio!L388</f>
        <v>0</v>
      </c>
      <c r="P388" s="55" t="n">
        <f aca="false">N388+J388</f>
        <v>7421224</v>
      </c>
      <c r="Q388" s="53" t="n">
        <f aca="false">P388-DatosMinisterio!M388</f>
        <v>0</v>
      </c>
      <c r="S388" s="55" t="n">
        <f aca="false">B388+DatosMinisterio!B388</f>
        <v>10387</v>
      </c>
      <c r="T388" s="55" t="n">
        <f aca="false">C388+DatosMinisterio!C388</f>
        <v>63</v>
      </c>
      <c r="U388" s="55" t="n">
        <f aca="false">D388+DatosMinisterio!D388</f>
        <v>436.850378787879</v>
      </c>
      <c r="V388" s="55" t="n">
        <f aca="false">E388+DatosMinisterio!E388</f>
        <v>230.787878787879</v>
      </c>
      <c r="W388" s="55" t="n">
        <f aca="false">F388+DatosMinisterio!F388</f>
        <v>75</v>
      </c>
      <c r="X388" s="55" t="n">
        <f aca="false">G388+DatosMinisterio!G388</f>
        <v>155</v>
      </c>
      <c r="Y388" s="55" t="n">
        <f aca="false">H388+DatosMinisterio!H388</f>
        <v>4</v>
      </c>
      <c r="Z388" s="55" t="n">
        <f aca="false">X388+0.33*Y388</f>
        <v>156.32</v>
      </c>
      <c r="AC388" s="61" t="n">
        <f aca="false">IF(T388&gt;0,S388/T388,0)</f>
        <v>164.873015873016</v>
      </c>
      <c r="AD388" s="62" t="n">
        <f aca="false">EXP((((AC388-AC$409)/AC$410+2)/4-1.9)^3)</f>
        <v>0.0396656494724836</v>
      </c>
      <c r="AE388" s="63" t="n">
        <f aca="false">S388/U388</f>
        <v>23.777019557178</v>
      </c>
      <c r="AF388" s="62" t="n">
        <f aca="false">EXP((((AE388-AE$409)/AE$410+2)/4-1.9)^3)</f>
        <v>0.165175887348474</v>
      </c>
      <c r="AG388" s="62" t="n">
        <f aca="false">V388/U388</f>
        <v>0.528299596370368</v>
      </c>
      <c r="AH388" s="62" t="n">
        <f aca="false">EXP((((AG388-AG$409)/AG$410+2)/4-1.9)^3)</f>
        <v>0.0511131011668193</v>
      </c>
      <c r="AI388" s="62" t="n">
        <f aca="false">W388/U388</f>
        <v>0.171683495406599</v>
      </c>
      <c r="AJ388" s="62" t="n">
        <f aca="false">EXP((((AI388-AI$409)/AI$410+2)/4-1.9)^3)</f>
        <v>0.230747368542338</v>
      </c>
      <c r="AK388" s="62" t="n">
        <f aca="false">Z388/U388</f>
        <v>0.357834186692795</v>
      </c>
      <c r="AL388" s="62" t="n">
        <f aca="false">EXP((((AK388-AK$409)/AK$410+2)/4-1.9)^3)</f>
        <v>0.144230067257998</v>
      </c>
      <c r="AM388" s="62" t="n">
        <f aca="false">0.01*AD388+0.15*AF388+0.24*AH388+0.25*AJ388+0.35*AL388</f>
        <v>0.145607549552916</v>
      </c>
      <c r="AO388" s="54" t="n">
        <f aca="false">0.01*AD388/$AM$409</f>
        <v>0.000140605731811674</v>
      </c>
      <c r="AP388" s="53" t="n">
        <f aca="false">AO388*$J$409</f>
        <v>1014.46824593525</v>
      </c>
      <c r="AQ388" s="54" t="n">
        <f aca="false">0.15*AF388/$AM$409</f>
        <v>0.00878266591892789</v>
      </c>
      <c r="AR388" s="53" t="n">
        <f aca="false">AQ388*$J$409</f>
        <v>63366.802865076</v>
      </c>
      <c r="AS388" s="54" t="n">
        <f aca="false">0.24*AH388/$AM$409</f>
        <v>0.00434842444702809</v>
      </c>
      <c r="AT388" s="53" t="n">
        <f aca="false">AS388*$J$409</f>
        <v>31373.817158941</v>
      </c>
      <c r="AU388" s="54" t="n">
        <f aca="false">0.25*AJ388/$AM$409</f>
        <v>0.0204486772868931</v>
      </c>
      <c r="AV388" s="53" t="n">
        <f aca="false">AU388*$J$409</f>
        <v>147536.899894775</v>
      </c>
      <c r="AW388" s="54" t="n">
        <f aca="false">0.35*AL388/$AM$409</f>
        <v>0.0178942007732511</v>
      </c>
      <c r="AX388" s="53" t="n">
        <f aca="false">AW388*$J$409</f>
        <v>129106.390165995</v>
      </c>
    </row>
    <row r="389" customFormat="false" ht="12.8" hidden="false" customHeight="false" outlineLevel="0" collapsed="false">
      <c r="A389" s="60" t="s">
        <v>27</v>
      </c>
      <c r="B389" s="50"/>
      <c r="C389" s="50"/>
      <c r="D389" s="50"/>
      <c r="E389" s="50"/>
      <c r="F389" s="50"/>
      <c r="G389" s="50"/>
      <c r="H389" s="50"/>
      <c r="I389" s="54" t="n">
        <f aca="false">AO389+AQ389+AS389+AU389+AW389</f>
        <v>0.0422675305111948</v>
      </c>
      <c r="J389" s="53" t="n">
        <f aca="false">ROUND(AP389+AR389+AT389+AV389+AX389,0)</f>
        <v>304960</v>
      </c>
      <c r="K389" s="54" t="n">
        <f aca="false">I389-DatosMinisterio!J389</f>
        <v>-5.56307029470071E-008</v>
      </c>
      <c r="L389" s="53" t="n">
        <f aca="false">J389-DatosMinisterio!K389</f>
        <v>0</v>
      </c>
      <c r="M389" s="54" t="n">
        <f aca="false">P422/P$442</f>
        <v>0.0662280739234256</v>
      </c>
      <c r="N389" s="53" t="n">
        <f aca="false">ROUND(N$409*M389,0)</f>
        <v>9078855</v>
      </c>
      <c r="O389" s="53" t="n">
        <f aca="false">N389-DatosMinisterio!L389</f>
        <v>0</v>
      </c>
      <c r="P389" s="55" t="n">
        <f aca="false">N389+J389</f>
        <v>9383815</v>
      </c>
      <c r="Q389" s="53" t="n">
        <f aca="false">P389-DatosMinisterio!M389</f>
        <v>0</v>
      </c>
      <c r="S389" s="55" t="n">
        <f aca="false">B389+DatosMinisterio!B389</f>
        <v>17596</v>
      </c>
      <c r="T389" s="55" t="n">
        <f aca="false">C389+DatosMinisterio!C389</f>
        <v>98</v>
      </c>
      <c r="U389" s="55" t="n">
        <f aca="false">D389+DatosMinisterio!D389</f>
        <v>893.031611570248</v>
      </c>
      <c r="V389" s="55" t="n">
        <f aca="false">E389+DatosMinisterio!E389</f>
        <v>514.564566115702</v>
      </c>
      <c r="W389" s="55" t="n">
        <f aca="false">F389+DatosMinisterio!F389</f>
        <v>147</v>
      </c>
      <c r="X389" s="55" t="n">
        <f aca="false">G389+DatosMinisterio!G389</f>
        <v>256</v>
      </c>
      <c r="Y389" s="55" t="n">
        <f aca="false">H389+DatosMinisterio!H389</f>
        <v>42</v>
      </c>
      <c r="Z389" s="55" t="n">
        <f aca="false">X389+0.33*Y389</f>
        <v>269.86</v>
      </c>
      <c r="AC389" s="61" t="n">
        <f aca="false">IF(T389&gt;0,S389/T389,0)</f>
        <v>179.551020408163</v>
      </c>
      <c r="AD389" s="62" t="n">
        <f aca="false">EXP((((AC389-AC$409)/AC$410+2)/4-1.9)^3)</f>
        <v>0.05243285073379</v>
      </c>
      <c r="AE389" s="63" t="n">
        <f aca="false">S389/U389</f>
        <v>19.7036698052159</v>
      </c>
      <c r="AF389" s="62" t="n">
        <f aca="false">EXP((((AE389-AE$409)/AE$410+2)/4-1.9)^3)</f>
        <v>0.0603857017699248</v>
      </c>
      <c r="AG389" s="62" t="n">
        <f aca="false">V389/U389</f>
        <v>0.576199721766764</v>
      </c>
      <c r="AH389" s="62" t="n">
        <f aca="false">EXP((((AG389-AG$409)/AG$410+2)/4-1.9)^3)</f>
        <v>0.0918333414550983</v>
      </c>
      <c r="AI389" s="62" t="n">
        <f aca="false">W389/U389</f>
        <v>0.16460783481284</v>
      </c>
      <c r="AJ389" s="62" t="n">
        <f aca="false">EXP((((AI389-AI$409)/AI$410+2)/4-1.9)^3)</f>
        <v>0.209137086529016</v>
      </c>
      <c r="AK389" s="62" t="n">
        <f aca="false">Z389/U389</f>
        <v>0.30218415171832</v>
      </c>
      <c r="AL389" s="62" t="n">
        <f aca="false">EXP((((AK389-AK$409)/AK$410+2)/4-1.9)^3)</f>
        <v>0.100950195764882</v>
      </c>
      <c r="AM389" s="62" t="n">
        <f aca="false">0.01*AD389+0.15*AF389+0.24*AH389+0.25*AJ389+0.35*AL389</f>
        <v>0.119239025872013</v>
      </c>
      <c r="AO389" s="54" t="n">
        <f aca="false">0.01*AD389/$AM$409</f>
        <v>0.00018586256487521</v>
      </c>
      <c r="AP389" s="53" t="n">
        <f aca="false">AO389*$J$409</f>
        <v>1340.99561763617</v>
      </c>
      <c r="AQ389" s="54" t="n">
        <f aca="false">0.15*AF389/$AM$409</f>
        <v>0.00321080427318294</v>
      </c>
      <c r="AR389" s="53" t="n">
        <f aca="false">AQ389*$J$409</f>
        <v>23165.9046689508</v>
      </c>
      <c r="AS389" s="54" t="n">
        <f aca="false">0.24*AH389/$AM$409</f>
        <v>0.00781268085715092</v>
      </c>
      <c r="AT389" s="53" t="n">
        <f aca="false">AS389*$J$409</f>
        <v>56368.375194131</v>
      </c>
      <c r="AU389" s="54" t="n">
        <f aca="false">0.25*AJ389/$AM$409</f>
        <v>0.0185335885655754</v>
      </c>
      <c r="AV389" s="53" t="n">
        <f aca="false">AU389*$J$409</f>
        <v>133719.563496798</v>
      </c>
      <c r="AW389" s="54" t="n">
        <f aca="false">0.35*AL389/$AM$409</f>
        <v>0.0125245942504103</v>
      </c>
      <c r="AX389" s="53" t="n">
        <f aca="false">AW389*$J$409</f>
        <v>90364.7596477964</v>
      </c>
    </row>
    <row r="390" customFormat="false" ht="12.8" hidden="false" customHeight="false" outlineLevel="0" collapsed="false">
      <c r="A390" s="60" t="s">
        <v>28</v>
      </c>
      <c r="B390" s="50"/>
      <c r="C390" s="50"/>
      <c r="D390" s="50"/>
      <c r="E390" s="50"/>
      <c r="F390" s="50"/>
      <c r="G390" s="50"/>
      <c r="H390" s="50"/>
      <c r="I390" s="54" t="n">
        <f aca="false">AO390+AQ390+AS390+AU390+AW390</f>
        <v>0.0244217302594379</v>
      </c>
      <c r="J390" s="53" t="n">
        <f aca="false">ROUND(AP390+AR390+AT390+AV390+AX390,0)</f>
        <v>176202</v>
      </c>
      <c r="K390" s="54" t="n">
        <f aca="false">I390-DatosMinisterio!J390</f>
        <v>5.78651085762771E-008</v>
      </c>
      <c r="L390" s="53" t="n">
        <f aca="false">J390-DatosMinisterio!K390</f>
        <v>0</v>
      </c>
      <c r="M390" s="54" t="n">
        <f aca="false">P423/P$442</f>
        <v>0.050717376529435</v>
      </c>
      <c r="N390" s="53" t="n">
        <f aca="false">ROUND(N$409*M390,0)</f>
        <v>6952576</v>
      </c>
      <c r="O390" s="53" t="n">
        <f aca="false">N390-DatosMinisterio!L390</f>
        <v>0</v>
      </c>
      <c r="P390" s="55" t="n">
        <f aca="false">N390+J390</f>
        <v>7128778</v>
      </c>
      <c r="Q390" s="53" t="n">
        <f aca="false">P390-DatosMinisterio!M390</f>
        <v>0</v>
      </c>
      <c r="S390" s="55" t="n">
        <f aca="false">B390+DatosMinisterio!B390</f>
        <v>10809</v>
      </c>
      <c r="T390" s="55" t="n">
        <f aca="false">C390+DatosMinisterio!C390</f>
        <v>58</v>
      </c>
      <c r="U390" s="55" t="n">
        <f aca="false">D390+DatosMinisterio!D390</f>
        <v>859.281818181818</v>
      </c>
      <c r="V390" s="55" t="n">
        <f aca="false">E390+DatosMinisterio!E390</f>
        <v>385.690909090909</v>
      </c>
      <c r="W390" s="55" t="n">
        <f aca="false">F390+DatosMinisterio!F390</f>
        <v>112</v>
      </c>
      <c r="X390" s="55" t="n">
        <f aca="false">G390+DatosMinisterio!G390</f>
        <v>234</v>
      </c>
      <c r="Y390" s="55" t="n">
        <f aca="false">H390+DatosMinisterio!H390</f>
        <v>55</v>
      </c>
      <c r="Z390" s="55" t="n">
        <f aca="false">X390+0.33*Y390</f>
        <v>252.15</v>
      </c>
      <c r="AC390" s="61" t="n">
        <f aca="false">IF(T390&gt;0,S390/T390,0)</f>
        <v>186.362068965517</v>
      </c>
      <c r="AD390" s="62" t="n">
        <f aca="false">EXP((((AC390-AC$409)/AC$410+2)/4-1.9)^3)</f>
        <v>0.0593446340905919</v>
      </c>
      <c r="AE390" s="63" t="n">
        <f aca="false">S390/U390</f>
        <v>12.5791094042594</v>
      </c>
      <c r="AF390" s="62" t="n">
        <f aca="false">EXP((((AE390-AE$409)/AE$410+2)/4-1.9)^3)</f>
        <v>0.00470394094345557</v>
      </c>
      <c r="AG390" s="62" t="n">
        <f aca="false">V390/U390</f>
        <v>0.448852635922176</v>
      </c>
      <c r="AH390" s="62" t="n">
        <f aca="false">EXP((((AG390-AG$409)/AG$410+2)/4-1.9)^3)</f>
        <v>0.01585445334342</v>
      </c>
      <c r="AI390" s="62" t="n">
        <f aca="false">W390/U390</f>
        <v>0.130341405613567</v>
      </c>
      <c r="AJ390" s="62" t="n">
        <f aca="false">EXP((((AI390-AI$409)/AI$410+2)/4-1.9)^3)</f>
        <v>0.122029493016222</v>
      </c>
      <c r="AK390" s="62" t="n">
        <f aca="false">Z390/U390</f>
        <v>0.293442727013045</v>
      </c>
      <c r="AL390" s="62" t="n">
        <f aca="false">EXP((((AK390-AK$409)/AK$410+2)/4-1.9)^3)</f>
        <v>0.0950958952091788</v>
      </c>
      <c r="AM390" s="62" t="n">
        <f aca="false">0.01*AD390+0.15*AF390+0.24*AH390+0.25*AJ390+0.35*AL390</f>
        <v>0.0688950428621132</v>
      </c>
      <c r="AO390" s="54" t="n">
        <f aca="false">0.01*AD390/$AM$409</f>
        <v>0.000210363269387336</v>
      </c>
      <c r="AP390" s="53" t="n">
        <f aca="false">AO390*$J$409</f>
        <v>1517.76783318059</v>
      </c>
      <c r="AQ390" s="54" t="n">
        <f aca="false">0.15*AF390/$AM$409</f>
        <v>0.000250116057930283</v>
      </c>
      <c r="AR390" s="53" t="n">
        <f aca="false">AQ390*$J$409</f>
        <v>1804.58360622612</v>
      </c>
      <c r="AS390" s="54" t="n">
        <f aca="false">0.24*AH390/$AM$409</f>
        <v>0.00134881059726324</v>
      </c>
      <c r="AT390" s="53" t="n">
        <f aca="false">AS390*$J$409</f>
        <v>9731.6482270953</v>
      </c>
      <c r="AU390" s="54" t="n">
        <f aca="false">0.25*AJ390/$AM$409</f>
        <v>0.0108141719575625</v>
      </c>
      <c r="AV390" s="53" t="n">
        <f aca="false">AU390*$J$409</f>
        <v>78024.0884612344</v>
      </c>
      <c r="AW390" s="54" t="n">
        <f aca="false">0.35*AL390/$AM$409</f>
        <v>0.0117982683772945</v>
      </c>
      <c r="AX390" s="53" t="n">
        <f aca="false">AW390*$J$409</f>
        <v>85124.329368154</v>
      </c>
    </row>
    <row r="391" customFormat="false" ht="12.8" hidden="false" customHeight="false" outlineLevel="0" collapsed="false">
      <c r="A391" s="60" t="s">
        <v>29</v>
      </c>
      <c r="B391" s="50"/>
      <c r="C391" s="50"/>
      <c r="D391" s="50"/>
      <c r="E391" s="50"/>
      <c r="F391" s="50"/>
      <c r="G391" s="50"/>
      <c r="H391" s="50"/>
      <c r="I391" s="54" t="n">
        <f aca="false">AO391+AQ391+AS391+AU391+AW391</f>
        <v>0.0400787356790277</v>
      </c>
      <c r="J391" s="53" t="n">
        <f aca="false">ROUND(AP391+AR391+AT391+AV391+AX391,0)</f>
        <v>289167</v>
      </c>
      <c r="K391" s="54" t="n">
        <f aca="false">I391-DatosMinisterio!J391</f>
        <v>6.60768039936754E-008</v>
      </c>
      <c r="L391" s="53" t="n">
        <f aca="false">J391-DatosMinisterio!K391</f>
        <v>0</v>
      </c>
      <c r="M391" s="54" t="n">
        <f aca="false">P424/P$442</f>
        <v>0.0490709785826631</v>
      </c>
      <c r="N391" s="53" t="n">
        <f aca="false">ROUND(N$409*M391,0)</f>
        <v>6726880</v>
      </c>
      <c r="O391" s="53" t="n">
        <f aca="false">N391-DatosMinisterio!L391</f>
        <v>0</v>
      </c>
      <c r="P391" s="55" t="n">
        <f aca="false">N391+J391</f>
        <v>7016047</v>
      </c>
      <c r="Q391" s="53" t="n">
        <f aca="false">P391-DatosMinisterio!M391</f>
        <v>0</v>
      </c>
      <c r="S391" s="55" t="n">
        <f aca="false">B391+DatosMinisterio!B391</f>
        <v>9395</v>
      </c>
      <c r="T391" s="55" t="n">
        <f aca="false">C391+DatosMinisterio!C391</f>
        <v>41</v>
      </c>
      <c r="U391" s="55" t="n">
        <f aca="false">D391+DatosMinisterio!D391</f>
        <v>441.895454545455</v>
      </c>
      <c r="V391" s="55" t="n">
        <f aca="false">E391+DatosMinisterio!E391</f>
        <v>267.088636363636</v>
      </c>
      <c r="W391" s="55" t="n">
        <f aca="false">F391+DatosMinisterio!F391</f>
        <v>46</v>
      </c>
      <c r="X391" s="55" t="n">
        <f aca="false">G391+DatosMinisterio!G391</f>
        <v>147</v>
      </c>
      <c r="Y391" s="55" t="n">
        <f aca="false">H391+DatosMinisterio!H391</f>
        <v>29</v>
      </c>
      <c r="Z391" s="55" t="n">
        <f aca="false">X391+0.33*Y391</f>
        <v>156.57</v>
      </c>
      <c r="AC391" s="61" t="n">
        <f aca="false">IF(T391&gt;0,S391/T391,0)</f>
        <v>229.146341463415</v>
      </c>
      <c r="AD391" s="62" t="n">
        <f aca="false">EXP((((AC391-AC$409)/AC$410+2)/4-1.9)^3)</f>
        <v>0.119439923840462</v>
      </c>
      <c r="AE391" s="63" t="n">
        <f aca="false">S391/U391</f>
        <v>21.2606848596439</v>
      </c>
      <c r="AF391" s="62" t="n">
        <f aca="false">EXP((((AE391-AE$409)/AE$410+2)/4-1.9)^3)</f>
        <v>0.0918929546500915</v>
      </c>
      <c r="AG391" s="62" t="n">
        <f aca="false">V391/U391</f>
        <v>0.604415894339466</v>
      </c>
      <c r="AH391" s="62" t="n">
        <f aca="false">EXP((((AG391-AG$409)/AG$410+2)/4-1.9)^3)</f>
        <v>0.124724487691442</v>
      </c>
      <c r="AI391" s="62" t="n">
        <f aca="false">W391/U391</f>
        <v>0.104097020068506</v>
      </c>
      <c r="AJ391" s="62" t="n">
        <f aca="false">EXP((((AI391-AI$409)/AI$410+2)/4-1.9)^3)</f>
        <v>0.0749582936701782</v>
      </c>
      <c r="AK391" s="62" t="n">
        <f aca="false">Z391/U391</f>
        <v>0.354314574611436</v>
      </c>
      <c r="AL391" s="62" t="n">
        <f aca="false">EXP((((AK391-AK$409)/AK$410+2)/4-1.9)^3)</f>
        <v>0.141178635692472</v>
      </c>
      <c r="AM391" s="62" t="n">
        <f aca="false">0.01*AD391+0.15*AF391+0.24*AH391+0.25*AJ391+0.35*AL391</f>
        <v>0.113064315391774</v>
      </c>
      <c r="AO391" s="54" t="n">
        <f aca="false">0.01*AD391/$AM$409</f>
        <v>0.000423387442849482</v>
      </c>
      <c r="AP391" s="53" t="n">
        <f aca="false">AO391*$J$409</f>
        <v>3054.73404934737</v>
      </c>
      <c r="AQ391" s="54" t="n">
        <f aca="false">0.15*AF391/$AM$409</f>
        <v>0.00488609526457255</v>
      </c>
      <c r="AR391" s="53" t="n">
        <f aca="false">AQ391*$J$409</f>
        <v>35253.104042462</v>
      </c>
      <c r="AS391" s="54" t="n">
        <f aca="false">0.24*AH391/$AM$409</f>
        <v>0.0106108805578128</v>
      </c>
      <c r="AT391" s="53" t="n">
        <f aca="false">AS391*$J$409</f>
        <v>76557.344061411</v>
      </c>
      <c r="AU391" s="54" t="n">
        <f aca="false">0.25*AJ391/$AM$409</f>
        <v>0.00664275379138894</v>
      </c>
      <c r="AV391" s="53" t="n">
        <f aca="false">AU391*$J$409</f>
        <v>47927.3689635643</v>
      </c>
      <c r="AW391" s="54" t="n">
        <f aca="false">0.35*AL391/$AM$409</f>
        <v>0.0175156186224039</v>
      </c>
      <c r="AX391" s="53" t="n">
        <f aca="false">AW391*$J$409</f>
        <v>126374.925626365</v>
      </c>
    </row>
    <row r="392" customFormat="false" ht="12.8" hidden="false" customHeight="false" outlineLevel="0" collapsed="false">
      <c r="A392" s="60" t="s">
        <v>30</v>
      </c>
      <c r="B392" s="50"/>
      <c r="C392" s="50"/>
      <c r="D392" s="50"/>
      <c r="E392" s="50"/>
      <c r="F392" s="50"/>
      <c r="G392" s="50"/>
      <c r="H392" s="50"/>
      <c r="I392" s="54" t="n">
        <f aca="false">AO392+AQ392+AS392+AU392+AW392</f>
        <v>0.0165725650681057</v>
      </c>
      <c r="J392" s="53" t="n">
        <f aca="false">ROUND(AP392+AR392+AT392+AV392+AX392,0)</f>
        <v>119571</v>
      </c>
      <c r="K392" s="54" t="n">
        <f aca="false">I392-DatosMinisterio!J392</f>
        <v>-2.65589039337433E-008</v>
      </c>
      <c r="L392" s="53" t="n">
        <f aca="false">J392-DatosMinisterio!K392</f>
        <v>0</v>
      </c>
      <c r="M392" s="54" t="n">
        <f aca="false">P425/P$442</f>
        <v>0.0210168231840018</v>
      </c>
      <c r="N392" s="53" t="n">
        <f aca="false">ROUND(N$409*M392,0)</f>
        <v>2881085</v>
      </c>
      <c r="O392" s="53" t="n">
        <f aca="false">N392-DatosMinisterio!L392</f>
        <v>0</v>
      </c>
      <c r="P392" s="55" t="n">
        <f aca="false">N392+J392</f>
        <v>3000656</v>
      </c>
      <c r="Q392" s="53" t="n">
        <f aca="false">P392-DatosMinisterio!M392</f>
        <v>0</v>
      </c>
      <c r="S392" s="55" t="n">
        <f aca="false">B392+DatosMinisterio!B392</f>
        <v>15105</v>
      </c>
      <c r="T392" s="55" t="n">
        <f aca="false">C392+DatosMinisterio!C392</f>
        <v>75</v>
      </c>
      <c r="U392" s="55" t="n">
        <f aca="false">D392+DatosMinisterio!D392</f>
        <v>654.625</v>
      </c>
      <c r="V392" s="55" t="n">
        <f aca="false">E392+DatosMinisterio!E392</f>
        <v>245.878787878788</v>
      </c>
      <c r="W392" s="55" t="n">
        <f aca="false">F392+DatosMinisterio!F392</f>
        <v>42</v>
      </c>
      <c r="X392" s="55" t="n">
        <f aca="false">G392+DatosMinisterio!G392</f>
        <v>120</v>
      </c>
      <c r="Y392" s="55" t="n">
        <f aca="false">H392+DatosMinisterio!H392</f>
        <v>25</v>
      </c>
      <c r="Z392" s="55" t="n">
        <f aca="false">X392+0.33*Y392</f>
        <v>128.25</v>
      </c>
      <c r="AC392" s="61" t="n">
        <f aca="false">IF(T392&gt;0,S392/T392,0)</f>
        <v>201.4</v>
      </c>
      <c r="AD392" s="62" t="n">
        <f aca="false">EXP((((AC392-AC$409)/AC$410+2)/4-1.9)^3)</f>
        <v>0.0770440614474383</v>
      </c>
      <c r="AE392" s="63" t="n">
        <f aca="false">S392/U392</f>
        <v>23.0742791674623</v>
      </c>
      <c r="AF392" s="62" t="n">
        <f aca="false">EXP((((AE392-AE$409)/AE$410+2)/4-1.9)^3)</f>
        <v>0.141775866652352</v>
      </c>
      <c r="AG392" s="62" t="n">
        <f aca="false">V392/U392</f>
        <v>0.375602502010751</v>
      </c>
      <c r="AH392" s="62" t="n">
        <f aca="false">EXP((((AG392-AG$409)/AG$410+2)/4-1.9)^3)</f>
        <v>0.00423388682671153</v>
      </c>
      <c r="AI392" s="62" t="n">
        <f aca="false">W392/U392</f>
        <v>0.0641588695818217</v>
      </c>
      <c r="AJ392" s="62" t="n">
        <f aca="false">EXP((((AI392-AI$409)/AI$410+2)/4-1.9)^3)</f>
        <v>0.0311698943527237</v>
      </c>
      <c r="AK392" s="62" t="n">
        <f aca="false">Z392/U392</f>
        <v>0.195913691044491</v>
      </c>
      <c r="AL392" s="62" t="n">
        <f aca="false">EXP((((AK392-AK$409)/AK$410+2)/4-1.9)^3)</f>
        <v>0.0454476844648309</v>
      </c>
      <c r="AM392" s="62" t="n">
        <f aca="false">0.01*AD392+0.15*AF392+0.24*AH392+0.25*AJ392+0.35*AL392</f>
        <v>0.0467521166016097</v>
      </c>
      <c r="AO392" s="54" t="n">
        <f aca="false">0.01*AD392/$AM$409</f>
        <v>0.000273103725405417</v>
      </c>
      <c r="AP392" s="53" t="n">
        <f aca="false">AO392*$J$409</f>
        <v>1970.4392822442</v>
      </c>
      <c r="AQ392" s="54" t="n">
        <f aca="false">0.15*AF392/$AM$409</f>
        <v>0.00753844941996362</v>
      </c>
      <c r="AR392" s="53" t="n">
        <f aca="false">AQ392*$J$409</f>
        <v>54389.7994882962</v>
      </c>
      <c r="AS392" s="54" t="n">
        <f aca="false">0.24*AH392/$AM$409</f>
        <v>0.000360196046863503</v>
      </c>
      <c r="AT392" s="53" t="n">
        <f aca="false">AS392*$J$409</f>
        <v>2598.80907517947</v>
      </c>
      <c r="AU392" s="54" t="n">
        <f aca="false">0.25*AJ392/$AM$409</f>
        <v>0.00276225516551644</v>
      </c>
      <c r="AV392" s="53" t="n">
        <f aca="false">AU392*$J$409</f>
        <v>19929.6295853736</v>
      </c>
      <c r="AW392" s="54" t="n">
        <f aca="false">0.35*AL392/$AM$409</f>
        <v>0.00563856071035669</v>
      </c>
      <c r="AX392" s="53" t="n">
        <f aca="false">AW392*$J$409</f>
        <v>40682.1309468128</v>
      </c>
    </row>
    <row r="393" customFormat="false" ht="12.8" hidden="false" customHeight="false" outlineLevel="0" collapsed="false">
      <c r="A393" s="60" t="s">
        <v>31</v>
      </c>
      <c r="B393" s="50"/>
      <c r="C393" s="50"/>
      <c r="D393" s="50"/>
      <c r="E393" s="50"/>
      <c r="F393" s="50"/>
      <c r="G393" s="50"/>
      <c r="H393" s="50"/>
      <c r="I393" s="54" t="n">
        <f aca="false">AO393+AQ393+AS393+AU393+AW393</f>
        <v>0.0137379821019447</v>
      </c>
      <c r="J393" s="53" t="n">
        <f aca="false">ROUND(AP393+AR393+AT393+AV393+AX393,0)</f>
        <v>99119</v>
      </c>
      <c r="K393" s="54" t="n">
        <f aca="false">I393-DatosMinisterio!J393</f>
        <v>4.64028406498007E-008</v>
      </c>
      <c r="L393" s="53" t="n">
        <f aca="false">J393-DatosMinisterio!K393</f>
        <v>0</v>
      </c>
      <c r="M393" s="54" t="n">
        <f aca="false">P426/P$442</f>
        <v>0.0203113656344103</v>
      </c>
      <c r="N393" s="53" t="n">
        <f aca="false">ROUND(N$409*M393,0)</f>
        <v>2784377</v>
      </c>
      <c r="O393" s="53" t="n">
        <f aca="false">N393-DatosMinisterio!L393</f>
        <v>0</v>
      </c>
      <c r="P393" s="55" t="n">
        <f aca="false">N393+J393</f>
        <v>2883496</v>
      </c>
      <c r="Q393" s="53" t="n">
        <f aca="false">P393-DatosMinisterio!M393</f>
        <v>0</v>
      </c>
      <c r="S393" s="55" t="n">
        <f aca="false">B393+DatosMinisterio!B393</f>
        <v>6017</v>
      </c>
      <c r="T393" s="55" t="n">
        <f aca="false">C393+DatosMinisterio!C393</f>
        <v>44</v>
      </c>
      <c r="U393" s="55" t="n">
        <f aca="false">D393+DatosMinisterio!D393</f>
        <v>339.5425</v>
      </c>
      <c r="V393" s="55" t="n">
        <f aca="false">E393+DatosMinisterio!E393</f>
        <v>163.281818181818</v>
      </c>
      <c r="W393" s="55" t="n">
        <f aca="false">F393+DatosMinisterio!F393</f>
        <v>21</v>
      </c>
      <c r="X393" s="55" t="n">
        <f aca="false">G393+DatosMinisterio!G393</f>
        <v>74</v>
      </c>
      <c r="Y393" s="55" t="n">
        <f aca="false">H393+DatosMinisterio!H393</f>
        <v>6</v>
      </c>
      <c r="Z393" s="55" t="n">
        <f aca="false">X393+0.33*Y393</f>
        <v>75.98</v>
      </c>
      <c r="AC393" s="61" t="n">
        <f aca="false">IF(T393&gt;0,S393/T393,0)</f>
        <v>136.75</v>
      </c>
      <c r="AD393" s="62" t="n">
        <f aca="false">EXP((((AC393-AC$409)/AC$410+2)/4-1.9)^3)</f>
        <v>0.0221469561823857</v>
      </c>
      <c r="AE393" s="63" t="n">
        <f aca="false">S393/U393</f>
        <v>17.7209038632866</v>
      </c>
      <c r="AF393" s="62" t="n">
        <f aca="false">EXP((((AE393-AE$409)/AE$410+2)/4-1.9)^3)</f>
        <v>0.0330610846825782</v>
      </c>
      <c r="AG393" s="62" t="n">
        <f aca="false">V393/U393</f>
        <v>0.480887718567832</v>
      </c>
      <c r="AH393" s="62" t="n">
        <f aca="false">EXP((((AG393-AG$409)/AG$410+2)/4-1.9)^3)</f>
        <v>0.0262240346787269</v>
      </c>
      <c r="AI393" s="62" t="n">
        <f aca="false">W393/U393</f>
        <v>0.0618479277262787</v>
      </c>
      <c r="AJ393" s="62" t="n">
        <f aca="false">EXP((((AI393-AI$409)/AI$410+2)/4-1.9)^3)</f>
        <v>0.0294699400760982</v>
      </c>
      <c r="AK393" s="62" t="n">
        <f aca="false">Z393/U393</f>
        <v>0.223771692792508</v>
      </c>
      <c r="AL393" s="62" t="n">
        <f aca="false">EXP((((AK393-AK$409)/AK$410+2)/4-1.9)^3)</f>
        <v>0.0568963334508086</v>
      </c>
      <c r="AM393" s="62" t="n">
        <f aca="false">0.01*AD393+0.15*AF393+0.24*AH393+0.25*AJ393+0.35*AL393</f>
        <v>0.0387556023139126</v>
      </c>
      <c r="AO393" s="54" t="n">
        <f aca="false">0.01*AD393/$AM$409</f>
        <v>7.85059370724695E-005</v>
      </c>
      <c r="AP393" s="53" t="n">
        <f aca="false">AO393*$J$409</f>
        <v>566.419158388811</v>
      </c>
      <c r="AQ393" s="54" t="n">
        <f aca="false">0.15*AF393/$AM$409</f>
        <v>0.00175791071170021</v>
      </c>
      <c r="AR393" s="53" t="n">
        <f aca="false">AQ393*$J$409</f>
        <v>12683.2994162563</v>
      </c>
      <c r="AS393" s="54" t="n">
        <f aca="false">0.24*AH393/$AM$409</f>
        <v>0.00223099813733694</v>
      </c>
      <c r="AT393" s="53" t="n">
        <f aca="false">AS393*$J$409</f>
        <v>16096.618095914</v>
      </c>
      <c r="AU393" s="54" t="n">
        <f aca="false">0.25*AJ393/$AM$409</f>
        <v>0.0026116063558473</v>
      </c>
      <c r="AV393" s="53" t="n">
        <f aca="false">AU393*$J$409</f>
        <v>18842.700683343</v>
      </c>
      <c r="AW393" s="54" t="n">
        <f aca="false">0.35*AL393/$AM$409</f>
        <v>0.00705896095998773</v>
      </c>
      <c r="AX393" s="53" t="n">
        <f aca="false">AW393*$J$409</f>
        <v>50930.2974418971</v>
      </c>
    </row>
    <row r="394" customFormat="false" ht="12.8" hidden="false" customHeight="false" outlineLevel="0" collapsed="false">
      <c r="A394" s="60" t="s">
        <v>32</v>
      </c>
      <c r="B394" s="50"/>
      <c r="C394" s="50"/>
      <c r="D394" s="50"/>
      <c r="E394" s="50"/>
      <c r="F394" s="50"/>
      <c r="G394" s="50"/>
      <c r="H394" s="50"/>
      <c r="I394" s="54" t="n">
        <f aca="false">AO394+AQ394+AS394+AU394+AW394</f>
        <v>0.0167932096178382</v>
      </c>
      <c r="J394" s="53" t="n">
        <f aca="false">ROUND(AP394+AR394+AT394+AV394+AX394,0)</f>
        <v>121163</v>
      </c>
      <c r="K394" s="54" t="n">
        <f aca="false">I394-DatosMinisterio!J394</f>
        <v>-3.38885586224913E-008</v>
      </c>
      <c r="L394" s="53" t="n">
        <f aca="false">J394-DatosMinisterio!K394</f>
        <v>0</v>
      </c>
      <c r="M394" s="54" t="n">
        <f aca="false">P427/P$442</f>
        <v>0.0209441986302812</v>
      </c>
      <c r="N394" s="53" t="n">
        <f aca="false">ROUND(N$409*M394,0)</f>
        <v>2871129</v>
      </c>
      <c r="O394" s="53" t="n">
        <f aca="false">N394-DatosMinisterio!L394</f>
        <v>0</v>
      </c>
      <c r="P394" s="55" t="n">
        <f aca="false">N394+J394</f>
        <v>2992292</v>
      </c>
      <c r="Q394" s="53" t="n">
        <f aca="false">P394-DatosMinisterio!M394</f>
        <v>0</v>
      </c>
      <c r="S394" s="55" t="n">
        <f aca="false">B394+DatosMinisterio!B394</f>
        <v>7317</v>
      </c>
      <c r="T394" s="55" t="n">
        <f aca="false">C394+DatosMinisterio!C394</f>
        <v>38</v>
      </c>
      <c r="U394" s="55" t="n">
        <f aca="false">D394+DatosMinisterio!D394</f>
        <v>308.863636363636</v>
      </c>
      <c r="V394" s="55" t="n">
        <f aca="false">E394+DatosMinisterio!E394</f>
        <v>154.363636363636</v>
      </c>
      <c r="W394" s="55" t="n">
        <f aca="false">F394+DatosMinisterio!F394</f>
        <v>17</v>
      </c>
      <c r="X394" s="55" t="n">
        <f aca="false">G394+DatosMinisterio!G394</f>
        <v>34</v>
      </c>
      <c r="Y394" s="55" t="n">
        <f aca="false">H394+DatosMinisterio!H394</f>
        <v>6</v>
      </c>
      <c r="Z394" s="55" t="n">
        <f aca="false">X394+0.33*Y394</f>
        <v>35.98</v>
      </c>
      <c r="AC394" s="61" t="n">
        <f aca="false">IF(T394&gt;0,S394/T394,0)</f>
        <v>192.552631578947</v>
      </c>
      <c r="AD394" s="62" t="n">
        <f aca="false">EXP((((AC394-AC$409)/AC$410+2)/4-1.9)^3)</f>
        <v>0.0662117026609605</v>
      </c>
      <c r="AE394" s="63" t="n">
        <f aca="false">S394/U394</f>
        <v>23.6900662251656</v>
      </c>
      <c r="AF394" s="62" t="n">
        <f aca="false">EXP((((AE394-AE$409)/AE$410+2)/4-1.9)^3)</f>
        <v>0.162155659204526</v>
      </c>
      <c r="AG394" s="62" t="n">
        <f aca="false">V394/U394</f>
        <v>0.499779249448123</v>
      </c>
      <c r="AH394" s="62" t="n">
        <f aca="false">EXP((((AG394-AG$409)/AG$410+2)/4-1.9)^3)</f>
        <v>0.0345844286252236</v>
      </c>
      <c r="AI394" s="62" t="n">
        <f aca="false">W394/U394</f>
        <v>0.0550404709345107</v>
      </c>
      <c r="AJ394" s="62" t="n">
        <f aca="false">EXP((((AI394-AI$409)/AI$410+2)/4-1.9)^3)</f>
        <v>0.0248948426544527</v>
      </c>
      <c r="AK394" s="62" t="n">
        <f aca="false">Z394/U394</f>
        <v>0.116491537895512</v>
      </c>
      <c r="AL394" s="62" t="n">
        <f aca="false">EXP((((AK394-AK$409)/AK$410+2)/4-1.9)^3)</f>
        <v>0.0224717930237061</v>
      </c>
      <c r="AM394" s="62" t="n">
        <f aca="false">0.01*AD394+0.15*AF394+0.24*AH394+0.25*AJ394+0.35*AL394</f>
        <v>0.0473745669992525</v>
      </c>
      <c r="AO394" s="54" t="n">
        <f aca="false">0.01*AD394/$AM$409</f>
        <v>0.000234705470122192</v>
      </c>
      <c r="AP394" s="53" t="n">
        <f aca="false">AO394*$J$409</f>
        <v>1693.39644634956</v>
      </c>
      <c r="AQ394" s="54" t="n">
        <f aca="false">0.15*AF394/$AM$409</f>
        <v>0.00862207556150319</v>
      </c>
      <c r="AR394" s="53" t="n">
        <f aca="false">AQ394*$J$409</f>
        <v>62208.1458451121</v>
      </c>
      <c r="AS394" s="54" t="n">
        <f aca="false">0.24*AH394/$AM$409</f>
        <v>0.00294225495004883</v>
      </c>
      <c r="AT394" s="53" t="n">
        <f aca="false">AS394*$J$409</f>
        <v>21228.325330778</v>
      </c>
      <c r="AU394" s="54" t="n">
        <f aca="false">0.25*AJ394/$AM$409</f>
        <v>0.00220616428592328</v>
      </c>
      <c r="AV394" s="53" t="n">
        <f aca="false">AU394*$J$409</f>
        <v>15917.4422304722</v>
      </c>
      <c r="AW394" s="54" t="n">
        <f aca="false">0.35*AL394/$AM$409</f>
        <v>0.00278800935024068</v>
      </c>
      <c r="AX394" s="53" t="n">
        <f aca="false">AW394*$J$409</f>
        <v>20115.4456418463</v>
      </c>
    </row>
    <row r="395" customFormat="false" ht="12.8" hidden="false" customHeight="false" outlineLevel="0" collapsed="false">
      <c r="A395" s="60" t="s">
        <v>33</v>
      </c>
      <c r="B395" s="50"/>
      <c r="C395" s="50"/>
      <c r="D395" s="50"/>
      <c r="E395" s="50"/>
      <c r="F395" s="50"/>
      <c r="G395" s="50"/>
      <c r="H395" s="50"/>
      <c r="I395" s="54" t="n">
        <f aca="false">AO395+AQ395+AS395+AU395+AW395</f>
        <v>0.0338077317198951</v>
      </c>
      <c r="J395" s="53" t="n">
        <f aca="false">ROUND(AP395+AR395+AT395+AV395+AX395,0)</f>
        <v>243922</v>
      </c>
      <c r="K395" s="54" t="n">
        <f aca="false">I395-DatosMinisterio!J395</f>
        <v>3.84260075078635E-008</v>
      </c>
      <c r="L395" s="53" t="n">
        <f aca="false">J395-DatosMinisterio!K395</f>
        <v>0</v>
      </c>
      <c r="M395" s="54" t="n">
        <f aca="false">P428/P$442</f>
        <v>0.0210092001595743</v>
      </c>
      <c r="N395" s="53" t="n">
        <f aca="false">ROUND(N$409*M395,0)</f>
        <v>2880040</v>
      </c>
      <c r="O395" s="53" t="n">
        <f aca="false">N395-DatosMinisterio!L395</f>
        <v>0</v>
      </c>
      <c r="P395" s="55" t="n">
        <f aca="false">N395+J395</f>
        <v>3123962</v>
      </c>
      <c r="Q395" s="53" t="n">
        <f aca="false">P395-DatosMinisterio!M395</f>
        <v>0</v>
      </c>
      <c r="S395" s="55" t="n">
        <f aca="false">B395+DatosMinisterio!B395</f>
        <v>9430</v>
      </c>
      <c r="T395" s="55" t="n">
        <f aca="false">C395+DatosMinisterio!C395</f>
        <v>41</v>
      </c>
      <c r="U395" s="55" t="n">
        <f aca="false">D395+DatosMinisterio!D395</f>
        <v>423.859848484848</v>
      </c>
      <c r="V395" s="55" t="n">
        <f aca="false">E395+DatosMinisterio!E395</f>
        <v>282.450757575758</v>
      </c>
      <c r="W395" s="55" t="n">
        <f aca="false">F395+DatosMinisterio!F395</f>
        <v>28</v>
      </c>
      <c r="X395" s="55" t="n">
        <f aca="false">G395+DatosMinisterio!G395</f>
        <v>75</v>
      </c>
      <c r="Y395" s="55" t="n">
        <f aca="false">H395+DatosMinisterio!H395</f>
        <v>16</v>
      </c>
      <c r="Z395" s="55" t="n">
        <f aca="false">X395+0.33*Y395</f>
        <v>80.28</v>
      </c>
      <c r="AC395" s="61" t="n">
        <f aca="false">IF(T395&gt;0,S395/T395,0)</f>
        <v>230</v>
      </c>
      <c r="AD395" s="62" t="n">
        <f aca="false">EXP((((AC395-AC$409)/AC$410+2)/4-1.9)^3)</f>
        <v>0.12095800936894</v>
      </c>
      <c r="AE395" s="63" t="n">
        <f aca="false">S395/U395</f>
        <v>22.2479199992851</v>
      </c>
      <c r="AF395" s="62" t="n">
        <f aca="false">EXP((((AE395-AE$409)/AE$410+2)/4-1.9)^3)</f>
        <v>0.117195410717945</v>
      </c>
      <c r="AG395" s="62" t="n">
        <f aca="false">V395/U395</f>
        <v>0.666377715618551</v>
      </c>
      <c r="AH395" s="62" t="n">
        <f aca="false">EXP((((AG395-AG$409)/AG$410+2)/4-1.9)^3)</f>
        <v>0.2223320960993</v>
      </c>
      <c r="AI395" s="62" t="n">
        <f aca="false">W395/U395</f>
        <v>0.0660595715779409</v>
      </c>
      <c r="AJ395" s="62" t="n">
        <f aca="false">EXP((((AI395-AI$409)/AI$410+2)/4-1.9)^3)</f>
        <v>0.0326266855326066</v>
      </c>
      <c r="AK395" s="62" t="n">
        <f aca="false">Z395/U395</f>
        <v>0.189402228795611</v>
      </c>
      <c r="AL395" s="62" t="n">
        <f aca="false">EXP((((AK395-AK$409)/AK$410+2)/4-1.9)^3)</f>
        <v>0.0430520072219059</v>
      </c>
      <c r="AM395" s="62" t="n">
        <f aca="false">0.01*AD395+0.15*AF395+0.24*AH395+0.25*AJ395+0.35*AL395</f>
        <v>0.0953734686760318</v>
      </c>
      <c r="AO395" s="54" t="n">
        <f aca="false">0.01*AD395/$AM$409</f>
        <v>0.000428768711769141</v>
      </c>
      <c r="AP395" s="53" t="n">
        <f aca="false">AO395*$J$409</f>
        <v>3093.55982388368</v>
      </c>
      <c r="AQ395" s="54" t="n">
        <f aca="false">0.15*AF395/$AM$409</f>
        <v>0.00623146729277591</v>
      </c>
      <c r="AR395" s="53" t="n">
        <f aca="false">AQ395*$J$409</f>
        <v>44959.9430453688</v>
      </c>
      <c r="AS395" s="54" t="n">
        <f aca="false">0.24*AH395/$AM$409</f>
        <v>0.0189148046189144</v>
      </c>
      <c r="AT395" s="53" t="n">
        <f aca="false">AS395*$J$409</f>
        <v>136470.031603398</v>
      </c>
      <c r="AU395" s="54" t="n">
        <f aca="false">0.25*AJ395/$AM$409</f>
        <v>0.00289135502437941</v>
      </c>
      <c r="AV395" s="53" t="n">
        <f aca="false">AU395*$J$409</f>
        <v>20861.0831305721</v>
      </c>
      <c r="AW395" s="54" t="n">
        <f aca="false">0.35*AL395/$AM$409</f>
        <v>0.00534133607205622</v>
      </c>
      <c r="AX395" s="53" t="n">
        <f aca="false">AW395*$J$409</f>
        <v>38537.6596398446</v>
      </c>
    </row>
    <row r="396" customFormat="false" ht="12.8" hidden="false" customHeight="false" outlineLevel="0" collapsed="false">
      <c r="A396" s="60" t="s">
        <v>34</v>
      </c>
      <c r="B396" s="50"/>
      <c r="C396" s="50"/>
      <c r="D396" s="50"/>
      <c r="E396" s="50"/>
      <c r="F396" s="50"/>
      <c r="G396" s="50"/>
      <c r="H396" s="50"/>
      <c r="I396" s="54" t="n">
        <f aca="false">AO396+AQ396+AS396+AU396+AW396</f>
        <v>0.0347834771104768</v>
      </c>
      <c r="J396" s="53" t="n">
        <f aca="false">ROUND(AP396+AR396+AT396+AV396+AX396,0)</f>
        <v>250962</v>
      </c>
      <c r="K396" s="54" t="n">
        <f aca="false">I396-DatosMinisterio!J396</f>
        <v>3.68122641189461E-008</v>
      </c>
      <c r="L396" s="53" t="n">
        <f aca="false">J396-DatosMinisterio!K396</f>
        <v>0</v>
      </c>
      <c r="M396" s="54" t="n">
        <f aca="false">P429/P$442</f>
        <v>0.0219100358252418</v>
      </c>
      <c r="N396" s="53" t="n">
        <f aca="false">ROUND(N$409*M396,0)</f>
        <v>3003531</v>
      </c>
      <c r="O396" s="53" t="n">
        <f aca="false">N396-DatosMinisterio!L396</f>
        <v>0</v>
      </c>
      <c r="P396" s="55" t="n">
        <f aca="false">N396+J396</f>
        <v>3254493</v>
      </c>
      <c r="Q396" s="53" t="n">
        <f aca="false">P396-DatosMinisterio!M396</f>
        <v>0</v>
      </c>
      <c r="S396" s="55" t="n">
        <f aca="false">B396+DatosMinisterio!B396</f>
        <v>6837</v>
      </c>
      <c r="T396" s="55" t="n">
        <f aca="false">C396+DatosMinisterio!C396</f>
        <v>47</v>
      </c>
      <c r="U396" s="55" t="n">
        <f aca="false">D396+DatosMinisterio!D396</f>
        <v>441.489393939394</v>
      </c>
      <c r="V396" s="55" t="n">
        <f aca="false">E396+DatosMinisterio!E396</f>
        <v>258.825757575758</v>
      </c>
      <c r="W396" s="55" t="n">
        <f aca="false">F396+DatosMinisterio!F396</f>
        <v>58</v>
      </c>
      <c r="X396" s="55" t="n">
        <f aca="false">G396+DatosMinisterio!G396</f>
        <v>116</v>
      </c>
      <c r="Y396" s="55" t="n">
        <f aca="false">H396+DatosMinisterio!H396</f>
        <v>77</v>
      </c>
      <c r="Z396" s="55" t="n">
        <f aca="false">X396+0.33*Y396</f>
        <v>141.41</v>
      </c>
      <c r="AC396" s="61" t="n">
        <f aca="false">IF(T396&gt;0,S396/T396,0)</f>
        <v>145.468085106383</v>
      </c>
      <c r="AD396" s="62" t="n">
        <f aca="false">EXP((((AC396-AC$409)/AC$410+2)/4-1.9)^3)</f>
        <v>0.0267164955859538</v>
      </c>
      <c r="AE396" s="63" t="n">
        <f aca="false">S396/U396</f>
        <v>15.4862157366765</v>
      </c>
      <c r="AF396" s="62" t="n">
        <f aca="false">EXP((((AE396-AE$409)/AE$410+2)/4-1.9)^3)</f>
        <v>0.0152200634957534</v>
      </c>
      <c r="AG396" s="62" t="n">
        <f aca="false">V396/U396</f>
        <v>0.586255890014175</v>
      </c>
      <c r="AH396" s="62" t="n">
        <f aca="false">EXP((((AG396-AG$409)/AG$410+2)/4-1.9)^3)</f>
        <v>0.10274984759904</v>
      </c>
      <c r="AI396" s="62" t="n">
        <f aca="false">W396/U396</f>
        <v>0.131373484383097</v>
      </c>
      <c r="AJ396" s="62" t="n">
        <f aca="false">EXP((((AI396-AI$409)/AI$410+2)/4-1.9)^3)</f>
        <v>0.12422100189662</v>
      </c>
      <c r="AK396" s="62" t="n">
        <f aca="false">Z396/U396</f>
        <v>0.320302145286444</v>
      </c>
      <c r="AL396" s="62" t="n">
        <f aca="false">EXP((((AK396-AK$409)/AK$410+2)/4-1.9)^3)</f>
        <v>0.113887747585655</v>
      </c>
      <c r="AM396" s="62" t="n">
        <f aca="false">0.01*AD396+0.15*AF396+0.24*AH396+0.25*AJ396+0.35*AL396</f>
        <v>0.0981261000331265</v>
      </c>
      <c r="AO396" s="54" t="n">
        <f aca="false">0.01*AD396/$AM$409</f>
        <v>9.47039179558198E-005</v>
      </c>
      <c r="AP396" s="53" t="n">
        <f aca="false">AO396*$J$409</f>
        <v>683.287347492471</v>
      </c>
      <c r="AQ396" s="54" t="n">
        <f aca="false">0.15*AF396/$AM$409</f>
        <v>0.000809275101189929</v>
      </c>
      <c r="AR396" s="53" t="n">
        <f aca="false">AQ396*$J$409</f>
        <v>5838.90771595882</v>
      </c>
      <c r="AS396" s="54" t="n">
        <f aca="false">0.24*AH396/$AM$409</f>
        <v>0.00874139778312101</v>
      </c>
      <c r="AT396" s="53" t="n">
        <f aca="false">AS396*$J$409</f>
        <v>63069.0538842513</v>
      </c>
      <c r="AU396" s="54" t="n">
        <f aca="false">0.25*AJ396/$AM$409</f>
        <v>0.0110083820070626</v>
      </c>
      <c r="AV396" s="53" t="n">
        <f aca="false">AU396*$J$409</f>
        <v>79425.3110552267</v>
      </c>
      <c r="AW396" s="54" t="n">
        <f aca="false">0.35*AL396/$AM$409</f>
        <v>0.0141297183011474</v>
      </c>
      <c r="AX396" s="53" t="n">
        <f aca="false">AW396*$J$409</f>
        <v>101945.705597004</v>
      </c>
    </row>
    <row r="397" customFormat="false" ht="12.8" hidden="false" customHeight="false" outlineLevel="0" collapsed="false">
      <c r="A397" s="60" t="s">
        <v>35</v>
      </c>
      <c r="B397" s="50"/>
      <c r="C397" s="50"/>
      <c r="D397" s="50"/>
      <c r="E397" s="50"/>
      <c r="F397" s="50"/>
      <c r="G397" s="50"/>
      <c r="H397" s="50"/>
      <c r="I397" s="54" t="n">
        <f aca="false">AO397+AQ397+AS397+AU397+AW397</f>
        <v>0.00935743163081573</v>
      </c>
      <c r="J397" s="53" t="n">
        <f aca="false">ROUND(AP397+AR397+AT397+AV397+AX397,0)</f>
        <v>67514</v>
      </c>
      <c r="K397" s="54" t="n">
        <f aca="false">I397-DatosMinisterio!J397</f>
        <v>-3.75808319706683E-008</v>
      </c>
      <c r="L397" s="53" t="n">
        <f aca="false">J397-DatosMinisterio!K397</f>
        <v>0</v>
      </c>
      <c r="M397" s="54" t="n">
        <f aca="false">P430/P$442</f>
        <v>0.0102880337673149</v>
      </c>
      <c r="N397" s="53" t="n">
        <f aca="false">ROUND(N$409*M397,0)</f>
        <v>1410332</v>
      </c>
      <c r="O397" s="53" t="n">
        <f aca="false">N397-DatosMinisterio!L397</f>
        <v>0</v>
      </c>
      <c r="P397" s="55" t="n">
        <f aca="false">N397+J397</f>
        <v>1477846</v>
      </c>
      <c r="Q397" s="53" t="n">
        <f aca="false">P397-DatosMinisterio!M397</f>
        <v>0</v>
      </c>
      <c r="S397" s="55" t="n">
        <f aca="false">B397+DatosMinisterio!B397</f>
        <v>3363</v>
      </c>
      <c r="T397" s="55" t="n">
        <f aca="false">C397+DatosMinisterio!C397</f>
        <v>57</v>
      </c>
      <c r="U397" s="55" t="n">
        <f aca="false">D397+DatosMinisterio!D397</f>
        <v>199.837954545455</v>
      </c>
      <c r="V397" s="55" t="n">
        <f aca="false">E397+DatosMinisterio!E397</f>
        <v>77.8556818181818</v>
      </c>
      <c r="W397" s="55" t="n">
        <f aca="false">F397+DatosMinisterio!F397</f>
        <v>11</v>
      </c>
      <c r="X397" s="55" t="n">
        <f aca="false">G397+DatosMinisterio!G397</f>
        <v>32</v>
      </c>
      <c r="Y397" s="55" t="n">
        <f aca="false">H397+DatosMinisterio!H397</f>
        <v>18</v>
      </c>
      <c r="Z397" s="55" t="n">
        <f aca="false">X397+0.33*Y397</f>
        <v>37.94</v>
      </c>
      <c r="AC397" s="61" t="n">
        <f aca="false">IF(T397&gt;0,S397/T397,0)</f>
        <v>59</v>
      </c>
      <c r="AD397" s="62" t="n">
        <f aca="false">EXP((((AC397-AC$409)/AC$410+2)/4-1.9)^3)</f>
        <v>0.00309826282512292</v>
      </c>
      <c r="AE397" s="63" t="n">
        <f aca="false">S397/U397</f>
        <v>16.8286350190552</v>
      </c>
      <c r="AF397" s="62" t="n">
        <f aca="false">EXP((((AE397-AE$409)/AE$410+2)/4-1.9)^3)</f>
        <v>0.0245642805171329</v>
      </c>
      <c r="AG397" s="62" t="n">
        <f aca="false">V397/U397</f>
        <v>0.389594068830768</v>
      </c>
      <c r="AH397" s="62" t="n">
        <f aca="false">EXP((((AG397-AG$409)/AG$410+2)/4-1.9)^3)</f>
        <v>0.00555266434068941</v>
      </c>
      <c r="AI397" s="62" t="n">
        <f aca="false">W397/U397</f>
        <v>0.0550445986350303</v>
      </c>
      <c r="AJ397" s="62" t="n">
        <f aca="false">EXP((((AI397-AI$409)/AI$410+2)/4-1.9)^3)</f>
        <v>0.024897429235763</v>
      </c>
      <c r="AK397" s="62" t="n">
        <f aca="false">Z397/U397</f>
        <v>0.189853824746641</v>
      </c>
      <c r="AL397" s="62" t="n">
        <f aca="false">EXP((((AK397-AK$409)/AK$410+2)/4-1.9)^3)</f>
        <v>0.0432148779950395</v>
      </c>
      <c r="AM397" s="62" t="n">
        <f aca="false">0.01*AD397+0.15*AF397+0.24*AH397+0.25*AJ397+0.35*AL397</f>
        <v>0.0263978287547912</v>
      </c>
      <c r="AO397" s="54" t="n">
        <f aca="false">0.01*AD397/$AM$409</f>
        <v>1.09826390759974E-005</v>
      </c>
      <c r="AP397" s="53" t="n">
        <f aca="false">AO397*$J$409</f>
        <v>79.2395761937351</v>
      </c>
      <c r="AQ397" s="54" t="n">
        <f aca="false">0.15*AF397/$AM$409</f>
        <v>0.00130612205439925</v>
      </c>
      <c r="AR397" s="53" t="n">
        <f aca="false">AQ397*$J$409</f>
        <v>9423.65103065978</v>
      </c>
      <c r="AS397" s="54" t="n">
        <f aca="false">0.24*AH397/$AM$409</f>
        <v>0.000472390459862553</v>
      </c>
      <c r="AT397" s="53" t="n">
        <f aca="false">AS397*$J$409</f>
        <v>3408.29008205142</v>
      </c>
      <c r="AU397" s="54" t="n">
        <f aca="false">0.25*AJ397/$AM$409</f>
        <v>0.00220639350702697</v>
      </c>
      <c r="AV397" s="53" t="n">
        <f aca="false">AU397*$J$409</f>
        <v>15919.096057297</v>
      </c>
      <c r="AW397" s="54" t="n">
        <f aca="false">0.35*AL397/$AM$409</f>
        <v>0.00536154297045095</v>
      </c>
      <c r="AX397" s="53" t="n">
        <f aca="false">AW397*$J$409</f>
        <v>38683.4521086591</v>
      </c>
    </row>
    <row r="398" customFormat="false" ht="12.8" hidden="false" customHeight="false" outlineLevel="0" collapsed="false">
      <c r="A398" s="60" t="s">
        <v>36</v>
      </c>
      <c r="B398" s="50"/>
      <c r="C398" s="50"/>
      <c r="D398" s="50"/>
      <c r="E398" s="50"/>
      <c r="F398" s="50"/>
      <c r="G398" s="50"/>
      <c r="H398" s="50"/>
      <c r="I398" s="54" t="n">
        <f aca="false">AO398+AQ398+AS398+AU398+AW398</f>
        <v>0.10073561824903</v>
      </c>
      <c r="J398" s="53" t="n">
        <f aca="false">ROUND(AP398+AR398+AT398+AV398+AX398,0)</f>
        <v>726806</v>
      </c>
      <c r="K398" s="54" t="n">
        <f aca="false">I398-DatosMinisterio!J398</f>
        <v>-3.51594919845155E-009</v>
      </c>
      <c r="L398" s="53" t="n">
        <f aca="false">J398-DatosMinisterio!K398</f>
        <v>0</v>
      </c>
      <c r="M398" s="54" t="n">
        <f aca="false">P431/P$442</f>
        <v>0.0567532567790089</v>
      </c>
      <c r="N398" s="53" t="n">
        <f aca="false">ROUND(N$409*M398,0)</f>
        <v>7780003</v>
      </c>
      <c r="O398" s="53" t="n">
        <f aca="false">N398-DatosMinisterio!L398</f>
        <v>0</v>
      </c>
      <c r="P398" s="55" t="n">
        <f aca="false">N398+J398</f>
        <v>8506809</v>
      </c>
      <c r="Q398" s="53" t="n">
        <f aca="false">P398-DatosMinisterio!M398</f>
        <v>0</v>
      </c>
      <c r="S398" s="55" t="n">
        <f aca="false">B398+DatosMinisterio!B398</f>
        <v>6558</v>
      </c>
      <c r="T398" s="55" t="n">
        <f aca="false">C398+DatosMinisterio!C398</f>
        <v>24</v>
      </c>
      <c r="U398" s="55" t="n">
        <f aca="false">D398+DatosMinisterio!D398</f>
        <v>307.869318181818</v>
      </c>
      <c r="V398" s="55" t="n">
        <f aca="false">E398+DatosMinisterio!E398</f>
        <v>268.551136363636</v>
      </c>
      <c r="W398" s="55" t="n">
        <f aca="false">F398+DatosMinisterio!F398</f>
        <v>46</v>
      </c>
      <c r="X398" s="55" t="n">
        <f aca="false">G398+DatosMinisterio!G398</f>
        <v>103</v>
      </c>
      <c r="Y398" s="55" t="n">
        <f aca="false">H398+DatosMinisterio!H398</f>
        <v>45</v>
      </c>
      <c r="Z398" s="55" t="n">
        <f aca="false">X398+0.33*Y398</f>
        <v>117.85</v>
      </c>
      <c r="AC398" s="61" t="n">
        <f aca="false">IF(T398&gt;0,S398/T398,0)</f>
        <v>273.25</v>
      </c>
      <c r="AD398" s="62" t="n">
        <f aca="false">EXP((((AC398-AC$409)/AC$410+2)/4-1.9)^3)</f>
        <v>0.215263640334006</v>
      </c>
      <c r="AE398" s="63" t="n">
        <f aca="false">S398/U398</f>
        <v>21.3012457322137</v>
      </c>
      <c r="AF398" s="62" t="n">
        <f aca="false">EXP((((AE398-AE$409)/AE$410+2)/4-1.9)^3)</f>
        <v>0.0928478475872138</v>
      </c>
      <c r="AG398" s="62" t="n">
        <f aca="false">V398/U398</f>
        <v>0.872289378979422</v>
      </c>
      <c r="AH398" s="62" t="n">
        <f aca="false">EXP((((AG398-AG$409)/AG$410+2)/4-1.9)^3)</f>
        <v>0.699581463268443</v>
      </c>
      <c r="AI398" s="62" t="n">
        <f aca="false">W398/U398</f>
        <v>0.149414044477254</v>
      </c>
      <c r="AJ398" s="62" t="n">
        <f aca="false">EXP((((AI398-AI$409)/AI$410+2)/4-1.9)^3)</f>
        <v>0.166864843077847</v>
      </c>
      <c r="AK398" s="62" t="n">
        <f aca="false">Z398/U398</f>
        <v>0.382792285687921</v>
      </c>
      <c r="AL398" s="62" t="n">
        <f aca="false">EXP((((AK398-AK$409)/AK$410+2)/4-1.9)^3)</f>
        <v>0.16710039511534</v>
      </c>
      <c r="AM398" s="62" t="n">
        <f aca="false">0.01*AD398+0.15*AF398+0.24*AH398+0.25*AJ398+0.35*AL398</f>
        <v>0.284180713785679</v>
      </c>
      <c r="AO398" s="54" t="n">
        <f aca="false">0.01*AD398/$AM$409</f>
        <v>0.000763060786452132</v>
      </c>
      <c r="AP398" s="53" t="n">
        <f aca="false">AO398*$J$409</f>
        <v>5505.47212834034</v>
      </c>
      <c r="AQ398" s="54" t="n">
        <f aca="false">0.15*AF398/$AM$409</f>
        <v>0.00493686844817528</v>
      </c>
      <c r="AR398" s="53" t="n">
        <f aca="false">AQ398*$J$409</f>
        <v>35619.4318005579</v>
      </c>
      <c r="AS398" s="54" t="n">
        <f aca="false">0.24*AH398/$AM$409</f>
        <v>0.0595165831874624</v>
      </c>
      <c r="AT398" s="53" t="n">
        <f aca="false">AS398*$J$409</f>
        <v>429411.254948793</v>
      </c>
      <c r="AU398" s="54" t="n">
        <f aca="false">0.25*AJ398/$AM$409</f>
        <v>0.014787450657323</v>
      </c>
      <c r="AV398" s="53" t="n">
        <f aca="false">AU398*$J$409</f>
        <v>106691.234680825</v>
      </c>
      <c r="AW398" s="54" t="n">
        <f aca="false">0.35*AL398/$AM$409</f>
        <v>0.0207316551696171</v>
      </c>
      <c r="AX398" s="53" t="n">
        <f aca="false">AW398*$J$409</f>
        <v>149578.58107396</v>
      </c>
    </row>
    <row r="399" customFormat="false" ht="12.8" hidden="false" customHeight="false" outlineLevel="0" collapsed="false">
      <c r="A399" s="60" t="s">
        <v>37</v>
      </c>
      <c r="B399" s="50"/>
      <c r="C399" s="50"/>
      <c r="D399" s="50"/>
      <c r="E399" s="50"/>
      <c r="F399" s="50"/>
      <c r="G399" s="50"/>
      <c r="H399" s="50"/>
      <c r="I399" s="54" t="n">
        <f aca="false">AO399+AQ399+AS399+AU399+AW399</f>
        <v>0.00750763063142962</v>
      </c>
      <c r="J399" s="53" t="n">
        <f aca="false">ROUND(AP399+AR399+AT399+AV399+AX399,0)</f>
        <v>54167</v>
      </c>
      <c r="K399" s="54" t="n">
        <f aca="false">I399-DatosMinisterio!J399</f>
        <v>6.13156237025056E-008</v>
      </c>
      <c r="L399" s="53" t="n">
        <f aca="false">J399-DatosMinisterio!K399</f>
        <v>0</v>
      </c>
      <c r="M399" s="54" t="n">
        <f aca="false">P432/P$442</f>
        <v>0.00974296465167745</v>
      </c>
      <c r="N399" s="53" t="n">
        <f aca="false">ROUND(N$409*M399,0)</f>
        <v>1335611</v>
      </c>
      <c r="O399" s="53" t="n">
        <f aca="false">N399-DatosMinisterio!L399</f>
        <v>0</v>
      </c>
      <c r="P399" s="55" t="n">
        <f aca="false">N399+J399</f>
        <v>1389778</v>
      </c>
      <c r="Q399" s="53" t="n">
        <f aca="false">P399-DatosMinisterio!M399</f>
        <v>0</v>
      </c>
      <c r="S399" s="55" t="n">
        <f aca="false">B399+DatosMinisterio!B399</f>
        <v>3087</v>
      </c>
      <c r="T399" s="55" t="n">
        <f aca="false">C399+DatosMinisterio!C399</f>
        <v>37</v>
      </c>
      <c r="U399" s="55" t="n">
        <f aca="false">D399+DatosMinisterio!D399</f>
        <v>142.795454545455</v>
      </c>
      <c r="V399" s="55" t="n">
        <f aca="false">E399+DatosMinisterio!E399</f>
        <v>52.6363636363636</v>
      </c>
      <c r="W399" s="55" t="n">
        <f aca="false">F399+DatosMinisterio!F399</f>
        <v>1</v>
      </c>
      <c r="X399" s="55" t="n">
        <f aca="false">G399+DatosMinisterio!G399</f>
        <v>5</v>
      </c>
      <c r="Y399" s="55" t="n">
        <f aca="false">H399+DatosMinisterio!H399</f>
        <v>1</v>
      </c>
      <c r="Z399" s="55" t="n">
        <f aca="false">X399+0.33*Y399</f>
        <v>5.33</v>
      </c>
      <c r="AC399" s="61" t="n">
        <f aca="false">IF(T399&gt;0,S399/T399,0)</f>
        <v>83.4324324324324</v>
      </c>
      <c r="AD399" s="62" t="n">
        <f aca="false">EXP((((AC399-AC$409)/AC$410+2)/4-1.9)^3)</f>
        <v>0.00609844830913772</v>
      </c>
      <c r="AE399" s="63" t="n">
        <f aca="false">S399/U399</f>
        <v>21.6183351901957</v>
      </c>
      <c r="AF399" s="62" t="n">
        <f aca="false">EXP((((AE399-AE$409)/AE$410+2)/4-1.9)^3)</f>
        <v>0.100559728552542</v>
      </c>
      <c r="AG399" s="62" t="n">
        <f aca="false">V399/U399</f>
        <v>0.368613719560718</v>
      </c>
      <c r="AH399" s="62" t="n">
        <f aca="false">EXP((((AG399-AG$409)/AG$410+2)/4-1.9)^3)</f>
        <v>0.00368478670765509</v>
      </c>
      <c r="AI399" s="62" t="n">
        <f aca="false">W399/U399</f>
        <v>0.00700302403310518</v>
      </c>
      <c r="AJ399" s="62" t="n">
        <f aca="false">EXP((((AI399-AI$409)/AI$410+2)/4-1.9)^3)</f>
        <v>0.00648040489976448</v>
      </c>
      <c r="AK399" s="62" t="n">
        <f aca="false">Z399/U399</f>
        <v>0.0373261180964506</v>
      </c>
      <c r="AL399" s="62" t="n">
        <f aca="false">EXP((((AK399-AK$409)/AK$410+2)/4-1.9)^3)</f>
        <v>0.0100858420039264</v>
      </c>
      <c r="AM399" s="62" t="n">
        <f aca="false">0.01*AD399+0.15*AF399+0.24*AH399+0.25*AJ399+0.35*AL399</f>
        <v>0.0211794385021253</v>
      </c>
      <c r="AO399" s="54" t="n">
        <f aca="false">0.01*AD399/$AM$409</f>
        <v>2.16176162202214E-005</v>
      </c>
      <c r="AP399" s="53" t="n">
        <f aca="false">AO399*$J$409</f>
        <v>155.970776764654</v>
      </c>
      <c r="AQ399" s="54" t="n">
        <f aca="false">0.15*AF399/$AM$409</f>
        <v>0.00534692148444037</v>
      </c>
      <c r="AR399" s="53" t="n">
        <f aca="false">AQ399*$J$409</f>
        <v>38577.958306415</v>
      </c>
      <c r="AS399" s="54" t="n">
        <f aca="false">0.24*AH399/$AM$409</f>
        <v>0.000313481597396268</v>
      </c>
      <c r="AT399" s="53" t="n">
        <f aca="false">AS399*$J$409</f>
        <v>2261.76502299011</v>
      </c>
      <c r="AU399" s="54" t="n">
        <f aca="false">0.25*AJ399/$AM$409</f>
        <v>0.000574289142800649</v>
      </c>
      <c r="AV399" s="53" t="n">
        <f aca="false">AU399*$J$409</f>
        <v>4143.48755096954</v>
      </c>
      <c r="AW399" s="54" t="n">
        <f aca="false">0.35*AL399/$AM$409</f>
        <v>0.00125132079057212</v>
      </c>
      <c r="AX399" s="53" t="n">
        <f aca="false">AW399*$J$409</f>
        <v>9028.26073416598</v>
      </c>
    </row>
    <row r="400" customFormat="false" ht="12.8" hidden="false" customHeight="false" outlineLevel="0" collapsed="false">
      <c r="A400" s="60" t="s">
        <v>38</v>
      </c>
      <c r="B400" s="50"/>
      <c r="C400" s="50"/>
      <c r="D400" s="50"/>
      <c r="E400" s="50"/>
      <c r="F400" s="50"/>
      <c r="G400" s="50"/>
      <c r="H400" s="50"/>
      <c r="I400" s="54" t="n">
        <f aca="false">AO400+AQ400+AS400+AU400+AW400</f>
        <v>0.0781712247858681</v>
      </c>
      <c r="J400" s="53" t="n">
        <f aca="false">ROUND(AP400+AR400+AT400+AV400+AX400,0)</f>
        <v>564004</v>
      </c>
      <c r="K400" s="54" t="n">
        <f aca="false">I400-DatosMinisterio!J400</f>
        <v>2.96967583718333E-008</v>
      </c>
      <c r="L400" s="53" t="n">
        <f aca="false">J400-DatosMinisterio!K400</f>
        <v>0</v>
      </c>
      <c r="M400" s="54" t="n">
        <f aca="false">P433/P$442</f>
        <v>0.0367720443325523</v>
      </c>
      <c r="N400" s="53" t="n">
        <f aca="false">ROUND(N$409*M400,0)</f>
        <v>5040885</v>
      </c>
      <c r="O400" s="53" t="n">
        <f aca="false">N400-DatosMinisterio!L400</f>
        <v>0</v>
      </c>
      <c r="P400" s="55" t="n">
        <f aca="false">N400+J400</f>
        <v>5604889</v>
      </c>
      <c r="Q400" s="53" t="n">
        <f aca="false">P400-DatosMinisterio!M400</f>
        <v>0</v>
      </c>
      <c r="S400" s="55" t="n">
        <f aca="false">B400+DatosMinisterio!B400</f>
        <v>8052</v>
      </c>
      <c r="T400" s="55" t="n">
        <f aca="false">C400+DatosMinisterio!C400</f>
        <v>65</v>
      </c>
      <c r="U400" s="55" t="n">
        <f aca="false">D400+DatosMinisterio!D400</f>
        <v>265.659090909091</v>
      </c>
      <c r="V400" s="55" t="n">
        <f aca="false">E400+DatosMinisterio!E400</f>
        <v>203.977272727273</v>
      </c>
      <c r="W400" s="55" t="n">
        <f aca="false">F400+DatosMinisterio!F400</f>
        <v>17</v>
      </c>
      <c r="X400" s="55" t="n">
        <f aca="false">G400+DatosMinisterio!G400</f>
        <v>63</v>
      </c>
      <c r="Y400" s="55" t="n">
        <f aca="false">H400+DatosMinisterio!H400</f>
        <v>48</v>
      </c>
      <c r="Z400" s="55" t="n">
        <f aca="false">X400+0.33*Y400</f>
        <v>78.84</v>
      </c>
      <c r="AC400" s="61" t="n">
        <f aca="false">IF(T400&gt;0,S400/T400,0)</f>
        <v>123.876923076923</v>
      </c>
      <c r="AD400" s="62" t="n">
        <f aca="false">EXP((((AC400-AC$409)/AC$410+2)/4-1.9)^3)</f>
        <v>0.0165941015184763</v>
      </c>
      <c r="AE400" s="63" t="n">
        <f aca="false">S400/U400</f>
        <v>30.3095217726067</v>
      </c>
      <c r="AF400" s="62" t="n">
        <f aca="false">EXP((((AE400-AE$409)/AE$410+2)/4-1.9)^3)</f>
        <v>0.47601163333029</v>
      </c>
      <c r="AG400" s="62" t="n">
        <f aca="false">V400/U400</f>
        <v>0.767815895286167</v>
      </c>
      <c r="AH400" s="62" t="n">
        <f aca="false">EXP((((AG400-AG$409)/AG$410+2)/4-1.9)^3)</f>
        <v>0.446429282151093</v>
      </c>
      <c r="AI400" s="62" t="n">
        <f aca="false">W400/U400</f>
        <v>0.0639917871503122</v>
      </c>
      <c r="AJ400" s="62" t="n">
        <f aca="false">EXP((((AI400-AI$409)/AI$410+2)/4-1.9)^3)</f>
        <v>0.0310443877998065</v>
      </c>
      <c r="AK400" s="62" t="n">
        <f aca="false">Z400/U400</f>
        <v>0.296771323466507</v>
      </c>
      <c r="AL400" s="62" t="n">
        <f aca="false">EXP((((AK400-AK$409)/AK$410+2)/4-1.9)^3)</f>
        <v>0.0972957411210145</v>
      </c>
      <c r="AM400" s="62" t="n">
        <f aca="false">0.01*AD400+0.15*AF400+0.24*AH400+0.25*AJ400+0.35*AL400</f>
        <v>0.220525320073297</v>
      </c>
      <c r="AO400" s="54" t="n">
        <f aca="false">0.01*AD400/$AM$409</f>
        <v>5.88223265922107E-005</v>
      </c>
      <c r="AP400" s="53" t="n">
        <f aca="false">AO400*$J$409</f>
        <v>424.402204027901</v>
      </c>
      <c r="AQ400" s="54" t="n">
        <f aca="false">0.15*AF400/$AM$409</f>
        <v>0.0253102993189506</v>
      </c>
      <c r="AR400" s="53" t="n">
        <f aca="false">AQ400*$J$409</f>
        <v>182613.429931739</v>
      </c>
      <c r="AS400" s="54" t="n">
        <f aca="false">0.24*AH400/$AM$409</f>
        <v>0.0379797734838912</v>
      </c>
      <c r="AT400" s="53" t="n">
        <f aca="false">AS400*$J$409</f>
        <v>274023.495989673</v>
      </c>
      <c r="AU400" s="54" t="n">
        <f aca="false">0.25*AJ400/$AM$409</f>
        <v>0.00275113285883877</v>
      </c>
      <c r="AV400" s="53" t="n">
        <f aca="false">AU400*$J$409</f>
        <v>19849.3823095288</v>
      </c>
      <c r="AW400" s="54" t="n">
        <f aca="false">0.35*AL400/$AM$409</f>
        <v>0.0120711967975953</v>
      </c>
      <c r="AX400" s="53" t="n">
        <f aca="false">AW400*$J$409</f>
        <v>87093.503826698</v>
      </c>
    </row>
    <row r="401" customFormat="false" ht="12.8" hidden="false" customHeight="false" outlineLevel="0" collapsed="false">
      <c r="A401" s="60" t="s">
        <v>39</v>
      </c>
      <c r="B401" s="50"/>
      <c r="C401" s="50"/>
      <c r="D401" s="50"/>
      <c r="E401" s="50"/>
      <c r="F401" s="50"/>
      <c r="G401" s="50"/>
      <c r="H401" s="50"/>
      <c r="I401" s="54" t="n">
        <f aca="false">AO401+AQ401+AS401+AU401+AW401</f>
        <v>0.00987890387909272</v>
      </c>
      <c r="J401" s="53" t="n">
        <f aca="false">ROUND(AP401+AR401+AT401+AV401+AX401,0)</f>
        <v>71276</v>
      </c>
      <c r="K401" s="54" t="n">
        <f aca="false">I401-DatosMinisterio!J401</f>
        <v>1.98620088258383E-008</v>
      </c>
      <c r="L401" s="53" t="n">
        <f aca="false">J401-DatosMinisterio!K401</f>
        <v>0</v>
      </c>
      <c r="M401" s="54" t="n">
        <f aca="false">P434/P$442</f>
        <v>0.0130160169119541</v>
      </c>
      <c r="N401" s="53" t="n">
        <f aca="false">ROUND(N$409*M401,0)</f>
        <v>1784297</v>
      </c>
      <c r="O401" s="53" t="n">
        <f aca="false">N401-DatosMinisterio!L401</f>
        <v>0</v>
      </c>
      <c r="P401" s="55" t="n">
        <f aca="false">N401+J401</f>
        <v>1855573</v>
      </c>
      <c r="Q401" s="53" t="n">
        <f aca="false">P401-DatosMinisterio!M401</f>
        <v>0</v>
      </c>
      <c r="S401" s="55" t="n">
        <f aca="false">B401+DatosMinisterio!B401</f>
        <v>5959</v>
      </c>
      <c r="T401" s="55" t="n">
        <f aca="false">C401+DatosMinisterio!C401</f>
        <v>65</v>
      </c>
      <c r="U401" s="55" t="n">
        <f aca="false">D401+DatosMinisterio!D401</f>
        <v>349.443181818182</v>
      </c>
      <c r="V401" s="55" t="n">
        <f aca="false">E401+DatosMinisterio!E401</f>
        <v>179.261363636364</v>
      </c>
      <c r="W401" s="55" t="n">
        <f aca="false">F401+DatosMinisterio!F401</f>
        <v>24</v>
      </c>
      <c r="X401" s="55" t="n">
        <f aca="false">G401+DatosMinisterio!G401</f>
        <v>23</v>
      </c>
      <c r="Y401" s="55" t="n">
        <f aca="false">H401+DatosMinisterio!H401</f>
        <v>8</v>
      </c>
      <c r="Z401" s="55" t="n">
        <f aca="false">X401+0.33*Y401</f>
        <v>25.64</v>
      </c>
      <c r="AC401" s="61" t="n">
        <f aca="false">IF(T401&gt;0,S401/T401,0)</f>
        <v>91.6769230769231</v>
      </c>
      <c r="AD401" s="62" t="n">
        <f aca="false">EXP((((AC401-AC$409)/AC$410+2)/4-1.9)^3)</f>
        <v>0.00756850483886697</v>
      </c>
      <c r="AE401" s="63" t="n">
        <f aca="false">S401/U401</f>
        <v>17.0528438099574</v>
      </c>
      <c r="AF401" s="62" t="n">
        <f aca="false">EXP((((AE401-AE$409)/AE$410+2)/4-1.9)^3)</f>
        <v>0.0265093916595516</v>
      </c>
      <c r="AG401" s="62" t="n">
        <f aca="false">V401/U401</f>
        <v>0.512991447432605</v>
      </c>
      <c r="AH401" s="62" t="n">
        <f aca="false">EXP((((AG401-AG$409)/AG$410+2)/4-1.9)^3)</f>
        <v>0.0416110307709353</v>
      </c>
      <c r="AI401" s="62" t="n">
        <f aca="false">W401/U401</f>
        <v>0.0686806933107866</v>
      </c>
      <c r="AJ401" s="62" t="n">
        <f aca="false">EXP((((AI401-AI$409)/AI$410+2)/4-1.9)^3)</f>
        <v>0.0347250428920589</v>
      </c>
      <c r="AK401" s="62" t="n">
        <f aca="false">Z401/U401</f>
        <v>0.073373874020357</v>
      </c>
      <c r="AL401" s="62" t="n">
        <f aca="false">EXP((((AK401-AK$409)/AK$410+2)/4-1.9)^3)</f>
        <v>0.0147112248943087</v>
      </c>
      <c r="AM401" s="62" t="n">
        <f aca="false">0.01*AD401+0.15*AF401+0.24*AH401+0.25*AJ401+0.35*AL401</f>
        <v>0.0278689306183687</v>
      </c>
      <c r="AO401" s="54" t="n">
        <f aca="false">0.01*AD401/$AM$409</f>
        <v>2.68286332315652E-005</v>
      </c>
      <c r="AP401" s="53" t="n">
        <f aca="false">AO401*$J$409</f>
        <v>193.568186336244</v>
      </c>
      <c r="AQ401" s="54" t="n">
        <f aca="false">0.15*AF401/$AM$409</f>
        <v>0.00140954672257135</v>
      </c>
      <c r="AR401" s="53" t="n">
        <f aca="false">AQ401*$J$409</f>
        <v>10169.8584601514</v>
      </c>
      <c r="AS401" s="54" t="n">
        <f aca="false">0.24*AH401/$AM$409</f>
        <v>0.00354004001596041</v>
      </c>
      <c r="AT401" s="53" t="n">
        <f aca="false">AS401*$J$409</f>
        <v>25541.3356145541</v>
      </c>
      <c r="AU401" s="54" t="n">
        <f aca="false">0.25*AJ401/$AM$409</f>
        <v>0.00307731004846951</v>
      </c>
      <c r="AV401" s="53" t="n">
        <f aca="false">AU401*$J$409</f>
        <v>22202.7458400568</v>
      </c>
      <c r="AW401" s="54" t="n">
        <f aca="false">0.35*AL401/$AM$409</f>
        <v>0.00182517845885988</v>
      </c>
      <c r="AX401" s="53" t="n">
        <f aca="false">AW401*$J$409</f>
        <v>13168.6352029972</v>
      </c>
    </row>
    <row r="402" customFormat="false" ht="12.8" hidden="false" customHeight="false" outlineLevel="0" collapsed="false">
      <c r="A402" s="60" t="s">
        <v>40</v>
      </c>
      <c r="B402" s="50"/>
      <c r="C402" s="50"/>
      <c r="D402" s="50"/>
      <c r="E402" s="50"/>
      <c r="F402" s="50"/>
      <c r="G402" s="50"/>
      <c r="H402" s="50"/>
      <c r="I402" s="54" t="n">
        <f aca="false">AO402+AQ402+AS402+AU402+AW402</f>
        <v>0.010025431459217</v>
      </c>
      <c r="J402" s="53" t="n">
        <f aca="false">ROUND(AP402+AR402+AT402+AV402+AX402,0)</f>
        <v>72333</v>
      </c>
      <c r="K402" s="54" t="n">
        <f aca="false">I402-DatosMinisterio!J402</f>
        <v>4.67910576170544E-008</v>
      </c>
      <c r="L402" s="53" t="n">
        <f aca="false">J402-DatosMinisterio!K402</f>
        <v>0</v>
      </c>
      <c r="M402" s="54" t="n">
        <f aca="false">P435/P$442</f>
        <v>0.0260231987385968</v>
      </c>
      <c r="N402" s="53" t="n">
        <f aca="false">ROUND(N$409*M402,0)</f>
        <v>3567382</v>
      </c>
      <c r="O402" s="53" t="n">
        <f aca="false">N402-DatosMinisterio!L402</f>
        <v>1</v>
      </c>
      <c r="P402" s="55" t="n">
        <f aca="false">N402+J402</f>
        <v>3639715</v>
      </c>
      <c r="Q402" s="53" t="n">
        <f aca="false">P402-DatosMinisterio!M402</f>
        <v>1</v>
      </c>
      <c r="S402" s="55" t="n">
        <f aca="false">B402+DatosMinisterio!B402</f>
        <v>5549</v>
      </c>
      <c r="T402" s="55" t="n">
        <f aca="false">C402+DatosMinisterio!C402</f>
        <v>34</v>
      </c>
      <c r="U402" s="55" t="n">
        <f aca="false">D402+DatosMinisterio!D402</f>
        <v>282.477272727273</v>
      </c>
      <c r="V402" s="55" t="n">
        <f aca="false">E402+DatosMinisterio!E402</f>
        <v>150.681818181818</v>
      </c>
      <c r="W402" s="55" t="n">
        <f aca="false">F402+DatosMinisterio!F402</f>
        <v>5</v>
      </c>
      <c r="X402" s="55" t="n">
        <f aca="false">G402+DatosMinisterio!G402</f>
        <v>11</v>
      </c>
      <c r="Y402" s="55" t="n">
        <f aca="false">H402+DatosMinisterio!H402</f>
        <v>1</v>
      </c>
      <c r="Z402" s="55" t="n">
        <f aca="false">X402+0.33*Y402</f>
        <v>11.33</v>
      </c>
      <c r="AC402" s="61" t="n">
        <f aca="false">IF(T402&gt;0,S402/T402,0)</f>
        <v>163.205882352941</v>
      </c>
      <c r="AD402" s="62" t="n">
        <f aca="false">EXP((((AC402-AC$409)/AC$410+2)/4-1.9)^3)</f>
        <v>0.0383870773208468</v>
      </c>
      <c r="AE402" s="63" t="n">
        <f aca="false">S402/U402</f>
        <v>19.6440582508649</v>
      </c>
      <c r="AF402" s="62" t="n">
        <f aca="false">EXP((((AE402-AE$409)/AE$410+2)/4-1.9)^3)</f>
        <v>0.0593687204738039</v>
      </c>
      <c r="AG402" s="62" t="n">
        <f aca="false">V402/U402</f>
        <v>0.533429881728215</v>
      </c>
      <c r="AH402" s="62" t="n">
        <f aca="false">EXP((((AG402-AG$409)/AG$410+2)/4-1.9)^3)</f>
        <v>0.0546490104859078</v>
      </c>
      <c r="AI402" s="62" t="n">
        <f aca="false">W402/U402</f>
        <v>0.0177005390618714</v>
      </c>
      <c r="AJ402" s="62" t="n">
        <f aca="false">EXP((((AI402-AI$409)/AI$410+2)/4-1.9)^3)</f>
        <v>0.00896041357981303</v>
      </c>
      <c r="AK402" s="62" t="n">
        <f aca="false">Z402/U402</f>
        <v>0.0401094215142006</v>
      </c>
      <c r="AL402" s="62" t="n">
        <f aca="false">EXP((((AK402-AK$409)/AK$410+2)/4-1.9)^3)</f>
        <v>0.0103921377619904</v>
      </c>
      <c r="AM402" s="62" t="n">
        <f aca="false">0.01*AD402+0.15*AF402+0.24*AH402+0.25*AJ402+0.35*AL402</f>
        <v>0.0282822929725468</v>
      </c>
      <c r="AO402" s="54" t="n">
        <f aca="false">0.01*AD402/$AM$409</f>
        <v>0.000136073483494913</v>
      </c>
      <c r="AP402" s="53" t="n">
        <f aca="false">AO402*$J$409</f>
        <v>981.768142313542</v>
      </c>
      <c r="AQ402" s="54" t="n">
        <f aca="false">0.15*AF402/$AM$409</f>
        <v>0.00315672975230094</v>
      </c>
      <c r="AR402" s="53" t="n">
        <f aca="false">AQ402*$J$409</f>
        <v>22775.757811905</v>
      </c>
      <c r="AS402" s="54" t="n">
        <f aca="false">0.24*AH402/$AM$409</f>
        <v>0.00464924036652037</v>
      </c>
      <c r="AT402" s="53" t="n">
        <f aca="false">AS402*$J$409</f>
        <v>33544.199505839</v>
      </c>
      <c r="AU402" s="54" t="n">
        <f aca="false">0.25*AJ402/$AM$409</f>
        <v>0.000794065851360173</v>
      </c>
      <c r="AV402" s="53" t="n">
        <f aca="false">AU402*$J$409</f>
        <v>5729.17320657588</v>
      </c>
      <c r="AW402" s="54" t="n">
        <f aca="false">0.35*AL402/$AM$409</f>
        <v>0.00128932200554062</v>
      </c>
      <c r="AX402" s="53" t="n">
        <f aca="false">AW402*$J$409</f>
        <v>9302.43893014549</v>
      </c>
    </row>
    <row r="403" customFormat="false" ht="12.8" hidden="false" customHeight="false" outlineLevel="0" collapsed="false">
      <c r="A403" s="60" t="s">
        <v>41</v>
      </c>
      <c r="B403" s="50"/>
      <c r="C403" s="50"/>
      <c r="D403" s="50"/>
      <c r="E403" s="50"/>
      <c r="F403" s="50"/>
      <c r="G403" s="50"/>
      <c r="H403" s="50"/>
      <c r="I403" s="54" t="n">
        <f aca="false">AO403+AQ403+AS403+AU403+AW403</f>
        <v>0.0121239119108901</v>
      </c>
      <c r="J403" s="53" t="n">
        <f aca="false">ROUND(AP403+AR403+AT403+AV403+AX403,0)</f>
        <v>87474</v>
      </c>
      <c r="K403" s="54" t="n">
        <f aca="false">I403-DatosMinisterio!J403</f>
        <v>-2.18187018695415E-008</v>
      </c>
      <c r="L403" s="53" t="n">
        <f aca="false">J403-DatosMinisterio!K403</f>
        <v>0</v>
      </c>
      <c r="M403" s="54" t="n">
        <f aca="false">P436/P$442</f>
        <v>0.011716268377997</v>
      </c>
      <c r="N403" s="53" t="n">
        <f aca="false">ROUND(N$409*M403,0)</f>
        <v>1606121</v>
      </c>
      <c r="O403" s="53" t="n">
        <f aca="false">N403-DatosMinisterio!L403</f>
        <v>-1</v>
      </c>
      <c r="P403" s="55" t="n">
        <f aca="false">N403+J403</f>
        <v>1693595</v>
      </c>
      <c r="Q403" s="53" t="n">
        <f aca="false">P403-DatosMinisterio!M403</f>
        <v>-1</v>
      </c>
      <c r="S403" s="55" t="n">
        <f aca="false">B403+DatosMinisterio!B403</f>
        <v>7148</v>
      </c>
      <c r="T403" s="55" t="n">
        <f aca="false">C403+DatosMinisterio!C403</f>
        <v>61</v>
      </c>
      <c r="U403" s="55" t="n">
        <f aca="false">D403+DatosMinisterio!D403</f>
        <v>310.349777183601</v>
      </c>
      <c r="V403" s="55" t="n">
        <f aca="false">E403+DatosMinisterio!E403</f>
        <v>156.75924688057</v>
      </c>
      <c r="W403" s="55" t="n">
        <f aca="false">F403+DatosMinisterio!F403</f>
        <v>1</v>
      </c>
      <c r="X403" s="55" t="n">
        <f aca="false">G403+DatosMinisterio!G403</f>
        <v>3</v>
      </c>
      <c r="Y403" s="55" t="n">
        <f aca="false">H403+DatosMinisterio!H403</f>
        <v>0</v>
      </c>
      <c r="Z403" s="55" t="n">
        <f aca="false">X403+0.33*Y403</f>
        <v>3</v>
      </c>
      <c r="AC403" s="61" t="n">
        <f aca="false">IF(T403&gt;0,S403/T403,0)</f>
        <v>117.180327868852</v>
      </c>
      <c r="AD403" s="62" t="n">
        <f aca="false">EXP((((AC403-AC$409)/AC$410+2)/4-1.9)^3)</f>
        <v>0.0142006469163363</v>
      </c>
      <c r="AE403" s="63" t="n">
        <f aca="false">S403/U403</f>
        <v>23.0320771126937</v>
      </c>
      <c r="AF403" s="62" t="n">
        <f aca="false">EXP((((AE403-AE$409)/AE$410+2)/4-1.9)^3)</f>
        <v>0.140443905088237</v>
      </c>
      <c r="AG403" s="62" t="n">
        <f aca="false">V403/U403</f>
        <v>0.505105073066742</v>
      </c>
      <c r="AH403" s="62" t="n">
        <f aca="false">EXP((((AG403-AG$409)/AG$410+2)/4-1.9)^3)</f>
        <v>0.0372928169061086</v>
      </c>
      <c r="AI403" s="62" t="n">
        <f aca="false">W403/U403</f>
        <v>0.00322217083277752</v>
      </c>
      <c r="AJ403" s="62" t="n">
        <f aca="false">EXP((((AI403-AI$409)/AI$410+2)/4-1.9)^3)</f>
        <v>0.00575922828841383</v>
      </c>
      <c r="AK403" s="62" t="n">
        <f aca="false">Z403/U403</f>
        <v>0.00966651249833255</v>
      </c>
      <c r="AL403" s="62" t="n">
        <f aca="false">EXP((((AK403-AK$409)/AK$410+2)/4-1.9)^3)</f>
        <v>0.00743870360374767</v>
      </c>
      <c r="AM403" s="62" t="n">
        <f aca="false">0.01*AD403+0.15*AF403+0.24*AH403+0.25*AJ403+0.35*AL403</f>
        <v>0.0342022216232801</v>
      </c>
      <c r="AO403" s="54" t="n">
        <f aca="false">0.01*AD403/$AM$409</f>
        <v>5.0338072826862E-005</v>
      </c>
      <c r="AP403" s="53" t="n">
        <f aca="false">AO403*$J$409</f>
        <v>363.188440374717</v>
      </c>
      <c r="AQ403" s="54" t="n">
        <f aca="false">0.15*AF403/$AM$409</f>
        <v>0.00746762689482231</v>
      </c>
      <c r="AR403" s="53" t="n">
        <f aca="false">AQ403*$J$409</f>
        <v>53878.8160317396</v>
      </c>
      <c r="AS403" s="54" t="n">
        <f aca="false">0.24*AH403/$AM$409</f>
        <v>0.00317266988367234</v>
      </c>
      <c r="AT403" s="53" t="n">
        <f aca="false">AS403*$J$409</f>
        <v>22890.7656206477</v>
      </c>
      <c r="AU403" s="54" t="n">
        <f aca="false">0.25*AJ403/$AM$409</f>
        <v>0.000510378954417899</v>
      </c>
      <c r="AV403" s="53" t="n">
        <f aca="false">AU403*$J$409</f>
        <v>3682.37650044083</v>
      </c>
      <c r="AW403" s="54" t="n">
        <f aca="false">0.35*AL403/$AM$409</f>
        <v>0.000922898105150721</v>
      </c>
      <c r="AX403" s="53" t="n">
        <f aca="false">AW403*$J$409</f>
        <v>6658.69598519087</v>
      </c>
    </row>
    <row r="404" customFormat="false" ht="12.8" hidden="false" customHeight="false" outlineLevel="0" collapsed="false">
      <c r="A404" s="60" t="s">
        <v>42</v>
      </c>
      <c r="B404" s="50"/>
      <c r="C404" s="50"/>
      <c r="D404" s="50"/>
      <c r="E404" s="50"/>
      <c r="F404" s="50"/>
      <c r="G404" s="50"/>
      <c r="H404" s="50"/>
      <c r="I404" s="54" t="n">
        <f aca="false">AO404+AQ404+AS404+AU404+AW404</f>
        <v>0.0411588941441097</v>
      </c>
      <c r="J404" s="53" t="n">
        <f aca="false">ROUND(AP404+AR404+AT404+AV404+AX404,0)</f>
        <v>296961</v>
      </c>
      <c r="K404" s="54" t="n">
        <f aca="false">I404-DatosMinisterio!J404</f>
        <v>-2.71842091476016E-008</v>
      </c>
      <c r="L404" s="53" t="n">
        <f aca="false">J404-DatosMinisterio!K404</f>
        <v>0</v>
      </c>
      <c r="M404" s="54" t="n">
        <f aca="false">P437/P$442</f>
        <v>0.0150992675195911</v>
      </c>
      <c r="N404" s="53" t="n">
        <f aca="false">ROUND(N$409*M404,0)</f>
        <v>2069879</v>
      </c>
      <c r="O404" s="53" t="n">
        <f aca="false">N404-DatosMinisterio!L404</f>
        <v>0</v>
      </c>
      <c r="P404" s="55" t="n">
        <f aca="false">N404+J404</f>
        <v>2366840</v>
      </c>
      <c r="Q404" s="53" t="n">
        <f aca="false">P404-DatosMinisterio!M404</f>
        <v>0</v>
      </c>
      <c r="S404" s="55" t="n">
        <f aca="false">B404+DatosMinisterio!B404</f>
        <v>15919</v>
      </c>
      <c r="T404" s="55" t="n">
        <f aca="false">C404+DatosMinisterio!C404</f>
        <v>73</v>
      </c>
      <c r="U404" s="55" t="n">
        <f aca="false">D404+DatosMinisterio!D404</f>
        <v>456.492130529898</v>
      </c>
      <c r="V404" s="55" t="n">
        <f aca="false">E404+DatosMinisterio!E404</f>
        <v>180.956903257171</v>
      </c>
      <c r="W404" s="55" t="n">
        <f aca="false">F404+DatosMinisterio!F404</f>
        <v>3</v>
      </c>
      <c r="X404" s="55" t="n">
        <f aca="false">G404+DatosMinisterio!G404</f>
        <v>18</v>
      </c>
      <c r="Y404" s="55" t="n">
        <f aca="false">H404+DatosMinisterio!H404</f>
        <v>3</v>
      </c>
      <c r="Z404" s="55" t="n">
        <f aca="false">X404+0.33*Y404</f>
        <v>18.99</v>
      </c>
      <c r="AC404" s="61" t="n">
        <f aca="false">IF(T404&gt;0,S404/T404,0)</f>
        <v>218.068493150685</v>
      </c>
      <c r="AD404" s="62" t="n">
        <f aca="false">EXP((((AC404-AC$409)/AC$410+2)/4-1.9)^3)</f>
        <v>0.100919506152867</v>
      </c>
      <c r="AE404" s="63" t="n">
        <f aca="false">S404/U404</f>
        <v>34.8724521965388</v>
      </c>
      <c r="AF404" s="62" t="n">
        <f aca="false">EXP((((AE404-AE$409)/AE$410+2)/4-1.9)^3)</f>
        <v>0.721947975171245</v>
      </c>
      <c r="AG404" s="62" t="n">
        <f aca="false">V404/U404</f>
        <v>0.396407497862264</v>
      </c>
      <c r="AH404" s="62" t="n">
        <f aca="false">EXP((((AG404-AG$409)/AG$410+2)/4-1.9)^3)</f>
        <v>0.00631552170842587</v>
      </c>
      <c r="AI404" s="62" t="n">
        <f aca="false">W404/U404</f>
        <v>0.00657185480178505</v>
      </c>
      <c r="AJ404" s="62" t="n">
        <f aca="false">EXP((((AI404-AI$409)/AI$410+2)/4-1.9)^3)</f>
        <v>0.00639438622156917</v>
      </c>
      <c r="AK404" s="62" t="n">
        <f aca="false">Z404/U404</f>
        <v>0.0415998408952994</v>
      </c>
      <c r="AL404" s="62" t="n">
        <f aca="false">EXP((((AK404-AK$409)/AK$410+2)/4-1.9)^3)</f>
        <v>0.0105593961890265</v>
      </c>
      <c r="AM404" s="62" t="n">
        <f aca="false">0.01*AD404+0.15*AF404+0.24*AH404+0.25*AJ404+0.35*AL404</f>
        <v>0.116111501768789</v>
      </c>
      <c r="AO404" s="54" t="n">
        <f aca="false">0.01*AD404/$AM$409</f>
        <v>0.000357736762297065</v>
      </c>
      <c r="AP404" s="53" t="n">
        <f aca="false">AO404*$J$409</f>
        <v>2581.06537392189</v>
      </c>
      <c r="AQ404" s="54" t="n">
        <f aca="false">0.15*AF404/$AM$409</f>
        <v>0.0383871276768055</v>
      </c>
      <c r="AR404" s="53" t="n">
        <f aca="false">AQ404*$J$409</f>
        <v>276962.550381236</v>
      </c>
      <c r="AS404" s="54" t="n">
        <f aca="false">0.24*AH404/$AM$409</f>
        <v>0.000537290212601761</v>
      </c>
      <c r="AT404" s="53" t="n">
        <f aca="false">AS404*$J$409</f>
        <v>3876.54082456852</v>
      </c>
      <c r="AU404" s="54" t="n">
        <f aca="false">0.25*AJ404/$AM$409</f>
        <v>0.00056666622513891</v>
      </c>
      <c r="AV404" s="53" t="n">
        <f aca="false">AU404*$J$409</f>
        <v>4088.48831438386</v>
      </c>
      <c r="AW404" s="54" t="n">
        <f aca="false">0.35*AL404/$AM$409</f>
        <v>0.00131007326726644</v>
      </c>
      <c r="AX404" s="53" t="n">
        <f aca="false">AW404*$J$409</f>
        <v>9452.15897222835</v>
      </c>
    </row>
    <row r="405" customFormat="false" ht="12.8" hidden="false" customHeight="false" outlineLevel="0" collapsed="false">
      <c r="A405" s="60" t="s">
        <v>43</v>
      </c>
      <c r="B405" s="50"/>
      <c r="C405" s="50"/>
      <c r="D405" s="50"/>
      <c r="E405" s="50"/>
      <c r="F405" s="50"/>
      <c r="G405" s="50"/>
      <c r="H405" s="50"/>
      <c r="I405" s="54" t="n">
        <f aca="false">AO405+AQ405+AS405+AU405+AW405</f>
        <v>0.0152191474621069</v>
      </c>
      <c r="J405" s="53" t="n">
        <f aca="false">ROUND(AP405+AR405+AT405+AV405+AX405,0)</f>
        <v>109806</v>
      </c>
      <c r="K405" s="54" t="n">
        <f aca="false">I405-DatosMinisterio!J405</f>
        <v>-1.09976820445584E-008</v>
      </c>
      <c r="L405" s="53" t="n">
        <f aca="false">J405-DatosMinisterio!K405</f>
        <v>0</v>
      </c>
      <c r="M405" s="54" t="n">
        <f aca="false">P438/P$442</f>
        <v>0.014007307385478</v>
      </c>
      <c r="N405" s="53" t="n">
        <f aca="false">ROUND(N$409*M405,0)</f>
        <v>1920187</v>
      </c>
      <c r="O405" s="53" t="n">
        <f aca="false">N405-DatosMinisterio!L405</f>
        <v>0</v>
      </c>
      <c r="P405" s="55" t="n">
        <f aca="false">N405+J405</f>
        <v>2029993</v>
      </c>
      <c r="Q405" s="53" t="n">
        <f aca="false">P405-DatosMinisterio!M405</f>
        <v>0</v>
      </c>
      <c r="S405" s="55" t="n">
        <f aca="false">B405+DatosMinisterio!B405</f>
        <v>4588</v>
      </c>
      <c r="T405" s="55" t="n">
        <f aca="false">C405+DatosMinisterio!C405</f>
        <v>31</v>
      </c>
      <c r="U405" s="55" t="n">
        <f aca="false">D405+DatosMinisterio!D405</f>
        <v>342.522727272727</v>
      </c>
      <c r="V405" s="55" t="n">
        <f aca="false">E405+DatosMinisterio!E405</f>
        <v>194.795454545455</v>
      </c>
      <c r="W405" s="55" t="n">
        <f aca="false">F405+DatosMinisterio!F405</f>
        <v>32</v>
      </c>
      <c r="X405" s="55" t="n">
        <f aca="false">G405+DatosMinisterio!G405</f>
        <v>35</v>
      </c>
      <c r="Y405" s="55" t="n">
        <f aca="false">H405+DatosMinisterio!H405</f>
        <v>-8</v>
      </c>
      <c r="Z405" s="55" t="n">
        <f aca="false">X405+0.33*Y405</f>
        <v>32.36</v>
      </c>
      <c r="AC405" s="61" t="n">
        <f aca="false">IF(T405&gt;0,S405/T405,0)</f>
        <v>148</v>
      </c>
      <c r="AD405" s="62" t="n">
        <f aca="false">EXP((((AC405-AC$409)/AC$410+2)/4-1.9)^3)</f>
        <v>0.0281791103195128</v>
      </c>
      <c r="AE405" s="63" t="n">
        <f aca="false">S405/U405</f>
        <v>13.3947316037423</v>
      </c>
      <c r="AF405" s="62" t="n">
        <f aca="false">EXP((((AE405-AE$409)/AE$410+2)/4-1.9)^3)</f>
        <v>0.00666902246082302</v>
      </c>
      <c r="AG405" s="62" t="n">
        <f aca="false">V405/U405</f>
        <v>0.568708114922701</v>
      </c>
      <c r="AH405" s="62" t="n">
        <f aca="false">EXP((((AG405-AG$409)/AG$410+2)/4-1.9)^3)</f>
        <v>0.0842625559211314</v>
      </c>
      <c r="AI405" s="62" t="n">
        <f aca="false">W405/U405</f>
        <v>0.0934244575675138</v>
      </c>
      <c r="AJ405" s="62" t="n">
        <f aca="false">EXP((((AI405-AI$409)/AI$410+2)/4-1.9)^3)</f>
        <v>0.0602799805953078</v>
      </c>
      <c r="AK405" s="62" t="n">
        <f aca="false">Z405/U405</f>
        <v>0.0944754827151484</v>
      </c>
      <c r="AL405" s="62" t="n">
        <f aca="false">EXP((((AK405-AK$409)/AK$410+2)/4-1.9)^3)</f>
        <v>0.0181682803777326</v>
      </c>
      <c r="AM405" s="62" t="n">
        <f aca="false">0.01*AD405+0.15*AF405+0.24*AH405+0.25*AJ405+0.35*AL405</f>
        <v>0.0429340511744235</v>
      </c>
      <c r="AO405" s="54" t="n">
        <f aca="false">0.01*AD405/$AM$409</f>
        <v>9.98885554874268E-005</v>
      </c>
      <c r="AP405" s="53" t="n">
        <f aca="false">AO405*$J$409</f>
        <v>720.694429513452</v>
      </c>
      <c r="AQ405" s="54" t="n">
        <f aca="false">0.15*AF405/$AM$409</f>
        <v>0.000354602582855604</v>
      </c>
      <c r="AR405" s="53" t="n">
        <f aca="false">AQ405*$J$409</f>
        <v>2558.45231626444</v>
      </c>
      <c r="AS405" s="54" t="n">
        <f aca="false">0.24*AH405/$AM$409</f>
        <v>0.0071685996304677</v>
      </c>
      <c r="AT405" s="53" t="n">
        <f aca="false">AS405*$J$409</f>
        <v>51721.33880483</v>
      </c>
      <c r="AU405" s="54" t="n">
        <f aca="false">0.25*AJ405/$AM$409</f>
        <v>0.00534197151560348</v>
      </c>
      <c r="AV405" s="53" t="n">
        <f aca="false">AU405*$J$409</f>
        <v>38542.2443555064</v>
      </c>
      <c r="AW405" s="54" t="n">
        <f aca="false">0.35*AL405/$AM$409</f>
        <v>0.00225408517769264</v>
      </c>
      <c r="AX405" s="53" t="n">
        <f aca="false">AW405*$J$409</f>
        <v>16263.1907457747</v>
      </c>
    </row>
    <row r="406" customFormat="false" ht="12.8" hidden="false" customHeight="false" outlineLevel="0" collapsed="false">
      <c r="A406" s="60" t="s">
        <v>44</v>
      </c>
      <c r="B406" s="50"/>
      <c r="C406" s="50"/>
      <c r="D406" s="50"/>
      <c r="E406" s="50"/>
      <c r="F406" s="50"/>
      <c r="G406" s="50"/>
      <c r="H406" s="50"/>
      <c r="I406" s="54" t="n">
        <f aca="false">AO406+AQ406+AS406+AU406+AW406</f>
        <v>0.0176135496845209</v>
      </c>
      <c r="J406" s="53" t="n">
        <f aca="false">ROUND(AP406+AR406+AT406+AV406+AX406,0)</f>
        <v>127081</v>
      </c>
      <c r="K406" s="54" t="n">
        <f aca="false">I406-DatosMinisterio!J406</f>
        <v>-6.97478132992424E-008</v>
      </c>
      <c r="L406" s="53" t="n">
        <f aca="false">J406-DatosMinisterio!K406</f>
        <v>-1</v>
      </c>
      <c r="M406" s="54" t="n">
        <f aca="false">P439/P$442</f>
        <v>0.00847428756528673</v>
      </c>
      <c r="N406" s="53" t="n">
        <f aca="false">ROUND(N$409*M406,0)</f>
        <v>1161695</v>
      </c>
      <c r="O406" s="53" t="n">
        <f aca="false">N406-DatosMinisterio!L406</f>
        <v>0</v>
      </c>
      <c r="P406" s="55" t="n">
        <f aca="false">N406+J406</f>
        <v>1288776</v>
      </c>
      <c r="Q406" s="53" t="n">
        <f aca="false">P406-DatosMinisterio!M406</f>
        <v>-1</v>
      </c>
      <c r="S406" s="55" t="n">
        <f aca="false">B406+DatosMinisterio!B406</f>
        <v>4942</v>
      </c>
      <c r="T406" s="55" t="n">
        <f aca="false">C406+DatosMinisterio!C406</f>
        <v>23</v>
      </c>
      <c r="U406" s="55" t="n">
        <f aca="false">D406+DatosMinisterio!D406</f>
        <v>243.068181818182</v>
      </c>
      <c r="V406" s="55" t="n">
        <f aca="false">E406+DatosMinisterio!E406</f>
        <v>147.409090909091</v>
      </c>
      <c r="W406" s="55" t="n">
        <f aca="false">F406+DatosMinisterio!F406</f>
        <v>6</v>
      </c>
      <c r="X406" s="55" t="n">
        <f aca="false">G406+DatosMinisterio!G406</f>
        <v>11</v>
      </c>
      <c r="Y406" s="55" t="n">
        <f aca="false">H406+DatosMinisterio!H406</f>
        <v>13</v>
      </c>
      <c r="Z406" s="55" t="n">
        <f aca="false">X406+0.33*Y406</f>
        <v>15.29</v>
      </c>
      <c r="AC406" s="61" t="n">
        <f aca="false">IF(T406&gt;0,S406/T406,0)</f>
        <v>214.869565217391</v>
      </c>
      <c r="AD406" s="62" t="n">
        <f aca="false">EXP((((AC406-AC$409)/AC$410+2)/4-1.9)^3)</f>
        <v>0.0959726494362189</v>
      </c>
      <c r="AE406" s="63" t="n">
        <f aca="false">S406/U406</f>
        <v>20.3317438055166</v>
      </c>
      <c r="AF406" s="62" t="n">
        <f aca="false">EXP((((AE406-AE$409)/AE$410+2)/4-1.9)^3)</f>
        <v>0.071922276958885</v>
      </c>
      <c r="AG406" s="62" t="n">
        <f aca="false">V406/U406</f>
        <v>0.606451612903226</v>
      </c>
      <c r="AH406" s="62" t="n">
        <f aca="false">EXP((((AG406-AG$409)/AG$410+2)/4-1.9)^3)</f>
        <v>0.12737310114993</v>
      </c>
      <c r="AI406" s="62" t="n">
        <f aca="false">W406/U406</f>
        <v>0.0246844319775596</v>
      </c>
      <c r="AJ406" s="62" t="n">
        <f aca="false">EXP((((AI406-AI$409)/AI$410+2)/4-1.9)^3)</f>
        <v>0.0109866627124722</v>
      </c>
      <c r="AK406" s="62" t="n">
        <f aca="false">Z406/U406</f>
        <v>0.0629041608228143</v>
      </c>
      <c r="AL406" s="62" t="n">
        <f aca="false">EXP((((AK406-AK$409)/AK$410+2)/4-1.9)^3)</f>
        <v>0.0132128954483304</v>
      </c>
      <c r="AM406" s="62" t="n">
        <f aca="false">0.01*AD406+0.15*AF406+0.24*AH406+0.25*AJ406+0.35*AL406</f>
        <v>0.0496887913992118</v>
      </c>
      <c r="AO406" s="54" t="n">
        <f aca="false">0.01*AD406/$AM$409</f>
        <v>0.000340201277108697</v>
      </c>
      <c r="AP406" s="53" t="n">
        <f aca="false">AO406*$J$409</f>
        <v>2454.54711132009</v>
      </c>
      <c r="AQ406" s="54" t="n">
        <f aca="false">0.15*AF406/$AM$409</f>
        <v>0.00382422241404916</v>
      </c>
      <c r="AR406" s="53" t="n">
        <f aca="false">AQ406*$J$409</f>
        <v>27591.7073540285</v>
      </c>
      <c r="AS406" s="54" t="n">
        <f aca="false">0.24*AH406/$AM$409</f>
        <v>0.0108362101748913</v>
      </c>
      <c r="AT406" s="53" t="n">
        <f aca="false">AS406*$J$409</f>
        <v>78183.0938686882</v>
      </c>
      <c r="AU406" s="54" t="n">
        <f aca="false">0.25*AJ406/$AM$409</f>
        <v>0.00097363069267706</v>
      </c>
      <c r="AV406" s="53" t="n">
        <f aca="false">AU406*$J$409</f>
        <v>7024.7308432046</v>
      </c>
      <c r="AW406" s="54" t="n">
        <f aca="false">0.35*AL406/$AM$409</f>
        <v>0.00163928512579466</v>
      </c>
      <c r="AX406" s="53" t="n">
        <f aca="false">AW406*$J$409</f>
        <v>11827.4175933316</v>
      </c>
    </row>
    <row r="407" customFormat="false" ht="12.8" hidden="false" customHeight="false" outlineLevel="0" collapsed="false">
      <c r="A407" s="60" t="s">
        <v>45</v>
      </c>
      <c r="B407" s="50"/>
      <c r="C407" s="50"/>
      <c r="D407" s="50"/>
      <c r="E407" s="50"/>
      <c r="F407" s="50"/>
      <c r="G407" s="50"/>
      <c r="H407" s="50"/>
      <c r="I407" s="54" t="n">
        <f aca="false">AO407+AQ407+AS407+AU407+AW407</f>
        <v>0.00676717060833666</v>
      </c>
      <c r="J407" s="53" t="n">
        <f aca="false">ROUND(AP407+AR407+AT407+AV407+AX407,0)</f>
        <v>48825</v>
      </c>
      <c r="K407" s="54" t="n">
        <f aca="false">I407-DatosMinisterio!J407</f>
        <v>-1.33828193704839E-007</v>
      </c>
      <c r="L407" s="53" t="n">
        <f aca="false">J407-DatosMinisterio!K407</f>
        <v>-1</v>
      </c>
      <c r="M407" s="54" t="n">
        <f aca="false">P440/P$442</f>
        <v>0.00522821318845887</v>
      </c>
      <c r="N407" s="53" t="n">
        <f aca="false">ROUND(N$409*M407,0)</f>
        <v>716708</v>
      </c>
      <c r="O407" s="53" t="n">
        <f aca="false">N407-DatosMinisterio!L407</f>
        <v>-1</v>
      </c>
      <c r="P407" s="55" t="n">
        <f aca="false">N407+J407</f>
        <v>765533</v>
      </c>
      <c r="Q407" s="53" t="n">
        <f aca="false">P407-DatosMinisterio!M407</f>
        <v>-2</v>
      </c>
      <c r="S407" s="55" t="n">
        <f aca="false">B407+DatosMinisterio!B407</f>
        <v>4940</v>
      </c>
      <c r="T407" s="55" t="n">
        <f aca="false">C407+DatosMinisterio!C407</f>
        <v>35</v>
      </c>
      <c r="U407" s="55" t="n">
        <f aca="false">D407+DatosMinisterio!D407</f>
        <v>313.511363636364</v>
      </c>
      <c r="V407" s="55" t="n">
        <f aca="false">E407+DatosMinisterio!E407</f>
        <v>142.002272727273</v>
      </c>
      <c r="W407" s="55" t="n">
        <f aca="false">F407+DatosMinisterio!F407</f>
        <v>17</v>
      </c>
      <c r="X407" s="55" t="n">
        <f aca="false">G407+DatosMinisterio!G407</f>
        <v>23</v>
      </c>
      <c r="Y407" s="55" t="n">
        <f aca="false">H407+DatosMinisterio!H407</f>
        <v>17</v>
      </c>
      <c r="Z407" s="55" t="n">
        <f aca="false">X407+0.33*Y407</f>
        <v>28.61</v>
      </c>
      <c r="AC407" s="61" t="n">
        <f aca="false">IF(T407&gt;0,S407/T407,0)</f>
        <v>141.142857142857</v>
      </c>
      <c r="AD407" s="62" t="n">
        <f aca="false">EXP((((AC407-AC$409)/AC$410+2)/4-1.9)^3)</f>
        <v>0.024361579563848</v>
      </c>
      <c r="AE407" s="63" t="n">
        <f aca="false">S407/U407</f>
        <v>15.7570046032839</v>
      </c>
      <c r="AF407" s="62" t="n">
        <f aca="false">EXP((((AE407-AE$409)/AE$410+2)/4-1.9)^3)</f>
        <v>0.0168155610716244</v>
      </c>
      <c r="AG407" s="62" t="n">
        <f aca="false">V407/U407</f>
        <v>0.452941389684295</v>
      </c>
      <c r="AH407" s="62" t="n">
        <f aca="false">EXP((((AG407-AG$409)/AG$410+2)/4-1.9)^3)</f>
        <v>0.0169473078973284</v>
      </c>
      <c r="AI407" s="62" t="n">
        <f aca="false">W407/U407</f>
        <v>0.0542245097683859</v>
      </c>
      <c r="AJ407" s="62" t="n">
        <f aca="false">EXP((((AI407-AI$409)/AI$410+2)/4-1.9)^3)</f>
        <v>0.0243878363264266</v>
      </c>
      <c r="AK407" s="62" t="n">
        <f aca="false">Z407/U407</f>
        <v>0.0912566602631483</v>
      </c>
      <c r="AL407" s="62" t="n">
        <f aca="false">EXP((((AK407-AK$409)/AK$410+2)/4-1.9)^3)</f>
        <v>0.0176008490303569</v>
      </c>
      <c r="AM407" s="62" t="n">
        <f aca="false">0.01*AD407+0.15*AF407+0.24*AH407+0.25*AJ407+0.35*AL407</f>
        <v>0.0190905600939725</v>
      </c>
      <c r="AO407" s="54" t="n">
        <f aca="false">0.01*AD407/$AM$409</f>
        <v>8.63562747167266E-005</v>
      </c>
      <c r="AP407" s="53" t="n">
        <f aca="false">AO407*$J$409</f>
        <v>623.059226737061</v>
      </c>
      <c r="AQ407" s="54" t="n">
        <f aca="false">0.15*AF407/$AM$409</f>
        <v>0.000894110257266741</v>
      </c>
      <c r="AR407" s="53" t="n">
        <f aca="false">AQ407*$J$409</f>
        <v>6450.99209452568</v>
      </c>
      <c r="AS407" s="54" t="n">
        <f aca="false">0.24*AH407/$AM$409</f>
        <v>0.00144178471448128</v>
      </c>
      <c r="AT407" s="53" t="n">
        <f aca="false">AS407*$J$409</f>
        <v>10402.4550882117</v>
      </c>
      <c r="AU407" s="54" t="n">
        <f aca="false">0.25*AJ407/$AM$409</f>
        <v>0.0021612337246358</v>
      </c>
      <c r="AV407" s="53" t="n">
        <f aca="false">AU407*$J$409</f>
        <v>15593.2689047414</v>
      </c>
      <c r="AW407" s="54" t="n">
        <f aca="false">0.35*AL407/$AM$409</f>
        <v>0.00218368563723611</v>
      </c>
      <c r="AX407" s="53" t="n">
        <f aca="false">AW407*$J$409</f>
        <v>15755.259117374</v>
      </c>
    </row>
    <row r="408" customFormat="false" ht="12.8" hidden="false" customHeight="false" outlineLevel="0" collapsed="false">
      <c r="A408" s="64" t="s">
        <v>46</v>
      </c>
      <c r="B408" s="50"/>
      <c r="C408" s="50"/>
      <c r="D408" s="50"/>
      <c r="E408" s="50"/>
      <c r="F408" s="50"/>
      <c r="G408" s="50"/>
      <c r="H408" s="50"/>
      <c r="I408" s="65" t="n">
        <f aca="false">AO408+AQ408+AS408+AU408+AW408</f>
        <v>0.00952129219455884</v>
      </c>
      <c r="J408" s="66" t="n">
        <f aca="false">ROUND(AP408+AR408+AT408+AV408+AX408,0)</f>
        <v>68696</v>
      </c>
      <c r="K408" s="54" t="n">
        <f aca="false">I408-DatosMinisterio!J408</f>
        <v>-2.72150821149786E-009</v>
      </c>
      <c r="L408" s="53" t="n">
        <f aca="false">J408-DatosMinisterio!K408</f>
        <v>0</v>
      </c>
      <c r="M408" s="54" t="n">
        <f aca="false">P441/P$442</f>
        <v>0.00637115610994289</v>
      </c>
      <c r="N408" s="53" t="n">
        <f aca="false">ROUND(N$409*M408,0)</f>
        <v>873388</v>
      </c>
      <c r="O408" s="53" t="n">
        <f aca="false">N408-DatosMinisterio!L408</f>
        <v>0</v>
      </c>
      <c r="P408" s="55" t="n">
        <f aca="false">N408+J408</f>
        <v>942084</v>
      </c>
      <c r="Q408" s="53" t="n">
        <f aca="false">P408-DatosMinisterio!M408</f>
        <v>0</v>
      </c>
      <c r="S408" s="67" t="n">
        <f aca="false">B408+DatosMinisterio!B408</f>
        <v>5735</v>
      </c>
      <c r="T408" s="67" t="n">
        <f aca="false">C408+DatosMinisterio!C408</f>
        <v>30</v>
      </c>
      <c r="U408" s="67" t="n">
        <f aca="false">D408+DatosMinisterio!D408</f>
        <v>305.530303030303</v>
      </c>
      <c r="V408" s="67" t="n">
        <f aca="false">E408+DatosMinisterio!E408</f>
        <v>141.689393939394</v>
      </c>
      <c r="W408" s="67" t="n">
        <f aca="false">F408+DatosMinisterio!F408</f>
        <v>18</v>
      </c>
      <c r="X408" s="67" t="n">
        <f aca="false">G408+DatosMinisterio!G408</f>
        <v>32</v>
      </c>
      <c r="Y408" s="67" t="n">
        <f aca="false">H408+DatosMinisterio!H408</f>
        <v>8</v>
      </c>
      <c r="Z408" s="67" t="n">
        <f aca="false">X408+0.33*Y408</f>
        <v>34.64</v>
      </c>
      <c r="AC408" s="61" t="n">
        <f aca="false">IF(T408&gt;0,S408/T408,0)</f>
        <v>191.166666666667</v>
      </c>
      <c r="AD408" s="62" t="n">
        <f aca="false">EXP((((AC408-AC$409)/AC$410+2)/4-1.9)^3)</f>
        <v>0.064624489186439</v>
      </c>
      <c r="AE408" s="63" t="n">
        <f aca="false">S408/U408</f>
        <v>18.7706422018349</v>
      </c>
      <c r="AF408" s="62" t="n">
        <f aca="false">EXP((((AE408-AE$409)/AE$410+2)/4-1.9)^3)</f>
        <v>0.0459244128011797</v>
      </c>
      <c r="AG408" s="62" t="n">
        <f aca="false">V408/U408</f>
        <v>0.463749070171089</v>
      </c>
      <c r="AH408" s="62" t="n">
        <f aca="false">EXP((((AG408-AG$409)/AG$410+2)/4-1.9)^3)</f>
        <v>0.0201429748423013</v>
      </c>
      <c r="AI408" s="62" t="n">
        <f aca="false">W408/U408</f>
        <v>0.058913959831391</v>
      </c>
      <c r="AJ408" s="62" t="n">
        <f aca="false">EXP((((AI408-AI$409)/AI$410+2)/4-1.9)^3)</f>
        <v>0.0274208167763676</v>
      </c>
      <c r="AK408" s="62" t="n">
        <f aca="false">Z408/U408</f>
        <v>0.113376642697744</v>
      </c>
      <c r="AL408" s="62" t="n">
        <f aca="false">EXP((((AK408-AK$409)/AK$410+2)/4-1.9)^3)</f>
        <v>0.0218161812565615</v>
      </c>
      <c r="AM408" s="62" t="n">
        <f aca="false">0.01*AD408+0.15*AF408+0.24*AH408+0.25*AJ408+0.35*AL408</f>
        <v>0.0268600884080821</v>
      </c>
      <c r="AO408" s="54" t="n">
        <f aca="false">0.01*AD408/$AM$409</f>
        <v>0.00022907915831098</v>
      </c>
      <c r="AP408" s="53" t="n">
        <f aca="false">AO408*$J$409</f>
        <v>1652.80269102634</v>
      </c>
      <c r="AQ408" s="54" t="n">
        <f aca="false">0.15*AF408/$AM$409</f>
        <v>0.00244187442628819</v>
      </c>
      <c r="AR408" s="53" t="n">
        <f aca="false">AQ408*$J$409</f>
        <v>17618.0873575529</v>
      </c>
      <c r="AS408" s="54" t="n">
        <f aca="false">0.24*AH408/$AM$409</f>
        <v>0.00171365466466737</v>
      </c>
      <c r="AT408" s="53" t="n">
        <f aca="false">AS408*$J$409</f>
        <v>12363.9927007551</v>
      </c>
      <c r="AU408" s="54" t="n">
        <f aca="false">0.25*AJ408/$AM$409</f>
        <v>0.00243001442116157</v>
      </c>
      <c r="AV408" s="53" t="n">
        <f aca="false">AU408*$J$409</f>
        <v>17532.5175984644</v>
      </c>
      <c r="AW408" s="54" t="n">
        <f aca="false">0.35*AL408/$AM$409</f>
        <v>0.00270666952413073</v>
      </c>
      <c r="AX408" s="53" t="n">
        <f aca="false">AW408*$J$409</f>
        <v>19528.5800165603</v>
      </c>
    </row>
    <row r="409" customFormat="false" ht="12.8" hidden="false" customHeight="false" outlineLevel="0" collapsed="false">
      <c r="A409" s="71" t="s">
        <v>49</v>
      </c>
      <c r="B409" s="50"/>
      <c r="C409" s="50"/>
      <c r="D409" s="50"/>
      <c r="E409" s="50"/>
      <c r="F409" s="50"/>
      <c r="G409" s="50"/>
      <c r="H409" s="50"/>
      <c r="I409" s="76" t="n">
        <f aca="false">SUM(I382:I408)</f>
        <v>1</v>
      </c>
      <c r="J409" s="74" t="n">
        <f aca="false">DatosMinisterio!K409</f>
        <v>7214985</v>
      </c>
      <c r="K409" s="72" t="n">
        <f aca="false">I409-DatosMinisterio!J409</f>
        <v>0</v>
      </c>
      <c r="L409" s="74" t="n">
        <f aca="false">J409-DatosMinisterio!K409</f>
        <v>0</v>
      </c>
      <c r="M409" s="72"/>
      <c r="N409" s="74" t="n">
        <f aca="false">DatosMinisterio!L409</f>
        <v>137084697</v>
      </c>
      <c r="O409" s="74"/>
      <c r="P409" s="76" t="n">
        <f aca="false">DatosMinisterio!M409</f>
        <v>144299682</v>
      </c>
      <c r="Q409" s="74"/>
      <c r="S409" s="76"/>
      <c r="T409" s="76"/>
      <c r="U409" s="76"/>
      <c r="V409" s="76"/>
      <c r="W409" s="76"/>
      <c r="X409" s="76"/>
      <c r="Y409" s="76"/>
      <c r="Z409" s="76"/>
      <c r="AB409" s="77" t="s">
        <v>225</v>
      </c>
      <c r="AC409" s="77" t="n">
        <f aca="false">AVERAGE(AC384:AC408)</f>
        <v>190.891287886829</v>
      </c>
      <c r="AD409" s="76"/>
      <c r="AE409" s="77" t="n">
        <f aca="false">AVERAGE(AE384:AE408)</f>
        <v>19.9269145277085</v>
      </c>
      <c r="AF409" s="76"/>
      <c r="AG409" s="79" t="n">
        <f aca="false">AVERAGE(AG384:AG408)</f>
        <v>0.546255868022372</v>
      </c>
      <c r="AH409" s="76"/>
      <c r="AI409" s="79" t="n">
        <f aca="false">AVERAGE(AI384:AI408)</f>
        <v>0.0965361998541458</v>
      </c>
      <c r="AJ409" s="76"/>
      <c r="AK409" s="79" t="n">
        <f aca="false">AVERAGE(AK384:AK408)</f>
        <v>0.239581897934124</v>
      </c>
      <c r="AL409" s="76"/>
      <c r="AM409" s="79" t="n">
        <f aca="false">SUM(AM384:AM408)</f>
        <v>2.8210549428818</v>
      </c>
      <c r="AO409" s="72" t="n">
        <f aca="false">SUM(AO382:AO408)</f>
        <v>0.00979383617940936</v>
      </c>
      <c r="AP409" s="74" t="n">
        <f aca="false">SUM(AP382:AP408)</f>
        <v>70662.3811268959</v>
      </c>
      <c r="AQ409" s="72" t="n">
        <f aca="false">SUM(AQ382:AQ408)</f>
        <v>0.147762911520917</v>
      </c>
      <c r="AR409" s="74" t="n">
        <f aca="false">SUM(AR382:AR408)</f>
        <v>1066107.19017974</v>
      </c>
      <c r="AS409" s="72" t="n">
        <f aca="false">SUM(AS382:AS408)</f>
        <v>0.238174824895206</v>
      </c>
      <c r="AT409" s="74" t="n">
        <f aca="false">SUM(AT382:AT408)</f>
        <v>1718427.78899654</v>
      </c>
      <c r="AU409" s="72" t="n">
        <f aca="false">SUM(AU382:AU408)</f>
        <v>0.25411565572044</v>
      </c>
      <c r="AV409" s="74" t="n">
        <f aca="false">SUM(AV382:AV408)</f>
        <v>1833440.64428814</v>
      </c>
      <c r="AW409" s="72" t="n">
        <f aca="false">SUM(AW382:AW408)</f>
        <v>0.350152771684026</v>
      </c>
      <c r="AX409" s="74" t="n">
        <f aca="false">SUM(AX382:AX408)</f>
        <v>2526346.99540868</v>
      </c>
    </row>
    <row r="410" customFormat="false" ht="12.8" hidden="false" customHeight="false" outlineLevel="0" collapsed="false">
      <c r="A410" s="31" t="s">
        <v>50</v>
      </c>
      <c r="B410" s="25"/>
      <c r="C410" s="25"/>
      <c r="D410" s="25"/>
      <c r="E410" s="25"/>
      <c r="F410" s="25"/>
      <c r="G410" s="25"/>
      <c r="H410" s="25"/>
      <c r="I410" s="25"/>
      <c r="J410" s="35" t="s">
        <v>227</v>
      </c>
      <c r="S410" s="25"/>
      <c r="T410" s="25"/>
      <c r="U410" s="25"/>
      <c r="V410" s="25"/>
      <c r="W410" s="25"/>
      <c r="X410" s="25"/>
      <c r="Y410" s="25"/>
      <c r="Z410" s="25"/>
      <c r="AB410" s="77" t="s">
        <v>226</v>
      </c>
      <c r="AC410" s="77" t="n">
        <f aca="false">_xlfn.STDEV.P(AC384:AC408)</f>
        <v>83.6205649443359</v>
      </c>
      <c r="AD410" s="76"/>
      <c r="AE410" s="77" t="n">
        <f aca="false">_xlfn.STDEV.P(AE384:AE408)</f>
        <v>5.2484654899212</v>
      </c>
      <c r="AF410" s="76"/>
      <c r="AG410" s="79" t="n">
        <f aca="false">_xlfn.STDEV.P(AG384:AG408)</f>
        <v>0.118055863697527</v>
      </c>
      <c r="AH410" s="76"/>
      <c r="AI410" s="79" t="n">
        <f aca="false">_xlfn.STDEV.P(AI384:AI408)</f>
        <v>0.0711920455783313</v>
      </c>
      <c r="AJ410" s="76"/>
      <c r="AK410" s="79" t="n">
        <f aca="false">_xlfn.STDEV.P(AK384:AK408)</f>
        <v>0.192480558339643</v>
      </c>
      <c r="AL410" s="76"/>
      <c r="AM410" s="79"/>
    </row>
    <row r="411" customFormat="false" ht="12.8" hidden="false" customHeight="false" outlineLevel="0" collapsed="false">
      <c r="A411" s="31" t="s">
        <v>167</v>
      </c>
      <c r="B411" s="25"/>
      <c r="C411" s="25"/>
      <c r="D411" s="25"/>
      <c r="E411" s="25"/>
      <c r="F411" s="25"/>
      <c r="G411" s="25"/>
      <c r="H411" s="25"/>
      <c r="I411" s="25"/>
      <c r="S411" s="25"/>
      <c r="T411" s="25"/>
      <c r="U411" s="25"/>
      <c r="V411" s="25"/>
      <c r="W411" s="25"/>
      <c r="X411" s="25"/>
      <c r="Y411" s="25"/>
      <c r="Z411" s="25"/>
      <c r="AB411" s="1" t="n">
        <f aca="false">MIN(AC411:AL411)</f>
        <v>-1.6776052846572</v>
      </c>
      <c r="AC411" s="1" t="n">
        <f aca="false">(MIN(AC384:AC408)-AC409)/AC410</f>
        <v>-1.57725899095067</v>
      </c>
      <c r="AE411" s="1" t="n">
        <f aca="false">(MIN(AE384:AE408)-AE409)/AE410</f>
        <v>-1.6776052846572</v>
      </c>
      <c r="AG411" s="1" t="n">
        <f aca="false">(MIN(AG384:AG408)-AG409)/AG410</f>
        <v>-1.50472956529117</v>
      </c>
      <c r="AI411" s="1" t="n">
        <f aca="false">(MIN(AI384:AI408)-AI409)/AI410</f>
        <v>-1.31073672997212</v>
      </c>
      <c r="AK411" s="1" t="n">
        <f aca="false">(MIN(AK384:AK408)-AK409)/AK410</f>
        <v>-1.19448627653133</v>
      </c>
    </row>
    <row r="412" customFormat="false" ht="12.8" hidden="false" customHeight="false" outlineLevel="0" collapsed="false">
      <c r="A412" s="84"/>
      <c r="B412" s="25"/>
      <c r="C412" s="25"/>
      <c r="D412" s="25"/>
      <c r="E412" s="25"/>
      <c r="F412" s="25"/>
      <c r="G412" s="25"/>
      <c r="H412" s="25"/>
      <c r="I412" s="25"/>
      <c r="S412" s="25"/>
      <c r="T412" s="25"/>
      <c r="U412" s="25"/>
      <c r="V412" s="25"/>
      <c r="W412" s="25"/>
      <c r="X412" s="25"/>
      <c r="Y412" s="25"/>
      <c r="Z412" s="25"/>
      <c r="AB412" s="1" t="n">
        <f aca="false">MAX(AC412:AM412)</f>
        <v>3.08579045780463</v>
      </c>
      <c r="AC412" s="1" t="n">
        <f aca="false">(MAX(AC384:AC408)-AC409)/AC410</f>
        <v>3.08579045780463</v>
      </c>
      <c r="AE412" s="1" t="n">
        <f aca="false">(MAX(AE384:AE408)-AE409)/AE410</f>
        <v>2.84760139845268</v>
      </c>
      <c r="AG412" s="1" t="n">
        <f aca="false">(MAX(AG384:AG408)-AG409)/AG410</f>
        <v>2.76168841382064</v>
      </c>
      <c r="AI412" s="1" t="n">
        <f aca="false">(MAX(AI384:AI408)-AI409)/AI410</f>
        <v>2.5309338148681</v>
      </c>
      <c r="AK412" s="1" t="n">
        <f aca="false">(MAX(AK384:AK408)-AK409)/AK410</f>
        <v>2.89917638521888</v>
      </c>
    </row>
    <row r="413" customFormat="false" ht="12.8" hidden="false" customHeight="false" outlineLevel="0" collapsed="false">
      <c r="A413" s="40" t="s">
        <v>177</v>
      </c>
      <c r="B413" s="40"/>
      <c r="C413" s="40"/>
      <c r="D413" s="40"/>
      <c r="E413" s="40"/>
      <c r="F413" s="40"/>
      <c r="G413" s="40"/>
      <c r="H413" s="40"/>
      <c r="I413" s="40"/>
      <c r="J413" s="40"/>
      <c r="S413" s="40"/>
      <c r="T413" s="40"/>
      <c r="U413" s="40"/>
      <c r="V413" s="40"/>
      <c r="W413" s="40"/>
      <c r="X413" s="40"/>
      <c r="Y413" s="40"/>
      <c r="Z413" s="40"/>
    </row>
    <row r="414" customFormat="false" ht="12.8" hidden="false" customHeight="false" outlineLevel="0" collapsed="false">
      <c r="A414" s="40" t="s">
        <v>178</v>
      </c>
      <c r="B414" s="40"/>
      <c r="C414" s="40"/>
      <c r="D414" s="40"/>
      <c r="E414" s="40"/>
      <c r="F414" s="40"/>
      <c r="G414" s="40"/>
      <c r="H414" s="40"/>
      <c r="I414" s="40"/>
      <c r="J414" s="40"/>
      <c r="S414" s="40"/>
      <c r="T414" s="40"/>
      <c r="U414" s="40"/>
      <c r="V414" s="40"/>
      <c r="W414" s="40"/>
      <c r="X414" s="40"/>
      <c r="Y414" s="40"/>
      <c r="Z414" s="40"/>
    </row>
    <row r="415" customFormat="false" ht="15.8" hidden="false" customHeight="true" outlineLevel="0" collapsed="false">
      <c r="A415" s="41" t="s">
        <v>8</v>
      </c>
      <c r="B415" s="45" t="s">
        <v>206</v>
      </c>
      <c r="C415" s="45"/>
      <c r="D415" s="45"/>
      <c r="E415" s="45"/>
      <c r="F415" s="45"/>
      <c r="G415" s="45"/>
      <c r="H415" s="45"/>
      <c r="I415" s="41" t="s">
        <v>10</v>
      </c>
      <c r="J415" s="43" t="s">
        <v>11</v>
      </c>
      <c r="K415" s="44" t="s">
        <v>207</v>
      </c>
      <c r="L415" s="43" t="s">
        <v>208</v>
      </c>
      <c r="M415" s="44" t="s">
        <v>209</v>
      </c>
      <c r="N415" s="43" t="s">
        <v>12</v>
      </c>
      <c r="O415" s="43" t="s">
        <v>210</v>
      </c>
      <c r="P415" s="41" t="s">
        <v>211</v>
      </c>
      <c r="Q415" s="43" t="s">
        <v>212</v>
      </c>
      <c r="S415" s="45" t="s">
        <v>206</v>
      </c>
      <c r="T415" s="45"/>
      <c r="U415" s="45"/>
      <c r="V415" s="45"/>
      <c r="W415" s="45"/>
      <c r="X415" s="45"/>
      <c r="Y415" s="45"/>
      <c r="Z415" s="45"/>
      <c r="AC415" s="46" t="s">
        <v>214</v>
      </c>
      <c r="AD415" s="46"/>
      <c r="AE415" s="46" t="s">
        <v>215</v>
      </c>
      <c r="AF415" s="46"/>
      <c r="AG415" s="46" t="s">
        <v>216</v>
      </c>
      <c r="AH415" s="46"/>
      <c r="AI415" s="46" t="s">
        <v>217</v>
      </c>
      <c r="AJ415" s="46"/>
      <c r="AK415" s="46" t="s">
        <v>218</v>
      </c>
      <c r="AL415" s="46"/>
      <c r="AM415" s="47" t="s">
        <v>219</v>
      </c>
      <c r="AO415" s="46" t="s">
        <v>214</v>
      </c>
      <c r="AP415" s="46"/>
      <c r="AQ415" s="46" t="s">
        <v>215</v>
      </c>
      <c r="AR415" s="46"/>
      <c r="AS415" s="46" t="s">
        <v>216</v>
      </c>
      <c r="AT415" s="46"/>
      <c r="AU415" s="46" t="s">
        <v>217</v>
      </c>
      <c r="AV415" s="46"/>
      <c r="AW415" s="47" t="s">
        <v>218</v>
      </c>
      <c r="AX415" s="47"/>
    </row>
    <row r="416" customFormat="false" ht="37.3" hidden="false" customHeight="false" outlineLevel="0" collapsed="false">
      <c r="A416" s="41"/>
      <c r="B416" s="46" t="s">
        <v>179</v>
      </c>
      <c r="C416" s="46" t="s">
        <v>180</v>
      </c>
      <c r="D416" s="46" t="s">
        <v>181</v>
      </c>
      <c r="E416" s="46" t="s">
        <v>182</v>
      </c>
      <c r="F416" s="46" t="s">
        <v>183</v>
      </c>
      <c r="G416" s="46" t="s">
        <v>184</v>
      </c>
      <c r="H416" s="46" t="s">
        <v>185</v>
      </c>
      <c r="I416" s="41"/>
      <c r="J416" s="43"/>
      <c r="K416" s="44"/>
      <c r="L416" s="43"/>
      <c r="M416" s="44"/>
      <c r="N416" s="43"/>
      <c r="O416" s="43"/>
      <c r="P416" s="41"/>
      <c r="Q416" s="43"/>
      <c r="S416" s="46" t="s">
        <v>179</v>
      </c>
      <c r="T416" s="46" t="s">
        <v>180</v>
      </c>
      <c r="U416" s="46" t="s">
        <v>181</v>
      </c>
      <c r="V416" s="46" t="s">
        <v>182</v>
      </c>
      <c r="W416" s="46" t="s">
        <v>183</v>
      </c>
      <c r="X416" s="46" t="s">
        <v>184</v>
      </c>
      <c r="Y416" s="46" t="s">
        <v>185</v>
      </c>
      <c r="Z416" s="41" t="s">
        <v>21</v>
      </c>
      <c r="AC416" s="46" t="s">
        <v>220</v>
      </c>
      <c r="AD416" s="46" t="s">
        <v>221</v>
      </c>
      <c r="AE416" s="46" t="s">
        <v>220</v>
      </c>
      <c r="AF416" s="46" t="s">
        <v>221</v>
      </c>
      <c r="AG416" s="46" t="s">
        <v>220</v>
      </c>
      <c r="AH416" s="46" t="s">
        <v>221</v>
      </c>
      <c r="AI416" s="46" t="s">
        <v>220</v>
      </c>
      <c r="AJ416" s="46" t="s">
        <v>221</v>
      </c>
      <c r="AK416" s="46" t="s">
        <v>220</v>
      </c>
      <c r="AL416" s="46" t="s">
        <v>221</v>
      </c>
      <c r="AM416" s="48" t="s">
        <v>222</v>
      </c>
      <c r="AO416" s="46" t="s">
        <v>223</v>
      </c>
      <c r="AP416" s="46" t="s">
        <v>224</v>
      </c>
      <c r="AQ416" s="46" t="s">
        <v>223</v>
      </c>
      <c r="AR416" s="46" t="s">
        <v>224</v>
      </c>
      <c r="AS416" s="46" t="s">
        <v>223</v>
      </c>
      <c r="AT416" s="46" t="s">
        <v>224</v>
      </c>
      <c r="AU416" s="46" t="s">
        <v>223</v>
      </c>
      <c r="AV416" s="46" t="s">
        <v>224</v>
      </c>
      <c r="AW416" s="46" t="s">
        <v>223</v>
      </c>
      <c r="AX416" s="48" t="s">
        <v>224</v>
      </c>
    </row>
    <row r="417" customFormat="false" ht="12.8" hidden="false" customHeight="false" outlineLevel="0" collapsed="false">
      <c r="A417" s="49" t="s">
        <v>22</v>
      </c>
      <c r="B417" s="50" t="n">
        <v>0</v>
      </c>
      <c r="C417" s="50"/>
      <c r="D417" s="50"/>
      <c r="E417" s="50"/>
      <c r="F417" s="50"/>
      <c r="G417" s="50"/>
      <c r="H417" s="50"/>
      <c r="I417" s="51" t="n">
        <f aca="false">AO417+AQ417+AS417+AU417+AW417</f>
        <v>0.164918228985385</v>
      </c>
      <c r="J417" s="52" t="n">
        <f aca="false">ROUND(AP417+AR417+AT417+AV417+AX417,0)</f>
        <v>1081711</v>
      </c>
      <c r="K417" s="51" t="n">
        <f aca="false">I417-DatosMinisterio!J417</f>
        <v>0</v>
      </c>
      <c r="L417" s="52" t="n">
        <f aca="false">J417-DatosMinisterio!K417</f>
        <v>0</v>
      </c>
      <c r="M417" s="54" t="n">
        <f aca="false">P450/P$475</f>
        <v>0.206625838698467</v>
      </c>
      <c r="N417" s="53" t="n">
        <f aca="false">ROUND(N$442*M417,0)</f>
        <v>25750219</v>
      </c>
      <c r="O417" s="53" t="n">
        <f aca="false">N417-DatosMinisterio!L417</f>
        <v>0</v>
      </c>
      <c r="P417" s="55" t="n">
        <f aca="false">N417+J417</f>
        <v>26831930</v>
      </c>
      <c r="Q417" s="53" t="n">
        <f aca="false">P417-DatosMinisterio!M417</f>
        <v>0</v>
      </c>
      <c r="S417" s="56" t="n">
        <f aca="false">B417+DatosMinisterio!B417</f>
        <v>24138</v>
      </c>
      <c r="T417" s="56" t="n">
        <f aca="false">C417+DatosMinisterio!C417</f>
        <v>65</v>
      </c>
      <c r="U417" s="56" t="n">
        <f aca="false">D417+DatosMinisterio!D417</f>
        <v>1624.79318181818</v>
      </c>
      <c r="V417" s="56" t="n">
        <f aca="false">E417+DatosMinisterio!E417</f>
        <v>895.122727272727</v>
      </c>
      <c r="W417" s="56" t="n">
        <f aca="false">F417+DatosMinisterio!F417</f>
        <v>418</v>
      </c>
      <c r="X417" s="56" t="n">
        <f aca="false">G417+DatosMinisterio!G417</f>
        <v>1010</v>
      </c>
      <c r="Y417" s="56" t="n">
        <f aca="false">H417+DatosMinisterio!H417</f>
        <v>266</v>
      </c>
      <c r="Z417" s="56" t="n">
        <f aca="false">X417+0.33*Y417</f>
        <v>1097.78</v>
      </c>
      <c r="AC417" s="57" t="n">
        <f aca="false">IF(T417&gt;0,S417/T417,0)</f>
        <v>371.353846153846</v>
      </c>
      <c r="AD417" s="58" t="n">
        <f aca="false">EXP((((AC417-AC$442)/AC$443+2)/4-1.9)^3)</f>
        <v>0.500655142368892</v>
      </c>
      <c r="AE417" s="59" t="n">
        <f aca="false">S417/U417</f>
        <v>14.8560446154686</v>
      </c>
      <c r="AF417" s="58" t="n">
        <f aca="false">EXP((((AE417-AE$442)/AE$443+2)/4-1.9)^3)</f>
        <v>0.0123230538212216</v>
      </c>
      <c r="AG417" s="58" t="n">
        <f aca="false">V417/U417</f>
        <v>0.55091487168297</v>
      </c>
      <c r="AH417" s="58" t="n">
        <f aca="false">EXP((((AG417-AG$442)/AG$443+2)/4-1.9)^3)</f>
        <v>0.0911463655501743</v>
      </c>
      <c r="AI417" s="58" t="n">
        <f aca="false">W417/U417</f>
        <v>0.257263511859552</v>
      </c>
      <c r="AJ417" s="58" t="n">
        <f aca="false">EXP((((AI417-AI$442)/AI$443+2)/4-1.9)^3)</f>
        <v>0.664891468029081</v>
      </c>
      <c r="AK417" s="58" t="n">
        <f aca="false">Z417/U417</f>
        <v>0.67564291399325</v>
      </c>
      <c r="AL417" s="58" t="n">
        <f aca="false">EXP((((AK417-AK$442)/AK$443+2)/4-1.9)^3)</f>
        <v>0.772487746163435</v>
      </c>
      <c r="AM417" s="58" t="n">
        <f aca="false">0.01*AD417+0.15*AF417+0.24*AH417+0.25*AJ417+0.35*AL417</f>
        <v>0.465323715393386</v>
      </c>
      <c r="AO417" s="51" t="n">
        <f aca="false">0.01*AD417/$AM$442</f>
        <v>0.00177440256493484</v>
      </c>
      <c r="AP417" s="52" t="n">
        <f aca="false">AO417*$J$442</f>
        <v>11638.4430524051</v>
      </c>
      <c r="AQ417" s="51" t="n">
        <f aca="false">0.15*AF417/$AM$442</f>
        <v>0.000655123351117834</v>
      </c>
      <c r="AR417" s="52" t="n">
        <f aca="false">AQ417*$J$442</f>
        <v>4297.00450447991</v>
      </c>
      <c r="AS417" s="51" t="n">
        <f aca="false">0.24*AH417/$AM$442</f>
        <v>0.00775289804721761</v>
      </c>
      <c r="AT417" s="52" t="n">
        <f aca="false">AS417*$J$442</f>
        <v>50851.8552648499</v>
      </c>
      <c r="AU417" s="51" t="n">
        <f aca="false">0.25*AJ417/$AM$442</f>
        <v>0.0589120647344119</v>
      </c>
      <c r="AV417" s="52" t="n">
        <f aca="false">AU417*$J$442</f>
        <v>386408.768821992</v>
      </c>
      <c r="AW417" s="51" t="n">
        <f aca="false">0.35*AL417/$AM$442</f>
        <v>0.0958237402877031</v>
      </c>
      <c r="AX417" s="52" t="n">
        <f aca="false">AW417*$J$442</f>
        <v>628515.290975047</v>
      </c>
    </row>
    <row r="418" customFormat="false" ht="12.8" hidden="false" customHeight="false" outlineLevel="0" collapsed="false">
      <c r="A418" s="60" t="s">
        <v>23</v>
      </c>
      <c r="B418" s="50"/>
      <c r="C418" s="50"/>
      <c r="D418" s="50"/>
      <c r="E418" s="50"/>
      <c r="F418" s="50"/>
      <c r="G418" s="50"/>
      <c r="H418" s="50"/>
      <c r="I418" s="54" t="n">
        <f aca="false">AO418+AQ418+AS418+AU418+AW418</f>
        <v>0.102821159511617</v>
      </c>
      <c r="J418" s="53" t="n">
        <f aca="false">ROUND(AP418+AR418+AT418+AV418+AX418,0)</f>
        <v>674412</v>
      </c>
      <c r="K418" s="54" t="n">
        <f aca="false">I418-DatosMinisterio!J418</f>
        <v>0</v>
      </c>
      <c r="L418" s="53" t="n">
        <f aca="false">J418-DatosMinisterio!K418</f>
        <v>0</v>
      </c>
      <c r="M418" s="54" t="n">
        <f aca="false">P451/P$475</f>
        <v>0.129216920747735</v>
      </c>
      <c r="N418" s="53" t="n">
        <f aca="false">ROUND(N$442*M418,0)</f>
        <v>16103330</v>
      </c>
      <c r="O418" s="53" t="n">
        <f aca="false">N418-DatosMinisterio!L418</f>
        <v>0</v>
      </c>
      <c r="P418" s="55" t="n">
        <f aca="false">N418+J418</f>
        <v>16777742</v>
      </c>
      <c r="Q418" s="53" t="n">
        <f aca="false">P418-DatosMinisterio!M418</f>
        <v>0</v>
      </c>
      <c r="S418" s="55" t="n">
        <f aca="false">B418+DatosMinisterio!B418</f>
        <v>18588</v>
      </c>
      <c r="T418" s="55" t="n">
        <f aca="false">C418+DatosMinisterio!C418</f>
        <v>38</v>
      </c>
      <c r="U418" s="55" t="n">
        <f aca="false">D418+DatosMinisterio!D418</f>
        <v>1692.47727272727</v>
      </c>
      <c r="V418" s="55" t="n">
        <f aca="false">E418+DatosMinisterio!E418</f>
        <v>1011.56818181818</v>
      </c>
      <c r="W418" s="55" t="n">
        <f aca="false">F418+DatosMinisterio!F418</f>
        <v>341</v>
      </c>
      <c r="X418" s="55" t="n">
        <f aca="false">G418+DatosMinisterio!G418</f>
        <v>718</v>
      </c>
      <c r="Y418" s="55" t="n">
        <f aca="false">H418+DatosMinisterio!H418</f>
        <v>204</v>
      </c>
      <c r="Z418" s="55" t="n">
        <f aca="false">X418+0.33*Y418</f>
        <v>785.32</v>
      </c>
      <c r="AC418" s="61" t="n">
        <f aca="false">IF(T418&gt;0,S418/T418,0)</f>
        <v>489.157894736842</v>
      </c>
      <c r="AD418" s="62" t="n">
        <f aca="false">EXP((((AC418-AC$442)/AC$443+2)/4-1.9)^3)</f>
        <v>0.847893539380059</v>
      </c>
      <c r="AE418" s="63" t="n">
        <f aca="false">S418/U418</f>
        <v>10.9827176408976</v>
      </c>
      <c r="AF418" s="62" t="n">
        <f aca="false">EXP((((AE418-AE$442)/AE$443+2)/4-1.9)^3)</f>
        <v>0.00242569341453629</v>
      </c>
      <c r="AG418" s="62" t="n">
        <f aca="false">V418/U418</f>
        <v>0.597684942727846</v>
      </c>
      <c r="AH418" s="62" t="n">
        <f aca="false">EXP((((AG418-AG$442)/AG$443+2)/4-1.9)^3)</f>
        <v>0.140683929503082</v>
      </c>
      <c r="AI418" s="62" t="n">
        <f aca="false">W418/U418</f>
        <v>0.201479810390901</v>
      </c>
      <c r="AJ418" s="62" t="n">
        <f aca="false">EXP((((AI418-AI$442)/AI$443+2)/4-1.9)^3)</f>
        <v>0.425116048962514</v>
      </c>
      <c r="AK418" s="62" t="n">
        <f aca="false">Z418/U418</f>
        <v>0.464006230780594</v>
      </c>
      <c r="AL418" s="62" t="n">
        <f aca="false">EXP((((AK418-AK$442)/AK$443+2)/4-1.9)^3)</f>
        <v>0.403509368301464</v>
      </c>
      <c r="AM418" s="62" t="n">
        <f aca="false">0.01*AD418+0.15*AF418+0.24*AH418+0.25*AJ418+0.35*AL418</f>
        <v>0.290114223632861</v>
      </c>
      <c r="AO418" s="54" t="n">
        <f aca="false">0.01*AD418/$AM$442</f>
        <v>0.00300507144288775</v>
      </c>
      <c r="AP418" s="53" t="n">
        <f aca="false">AO418*$J$442</f>
        <v>19710.4949844019</v>
      </c>
      <c r="AQ418" s="54" t="n">
        <f aca="false">0.15*AF418/$AM$442</f>
        <v>0.000128955729770394</v>
      </c>
      <c r="AR418" s="53" t="n">
        <f aca="false">AQ418*$J$442</f>
        <v>845.83056115521</v>
      </c>
      <c r="AS418" s="54" t="n">
        <f aca="false">0.24*AH418/$AM$442</f>
        <v>0.0119665568202928</v>
      </c>
      <c r="AT418" s="53" t="n">
        <f aca="false">AS418*$J$442</f>
        <v>78489.5676091759</v>
      </c>
      <c r="AU418" s="54" t="n">
        <f aca="false">0.25*AJ418/$AM$442</f>
        <v>0.0376669958938646</v>
      </c>
      <c r="AV418" s="53" t="n">
        <f aca="false">AU418*$J$442</f>
        <v>247060.726426542</v>
      </c>
      <c r="AW418" s="54" t="n">
        <f aca="false">0.35*AL418/$AM$442</f>
        <v>0.0500535796248011</v>
      </c>
      <c r="AX418" s="53" t="n">
        <f aca="false">AW418*$J$442</f>
        <v>328305.282884701</v>
      </c>
    </row>
    <row r="419" customFormat="false" ht="12.8" hidden="false" customHeight="false" outlineLevel="0" collapsed="false">
      <c r="A419" s="60" t="s">
        <v>24</v>
      </c>
      <c r="B419" s="50"/>
      <c r="C419" s="50"/>
      <c r="D419" s="50"/>
      <c r="E419" s="50"/>
      <c r="F419" s="50"/>
      <c r="G419" s="50"/>
      <c r="H419" s="50"/>
      <c r="I419" s="54" t="n">
        <f aca="false">AO419+AQ419+AS419+AU419+AW419</f>
        <v>0.0754165437964218</v>
      </c>
      <c r="J419" s="53" t="n">
        <f aca="false">ROUND(AP419+AR419+AT419+AV419+AX419,0)</f>
        <v>494663</v>
      </c>
      <c r="K419" s="54" t="n">
        <f aca="false">I419-DatosMinisterio!J419</f>
        <v>5.41233724504764E-016</v>
      </c>
      <c r="L419" s="53" t="n">
        <f aca="false">J419-DatosMinisterio!K419</f>
        <v>0</v>
      </c>
      <c r="M419" s="54" t="n">
        <f aca="false">P452/P$475</f>
        <v>0.0747851557511913</v>
      </c>
      <c r="N419" s="53" t="n">
        <f aca="false">ROUND(N$442*M419,0)</f>
        <v>9319909</v>
      </c>
      <c r="O419" s="53" t="n">
        <f aca="false">N419-DatosMinisterio!L419</f>
        <v>0</v>
      </c>
      <c r="P419" s="55" t="n">
        <f aca="false">N419+J419</f>
        <v>9814572</v>
      </c>
      <c r="Q419" s="53" t="n">
        <f aca="false">P419-DatosMinisterio!M419</f>
        <v>0</v>
      </c>
      <c r="S419" s="55" t="n">
        <f aca="false">B419+DatosMinisterio!B419</f>
        <v>20108</v>
      </c>
      <c r="T419" s="55" t="n">
        <f aca="false">C419+DatosMinisterio!C419</f>
        <v>93</v>
      </c>
      <c r="U419" s="55" t="n">
        <f aca="false">D419+DatosMinisterio!D419</f>
        <v>1188.88636363636</v>
      </c>
      <c r="V419" s="55" t="n">
        <f aca="false">E419+DatosMinisterio!E419</f>
        <v>779.409090909091</v>
      </c>
      <c r="W419" s="55" t="n">
        <f aca="false">F419+DatosMinisterio!F419</f>
        <v>176</v>
      </c>
      <c r="X419" s="55" t="n">
        <f aca="false">G419+DatosMinisterio!G419</f>
        <v>439</v>
      </c>
      <c r="Y419" s="55" t="n">
        <f aca="false">H419+DatosMinisterio!H419</f>
        <v>85</v>
      </c>
      <c r="Z419" s="55" t="n">
        <f aca="false">X419+0.33*Y419</f>
        <v>467.05</v>
      </c>
      <c r="AC419" s="61" t="n">
        <f aca="false">IF(T419&gt;0,S419/T419,0)</f>
        <v>216.215053763441</v>
      </c>
      <c r="AD419" s="62" t="n">
        <f aca="false">EXP((((AC419-AC$442)/AC$443+2)/4-1.9)^3)</f>
        <v>0.0967069507972102</v>
      </c>
      <c r="AE419" s="63" t="n">
        <f aca="false">S419/U419</f>
        <v>16.9133069526486</v>
      </c>
      <c r="AF419" s="62" t="n">
        <f aca="false">EXP((((AE419-AE$442)/AE$443+2)/4-1.9)^3)</f>
        <v>0.0255689402315275</v>
      </c>
      <c r="AG419" s="62" t="n">
        <f aca="false">V419/U419</f>
        <v>0.655579132496035</v>
      </c>
      <c r="AH419" s="62" t="n">
        <f aca="false">EXP((((AG419-AG$442)/AG$443+2)/4-1.9)^3)</f>
        <v>0.222922206221525</v>
      </c>
      <c r="AI419" s="62" t="n">
        <f aca="false">W419/U419</f>
        <v>0.148037697616181</v>
      </c>
      <c r="AJ419" s="62" t="n">
        <f aca="false">EXP((((AI419-AI$442)/AI$443+2)/4-1.9)^3)</f>
        <v>0.220206944445865</v>
      </c>
      <c r="AK419" s="62" t="n">
        <f aca="false">Z419/U419</f>
        <v>0.39284662881612</v>
      </c>
      <c r="AL419" s="62" t="n">
        <f aca="false">EXP((((AK419-AK$442)/AK$443+2)/4-1.9)^3)</f>
        <v>0.284101349418599</v>
      </c>
      <c r="AM419" s="62" t="n">
        <f aca="false">0.01*AD419+0.15*AF419+0.24*AH419+0.25*AJ419+0.35*AL419</f>
        <v>0.212790948443843</v>
      </c>
      <c r="AO419" s="54" t="n">
        <f aca="false">0.01*AD419/$AM$442</f>
        <v>0.000342745029502087</v>
      </c>
      <c r="AP419" s="53" t="n">
        <f aca="false">AO419*$J$442</f>
        <v>2248.09103987146</v>
      </c>
      <c r="AQ419" s="54" t="n">
        <f aca="false">0.15*AF419/$AM$442</f>
        <v>0.00135930671504195</v>
      </c>
      <c r="AR419" s="53" t="n">
        <f aca="false">AQ419*$J$442</f>
        <v>8915.79741057724</v>
      </c>
      <c r="AS419" s="54" t="n">
        <f aca="false">0.24*AH419/$AM$442</f>
        <v>0.0189617339853766</v>
      </c>
      <c r="AT419" s="53" t="n">
        <f aca="false">AS419*$J$442</f>
        <v>124371.473263602</v>
      </c>
      <c r="AU419" s="54" t="n">
        <f aca="false">0.25*AJ419/$AM$442</f>
        <v>0.0195112230942245</v>
      </c>
      <c r="AV419" s="53" t="n">
        <f aca="false">AU419*$J$442</f>
        <v>127975.614639197</v>
      </c>
      <c r="AW419" s="54" t="n">
        <f aca="false">0.35*AL419/$AM$442</f>
        <v>0.0352415349722766</v>
      </c>
      <c r="AX419" s="53" t="n">
        <f aca="false">AW419*$J$442</f>
        <v>231151.941481355</v>
      </c>
    </row>
    <row r="420" customFormat="false" ht="12.8" hidden="false" customHeight="false" outlineLevel="0" collapsed="false">
      <c r="A420" s="60" t="s">
        <v>25</v>
      </c>
      <c r="B420" s="50"/>
      <c r="C420" s="50"/>
      <c r="D420" s="50"/>
      <c r="E420" s="50"/>
      <c r="F420" s="50"/>
      <c r="G420" s="50"/>
      <c r="H420" s="50"/>
      <c r="I420" s="54" t="n">
        <f aca="false">AO420+AQ420+AS420+AU420+AW420</f>
        <v>0.0656719920683827</v>
      </c>
      <c r="J420" s="53" t="n">
        <f aca="false">ROUND(AP420+AR420+AT420+AV420+AX420,0)</f>
        <v>430748</v>
      </c>
      <c r="K420" s="54" t="n">
        <f aca="false">I420-DatosMinisterio!J420</f>
        <v>0</v>
      </c>
      <c r="L420" s="53" t="n">
        <f aca="false">J420-DatosMinisterio!K420</f>
        <v>0</v>
      </c>
      <c r="M420" s="54" t="n">
        <f aca="false">P453/P$475</f>
        <v>0.0561500170078053</v>
      </c>
      <c r="N420" s="53" t="n">
        <f aca="false">ROUND(N$442*M420,0)</f>
        <v>6997553</v>
      </c>
      <c r="O420" s="53" t="n">
        <f aca="false">N420-DatosMinisterio!L420</f>
        <v>0</v>
      </c>
      <c r="P420" s="55" t="n">
        <f aca="false">N420+J420</f>
        <v>7428301</v>
      </c>
      <c r="Q420" s="53" t="n">
        <f aca="false">P420-DatosMinisterio!M420</f>
        <v>0</v>
      </c>
      <c r="S420" s="55" t="n">
        <f aca="false">B420+DatosMinisterio!B420</f>
        <v>12845</v>
      </c>
      <c r="T420" s="55" t="n">
        <f aca="false">C420+DatosMinisterio!C420</f>
        <v>55</v>
      </c>
      <c r="U420" s="55" t="n">
        <f aca="false">D420+DatosMinisterio!D420</f>
        <v>492.068181818182</v>
      </c>
      <c r="V420" s="55" t="n">
        <f aca="false">E420+DatosMinisterio!E420</f>
        <v>327.556818181818</v>
      </c>
      <c r="W420" s="55" t="n">
        <f aca="false">F420+DatosMinisterio!F420</f>
        <v>72</v>
      </c>
      <c r="X420" s="55" t="n">
        <f aca="false">G420+DatosMinisterio!G420</f>
        <v>112</v>
      </c>
      <c r="Y420" s="55" t="n">
        <f aca="false">H420+DatosMinisterio!H420</f>
        <v>17</v>
      </c>
      <c r="Z420" s="55" t="n">
        <f aca="false">X420+0.33*Y420</f>
        <v>117.61</v>
      </c>
      <c r="AC420" s="61" t="n">
        <f aca="false">IF(T420&gt;0,S420/T420,0)</f>
        <v>233.545454545455</v>
      </c>
      <c r="AD420" s="62" t="n">
        <f aca="false">EXP((((AC420-AC$442)/AC$443+2)/4-1.9)^3)</f>
        <v>0.124353201613981</v>
      </c>
      <c r="AE420" s="63" t="n">
        <f aca="false">S420/U420</f>
        <v>26.1041060459101</v>
      </c>
      <c r="AF420" s="62" t="n">
        <f aca="false">EXP((((AE420-AE$442)/AE$443+2)/4-1.9)^3)</f>
        <v>0.252634697614654</v>
      </c>
      <c r="AG420" s="62" t="n">
        <f aca="false">V420/U420</f>
        <v>0.665673640940372</v>
      </c>
      <c r="AH420" s="62" t="n">
        <f aca="false">EXP((((AG420-AG$442)/AG$443+2)/4-1.9)^3)</f>
        <v>0.239572921442428</v>
      </c>
      <c r="AI420" s="62" t="n">
        <f aca="false">W420/U420</f>
        <v>0.146321186088402</v>
      </c>
      <c r="AJ420" s="62" t="n">
        <f aca="false">EXP((((AI420-AI$442)/AI$443+2)/4-1.9)^3)</f>
        <v>0.214686754947449</v>
      </c>
      <c r="AK420" s="62" t="n">
        <f aca="false">Z420/U420</f>
        <v>0.239011592998014</v>
      </c>
      <c r="AL420" s="62" t="n">
        <f aca="false">EXP((((AK420-AK$442)/AK$443+2)/4-1.9)^3)</f>
        <v>0.0999667416889711</v>
      </c>
      <c r="AM420" s="62" t="n">
        <f aca="false">0.01*AD420+0.15*AF420+0.24*AH420+0.25*AJ420+0.35*AL420</f>
        <v>0.185296286132523</v>
      </c>
      <c r="AO420" s="54" t="n">
        <f aca="false">0.01*AD420/$AM$442</f>
        <v>0.000440727800892389</v>
      </c>
      <c r="AP420" s="53" t="n">
        <f aca="false">AO420*$J$442</f>
        <v>2890.76758209385</v>
      </c>
      <c r="AQ420" s="54" t="n">
        <f aca="false">0.15*AF420/$AM$442</f>
        <v>0.0134306716590763</v>
      </c>
      <c r="AR420" s="53" t="n">
        <f aca="false">AQ420*$J$442</f>
        <v>88092.8095735995</v>
      </c>
      <c r="AS420" s="54" t="n">
        <f aca="false">0.24*AH420/$AM$442</f>
        <v>0.0203780416652462</v>
      </c>
      <c r="AT420" s="53" t="n">
        <f aca="false">AS420*$J$442</f>
        <v>133661.144391558</v>
      </c>
      <c r="AU420" s="54" t="n">
        <f aca="false">0.25*AJ420/$AM$442</f>
        <v>0.0190221120487167</v>
      </c>
      <c r="AV420" s="53" t="n">
        <f aca="false">AU420*$J$442</f>
        <v>124767.497630161</v>
      </c>
      <c r="AW420" s="54" t="n">
        <f aca="false">0.35*AL420/$AM$442</f>
        <v>0.012400438894451</v>
      </c>
      <c r="AX420" s="53" t="n">
        <f aca="false">AW420*$J$442</f>
        <v>81335.4335424991</v>
      </c>
    </row>
    <row r="421" customFormat="false" ht="12.8" hidden="false" customHeight="false" outlineLevel="0" collapsed="false">
      <c r="A421" s="60" t="s">
        <v>26</v>
      </c>
      <c r="B421" s="50"/>
      <c r="C421" s="50"/>
      <c r="D421" s="50"/>
      <c r="E421" s="50"/>
      <c r="F421" s="50"/>
      <c r="G421" s="50"/>
      <c r="H421" s="50"/>
      <c r="I421" s="54" t="n">
        <f aca="false">AO421+AQ421+AS421+AU421+AW421</f>
        <v>0.0723147220584934</v>
      </c>
      <c r="J421" s="53" t="n">
        <f aca="false">ROUND(AP421+AR421+AT421+AV421+AX421,0)</f>
        <v>474318</v>
      </c>
      <c r="K421" s="54" t="n">
        <f aca="false">I421-DatosMinisterio!J421</f>
        <v>0</v>
      </c>
      <c r="L421" s="53" t="n">
        <f aca="false">J421-DatosMinisterio!K421</f>
        <v>0</v>
      </c>
      <c r="M421" s="54" t="n">
        <f aca="false">P454/P$475</f>
        <v>0.050319748531886</v>
      </c>
      <c r="N421" s="53" t="n">
        <f aca="false">ROUND(N$442*M421,0)</f>
        <v>6270970</v>
      </c>
      <c r="O421" s="53" t="n">
        <f aca="false">N421-DatosMinisterio!L421</f>
        <v>0</v>
      </c>
      <c r="P421" s="55" t="n">
        <f aca="false">N421+J421</f>
        <v>6745288</v>
      </c>
      <c r="Q421" s="53" t="n">
        <f aca="false">P421-DatosMinisterio!M421</f>
        <v>0</v>
      </c>
      <c r="S421" s="55" t="n">
        <f aca="false">B421+DatosMinisterio!B421</f>
        <v>9455</v>
      </c>
      <c r="T421" s="55" t="n">
        <f aca="false">C421+DatosMinisterio!C421</f>
        <v>72</v>
      </c>
      <c r="U421" s="55" t="n">
        <f aca="false">D421+DatosMinisterio!D421</f>
        <v>377.756818181818</v>
      </c>
      <c r="V421" s="55" t="n">
        <f aca="false">E421+DatosMinisterio!E421</f>
        <v>173.825</v>
      </c>
      <c r="W421" s="55" t="n">
        <f aca="false">F421+DatosMinisterio!F421</f>
        <v>69</v>
      </c>
      <c r="X421" s="55" t="n">
        <f aca="false">G421+DatosMinisterio!G421</f>
        <v>131</v>
      </c>
      <c r="Y421" s="55" t="n">
        <f aca="false">H421+DatosMinisterio!H421</f>
        <v>5</v>
      </c>
      <c r="Z421" s="55" t="n">
        <f aca="false">X421+0.33*Y421</f>
        <v>132.65</v>
      </c>
      <c r="AC421" s="61" t="n">
        <f aca="false">IF(T421&gt;0,S421/T421,0)</f>
        <v>131.319444444444</v>
      </c>
      <c r="AD421" s="62" t="n">
        <f aca="false">EXP((((AC421-AC$442)/AC$443+2)/4-1.9)^3)</f>
        <v>0.0210184970892325</v>
      </c>
      <c r="AE421" s="63" t="n">
        <f aca="false">S421/U421</f>
        <v>25.0293298358131</v>
      </c>
      <c r="AF421" s="62" t="n">
        <f aca="false">EXP((((AE421-AE$442)/AE$443+2)/4-1.9)^3)</f>
        <v>0.207863573865016</v>
      </c>
      <c r="AG421" s="62" t="n">
        <f aca="false">V421/U421</f>
        <v>0.460150529741958</v>
      </c>
      <c r="AH421" s="62" t="n">
        <f aca="false">EXP((((AG421-AG$442)/AG$443+2)/4-1.9)^3)</f>
        <v>0.0329910708634733</v>
      </c>
      <c r="AI421" s="62" t="n">
        <f aca="false">W421/U421</f>
        <v>0.182657192879017</v>
      </c>
      <c r="AJ421" s="62" t="n">
        <f aca="false">EXP((((AI421-AI$442)/AI$443+2)/4-1.9)^3)</f>
        <v>0.346812268605013</v>
      </c>
      <c r="AK421" s="62" t="n">
        <f aca="false">Z421/U421</f>
        <v>0.351151835295675</v>
      </c>
      <c r="AL421" s="62" t="n">
        <f aca="false">EXP((((AK421-AK$442)/AK$443+2)/4-1.9)^3)</f>
        <v>0.222938236618773</v>
      </c>
      <c r="AM421" s="62" t="n">
        <f aca="false">0.01*AD421+0.15*AF421+0.24*AH421+0.25*AJ421+0.35*AL421</f>
        <v>0.204039028025702</v>
      </c>
      <c r="AO421" s="54" t="n">
        <f aca="false">0.01*AD421/$AM$442</f>
        <v>7.44929433257069E-005</v>
      </c>
      <c r="AP421" s="53" t="n">
        <f aca="false">AO421*$J$442</f>
        <v>488.604951229948</v>
      </c>
      <c r="AQ421" s="54" t="n">
        <f aca="false">0.15*AF421/$AM$442</f>
        <v>0.011050530417328</v>
      </c>
      <c r="AR421" s="53" t="n">
        <f aca="false">AQ421*$J$442</f>
        <v>72481.2798980966</v>
      </c>
      <c r="AS421" s="54" t="n">
        <f aca="false">0.24*AH421/$AM$442</f>
        <v>0.00280621621420812</v>
      </c>
      <c r="AT421" s="53" t="n">
        <f aca="false">AS421*$J$442</f>
        <v>18406.1882276396</v>
      </c>
      <c r="AU421" s="54" t="n">
        <f aca="false">0.25*AJ421/$AM$442</f>
        <v>0.0307289652540001</v>
      </c>
      <c r="AV421" s="53" t="n">
        <f aca="false">AU421*$J$442</f>
        <v>201553.649231311</v>
      </c>
      <c r="AW421" s="54" t="n">
        <f aca="false">0.35*AL421/$AM$442</f>
        <v>0.0276545172296314</v>
      </c>
      <c r="AX421" s="53" t="n">
        <f aca="false">AW421*$J$442</f>
        <v>181388.107906979</v>
      </c>
    </row>
    <row r="422" customFormat="false" ht="12.8" hidden="false" customHeight="false" outlineLevel="0" collapsed="false">
      <c r="A422" s="60" t="s">
        <v>27</v>
      </c>
      <c r="B422" s="50"/>
      <c r="C422" s="50"/>
      <c r="D422" s="50"/>
      <c r="E422" s="50"/>
      <c r="F422" s="50"/>
      <c r="G422" s="50"/>
      <c r="H422" s="50"/>
      <c r="I422" s="54" t="n">
        <f aca="false">AO422+AQ422+AS422+AU422+AW422</f>
        <v>0.0432235489777262</v>
      </c>
      <c r="J422" s="53" t="n">
        <f aca="false">ROUND(AP422+AR422+AT422+AV422+AX422,0)</f>
        <v>283507</v>
      </c>
      <c r="K422" s="54" t="n">
        <f aca="false">I422-DatosMinisterio!J422</f>
        <v>0</v>
      </c>
      <c r="L422" s="53" t="n">
        <f aca="false">J422-DatosMinisterio!K422</f>
        <v>0</v>
      </c>
      <c r="M422" s="54" t="n">
        <f aca="false">P455/P$475</f>
        <v>0.0674388367264221</v>
      </c>
      <c r="N422" s="53" t="n">
        <f aca="false">ROUND(N$442*M422,0)</f>
        <v>8404393</v>
      </c>
      <c r="O422" s="53" t="n">
        <f aca="false">N422-DatosMinisterio!L422</f>
        <v>0</v>
      </c>
      <c r="P422" s="55" t="n">
        <f aca="false">N422+J422</f>
        <v>8687900</v>
      </c>
      <c r="Q422" s="53" t="n">
        <f aca="false">P422-DatosMinisterio!M422</f>
        <v>0</v>
      </c>
      <c r="S422" s="55" t="n">
        <f aca="false">B422+DatosMinisterio!B422</f>
        <v>17779</v>
      </c>
      <c r="T422" s="55" t="n">
        <f aca="false">C422+DatosMinisterio!C422</f>
        <v>97</v>
      </c>
      <c r="U422" s="55" t="n">
        <f aca="false">D422+DatosMinisterio!D422</f>
        <v>845.409090909091</v>
      </c>
      <c r="V422" s="55" t="n">
        <f aca="false">E422+DatosMinisterio!E422</f>
        <v>462.545454545455</v>
      </c>
      <c r="W422" s="55" t="n">
        <f aca="false">F422+DatosMinisterio!F422</f>
        <v>121</v>
      </c>
      <c r="X422" s="55" t="n">
        <f aca="false">G422+DatosMinisterio!G422</f>
        <v>200</v>
      </c>
      <c r="Y422" s="55" t="n">
        <f aca="false">H422+DatosMinisterio!H422</f>
        <v>18</v>
      </c>
      <c r="Z422" s="55" t="n">
        <f aca="false">X422+0.33*Y422</f>
        <v>205.94</v>
      </c>
      <c r="AC422" s="61" t="n">
        <f aca="false">IF(T422&gt;0,S422/T422,0)</f>
        <v>183.288659793814</v>
      </c>
      <c r="AD422" s="62" t="n">
        <f aca="false">EXP((((AC422-AC$442)/AC$443+2)/4-1.9)^3)</f>
        <v>0.0568148131859802</v>
      </c>
      <c r="AE422" s="63" t="n">
        <f aca="false">S422/U422</f>
        <v>21.0300553793215</v>
      </c>
      <c r="AF422" s="62" t="n">
        <f aca="false">EXP((((AE422-AE$442)/AE$443+2)/4-1.9)^3)</f>
        <v>0.0856473425856787</v>
      </c>
      <c r="AG422" s="62" t="n">
        <f aca="false">V422/U422</f>
        <v>0.547126189580085</v>
      </c>
      <c r="AH422" s="62" t="n">
        <f aca="false">EXP((((AG422-AG$442)/AG$443+2)/4-1.9)^3)</f>
        <v>0.0877719530679246</v>
      </c>
      <c r="AI422" s="62" t="n">
        <f aca="false">W422/U422</f>
        <v>0.143125974514759</v>
      </c>
      <c r="AJ422" s="62" t="n">
        <f aca="false">EXP((((AI422-AI$442)/AI$443+2)/4-1.9)^3)</f>
        <v>0.204622856331839</v>
      </c>
      <c r="AK422" s="62" t="n">
        <f aca="false">Z422/U422</f>
        <v>0.243598042905533</v>
      </c>
      <c r="AL422" s="62" t="n">
        <f aca="false">EXP((((AK422-AK$442)/AK$443+2)/4-1.9)^3)</f>
        <v>0.103773794275949</v>
      </c>
      <c r="AM422" s="62" t="n">
        <f aca="false">0.01*AD422+0.15*AF422+0.24*AH422+0.25*AJ422+0.35*AL422</f>
        <v>0.121957060335555</v>
      </c>
      <c r="AO422" s="54" t="n">
        <f aca="false">0.01*AD422/$AM$442</f>
        <v>0.000201360860424793</v>
      </c>
      <c r="AP422" s="53" t="n">
        <f aca="false">AO422*$J$442</f>
        <v>1320.74138831247</v>
      </c>
      <c r="AQ422" s="54" t="n">
        <f aca="false">0.15*AF422/$AM$442</f>
        <v>0.00455321991635227</v>
      </c>
      <c r="AR422" s="53" t="n">
        <f aca="false">AQ422*$J$442</f>
        <v>29864.9200292881</v>
      </c>
      <c r="AS422" s="54" t="n">
        <f aca="false">0.24*AH422/$AM$442</f>
        <v>0.00746587095857589</v>
      </c>
      <c r="AT422" s="53" t="n">
        <f aca="false">AS422*$J$442</f>
        <v>48969.2224893631</v>
      </c>
      <c r="AU422" s="54" t="n">
        <f aca="false">0.25*AJ422/$AM$442</f>
        <v>0.0181304100563888</v>
      </c>
      <c r="AV422" s="53" t="n">
        <f aca="false">AU422*$J$442</f>
        <v>118918.755601428</v>
      </c>
      <c r="AW422" s="54" t="n">
        <f aca="false">0.35*AL422/$AM$442</f>
        <v>0.0128726871859845</v>
      </c>
      <c r="AX422" s="53" t="n">
        <f aca="false">AW422*$J$442</f>
        <v>84432.9464497856</v>
      </c>
    </row>
    <row r="423" customFormat="false" ht="12.8" hidden="false" customHeight="false" outlineLevel="0" collapsed="false">
      <c r="A423" s="60" t="s">
        <v>28</v>
      </c>
      <c r="B423" s="50"/>
      <c r="C423" s="50"/>
      <c r="D423" s="50"/>
      <c r="E423" s="50"/>
      <c r="F423" s="50"/>
      <c r="G423" s="50"/>
      <c r="H423" s="50"/>
      <c r="I423" s="54" t="n">
        <f aca="false">AO423+AQ423+AS423+AU423+AW423</f>
        <v>0.0348265693669257</v>
      </c>
      <c r="J423" s="53" t="n">
        <f aca="false">ROUND(AP423+AR423+AT423+AV423+AX423,0)</f>
        <v>228430</v>
      </c>
      <c r="K423" s="54" t="n">
        <f aca="false">I423-DatosMinisterio!J423</f>
        <v>-2.0122792321331E-016</v>
      </c>
      <c r="L423" s="53" t="n">
        <f aca="false">J423-DatosMinisterio!K423</f>
        <v>0</v>
      </c>
      <c r="M423" s="54" t="n">
        <f aca="false">P456/P$475</f>
        <v>0.0515537372898009</v>
      </c>
      <c r="N423" s="53" t="n">
        <f aca="false">ROUND(N$442*M423,0)</f>
        <v>6424753</v>
      </c>
      <c r="O423" s="53" t="n">
        <f aca="false">N423-DatosMinisterio!L423</f>
        <v>0</v>
      </c>
      <c r="P423" s="55" t="n">
        <f aca="false">N423+J423</f>
        <v>6653183</v>
      </c>
      <c r="Q423" s="53" t="n">
        <f aca="false">P423-DatosMinisterio!M423</f>
        <v>0</v>
      </c>
      <c r="S423" s="55" t="n">
        <f aca="false">B423+DatosMinisterio!B423</f>
        <v>10222</v>
      </c>
      <c r="T423" s="55" t="n">
        <f aca="false">C423+DatosMinisterio!C423</f>
        <v>57</v>
      </c>
      <c r="U423" s="55" t="n">
        <f aca="false">D423+DatosMinisterio!D423</f>
        <v>729.545454545455</v>
      </c>
      <c r="V423" s="55" t="n">
        <f aca="false">E423+DatosMinisterio!E423</f>
        <v>333.454545454545</v>
      </c>
      <c r="W423" s="55" t="n">
        <f aca="false">F423+DatosMinisterio!F423</f>
        <v>80</v>
      </c>
      <c r="X423" s="55" t="n">
        <f aca="false">G423+DatosMinisterio!G423</f>
        <v>209</v>
      </c>
      <c r="Y423" s="55" t="n">
        <f aca="false">H423+DatosMinisterio!H423</f>
        <v>52</v>
      </c>
      <c r="Z423" s="55" t="n">
        <f aca="false">X423+0.33*Y423</f>
        <v>226.16</v>
      </c>
      <c r="AC423" s="61" t="n">
        <f aca="false">IF(T423&gt;0,S423/T423,0)</f>
        <v>179.333333333333</v>
      </c>
      <c r="AD423" s="62" t="n">
        <f aca="false">EXP((((AC423-AC$442)/AC$443+2)/4-1.9)^3)</f>
        <v>0.0530345918194579</v>
      </c>
      <c r="AE423" s="63" t="n">
        <f aca="false">S423/U423</f>
        <v>14.0114641744548</v>
      </c>
      <c r="AF423" s="62" t="n">
        <f aca="false">EXP((((AE423-AE$442)/AE$443+2)/4-1.9)^3)</f>
        <v>0.00889763548820828</v>
      </c>
      <c r="AG423" s="62" t="n">
        <f aca="false">V423/U423</f>
        <v>0.457071651090342</v>
      </c>
      <c r="AH423" s="62" t="n">
        <f aca="false">EXP((((AG423-AG$442)/AG$443+2)/4-1.9)^3)</f>
        <v>0.0317370572257385</v>
      </c>
      <c r="AI423" s="62" t="n">
        <f aca="false">W423/U423</f>
        <v>0.109657320872274</v>
      </c>
      <c r="AJ423" s="62" t="n">
        <f aca="false">EXP((((AI423-AI$442)/AI$443+2)/4-1.9)^3)</f>
        <v>0.116389929800679</v>
      </c>
      <c r="AK423" s="62" t="n">
        <f aca="false">Z423/U423</f>
        <v>0.310001246105919</v>
      </c>
      <c r="AL423" s="62" t="n">
        <f aca="false">EXP((((AK423-AK$442)/AK$443+2)/4-1.9)^3)</f>
        <v>0.170529319920649</v>
      </c>
      <c r="AM423" s="62" t="n">
        <f aca="false">0.01*AD423+0.15*AF423+0.24*AH423+0.25*AJ423+0.35*AL423</f>
        <v>0.0982646293979999</v>
      </c>
      <c r="AO423" s="54" t="n">
        <f aca="false">0.01*AD423/$AM$442</f>
        <v>0.000187963146267617</v>
      </c>
      <c r="AP423" s="53" t="n">
        <f aca="false">AO423*$J$442</f>
        <v>1232.86474953156</v>
      </c>
      <c r="AQ423" s="54" t="n">
        <f aca="false">0.15*AF423/$AM$442</f>
        <v>0.000473019826304885</v>
      </c>
      <c r="AR423" s="53" t="n">
        <f aca="false">AQ423*$J$442</f>
        <v>3102.57346326037</v>
      </c>
      <c r="AS423" s="54" t="n">
        <f aca="false">0.24*AH423/$AM$442</f>
        <v>0.0026995499766188</v>
      </c>
      <c r="AT423" s="53" t="n">
        <f aca="false">AS423*$J$442</f>
        <v>17706.5561619909</v>
      </c>
      <c r="AU423" s="54" t="n">
        <f aca="false">0.25*AJ423/$AM$442</f>
        <v>0.0103126170338395</v>
      </c>
      <c r="AV423" s="53" t="n">
        <f aca="false">AU423*$J$442</f>
        <v>67641.2491964647</v>
      </c>
      <c r="AW423" s="54" t="n">
        <f aca="false">0.35*AL423/$AM$442</f>
        <v>0.0211534193838949</v>
      </c>
      <c r="AX423" s="53" t="n">
        <f aca="false">AW423*$J$442</f>
        <v>138746.906552259</v>
      </c>
    </row>
    <row r="424" customFormat="false" ht="12.8" hidden="false" customHeight="false" outlineLevel="0" collapsed="false">
      <c r="A424" s="60" t="s">
        <v>29</v>
      </c>
      <c r="B424" s="50"/>
      <c r="C424" s="50"/>
      <c r="D424" s="50"/>
      <c r="E424" s="50"/>
      <c r="F424" s="50"/>
      <c r="G424" s="50"/>
      <c r="H424" s="50"/>
      <c r="I424" s="54" t="n">
        <f aca="false">AO424+AQ424+AS424+AU424+AW424</f>
        <v>0.0524065947916717</v>
      </c>
      <c r="J424" s="53" t="n">
        <f aca="false">ROUND(AP424+AR424+AT424+AV424+AX424,0)</f>
        <v>343739</v>
      </c>
      <c r="K424" s="54" t="n">
        <f aca="false">I424-DatosMinisterio!J424</f>
        <v>2.08166817117217E-016</v>
      </c>
      <c r="L424" s="53" t="n">
        <f aca="false">J424-DatosMinisterio!K424</f>
        <v>0</v>
      </c>
      <c r="M424" s="54" t="n">
        <f aca="false">P457/P$475</f>
        <v>0.0488954151256408</v>
      </c>
      <c r="N424" s="53" t="n">
        <f aca="false">ROUND(N$442*M424,0)</f>
        <v>6093467</v>
      </c>
      <c r="O424" s="53" t="n">
        <f aca="false">N424-DatosMinisterio!L424</f>
        <v>0</v>
      </c>
      <c r="P424" s="55" t="n">
        <f aca="false">N424+J424</f>
        <v>6437206</v>
      </c>
      <c r="Q424" s="53" t="n">
        <f aca="false">P424-DatosMinisterio!M424</f>
        <v>0</v>
      </c>
      <c r="S424" s="55" t="n">
        <f aca="false">B424+DatosMinisterio!B424</f>
        <v>8929</v>
      </c>
      <c r="T424" s="55" t="n">
        <f aca="false">C424+DatosMinisterio!C424</f>
        <v>36</v>
      </c>
      <c r="U424" s="55" t="n">
        <f aca="false">D424+DatosMinisterio!D424</f>
        <v>392.129545454545</v>
      </c>
      <c r="V424" s="55" t="n">
        <f aca="false">E424+DatosMinisterio!E424</f>
        <v>236.511363636364</v>
      </c>
      <c r="W424" s="55" t="n">
        <f aca="false">F424+DatosMinisterio!F424</f>
        <v>46</v>
      </c>
      <c r="X424" s="55" t="n">
        <f aca="false">G424+DatosMinisterio!G424</f>
        <v>114</v>
      </c>
      <c r="Y424" s="55" t="n">
        <f aca="false">H424+DatosMinisterio!H424</f>
        <v>18</v>
      </c>
      <c r="Z424" s="55" t="n">
        <f aca="false">X424+0.33*Y424</f>
        <v>119.94</v>
      </c>
      <c r="AC424" s="61" t="n">
        <f aca="false">IF(T424&gt;0,S424/T424,0)</f>
        <v>248.027777777778</v>
      </c>
      <c r="AD424" s="62" t="n">
        <f aca="false">EXP((((AC424-AC$442)/AC$443+2)/4-1.9)^3)</f>
        <v>0.15123794314113</v>
      </c>
      <c r="AE424" s="63" t="n">
        <f aca="false">S424/U424</f>
        <v>22.7705361748495</v>
      </c>
      <c r="AF424" s="62" t="n">
        <f aca="false">EXP((((AE424-AE$442)/AE$443+2)/4-1.9)^3)</f>
        <v>0.130138526983074</v>
      </c>
      <c r="AG424" s="62" t="n">
        <f aca="false">V424/U424</f>
        <v>0.603145991874208</v>
      </c>
      <c r="AH424" s="62" t="n">
        <f aca="false">EXP((((AG424-AG$442)/AG$443+2)/4-1.9)^3)</f>
        <v>0.147448574570445</v>
      </c>
      <c r="AI424" s="62" t="n">
        <f aca="false">W424/U424</f>
        <v>0.117308171580589</v>
      </c>
      <c r="AJ424" s="62" t="n">
        <f aca="false">EXP((((AI424-AI$442)/AI$443+2)/4-1.9)^3)</f>
        <v>0.133765967949887</v>
      </c>
      <c r="AK424" s="62" t="n">
        <f aca="false">Z424/U424</f>
        <v>0.30586830650817</v>
      </c>
      <c r="AL424" s="62" t="n">
        <f aca="false">EXP((((AK424-AK$442)/AK$443+2)/4-1.9)^3)</f>
        <v>0.165728862126284</v>
      </c>
      <c r="AM424" s="62" t="n">
        <f aca="false">0.01*AD424+0.15*AF424+0.24*AH424+0.25*AJ424+0.35*AL424</f>
        <v>0.14786741010745</v>
      </c>
      <c r="AO424" s="54" t="n">
        <f aca="false">0.01*AD424/$AM$442</f>
        <v>0.000536011660552087</v>
      </c>
      <c r="AP424" s="53" t="n">
        <f aca="false">AO424*$J$442</f>
        <v>3515.741754459</v>
      </c>
      <c r="AQ424" s="54" t="n">
        <f aca="false">0.15*AF424/$AM$442</f>
        <v>0.00691847890495044</v>
      </c>
      <c r="AR424" s="53" t="n">
        <f aca="false">AQ424*$J$442</f>
        <v>45378.8358604456</v>
      </c>
      <c r="AS424" s="54" t="n">
        <f aca="false">0.24*AH424/$AM$442</f>
        <v>0.0125419566534767</v>
      </c>
      <c r="AT424" s="53" t="n">
        <f aca="false">AS424*$J$442</f>
        <v>82263.6594208157</v>
      </c>
      <c r="AU424" s="54" t="n">
        <f aca="false">0.25*AJ424/$AM$442</f>
        <v>0.0118522040694622</v>
      </c>
      <c r="AV424" s="53" t="n">
        <f aca="false">AU424*$J$442</f>
        <v>77739.5191113161</v>
      </c>
      <c r="AW424" s="54" t="n">
        <f aca="false">0.35*AL424/$AM$442</f>
        <v>0.0205579435032303</v>
      </c>
      <c r="AX424" s="53" t="n">
        <f aca="false">AW424*$J$442</f>
        <v>134841.134399337</v>
      </c>
    </row>
    <row r="425" customFormat="false" ht="12.8" hidden="false" customHeight="false" outlineLevel="0" collapsed="false">
      <c r="A425" s="60" t="s">
        <v>30</v>
      </c>
      <c r="B425" s="50"/>
      <c r="C425" s="50"/>
      <c r="D425" s="50"/>
      <c r="E425" s="50"/>
      <c r="F425" s="50"/>
      <c r="G425" s="50"/>
      <c r="H425" s="50"/>
      <c r="I425" s="54" t="n">
        <f aca="false">AO425+AQ425+AS425+AU425+AW425</f>
        <v>0.0132257736846281</v>
      </c>
      <c r="J425" s="53" t="n">
        <f aca="false">ROUND(AP425+AR425+AT425+AV425+AX425,0)</f>
        <v>86749</v>
      </c>
      <c r="K425" s="54" t="n">
        <f aca="false">I425-DatosMinisterio!J425</f>
        <v>0</v>
      </c>
      <c r="L425" s="53" t="n">
        <f aca="false">J425-DatosMinisterio!K425</f>
        <v>0</v>
      </c>
      <c r="M425" s="54" t="n">
        <f aca="false">P458/P$475</f>
        <v>0.0214268765502581</v>
      </c>
      <c r="N425" s="53" t="n">
        <f aca="false">ROUND(N$442*M425,0)</f>
        <v>2670270</v>
      </c>
      <c r="O425" s="53" t="n">
        <f aca="false">N425-DatosMinisterio!L425</f>
        <v>0</v>
      </c>
      <c r="P425" s="55" t="n">
        <f aca="false">N425+J425</f>
        <v>2757019</v>
      </c>
      <c r="Q425" s="53" t="n">
        <f aca="false">P425-DatosMinisterio!M425</f>
        <v>0</v>
      </c>
      <c r="S425" s="55" t="n">
        <f aca="false">B425+DatosMinisterio!B425</f>
        <v>14416</v>
      </c>
      <c r="T425" s="55" t="n">
        <f aca="false">C425+DatosMinisterio!C425</f>
        <v>74</v>
      </c>
      <c r="U425" s="55" t="n">
        <f aca="false">D425+DatosMinisterio!D425</f>
        <v>665.5</v>
      </c>
      <c r="V425" s="55" t="n">
        <f aca="false">E425+DatosMinisterio!E425</f>
        <v>210.806818181818</v>
      </c>
      <c r="W425" s="55" t="n">
        <f aca="false">F425+DatosMinisterio!F425</f>
        <v>34</v>
      </c>
      <c r="X425" s="55" t="n">
        <f aca="false">G425+DatosMinisterio!G425</f>
        <v>78</v>
      </c>
      <c r="Y425" s="55" t="n">
        <f aca="false">H425+DatosMinisterio!H425</f>
        <v>24</v>
      </c>
      <c r="Z425" s="55" t="n">
        <f aca="false">X425+0.33*Y425</f>
        <v>85.92</v>
      </c>
      <c r="AC425" s="61" t="n">
        <f aca="false">IF(T425&gt;0,S425/T425,0)</f>
        <v>194.810810810811</v>
      </c>
      <c r="AD425" s="62" t="n">
        <f aca="false">EXP((((AC425-AC$442)/AC$443+2)/4-1.9)^3)</f>
        <v>0.0690077817269671</v>
      </c>
      <c r="AE425" s="63" t="n">
        <f aca="false">S425/U425</f>
        <v>21.6619083395943</v>
      </c>
      <c r="AF425" s="62" t="n">
        <f aca="false">EXP((((AE425-AE$442)/AE$443+2)/4-1.9)^3)</f>
        <v>0.100298268944426</v>
      </c>
      <c r="AG425" s="62" t="n">
        <f aca="false">V425/U425</f>
        <v>0.316764565261935</v>
      </c>
      <c r="AH425" s="62" t="n">
        <f aca="false">EXP((((AG425-AG$442)/AG$443+2)/4-1.9)^3)</f>
        <v>0.00391172432683095</v>
      </c>
      <c r="AI425" s="62" t="n">
        <f aca="false">W425/U425</f>
        <v>0.0510894064613073</v>
      </c>
      <c r="AJ425" s="62" t="n">
        <f aca="false">EXP((((AI425-AI$442)/AI$443+2)/4-1.9)^3)</f>
        <v>0.0322592109147042</v>
      </c>
      <c r="AK425" s="62" t="n">
        <f aca="false">Z425/U425</f>
        <v>0.129105935386927</v>
      </c>
      <c r="AL425" s="62" t="n">
        <f aca="false">EXP((((AK425-AK$442)/AK$443+2)/4-1.9)^3)</f>
        <v>0.0359389761954</v>
      </c>
      <c r="AM425" s="62" t="n">
        <f aca="false">0.01*AD425+0.15*AF425+0.24*AH425+0.25*AJ425+0.35*AL425</f>
        <v>0.0373170763944391</v>
      </c>
      <c r="AO425" s="54" t="n">
        <f aca="false">0.01*AD425/$AM$442</f>
        <v>0.000244574707287382</v>
      </c>
      <c r="AP425" s="53" t="n">
        <f aca="false">AO425*$J$442</f>
        <v>1604.1843373504</v>
      </c>
      <c r="AQ425" s="54" t="n">
        <f aca="false">0.15*AF425/$AM$442</f>
        <v>0.00533209860278586</v>
      </c>
      <c r="AR425" s="53" t="n">
        <f aca="false">AQ425*$J$442</f>
        <v>34973.6453072649</v>
      </c>
      <c r="AS425" s="54" t="n">
        <f aca="false">0.24*AH425/$AM$442</f>
        <v>0.000332730764542079</v>
      </c>
      <c r="AT425" s="53" t="n">
        <f aca="false">AS425*$J$442</f>
        <v>2182.40670490036</v>
      </c>
      <c r="AU425" s="54" t="n">
        <f aca="false">0.25*AJ425/$AM$442</f>
        <v>0.0028582961476729</v>
      </c>
      <c r="AV425" s="53" t="n">
        <f aca="false">AU425*$J$442</f>
        <v>18747.7845213899</v>
      </c>
      <c r="AW425" s="54" t="n">
        <f aca="false">0.35*AL425/$AM$442</f>
        <v>0.00445807346233988</v>
      </c>
      <c r="AX425" s="53" t="n">
        <f aca="false">AW425*$J$442</f>
        <v>29240.8471111439</v>
      </c>
    </row>
    <row r="426" customFormat="false" ht="12.8" hidden="false" customHeight="false" outlineLevel="0" collapsed="false">
      <c r="A426" s="60" t="s">
        <v>31</v>
      </c>
      <c r="B426" s="50"/>
      <c r="C426" s="50"/>
      <c r="D426" s="50"/>
      <c r="E426" s="50"/>
      <c r="F426" s="50"/>
      <c r="G426" s="50"/>
      <c r="H426" s="50"/>
      <c r="I426" s="54" t="n">
        <f aca="false">AO426+AQ426+AS426+AU426+AW426</f>
        <v>0.0127670198972133</v>
      </c>
      <c r="J426" s="53" t="n">
        <f aca="false">ROUND(AP426+AR426+AT426+AV426+AX426,0)</f>
        <v>83740</v>
      </c>
      <c r="K426" s="54" t="n">
        <f aca="false">I426-DatosMinisterio!J426</f>
        <v>0</v>
      </c>
      <c r="L426" s="53" t="n">
        <f aca="false">J426-DatosMinisterio!K426</f>
        <v>0</v>
      </c>
      <c r="M426" s="54" t="n">
        <f aca="false">P459/P$475</f>
        <v>0.0207084351070372</v>
      </c>
      <c r="N426" s="53" t="n">
        <f aca="false">ROUND(N$442*M426,0)</f>
        <v>2580736</v>
      </c>
      <c r="O426" s="53" t="n">
        <f aca="false">N426-DatosMinisterio!L426</f>
        <v>0</v>
      </c>
      <c r="P426" s="55" t="n">
        <f aca="false">N426+J426</f>
        <v>2664476</v>
      </c>
      <c r="Q426" s="53" t="n">
        <f aca="false">P426-DatosMinisterio!M426</f>
        <v>0</v>
      </c>
      <c r="S426" s="55" t="n">
        <f aca="false">B426+DatosMinisterio!B426</f>
        <v>6171</v>
      </c>
      <c r="T426" s="55" t="n">
        <f aca="false">C426+DatosMinisterio!C426</f>
        <v>41</v>
      </c>
      <c r="U426" s="55" t="n">
        <f aca="false">D426+DatosMinisterio!D426</f>
        <v>381.743333333333</v>
      </c>
      <c r="V426" s="55" t="n">
        <f aca="false">E426+DatosMinisterio!E426</f>
        <v>194.979772727273</v>
      </c>
      <c r="W426" s="55" t="n">
        <f aca="false">F426+DatosMinisterio!F426</f>
        <v>22</v>
      </c>
      <c r="X426" s="55" t="n">
        <f aca="false">G426+DatosMinisterio!G426</f>
        <v>35</v>
      </c>
      <c r="Y426" s="55" t="n">
        <f aca="false">H426+DatosMinisterio!H426</f>
        <v>6</v>
      </c>
      <c r="Z426" s="55" t="n">
        <f aca="false">X426+0.33*Y426</f>
        <v>36.98</v>
      </c>
      <c r="AC426" s="61" t="n">
        <f aca="false">IF(T426&gt;0,S426/T426,0)</f>
        <v>150.512195121951</v>
      </c>
      <c r="AD426" s="62" t="n">
        <f aca="false">EXP((((AC426-AC$442)/AC$443+2)/4-1.9)^3)</f>
        <v>0.0310527099289586</v>
      </c>
      <c r="AE426" s="63" t="n">
        <f aca="false">S426/U426</f>
        <v>16.1653117714346</v>
      </c>
      <c r="AF426" s="62" t="n">
        <f aca="false">EXP((((AE426-AE$442)/AE$443+2)/4-1.9)^3)</f>
        <v>0.0198098687453476</v>
      </c>
      <c r="AG426" s="62" t="n">
        <f aca="false">V426/U426</f>
        <v>0.510761434979716</v>
      </c>
      <c r="AH426" s="62" t="n">
        <f aca="false">EXP((((AG426-AG$442)/AG$443+2)/4-1.9)^3)</f>
        <v>0.0598781414286269</v>
      </c>
      <c r="AI426" s="62" t="n">
        <f aca="false">W426/U426</f>
        <v>0.0576303449962017</v>
      </c>
      <c r="AJ426" s="62" t="n">
        <f aca="false">EXP((((AI426-AI$442)/AI$443+2)/4-1.9)^3)</f>
        <v>0.0379882856710499</v>
      </c>
      <c r="AK426" s="62" t="n">
        <f aca="false">Z426/U426</f>
        <v>0.0968713708163426</v>
      </c>
      <c r="AL426" s="62" t="n">
        <f aca="false">EXP((((AK426-AK$442)/AK$443+2)/4-1.9)^3)</f>
        <v>0.0253510015082352</v>
      </c>
      <c r="AM426" s="62" t="n">
        <f aca="false">0.01*AD426+0.15*AF426+0.24*AH426+0.25*AJ426+0.35*AL426</f>
        <v>0.036022683299607</v>
      </c>
      <c r="AO426" s="54" t="n">
        <f aca="false">0.01*AD426/$AM$442</f>
        <v>0.000110055811841683</v>
      </c>
      <c r="AP426" s="53" t="n">
        <f aca="false">AO426*$J$442</f>
        <v>721.864544167111</v>
      </c>
      <c r="AQ426" s="54" t="n">
        <f aca="false">0.15*AF426/$AM$442</f>
        <v>0.00105314054340226</v>
      </c>
      <c r="AR426" s="53" t="n">
        <f aca="false">AQ426*$J$442</f>
        <v>6907.62991599725</v>
      </c>
      <c r="AS426" s="54" t="n">
        <f aca="false">0.24*AH426/$AM$442</f>
        <v>0.00509322695371185</v>
      </c>
      <c r="AT426" s="53" t="n">
        <f aca="false">AS426*$J$442</f>
        <v>33406.8677678715</v>
      </c>
      <c r="AU426" s="54" t="n">
        <f aca="false">0.25*AJ426/$AM$442</f>
        <v>0.00336591526920351</v>
      </c>
      <c r="AV426" s="53" t="n">
        <f aca="false">AU426*$J$442</f>
        <v>22077.2974261816</v>
      </c>
      <c r="AW426" s="54" t="n">
        <f aca="false">0.35*AL426/$AM$442</f>
        <v>0.00314468131905402</v>
      </c>
      <c r="AX426" s="53" t="n">
        <f aca="false">AW426*$J$442</f>
        <v>20626.2069121369</v>
      </c>
    </row>
    <row r="427" customFormat="false" ht="12.8" hidden="false" customHeight="false" outlineLevel="0" collapsed="false">
      <c r="A427" s="60" t="s">
        <v>32</v>
      </c>
      <c r="B427" s="50"/>
      <c r="C427" s="50"/>
      <c r="D427" s="50"/>
      <c r="E427" s="50"/>
      <c r="F427" s="50"/>
      <c r="G427" s="50"/>
      <c r="H427" s="50"/>
      <c r="I427" s="54" t="n">
        <f aca="false">AO427+AQ427+AS427+AU427+AW427</f>
        <v>0.0201149188237031</v>
      </c>
      <c r="J427" s="53" t="n">
        <f aca="false">ROUND(AP427+AR427+AT427+AV427+AX427,0)</f>
        <v>131935</v>
      </c>
      <c r="K427" s="54" t="n">
        <f aca="false">I427-DatosMinisterio!J427</f>
        <v>-1.07552855510562E-016</v>
      </c>
      <c r="L427" s="53" t="n">
        <f aca="false">J427-DatosMinisterio!K427</f>
        <v>0</v>
      </c>
      <c r="M427" s="54" t="n">
        <f aca="false">P460/P$475</f>
        <v>0.02098784846871</v>
      </c>
      <c r="N427" s="53" t="n">
        <f aca="false">ROUND(N$442*M427,0)</f>
        <v>2615557</v>
      </c>
      <c r="O427" s="53" t="n">
        <f aca="false">N427-DatosMinisterio!L427</f>
        <v>0</v>
      </c>
      <c r="P427" s="55" t="n">
        <f aca="false">N427+J427</f>
        <v>2747492</v>
      </c>
      <c r="Q427" s="53" t="n">
        <f aca="false">P427-DatosMinisterio!M427</f>
        <v>0</v>
      </c>
      <c r="S427" s="55" t="n">
        <f aca="false">B427+DatosMinisterio!B427</f>
        <v>7967</v>
      </c>
      <c r="T427" s="55" t="n">
        <f aca="false">C427+DatosMinisterio!C427</f>
        <v>39</v>
      </c>
      <c r="U427" s="55" t="n">
        <f aca="false">D427+DatosMinisterio!D427</f>
        <v>318.545454545455</v>
      </c>
      <c r="V427" s="55" t="n">
        <f aca="false">E427+DatosMinisterio!E427</f>
        <v>154.113636363636</v>
      </c>
      <c r="W427" s="55" t="n">
        <f aca="false">F427+DatosMinisterio!F427</f>
        <v>11</v>
      </c>
      <c r="X427" s="55" t="n">
        <f aca="false">G427+DatosMinisterio!G427</f>
        <v>28</v>
      </c>
      <c r="Y427" s="55" t="n">
        <f aca="false">H427+DatosMinisterio!H427</f>
        <v>11</v>
      </c>
      <c r="Z427" s="55" t="n">
        <f aca="false">X427+0.33*Y427</f>
        <v>31.63</v>
      </c>
      <c r="AC427" s="61" t="n">
        <f aca="false">IF(T427&gt;0,S427/T427,0)</f>
        <v>204.282051282051</v>
      </c>
      <c r="AD427" s="62" t="n">
        <f aca="false">EXP((((AC427-AC$442)/AC$443+2)/4-1.9)^3)</f>
        <v>0.0804223538643704</v>
      </c>
      <c r="AE427" s="63" t="n">
        <f aca="false">S427/U427</f>
        <v>25.0105593607306</v>
      </c>
      <c r="AF427" s="62" t="n">
        <f aca="false">EXP((((AE427-AE$442)/AE$443+2)/4-1.9)^3)</f>
        <v>0.207124690509651</v>
      </c>
      <c r="AG427" s="62" t="n">
        <f aca="false">V427/U427</f>
        <v>0.48380422374429</v>
      </c>
      <c r="AH427" s="62" t="n">
        <f aca="false">EXP((((AG427-AG$442)/AG$443+2)/4-1.9)^3)</f>
        <v>0.044005694170133</v>
      </c>
      <c r="AI427" s="62" t="n">
        <f aca="false">W427/U427</f>
        <v>0.0345319634703196</v>
      </c>
      <c r="AJ427" s="62" t="n">
        <f aca="false">EXP((((AI427-AI$442)/AI$443+2)/4-1.9)^3)</f>
        <v>0.0208185417552971</v>
      </c>
      <c r="AK427" s="62" t="n">
        <f aca="false">Z427/U427</f>
        <v>0.0992950913242008</v>
      </c>
      <c r="AL427" s="62" t="n">
        <f aca="false">EXP((((AK427-AK$442)/AK$443+2)/4-1.9)^3)</f>
        <v>0.0260461709534141</v>
      </c>
      <c r="AM427" s="62" t="n">
        <f aca="false">0.01*AD427+0.15*AF427+0.24*AH427+0.25*AJ427+0.35*AL427</f>
        <v>0.0567550889884426</v>
      </c>
      <c r="AO427" s="54" t="n">
        <f aca="false">0.01*AD427/$AM$442</f>
        <v>0.000285029791764111</v>
      </c>
      <c r="AP427" s="53" t="n">
        <f aca="false">AO427*$J$442</f>
        <v>1869.53235147477</v>
      </c>
      <c r="AQ427" s="54" t="n">
        <f aca="false">0.15*AF427/$AM$442</f>
        <v>0.0110112495907671</v>
      </c>
      <c r="AR427" s="53" t="n">
        <f aca="false">AQ427*$J$442</f>
        <v>72223.63393206</v>
      </c>
      <c r="AS427" s="54" t="n">
        <f aca="false">0.24*AH427/$AM$442</f>
        <v>0.00374311864591321</v>
      </c>
      <c r="AT427" s="53" t="n">
        <f aca="false">AS427*$J$442</f>
        <v>24551.4034186805</v>
      </c>
      <c r="AU427" s="54" t="n">
        <f aca="false">0.25*AJ427/$AM$442</f>
        <v>0.00184460673438883</v>
      </c>
      <c r="AV427" s="53" t="n">
        <f aca="false">AU427*$J$442</f>
        <v>12098.9176055749</v>
      </c>
      <c r="AW427" s="54" t="n">
        <f aca="false">0.35*AL427/$AM$442</f>
        <v>0.00323091406086981</v>
      </c>
      <c r="AX427" s="53" t="n">
        <f aca="false">AW427*$J$442</f>
        <v>21191.8141056278</v>
      </c>
    </row>
    <row r="428" customFormat="false" ht="12.8" hidden="false" customHeight="false" outlineLevel="0" collapsed="false">
      <c r="A428" s="60" t="s">
        <v>33</v>
      </c>
      <c r="B428" s="50"/>
      <c r="C428" s="50"/>
      <c r="D428" s="50"/>
      <c r="E428" s="50"/>
      <c r="F428" s="50"/>
      <c r="G428" s="50"/>
      <c r="H428" s="50"/>
      <c r="I428" s="54" t="n">
        <f aca="false">AO428+AQ428+AS428+AU428+AW428</f>
        <v>0.0298283391340286</v>
      </c>
      <c r="J428" s="53" t="n">
        <f aca="false">ROUND(AP428+AR428+AT428+AV428+AX428,0)</f>
        <v>195646</v>
      </c>
      <c r="K428" s="54" t="n">
        <f aca="false">I428-DatosMinisterio!J428</f>
        <v>0</v>
      </c>
      <c r="L428" s="53" t="n">
        <f aca="false">J428-DatosMinisterio!K428</f>
        <v>0</v>
      </c>
      <c r="M428" s="54" t="n">
        <f aca="false">P461/P$475</f>
        <v>0.0205450392450767</v>
      </c>
      <c r="N428" s="53" t="n">
        <f aca="false">ROUND(N$442*M428,0)</f>
        <v>2560373</v>
      </c>
      <c r="O428" s="53" t="n">
        <f aca="false">N428-DatosMinisterio!L428</f>
        <v>0</v>
      </c>
      <c r="P428" s="55" t="n">
        <f aca="false">N428+J428</f>
        <v>2756019</v>
      </c>
      <c r="Q428" s="53" t="n">
        <f aca="false">P428-DatosMinisterio!M428</f>
        <v>0</v>
      </c>
      <c r="S428" s="55" t="n">
        <f aca="false">B428+DatosMinisterio!B428</f>
        <v>9001</v>
      </c>
      <c r="T428" s="55" t="n">
        <f aca="false">C428+DatosMinisterio!C428</f>
        <v>43</v>
      </c>
      <c r="U428" s="55" t="n">
        <f aca="false">D428+DatosMinisterio!D428</f>
        <v>386.886363636364</v>
      </c>
      <c r="V428" s="55" t="n">
        <f aca="false">E428+DatosMinisterio!E428</f>
        <v>244.818181818182</v>
      </c>
      <c r="W428" s="55" t="n">
        <f aca="false">F428+DatosMinisterio!F428</f>
        <v>16</v>
      </c>
      <c r="X428" s="55" t="n">
        <f aca="false">G428+DatosMinisterio!G428</f>
        <v>37</v>
      </c>
      <c r="Y428" s="55" t="n">
        <f aca="false">H428+DatosMinisterio!H428</f>
        <v>16</v>
      </c>
      <c r="Z428" s="55" t="n">
        <f aca="false">X428+0.33*Y428</f>
        <v>42.28</v>
      </c>
      <c r="AC428" s="61" t="n">
        <f aca="false">IF(T428&gt;0,S428/T428,0)</f>
        <v>209.325581395349</v>
      </c>
      <c r="AD428" s="62" t="n">
        <f aca="false">EXP((((AC428-AC$442)/AC$443+2)/4-1.9)^3)</f>
        <v>0.087039908122559</v>
      </c>
      <c r="AE428" s="63" t="n">
        <f aca="false">S428/U428</f>
        <v>23.2652293955237</v>
      </c>
      <c r="AF428" s="62" t="n">
        <f aca="false">EXP((((AE428-AE$442)/AE$443+2)/4-1.9)^3)</f>
        <v>0.145208503569875</v>
      </c>
      <c r="AG428" s="62" t="n">
        <f aca="false">V428/U428</f>
        <v>0.632790929918346</v>
      </c>
      <c r="AH428" s="62" t="n">
        <f aca="false">EXP((((AG428-AG$442)/AG$443+2)/4-1.9)^3)</f>
        <v>0.187802319201759</v>
      </c>
      <c r="AI428" s="62" t="n">
        <f aca="false">W428/U428</f>
        <v>0.0413558127239617</v>
      </c>
      <c r="AJ428" s="62" t="n">
        <f aca="false">EXP((((AI428-AI$442)/AI$443+2)/4-1.9)^3)</f>
        <v>0.0250429056959727</v>
      </c>
      <c r="AK428" s="62" t="n">
        <f aca="false">Z428/U428</f>
        <v>0.109282735123069</v>
      </c>
      <c r="AL428" s="62" t="n">
        <f aca="false">EXP((((AK428-AK$442)/AK$443+2)/4-1.9)^3)</f>
        <v>0.0290770144198797</v>
      </c>
      <c r="AM428" s="62" t="n">
        <f aca="false">0.01*AD428+0.15*AF428+0.24*AH428+0.25*AJ428+0.35*AL428</f>
        <v>0.0841619126960801</v>
      </c>
      <c r="AO428" s="54" t="n">
        <f aca="false">0.01*AD428/$AM$442</f>
        <v>0.000308483471264467</v>
      </c>
      <c r="AP428" s="53" t="n">
        <f aca="false">AO428*$J$442</f>
        <v>2023.36684125093</v>
      </c>
      <c r="AQ428" s="54" t="n">
        <f aca="false">0.15*AF428/$AM$442</f>
        <v>0.00771963531520731</v>
      </c>
      <c r="AR428" s="53" t="n">
        <f aca="false">AQ428*$J$442</f>
        <v>50633.682444364</v>
      </c>
      <c r="AS428" s="54" t="n">
        <f aca="false">0.24*AH428/$AM$442</f>
        <v>0.0159744409446666</v>
      </c>
      <c r="AT428" s="53" t="n">
        <f aca="false">AS428*$J$442</f>
        <v>104777.588188021</v>
      </c>
      <c r="AU428" s="54" t="n">
        <f aca="false">0.25*AJ428/$AM$442</f>
        <v>0.00221890241105393</v>
      </c>
      <c r="AV428" s="53" t="n">
        <f aca="false">AU428*$J$442</f>
        <v>14553.9517695884</v>
      </c>
      <c r="AW428" s="54" t="n">
        <f aca="false">0.35*AL428/$AM$442</f>
        <v>0.00360687699183628</v>
      </c>
      <c r="AX428" s="53" t="n">
        <f aca="false">AW428*$J$442</f>
        <v>23657.7839189825</v>
      </c>
    </row>
    <row r="429" customFormat="false" ht="12.8" hidden="false" customHeight="false" outlineLevel="0" collapsed="false">
      <c r="A429" s="60" t="s">
        <v>34</v>
      </c>
      <c r="B429" s="50"/>
      <c r="C429" s="50"/>
      <c r="D429" s="50"/>
      <c r="E429" s="50"/>
      <c r="F429" s="50"/>
      <c r="G429" s="50"/>
      <c r="H429" s="50"/>
      <c r="I429" s="54" t="n">
        <f aca="false">AO429+AQ429+AS429+AU429+AW429</f>
        <v>0.0313793733108836</v>
      </c>
      <c r="J429" s="53" t="n">
        <f aca="false">ROUND(AP429+AR429+AT429+AV429+AX429,0)</f>
        <v>205820</v>
      </c>
      <c r="K429" s="54" t="n">
        <f aca="false">I429-DatosMinisterio!J429</f>
        <v>-2.56739074444567E-016</v>
      </c>
      <c r="L429" s="53" t="n">
        <f aca="false">J429-DatosMinisterio!K429</f>
        <v>0</v>
      </c>
      <c r="M429" s="54" t="n">
        <f aca="false">P462/P$475</f>
        <v>0.0214116460447469</v>
      </c>
      <c r="N429" s="53" t="n">
        <f aca="false">ROUND(N$442*M429,0)</f>
        <v>2668372</v>
      </c>
      <c r="O429" s="53" t="n">
        <f aca="false">N429-DatosMinisterio!L429</f>
        <v>0</v>
      </c>
      <c r="P429" s="55" t="n">
        <f aca="false">N429+J429</f>
        <v>2874192</v>
      </c>
      <c r="Q429" s="53" t="n">
        <f aca="false">P429-DatosMinisterio!M429</f>
        <v>0</v>
      </c>
      <c r="S429" s="55" t="n">
        <f aca="false">B429+DatosMinisterio!B429</f>
        <v>6472</v>
      </c>
      <c r="T429" s="55" t="n">
        <f aca="false">C429+DatosMinisterio!C429</f>
        <v>42</v>
      </c>
      <c r="U429" s="55" t="n">
        <f aca="false">D429+DatosMinisterio!D429</f>
        <v>426.727272727273</v>
      </c>
      <c r="V429" s="55" t="n">
        <f aca="false">E429+DatosMinisterio!E429</f>
        <v>252.454545454545</v>
      </c>
      <c r="W429" s="55" t="n">
        <f aca="false">F429+DatosMinisterio!F429</f>
        <v>46</v>
      </c>
      <c r="X429" s="55" t="n">
        <f aca="false">G429+DatosMinisterio!G429</f>
        <v>71</v>
      </c>
      <c r="Y429" s="55" t="n">
        <f aca="false">H429+DatosMinisterio!H429</f>
        <v>49</v>
      </c>
      <c r="Z429" s="55" t="n">
        <f aca="false">X429+0.33*Y429</f>
        <v>87.17</v>
      </c>
      <c r="AC429" s="61" t="n">
        <f aca="false">IF(T429&gt;0,S429/T429,0)</f>
        <v>154.095238095238</v>
      </c>
      <c r="AD429" s="62" t="n">
        <f aca="false">EXP((((AC429-AC$442)/AC$443+2)/4-1.9)^3)</f>
        <v>0.0332981690875485</v>
      </c>
      <c r="AE429" s="63" t="n">
        <f aca="false">S429/U429</f>
        <v>15.1665956540264</v>
      </c>
      <c r="AF429" s="62" t="n">
        <f aca="false">EXP((((AE429-AE$442)/AE$443+2)/4-1.9)^3)</f>
        <v>0.0138370757683349</v>
      </c>
      <c r="AG429" s="62" t="n">
        <f aca="false">V429/U429</f>
        <v>0.591606305922453</v>
      </c>
      <c r="AH429" s="62" t="n">
        <f aca="false">EXP((((AG429-AG$442)/AG$443+2)/4-1.9)^3)</f>
        <v>0.133398996003896</v>
      </c>
      <c r="AI429" s="62" t="n">
        <f aca="false">W429/U429</f>
        <v>0.107797187899446</v>
      </c>
      <c r="AJ429" s="62" t="n">
        <f aca="false">EXP((((AI429-AI$442)/AI$443+2)/4-1.9)^3)</f>
        <v>0.112412277870927</v>
      </c>
      <c r="AK429" s="62" t="n">
        <f aca="false">Z429/U429</f>
        <v>0.20427567106945</v>
      </c>
      <c r="AL429" s="62" t="n">
        <f aca="false">EXP((((AK429-AK$442)/AK$443+2)/4-1.9)^3)</f>
        <v>0.0743167121678719</v>
      </c>
      <c r="AM429" s="62" t="n">
        <f aca="false">0.01*AD429+0.15*AF429+0.24*AH429+0.25*AJ429+0.35*AL429</f>
        <v>0.0885382208235477</v>
      </c>
      <c r="AO429" s="54" t="n">
        <f aca="false">0.01*AD429/$AM$442</f>
        <v>0.000118014081223689</v>
      </c>
      <c r="AP429" s="53" t="n">
        <f aca="false">AO429*$J$442</f>
        <v>774.063445830433</v>
      </c>
      <c r="AQ429" s="54" t="n">
        <f aca="false">0.15*AF429/$AM$442</f>
        <v>0.00073561242030868</v>
      </c>
      <c r="AR429" s="53" t="n">
        <f aca="false">AQ429*$J$442</f>
        <v>4824.938506961</v>
      </c>
      <c r="AS429" s="54" t="n">
        <f aca="false">0.24*AH429/$AM$442</f>
        <v>0.0113469013204928</v>
      </c>
      <c r="AT429" s="53" t="n">
        <f aca="false">AS429*$J$442</f>
        <v>74425.1994725139</v>
      </c>
      <c r="AU429" s="54" t="n">
        <f aca="false">0.25*AJ429/$AM$442</f>
        <v>0.00996018103602003</v>
      </c>
      <c r="AV429" s="53" t="n">
        <f aca="false">AU429*$J$442</f>
        <v>65329.5943491951</v>
      </c>
      <c r="AW429" s="54" t="n">
        <f aca="false">0.35*AL429/$AM$442</f>
        <v>0.00921866445283845</v>
      </c>
      <c r="AX429" s="53" t="n">
        <f aca="false">AW429*$J$442</f>
        <v>60465.9299833302</v>
      </c>
    </row>
    <row r="430" customFormat="false" ht="12.8" hidden="false" customHeight="false" outlineLevel="0" collapsed="false">
      <c r="A430" s="60" t="s">
        <v>35</v>
      </c>
      <c r="B430" s="50"/>
      <c r="C430" s="50"/>
      <c r="D430" s="50"/>
      <c r="E430" s="50"/>
      <c r="F430" s="50"/>
      <c r="G430" s="50"/>
      <c r="H430" s="50"/>
      <c r="I430" s="54" t="n">
        <f aca="false">AO430+AQ430+AS430+AU430+AW430</f>
        <v>0.0085295671083408</v>
      </c>
      <c r="J430" s="53" t="n">
        <f aca="false">ROUND(AP430+AR430+AT430+AV430+AX430,0)</f>
        <v>55946</v>
      </c>
      <c r="K430" s="54" t="n">
        <f aca="false">I430-DatosMinisterio!J430</f>
        <v>0</v>
      </c>
      <c r="L430" s="53" t="n">
        <f aca="false">J430-DatosMinisterio!K430</f>
        <v>0</v>
      </c>
      <c r="M430" s="54" t="n">
        <f aca="false">P463/P$475</f>
        <v>0.0103805877599574</v>
      </c>
      <c r="N430" s="53" t="n">
        <f aca="false">ROUND(N$442*M430,0)</f>
        <v>1293654</v>
      </c>
      <c r="O430" s="53" t="n">
        <f aca="false">N430-DatosMinisterio!L430</f>
        <v>0</v>
      </c>
      <c r="P430" s="55" t="n">
        <f aca="false">N430+J430</f>
        <v>1349600</v>
      </c>
      <c r="Q430" s="53" t="n">
        <f aca="false">P430-DatosMinisterio!M430</f>
        <v>0</v>
      </c>
      <c r="S430" s="55" t="n">
        <f aca="false">B430+DatosMinisterio!B430</f>
        <v>3448</v>
      </c>
      <c r="T430" s="55" t="n">
        <f aca="false">C430+DatosMinisterio!C430</f>
        <v>63</v>
      </c>
      <c r="U430" s="55" t="n">
        <f aca="false">D430+DatosMinisterio!D430</f>
        <v>200.116306818182</v>
      </c>
      <c r="V430" s="55" t="n">
        <f aca="false">E430+DatosMinisterio!E430</f>
        <v>47.3136363636364</v>
      </c>
      <c r="W430" s="55" t="n">
        <f aca="false">F430+DatosMinisterio!F430</f>
        <v>12</v>
      </c>
      <c r="X430" s="55" t="n">
        <f aca="false">G430+DatosMinisterio!G430</f>
        <v>18</v>
      </c>
      <c r="Y430" s="55" t="n">
        <f aca="false">H430+DatosMinisterio!H430</f>
        <v>8</v>
      </c>
      <c r="Z430" s="55" t="n">
        <f aca="false">X430+0.33*Y430</f>
        <v>20.64</v>
      </c>
      <c r="AC430" s="61" t="n">
        <f aca="false">IF(T430&gt;0,S430/T430,0)</f>
        <v>54.7301587301587</v>
      </c>
      <c r="AD430" s="62" t="n">
        <f aca="false">EXP((((AC430-AC$442)/AC$443+2)/4-1.9)^3)</f>
        <v>0.00331139814346595</v>
      </c>
      <c r="AE430" s="63" t="n">
        <f aca="false">S430/U430</f>
        <v>17.2299801791401</v>
      </c>
      <c r="AF430" s="62" t="n">
        <f aca="false">EXP((((AE430-AE$442)/AE$443+2)/4-1.9)^3)</f>
        <v>0.0283887939998191</v>
      </c>
      <c r="AG430" s="62" t="n">
        <f aca="false">V430/U430</f>
        <v>0.23643068931221</v>
      </c>
      <c r="AH430" s="62" t="n">
        <f aca="false">EXP((((AG430-AG$442)/AG$443+2)/4-1.9)^3)</f>
        <v>0.000862312275162074</v>
      </c>
      <c r="AI430" s="62" t="n">
        <f aca="false">W430/U430</f>
        <v>0.0599651282336663</v>
      </c>
      <c r="AJ430" s="62" t="n">
        <f aca="false">EXP((((AI430-AI$442)/AI$443+2)/4-1.9)^3)</f>
        <v>0.0402193618176875</v>
      </c>
      <c r="AK430" s="62" t="n">
        <f aca="false">Z430/U430</f>
        <v>0.103140020561906</v>
      </c>
      <c r="AL430" s="62" t="n">
        <f aca="false">EXP((((AK430-AK$442)/AK$443+2)/4-1.9)^3)</f>
        <v>0.027180867580832</v>
      </c>
      <c r="AM430" s="62" t="n">
        <f aca="false">0.01*AD430+0.15*AF430+0.24*AH430+0.25*AJ430+0.35*AL430</f>
        <v>0.0240665321351595</v>
      </c>
      <c r="AO430" s="54" t="n">
        <f aca="false">0.01*AD430/$AM$442</f>
        <v>1.17361290478009E-005</v>
      </c>
      <c r="AP430" s="53" t="n">
        <f aca="false">AO430*$J$442</f>
        <v>76.9781741064629</v>
      </c>
      <c r="AQ430" s="54" t="n">
        <f aca="false">0.15*AF430/$AM$442</f>
        <v>0.00150921696270834</v>
      </c>
      <c r="AR430" s="53" t="n">
        <f aca="false">AQ430*$J$442</f>
        <v>9899.07026811011</v>
      </c>
      <c r="AS430" s="54" t="n">
        <f aca="false">0.24*AH430/$AM$442</f>
        <v>7.33481704272193E-005</v>
      </c>
      <c r="AT430" s="53" t="n">
        <f aca="false">AS430*$J$442</f>
        <v>481.096297641254</v>
      </c>
      <c r="AU430" s="54" t="n">
        <f aca="false">0.25*AJ430/$AM$442</f>
        <v>0.00356359761090619</v>
      </c>
      <c r="AV430" s="53" t="n">
        <f aca="false">AU430*$J$442</f>
        <v>23373.9111269497</v>
      </c>
      <c r="AW430" s="54" t="n">
        <f aca="false">0.35*AL430/$AM$442</f>
        <v>0.00337166823525126</v>
      </c>
      <c r="AX430" s="53" t="n">
        <f aca="false">AW430*$J$442</f>
        <v>22115.0315734671</v>
      </c>
    </row>
    <row r="431" customFormat="false" ht="12.8" hidden="false" customHeight="false" outlineLevel="0" collapsed="false">
      <c r="A431" s="60" t="s">
        <v>36</v>
      </c>
      <c r="B431" s="50"/>
      <c r="C431" s="50"/>
      <c r="D431" s="50"/>
      <c r="E431" s="50"/>
      <c r="F431" s="50"/>
      <c r="G431" s="50"/>
      <c r="H431" s="50"/>
      <c r="I431" s="54" t="n">
        <f aca="false">AO431+AQ431+AS431+AU431+AW431</f>
        <v>0.0921634936413679</v>
      </c>
      <c r="J431" s="53" t="n">
        <f aca="false">ROUND(AP431+AR431+AT431+AV431+AX431,0)</f>
        <v>604507</v>
      </c>
      <c r="K431" s="54" t="n">
        <f aca="false">I431-DatosMinisterio!J431</f>
        <v>-7.35522753814166E-016</v>
      </c>
      <c r="L431" s="53" t="n">
        <f aca="false">J431-DatosMinisterio!K431</f>
        <v>0</v>
      </c>
      <c r="M431" s="54" t="n">
        <f aca="false">P464/P$475</f>
        <v>0.0548895602552942</v>
      </c>
      <c r="N431" s="53" t="n">
        <f aca="false">ROUND(N$442*M431,0)</f>
        <v>6840472</v>
      </c>
      <c r="O431" s="53" t="n">
        <f aca="false">N431-DatosMinisterio!L431</f>
        <v>0</v>
      </c>
      <c r="P431" s="55" t="n">
        <f aca="false">N431+J431</f>
        <v>7444979</v>
      </c>
      <c r="Q431" s="53" t="n">
        <f aca="false">P431-DatosMinisterio!M431</f>
        <v>0</v>
      </c>
      <c r="S431" s="55" t="n">
        <f aca="false">B431+DatosMinisterio!B431</f>
        <v>6125</v>
      </c>
      <c r="T431" s="55" t="n">
        <f aca="false">C431+DatosMinisterio!C431</f>
        <v>24</v>
      </c>
      <c r="U431" s="55" t="n">
        <f aca="false">D431+DatosMinisterio!D431</f>
        <v>286.545454545455</v>
      </c>
      <c r="V431" s="55" t="n">
        <f aca="false">E431+DatosMinisterio!E431</f>
        <v>245.545454545454</v>
      </c>
      <c r="W431" s="55" t="n">
        <f aca="false">F431+DatosMinisterio!F431</f>
        <v>32</v>
      </c>
      <c r="X431" s="55" t="n">
        <f aca="false">G431+DatosMinisterio!G431</f>
        <v>76</v>
      </c>
      <c r="Y431" s="55" t="n">
        <f aca="false">H431+DatosMinisterio!H431</f>
        <v>46</v>
      </c>
      <c r="Z431" s="55" t="n">
        <f aca="false">X431+0.33*Y431</f>
        <v>91.18</v>
      </c>
      <c r="AC431" s="61" t="n">
        <f aca="false">IF(T431&gt;0,S431/T431,0)</f>
        <v>255.208333333333</v>
      </c>
      <c r="AD431" s="62" t="n">
        <f aca="false">EXP((((AC431-AC$442)/AC$443+2)/4-1.9)^3)</f>
        <v>0.165866231356473</v>
      </c>
      <c r="AE431" s="63" t="n">
        <f aca="false">S431/U431</f>
        <v>21.3753172588832</v>
      </c>
      <c r="AF431" s="62" t="n">
        <f aca="false">EXP((((AE431-AE$442)/AE$443+2)/4-1.9)^3)</f>
        <v>0.0934466559578421</v>
      </c>
      <c r="AG431" s="62" t="n">
        <f aca="false">V431/U431</f>
        <v>0.856916243654819</v>
      </c>
      <c r="AH431" s="62" t="n">
        <f aca="false">EXP((((AG431-AG$442)/AG$443+2)/4-1.9)^3)</f>
        <v>0.629397270277719</v>
      </c>
      <c r="AI431" s="62" t="n">
        <f aca="false">W431/U431</f>
        <v>0.111675126903553</v>
      </c>
      <c r="AJ431" s="62" t="n">
        <f aca="false">EXP((((AI431-AI$442)/AI$443+2)/4-1.9)^3)</f>
        <v>0.120813394353093</v>
      </c>
      <c r="AK431" s="62" t="n">
        <f aca="false">Z431/U431</f>
        <v>0.318204314720812</v>
      </c>
      <c r="AL431" s="62" t="n">
        <f aca="false">EXP((((AK431-AK$442)/AK$443+2)/4-1.9)^3)</f>
        <v>0.180310906355782</v>
      </c>
      <c r="AM431" s="62" t="n">
        <f aca="false">0.01*AD431+0.15*AF431+0.24*AH431+0.25*AJ431+0.35*AL431</f>
        <v>0.260043171386691</v>
      </c>
      <c r="AO431" s="54" t="n">
        <f aca="false">0.01*AD431/$AM$442</f>
        <v>0.000587856673083258</v>
      </c>
      <c r="AP431" s="53" t="n">
        <f aca="false">AO431*$J$442</f>
        <v>3855.79718371692</v>
      </c>
      <c r="AQ431" s="54" t="n">
        <f aca="false">0.15*AF431/$AM$442</f>
        <v>0.00496785028208116</v>
      </c>
      <c r="AR431" s="53" t="n">
        <f aca="false">AQ431*$J$442</f>
        <v>32584.512524642</v>
      </c>
      <c r="AS431" s="54" t="n">
        <f aca="false">0.24*AH431/$AM$442</f>
        <v>0.0535364502819815</v>
      </c>
      <c r="AT431" s="53" t="n">
        <f aca="false">AS431*$J$442</f>
        <v>351149.699706189</v>
      </c>
      <c r="AU431" s="54" t="n">
        <f aca="false">0.25*AJ431/$AM$442</f>
        <v>0.0107045538274258</v>
      </c>
      <c r="AV431" s="53" t="n">
        <f aca="false">AU431*$J$442</f>
        <v>70211.9928047305</v>
      </c>
      <c r="AW431" s="54" t="n">
        <f aca="false">0.35*AL431/$AM$442</f>
        <v>0.0223667825767961</v>
      </c>
      <c r="AX431" s="53" t="n">
        <f aca="false">AW431*$J$442</f>
        <v>146705.449163464</v>
      </c>
    </row>
    <row r="432" customFormat="false" ht="12.8" hidden="false" customHeight="false" outlineLevel="0" collapsed="false">
      <c r="A432" s="60" t="s">
        <v>37</v>
      </c>
      <c r="B432" s="50"/>
      <c r="C432" s="50"/>
      <c r="D432" s="50"/>
      <c r="E432" s="50"/>
      <c r="F432" s="50"/>
      <c r="G432" s="50"/>
      <c r="H432" s="50"/>
      <c r="I432" s="54" t="n">
        <f aca="false">AO432+AQ432+AS432+AU432+AW432</f>
        <v>0.00398817191442502</v>
      </c>
      <c r="J432" s="53" t="n">
        <f aca="false">ROUND(AP432+AR432+AT432+AV432+AX432,0)</f>
        <v>26159</v>
      </c>
      <c r="K432" s="54" t="n">
        <f aca="false">I432-DatosMinisterio!J432</f>
        <v>0</v>
      </c>
      <c r="L432" s="53" t="n">
        <f aca="false">J432-DatosMinisterio!K432</f>
        <v>0</v>
      </c>
      <c r="M432" s="54" t="n">
        <f aca="false">P465/P$475</f>
        <v>0.0100458425992366</v>
      </c>
      <c r="N432" s="53" t="n">
        <f aca="false">ROUND(N$442*M432,0)</f>
        <v>1251938</v>
      </c>
      <c r="O432" s="53" t="n">
        <f aca="false">N432-DatosMinisterio!L432</f>
        <v>0</v>
      </c>
      <c r="P432" s="55" t="n">
        <f aca="false">N432+J432</f>
        <v>1278097</v>
      </c>
      <c r="Q432" s="53" t="n">
        <f aca="false">P432-DatosMinisterio!M432</f>
        <v>0</v>
      </c>
      <c r="S432" s="55" t="n">
        <f aca="false">B432+DatosMinisterio!B432</f>
        <v>2762</v>
      </c>
      <c r="T432" s="55" t="n">
        <f aca="false">C432+DatosMinisterio!C432</f>
        <v>35</v>
      </c>
      <c r="U432" s="55" t="n">
        <f aca="false">D432+DatosMinisterio!D432</f>
        <v>176.75</v>
      </c>
      <c r="V432" s="55" t="n">
        <f aca="false">E432+DatosMinisterio!E432</f>
        <v>56.8863636363636</v>
      </c>
      <c r="W432" s="55" t="n">
        <f aca="false">F432+DatosMinisterio!F432</f>
        <v>4</v>
      </c>
      <c r="X432" s="55" t="n">
        <f aca="false">G432+DatosMinisterio!G432</f>
        <v>5</v>
      </c>
      <c r="Y432" s="55" t="n">
        <f aca="false">H432+DatosMinisterio!H432</f>
        <v>1</v>
      </c>
      <c r="Z432" s="55" t="n">
        <f aca="false">X432+0.33*Y432</f>
        <v>5.33</v>
      </c>
      <c r="AC432" s="61" t="n">
        <f aca="false">IF(T432&gt;0,S432/T432,0)</f>
        <v>78.9142857142857</v>
      </c>
      <c r="AD432" s="62" t="n">
        <f aca="false">EXP((((AC432-AC$442)/AC$443+2)/4-1.9)^3)</f>
        <v>0.00625399933782885</v>
      </c>
      <c r="AE432" s="63" t="n">
        <f aca="false">S432/U432</f>
        <v>15.6265912305516</v>
      </c>
      <c r="AF432" s="62" t="n">
        <f aca="false">EXP((((AE432-AE$442)/AE$443+2)/4-1.9)^3)</f>
        <v>0.0163663243060662</v>
      </c>
      <c r="AG432" s="62" t="n">
        <f aca="false">V432/U432</f>
        <v>0.321846470361322</v>
      </c>
      <c r="AH432" s="62" t="n">
        <f aca="false">EXP((((AG432-AG$442)/AG$443+2)/4-1.9)^3)</f>
        <v>0.00426989669326981</v>
      </c>
      <c r="AI432" s="62" t="n">
        <f aca="false">W432/U432</f>
        <v>0.0226308345120226</v>
      </c>
      <c r="AJ432" s="62" t="n">
        <f aca="false">EXP((((AI432-AI$442)/AI$443+2)/4-1.9)^3)</f>
        <v>0.0148656481247808</v>
      </c>
      <c r="AK432" s="62" t="n">
        <f aca="false">Z432/U432</f>
        <v>0.0301555869872702</v>
      </c>
      <c r="AL432" s="62" t="n">
        <f aca="false">EXP((((AK432-AK$442)/AK$443+2)/4-1.9)^3)</f>
        <v>0.0114117680624125</v>
      </c>
      <c r="AM432" s="62" t="n">
        <f aca="false">0.01*AD432+0.15*AF432+0.24*AH432+0.25*AJ432+0.35*AL432</f>
        <v>0.0112527946987125</v>
      </c>
      <c r="AO432" s="54" t="n">
        <f aca="false">0.01*AD432/$AM$442</f>
        <v>2.21651822322994E-005</v>
      </c>
      <c r="AP432" s="53" t="n">
        <f aca="false">AO432*$J$442</f>
        <v>145.383136980684</v>
      </c>
      <c r="AQ432" s="54" t="n">
        <f aca="false">0.15*AF432/$AM$442</f>
        <v>0.000870073390932288</v>
      </c>
      <c r="AR432" s="53" t="n">
        <f aca="false">AQ432*$J$442</f>
        <v>5706.87836677598</v>
      </c>
      <c r="AS432" s="54" t="n">
        <f aca="false">0.24*AH432/$AM$442</f>
        <v>0.000363196859636156</v>
      </c>
      <c r="AT432" s="53" t="n">
        <f aca="false">AS432*$J$442</f>
        <v>2382.23616851174</v>
      </c>
      <c r="AU432" s="54" t="n">
        <f aca="false">0.25*AJ432/$AM$442</f>
        <v>0.00131715635822804</v>
      </c>
      <c r="AV432" s="53" t="n">
        <f aca="false">AU432*$J$442</f>
        <v>8639.32997465727</v>
      </c>
      <c r="AW432" s="54" t="n">
        <f aca="false">0.35*AL432/$AM$442</f>
        <v>0.00141558012339624</v>
      </c>
      <c r="AX432" s="53" t="n">
        <f aca="false">AW432*$J$442</f>
        <v>9284.89902902543</v>
      </c>
    </row>
    <row r="433" customFormat="false" ht="12.8" hidden="false" customHeight="false" outlineLevel="0" collapsed="false">
      <c r="A433" s="60" t="s">
        <v>38</v>
      </c>
      <c r="B433" s="50"/>
      <c r="C433" s="50"/>
      <c r="D433" s="50"/>
      <c r="E433" s="50"/>
      <c r="F433" s="50"/>
      <c r="G433" s="50"/>
      <c r="H433" s="50"/>
      <c r="I433" s="54" t="n">
        <f aca="false">AO433+AQ433+AS433+AU433+AW433</f>
        <v>0.0477574532317974</v>
      </c>
      <c r="J433" s="53" t="n">
        <f aca="false">ROUND(AP433+AR433+AT433+AV433+AX433,0)</f>
        <v>313245</v>
      </c>
      <c r="K433" s="54" t="n">
        <f aca="false">I433-DatosMinisterio!J433</f>
        <v>4.57966997657877E-016</v>
      </c>
      <c r="L433" s="53" t="n">
        <f aca="false">J433-DatosMinisterio!K433</f>
        <v>0</v>
      </c>
      <c r="M433" s="54" t="n">
        <f aca="false">P466/P$475</f>
        <v>0.0361938661954538</v>
      </c>
      <c r="N433" s="53" t="n">
        <f aca="false">ROUND(N$442*M433,0)</f>
        <v>4510568</v>
      </c>
      <c r="O433" s="53" t="n">
        <f aca="false">N433-DatosMinisterio!L433</f>
        <v>0</v>
      </c>
      <c r="P433" s="55" t="n">
        <f aca="false">N433+J433</f>
        <v>4823813</v>
      </c>
      <c r="Q433" s="53" t="n">
        <f aca="false">P433-DatosMinisterio!M433</f>
        <v>0</v>
      </c>
      <c r="S433" s="55" t="n">
        <f aca="false">B433+DatosMinisterio!B433</f>
        <v>7803</v>
      </c>
      <c r="T433" s="55" t="n">
        <f aca="false">C433+DatosMinisterio!C433</f>
        <v>60</v>
      </c>
      <c r="U433" s="55" t="n">
        <f aca="false">D433+DatosMinisterio!D433</f>
        <v>270.113636363636</v>
      </c>
      <c r="V433" s="55" t="n">
        <f aca="false">E433+DatosMinisterio!E433</f>
        <v>175.977272727273</v>
      </c>
      <c r="W433" s="55" t="n">
        <f aca="false">F433+DatosMinisterio!F433</f>
        <v>12</v>
      </c>
      <c r="X433" s="55" t="n">
        <f aca="false">G433+DatosMinisterio!G433</f>
        <v>36</v>
      </c>
      <c r="Y433" s="55" t="n">
        <f aca="false">H433+DatosMinisterio!H433</f>
        <v>24</v>
      </c>
      <c r="Z433" s="55" t="n">
        <f aca="false">X433+0.33*Y433</f>
        <v>43.92</v>
      </c>
      <c r="AC433" s="61" t="n">
        <f aca="false">IF(T433&gt;0,S433/T433,0)</f>
        <v>130.05</v>
      </c>
      <c r="AD433" s="62" t="n">
        <f aca="false">EXP((((AC433-AC$442)/AC$443+2)/4-1.9)^3)</f>
        <v>0.0204627306198445</v>
      </c>
      <c r="AE433" s="63" t="n">
        <f aca="false">S433/U433</f>
        <v>28.887841817417</v>
      </c>
      <c r="AF433" s="62" t="n">
        <f aca="false">EXP((((AE433-AE$442)/AE$443+2)/4-1.9)^3)</f>
        <v>0.387873678129076</v>
      </c>
      <c r="AG433" s="62" t="n">
        <f aca="false">V433/U433</f>
        <v>0.651493479175433</v>
      </c>
      <c r="AH433" s="62" t="n">
        <f aca="false">EXP((((AG433-AG$442)/AG$443+2)/4-1.9)^3)</f>
        <v>0.216370597598444</v>
      </c>
      <c r="AI433" s="62" t="n">
        <f aca="false">W433/U433</f>
        <v>0.0444257467395878</v>
      </c>
      <c r="AJ433" s="62" t="n">
        <f aca="false">EXP((((AI433-AI$442)/AI$443+2)/4-1.9)^3)</f>
        <v>0.0271601623292707</v>
      </c>
      <c r="AK433" s="62" t="n">
        <f aca="false">Z433/U433</f>
        <v>0.162598233066891</v>
      </c>
      <c r="AL433" s="62" t="n">
        <f aca="false">EXP((((AK433-AK$442)/AK$443+2)/4-1.9)^3)</f>
        <v>0.0504142821109895</v>
      </c>
      <c r="AM433" s="62" t="n">
        <f aca="false">0.01*AD433+0.15*AF433+0.24*AH433+0.25*AJ433+0.35*AL433</f>
        <v>0.13474966177035</v>
      </c>
      <c r="AO433" s="54" t="n">
        <f aca="false">0.01*AD433/$AM$442</f>
        <v>7.25232173300431E-005</v>
      </c>
      <c r="AP433" s="53" t="n">
        <f aca="false">AO433*$J$442</f>
        <v>475.685366755487</v>
      </c>
      <c r="AQ433" s="54" t="n">
        <f aca="false">0.15*AF433/$AM$442</f>
        <v>0.0206203030119632</v>
      </c>
      <c r="AR433" s="53" t="n">
        <f aca="false">AQ433*$J$442</f>
        <v>135250.155218799</v>
      </c>
      <c r="AS433" s="54" t="n">
        <f aca="false">0.24*AH433/$AM$442</f>
        <v>0.0184044550045481</v>
      </c>
      <c r="AT433" s="53" t="n">
        <f aca="false">AS433*$J$442</f>
        <v>120716.237517867</v>
      </c>
      <c r="AU433" s="54" t="n">
        <f aca="false">0.25*AJ433/$AM$442</f>
        <v>0.00240649988498446</v>
      </c>
      <c r="AV433" s="53" t="n">
        <f aca="false">AU433*$J$442</f>
        <v>15784.4180461042</v>
      </c>
      <c r="AW433" s="54" t="n">
        <f aca="false">0.35*AL433/$AM$442</f>
        <v>0.00625367211297147</v>
      </c>
      <c r="AX433" s="53" t="n">
        <f aca="false">AW433*$J$442</f>
        <v>41018.3169217325</v>
      </c>
    </row>
    <row r="434" customFormat="false" ht="12.8" hidden="false" customHeight="false" outlineLevel="0" collapsed="false">
      <c r="A434" s="60" t="s">
        <v>39</v>
      </c>
      <c r="B434" s="50"/>
      <c r="C434" s="50"/>
      <c r="D434" s="50"/>
      <c r="E434" s="50"/>
      <c r="F434" s="50"/>
      <c r="G434" s="50"/>
      <c r="H434" s="50"/>
      <c r="I434" s="54" t="n">
        <f aca="false">AO434+AQ434+AS434+AU434+AW434</f>
        <v>0.00408863247018811</v>
      </c>
      <c r="J434" s="53" t="n">
        <f aca="false">ROUND(AP434+AR434+AT434+AV434+AX434,0)</f>
        <v>26818</v>
      </c>
      <c r="K434" s="54" t="n">
        <f aca="false">I434-DatosMinisterio!J434</f>
        <v>0</v>
      </c>
      <c r="L434" s="53" t="n">
        <f aca="false">J434-DatosMinisterio!K434</f>
        <v>0</v>
      </c>
      <c r="M434" s="54" t="n">
        <f aca="false">P467/P$475</f>
        <v>0.0134858751444392</v>
      </c>
      <c r="N434" s="53" t="n">
        <f aca="false">ROUND(N$442*M434,0)</f>
        <v>1680643</v>
      </c>
      <c r="O434" s="53" t="n">
        <f aca="false">N434-DatosMinisterio!L434</f>
        <v>0</v>
      </c>
      <c r="P434" s="55" t="n">
        <f aca="false">N434+J434</f>
        <v>1707461</v>
      </c>
      <c r="Q434" s="53" t="n">
        <f aca="false">P434-DatosMinisterio!M434</f>
        <v>0</v>
      </c>
      <c r="S434" s="55" t="n">
        <f aca="false">B434+DatosMinisterio!B434</f>
        <v>6814</v>
      </c>
      <c r="T434" s="55" t="n">
        <f aca="false">C434+DatosMinisterio!C434</f>
        <v>64</v>
      </c>
      <c r="U434" s="55" t="n">
        <f aca="false">D434+DatosMinisterio!D434</f>
        <v>549.590909090909</v>
      </c>
      <c r="V434" s="55" t="n">
        <f aca="false">E434+DatosMinisterio!E434</f>
        <v>196.227272727273</v>
      </c>
      <c r="W434" s="55" t="n">
        <f aca="false">F434+DatosMinisterio!F434</f>
        <v>16</v>
      </c>
      <c r="X434" s="55" t="n">
        <f aca="false">G434+DatosMinisterio!G434</f>
        <v>19</v>
      </c>
      <c r="Y434" s="55" t="n">
        <f aca="false">H434+DatosMinisterio!H434</f>
        <v>6</v>
      </c>
      <c r="Z434" s="55" t="n">
        <f aca="false">X434+0.33*Y434</f>
        <v>20.98</v>
      </c>
      <c r="AC434" s="61" t="n">
        <f aca="false">IF(T434&gt;0,S434/T434,0)</f>
        <v>106.46875</v>
      </c>
      <c r="AD434" s="62" t="n">
        <f aca="false">EXP((((AC434-AC$442)/AC$443+2)/4-1.9)^3)</f>
        <v>0.0121584279267292</v>
      </c>
      <c r="AE434" s="63" t="n">
        <f aca="false">S434/U434</f>
        <v>12.3983127946406</v>
      </c>
      <c r="AF434" s="62" t="n">
        <f aca="false">EXP((((AE434-AE$442)/AE$443+2)/4-1.9)^3)</f>
        <v>0.0045712185567312</v>
      </c>
      <c r="AG434" s="62" t="n">
        <f aca="false">V434/U434</f>
        <v>0.35704242825242</v>
      </c>
      <c r="AH434" s="62" t="n">
        <f aca="false">EXP((((AG434-AG$442)/AG$443+2)/4-1.9)^3)</f>
        <v>0.00763820643617488</v>
      </c>
      <c r="AI434" s="62" t="n">
        <f aca="false">W434/U434</f>
        <v>0.0291125630634356</v>
      </c>
      <c r="AJ434" s="62" t="n">
        <f aca="false">EXP((((AI434-AI$442)/AI$443+2)/4-1.9)^3)</f>
        <v>0.0179000042114401</v>
      </c>
      <c r="AK434" s="62" t="n">
        <f aca="false">Z434/U434</f>
        <v>0.03817384831693</v>
      </c>
      <c r="AL434" s="62" t="n">
        <f aca="false">EXP((((AK434-AK$442)/AK$443+2)/4-1.9)^3)</f>
        <v>0.0126308877694925</v>
      </c>
      <c r="AM434" s="62" t="n">
        <f aca="false">0.01*AD434+0.15*AF434+0.24*AH434+0.25*AJ434+0.35*AL434</f>
        <v>0.0115362483796413</v>
      </c>
      <c r="AO434" s="54" t="n">
        <f aca="false">0.01*AD434/$AM$442</f>
        <v>4.30914293553137E-005</v>
      </c>
      <c r="AP434" s="53" t="n">
        <f aca="false">AO434*$J$442</f>
        <v>282.640003181563</v>
      </c>
      <c r="AQ434" s="54" t="n">
        <f aca="false">0.15*AF434/$AM$442</f>
        <v>0.000243017036444373</v>
      </c>
      <c r="AR434" s="53" t="n">
        <f aca="false">AQ434*$J$442</f>
        <v>1593.96745435045</v>
      </c>
      <c r="AS434" s="54" t="n">
        <f aca="false">0.24*AH434/$AM$442</f>
        <v>0.000649704850059728</v>
      </c>
      <c r="AT434" s="53" t="n">
        <f aca="false">AS434*$J$442</f>
        <v>4261.46413881521</v>
      </c>
      <c r="AU434" s="54" t="n">
        <f aca="false">0.25*AJ434/$AM$442</f>
        <v>0.00158601254122949</v>
      </c>
      <c r="AV434" s="53" t="n">
        <f aca="false">AU434*$J$442</f>
        <v>10402.7783808899</v>
      </c>
      <c r="AW434" s="54" t="n">
        <f aca="false">0.35*AL434/$AM$442</f>
        <v>0.00156680661309921</v>
      </c>
      <c r="AX434" s="53" t="n">
        <f aca="false">AW434*$J$442</f>
        <v>10276.8052194269</v>
      </c>
    </row>
    <row r="435" customFormat="false" ht="12.8" hidden="false" customHeight="false" outlineLevel="0" collapsed="false">
      <c r="A435" s="60" t="s">
        <v>40</v>
      </c>
      <c r="B435" s="50"/>
      <c r="C435" s="50"/>
      <c r="D435" s="50"/>
      <c r="E435" s="50"/>
      <c r="F435" s="50"/>
      <c r="G435" s="50"/>
      <c r="H435" s="50"/>
      <c r="I435" s="54" t="n">
        <f aca="false">AO435+AQ435+AS435+AU435+AW435</f>
        <v>0.0134442451197372</v>
      </c>
      <c r="J435" s="53" t="n">
        <f aca="false">ROUND(AP435+AR435+AT435+AV435+AX435,0)</f>
        <v>88182</v>
      </c>
      <c r="K435" s="54" t="n">
        <f aca="false">I435-DatosMinisterio!J435</f>
        <v>1.31838984174237E-016</v>
      </c>
      <c r="L435" s="53" t="n">
        <f aca="false">J435-DatosMinisterio!K435</f>
        <v>0</v>
      </c>
      <c r="M435" s="54" t="n">
        <f aca="false">P468/P$475</f>
        <v>0.026685247285796</v>
      </c>
      <c r="N435" s="53" t="n">
        <f aca="false">ROUND(N$442*M435,0)</f>
        <v>3325581</v>
      </c>
      <c r="O435" s="53" t="n">
        <f aca="false">N435-DatosMinisterio!L435</f>
        <v>0</v>
      </c>
      <c r="P435" s="55" t="n">
        <f aca="false">N435+J435</f>
        <v>3413763</v>
      </c>
      <c r="Q435" s="53" t="n">
        <f aca="false">P435-DatosMinisterio!M435</f>
        <v>0</v>
      </c>
      <c r="S435" s="55" t="n">
        <f aca="false">B435+DatosMinisterio!B435</f>
        <v>5711</v>
      </c>
      <c r="T435" s="55" t="n">
        <f aca="false">C435+DatosMinisterio!C435</f>
        <v>35</v>
      </c>
      <c r="U435" s="55" t="n">
        <f aca="false">D435+DatosMinisterio!D435</f>
        <v>294.954545454545</v>
      </c>
      <c r="V435" s="55" t="n">
        <f aca="false">E435+DatosMinisterio!E435</f>
        <v>161.636363636364</v>
      </c>
      <c r="W435" s="55" t="n">
        <f aca="false">F435+DatosMinisterio!F435</f>
        <v>5</v>
      </c>
      <c r="X435" s="55" t="n">
        <f aca="false">G435+DatosMinisterio!G435</f>
        <v>13</v>
      </c>
      <c r="Y435" s="55" t="n">
        <f aca="false">H435+DatosMinisterio!H435</f>
        <v>3</v>
      </c>
      <c r="Z435" s="55" t="n">
        <f aca="false">X435+0.33*Y435</f>
        <v>13.99</v>
      </c>
      <c r="AC435" s="61" t="n">
        <f aca="false">IF(T435&gt;0,S435/T435,0)</f>
        <v>163.171428571429</v>
      </c>
      <c r="AD435" s="62" t="n">
        <f aca="false">EXP((((AC435-AC$442)/AC$443+2)/4-1.9)^3)</f>
        <v>0.0395732002420513</v>
      </c>
      <c r="AE435" s="63" t="n">
        <f aca="false">S435/U435</f>
        <v>19.3623054399754</v>
      </c>
      <c r="AF435" s="62" t="n">
        <f aca="false">EXP((((AE435-AE$442)/AE$443+2)/4-1.9)^3)</f>
        <v>0.0545481762061066</v>
      </c>
      <c r="AG435" s="62" t="n">
        <f aca="false">V435/U435</f>
        <v>0.548004314994608</v>
      </c>
      <c r="AH435" s="62" t="n">
        <f aca="false">EXP((((AG435-AG$442)/AG$443+2)/4-1.9)^3)</f>
        <v>0.0885458655820842</v>
      </c>
      <c r="AI435" s="62" t="n">
        <f aca="false">W435/U435</f>
        <v>0.0169517645245801</v>
      </c>
      <c r="AJ435" s="62" t="n">
        <f aca="false">EXP((((AI435-AI$442)/AI$443+2)/4-1.9)^3)</f>
        <v>0.0125746318490926</v>
      </c>
      <c r="AK435" s="62" t="n">
        <f aca="false">Z435/U435</f>
        <v>0.0474310371397751</v>
      </c>
      <c r="AL435" s="62" t="n">
        <f aca="false">EXP((((AK435-AK$442)/AK$443+2)/4-1.9)^3)</f>
        <v>0.0141739388477176</v>
      </c>
      <c r="AM435" s="62" t="n">
        <f aca="false">0.01*AD435+0.15*AF435+0.24*AH435+0.25*AJ435+0.35*AL435</f>
        <v>0.037933502732011</v>
      </c>
      <c r="AO435" s="54" t="n">
        <f aca="false">0.01*AD435/$AM$442</f>
        <v>0.000140253803606071</v>
      </c>
      <c r="AP435" s="53" t="n">
        <f aca="false">AO435*$J$442</f>
        <v>919.935497395095</v>
      </c>
      <c r="AQ435" s="54" t="n">
        <f aca="false">0.15*AF435/$AM$442</f>
        <v>0.00289991300143232</v>
      </c>
      <c r="AR435" s="53" t="n">
        <f aca="false">AQ435*$J$442</f>
        <v>19020.7526696957</v>
      </c>
      <c r="AS435" s="54" t="n">
        <f aca="false">0.24*AH435/$AM$442</f>
        <v>0.00753169985678294</v>
      </c>
      <c r="AT435" s="53" t="n">
        <f aca="false">AS435*$J$442</f>
        <v>49400.9993015283</v>
      </c>
      <c r="AU435" s="54" t="n">
        <f aca="false">0.25*AJ435/$AM$442</f>
        <v>0.00111416307942868</v>
      </c>
      <c r="AV435" s="53" t="n">
        <f aca="false">AU435*$J$442</f>
        <v>7307.88142852984</v>
      </c>
      <c r="AW435" s="54" t="n">
        <f aca="false">0.35*AL435/$AM$442</f>
        <v>0.00175821537848721</v>
      </c>
      <c r="AX435" s="53" t="n">
        <f aca="false">AW435*$J$442</f>
        <v>11532.2700500818</v>
      </c>
    </row>
    <row r="436" customFormat="false" ht="12.8" hidden="false" customHeight="false" outlineLevel="0" collapsed="false">
      <c r="A436" s="60" t="s">
        <v>41</v>
      </c>
      <c r="B436" s="50"/>
      <c r="C436" s="50"/>
      <c r="D436" s="50"/>
      <c r="E436" s="50"/>
      <c r="F436" s="50"/>
      <c r="G436" s="50"/>
      <c r="H436" s="50"/>
      <c r="I436" s="54" t="n">
        <f aca="false">AO436+AQ436+AS436+AU436+AW436</f>
        <v>0.0204108620946829</v>
      </c>
      <c r="J436" s="53" t="n">
        <f aca="false">ROUND(AP436+AR436+AT436+AV436+AX436,0)</f>
        <v>133876</v>
      </c>
      <c r="K436" s="54" t="n">
        <f aca="false">I436-DatosMinisterio!J436</f>
        <v>0</v>
      </c>
      <c r="L436" s="53" t="n">
        <f aca="false">J436-DatosMinisterio!K436</f>
        <v>0</v>
      </c>
      <c r="M436" s="54" t="n">
        <f aca="false">P469/P$475</f>
        <v>0.0112586602210798</v>
      </c>
      <c r="N436" s="53" t="n">
        <f aca="false">ROUND(N$442*M436,0)</f>
        <v>1403082</v>
      </c>
      <c r="O436" s="53" t="n">
        <f aca="false">N436-DatosMinisterio!L436</f>
        <v>0</v>
      </c>
      <c r="P436" s="55" t="n">
        <f aca="false">N436+J436</f>
        <v>1536958</v>
      </c>
      <c r="Q436" s="53" t="n">
        <f aca="false">P436-DatosMinisterio!M436</f>
        <v>0</v>
      </c>
      <c r="S436" s="55" t="n">
        <f aca="false">B436+DatosMinisterio!B436</f>
        <v>7667</v>
      </c>
      <c r="T436" s="55" t="n">
        <f aca="false">C436+DatosMinisterio!C436</f>
        <v>61</v>
      </c>
      <c r="U436" s="55" t="n">
        <f aca="false">D436+DatosMinisterio!D436</f>
        <v>287.021590909091</v>
      </c>
      <c r="V436" s="55" t="n">
        <f aca="false">E436+DatosMinisterio!E436</f>
        <v>137.8625</v>
      </c>
      <c r="W436" s="55" t="n">
        <f aca="false">F436+DatosMinisterio!F436</f>
        <v>2</v>
      </c>
      <c r="X436" s="55" t="n">
        <f aca="false">G436+DatosMinisterio!G436</f>
        <v>2</v>
      </c>
      <c r="Y436" s="55" t="n">
        <f aca="false">H436+DatosMinisterio!H436</f>
        <v>0</v>
      </c>
      <c r="Z436" s="55" t="n">
        <f aca="false">X436+0.33*Y436</f>
        <v>2</v>
      </c>
      <c r="AC436" s="61" t="n">
        <f aca="false">IF(T436&gt;0,S436/T436,0)</f>
        <v>125.688524590164</v>
      </c>
      <c r="AD436" s="62" t="n">
        <f aca="false">EXP((((AC436-AC$442)/AC$443+2)/4-1.9)^3)</f>
        <v>0.018645251076517</v>
      </c>
      <c r="AE436" s="63" t="n">
        <f aca="false">S436/U436</f>
        <v>26.7122761591423</v>
      </c>
      <c r="AF436" s="62" t="n">
        <f aca="false">EXP((((AE436-AE$442)/AE$443+2)/4-1.9)^3)</f>
        <v>0.280004557278653</v>
      </c>
      <c r="AG436" s="62" t="n">
        <f aca="false">V436/U436</f>
        <v>0.480321008476556</v>
      </c>
      <c r="AH436" s="62" t="n">
        <f aca="false">EXP((((AG436-AG$442)/AG$443+2)/4-1.9)^3)</f>
        <v>0.0422226337478674</v>
      </c>
      <c r="AI436" s="62" t="n">
        <f aca="false">W436/U436</f>
        <v>0.00696811690599773</v>
      </c>
      <c r="AJ436" s="62" t="n">
        <f aca="false">EXP((((AI436-AI$442)/AI$443+2)/4-1.9)^3)</f>
        <v>0.00927010897090649</v>
      </c>
      <c r="AK436" s="62" t="n">
        <f aca="false">Z436/U436</f>
        <v>0.00696811690599773</v>
      </c>
      <c r="AL436" s="62" t="n">
        <f aca="false">EXP((((AK436-AK$442)/AK$443+2)/4-1.9)^3)</f>
        <v>0.00843431406474832</v>
      </c>
      <c r="AM436" s="62" t="n">
        <f aca="false">0.01*AD436+0.15*AF436+0.24*AH436+0.25*AJ436+0.35*AL436</f>
        <v>0.0575901053674398</v>
      </c>
      <c r="AO436" s="54" t="n">
        <f aca="false">0.01*AD436/$AM$442</f>
        <v>6.60817767245639E-005</v>
      </c>
      <c r="AP436" s="53" t="n">
        <f aca="false">AO436*$J$442</f>
        <v>433.435461833222</v>
      </c>
      <c r="AQ436" s="54" t="n">
        <f aca="false">0.15*AF436/$AM$442</f>
        <v>0.0148857196076478</v>
      </c>
      <c r="AR436" s="53" t="n">
        <f aca="false">AQ436*$J$442</f>
        <v>97636.5811069715</v>
      </c>
      <c r="AS436" s="54" t="n">
        <f aca="false">0.24*AH436/$AM$442</f>
        <v>0.00359145175736082</v>
      </c>
      <c r="AT436" s="53" t="n">
        <f aca="false">AS436*$J$442</f>
        <v>23556.608618315</v>
      </c>
      <c r="AU436" s="54" t="n">
        <f aca="false">0.25*AJ436/$AM$442</f>
        <v>0.000821369029456713</v>
      </c>
      <c r="AV436" s="53" t="n">
        <f aca="false">AU436*$J$442</f>
        <v>5387.42270962185</v>
      </c>
      <c r="AW436" s="54" t="n">
        <f aca="false">0.35*AL436/$AM$442</f>
        <v>0.00104623992349307</v>
      </c>
      <c r="AX436" s="53" t="n">
        <f aca="false">AW436*$J$442</f>
        <v>6862.36821866515</v>
      </c>
    </row>
    <row r="437" customFormat="false" ht="12.8" hidden="false" customHeight="false" outlineLevel="0" collapsed="false">
      <c r="A437" s="60" t="s">
        <v>42</v>
      </c>
      <c r="B437" s="50"/>
      <c r="C437" s="50"/>
      <c r="D437" s="50"/>
      <c r="E437" s="50"/>
      <c r="F437" s="50"/>
      <c r="G437" s="50"/>
      <c r="H437" s="50"/>
      <c r="I437" s="54" t="n">
        <f aca="false">AO437+AQ437+AS437+AU437+AW437</f>
        <v>0.0355570129648624</v>
      </c>
      <c r="J437" s="53" t="n">
        <f aca="false">ROUND(AP437+AR437+AT437+AV437+AX437,0)</f>
        <v>233221</v>
      </c>
      <c r="K437" s="54" t="n">
        <f aca="false">I437-DatosMinisterio!J437</f>
        <v>0</v>
      </c>
      <c r="L437" s="53" t="n">
        <f aca="false">J437-DatosMinisterio!K437</f>
        <v>0</v>
      </c>
      <c r="M437" s="54" t="n">
        <f aca="false">P470/P$475</f>
        <v>0.0140225447011262</v>
      </c>
      <c r="N437" s="53" t="n">
        <f aca="false">ROUND(N$442*M437,0)</f>
        <v>1747524</v>
      </c>
      <c r="O437" s="53" t="n">
        <f aca="false">N437-DatosMinisterio!L437</f>
        <v>0</v>
      </c>
      <c r="P437" s="55" t="n">
        <f aca="false">N437+J437</f>
        <v>1980745</v>
      </c>
      <c r="Q437" s="53" t="n">
        <f aca="false">P437-DatosMinisterio!M437</f>
        <v>0</v>
      </c>
      <c r="S437" s="55" t="n">
        <f aca="false">B437+DatosMinisterio!B437</f>
        <v>15271</v>
      </c>
      <c r="T437" s="55" t="n">
        <f aca="false">C437+DatosMinisterio!C437</f>
        <v>75</v>
      </c>
      <c r="U437" s="55" t="n">
        <f aca="false">D437+DatosMinisterio!D437</f>
        <v>467.068181818182</v>
      </c>
      <c r="V437" s="55" t="n">
        <f aca="false">E437+DatosMinisterio!E437</f>
        <v>192.136363636364</v>
      </c>
      <c r="W437" s="55" t="n">
        <f aca="false">F437+DatosMinisterio!F437</f>
        <v>2</v>
      </c>
      <c r="X437" s="55" t="n">
        <f aca="false">G437+DatosMinisterio!G437</f>
        <v>14</v>
      </c>
      <c r="Y437" s="55" t="n">
        <f aca="false">H437+DatosMinisterio!H437</f>
        <v>2</v>
      </c>
      <c r="Z437" s="55" t="n">
        <f aca="false">X437+0.33*Y437</f>
        <v>14.66</v>
      </c>
      <c r="AC437" s="61" t="n">
        <f aca="false">IF(T437&gt;0,S437/T437,0)</f>
        <v>203.613333333333</v>
      </c>
      <c r="AD437" s="62" t="n">
        <f aca="false">EXP((((AC437-AC$442)/AC$443+2)/4-1.9)^3)</f>
        <v>0.0795735127477148</v>
      </c>
      <c r="AE437" s="63" t="n">
        <f aca="false">S437/U437</f>
        <v>32.6954406111625</v>
      </c>
      <c r="AF437" s="62" t="n">
        <f aca="false">EXP((((AE437-AE$442)/AE$443+2)/4-1.9)^3)</f>
        <v>0.594699431024991</v>
      </c>
      <c r="AG437" s="62" t="n">
        <f aca="false">V437/U437</f>
        <v>0.411366843462606</v>
      </c>
      <c r="AH437" s="62" t="n">
        <f aca="false">EXP((((AG437-AG$442)/AG$443+2)/4-1.9)^3)</f>
        <v>0.0172402804810923</v>
      </c>
      <c r="AI437" s="62" t="n">
        <f aca="false">W437/U437</f>
        <v>0.00428203007152936</v>
      </c>
      <c r="AJ437" s="62" t="n">
        <f aca="false">EXP((((AI437-AI$442)/AI$443+2)/4-1.9)^3)</f>
        <v>0.0085199933986469</v>
      </c>
      <c r="AK437" s="62" t="n">
        <f aca="false">Z437/U437</f>
        <v>0.0313872804243102</v>
      </c>
      <c r="AL437" s="62" t="n">
        <f aca="false">EXP((((AK437-AK$442)/AK$443+2)/4-1.9)^3)</f>
        <v>0.0115922607637355</v>
      </c>
      <c r="AM437" s="62" t="n">
        <f aca="false">0.01*AD437+0.15*AF437+0.24*AH437+0.25*AJ437+0.35*AL437</f>
        <v>0.100325606713657</v>
      </c>
      <c r="AO437" s="54" t="n">
        <f aca="false">0.01*AD437/$AM$442</f>
        <v>0.000282021361954543</v>
      </c>
      <c r="AP437" s="53" t="n">
        <f aca="false">AO437*$J$442</f>
        <v>1849.79982870472</v>
      </c>
      <c r="AQ437" s="54" t="n">
        <f aca="false">0.15*AF437/$AM$442</f>
        <v>0.0316156603560416</v>
      </c>
      <c r="AR437" s="53" t="n">
        <f aca="false">AQ437*$J$442</f>
        <v>207369.550681124</v>
      </c>
      <c r="AS437" s="54" t="n">
        <f aca="false">0.24*AH437/$AM$442</f>
        <v>0.00146645602453304</v>
      </c>
      <c r="AT437" s="53" t="n">
        <f aca="false">AS437*$J$442</f>
        <v>9618.59798202612</v>
      </c>
      <c r="AU437" s="54" t="n">
        <f aca="false">0.25*AJ437/$AM$442</f>
        <v>0.000754905765486368</v>
      </c>
      <c r="AV437" s="53" t="n">
        <f aca="false">AU437*$J$442</f>
        <v>4951.48504356903</v>
      </c>
      <c r="AW437" s="54" t="n">
        <f aca="false">0.35*AL437/$AM$442</f>
        <v>0.0014379694568469</v>
      </c>
      <c r="AX437" s="53" t="n">
        <f aca="false">AW437*$J$442</f>
        <v>9431.752391107</v>
      </c>
    </row>
    <row r="438" customFormat="false" ht="12.8" hidden="false" customHeight="false" outlineLevel="0" collapsed="false">
      <c r="A438" s="60" t="s">
        <v>43</v>
      </c>
      <c r="B438" s="50"/>
      <c r="C438" s="50"/>
      <c r="D438" s="50"/>
      <c r="E438" s="50"/>
      <c r="F438" s="50"/>
      <c r="G438" s="50"/>
      <c r="H438" s="50"/>
      <c r="I438" s="54" t="n">
        <f aca="false">AO438+AQ438+AS438+AU438+AW438</f>
        <v>0.0196698605970976</v>
      </c>
      <c r="J438" s="53" t="n">
        <f aca="false">ROUND(AP438+AR438+AT438+AV438+AX438,0)</f>
        <v>129016</v>
      </c>
      <c r="K438" s="54" t="n">
        <f aca="false">I438-DatosMinisterio!J438</f>
        <v>0</v>
      </c>
      <c r="L438" s="53" t="n">
        <f aca="false">J438-DatosMinisterio!K438</f>
        <v>0</v>
      </c>
      <c r="M438" s="54" t="n">
        <f aca="false">P471/P$475</f>
        <v>0.0137092803389755</v>
      </c>
      <c r="N438" s="53" t="n">
        <f aca="false">ROUND(N$442*M438,0)</f>
        <v>1708484</v>
      </c>
      <c r="O438" s="53" t="n">
        <f aca="false">N438-DatosMinisterio!L438</f>
        <v>0</v>
      </c>
      <c r="P438" s="55" t="n">
        <f aca="false">N438+J438</f>
        <v>1837500</v>
      </c>
      <c r="Q438" s="53" t="n">
        <f aca="false">P438-DatosMinisterio!M438</f>
        <v>0</v>
      </c>
      <c r="S438" s="55" t="n">
        <f aca="false">B438+DatosMinisterio!B438</f>
        <v>4636</v>
      </c>
      <c r="T438" s="55" t="n">
        <f aca="false">C438+DatosMinisterio!C438</f>
        <v>34</v>
      </c>
      <c r="U438" s="55" t="n">
        <f aca="false">D438+DatosMinisterio!D438</f>
        <v>271.159090909091</v>
      </c>
      <c r="V438" s="55" t="n">
        <f aca="false">E438+DatosMinisterio!E438</f>
        <v>160.25</v>
      </c>
      <c r="W438" s="55" t="n">
        <f aca="false">F438+DatosMinisterio!F438</f>
        <v>13</v>
      </c>
      <c r="X438" s="55" t="n">
        <f aca="false">G438+DatosMinisterio!G438</f>
        <v>27</v>
      </c>
      <c r="Y438" s="55" t="n">
        <f aca="false">H438+DatosMinisterio!H438</f>
        <v>20</v>
      </c>
      <c r="Z438" s="55" t="n">
        <f aca="false">X438+0.33*Y438</f>
        <v>33.6</v>
      </c>
      <c r="AC438" s="61" t="n">
        <f aca="false">IF(T438&gt;0,S438/T438,0)</f>
        <v>136.352941176471</v>
      </c>
      <c r="AD438" s="62" t="n">
        <f aca="false">EXP((((AC438-AC$442)/AC$443+2)/4-1.9)^3)</f>
        <v>0.0233464972261096</v>
      </c>
      <c r="AE438" s="63" t="n">
        <f aca="false">S438/U438</f>
        <v>17.0969742687118</v>
      </c>
      <c r="AF438" s="62" t="n">
        <f aca="false">EXP((((AE438-AE$442)/AE$443+2)/4-1.9)^3)</f>
        <v>0.0271750837938648</v>
      </c>
      <c r="AG438" s="62" t="n">
        <f aca="false">V438/U438</f>
        <v>0.590981476825077</v>
      </c>
      <c r="AH438" s="62" t="n">
        <f aca="false">EXP((((AG438-AG$442)/AG$443+2)/4-1.9)^3)</f>
        <v>0.132664748074366</v>
      </c>
      <c r="AI438" s="62" t="n">
        <f aca="false">W438/U438</f>
        <v>0.047942335093454</v>
      </c>
      <c r="AJ438" s="62" t="n">
        <f aca="false">EXP((((AI438-AI$442)/AI$443+2)/4-1.9)^3)</f>
        <v>0.0297624185276696</v>
      </c>
      <c r="AK438" s="62" t="n">
        <f aca="false">Z438/U438</f>
        <v>0.123912496856927</v>
      </c>
      <c r="AL438" s="62" t="n">
        <f aca="false">EXP((((AK438-AK$442)/AK$443+2)/4-1.9)^3)</f>
        <v>0.0340270479514812</v>
      </c>
      <c r="AM438" s="62" t="n">
        <f aca="false">0.01*AD438+0.15*AF438+0.24*AH438+0.25*AJ438+0.35*AL438</f>
        <v>0.0554993384941245</v>
      </c>
      <c r="AO438" s="54" t="n">
        <f aca="false">0.01*AD438/$AM$442</f>
        <v>8.27437512461015E-005</v>
      </c>
      <c r="AP438" s="53" t="n">
        <f aca="false">AO438*$J$442</f>
        <v>542.722635692026</v>
      </c>
      <c r="AQ438" s="54" t="n">
        <f aca="false">0.15*AF438/$AM$442</f>
        <v>0.00144469319214414</v>
      </c>
      <c r="AR438" s="53" t="n">
        <f aca="false">AQ438*$J$442</f>
        <v>9475.85388864922</v>
      </c>
      <c r="AS438" s="54" t="n">
        <f aca="false">0.24*AH438/$AM$442</f>
        <v>0.0112844462867165</v>
      </c>
      <c r="AT438" s="53" t="n">
        <f aca="false">AS438*$J$442</f>
        <v>74015.5520969375</v>
      </c>
      <c r="AU438" s="54" t="n">
        <f aca="false">0.25*AJ438/$AM$442</f>
        <v>0.00263707027577325</v>
      </c>
      <c r="AV438" s="53" t="n">
        <f aca="false">AU438*$J$442</f>
        <v>17296.746993208</v>
      </c>
      <c r="AW438" s="54" t="n">
        <f aca="false">0.35*AL438/$AM$442</f>
        <v>0.00422090709121762</v>
      </c>
      <c r="AX438" s="53" t="n">
        <f aca="false">AW438*$J$442</f>
        <v>27685.2546211424</v>
      </c>
    </row>
    <row r="439" customFormat="false" ht="12.8" hidden="false" customHeight="false" outlineLevel="0" collapsed="false">
      <c r="A439" s="60" t="s">
        <v>44</v>
      </c>
      <c r="B439" s="50"/>
      <c r="C439" s="50"/>
      <c r="D439" s="50"/>
      <c r="E439" s="50"/>
      <c r="F439" s="50"/>
      <c r="G439" s="50"/>
      <c r="H439" s="50"/>
      <c r="I439" s="54" t="n">
        <f aca="false">AO439+AQ439+AS439+AU439+AW439</f>
        <v>0.0173012703463075</v>
      </c>
      <c r="J439" s="53" t="n">
        <f aca="false">ROUND(AP439+AR439+AT439+AV439+AX439,0)</f>
        <v>113480</v>
      </c>
      <c r="K439" s="54" t="n">
        <f aca="false">I439-DatosMinisterio!J439</f>
        <v>1.97758476261356E-016</v>
      </c>
      <c r="L439" s="53" t="n">
        <f aca="false">J439-DatosMinisterio!K439</f>
        <v>0</v>
      </c>
      <c r="M439" s="54" t="n">
        <f aca="false">P472/P$475</f>
        <v>0.008009713884401</v>
      </c>
      <c r="N439" s="53" t="n">
        <f aca="false">ROUND(N$442*M439,0)</f>
        <v>998190</v>
      </c>
      <c r="O439" s="53" t="n">
        <f aca="false">N439-DatosMinisterio!L439</f>
        <v>0</v>
      </c>
      <c r="P439" s="55" t="n">
        <f aca="false">N439+J439</f>
        <v>1111670</v>
      </c>
      <c r="Q439" s="53" t="n">
        <f aca="false">P439-DatosMinisterio!M439</f>
        <v>0</v>
      </c>
      <c r="S439" s="55" t="n">
        <f aca="false">B439+DatosMinisterio!B439</f>
        <v>4560</v>
      </c>
      <c r="T439" s="55" t="n">
        <f aca="false">C439+DatosMinisterio!C439</f>
        <v>22</v>
      </c>
      <c r="U439" s="55" t="n">
        <f aca="false">D439+DatosMinisterio!D439</f>
        <v>239.681818181818</v>
      </c>
      <c r="V439" s="55" t="n">
        <f aca="false">E439+DatosMinisterio!E439</f>
        <v>143.227272727273</v>
      </c>
      <c r="W439" s="55" t="n">
        <f aca="false">F439+DatosMinisterio!F439</f>
        <v>1</v>
      </c>
      <c r="X439" s="55" t="n">
        <f aca="false">G439+DatosMinisterio!G439</f>
        <v>8</v>
      </c>
      <c r="Y439" s="55" t="n">
        <f aca="false">H439+DatosMinisterio!H439</f>
        <v>7</v>
      </c>
      <c r="Z439" s="55" t="n">
        <f aca="false">X439+0.33*Y439</f>
        <v>10.31</v>
      </c>
      <c r="AC439" s="61" t="n">
        <f aca="false">IF(T439&gt;0,S439/T439,0)</f>
        <v>207.272727272727</v>
      </c>
      <c r="AD439" s="62" t="n">
        <f aca="false">EXP((((AC439-AC$442)/AC$443+2)/4-1.9)^3)</f>
        <v>0.0843001751346143</v>
      </c>
      <c r="AE439" s="63" t="n">
        <f aca="false">S439/U439</f>
        <v>19.0252228333017</v>
      </c>
      <c r="AF439" s="62" t="n">
        <f aca="false">EXP((((AE439-AE$442)/AE$443+2)/4-1.9)^3)</f>
        <v>0.0494846113837117</v>
      </c>
      <c r="AG439" s="62" t="n">
        <f aca="false">V439/U439</f>
        <v>0.597572539351414</v>
      </c>
      <c r="AH439" s="62" t="n">
        <f aca="false">EXP((((AG439-AG$442)/AG$443+2)/4-1.9)^3)</f>
        <v>0.140546882387761</v>
      </c>
      <c r="AI439" s="62" t="n">
        <f aca="false">W439/U439</f>
        <v>0.00417219798975915</v>
      </c>
      <c r="AJ439" s="62" t="n">
        <f aca="false">EXP((((AI439-AI$442)/AI$443+2)/4-1.9)^3)</f>
        <v>0.0084904664412316</v>
      </c>
      <c r="AK439" s="62" t="n">
        <f aca="false">Z439/U439</f>
        <v>0.0430153612744169</v>
      </c>
      <c r="AL439" s="62" t="n">
        <f aca="false">EXP((((AK439-AK$442)/AK$443+2)/4-1.9)^3)</f>
        <v>0.0134191419883943</v>
      </c>
      <c r="AM439" s="62" t="n">
        <f aca="false">0.01*AD439+0.15*AF439+0.24*AH439+0.25*AJ439+0.35*AL439</f>
        <v>0.0488162615382115</v>
      </c>
      <c r="AO439" s="54" t="n">
        <f aca="false">0.01*AD439/$AM$442</f>
        <v>0.000298773415719959</v>
      </c>
      <c r="AP439" s="53" t="n">
        <f aca="false">AO439*$J$442</f>
        <v>1959.67783926022</v>
      </c>
      <c r="AQ439" s="54" t="n">
        <f aca="false">0.15*AF439/$AM$442</f>
        <v>0.00263072164649909</v>
      </c>
      <c r="AR439" s="53" t="n">
        <f aca="false">AQ439*$J$442</f>
        <v>17255.1058449543</v>
      </c>
      <c r="AS439" s="54" t="n">
        <f aca="false">0.24*AH439/$AM$442</f>
        <v>0.0119548996104158</v>
      </c>
      <c r="AT439" s="53" t="n">
        <f aca="false">AS439*$J$442</f>
        <v>78413.1070719875</v>
      </c>
      <c r="AU439" s="54" t="n">
        <f aca="false">0.25*AJ439/$AM$442</f>
        <v>0.000752289558014467</v>
      </c>
      <c r="AV439" s="53" t="n">
        <f aca="false">AU439*$J$442</f>
        <v>4934.32513731286</v>
      </c>
      <c r="AW439" s="54" t="n">
        <f aca="false">0.35*AL439/$AM$442</f>
        <v>0.00166458611565814</v>
      </c>
      <c r="AX439" s="53" t="n">
        <f aca="false">AW439*$J$442</f>
        <v>10918.1485057326</v>
      </c>
    </row>
    <row r="440" customFormat="false" ht="12.8" hidden="false" customHeight="false" outlineLevel="0" collapsed="false">
      <c r="A440" s="60" t="s">
        <v>45</v>
      </c>
      <c r="B440" s="50"/>
      <c r="C440" s="50"/>
      <c r="D440" s="50"/>
      <c r="E440" s="50"/>
      <c r="F440" s="50"/>
      <c r="G440" s="50"/>
      <c r="H440" s="50"/>
      <c r="I440" s="54" t="n">
        <f aca="false">AO440+AQ440+AS440+AU440+AW440</f>
        <v>0.0053303021193668</v>
      </c>
      <c r="J440" s="53" t="n">
        <f aca="false">ROUND(AP440+AR440+AT440+AV440+AX440,0)</f>
        <v>34962</v>
      </c>
      <c r="K440" s="54" t="n">
        <f aca="false">I440-DatosMinisterio!J440</f>
        <v>-2.42861286636753E-017</v>
      </c>
      <c r="L440" s="53" t="n">
        <f aca="false">J440-DatosMinisterio!K440</f>
        <v>0</v>
      </c>
      <c r="M440" s="54" t="n">
        <f aca="false">P473/P$475</f>
        <v>0.00522284103835833</v>
      </c>
      <c r="N440" s="53" t="n">
        <f aca="false">ROUND(N$442*M440,0)</f>
        <v>650883</v>
      </c>
      <c r="O440" s="53" t="n">
        <f aca="false">N440-DatosMinisterio!L440</f>
        <v>0</v>
      </c>
      <c r="P440" s="55" t="n">
        <f aca="false">N440+J440</f>
        <v>685845</v>
      </c>
      <c r="Q440" s="53" t="n">
        <f aca="false">P440-DatosMinisterio!M440</f>
        <v>0</v>
      </c>
      <c r="S440" s="55" t="n">
        <f aca="false">B440+DatosMinisterio!B440</f>
        <v>4757</v>
      </c>
      <c r="T440" s="55" t="n">
        <f aca="false">C440+DatosMinisterio!C440</f>
        <v>35</v>
      </c>
      <c r="U440" s="55" t="n">
        <f aca="false">D440+DatosMinisterio!D440</f>
        <v>330.034090909091</v>
      </c>
      <c r="V440" s="55" t="n">
        <f aca="false">E440+DatosMinisterio!E440</f>
        <v>112.529545454545</v>
      </c>
      <c r="W440" s="55" t="n">
        <f aca="false">F440+DatosMinisterio!F440</f>
        <v>11</v>
      </c>
      <c r="X440" s="55" t="n">
        <f aca="false">G440+DatosMinisterio!G440</f>
        <v>21</v>
      </c>
      <c r="Y440" s="55" t="n">
        <f aca="false">H440+DatosMinisterio!H440</f>
        <v>10</v>
      </c>
      <c r="Z440" s="55" t="n">
        <f aca="false">X440+0.33*Y440</f>
        <v>24.3</v>
      </c>
      <c r="AC440" s="61" t="n">
        <f aca="false">IF(T440&gt;0,S440/T440,0)</f>
        <v>135.914285714286</v>
      </c>
      <c r="AD440" s="62" t="n">
        <f aca="false">EXP((((AC440-AC$442)/AC$443+2)/4-1.9)^3)</f>
        <v>0.0231355261322148</v>
      </c>
      <c r="AE440" s="63" t="n">
        <f aca="false">S440/U440</f>
        <v>14.4136625004304</v>
      </c>
      <c r="AF440" s="62" t="n">
        <f aca="false">EXP((((AE440-AE$442)/AE$443+2)/4-1.9)^3)</f>
        <v>0.0104105144314501</v>
      </c>
      <c r="AG440" s="62" t="n">
        <f aca="false">V440/U440</f>
        <v>0.340963399097888</v>
      </c>
      <c r="AH440" s="62" t="n">
        <f aca="false">EXP((((AG440-AG$442)/AG$443+2)/4-1.9)^3)</f>
        <v>0.00588786031972016</v>
      </c>
      <c r="AI440" s="62" t="n">
        <f aca="false">W440/U440</f>
        <v>0.033329890162862</v>
      </c>
      <c r="AJ440" s="62" t="n">
        <f aca="false">EXP((((AI440-AI$442)/AI$443+2)/4-1.9)^3)</f>
        <v>0.0201393061139792</v>
      </c>
      <c r="AK440" s="62" t="n">
        <f aca="false">Z440/U440</f>
        <v>0.0736287573597769</v>
      </c>
      <c r="AL440" s="62" t="n">
        <f aca="false">EXP((((AK440-AK$442)/AK$443+2)/4-1.9)^3)</f>
        <v>0.0194252173054711</v>
      </c>
      <c r="AM440" s="62" t="n">
        <f aca="false">0.01*AD440+0.15*AF440+0.24*AH440+0.25*AJ440+0.35*AL440</f>
        <v>0.0150396714881822</v>
      </c>
      <c r="AO440" s="54" t="n">
        <f aca="false">0.01*AD440/$AM$442</f>
        <v>8.19960356661461E-005</v>
      </c>
      <c r="AP440" s="53" t="n">
        <f aca="false">AO440*$J$442</f>
        <v>537.818311628998</v>
      </c>
      <c r="AQ440" s="54" t="n">
        <f aca="false">0.15*AF440/$AM$442</f>
        <v>0.000553448130644949</v>
      </c>
      <c r="AR440" s="53" t="n">
        <f aca="false">AQ440*$J$442</f>
        <v>3630.10890440628</v>
      </c>
      <c r="AS440" s="54" t="n">
        <f aca="false">0.24*AH440/$AM$442</f>
        <v>0.00050082063612202</v>
      </c>
      <c r="AT440" s="53" t="n">
        <f aca="false">AS440*$J$442</f>
        <v>3284.92111551331</v>
      </c>
      <c r="AU440" s="54" t="n">
        <f aca="false">0.25*AJ440/$AM$442</f>
        <v>0.00178442371806911</v>
      </c>
      <c r="AV440" s="53" t="n">
        <f aca="false">AU440*$J$442</f>
        <v>11704.1725674416</v>
      </c>
      <c r="AW440" s="54" t="n">
        <f aca="false">0.35*AL440/$AM$442</f>
        <v>0.00240961359886457</v>
      </c>
      <c r="AX440" s="53" t="n">
        <f aca="false">AW440*$J$442</f>
        <v>15804.8411351999</v>
      </c>
    </row>
    <row r="441" customFormat="false" ht="12.8" hidden="false" customHeight="false" outlineLevel="0" collapsed="false">
      <c r="A441" s="64" t="s">
        <v>46</v>
      </c>
      <c r="B441" s="50"/>
      <c r="C441" s="50"/>
      <c r="D441" s="50"/>
      <c r="E441" s="50"/>
      <c r="F441" s="50"/>
      <c r="G441" s="50"/>
      <c r="H441" s="50"/>
      <c r="I441" s="65" t="n">
        <f aca="false">AO441+AQ441+AS441+AU441+AW441</f>
        <v>0.0128443439847464</v>
      </c>
      <c r="J441" s="66" t="n">
        <f aca="false">ROUND(AP441+AR441+AT441+AV441+AX441,0)</f>
        <v>84247</v>
      </c>
      <c r="K441" s="54" t="n">
        <f aca="false">I441-DatosMinisterio!J441</f>
        <v>-6.07153216591883E-017</v>
      </c>
      <c r="L441" s="53" t="n">
        <f aca="false">J441-DatosMinisterio!K441</f>
        <v>0</v>
      </c>
      <c r="M441" s="54" t="n">
        <f aca="false">P474/P$475</f>
        <v>0.00603046528110518</v>
      </c>
      <c r="N441" s="53" t="n">
        <f aca="false">ROUND(N$442*M441,0)</f>
        <v>751531</v>
      </c>
      <c r="O441" s="53" t="n">
        <f aca="false">N441-DatosMinisterio!L441</f>
        <v>0</v>
      </c>
      <c r="P441" s="55" t="n">
        <f aca="false">N441+J441</f>
        <v>835778</v>
      </c>
      <c r="Q441" s="53" t="n">
        <f aca="false">P441-DatosMinisterio!M441</f>
        <v>0</v>
      </c>
      <c r="S441" s="67" t="n">
        <f aca="false">B441+DatosMinisterio!B441</f>
        <v>5243</v>
      </c>
      <c r="T441" s="67" t="n">
        <f aca="false">C441+DatosMinisterio!C441</f>
        <v>26</v>
      </c>
      <c r="U441" s="67" t="n">
        <f aca="false">D441+DatosMinisterio!D441</f>
        <v>250.272727272727</v>
      </c>
      <c r="V441" s="67" t="n">
        <f aca="false">E441+DatosMinisterio!E441</f>
        <v>116.704545454545</v>
      </c>
      <c r="W441" s="67" t="n">
        <f aca="false">F441+DatosMinisterio!F441</f>
        <v>7</v>
      </c>
      <c r="X441" s="67" t="n">
        <f aca="false">G441+DatosMinisterio!G441</f>
        <v>23</v>
      </c>
      <c r="Y441" s="67" t="n">
        <f aca="false">H441+DatosMinisterio!H441</f>
        <v>12</v>
      </c>
      <c r="Z441" s="67" t="n">
        <f aca="false">X441+0.33*Y441</f>
        <v>26.96</v>
      </c>
      <c r="AC441" s="61" t="n">
        <f aca="false">IF(T441&gt;0,S441/T441,0)</f>
        <v>201.653846153846</v>
      </c>
      <c r="AD441" s="62" t="n">
        <f aca="false">EXP((((AC441-AC$442)/AC$443+2)/4-1.9)^3)</f>
        <v>0.077124246188249</v>
      </c>
      <c r="AE441" s="63" t="n">
        <f aca="false">S441/U441</f>
        <v>20.949146385761</v>
      </c>
      <c r="AF441" s="62" t="n">
        <f aca="false">EXP((((AE441-AE$442)/AE$443+2)/4-1.9)^3)</f>
        <v>0.0838903409804455</v>
      </c>
      <c r="AG441" s="62" t="n">
        <f aca="false">V441/U441</f>
        <v>0.466309480566653</v>
      </c>
      <c r="AH441" s="62" t="n">
        <f aca="false">EXP((((AG441-AG$442)/AG$443+2)/4-1.9)^3)</f>
        <v>0.0356191322700937</v>
      </c>
      <c r="AI441" s="62" t="n">
        <f aca="false">W441/U441</f>
        <v>0.0279694878314566</v>
      </c>
      <c r="AJ441" s="62" t="n">
        <f aca="false">EXP((((AI441-AI$442)/AI$443+2)/4-1.9)^3)</f>
        <v>0.0173301704085961</v>
      </c>
      <c r="AK441" s="62" t="n">
        <f aca="false">Z441/U441</f>
        <v>0.107722484562296</v>
      </c>
      <c r="AL441" s="62" t="n">
        <f aca="false">EXP((((AK441-AK$442)/AK$443+2)/4-1.9)^3)</f>
        <v>0.0285855100199038</v>
      </c>
      <c r="AM441" s="62" t="n">
        <f aca="false">0.01*AD441+0.15*AF441+0.24*AH441+0.25*AJ441+0.35*AL441</f>
        <v>0.0362408564628872</v>
      </c>
      <c r="AO441" s="54" t="n">
        <f aca="false">0.01*AD441/$AM$442</f>
        <v>0.000273340766275925</v>
      </c>
      <c r="AP441" s="53" t="n">
        <f aca="false">AO441*$J$442</f>
        <v>1792.8631332428</v>
      </c>
      <c r="AQ441" s="54" t="n">
        <f aca="false">0.15*AF441/$AM$442</f>
        <v>0.00445981346075784</v>
      </c>
      <c r="AR441" s="53" t="n">
        <f aca="false">AQ441*$J$442</f>
        <v>29252.2598947471</v>
      </c>
      <c r="AS441" s="54" t="n">
        <f aca="false">0.24*AH441/$AM$442</f>
        <v>0.00302975877703405</v>
      </c>
      <c r="AT441" s="53" t="n">
        <f aca="false">AS441*$J$442</f>
        <v>19872.4211099922</v>
      </c>
      <c r="AU441" s="54" t="n">
        <f aca="false">0.25*AJ441/$AM$442</f>
        <v>0.00153552296887791</v>
      </c>
      <c r="AV441" s="53" t="n">
        <f aca="false">AU441*$J$442</f>
        <v>10071.6133881388</v>
      </c>
      <c r="AW441" s="54" t="n">
        <f aca="false">0.35*AL441/$AM$442</f>
        <v>0.00354590801180071</v>
      </c>
      <c r="AX441" s="53" t="n">
        <f aca="false">AW441*$J$442</f>
        <v>23257.8836843178</v>
      </c>
    </row>
    <row r="442" customFormat="false" ht="12.8" hidden="false" customHeight="false" outlineLevel="0" collapsed="false">
      <c r="A442" s="71" t="s">
        <v>49</v>
      </c>
      <c r="B442" s="50"/>
      <c r="C442" s="50"/>
      <c r="D442" s="50"/>
      <c r="E442" s="50"/>
      <c r="F442" s="50"/>
      <c r="G442" s="50"/>
      <c r="H442" s="50"/>
      <c r="I442" s="76" t="n">
        <f aca="false">SUM(I415:I441)</f>
        <v>1</v>
      </c>
      <c r="J442" s="74" t="n">
        <f aca="false">DatosMinisterio!K442</f>
        <v>6559077</v>
      </c>
      <c r="K442" s="72" t="n">
        <f aca="false">I442-DatosMinisterio!J442</f>
        <v>0</v>
      </c>
      <c r="L442" s="74" t="n">
        <f aca="false">J442-DatosMinisterio!K442</f>
        <v>0</v>
      </c>
      <c r="M442" s="72"/>
      <c r="N442" s="74" t="n">
        <f aca="false">DatosMinisterio!L442</f>
        <v>124622452</v>
      </c>
      <c r="O442" s="74"/>
      <c r="P442" s="76" t="n">
        <f aca="false">DatosMinisterio!M442</f>
        <v>131181529</v>
      </c>
      <c r="Q442" s="74"/>
      <c r="S442" s="76"/>
      <c r="T442" s="76"/>
      <c r="U442" s="76"/>
      <c r="V442" s="76"/>
      <c r="W442" s="76"/>
      <c r="X442" s="76"/>
      <c r="Y442" s="76"/>
      <c r="Z442" s="76"/>
      <c r="AB442" s="77" t="s">
        <v>225</v>
      </c>
      <c r="AC442" s="77" t="n">
        <f aca="false">AVERAGE(AC417:AC441)</f>
        <v>190.572238233776</v>
      </c>
      <c r="AD442" s="76"/>
      <c r="AE442" s="77" t="n">
        <f aca="false">AVERAGE(AE417:AE441)</f>
        <v>19.9496094727916</v>
      </c>
      <c r="AF442" s="76"/>
      <c r="AG442" s="79" t="n">
        <f aca="false">AVERAGE(AG417:AG441)</f>
        <v>0.517292911339663</v>
      </c>
      <c r="AH442" s="76"/>
      <c r="AI442" s="79" t="n">
        <f aca="false">AVERAGE(AI417:AI441)</f>
        <v>0.0803072321353926</v>
      </c>
      <c r="AJ442" s="76"/>
      <c r="AK442" s="79" t="n">
        <f aca="false">AVERAGE(AK417:AK441)</f>
        <v>0.188291805572023</v>
      </c>
      <c r="AL442" s="76"/>
      <c r="AM442" s="79" t="n">
        <f aca="false">SUM(AM417:AM441)</f>
        <v>2.8215420348385</v>
      </c>
      <c r="AO442" s="72" t="n">
        <f aca="false">SUM(AO415:AO441)</f>
        <v>0.00959151685441063</v>
      </c>
      <c r="AP442" s="74" t="n">
        <f aca="false">SUM(AP415:AP441)</f>
        <v>62911.4975948771</v>
      </c>
      <c r="AQ442" s="72" t="n">
        <f aca="false">SUM(AQ415:AQ441)</f>
        <v>0.15112147307171</v>
      </c>
      <c r="AR442" s="74" t="n">
        <f aca="false">SUM(AR415:AR441)</f>
        <v>991217.378230776</v>
      </c>
      <c r="AS442" s="72" t="n">
        <f aca="false">SUM(AS415:AS441)</f>
        <v>0.233449931065957</v>
      </c>
      <c r="AT442" s="74" t="n">
        <f aca="false">SUM(AT415:AT441)</f>
        <v>1531216.07350631</v>
      </c>
      <c r="AU442" s="72" t="n">
        <f aca="false">SUM(AU415:AU441)</f>
        <v>0.255362058401128</v>
      </c>
      <c r="AV442" s="74" t="n">
        <f aca="false">SUM(AV415:AV441)</f>
        <v>1674939.4039315</v>
      </c>
      <c r="AW442" s="72" t="n">
        <f aca="false">SUM(AW415:AW441)</f>
        <v>0.350475020606794</v>
      </c>
      <c r="AX442" s="74" t="n">
        <f aca="false">SUM(AX415:AX441)</f>
        <v>2298792.64673655</v>
      </c>
    </row>
    <row r="443" customFormat="false" ht="12.8" hidden="false" customHeight="false" outlineLevel="0" collapsed="false">
      <c r="A443" s="31" t="s">
        <v>50</v>
      </c>
      <c r="B443" s="25"/>
      <c r="C443" s="25"/>
      <c r="D443" s="25"/>
      <c r="E443" s="25"/>
      <c r="F443" s="25"/>
      <c r="G443" s="25"/>
      <c r="H443" s="25"/>
      <c r="I443" s="25"/>
      <c r="S443" s="25"/>
      <c r="T443" s="25"/>
      <c r="U443" s="25"/>
      <c r="V443" s="25"/>
      <c r="W443" s="25"/>
      <c r="X443" s="25"/>
      <c r="Y443" s="25"/>
      <c r="Z443" s="25"/>
      <c r="AB443" s="77" t="s">
        <v>226</v>
      </c>
      <c r="AC443" s="77" t="n">
        <f aca="false">_xlfn.STDEV.P(AC417:AC441)</f>
        <v>87.6626390864377</v>
      </c>
      <c r="AD443" s="76"/>
      <c r="AE443" s="77" t="n">
        <f aca="false">_xlfn.STDEV.P(AE417:AE441)</f>
        <v>5.3463163791601</v>
      </c>
      <c r="AF443" s="76"/>
      <c r="AG443" s="79" t="n">
        <f aca="false">_xlfn.STDEV.P(AG417:AG441)</f>
        <v>0.13554888364555</v>
      </c>
      <c r="AH443" s="76"/>
      <c r="AI443" s="79" t="n">
        <f aca="false">_xlfn.STDEV.P(AI417:AI441)</f>
        <v>0.0672086874996082</v>
      </c>
      <c r="AJ443" s="76"/>
      <c r="AK443" s="79" t="n">
        <f aca="false">_xlfn.STDEV.P(AK417:AK441)</f>
        <v>0.159624816822344</v>
      </c>
      <c r="AL443" s="76"/>
      <c r="AM443" s="79"/>
    </row>
    <row r="444" customFormat="false" ht="12.8" hidden="false" customHeight="false" outlineLevel="0" collapsed="false">
      <c r="A444" s="31" t="s">
        <v>167</v>
      </c>
      <c r="B444" s="25"/>
      <c r="C444" s="25"/>
      <c r="D444" s="25"/>
      <c r="E444" s="25"/>
      <c r="F444" s="25"/>
      <c r="G444" s="25"/>
      <c r="H444" s="25"/>
      <c r="I444" s="25"/>
      <c r="S444" s="25"/>
      <c r="T444" s="25"/>
      <c r="U444" s="25"/>
      <c r="V444" s="25"/>
      <c r="W444" s="25"/>
      <c r="X444" s="25"/>
      <c r="Y444" s="25"/>
      <c r="Z444" s="25"/>
      <c r="AB444" s="1" t="n">
        <f aca="false">MIN(AC444:AL444)</f>
        <v>-2.07203640836974</v>
      </c>
      <c r="AC444" s="1" t="n">
        <f aca="false">(MIN(AC417:AC441)-AC442)/AC443</f>
        <v>-1.54960061571581</v>
      </c>
      <c r="AE444" s="1" t="n">
        <f aca="false">(MIN(AE417:AE441)-AE442)/AE443</f>
        <v>-1.67720935237708</v>
      </c>
      <c r="AG444" s="1" t="n">
        <f aca="false">(MIN(AG417:AG441)-AG442)/AG443</f>
        <v>-2.07203640836974</v>
      </c>
      <c r="AI444" s="1" t="n">
        <f aca="false">(MIN(AI417:AI441)-AI442)/AI443</f>
        <v>-1.13281536923448</v>
      </c>
      <c r="AK444" s="1" t="n">
        <f aca="false">(MIN(AK417:AK441)-AK442)/AK443</f>
        <v>-1.13593670630696</v>
      </c>
    </row>
    <row r="445" customFormat="false" ht="12.8" hidden="false" customHeight="false" outlineLevel="0" collapsed="false">
      <c r="B445" s="25"/>
      <c r="C445" s="25"/>
      <c r="D445" s="25"/>
      <c r="E445" s="25"/>
      <c r="F445" s="25"/>
      <c r="G445" s="25"/>
      <c r="H445" s="25"/>
      <c r="I445" s="25"/>
      <c r="S445" s="25"/>
      <c r="T445" s="25"/>
      <c r="U445" s="25"/>
      <c r="V445" s="25"/>
      <c r="W445" s="25"/>
      <c r="X445" s="25"/>
      <c r="Y445" s="25"/>
      <c r="Z445" s="25"/>
      <c r="AB445" s="1" t="n">
        <f aca="false">MAX(AC445:AM445)</f>
        <v>3.40607651805524</v>
      </c>
      <c r="AC445" s="1" t="n">
        <f aca="false">(MAX(AC417:AC441)-AC442)/AC443</f>
        <v>3.40607651805524</v>
      </c>
      <c r="AE445" s="1" t="n">
        <f aca="false">(MAX(AE417:AE441)-AE442)/AE443</f>
        <v>2.38403982002524</v>
      </c>
      <c r="AG445" s="1" t="n">
        <f aca="false">(MAX(AG417:AG441)-AG442)/AG443</f>
        <v>2.50554134553588</v>
      </c>
      <c r="AI445" s="1" t="n">
        <f aca="false">(MAX(AI417:AI441)-AI442)/AI443</f>
        <v>2.63293759047431</v>
      </c>
      <c r="AK445" s="1" t="n">
        <f aca="false">(MAX(AK417:AK441)-AK442)/AK443</f>
        <v>3.05310363465369</v>
      </c>
    </row>
    <row r="446" customFormat="false" ht="12.8" hidden="false" customHeight="false" outlineLevel="0" collapsed="false">
      <c r="A446" s="40" t="s">
        <v>186</v>
      </c>
      <c r="B446" s="40"/>
      <c r="C446" s="40"/>
      <c r="D446" s="40"/>
      <c r="E446" s="40"/>
      <c r="F446" s="40"/>
      <c r="G446" s="40"/>
      <c r="H446" s="40"/>
      <c r="I446" s="40"/>
      <c r="J446" s="40"/>
      <c r="S446" s="40"/>
      <c r="T446" s="40"/>
      <c r="U446" s="40"/>
      <c r="V446" s="40"/>
      <c r="W446" s="40"/>
      <c r="X446" s="40"/>
      <c r="Y446" s="40"/>
      <c r="Z446" s="40"/>
    </row>
    <row r="447" customFormat="false" ht="12.8" hidden="false" customHeight="false" outlineLevel="0" collapsed="false">
      <c r="A447" s="40" t="s">
        <v>187</v>
      </c>
      <c r="B447" s="40"/>
      <c r="C447" s="40"/>
      <c r="D447" s="40"/>
      <c r="E447" s="40"/>
      <c r="F447" s="40"/>
      <c r="G447" s="40"/>
      <c r="H447" s="40"/>
      <c r="I447" s="40"/>
      <c r="J447" s="40"/>
      <c r="S447" s="40"/>
      <c r="T447" s="40"/>
      <c r="U447" s="40"/>
      <c r="V447" s="40"/>
      <c r="W447" s="40"/>
      <c r="X447" s="40"/>
      <c r="Y447" s="40"/>
      <c r="Z447" s="40"/>
    </row>
    <row r="448" customFormat="false" ht="15.8" hidden="false" customHeight="true" outlineLevel="0" collapsed="false">
      <c r="A448" s="41" t="s">
        <v>8</v>
      </c>
      <c r="B448" s="45" t="s">
        <v>206</v>
      </c>
      <c r="C448" s="45"/>
      <c r="D448" s="45"/>
      <c r="E448" s="45"/>
      <c r="F448" s="45"/>
      <c r="G448" s="45"/>
      <c r="H448" s="45"/>
      <c r="I448" s="41" t="s">
        <v>10</v>
      </c>
      <c r="J448" s="43" t="s">
        <v>11</v>
      </c>
      <c r="K448" s="44" t="s">
        <v>207</v>
      </c>
      <c r="L448" s="43" t="s">
        <v>208</v>
      </c>
      <c r="M448" s="44" t="s">
        <v>209</v>
      </c>
      <c r="N448" s="43" t="s">
        <v>12</v>
      </c>
      <c r="O448" s="43" t="s">
        <v>210</v>
      </c>
      <c r="P448" s="41" t="s">
        <v>211</v>
      </c>
      <c r="Q448" s="43" t="s">
        <v>212</v>
      </c>
      <c r="S448" s="45" t="s">
        <v>206</v>
      </c>
      <c r="T448" s="45"/>
      <c r="U448" s="45"/>
      <c r="V448" s="45"/>
      <c r="W448" s="45"/>
      <c r="X448" s="45"/>
      <c r="Y448" s="45"/>
      <c r="Z448" s="45"/>
      <c r="AC448" s="46" t="s">
        <v>214</v>
      </c>
      <c r="AD448" s="46"/>
      <c r="AE448" s="46" t="s">
        <v>215</v>
      </c>
      <c r="AF448" s="46"/>
      <c r="AG448" s="46" t="s">
        <v>216</v>
      </c>
      <c r="AH448" s="46"/>
      <c r="AI448" s="46" t="s">
        <v>217</v>
      </c>
      <c r="AJ448" s="46"/>
      <c r="AK448" s="46" t="s">
        <v>218</v>
      </c>
      <c r="AL448" s="46"/>
      <c r="AM448" s="47" t="s">
        <v>219</v>
      </c>
      <c r="AO448" s="46" t="s">
        <v>214</v>
      </c>
      <c r="AP448" s="46"/>
      <c r="AQ448" s="46" t="s">
        <v>215</v>
      </c>
      <c r="AR448" s="46"/>
      <c r="AS448" s="46" t="s">
        <v>216</v>
      </c>
      <c r="AT448" s="46"/>
      <c r="AU448" s="46" t="s">
        <v>217</v>
      </c>
      <c r="AV448" s="46"/>
      <c r="AW448" s="47" t="s">
        <v>218</v>
      </c>
      <c r="AX448" s="47"/>
    </row>
    <row r="449" customFormat="false" ht="37.3" hidden="false" customHeight="false" outlineLevel="0" collapsed="false">
      <c r="A449" s="41"/>
      <c r="B449" s="46" t="s">
        <v>188</v>
      </c>
      <c r="C449" s="46" t="s">
        <v>189</v>
      </c>
      <c r="D449" s="46" t="s">
        <v>190</v>
      </c>
      <c r="E449" s="46" t="s">
        <v>191</v>
      </c>
      <c r="F449" s="46" t="s">
        <v>192</v>
      </c>
      <c r="G449" s="46" t="s">
        <v>193</v>
      </c>
      <c r="H449" s="46" t="s">
        <v>194</v>
      </c>
      <c r="I449" s="41"/>
      <c r="J449" s="43"/>
      <c r="K449" s="44"/>
      <c r="L449" s="43"/>
      <c r="M449" s="44"/>
      <c r="N449" s="43"/>
      <c r="O449" s="43"/>
      <c r="P449" s="41"/>
      <c r="Q449" s="43"/>
      <c r="S449" s="46" t="s">
        <v>188</v>
      </c>
      <c r="T449" s="46" t="s">
        <v>189</v>
      </c>
      <c r="U449" s="46" t="s">
        <v>190</v>
      </c>
      <c r="V449" s="46" t="s">
        <v>191</v>
      </c>
      <c r="W449" s="46" t="s">
        <v>192</v>
      </c>
      <c r="X449" s="46" t="s">
        <v>193</v>
      </c>
      <c r="Y449" s="46" t="s">
        <v>194</v>
      </c>
      <c r="Z449" s="41" t="s">
        <v>21</v>
      </c>
      <c r="AC449" s="46" t="s">
        <v>220</v>
      </c>
      <c r="AD449" s="46" t="s">
        <v>221</v>
      </c>
      <c r="AE449" s="46" t="s">
        <v>220</v>
      </c>
      <c r="AF449" s="46" t="s">
        <v>221</v>
      </c>
      <c r="AG449" s="46" t="s">
        <v>220</v>
      </c>
      <c r="AH449" s="46" t="s">
        <v>221</v>
      </c>
      <c r="AI449" s="46" t="s">
        <v>220</v>
      </c>
      <c r="AJ449" s="46" t="s">
        <v>221</v>
      </c>
      <c r="AK449" s="46" t="s">
        <v>220</v>
      </c>
      <c r="AL449" s="46" t="s">
        <v>221</v>
      </c>
      <c r="AM449" s="48" t="s">
        <v>222</v>
      </c>
      <c r="AO449" s="46" t="s">
        <v>223</v>
      </c>
      <c r="AP449" s="46" t="s">
        <v>224</v>
      </c>
      <c r="AQ449" s="46" t="s">
        <v>223</v>
      </c>
      <c r="AR449" s="46" t="s">
        <v>224</v>
      </c>
      <c r="AS449" s="46" t="s">
        <v>223</v>
      </c>
      <c r="AT449" s="46" t="s">
        <v>224</v>
      </c>
      <c r="AU449" s="46" t="s">
        <v>223</v>
      </c>
      <c r="AV449" s="46" t="s">
        <v>224</v>
      </c>
      <c r="AW449" s="46" t="s">
        <v>223</v>
      </c>
      <c r="AX449" s="48" t="s">
        <v>224</v>
      </c>
    </row>
    <row r="450" customFormat="false" ht="12.8" hidden="false" customHeight="false" outlineLevel="0" collapsed="false">
      <c r="A450" s="49" t="s">
        <v>22</v>
      </c>
      <c r="B450" s="50" t="n">
        <v>0</v>
      </c>
      <c r="C450" s="50"/>
      <c r="D450" s="50"/>
      <c r="E450" s="50"/>
      <c r="F450" s="50"/>
      <c r="G450" s="50"/>
      <c r="H450" s="50"/>
      <c r="I450" s="51" t="n">
        <f aca="false">AO450+AQ450+AS450+AU450+AW450</f>
        <v>0.159944259762385</v>
      </c>
      <c r="J450" s="52" t="n">
        <f aca="false">ROUND(AP450+AR450+AT450+AV450+AX450,0)</f>
        <v>981372</v>
      </c>
      <c r="K450" s="51" t="n">
        <f aca="false">I450-DatosMinisterio!J450</f>
        <v>0</v>
      </c>
      <c r="L450" s="52" t="n">
        <f aca="false">J450-DatosMinisterio!K450</f>
        <v>0</v>
      </c>
      <c r="M450" s="54" t="n">
        <f aca="false">P483/P$508</f>
        <v>0.209082767383176</v>
      </c>
      <c r="N450" s="53" t="n">
        <f aca="false">ROUND(N$475*M450,0)</f>
        <v>24374562</v>
      </c>
      <c r="O450" s="53" t="n">
        <f aca="false">N450-DatosMinisterio!L450</f>
        <v>0</v>
      </c>
      <c r="P450" s="55" t="n">
        <f aca="false">N450+J450</f>
        <v>25355934</v>
      </c>
      <c r="Q450" s="53" t="n">
        <f aca="false">P450-DatosMinisterio!M450</f>
        <v>0</v>
      </c>
      <c r="S450" s="56" t="n">
        <f aca="false">B450+DatosMinisterio!B450</f>
        <v>24502</v>
      </c>
      <c r="T450" s="56" t="n">
        <f aca="false">C450+DatosMinisterio!C450</f>
        <v>65</v>
      </c>
      <c r="U450" s="56" t="n">
        <f aca="false">D450+DatosMinisterio!D450</f>
        <v>1643.225</v>
      </c>
      <c r="V450" s="56" t="n">
        <f aca="false">E450+DatosMinisterio!E450</f>
        <v>843.338636363636</v>
      </c>
      <c r="W450" s="56" t="n">
        <f aca="false">F450+DatosMinisterio!F450</f>
        <v>386</v>
      </c>
      <c r="X450" s="56" t="n">
        <f aca="false">G450+DatosMinisterio!G450</f>
        <v>1081</v>
      </c>
      <c r="Y450" s="56" t="n">
        <f aca="false">H450+DatosMinisterio!H450</f>
        <v>130</v>
      </c>
      <c r="Z450" s="56" t="n">
        <f aca="false">X450+0.33*Y450</f>
        <v>1123.9</v>
      </c>
      <c r="AC450" s="57" t="n">
        <f aca="false">IF(T450&gt;0,S450/T450,0)</f>
        <v>376.953846153846</v>
      </c>
      <c r="AD450" s="58" t="n">
        <f aca="false">EXP((((AC450-AC$475)/AC$476+2)/4-1.9)^3)</f>
        <v>0.515529952015292</v>
      </c>
      <c r="AE450" s="59" t="n">
        <f aca="false">S450/U450</f>
        <v>14.9109221196123</v>
      </c>
      <c r="AF450" s="58" t="n">
        <f aca="false">EXP((((AE450-AE$475)/AE$476+2)/4-1.9)^3)</f>
        <v>0.00650030280977137</v>
      </c>
      <c r="AG450" s="58" t="n">
        <f aca="false">V450/U450</f>
        <v>0.51322164424448</v>
      </c>
      <c r="AH450" s="58" t="n">
        <f aca="false">EXP((((AG450-AG$475)/AG$476+2)/4-1.9)^3)</f>
        <v>0.0617969484384222</v>
      </c>
      <c r="AI450" s="58" t="n">
        <f aca="false">W450/U450</f>
        <v>0.234903923686653</v>
      </c>
      <c r="AJ450" s="58" t="n">
        <f aca="false">EXP((((AI450-AI$475)/AI$476+2)/4-1.9)^3)</f>
        <v>0.643457941715009</v>
      </c>
      <c r="AK450" s="58" t="n">
        <f aca="false">Z450/U450</f>
        <v>0.683959895936345</v>
      </c>
      <c r="AL450" s="58" t="n">
        <f aca="false">EXP((((AK450-AK$475)/AK$476+2)/4-1.9)^3)</f>
        <v>0.766126504053033</v>
      </c>
      <c r="AM450" s="58" t="n">
        <f aca="false">0.01*AD450+0.15*AF450+0.24*AH450+0.25*AJ450+0.35*AL450</f>
        <v>0.449970374414154</v>
      </c>
      <c r="AO450" s="51" t="n">
        <f aca="false">0.01*AD450/$AM$475</f>
        <v>0.00183247745293852</v>
      </c>
      <c r="AP450" s="52" t="n">
        <f aca="false">AO450*$J$475</f>
        <v>11243.5557302018</v>
      </c>
      <c r="AQ450" s="51" t="n">
        <f aca="false">0.15*AF450/$AM$475</f>
        <v>0.000346584857667754</v>
      </c>
      <c r="AR450" s="52" t="n">
        <f aca="false">AQ450*$J$475</f>
        <v>2126.54521679519</v>
      </c>
      <c r="AS450" s="51" t="n">
        <f aca="false">0.24*AH450/$AM$475</f>
        <v>0.005271849562857</v>
      </c>
      <c r="AT450" s="52" t="n">
        <f aca="false">AS450*$J$475</f>
        <v>32346.555896866</v>
      </c>
      <c r="AU450" s="51" t="n">
        <f aca="false">0.25*AJ450/$AM$475</f>
        <v>0.0571801000842723</v>
      </c>
      <c r="AV450" s="52" t="n">
        <f aca="false">AU450*$J$475</f>
        <v>350840.683428371</v>
      </c>
      <c r="AW450" s="51" t="n">
        <f aca="false">0.35*AL450/$AM$475</f>
        <v>0.0953132478046497</v>
      </c>
      <c r="AX450" s="52" t="n">
        <f aca="false">AW450*$J$475</f>
        <v>584814.733627211</v>
      </c>
    </row>
    <row r="451" customFormat="false" ht="12.8" hidden="false" customHeight="false" outlineLevel="0" collapsed="false">
      <c r="A451" s="60" t="s">
        <v>23</v>
      </c>
      <c r="B451" s="50"/>
      <c r="C451" s="50"/>
      <c r="D451" s="50"/>
      <c r="E451" s="50"/>
      <c r="F451" s="50"/>
      <c r="G451" s="50"/>
      <c r="H451" s="50"/>
      <c r="I451" s="54" t="n">
        <f aca="false">AO451+AQ451+AS451+AU451+AW451</f>
        <v>0.104957119192806</v>
      </c>
      <c r="J451" s="53" t="n">
        <f aca="false">ROUND(AP451+AR451+AT451+AV451+AX451,0)</f>
        <v>643987</v>
      </c>
      <c r="K451" s="54" t="n">
        <f aca="false">I451-DatosMinisterio!J451</f>
        <v>0</v>
      </c>
      <c r="L451" s="53" t="n">
        <f aca="false">J451-DatosMinisterio!K451</f>
        <v>0</v>
      </c>
      <c r="M451" s="54" t="n">
        <f aca="false">P484/P$508</f>
        <v>0.130493748300611</v>
      </c>
      <c r="N451" s="53" t="n">
        <f aca="false">ROUND(N$475*M451,0)</f>
        <v>15212770</v>
      </c>
      <c r="O451" s="53" t="n">
        <f aca="false">N451-DatosMinisterio!L451</f>
        <v>0</v>
      </c>
      <c r="P451" s="55" t="n">
        <f aca="false">N451+J451</f>
        <v>15856757</v>
      </c>
      <c r="Q451" s="53" t="n">
        <f aca="false">P451-DatosMinisterio!M451</f>
        <v>0</v>
      </c>
      <c r="S451" s="55" t="n">
        <f aca="false">B451+DatosMinisterio!B451</f>
        <v>18264</v>
      </c>
      <c r="T451" s="55" t="n">
        <f aca="false">C451+DatosMinisterio!C451</f>
        <v>38</v>
      </c>
      <c r="U451" s="55" t="n">
        <f aca="false">D451+DatosMinisterio!D451</f>
        <v>1533.18181818182</v>
      </c>
      <c r="V451" s="55" t="n">
        <f aca="false">E451+DatosMinisterio!E451</f>
        <v>855.068181818182</v>
      </c>
      <c r="W451" s="55" t="n">
        <f aca="false">F451+DatosMinisterio!F451</f>
        <v>312</v>
      </c>
      <c r="X451" s="55" t="n">
        <f aca="false">G451+DatosMinisterio!G451</f>
        <v>670</v>
      </c>
      <c r="Y451" s="55" t="n">
        <f aca="false">H451+DatosMinisterio!H451</f>
        <v>146</v>
      </c>
      <c r="Z451" s="55" t="n">
        <f aca="false">X451+0.33*Y451</f>
        <v>718.18</v>
      </c>
      <c r="AC451" s="61" t="n">
        <f aca="false">IF(T451&gt;0,S451/T451,0)</f>
        <v>480.631578947368</v>
      </c>
      <c r="AD451" s="62" t="n">
        <f aca="false">EXP((((AC451-AC$475)/AC$476+2)/4-1.9)^3)</f>
        <v>0.836315308482754</v>
      </c>
      <c r="AE451" s="63" t="n">
        <f aca="false">S451/U451</f>
        <v>11.912481470501</v>
      </c>
      <c r="AF451" s="62" t="n">
        <f aca="false">EXP((((AE451-AE$475)/AE$476+2)/4-1.9)^3)</f>
        <v>0.0012013806467017</v>
      </c>
      <c r="AG451" s="62" t="n">
        <f aca="false">V451/U451</f>
        <v>0.557708271568336</v>
      </c>
      <c r="AH451" s="62" t="n">
        <f aca="false">EXP((((AG451-AG$475)/AG$476+2)/4-1.9)^3)</f>
        <v>0.0967795179065021</v>
      </c>
      <c r="AI451" s="62" t="n">
        <f aca="false">W451/U451</f>
        <v>0.203498369404091</v>
      </c>
      <c r="AJ451" s="62" t="n">
        <f aca="false">EXP((((AI451-AI$475)/AI$476+2)/4-1.9)^3)</f>
        <v>0.500711084241236</v>
      </c>
      <c r="AK451" s="62" t="n">
        <f aca="false">Z451/U451</f>
        <v>0.468424547880225</v>
      </c>
      <c r="AL451" s="62" t="n">
        <f aca="false">EXP((((AK451-AK$475)/AK$476+2)/4-1.9)^3)</f>
        <v>0.395220329488738</v>
      </c>
      <c r="AM451" s="62" t="n">
        <f aca="false">0.01*AD451+0.15*AF451+0.24*AH451+0.25*AJ451+0.35*AL451</f>
        <v>0.295275330860761</v>
      </c>
      <c r="AO451" s="54" t="n">
        <f aca="false">0.01*AD451/$AM$475</f>
        <v>0.0029727253292482</v>
      </c>
      <c r="AP451" s="53" t="n">
        <f aca="false">AO451*$J$475</f>
        <v>18239.7894480975</v>
      </c>
      <c r="AQ451" s="54" t="n">
        <f aca="false">0.15*AF451/$AM$475</f>
        <v>6.40555298156251E-005</v>
      </c>
      <c r="AR451" s="53" t="n">
        <f aca="false">AQ451*$J$475</f>
        <v>393.026347011618</v>
      </c>
      <c r="AS451" s="54" t="n">
        <f aca="false">0.24*AH451/$AM$475</f>
        <v>0.00825618533053136</v>
      </c>
      <c r="AT451" s="53" t="n">
        <f aca="false">AS451*$J$475</f>
        <v>50657.5836629506</v>
      </c>
      <c r="AU451" s="54" t="n">
        <f aca="false">0.25*AJ451/$AM$475</f>
        <v>0.0444950758303005</v>
      </c>
      <c r="AV451" s="53" t="n">
        <f aca="false">AU451*$J$475</f>
        <v>273009.01520796</v>
      </c>
      <c r="AW451" s="54" t="n">
        <f aca="false">0.35*AL451/$AM$475</f>
        <v>0.0491690771729102</v>
      </c>
      <c r="AX451" s="53" t="n">
        <f aca="false">AW451*$J$475</f>
        <v>301687.346007828</v>
      </c>
    </row>
    <row r="452" customFormat="false" ht="12.8" hidden="false" customHeight="false" outlineLevel="0" collapsed="false">
      <c r="A452" s="60" t="s">
        <v>24</v>
      </c>
      <c r="B452" s="50"/>
      <c r="C452" s="50"/>
      <c r="D452" s="50"/>
      <c r="E452" s="50"/>
      <c r="F452" s="50"/>
      <c r="G452" s="50"/>
      <c r="H452" s="50"/>
      <c r="I452" s="54" t="n">
        <f aca="false">AO452+AQ452+AS452+AU452+AW452</f>
        <v>0.067707832554237</v>
      </c>
      <c r="J452" s="53" t="n">
        <f aca="false">ROUND(AP452+AR452+AT452+AV452+AX452,0)</f>
        <v>415436</v>
      </c>
      <c r="K452" s="54" t="n">
        <f aca="false">I452-DatosMinisterio!J452</f>
        <v>-2.77555756156289E-016</v>
      </c>
      <c r="L452" s="53" t="n">
        <f aca="false">J452-DatosMinisterio!K452</f>
        <v>0</v>
      </c>
      <c r="M452" s="54" t="n">
        <f aca="false">P485/P$508</f>
        <v>0.0751576425875534</v>
      </c>
      <c r="N452" s="53" t="n">
        <f aca="false">ROUND(N$475*M452,0)</f>
        <v>8761768</v>
      </c>
      <c r="O452" s="53" t="n">
        <f aca="false">N452-DatosMinisterio!L452</f>
        <v>0</v>
      </c>
      <c r="P452" s="55" t="n">
        <f aca="false">N452+J452</f>
        <v>9177204</v>
      </c>
      <c r="Q452" s="53" t="n">
        <f aca="false">P452-DatosMinisterio!M452</f>
        <v>0</v>
      </c>
      <c r="S452" s="55" t="n">
        <f aca="false">B452+DatosMinisterio!B452</f>
        <v>19361</v>
      </c>
      <c r="T452" s="55" t="n">
        <f aca="false">C452+DatosMinisterio!C452</f>
        <v>90</v>
      </c>
      <c r="U452" s="55" t="n">
        <f aca="false">D452+DatosMinisterio!D452</f>
        <v>1169.52272727273</v>
      </c>
      <c r="V452" s="55" t="n">
        <f aca="false">E452+DatosMinisterio!E452</f>
        <v>743.409090909091</v>
      </c>
      <c r="W452" s="55" t="n">
        <f aca="false">F452+DatosMinisterio!F452</f>
        <v>151</v>
      </c>
      <c r="X452" s="55" t="n">
        <f aca="false">G452+DatosMinisterio!G452</f>
        <v>430</v>
      </c>
      <c r="Y452" s="55" t="n">
        <f aca="false">H452+DatosMinisterio!H452</f>
        <v>76</v>
      </c>
      <c r="Z452" s="55" t="n">
        <f aca="false">X452+0.33*Y452</f>
        <v>455.08</v>
      </c>
      <c r="AC452" s="61" t="n">
        <f aca="false">IF(T452&gt;0,S452/T452,0)</f>
        <v>215.122222222222</v>
      </c>
      <c r="AD452" s="62" t="n">
        <f aca="false">EXP((((AC452-AC$475)/AC$476+2)/4-1.9)^3)</f>
        <v>0.0838814589299089</v>
      </c>
      <c r="AE452" s="63" t="n">
        <f aca="false">S452/U452</f>
        <v>16.554616296469</v>
      </c>
      <c r="AF452" s="62" t="n">
        <f aca="false">EXP((((AE452-AE$475)/AE$476+2)/4-1.9)^3)</f>
        <v>0.014355625914222</v>
      </c>
      <c r="AG452" s="62" t="n">
        <f aca="false">V452/U452</f>
        <v>0.635651683864823</v>
      </c>
      <c r="AH452" s="62" t="n">
        <f aca="false">EXP((((AG452-AG$475)/AG$476+2)/4-1.9)^3)</f>
        <v>0.188167974860669</v>
      </c>
      <c r="AI452" s="62" t="n">
        <f aca="false">W452/U452</f>
        <v>0.12911249732797</v>
      </c>
      <c r="AJ452" s="62" t="n">
        <f aca="false">EXP((((AI452-AI$475)/AI$476+2)/4-1.9)^3)</f>
        <v>0.196316621020827</v>
      </c>
      <c r="AK452" s="62" t="n">
        <f aca="false">Z452/U452</f>
        <v>0.38911599525836</v>
      </c>
      <c r="AL452" s="62" t="n">
        <f aca="false">EXP((((AK452-AK$475)/AK$476+2)/4-1.9)^3)</f>
        <v>0.266429925912549</v>
      </c>
      <c r="AM452" s="62" t="n">
        <f aca="false">0.01*AD452+0.15*AF452+0.24*AH452+0.25*AJ452+0.35*AL452</f>
        <v>0.190482101767592</v>
      </c>
      <c r="AO452" s="54" t="n">
        <f aca="false">0.01*AD452/$AM$475</f>
        <v>0.000298160915011368</v>
      </c>
      <c r="AP452" s="53" t="n">
        <f aca="false">AO452*$J$475</f>
        <v>1829.42980232715</v>
      </c>
      <c r="AQ452" s="54" t="n">
        <f aca="false">0.15*AF452/$AM$475</f>
        <v>0.000765417044377222</v>
      </c>
      <c r="AR452" s="53" t="n">
        <f aca="false">AQ452*$J$475</f>
        <v>4696.3793096069</v>
      </c>
      <c r="AS452" s="54" t="n">
        <f aca="false">0.24*AH452/$AM$475</f>
        <v>0.0160524634481164</v>
      </c>
      <c r="AT452" s="53" t="n">
        <f aca="false">AS452*$J$475</f>
        <v>98493.3086606327</v>
      </c>
      <c r="AU452" s="54" t="n">
        <f aca="false">0.25*AJ452/$AM$475</f>
        <v>0.017445435529567</v>
      </c>
      <c r="AV452" s="53" t="n">
        <f aca="false">AU452*$J$475</f>
        <v>107040.185569426</v>
      </c>
      <c r="AW452" s="54" t="n">
        <f aca="false">0.35*AL452/$AM$475</f>
        <v>0.0331463556171651</v>
      </c>
      <c r="AX452" s="53" t="n">
        <f aca="false">AW452*$J$475</f>
        <v>203376.525062863</v>
      </c>
    </row>
    <row r="453" customFormat="false" ht="12.8" hidden="false" customHeight="false" outlineLevel="0" collapsed="false">
      <c r="A453" s="60" t="s">
        <v>25</v>
      </c>
      <c r="B453" s="50"/>
      <c r="C453" s="50"/>
      <c r="D453" s="50"/>
      <c r="E453" s="50"/>
      <c r="F453" s="50"/>
      <c r="G453" s="50"/>
      <c r="H453" s="50"/>
      <c r="I453" s="54" t="n">
        <f aca="false">AO453+AQ453+AS453+AU453+AW453</f>
        <v>0.0584364176418172</v>
      </c>
      <c r="J453" s="53" t="n">
        <f aca="false">ROUND(AP453+AR453+AT453+AV453+AX453,0)</f>
        <v>358549</v>
      </c>
      <c r="K453" s="54" t="n">
        <f aca="false">I453-DatosMinisterio!J453</f>
        <v>0</v>
      </c>
      <c r="L453" s="53" t="n">
        <f aca="false">J453-DatosMinisterio!K453</f>
        <v>0</v>
      </c>
      <c r="M453" s="54" t="n">
        <f aca="false">P486/P$508</f>
        <v>0.0560296850050986</v>
      </c>
      <c r="N453" s="53" t="n">
        <f aca="false">ROUND(N$475*M453,0)</f>
        <v>6531858</v>
      </c>
      <c r="O453" s="53" t="n">
        <f aca="false">N453-DatosMinisterio!L453</f>
        <v>0</v>
      </c>
      <c r="P453" s="55" t="n">
        <f aca="false">N453+J453</f>
        <v>6890407</v>
      </c>
      <c r="Q453" s="53" t="n">
        <f aca="false">P453-DatosMinisterio!M453</f>
        <v>0</v>
      </c>
      <c r="S453" s="55" t="n">
        <f aca="false">B453+DatosMinisterio!B453</f>
        <v>12778</v>
      </c>
      <c r="T453" s="55" t="n">
        <f aca="false">C453+DatosMinisterio!C453</f>
        <v>55</v>
      </c>
      <c r="U453" s="55" t="n">
        <f aca="false">D453+DatosMinisterio!D453</f>
        <v>502.340909090909</v>
      </c>
      <c r="V453" s="55" t="n">
        <f aca="false">E453+DatosMinisterio!E453</f>
        <v>346.130681818182</v>
      </c>
      <c r="W453" s="55" t="n">
        <f aca="false">F453+DatosMinisterio!F453</f>
        <v>54</v>
      </c>
      <c r="X453" s="55" t="n">
        <f aca="false">G453+DatosMinisterio!G453</f>
        <v>91</v>
      </c>
      <c r="Y453" s="55" t="n">
        <f aca="false">H453+DatosMinisterio!H453</f>
        <v>37</v>
      </c>
      <c r="Z453" s="55" t="n">
        <f aca="false">X453+0.33*Y453</f>
        <v>103.21</v>
      </c>
      <c r="AC453" s="61" t="n">
        <f aca="false">IF(T453&gt;0,S453/T453,0)</f>
        <v>232.327272727273</v>
      </c>
      <c r="AD453" s="62" t="n">
        <f aca="false">EXP((((AC453-AC$475)/AC$476+2)/4-1.9)^3)</f>
        <v>0.109962968760079</v>
      </c>
      <c r="AE453" s="63" t="n">
        <f aca="false">S453/U453</f>
        <v>25.4369090168755</v>
      </c>
      <c r="AF453" s="62" t="n">
        <f aca="false">EXP((((AE453-AE$475)/AE$476+2)/4-1.9)^3)</f>
        <v>0.2591787100858</v>
      </c>
      <c r="AG453" s="62" t="n">
        <f aca="false">V453/U453</f>
        <v>0.689035425055423</v>
      </c>
      <c r="AH453" s="62" t="n">
        <f aca="false">EXP((((AG453-AG$475)/AG$476+2)/4-1.9)^3)</f>
        <v>0.273410440369973</v>
      </c>
      <c r="AI453" s="62" t="n">
        <f aca="false">W453/U453</f>
        <v>0.107496719902276</v>
      </c>
      <c r="AJ453" s="62" t="n">
        <f aca="false">EXP((((AI453-AI$475)/AI$476+2)/4-1.9)^3)</f>
        <v>0.134480302582259</v>
      </c>
      <c r="AK453" s="62" t="n">
        <f aca="false">Z453/U453</f>
        <v>0.20545808261322</v>
      </c>
      <c r="AL453" s="62" t="n">
        <f aca="false">EXP((((AK453-AK$475)/AK$476+2)/4-1.9)^3)</f>
        <v>0.0719538848681879</v>
      </c>
      <c r="AM453" s="62" t="n">
        <f aca="false">0.01*AD453+0.15*AF453+0.24*AH453+0.25*AJ453+0.35*AL453</f>
        <v>0.164398877238695</v>
      </c>
      <c r="AO453" s="54" t="n">
        <f aca="false">0.01*AD453/$AM$475</f>
        <v>0.000390868969151672</v>
      </c>
      <c r="AP453" s="53" t="n">
        <f aca="false">AO453*$J$475</f>
        <v>2398.25981532051</v>
      </c>
      <c r="AQ453" s="54" t="n">
        <f aca="false">0.15*AF453/$AM$475</f>
        <v>0.0138189587430556</v>
      </c>
      <c r="AR453" s="53" t="n">
        <f aca="false">AQ453*$J$475</f>
        <v>84789.16480623</v>
      </c>
      <c r="AS453" s="54" t="n">
        <f aca="false">0.24*AH453/$AM$475</f>
        <v>0.0233244318201448</v>
      </c>
      <c r="AT453" s="53" t="n">
        <f aca="false">AS453*$J$475</f>
        <v>143112.019536476</v>
      </c>
      <c r="AU453" s="54" t="n">
        <f aca="false">0.25*AJ453/$AM$475</f>
        <v>0.0119504270015251</v>
      </c>
      <c r="AV453" s="53" t="n">
        <f aca="false">AU453*$J$475</f>
        <v>73324.3903088084</v>
      </c>
      <c r="AW453" s="54" t="n">
        <f aca="false">0.35*AL453/$AM$475</f>
        <v>0.00895173110793997</v>
      </c>
      <c r="AX453" s="53" t="n">
        <f aca="false">AW453*$J$475</f>
        <v>54925.2529314917</v>
      </c>
    </row>
    <row r="454" customFormat="false" ht="12.8" hidden="false" customHeight="false" outlineLevel="0" collapsed="false">
      <c r="A454" s="60" t="s">
        <v>26</v>
      </c>
      <c r="B454" s="50"/>
      <c r="C454" s="50"/>
      <c r="D454" s="50"/>
      <c r="E454" s="50"/>
      <c r="F454" s="50"/>
      <c r="G454" s="50"/>
      <c r="H454" s="50"/>
      <c r="I454" s="54" t="n">
        <f aca="false">AO454+AQ454+AS454+AU454+AW454</f>
        <v>0.0873055854503931</v>
      </c>
      <c r="J454" s="53" t="n">
        <f aca="false">ROUND(AP454+AR454+AT454+AV454+AX454,0)</f>
        <v>535682</v>
      </c>
      <c r="K454" s="54" t="n">
        <f aca="false">I454-DatosMinisterio!J454</f>
        <v>0</v>
      </c>
      <c r="L454" s="53" t="n">
        <f aca="false">J454-DatosMinisterio!K454</f>
        <v>0</v>
      </c>
      <c r="M454" s="54" t="n">
        <f aca="false">P487/P$508</f>
        <v>0.0483731285650312</v>
      </c>
      <c r="N454" s="53" t="n">
        <f aca="false">ROUND(N$475*M454,0)</f>
        <v>5639268</v>
      </c>
      <c r="O454" s="53" t="n">
        <f aca="false">N454-DatosMinisterio!L454</f>
        <v>0</v>
      </c>
      <c r="P454" s="55" t="n">
        <f aca="false">N454+J454</f>
        <v>6174950</v>
      </c>
      <c r="Q454" s="53" t="n">
        <f aca="false">P454-DatosMinisterio!M454</f>
        <v>0</v>
      </c>
      <c r="S454" s="55" t="n">
        <f aca="false">B454+DatosMinisterio!B454</f>
        <v>9512</v>
      </c>
      <c r="T454" s="55" t="n">
        <f aca="false">C454+DatosMinisterio!C454</f>
        <v>73</v>
      </c>
      <c r="U454" s="55" t="n">
        <f aca="false">D454+DatosMinisterio!D454</f>
        <v>353.272727272727</v>
      </c>
      <c r="V454" s="55" t="n">
        <f aca="false">E454+DatosMinisterio!E454</f>
        <v>192.613636363636</v>
      </c>
      <c r="W454" s="55" t="n">
        <f aca="false">F454+DatosMinisterio!F454</f>
        <v>60</v>
      </c>
      <c r="X454" s="55" t="n">
        <f aca="false">G454+DatosMinisterio!G454</f>
        <v>131</v>
      </c>
      <c r="Y454" s="55" t="n">
        <f aca="false">H454+DatosMinisterio!H454</f>
        <v>3</v>
      </c>
      <c r="Z454" s="55" t="n">
        <f aca="false">X454+0.33*Y454</f>
        <v>131.99</v>
      </c>
      <c r="AC454" s="61" t="n">
        <f aca="false">IF(T454&gt;0,S454/T454,0)</f>
        <v>130.301369863014</v>
      </c>
      <c r="AD454" s="62" t="n">
        <f aca="false">EXP((((AC454-AC$475)/AC$476+2)/4-1.9)^3)</f>
        <v>0.015930485402988</v>
      </c>
      <c r="AE454" s="63" t="n">
        <f aca="false">S454/U454</f>
        <v>26.9253731343284</v>
      </c>
      <c r="AF454" s="62" t="n">
        <f aca="false">EXP((((AE454-AE$475)/AE$476+2)/4-1.9)^3)</f>
        <v>0.346916220451625</v>
      </c>
      <c r="AG454" s="62" t="n">
        <f aca="false">V454/U454</f>
        <v>0.54522645393721</v>
      </c>
      <c r="AH454" s="62" t="n">
        <f aca="false">EXP((((AG454-AG$475)/AG$476+2)/4-1.9)^3)</f>
        <v>0.0857856970912104</v>
      </c>
      <c r="AI454" s="62" t="n">
        <f aca="false">W454/U454</f>
        <v>0.169840452907875</v>
      </c>
      <c r="AJ454" s="62" t="n">
        <f aca="false">EXP((((AI454-AI$475)/AI$476+2)/4-1.9)^3)</f>
        <v>0.34980647288244</v>
      </c>
      <c r="AK454" s="62" t="n">
        <f aca="false">Z454/U454</f>
        <v>0.373620689655173</v>
      </c>
      <c r="AL454" s="62" t="n">
        <f aca="false">EXP((((AK454-AK$475)/AK$476+2)/4-1.9)^3)</f>
        <v>0.243941248870991</v>
      </c>
      <c r="AM454" s="62" t="n">
        <f aca="false">0.01*AD454+0.15*AF454+0.24*AH454+0.25*AJ454+0.35*AL454</f>
        <v>0.245616360549121</v>
      </c>
      <c r="AO454" s="54" t="n">
        <f aca="false">0.01*AD454/$AM$475</f>
        <v>5.66257211656168E-005</v>
      </c>
      <c r="AP454" s="53" t="n">
        <f aca="false">AO454*$J$475</f>
        <v>347.43917349025</v>
      </c>
      <c r="AQ454" s="54" t="n">
        <f aca="false">0.15*AF454/$AM$475</f>
        <v>0.0184969704345343</v>
      </c>
      <c r="AR454" s="53" t="n">
        <f aca="false">AQ454*$J$475</f>
        <v>113492.101955788</v>
      </c>
      <c r="AS454" s="54" t="n">
        <f aca="false">0.24*AH454/$AM$475</f>
        <v>0.00731831103537946</v>
      </c>
      <c r="AT454" s="53" t="n">
        <f aca="false">AS454*$J$475</f>
        <v>44903.0561578212</v>
      </c>
      <c r="AU454" s="54" t="n">
        <f aca="false">0.25*AJ454/$AM$475</f>
        <v>0.03108512279176</v>
      </c>
      <c r="AV454" s="53" t="n">
        <f aca="false">AU454*$J$475</f>
        <v>190729.392019998</v>
      </c>
      <c r="AW454" s="54" t="n">
        <f aca="false">0.35*AL454/$AM$475</f>
        <v>0.0303485554675537</v>
      </c>
      <c r="AX454" s="53" t="n">
        <f aca="false">AW454*$J$475</f>
        <v>186210.026313491</v>
      </c>
    </row>
    <row r="455" customFormat="false" ht="12.8" hidden="false" customHeight="false" outlineLevel="0" collapsed="false">
      <c r="A455" s="60" t="s">
        <v>27</v>
      </c>
      <c r="B455" s="50"/>
      <c r="C455" s="50"/>
      <c r="D455" s="50"/>
      <c r="E455" s="50"/>
      <c r="F455" s="50"/>
      <c r="G455" s="50"/>
      <c r="H455" s="50"/>
      <c r="I455" s="54" t="n">
        <f aca="false">AO455+AQ455+AS455+AU455+AW455</f>
        <v>0.0401431622382531</v>
      </c>
      <c r="J455" s="53" t="n">
        <f aca="false">ROUND(AP455+AR455+AT455+AV455+AX455,0)</f>
        <v>246307</v>
      </c>
      <c r="K455" s="54" t="n">
        <f aca="false">I455-DatosMinisterio!J455</f>
        <v>0</v>
      </c>
      <c r="L455" s="53" t="n">
        <f aca="false">J455-DatosMinisterio!K455</f>
        <v>0</v>
      </c>
      <c r="M455" s="54" t="n">
        <f aca="false">P488/P$508</f>
        <v>0.0688754541709885</v>
      </c>
      <c r="N455" s="53" t="n">
        <f aca="false">ROUND(N$475*M455,0)</f>
        <v>8029399</v>
      </c>
      <c r="O455" s="53" t="n">
        <f aca="false">N455-DatosMinisterio!L455</f>
        <v>0</v>
      </c>
      <c r="P455" s="55" t="n">
        <f aca="false">N455+J455</f>
        <v>8275706</v>
      </c>
      <c r="Q455" s="53" t="n">
        <f aca="false">P455-DatosMinisterio!M455</f>
        <v>0</v>
      </c>
      <c r="S455" s="55" t="n">
        <f aca="false">B455+DatosMinisterio!B455</f>
        <v>17441</v>
      </c>
      <c r="T455" s="55" t="n">
        <f aca="false">C455+DatosMinisterio!C455</f>
        <v>93</v>
      </c>
      <c r="U455" s="55" t="n">
        <f aca="false">D455+DatosMinisterio!D455</f>
        <v>879.136363636364</v>
      </c>
      <c r="V455" s="55" t="n">
        <f aca="false">E455+DatosMinisterio!E455</f>
        <v>487.318181818182</v>
      </c>
      <c r="W455" s="55" t="n">
        <f aca="false">F455+DatosMinisterio!F455</f>
        <v>111</v>
      </c>
      <c r="X455" s="55" t="n">
        <f aca="false">G455+DatosMinisterio!G455</f>
        <v>208</v>
      </c>
      <c r="Y455" s="55" t="n">
        <f aca="false">H455+DatosMinisterio!H455</f>
        <v>21</v>
      </c>
      <c r="Z455" s="55" t="n">
        <f aca="false">X455+0.33*Y455</f>
        <v>214.93</v>
      </c>
      <c r="AC455" s="61" t="n">
        <f aca="false">IF(T455&gt;0,S455/T455,0)</f>
        <v>187.537634408602</v>
      </c>
      <c r="AD455" s="62" t="n">
        <f aca="false">EXP((((AC455-AC$475)/AC$476+2)/4-1.9)^3)</f>
        <v>0.0519661257730105</v>
      </c>
      <c r="AE455" s="63" t="n">
        <f aca="false">S455/U455</f>
        <v>19.8387880668011</v>
      </c>
      <c r="AF455" s="62" t="n">
        <f aca="false">EXP((((AE455-AE$475)/AE$476+2)/4-1.9)^3)</f>
        <v>0.054021162909923</v>
      </c>
      <c r="AG455" s="62" t="n">
        <f aca="false">V455/U455</f>
        <v>0.554314668321183</v>
      </c>
      <c r="AH455" s="62" t="n">
        <f aca="false">EXP((((AG455-AG$475)/AG$476+2)/4-1.9)^3)</f>
        <v>0.0936955662119882</v>
      </c>
      <c r="AI455" s="62" t="n">
        <f aca="false">W455/U455</f>
        <v>0.12626027609741</v>
      </c>
      <c r="AJ455" s="62" t="n">
        <f aca="false">EXP((((AI455-AI$475)/AI$476+2)/4-1.9)^3)</f>
        <v>0.187316563511601</v>
      </c>
      <c r="AK455" s="62" t="n">
        <f aca="false">Z455/U455</f>
        <v>0.24447856884339</v>
      </c>
      <c r="AL455" s="62" t="n">
        <f aca="false">EXP((((AK455-AK$475)/AK$476+2)/4-1.9)^3)</f>
        <v>0.0999875490597449</v>
      </c>
      <c r="AM455" s="62" t="n">
        <f aca="false">0.01*AD455+0.15*AF455+0.24*AH455+0.25*AJ455+0.35*AL455</f>
        <v>0.112934554633907</v>
      </c>
      <c r="AO455" s="54" t="n">
        <f aca="false">0.01*AD455/$AM$475</f>
        <v>0.000184716238936946</v>
      </c>
      <c r="AP455" s="53" t="n">
        <f aca="false">AO455*$J$475</f>
        <v>1133.36582855652</v>
      </c>
      <c r="AQ455" s="54" t="n">
        <f aca="false">0.15*AF455/$AM$475</f>
        <v>0.00288031459550431</v>
      </c>
      <c r="AR455" s="53" t="n">
        <f aca="false">AQ455*$J$475</f>
        <v>17672.7837077256</v>
      </c>
      <c r="AS455" s="54" t="n">
        <f aca="false">0.24*AH455/$AM$475</f>
        <v>0.00799309581230384</v>
      </c>
      <c r="AT455" s="53" t="n">
        <f aca="false">AS455*$J$475</f>
        <v>49043.3418857983</v>
      </c>
      <c r="AU455" s="54" t="n">
        <f aca="false">0.25*AJ455/$AM$475</f>
        <v>0.0166456564674419</v>
      </c>
      <c r="AV455" s="53" t="n">
        <f aca="false">AU455*$J$475</f>
        <v>102132.970780817</v>
      </c>
      <c r="AW455" s="54" t="n">
        <f aca="false">0.35*AL455/$AM$475</f>
        <v>0.0124393791240661</v>
      </c>
      <c r="AX455" s="53" t="n">
        <f aca="false">AW455*$J$475</f>
        <v>76324.460203461</v>
      </c>
    </row>
    <row r="456" customFormat="false" ht="12.8" hidden="false" customHeight="false" outlineLevel="0" collapsed="false">
      <c r="A456" s="60" t="s">
        <v>28</v>
      </c>
      <c r="B456" s="50"/>
      <c r="C456" s="50"/>
      <c r="D456" s="50"/>
      <c r="E456" s="50"/>
      <c r="F456" s="50"/>
      <c r="G456" s="50"/>
      <c r="H456" s="50"/>
      <c r="I456" s="54" t="n">
        <f aca="false">AO456+AQ456+AS456+AU456+AW456</f>
        <v>0.0377464436235594</v>
      </c>
      <c r="J456" s="53" t="n">
        <f aca="false">ROUND(AP456+AR456+AT456+AV456+AX456,0)</f>
        <v>231601</v>
      </c>
      <c r="K456" s="54" t="n">
        <f aca="false">I456-DatosMinisterio!J456</f>
        <v>0</v>
      </c>
      <c r="L456" s="53" t="n">
        <f aca="false">J456-DatosMinisterio!K456</f>
        <v>0</v>
      </c>
      <c r="M456" s="54" t="n">
        <f aca="false">P489/P$508</f>
        <v>0.052280439075941</v>
      </c>
      <c r="N456" s="53" t="n">
        <f aca="false">ROUND(N$475*M456,0)</f>
        <v>6094777</v>
      </c>
      <c r="O456" s="53" t="n">
        <f aca="false">N456-DatosMinisterio!L456</f>
        <v>0</v>
      </c>
      <c r="P456" s="55" t="n">
        <f aca="false">N456+J456</f>
        <v>6326378</v>
      </c>
      <c r="Q456" s="53" t="n">
        <f aca="false">P456-DatosMinisterio!M456</f>
        <v>0</v>
      </c>
      <c r="S456" s="55" t="n">
        <f aca="false">B456+DatosMinisterio!B456</f>
        <v>9876</v>
      </c>
      <c r="T456" s="55" t="n">
        <f aca="false">C456+DatosMinisterio!C456</f>
        <v>55</v>
      </c>
      <c r="U456" s="55" t="n">
        <f aca="false">D456+DatosMinisterio!D456</f>
        <v>644.886363636364</v>
      </c>
      <c r="V456" s="55" t="n">
        <f aca="false">E456+DatosMinisterio!E456</f>
        <v>331.909090909091</v>
      </c>
      <c r="W456" s="55" t="n">
        <f aca="false">F456+DatosMinisterio!F456</f>
        <v>70</v>
      </c>
      <c r="X456" s="55" t="n">
        <f aca="false">G456+DatosMinisterio!G456</f>
        <v>181</v>
      </c>
      <c r="Y456" s="55" t="n">
        <f aca="false">H456+DatosMinisterio!H456</f>
        <v>48</v>
      </c>
      <c r="Z456" s="55" t="n">
        <f aca="false">X456+0.33*Y456</f>
        <v>196.84</v>
      </c>
      <c r="AC456" s="61" t="n">
        <f aca="false">IF(T456&gt;0,S456/T456,0)</f>
        <v>179.563636363636</v>
      </c>
      <c r="AD456" s="62" t="n">
        <f aca="false">EXP((((AC456-AC$475)/AC$476+2)/4-1.9)^3)</f>
        <v>0.0447690799046873</v>
      </c>
      <c r="AE456" s="63" t="n">
        <f aca="false">S456/U456</f>
        <v>15.3143259911894</v>
      </c>
      <c r="AF456" s="62" t="n">
        <f aca="false">EXP((((AE456-AE$475)/AE$476+2)/4-1.9)^3)</f>
        <v>0.00796220122108135</v>
      </c>
      <c r="AG456" s="62" t="n">
        <f aca="false">V456/U456</f>
        <v>0.514678414096916</v>
      </c>
      <c r="AH456" s="62" t="n">
        <f aca="false">EXP((((AG456-AG$475)/AG$476+2)/4-1.9)^3)</f>
        <v>0.0627640592487606</v>
      </c>
      <c r="AI456" s="62" t="n">
        <f aca="false">W456/U456</f>
        <v>0.108546255506608</v>
      </c>
      <c r="AJ456" s="62" t="n">
        <f aca="false">EXP((((AI456-AI$475)/AI$476+2)/4-1.9)^3)</f>
        <v>0.137141779061409</v>
      </c>
      <c r="AK456" s="62" t="n">
        <f aca="false">Z456/U456</f>
        <v>0.305232070484581</v>
      </c>
      <c r="AL456" s="62" t="n">
        <f aca="false">EXP((((AK456-AK$475)/AK$476+2)/4-1.9)^3)</f>
        <v>0.157717252426136</v>
      </c>
      <c r="AM456" s="62" t="n">
        <f aca="false">0.01*AD456+0.15*AF456+0.24*AH456+0.25*AJ456+0.35*AL456</f>
        <v>0.106191878316412</v>
      </c>
      <c r="AO456" s="54" t="n">
        <f aca="false">0.01*AD456/$AM$475</f>
        <v>0.00015913397309592</v>
      </c>
      <c r="AP456" s="53" t="n">
        <f aca="false">AO456*$J$475</f>
        <v>976.400387466285</v>
      </c>
      <c r="AQ456" s="54" t="n">
        <f aca="false">0.15*AF456/$AM$475</f>
        <v>0.000424530742288228</v>
      </c>
      <c r="AR456" s="53" t="n">
        <f aca="false">AQ456*$J$475</f>
        <v>2604.79879435753</v>
      </c>
      <c r="AS456" s="54" t="n">
        <f aca="false">0.24*AH456/$AM$475</f>
        <v>0.00535435303319902</v>
      </c>
      <c r="AT456" s="53" t="n">
        <f aca="false">AS456*$J$475</f>
        <v>32852.7735123887</v>
      </c>
      <c r="AU456" s="54" t="n">
        <f aca="false">0.25*AJ456/$AM$475</f>
        <v>0.0121869358416276</v>
      </c>
      <c r="AV456" s="53" t="n">
        <f aca="false">AU456*$J$475</f>
        <v>74775.5406736401</v>
      </c>
      <c r="AW456" s="54" t="n">
        <f aca="false">0.35*AL456/$AM$475</f>
        <v>0.0196214900333487</v>
      </c>
      <c r="AX456" s="53" t="n">
        <f aca="false">AW456*$J$475</f>
        <v>120391.831476988</v>
      </c>
    </row>
    <row r="457" customFormat="false" ht="12.8" hidden="false" customHeight="false" outlineLevel="0" collapsed="false">
      <c r="A457" s="60" t="s">
        <v>29</v>
      </c>
      <c r="B457" s="50"/>
      <c r="C457" s="50"/>
      <c r="D457" s="50"/>
      <c r="E457" s="50"/>
      <c r="F457" s="50"/>
      <c r="G457" s="50"/>
      <c r="H457" s="50"/>
      <c r="I457" s="54" t="n">
        <f aca="false">AO457+AQ457+AS457+AU457+AW457</f>
        <v>0.0558083543174161</v>
      </c>
      <c r="J457" s="53" t="n">
        <f aca="false">ROUND(AP457+AR457+AT457+AV457+AX457,0)</f>
        <v>342424</v>
      </c>
      <c r="K457" s="54" t="n">
        <f aca="false">I457-DatosMinisterio!J457</f>
        <v>-2.56739074444567E-016</v>
      </c>
      <c r="L457" s="53" t="n">
        <f aca="false">J457-DatosMinisterio!K457</f>
        <v>0</v>
      </c>
      <c r="M457" s="54" t="n">
        <f aca="false">P490/P$508</f>
        <v>0.0485315789210636</v>
      </c>
      <c r="N457" s="53" t="n">
        <f aca="false">ROUND(N$475*M457,0)</f>
        <v>5657740</v>
      </c>
      <c r="O457" s="53" t="n">
        <f aca="false">N457-DatosMinisterio!L457</f>
        <v>0</v>
      </c>
      <c r="P457" s="55" t="n">
        <f aca="false">N457+J457</f>
        <v>6000164</v>
      </c>
      <c r="Q457" s="53" t="n">
        <f aca="false">P457-DatosMinisterio!M457</f>
        <v>0</v>
      </c>
      <c r="S457" s="55" t="n">
        <f aca="false">B457+DatosMinisterio!B457</f>
        <v>8420</v>
      </c>
      <c r="T457" s="55" t="n">
        <f aca="false">C457+DatosMinisterio!C457</f>
        <v>34</v>
      </c>
      <c r="U457" s="55" t="n">
        <f aca="false">D457+DatosMinisterio!D457</f>
        <v>375.261363636364</v>
      </c>
      <c r="V457" s="55" t="n">
        <f aca="false">E457+DatosMinisterio!E457</f>
        <v>237.681818181818</v>
      </c>
      <c r="W457" s="55" t="n">
        <f aca="false">F457+DatosMinisterio!F457</f>
        <v>45</v>
      </c>
      <c r="X457" s="55" t="n">
        <f aca="false">G457+DatosMinisterio!G457</f>
        <v>108</v>
      </c>
      <c r="Y457" s="55" t="n">
        <f aca="false">H457+DatosMinisterio!H457</f>
        <v>6</v>
      </c>
      <c r="Z457" s="55" t="n">
        <f aca="false">X457+0.33*Y457</f>
        <v>109.98</v>
      </c>
      <c r="AC457" s="61" t="n">
        <f aca="false">IF(T457&gt;0,S457/T457,0)</f>
        <v>247.647058823529</v>
      </c>
      <c r="AD457" s="62" t="n">
        <f aca="false">EXP((((AC457-AC$475)/AC$476+2)/4-1.9)^3)</f>
        <v>0.137546388634356</v>
      </c>
      <c r="AE457" s="63" t="n">
        <f aca="false">S457/U457</f>
        <v>22.4376949398904</v>
      </c>
      <c r="AF457" s="62" t="n">
        <f aca="false">EXP((((AE457-AE$475)/AE$476+2)/4-1.9)^3)</f>
        <v>0.123569053995389</v>
      </c>
      <c r="AG457" s="62" t="n">
        <f aca="false">V457/U457</f>
        <v>0.63337673742543</v>
      </c>
      <c r="AH457" s="62" t="n">
        <f aca="false">EXP((((AG457-AG$475)/AG$476+2)/4-1.9)^3)</f>
        <v>0.184932641506847</v>
      </c>
      <c r="AI457" s="62" t="n">
        <f aca="false">W457/U457</f>
        <v>0.119916421887775</v>
      </c>
      <c r="AJ457" s="62" t="n">
        <f aca="false">EXP((((AI457-AI$475)/AI$476+2)/4-1.9)^3)</f>
        <v>0.16820893250963</v>
      </c>
      <c r="AK457" s="62" t="n">
        <f aca="false">Z457/U457</f>
        <v>0.293075735093722</v>
      </c>
      <c r="AL457" s="62" t="n">
        <f aca="false">EXP((((AK457-AK$475)/AK$476+2)/4-1.9)^3)</f>
        <v>0.14473848842442</v>
      </c>
      <c r="AM457" s="62" t="n">
        <f aca="false">0.01*AD457+0.15*AF457+0.24*AH457+0.25*AJ457+0.35*AL457</f>
        <v>0.15700536002325</v>
      </c>
      <c r="AO457" s="54" t="n">
        <f aca="false">0.01*AD457/$AM$475</f>
        <v>0.000488915638985218</v>
      </c>
      <c r="AP457" s="53" t="n">
        <f aca="false">AO457*$J$475</f>
        <v>2999.84604202491</v>
      </c>
      <c r="AQ457" s="54" t="n">
        <f aca="false">0.15*AF457/$AM$475</f>
        <v>0.00658848737427313</v>
      </c>
      <c r="AR457" s="53" t="n">
        <f aca="false">AQ457*$J$475</f>
        <v>40425.0676326635</v>
      </c>
      <c r="AS457" s="54" t="n">
        <f aca="false">0.24*AH457/$AM$475</f>
        <v>0.0157764596783827</v>
      </c>
      <c r="AT457" s="53" t="n">
        <f aca="false">AS457*$J$475</f>
        <v>96799.8287426286</v>
      </c>
      <c r="AU457" s="54" t="n">
        <f aca="false">0.25*AJ457/$AM$475</f>
        <v>0.0149476802948983</v>
      </c>
      <c r="AV457" s="53" t="n">
        <f aca="false">AU457*$J$475</f>
        <v>91714.676305251</v>
      </c>
      <c r="AW457" s="54" t="n">
        <f aca="false">0.35*AL457/$AM$475</f>
        <v>0.0180068113308768</v>
      </c>
      <c r="AX457" s="53" t="n">
        <f aca="false">AW457*$J$475</f>
        <v>110484.626371408</v>
      </c>
    </row>
    <row r="458" customFormat="false" ht="12.8" hidden="false" customHeight="false" outlineLevel="0" collapsed="false">
      <c r="A458" s="60" t="s">
        <v>30</v>
      </c>
      <c r="B458" s="50"/>
      <c r="C458" s="50"/>
      <c r="D458" s="50"/>
      <c r="E458" s="50"/>
      <c r="F458" s="50"/>
      <c r="G458" s="50"/>
      <c r="H458" s="50"/>
      <c r="I458" s="54" t="n">
        <f aca="false">AO458+AQ458+AS458+AU458+AW458</f>
        <v>0.0148527769909226</v>
      </c>
      <c r="J458" s="53" t="n">
        <f aca="false">ROUND(AP458+AR458+AT458+AV458+AX458,0)</f>
        <v>91132</v>
      </c>
      <c r="K458" s="54" t="n">
        <f aca="false">I458-DatosMinisterio!J458</f>
        <v>-7.97972798949331E-017</v>
      </c>
      <c r="L458" s="53" t="n">
        <f aca="false">J458-DatosMinisterio!K458</f>
        <v>0</v>
      </c>
      <c r="M458" s="54" t="n">
        <f aca="false">P491/P$508</f>
        <v>0.0217728860570313</v>
      </c>
      <c r="N458" s="53" t="n">
        <f aca="false">ROUND(N$475*M458,0)</f>
        <v>2538251</v>
      </c>
      <c r="O458" s="53" t="n">
        <f aca="false">N458-DatosMinisterio!L458</f>
        <v>0</v>
      </c>
      <c r="P458" s="55" t="n">
        <f aca="false">N458+J458</f>
        <v>2629383</v>
      </c>
      <c r="Q458" s="53" t="n">
        <f aca="false">P458-DatosMinisterio!M458</f>
        <v>0</v>
      </c>
      <c r="S458" s="55" t="n">
        <f aca="false">B458+DatosMinisterio!B458</f>
        <v>12948</v>
      </c>
      <c r="T458" s="55" t="n">
        <f aca="false">C458+DatosMinisterio!C458</f>
        <v>62</v>
      </c>
      <c r="U458" s="55" t="n">
        <f aca="false">D458+DatosMinisterio!D458</f>
        <v>573.602272727273</v>
      </c>
      <c r="V458" s="55" t="n">
        <f aca="false">E458+DatosMinisterio!E458</f>
        <v>191.181818181818</v>
      </c>
      <c r="W458" s="55" t="n">
        <f aca="false">F458+DatosMinisterio!F458</f>
        <v>26</v>
      </c>
      <c r="X458" s="55" t="n">
        <f aca="false">G458+DatosMinisterio!G458</f>
        <v>71</v>
      </c>
      <c r="Y458" s="55" t="n">
        <f aca="false">H458+DatosMinisterio!H458</f>
        <v>10</v>
      </c>
      <c r="Z458" s="55" t="n">
        <f aca="false">X458+0.33*Y458</f>
        <v>74.3</v>
      </c>
      <c r="AC458" s="61" t="n">
        <f aca="false">IF(T458&gt;0,S458/T458,0)</f>
        <v>208.838709677419</v>
      </c>
      <c r="AD458" s="62" t="n">
        <f aca="false">EXP((((AC458-AC$475)/AC$476+2)/4-1.9)^3)</f>
        <v>0.0755855602343514</v>
      </c>
      <c r="AE458" s="63" t="n">
        <f aca="false">S458/U458</f>
        <v>22.5731323176892</v>
      </c>
      <c r="AF458" s="62" t="n">
        <f aca="false">EXP((((AE458-AE$475)/AE$476+2)/4-1.9)^3)</f>
        <v>0.128379555036522</v>
      </c>
      <c r="AG458" s="62" t="n">
        <f aca="false">V458/U458</f>
        <v>0.333300314994948</v>
      </c>
      <c r="AH458" s="62" t="n">
        <f aca="false">EXP((((AG458-AG$475)/AG$476+2)/4-1.9)^3)</f>
        <v>0.005620435848018</v>
      </c>
      <c r="AI458" s="62" t="n">
        <f aca="false">W458/U458</f>
        <v>0.0453275749351189</v>
      </c>
      <c r="AJ458" s="62" t="n">
        <f aca="false">EXP((((AI458-AI$475)/AI$476+2)/4-1.9)^3)</f>
        <v>0.0330118450085676</v>
      </c>
      <c r="AK458" s="62" t="n">
        <f aca="false">Z458/U458</f>
        <v>0.129532262218436</v>
      </c>
      <c r="AL458" s="62" t="n">
        <f aca="false">EXP((((AK458-AK$475)/AK$476+2)/4-1.9)^3)</f>
        <v>0.0347731069439854</v>
      </c>
      <c r="AM458" s="62" t="n">
        <f aca="false">0.01*AD458+0.15*AF458+0.24*AH458+0.25*AJ458+0.35*AL458</f>
        <v>0.0417852421438829</v>
      </c>
      <c r="AO458" s="54" t="n">
        <f aca="false">0.01*AD458/$AM$475</f>
        <v>0.000268672720868538</v>
      </c>
      <c r="AP458" s="53" t="n">
        <f aca="false">AO458*$J$475</f>
        <v>1648.49870617846</v>
      </c>
      <c r="AQ458" s="54" t="n">
        <f aca="false">0.15*AF458/$AM$475</f>
        <v>0.00684497493607492</v>
      </c>
      <c r="AR458" s="53" t="n">
        <f aca="false">AQ458*$J$475</f>
        <v>41998.8016999491</v>
      </c>
      <c r="AS458" s="54" t="n">
        <f aca="false">0.24*AH458/$AM$475</f>
        <v>0.000479475006730543</v>
      </c>
      <c r="AT458" s="53" t="n">
        <f aca="false">AS458*$J$475</f>
        <v>2941.92103197168</v>
      </c>
      <c r="AU458" s="54" t="n">
        <f aca="false">0.25*AJ458/$AM$475</f>
        <v>0.00293355708148587</v>
      </c>
      <c r="AV458" s="53" t="n">
        <f aca="false">AU458*$J$475</f>
        <v>17999.4643211149</v>
      </c>
      <c r="AW458" s="54" t="n">
        <f aca="false">0.35*AL458/$AM$475</f>
        <v>0.00432609724576275</v>
      </c>
      <c r="AX458" s="53" t="n">
        <f aca="false">AW458*$J$475</f>
        <v>26543.6911100907</v>
      </c>
    </row>
    <row r="459" customFormat="false" ht="12.8" hidden="false" customHeight="false" outlineLevel="0" collapsed="false">
      <c r="A459" s="60" t="s">
        <v>31</v>
      </c>
      <c r="B459" s="50"/>
      <c r="C459" s="50"/>
      <c r="D459" s="50"/>
      <c r="E459" s="50"/>
      <c r="F459" s="50"/>
      <c r="G459" s="50"/>
      <c r="H459" s="50"/>
      <c r="I459" s="54" t="n">
        <f aca="false">AO459+AQ459+AS459+AU459+AW459</f>
        <v>0.0120008680773538</v>
      </c>
      <c r="J459" s="53" t="n">
        <f aca="false">ROUND(AP459+AR459+AT459+AV459+AX459,0)</f>
        <v>73634</v>
      </c>
      <c r="K459" s="54" t="n">
        <f aca="false">I459-DatosMinisterio!J459</f>
        <v>0</v>
      </c>
      <c r="L459" s="53" t="n">
        <f aca="false">J459-DatosMinisterio!K459</f>
        <v>0</v>
      </c>
      <c r="M459" s="54" t="n">
        <f aca="false">P492/P$508</f>
        <v>0.0211667232168898</v>
      </c>
      <c r="N459" s="53" t="n">
        <f aca="false">ROUND(N$475*M459,0)</f>
        <v>2467586</v>
      </c>
      <c r="O459" s="53" t="n">
        <f aca="false">N459-DatosMinisterio!L459</f>
        <v>0</v>
      </c>
      <c r="P459" s="55" t="n">
        <f aca="false">N459+J459</f>
        <v>2541220</v>
      </c>
      <c r="Q459" s="53" t="n">
        <f aca="false">P459-DatosMinisterio!M459</f>
        <v>0</v>
      </c>
      <c r="S459" s="55" t="n">
        <f aca="false">B459+DatosMinisterio!B459</f>
        <v>6038</v>
      </c>
      <c r="T459" s="55" t="n">
        <f aca="false">C459+DatosMinisterio!C459</f>
        <v>33</v>
      </c>
      <c r="U459" s="55" t="n">
        <f aca="false">D459+DatosMinisterio!D459</f>
        <v>360.275</v>
      </c>
      <c r="V459" s="55" t="n">
        <f aca="false">E459+DatosMinisterio!E459</f>
        <v>177.25</v>
      </c>
      <c r="W459" s="55" t="n">
        <f aca="false">F459+DatosMinisterio!F459</f>
        <v>15</v>
      </c>
      <c r="X459" s="55" t="n">
        <f aca="false">G459+DatosMinisterio!G459</f>
        <v>43</v>
      </c>
      <c r="Y459" s="55" t="n">
        <f aca="false">H459+DatosMinisterio!H459</f>
        <v>7</v>
      </c>
      <c r="Z459" s="55" t="n">
        <f aca="false">X459+0.33*Y459</f>
        <v>45.31</v>
      </c>
      <c r="AC459" s="61" t="n">
        <f aca="false">IF(T459&gt;0,S459/T459,0)</f>
        <v>182.969696969697</v>
      </c>
      <c r="AD459" s="62" t="n">
        <f aca="false">EXP((((AC459-AC$475)/AC$476+2)/4-1.9)^3)</f>
        <v>0.0477410894060609</v>
      </c>
      <c r="AE459" s="63" t="n">
        <f aca="false">S459/U459</f>
        <v>16.7594198875859</v>
      </c>
      <c r="AF459" s="62" t="n">
        <f aca="false">EXP((((AE459-AE$475)/AE$476+2)/4-1.9)^3)</f>
        <v>0.0157462965991514</v>
      </c>
      <c r="AG459" s="62" t="n">
        <f aca="false">V459/U459</f>
        <v>0.491985289015336</v>
      </c>
      <c r="AH459" s="62" t="n">
        <f aca="false">EXP((((AG459-AG$475)/AG$476+2)/4-1.9)^3)</f>
        <v>0.0489522720801136</v>
      </c>
      <c r="AI459" s="62" t="n">
        <f aca="false">W459/U459</f>
        <v>0.0416348622579974</v>
      </c>
      <c r="AJ459" s="62" t="n">
        <f aca="false">EXP((((AI459-AI$475)/AI$476+2)/4-1.9)^3)</f>
        <v>0.0298855377163028</v>
      </c>
      <c r="AK459" s="62" t="n">
        <f aca="false">Z459/U459</f>
        <v>0.125765040593991</v>
      </c>
      <c r="AL459" s="62" t="n">
        <f aca="false">EXP((((AK459-AK$475)/AK$476+2)/4-1.9)^3)</f>
        <v>0.0334362747314676</v>
      </c>
      <c r="AM459" s="62" t="n">
        <f aca="false">0.01*AD459+0.15*AF459+0.24*AH459+0.25*AJ459+0.35*AL459</f>
        <v>0.03376198126825</v>
      </c>
      <c r="AO459" s="54" t="n">
        <f aca="false">0.01*AD459/$AM$475</f>
        <v>0.000169698132132453</v>
      </c>
      <c r="AP459" s="53" t="n">
        <f aca="false">AO459*$J$475</f>
        <v>1041.21903540081</v>
      </c>
      <c r="AQ459" s="54" t="n">
        <f aca="false">0.15*AF459/$AM$475</f>
        <v>0.000839565190318123</v>
      </c>
      <c r="AR459" s="53" t="n">
        <f aca="false">AQ459*$J$475</f>
        <v>5151.33105258238</v>
      </c>
      <c r="AS459" s="54" t="n">
        <f aca="false">0.24*AH459/$AM$475</f>
        <v>0.0041760802222064</v>
      </c>
      <c r="AT459" s="53" t="n">
        <f aca="false">AS459*$J$475</f>
        <v>25623.2297084347</v>
      </c>
      <c r="AU459" s="54" t="n">
        <f aca="false">0.25*AJ459/$AM$475</f>
        <v>0.00265574162180028</v>
      </c>
      <c r="AV459" s="53" t="n">
        <f aca="false">AU459*$J$475</f>
        <v>16294.8683935211</v>
      </c>
      <c r="AW459" s="54" t="n">
        <f aca="false">0.35*AL459/$AM$475</f>
        <v>0.00415978291089655</v>
      </c>
      <c r="AX459" s="53" t="n">
        <f aca="false">AW459*$J$475</f>
        <v>25523.2340835658</v>
      </c>
    </row>
    <row r="460" customFormat="false" ht="12.8" hidden="false" customHeight="false" outlineLevel="0" collapsed="false">
      <c r="A460" s="60" t="s">
        <v>32</v>
      </c>
      <c r="B460" s="50"/>
      <c r="C460" s="50"/>
      <c r="D460" s="50"/>
      <c r="E460" s="50"/>
      <c r="F460" s="50"/>
      <c r="G460" s="50"/>
      <c r="H460" s="50"/>
      <c r="I460" s="54" t="n">
        <f aca="false">AO460+AQ460+AS460+AU460+AW460</f>
        <v>0.0238360007383351</v>
      </c>
      <c r="J460" s="53" t="n">
        <f aca="false">ROUND(AP460+AR460+AT460+AV460+AX460,0)</f>
        <v>146251</v>
      </c>
      <c r="K460" s="54" t="n">
        <f aca="false">I460-DatosMinisterio!J460</f>
        <v>0</v>
      </c>
      <c r="L460" s="53" t="n">
        <f aca="false">J460-DatosMinisterio!K460</f>
        <v>0</v>
      </c>
      <c r="M460" s="54" t="n">
        <f aca="false">P493/P$508</f>
        <v>0.020837940656994</v>
      </c>
      <c r="N460" s="53" t="n">
        <f aca="false">ROUND(N$475*M460,0)</f>
        <v>2429257</v>
      </c>
      <c r="O460" s="53" t="n">
        <f aca="false">N460-DatosMinisterio!L460</f>
        <v>0</v>
      </c>
      <c r="P460" s="55" t="n">
        <f aca="false">N460+J460</f>
        <v>2575508</v>
      </c>
      <c r="Q460" s="53" t="n">
        <f aca="false">P460-DatosMinisterio!M460</f>
        <v>0</v>
      </c>
      <c r="S460" s="55" t="n">
        <f aca="false">B460+DatosMinisterio!B460</f>
        <v>8098</v>
      </c>
      <c r="T460" s="55" t="n">
        <f aca="false">C460+DatosMinisterio!C460</f>
        <v>39</v>
      </c>
      <c r="U460" s="55" t="n">
        <f aca="false">D460+DatosMinisterio!D460</f>
        <v>311.431818181818</v>
      </c>
      <c r="V460" s="55" t="n">
        <f aca="false">E460+DatosMinisterio!E460</f>
        <v>144</v>
      </c>
      <c r="W460" s="55" t="n">
        <f aca="false">F460+DatosMinisterio!F460</f>
        <v>8</v>
      </c>
      <c r="X460" s="55" t="n">
        <f aca="false">G460+DatosMinisterio!G460</f>
        <v>30</v>
      </c>
      <c r="Y460" s="55" t="n">
        <f aca="false">H460+DatosMinisterio!H460</f>
        <v>10</v>
      </c>
      <c r="Z460" s="55" t="n">
        <f aca="false">X460+0.33*Y460</f>
        <v>33.3</v>
      </c>
      <c r="AC460" s="61" t="n">
        <f aca="false">IF(T460&gt;0,S460/T460,0)</f>
        <v>207.641025641026</v>
      </c>
      <c r="AD460" s="62" t="n">
        <f aca="false">EXP((((AC460-AC$475)/AC$476+2)/4-1.9)^3)</f>
        <v>0.0740759016818012</v>
      </c>
      <c r="AE460" s="63" t="n">
        <f aca="false">S460/U460</f>
        <v>26.0024812084945</v>
      </c>
      <c r="AF460" s="62" t="n">
        <f aca="false">EXP((((AE460-AE$475)/AE$476+2)/4-1.9)^3)</f>
        <v>0.291163808817382</v>
      </c>
      <c r="AG460" s="62" t="n">
        <f aca="false">V460/U460</f>
        <v>0.462380500620302</v>
      </c>
      <c r="AH460" s="62" t="n">
        <f aca="false">EXP((((AG460-AG$475)/AG$476+2)/4-1.9)^3)</f>
        <v>0.0346338706036653</v>
      </c>
      <c r="AI460" s="62" t="n">
        <f aca="false">W460/U460</f>
        <v>0.0256878055900168</v>
      </c>
      <c r="AJ460" s="62" t="n">
        <f aca="false">EXP((((AI460-AI$475)/AI$476+2)/4-1.9)^3)</f>
        <v>0.0190197935123285</v>
      </c>
      <c r="AK460" s="62" t="n">
        <f aca="false">Z460/U460</f>
        <v>0.106925490768445</v>
      </c>
      <c r="AL460" s="62" t="n">
        <f aca="false">EXP((((AK460-AK$475)/AK$476+2)/4-1.9)^3)</f>
        <v>0.0273579779091212</v>
      </c>
      <c r="AM460" s="62" t="n">
        <f aca="false">0.01*AD460+0.15*AF460+0.24*AH460+0.25*AJ460+0.35*AL460</f>
        <v>0.0670576999305795</v>
      </c>
      <c r="AO460" s="54" t="n">
        <f aca="false">0.01*AD460/$AM$475</f>
        <v>0.000263306562707659</v>
      </c>
      <c r="AP460" s="53" t="n">
        <f aca="false">AO460*$J$475</f>
        <v>1615.5734997907</v>
      </c>
      <c r="AQ460" s="54" t="n">
        <f aca="false">0.15*AF460/$AM$475</f>
        <v>0.0155243486634621</v>
      </c>
      <c r="AR460" s="53" t="n">
        <f aca="false">AQ460*$J$475</f>
        <v>95252.9479109372</v>
      </c>
      <c r="AS460" s="54" t="n">
        <f aca="false">0.24*AH460/$AM$475</f>
        <v>0.0029545885390104</v>
      </c>
      <c r="AT460" s="53" t="n">
        <f aca="false">AS460*$J$475</f>
        <v>18128.5073084571</v>
      </c>
      <c r="AU460" s="54" t="n">
        <f aca="false">0.25*AJ460/$AM$475</f>
        <v>0.00169017060185547</v>
      </c>
      <c r="AV460" s="53" t="n">
        <f aca="false">AU460*$J$475</f>
        <v>10370.4017340224</v>
      </c>
      <c r="AW460" s="54" t="n">
        <f aca="false">0.35*AL460/$AM$475</f>
        <v>0.00340358637129946</v>
      </c>
      <c r="AX460" s="53" t="n">
        <f aca="false">AW460*$J$475</f>
        <v>20883.4291450049</v>
      </c>
    </row>
    <row r="461" customFormat="false" ht="12.8" hidden="false" customHeight="false" outlineLevel="0" collapsed="false">
      <c r="A461" s="60" t="s">
        <v>33</v>
      </c>
      <c r="B461" s="50"/>
      <c r="C461" s="50"/>
      <c r="D461" s="50"/>
      <c r="E461" s="50"/>
      <c r="F461" s="50"/>
      <c r="G461" s="50"/>
      <c r="H461" s="50"/>
      <c r="I461" s="54" t="n">
        <f aca="false">AO461+AQ461+AS461+AU461+AW461</f>
        <v>0.0229668660818655</v>
      </c>
      <c r="J461" s="53" t="n">
        <f aca="false">ROUND(AP461+AR461+AT461+AV461+AX461,0)</f>
        <v>140918</v>
      </c>
      <c r="K461" s="54" t="n">
        <f aca="false">I461-DatosMinisterio!J461</f>
        <v>0</v>
      </c>
      <c r="L461" s="53" t="n">
        <f aca="false">J461-DatosMinisterio!K461</f>
        <v>0</v>
      </c>
      <c r="M461" s="54" t="n">
        <f aca="false">P494/P$508</f>
        <v>0.0204175752829721</v>
      </c>
      <c r="N461" s="53" t="n">
        <f aca="false">ROUND(N$475*M461,0)</f>
        <v>2380251</v>
      </c>
      <c r="O461" s="53" t="n">
        <f aca="false">N461-DatosMinisterio!L461</f>
        <v>0</v>
      </c>
      <c r="P461" s="55" t="n">
        <f aca="false">N461+J461</f>
        <v>2521169</v>
      </c>
      <c r="Q461" s="53" t="n">
        <f aca="false">P461-DatosMinisterio!M461</f>
        <v>0</v>
      </c>
      <c r="S461" s="55" t="n">
        <f aca="false">B461+DatosMinisterio!B461</f>
        <v>8783</v>
      </c>
      <c r="T461" s="55" t="n">
        <f aca="false">C461+DatosMinisterio!C461</f>
        <v>36</v>
      </c>
      <c r="U461" s="55" t="n">
        <f aca="false">D461+DatosMinisterio!D461</f>
        <v>418.818181818182</v>
      </c>
      <c r="V461" s="55" t="n">
        <f aca="false">E461+DatosMinisterio!E461</f>
        <v>256.840909090909</v>
      </c>
      <c r="W461" s="55" t="n">
        <f aca="false">F461+DatosMinisterio!F461</f>
        <v>12</v>
      </c>
      <c r="X461" s="55" t="n">
        <f aca="false">G461+DatosMinisterio!G461</f>
        <v>36</v>
      </c>
      <c r="Y461" s="55" t="n">
        <f aca="false">H461+DatosMinisterio!H461</f>
        <v>11</v>
      </c>
      <c r="Z461" s="55" t="n">
        <f aca="false">X461+0.33*Y461</f>
        <v>39.63</v>
      </c>
      <c r="AC461" s="61" t="n">
        <f aca="false">IF(T461&gt;0,S461/T461,0)</f>
        <v>243.972222222222</v>
      </c>
      <c r="AD461" s="62" t="n">
        <f aca="false">EXP((((AC461-AC$475)/AC$476+2)/4-1.9)^3)</f>
        <v>0.130545567212538</v>
      </c>
      <c r="AE461" s="63" t="n">
        <f aca="false">S461/U461</f>
        <v>20.9709138267853</v>
      </c>
      <c r="AF461" s="62" t="n">
        <f aca="false">EXP((((AE461-AE$475)/AE$476+2)/4-1.9)^3)</f>
        <v>0.0792359817939242</v>
      </c>
      <c r="AG461" s="62" t="n">
        <f aca="false">V461/U461</f>
        <v>0.613251573692207</v>
      </c>
      <c r="AH461" s="62" t="n">
        <f aca="false">EXP((((AG461-AG$475)/AG$476+2)/4-1.9)^3)</f>
        <v>0.157796668591133</v>
      </c>
      <c r="AI461" s="62" t="n">
        <f aca="false">W461/U461</f>
        <v>0.0286520512263946</v>
      </c>
      <c r="AJ461" s="62" t="n">
        <f aca="false">EXP((((AI461-AI$475)/AI$476+2)/4-1.9)^3)</f>
        <v>0.0207438490641612</v>
      </c>
      <c r="AK461" s="62" t="n">
        <f aca="false">Z461/U461</f>
        <v>0.0946233991751682</v>
      </c>
      <c r="AL461" s="62" t="n">
        <f aca="false">EXP((((AK461-AK$475)/AK$476+2)/4-1.9)^3)</f>
        <v>0.0238987204071299</v>
      </c>
      <c r="AM461" s="62" t="n">
        <f aca="false">0.01*AD461+0.15*AF461+0.24*AH461+0.25*AJ461+0.35*AL461</f>
        <v>0.0646125678116217</v>
      </c>
      <c r="AO461" s="54" t="n">
        <f aca="false">0.01*AD461/$AM$475</f>
        <v>0.00046403086292637</v>
      </c>
      <c r="AP461" s="53" t="n">
        <f aca="false">AO461*$J$475</f>
        <v>2847.16019805855</v>
      </c>
      <c r="AQ461" s="54" t="n">
        <f aca="false">0.15*AF461/$AM$475</f>
        <v>0.00422472495141774</v>
      </c>
      <c r="AR461" s="53" t="n">
        <f aca="false">AQ461*$J$475</f>
        <v>25921.6998058382</v>
      </c>
      <c r="AS461" s="54" t="n">
        <f aca="false">0.24*AH461/$AM$475</f>
        <v>0.0134615109540787</v>
      </c>
      <c r="AT461" s="53" t="n">
        <f aca="false">AS461*$J$475</f>
        <v>82595.967760583</v>
      </c>
      <c r="AU461" s="54" t="n">
        <f aca="false">0.25*AJ461/$AM$475</f>
        <v>0.00184337668202582</v>
      </c>
      <c r="AV461" s="53" t="n">
        <f aca="false">AU461*$J$475</f>
        <v>11310.4302718027</v>
      </c>
      <c r="AW461" s="54" t="n">
        <f aca="false">0.35*AL461/$AM$475</f>
        <v>0.00297322263141693</v>
      </c>
      <c r="AX461" s="53" t="n">
        <f aca="false">AW461*$J$475</f>
        <v>18242.8407514791</v>
      </c>
    </row>
    <row r="462" customFormat="false" ht="12.8" hidden="false" customHeight="false" outlineLevel="0" collapsed="false">
      <c r="A462" s="60" t="s">
        <v>34</v>
      </c>
      <c r="B462" s="50"/>
      <c r="C462" s="50"/>
      <c r="D462" s="50"/>
      <c r="E462" s="50"/>
      <c r="F462" s="50"/>
      <c r="G462" s="50"/>
      <c r="H462" s="50"/>
      <c r="I462" s="54" t="n">
        <f aca="false">AO462+AQ462+AS462+AU462+AW462</f>
        <v>0.0255225406034653</v>
      </c>
      <c r="J462" s="53" t="n">
        <f aca="false">ROUND(AP462+AR462+AT462+AV462+AX462,0)</f>
        <v>156599</v>
      </c>
      <c r="K462" s="54" t="n">
        <f aca="false">I462-DatosMinisterio!J462</f>
        <v>0</v>
      </c>
      <c r="L462" s="53" t="n">
        <f aca="false">J462-DatosMinisterio!K462</f>
        <v>0</v>
      </c>
      <c r="M462" s="54" t="n">
        <f aca="false">P495/P$508</f>
        <v>0.0211952790863884</v>
      </c>
      <c r="N462" s="53" t="n">
        <f aca="false">ROUND(N$475*M462,0)</f>
        <v>2470915</v>
      </c>
      <c r="O462" s="53" t="n">
        <f aca="false">N462-DatosMinisterio!L462</f>
        <v>0</v>
      </c>
      <c r="P462" s="55" t="n">
        <f aca="false">N462+J462</f>
        <v>2627514</v>
      </c>
      <c r="Q462" s="53" t="n">
        <f aca="false">P462-DatosMinisterio!M462</f>
        <v>0</v>
      </c>
      <c r="S462" s="55" t="n">
        <f aca="false">B462+DatosMinisterio!B462</f>
        <v>7218</v>
      </c>
      <c r="T462" s="55" t="n">
        <f aca="false">C462+DatosMinisterio!C462</f>
        <v>43</v>
      </c>
      <c r="U462" s="55" t="n">
        <f aca="false">D462+DatosMinisterio!D462</f>
        <v>423.136363636364</v>
      </c>
      <c r="V462" s="55" t="n">
        <f aca="false">E462+DatosMinisterio!E462</f>
        <v>234.568181818182</v>
      </c>
      <c r="W462" s="55" t="n">
        <f aca="false">F462+DatosMinisterio!F462</f>
        <v>36</v>
      </c>
      <c r="X462" s="55" t="n">
        <f aca="false">G462+DatosMinisterio!G462</f>
        <v>76</v>
      </c>
      <c r="Y462" s="55" t="n">
        <f aca="false">H462+DatosMinisterio!H462</f>
        <v>31</v>
      </c>
      <c r="Z462" s="55" t="n">
        <f aca="false">X462+0.33*Y462</f>
        <v>86.23</v>
      </c>
      <c r="AC462" s="61" t="n">
        <f aca="false">IF(T462&gt;0,S462/T462,0)</f>
        <v>167.860465116279</v>
      </c>
      <c r="AD462" s="62" t="n">
        <f aca="false">EXP((((AC462-AC$475)/AC$476+2)/4-1.9)^3)</f>
        <v>0.0356511116599088</v>
      </c>
      <c r="AE462" s="63" t="n">
        <f aca="false">S462/U462</f>
        <v>17.0583306477602</v>
      </c>
      <c r="AF462" s="62" t="n">
        <f aca="false">EXP((((AE462-AE$475)/AE$476+2)/4-1.9)^3)</f>
        <v>0.0179776577712292</v>
      </c>
      <c r="AG462" s="62" t="n">
        <f aca="false">V462/U462</f>
        <v>0.554355999570308</v>
      </c>
      <c r="AH462" s="62" t="n">
        <f aca="false">EXP((((AG462-AG$475)/AG$476+2)/4-1.9)^3)</f>
        <v>0.0937326963281616</v>
      </c>
      <c r="AI462" s="62" t="n">
        <f aca="false">W462/U462</f>
        <v>0.0850789558491781</v>
      </c>
      <c r="AJ462" s="62" t="n">
        <f aca="false">EXP((((AI462-AI$475)/AI$476+2)/4-1.9)^3)</f>
        <v>0.0857525450688743</v>
      </c>
      <c r="AK462" s="62" t="n">
        <f aca="false">Z462/U462</f>
        <v>0.203787732302073</v>
      </c>
      <c r="AL462" s="62" t="n">
        <f aca="false">EXP((((AK462-AK$475)/AK$476+2)/4-1.9)^3)</f>
        <v>0.0709008308776981</v>
      </c>
      <c r="AM462" s="62" t="n">
        <f aca="false">0.01*AD462+0.15*AF462+0.24*AH462+0.25*AJ462+0.35*AL462</f>
        <v>0.0718024339754552</v>
      </c>
      <c r="AO462" s="54" t="n">
        <f aca="false">0.01*AD462/$AM$475</f>
        <v>0.000126723690900191</v>
      </c>
      <c r="AP462" s="53" t="n">
        <f aca="false">AO462*$J$475</f>
        <v>777.540197664285</v>
      </c>
      <c r="AQ462" s="54" t="n">
        <f aca="false">0.15*AF462/$AM$475</f>
        <v>0.000958537493126449</v>
      </c>
      <c r="AR462" s="53" t="n">
        <f aca="false">AQ462*$J$475</f>
        <v>5881.31095756337</v>
      </c>
      <c r="AS462" s="54" t="n">
        <f aca="false">0.24*AH462/$AM$475</f>
        <v>0.0079962633536091</v>
      </c>
      <c r="AT462" s="53" t="n">
        <f aca="false">AS462*$J$475</f>
        <v>49062.777010163</v>
      </c>
      <c r="AU462" s="54" t="n">
        <f aca="false">0.25*AJ462/$AM$475</f>
        <v>0.00762029464808598</v>
      </c>
      <c r="AV462" s="53" t="n">
        <f aca="false">AU462*$J$475</f>
        <v>46755.9409360916</v>
      </c>
      <c r="AW462" s="54" t="n">
        <f aca="false">0.35*AL462/$AM$475</f>
        <v>0.00882072141774358</v>
      </c>
      <c r="AX462" s="53" t="n">
        <f aca="false">AW462*$J$475</f>
        <v>54121.4150722277</v>
      </c>
    </row>
    <row r="463" customFormat="false" ht="12.8" hidden="false" customHeight="false" outlineLevel="0" collapsed="false">
      <c r="A463" s="60" t="s">
        <v>35</v>
      </c>
      <c r="B463" s="50"/>
      <c r="C463" s="50"/>
      <c r="D463" s="50"/>
      <c r="E463" s="50"/>
      <c r="F463" s="50"/>
      <c r="G463" s="50"/>
      <c r="H463" s="50"/>
      <c r="I463" s="54" t="n">
        <f aca="false">AO463+AQ463+AS463+AU463+AW463</f>
        <v>0.00814407965274951</v>
      </c>
      <c r="J463" s="53" t="n">
        <f aca="false">ROUND(AP463+AR463+AT463+AV463+AX463,0)</f>
        <v>49970</v>
      </c>
      <c r="K463" s="54" t="n">
        <f aca="false">I463-DatosMinisterio!J463</f>
        <v>0</v>
      </c>
      <c r="L463" s="53" t="n">
        <f aca="false">J463-DatosMinisterio!K463</f>
        <v>0</v>
      </c>
      <c r="M463" s="54" t="n">
        <f aca="false">P496/P$508</f>
        <v>0.0104982983796546</v>
      </c>
      <c r="N463" s="53" t="n">
        <f aca="false">ROUND(N$475*M463,0)</f>
        <v>1223876</v>
      </c>
      <c r="O463" s="53" t="n">
        <f aca="false">N463-DatosMinisterio!L463</f>
        <v>0</v>
      </c>
      <c r="P463" s="55" t="n">
        <f aca="false">N463+J463</f>
        <v>1273846</v>
      </c>
      <c r="Q463" s="53" t="n">
        <f aca="false">P463-DatosMinisterio!M463</f>
        <v>0</v>
      </c>
      <c r="S463" s="55" t="n">
        <f aca="false">B463+DatosMinisterio!B463</f>
        <v>3506</v>
      </c>
      <c r="T463" s="55" t="n">
        <f aca="false">C463+DatosMinisterio!C463</f>
        <v>63</v>
      </c>
      <c r="U463" s="55" t="n">
        <f aca="false">D463+DatosMinisterio!D463</f>
        <v>210.440284119643</v>
      </c>
      <c r="V463" s="55" t="n">
        <f aca="false">E463+DatosMinisterio!E463</f>
        <v>48.1306818181818</v>
      </c>
      <c r="W463" s="55" t="n">
        <f aca="false">F463+DatosMinisterio!F463</f>
        <v>8</v>
      </c>
      <c r="X463" s="55" t="n">
        <f aca="false">G463+DatosMinisterio!G463</f>
        <v>26</v>
      </c>
      <c r="Y463" s="55" t="n">
        <f aca="false">H463+DatosMinisterio!H463</f>
        <v>11</v>
      </c>
      <c r="Z463" s="55" t="n">
        <f aca="false">X463+0.33*Y463</f>
        <v>29.63</v>
      </c>
      <c r="AC463" s="61" t="n">
        <f aca="false">IF(T463&gt;0,S463/T463,0)</f>
        <v>55.6507936507937</v>
      </c>
      <c r="AD463" s="62" t="n">
        <f aca="false">EXP((((AC463-AC$475)/AC$476+2)/4-1.9)^3)</f>
        <v>0.00222955652481611</v>
      </c>
      <c r="AE463" s="63" t="n">
        <f aca="false">S463/U463</f>
        <v>16.6603082421553</v>
      </c>
      <c r="AF463" s="62" t="n">
        <f aca="false">EXP((((AE463-AE$475)/AE$476+2)/4-1.9)^3)</f>
        <v>0.0150597938446326</v>
      </c>
      <c r="AG463" s="62" t="n">
        <f aca="false">V463/U463</f>
        <v>0.22871420279407</v>
      </c>
      <c r="AH463" s="62" t="n">
        <f aca="false">EXP((((AG463-AG$475)/AG$476+2)/4-1.9)^3)</f>
        <v>0.000857288261474258</v>
      </c>
      <c r="AI463" s="62" t="n">
        <f aca="false">W463/U463</f>
        <v>0.0380155350648154</v>
      </c>
      <c r="AJ463" s="62" t="n">
        <f aca="false">EXP((((AI463-AI$475)/AI$476+2)/4-1.9)^3)</f>
        <v>0.0270584905511943</v>
      </c>
      <c r="AK463" s="62" t="n">
        <f aca="false">Z463/U463</f>
        <v>0.14080003799631</v>
      </c>
      <c r="AL463" s="62" t="n">
        <f aca="false">EXP((((AK463-AK$475)/AK$476+2)/4-1.9)^3)</f>
        <v>0.0390287471445666</v>
      </c>
      <c r="AM463" s="62" t="n">
        <f aca="false">0.01*AD463+0.15*AF463+0.24*AH463+0.25*AJ463+0.35*AL463</f>
        <v>0.0229116979630938</v>
      </c>
      <c r="AO463" s="54" t="n">
        <f aca="false">0.01*AD463/$AM$475</f>
        <v>7.92507214334716E-006</v>
      </c>
      <c r="AP463" s="53" t="n">
        <f aca="false">AO463*$J$475</f>
        <v>48.625968175873</v>
      </c>
      <c r="AQ463" s="54" t="n">
        <f aca="false">0.15*AF463/$AM$475</f>
        <v>0.000802962055598652</v>
      </c>
      <c r="AR463" s="53" t="n">
        <f aca="false">AQ463*$J$475</f>
        <v>4926.74472304337</v>
      </c>
      <c r="AS463" s="54" t="n">
        <f aca="false">0.24*AH463/$AM$475</f>
        <v>7.31345941943877E-005</v>
      </c>
      <c r="AT463" s="53" t="n">
        <f aca="false">AS463*$J$475</f>
        <v>448.732880348229</v>
      </c>
      <c r="AU463" s="54" t="n">
        <f aca="false">0.25*AJ463/$AM$475</f>
        <v>0.00240451954594399</v>
      </c>
      <c r="AV463" s="53" t="n">
        <f aca="false">AU463*$J$475</f>
        <v>14753.4418368026</v>
      </c>
      <c r="AW463" s="54" t="n">
        <f aca="false">0.35*AL463/$AM$475</f>
        <v>0.00485553838486913</v>
      </c>
      <c r="AX463" s="53" t="n">
        <f aca="false">AW463*$J$475</f>
        <v>29792.1899900405</v>
      </c>
    </row>
    <row r="464" customFormat="false" ht="12.8" hidden="false" customHeight="false" outlineLevel="0" collapsed="false">
      <c r="A464" s="60" t="s">
        <v>36</v>
      </c>
      <c r="B464" s="50"/>
      <c r="C464" s="50"/>
      <c r="D464" s="50"/>
      <c r="E464" s="50"/>
      <c r="F464" s="50"/>
      <c r="G464" s="50"/>
      <c r="H464" s="50"/>
      <c r="I464" s="54" t="n">
        <f aca="false">AO464+AQ464+AS464+AU464+AW464</f>
        <v>0.098736299012478</v>
      </c>
      <c r="J464" s="53" t="n">
        <f aca="false">ROUND(AP464+AR464+AT464+AV464+AX464,0)</f>
        <v>605818</v>
      </c>
      <c r="K464" s="54" t="n">
        <f aca="false">I464-DatosMinisterio!J464</f>
        <v>4.44089209850063E-016</v>
      </c>
      <c r="L464" s="53" t="n">
        <f aca="false">J464-DatosMinisterio!K464</f>
        <v>0</v>
      </c>
      <c r="M464" s="54" t="n">
        <f aca="false">P497/P$508</f>
        <v>0.0525818316619405</v>
      </c>
      <c r="N464" s="53" t="n">
        <f aca="false">ROUND(N$475*M464,0)</f>
        <v>6129913</v>
      </c>
      <c r="O464" s="53" t="n">
        <f aca="false">N464-DatosMinisterio!L464</f>
        <v>0</v>
      </c>
      <c r="P464" s="55" t="n">
        <f aca="false">N464+J464</f>
        <v>6735731</v>
      </c>
      <c r="Q464" s="53" t="n">
        <f aca="false">P464-DatosMinisterio!M464</f>
        <v>0</v>
      </c>
      <c r="S464" s="55" t="n">
        <f aca="false">B464+DatosMinisterio!B464</f>
        <v>5729</v>
      </c>
      <c r="T464" s="55" t="n">
        <f aca="false">C464+DatosMinisterio!C464</f>
        <v>23</v>
      </c>
      <c r="U464" s="55" t="n">
        <f aca="false">D464+DatosMinisterio!D464</f>
        <v>256.863636363636</v>
      </c>
      <c r="V464" s="55" t="n">
        <f aca="false">E464+DatosMinisterio!E464</f>
        <v>221.363636363636</v>
      </c>
      <c r="W464" s="55" t="n">
        <f aca="false">F464+DatosMinisterio!F464</f>
        <v>27</v>
      </c>
      <c r="X464" s="55" t="n">
        <f aca="false">G464+DatosMinisterio!G464</f>
        <v>76</v>
      </c>
      <c r="Y464" s="55" t="n">
        <f aca="false">H464+DatosMinisterio!H464</f>
        <v>47</v>
      </c>
      <c r="Z464" s="55" t="n">
        <f aca="false">X464+0.33*Y464</f>
        <v>91.51</v>
      </c>
      <c r="AC464" s="61" t="n">
        <f aca="false">IF(T464&gt;0,S464/T464,0)</f>
        <v>249.086956521739</v>
      </c>
      <c r="AD464" s="62" t="n">
        <f aca="false">EXP((((AC464-AC$475)/AC$476+2)/4-1.9)^3)</f>
        <v>0.140356219621174</v>
      </c>
      <c r="AE464" s="63" t="n">
        <f aca="false">S464/U464</f>
        <v>22.3036630684835</v>
      </c>
      <c r="AF464" s="62" t="n">
        <f aca="false">EXP((((AE464-AE$475)/AE$476+2)/4-1.9)^3)</f>
        <v>0.118930822476125</v>
      </c>
      <c r="AG464" s="62" t="n">
        <f aca="false">V464/U464</f>
        <v>0.861794372677402</v>
      </c>
      <c r="AH464" s="62" t="n">
        <f aca="false">EXP((((AG464-AG$475)/AG$476+2)/4-1.9)^3)</f>
        <v>0.622476424987194</v>
      </c>
      <c r="AI464" s="62" t="n">
        <f aca="false">W464/U464</f>
        <v>0.105114139090427</v>
      </c>
      <c r="AJ464" s="62" t="n">
        <f aca="false">EXP((((AI464-AI$475)/AI$476+2)/4-1.9)^3)</f>
        <v>0.128567152955804</v>
      </c>
      <c r="AK464" s="62" t="n">
        <f aca="false">Z464/U464</f>
        <v>0.356259069191294</v>
      </c>
      <c r="AL464" s="62" t="n">
        <f aca="false">EXP((((AK464-AK$475)/AK$476+2)/4-1.9)^3)</f>
        <v>0.219985752025959</v>
      </c>
      <c r="AM464" s="62" t="n">
        <f aca="false">0.01*AD464+0.15*AF464+0.24*AH464+0.25*AJ464+0.35*AL464</f>
        <v>0.277774329012594</v>
      </c>
      <c r="AO464" s="54" t="n">
        <f aca="false">0.01*AD464/$AM$475</f>
        <v>0.000498903326237501</v>
      </c>
      <c r="AP464" s="53" t="n">
        <f aca="false">AO464*$J$475</f>
        <v>3061.12762453867</v>
      </c>
      <c r="AQ464" s="54" t="n">
        <f aca="false">0.15*AF464/$AM$475</f>
        <v>0.00634118492422145</v>
      </c>
      <c r="AR464" s="53" t="n">
        <f aca="false">AQ464*$J$475</f>
        <v>38907.6907749496</v>
      </c>
      <c r="AS464" s="54" t="n">
        <f aca="false">0.24*AH464/$AM$475</f>
        <v>0.0531029792227927</v>
      </c>
      <c r="AT464" s="53" t="n">
        <f aca="false">AS464*$J$475</f>
        <v>325824.639956019</v>
      </c>
      <c r="AU464" s="54" t="n">
        <f aca="false">0.25*AJ464/$AM$475</f>
        <v>0.0114249622189275</v>
      </c>
      <c r="AV464" s="53" t="n">
        <f aca="false">AU464*$J$475</f>
        <v>70100.2892111822</v>
      </c>
      <c r="AW464" s="54" t="n">
        <f aca="false">0.35*AL464/$AM$475</f>
        <v>0.0273682693202989</v>
      </c>
      <c r="AX464" s="53" t="n">
        <f aca="false">AW464*$J$475</f>
        <v>167923.845856059</v>
      </c>
    </row>
    <row r="465" customFormat="false" ht="12.8" hidden="false" customHeight="false" outlineLevel="0" collapsed="false">
      <c r="A465" s="60" t="s">
        <v>37</v>
      </c>
      <c r="B465" s="50"/>
      <c r="C465" s="50"/>
      <c r="D465" s="50"/>
      <c r="E465" s="50"/>
      <c r="F465" s="50"/>
      <c r="G465" s="50"/>
      <c r="H465" s="50"/>
      <c r="I465" s="54" t="n">
        <f aca="false">AO465+AQ465+AS465+AU465+AW465</f>
        <v>0.00809239359714034</v>
      </c>
      <c r="J465" s="53" t="n">
        <f aca="false">ROUND(AP465+AR465+AT465+AV465+AX465,0)</f>
        <v>49653</v>
      </c>
      <c r="K465" s="54" t="n">
        <f aca="false">I465-DatosMinisterio!J465</f>
        <v>-1.02348685082632E-016</v>
      </c>
      <c r="L465" s="53" t="n">
        <f aca="false">J465-DatosMinisterio!K465</f>
        <v>0</v>
      </c>
      <c r="M465" s="54" t="n">
        <f aca="false">P498/P$508</f>
        <v>0.0101486497175794</v>
      </c>
      <c r="N465" s="53" t="n">
        <f aca="false">ROUND(N$475*M465,0)</f>
        <v>1183115</v>
      </c>
      <c r="O465" s="53" t="n">
        <f aca="false">N465-DatosMinisterio!L465</f>
        <v>0</v>
      </c>
      <c r="P465" s="55" t="n">
        <f aca="false">N465+J465</f>
        <v>1232768</v>
      </c>
      <c r="Q465" s="53" t="n">
        <f aca="false">P465-DatosMinisterio!M465</f>
        <v>0</v>
      </c>
      <c r="S465" s="55" t="n">
        <f aca="false">B465+DatosMinisterio!B465</f>
        <v>3627</v>
      </c>
      <c r="T465" s="55" t="n">
        <f aca="false">C465+DatosMinisterio!C465</f>
        <v>30</v>
      </c>
      <c r="U465" s="55" t="n">
        <f aca="false">D465+DatosMinisterio!D465</f>
        <v>164.636363636364</v>
      </c>
      <c r="V465" s="55" t="n">
        <f aca="false">E465+DatosMinisterio!E465</f>
        <v>43.2272727272727</v>
      </c>
      <c r="W465" s="55" t="n">
        <f aca="false">F465+DatosMinisterio!F465</f>
        <v>1</v>
      </c>
      <c r="X465" s="55" t="n">
        <f aca="false">G465+DatosMinisterio!G465</f>
        <v>2</v>
      </c>
      <c r="Y465" s="55" t="n">
        <f aca="false">H465+DatosMinisterio!H465</f>
        <v>1</v>
      </c>
      <c r="Z465" s="55" t="n">
        <f aca="false">X465+0.33*Y465</f>
        <v>2.33</v>
      </c>
      <c r="AC465" s="61" t="n">
        <f aca="false">IF(T465&gt;0,S465/T465,0)</f>
        <v>120.9</v>
      </c>
      <c r="AD465" s="62" t="n">
        <f aca="false">EXP((((AC465-AC$475)/AC$476+2)/4-1.9)^3)</f>
        <v>0.0127828064266567</v>
      </c>
      <c r="AE465" s="63" t="n">
        <f aca="false">S465/U465</f>
        <v>22.0303699613473</v>
      </c>
      <c r="AF465" s="62" t="n">
        <f aca="false">EXP((((AE465-AE$475)/AE$476+2)/4-1.9)^3)</f>
        <v>0.109847484931326</v>
      </c>
      <c r="AG465" s="62" t="n">
        <f aca="false">V465/U465</f>
        <v>0.262562120375482</v>
      </c>
      <c r="AH465" s="62" t="n">
        <f aca="false">EXP((((AG465-AG$475)/AG$476+2)/4-1.9)^3)</f>
        <v>0.00164418699866952</v>
      </c>
      <c r="AI465" s="62" t="n">
        <f aca="false">W465/U465</f>
        <v>0.00607399226946437</v>
      </c>
      <c r="AJ465" s="62" t="n">
        <f aca="false">EXP((((AI465-AI$475)/AI$476+2)/4-1.9)^3)</f>
        <v>0.0103656973163609</v>
      </c>
      <c r="AK465" s="62" t="n">
        <f aca="false">Z465/U465</f>
        <v>0.014152401987852</v>
      </c>
      <c r="AL465" s="62" t="n">
        <f aca="false">EXP((((AK465-AK$475)/AK$476+2)/4-1.9)^3)</f>
        <v>0.00907231380678035</v>
      </c>
      <c r="AM465" s="62" t="n">
        <f aca="false">0.01*AD465+0.15*AF465+0.24*AH465+0.25*AJ465+0.35*AL465</f>
        <v>0.0227662898451094</v>
      </c>
      <c r="AO465" s="54" t="n">
        <f aca="false">0.01*AD465/$AM$475</f>
        <v>4.54371360394423E-005</v>
      </c>
      <c r="AP465" s="53" t="n">
        <f aca="false">AO465*$J$475</f>
        <v>278.789226279974</v>
      </c>
      <c r="AQ465" s="54" t="n">
        <f aca="false">0.15*AF465/$AM$475</f>
        <v>0.00585687714007022</v>
      </c>
      <c r="AR465" s="53" t="n">
        <f aca="false">AQ465*$J$475</f>
        <v>35936.1172077317</v>
      </c>
      <c r="AS465" s="54" t="n">
        <f aca="false">0.24*AH465/$AM$475</f>
        <v>0.00014026431287021</v>
      </c>
      <c r="AT465" s="53" t="n">
        <f aca="false">AS465*$J$475</f>
        <v>860.621567913814</v>
      </c>
      <c r="AU465" s="54" t="n">
        <f aca="false">0.25*AJ465/$AM$475</f>
        <v>0.000921134967132483</v>
      </c>
      <c r="AV465" s="53" t="n">
        <f aca="false">AU465*$J$475</f>
        <v>5651.81979258935</v>
      </c>
      <c r="AW465" s="54" t="n">
        <f aca="false">0.35*AL465/$AM$475</f>
        <v>0.00112868004102798</v>
      </c>
      <c r="AX465" s="53" t="n">
        <f aca="false">AW465*$J$475</f>
        <v>6925.25680057592</v>
      </c>
    </row>
    <row r="466" customFormat="false" ht="12.8" hidden="false" customHeight="false" outlineLevel="0" collapsed="false">
      <c r="A466" s="60" t="s">
        <v>38</v>
      </c>
      <c r="B466" s="50"/>
      <c r="C466" s="50"/>
      <c r="D466" s="50"/>
      <c r="E466" s="50"/>
      <c r="F466" s="50"/>
      <c r="G466" s="50"/>
      <c r="H466" s="50"/>
      <c r="I466" s="54" t="n">
        <f aca="false">AO466+AQ466+AS466+AU466+AW466</f>
        <v>0.0716741124714108</v>
      </c>
      <c r="J466" s="53" t="n">
        <f aca="false">ROUND(AP466+AR466+AT466+AV466+AX466,0)</f>
        <v>439772</v>
      </c>
      <c r="K466" s="54" t="n">
        <f aca="false">I466-DatosMinisterio!J466</f>
        <v>0</v>
      </c>
      <c r="L466" s="53" t="n">
        <f aca="false">J466-DatosMinisterio!K466</f>
        <v>0</v>
      </c>
      <c r="M466" s="54" t="n">
        <f aca="false">P499/P$508</f>
        <v>0.0343264869286</v>
      </c>
      <c r="N466" s="53" t="n">
        <f aca="false">ROUND(N$475*M466,0)</f>
        <v>4001731</v>
      </c>
      <c r="O466" s="53" t="n">
        <f aca="false">N466-DatosMinisterio!L466</f>
        <v>0</v>
      </c>
      <c r="P466" s="55" t="n">
        <f aca="false">N466+J466</f>
        <v>4441503</v>
      </c>
      <c r="Q466" s="53" t="n">
        <f aca="false">P466-DatosMinisterio!M466</f>
        <v>0</v>
      </c>
      <c r="S466" s="55" t="n">
        <f aca="false">B466+DatosMinisterio!B466</f>
        <v>7689</v>
      </c>
      <c r="T466" s="55" t="n">
        <f aca="false">C466+DatosMinisterio!C466</f>
        <v>48</v>
      </c>
      <c r="U466" s="55" t="n">
        <f aca="false">D466+DatosMinisterio!D466</f>
        <v>248.5</v>
      </c>
      <c r="V466" s="55" t="n">
        <f aca="false">E466+DatosMinisterio!E466</f>
        <v>171.409090909091</v>
      </c>
      <c r="W466" s="55" t="n">
        <f aca="false">F466+DatosMinisterio!F466</f>
        <v>14</v>
      </c>
      <c r="X466" s="55" t="n">
        <f aca="false">G466+DatosMinisterio!G466</f>
        <v>54</v>
      </c>
      <c r="Y466" s="55" t="n">
        <f aca="false">H466+DatosMinisterio!H466</f>
        <v>13</v>
      </c>
      <c r="Z466" s="55" t="n">
        <f aca="false">X466+0.33*Y466</f>
        <v>58.29</v>
      </c>
      <c r="AC466" s="61" t="n">
        <f aca="false">IF(T466&gt;0,S466/T466,0)</f>
        <v>160.1875</v>
      </c>
      <c r="AD466" s="62" t="n">
        <f aca="false">EXP((((AC466-AC$475)/AC$476+2)/4-1.9)^3)</f>
        <v>0.0305262197269737</v>
      </c>
      <c r="AE466" s="63" t="n">
        <f aca="false">S466/U466</f>
        <v>30.9416498993964</v>
      </c>
      <c r="AF466" s="62" t="n">
        <f aca="false">EXP((((AE466-AE$475)/AE$476+2)/4-1.9)^3)</f>
        <v>0.614308951691788</v>
      </c>
      <c r="AG466" s="62" t="n">
        <f aca="false">V466/U466</f>
        <v>0.689775013718676</v>
      </c>
      <c r="AH466" s="62" t="n">
        <f aca="false">EXP((((AG466-AG$475)/AG$476+2)/4-1.9)^3)</f>
        <v>0.274709607150018</v>
      </c>
      <c r="AI466" s="62" t="n">
        <f aca="false">W466/U466</f>
        <v>0.0563380281690141</v>
      </c>
      <c r="AJ466" s="62" t="n">
        <f aca="false">EXP((((AI466-AI$475)/AI$476+2)/4-1.9)^3)</f>
        <v>0.0439179903529635</v>
      </c>
      <c r="AK466" s="62" t="n">
        <f aca="false">Z466/U466</f>
        <v>0.234567404426559</v>
      </c>
      <c r="AL466" s="62" t="n">
        <f aca="false">EXP((((AK466-AK$475)/AK$476+2)/4-1.9)^3)</f>
        <v>0.0922257390798242</v>
      </c>
      <c r="AM466" s="62" t="n">
        <f aca="false">0.01*AD466+0.15*AF466+0.24*AH466+0.25*AJ466+0.35*AL466</f>
        <v>0.201640416933222</v>
      </c>
      <c r="AO466" s="54" t="n">
        <f aca="false">0.01*AD466/$AM$475</f>
        <v>0.000108507001687202</v>
      </c>
      <c r="AP466" s="53" t="n">
        <f aca="false">AO466*$J$475</f>
        <v>665.767820843185</v>
      </c>
      <c r="AQ466" s="54" t="n">
        <f aca="false">0.15*AF466/$AM$475</f>
        <v>0.0327538865214209</v>
      </c>
      <c r="AR466" s="53" t="n">
        <f aca="false">AQ466*$J$475</f>
        <v>200968.447330007</v>
      </c>
      <c r="AS466" s="54" t="n">
        <f aca="false">0.24*AH466/$AM$475</f>
        <v>0.0234352627267596</v>
      </c>
      <c r="AT466" s="53" t="n">
        <f aca="false">AS466*$J$475</f>
        <v>143792.046170994</v>
      </c>
      <c r="AU466" s="54" t="n">
        <f aca="false">0.25*AJ466/$AM$475</f>
        <v>0.00390271829917797</v>
      </c>
      <c r="AV466" s="53" t="n">
        <f aca="false">AU466*$J$475</f>
        <v>23945.9594036042</v>
      </c>
      <c r="AW466" s="54" t="n">
        <f aca="false">0.35*AL466/$AM$475</f>
        <v>0.0114737379223651</v>
      </c>
      <c r="AX466" s="53" t="n">
        <f aca="false">AW466*$J$475</f>
        <v>70399.5629288483</v>
      </c>
    </row>
    <row r="467" customFormat="false" ht="12.8" hidden="false" customHeight="false" outlineLevel="0" collapsed="false">
      <c r="A467" s="60" t="s">
        <v>39</v>
      </c>
      <c r="B467" s="50"/>
      <c r="C467" s="50"/>
      <c r="D467" s="50"/>
      <c r="E467" s="50"/>
      <c r="F467" s="50"/>
      <c r="G467" s="50"/>
      <c r="H467" s="50"/>
      <c r="I467" s="54" t="n">
        <f aca="false">AO467+AQ467+AS467+AU467+AW467</f>
        <v>0.00441698722175284</v>
      </c>
      <c r="J467" s="53" t="n">
        <f aca="false">ROUND(AP467+AR467+AT467+AV467+AX467,0)</f>
        <v>27101</v>
      </c>
      <c r="K467" s="54" t="n">
        <f aca="false">I467-DatosMinisterio!J467</f>
        <v>0</v>
      </c>
      <c r="L467" s="53" t="n">
        <f aca="false">J467-DatosMinisterio!K467</f>
        <v>0</v>
      </c>
      <c r="M467" s="54" t="n">
        <f aca="false">P500/P$508</f>
        <v>0.0139631858004752</v>
      </c>
      <c r="N467" s="53" t="n">
        <f aca="false">ROUND(N$475*M467,0)</f>
        <v>1627808</v>
      </c>
      <c r="O467" s="53" t="n">
        <f aca="false">N467-DatosMinisterio!L467</f>
        <v>0</v>
      </c>
      <c r="P467" s="55" t="n">
        <f aca="false">N467+J467</f>
        <v>1654909</v>
      </c>
      <c r="Q467" s="53" t="n">
        <f aca="false">P467-DatosMinisterio!M467</f>
        <v>0</v>
      </c>
      <c r="S467" s="55" t="n">
        <f aca="false">B467+DatosMinisterio!B467</f>
        <v>6639</v>
      </c>
      <c r="T467" s="55" t="n">
        <f aca="false">C467+DatosMinisterio!C467</f>
        <v>58</v>
      </c>
      <c r="U467" s="55" t="n">
        <f aca="false">D467+DatosMinisterio!D467</f>
        <v>420.272727272727</v>
      </c>
      <c r="V467" s="55" t="n">
        <f aca="false">E467+DatosMinisterio!E467</f>
        <v>130.795454545455</v>
      </c>
      <c r="W467" s="55" t="n">
        <f aca="false">F467+DatosMinisterio!F467</f>
        <v>9</v>
      </c>
      <c r="X467" s="55" t="n">
        <f aca="false">G467+DatosMinisterio!G467</f>
        <v>23</v>
      </c>
      <c r="Y467" s="55" t="n">
        <f aca="false">H467+DatosMinisterio!H467</f>
        <v>8</v>
      </c>
      <c r="Z467" s="55" t="n">
        <f aca="false">X467+0.33*Y467</f>
        <v>25.64</v>
      </c>
      <c r="AC467" s="61" t="n">
        <f aca="false">IF(T467&gt;0,S467/T467,0)</f>
        <v>114.465517241379</v>
      </c>
      <c r="AD467" s="62" t="n">
        <f aca="false">EXP((((AC467-AC$475)/AC$476+2)/4-1.9)^3)</f>
        <v>0.0109465525137244</v>
      </c>
      <c r="AE467" s="63" t="n">
        <f aca="false">S467/U467</f>
        <v>15.7968851395198</v>
      </c>
      <c r="AF467" s="62" t="n">
        <f aca="false">EXP((((AE467-AE$475)/AE$476+2)/4-1.9)^3)</f>
        <v>0.0100756260146432</v>
      </c>
      <c r="AG467" s="62" t="n">
        <f aca="false">V467/U467</f>
        <v>0.311215660826304</v>
      </c>
      <c r="AH467" s="62" t="n">
        <f aca="false">EXP((((AG467-AG$475)/AG$476+2)/4-1.9)^3)</f>
        <v>0.00390122687698858</v>
      </c>
      <c r="AI467" s="62" t="n">
        <f aca="false">W467/U467</f>
        <v>0.0214146658014277</v>
      </c>
      <c r="AJ467" s="62" t="n">
        <f aca="false">EXP((((AI467-AI$475)/AI$476+2)/4-1.9)^3)</f>
        <v>0.0167455370831125</v>
      </c>
      <c r="AK467" s="62" t="n">
        <f aca="false">Z467/U467</f>
        <v>0.0610080034609561</v>
      </c>
      <c r="AL467" s="62" t="n">
        <f aca="false">EXP((((AK467-AK$475)/AK$476+2)/4-1.9)^3)</f>
        <v>0.0162365702573504</v>
      </c>
      <c r="AM467" s="62" t="n">
        <f aca="false">0.01*AD467+0.15*AF467+0.24*AH467+0.25*AJ467+0.35*AL467</f>
        <v>0.0124262877386617</v>
      </c>
      <c r="AO467" s="54" t="n">
        <f aca="false">0.01*AD467/$AM$475</f>
        <v>3.89100780476326E-005</v>
      </c>
      <c r="AP467" s="53" t="n">
        <f aca="false">AO467*$J$475</f>
        <v>238.741071707874</v>
      </c>
      <c r="AQ467" s="54" t="n">
        <f aca="false">0.15*AF467/$AM$475</f>
        <v>0.000537214882197382</v>
      </c>
      <c r="AR467" s="53" t="n">
        <f aca="false">AQ467*$J$475</f>
        <v>3296.19633649194</v>
      </c>
      <c r="AS467" s="54" t="n">
        <f aca="false">0.24*AH467/$AM$475</f>
        <v>0.000332810627802309</v>
      </c>
      <c r="AT467" s="53" t="n">
        <f aca="false">AS467*$J$475</f>
        <v>2042.03049554479</v>
      </c>
      <c r="AU467" s="54" t="n">
        <f aca="false">0.25*AJ467/$AM$475</f>
        <v>0.0014880715961407</v>
      </c>
      <c r="AV467" s="53" t="n">
        <f aca="false">AU467*$J$475</f>
        <v>9130.38023737126</v>
      </c>
      <c r="AW467" s="54" t="n">
        <f aca="false">0.35*AL467/$AM$475</f>
        <v>0.00201998003756481</v>
      </c>
      <c r="AX467" s="53" t="n">
        <f aca="false">AW467*$J$475</f>
        <v>12394.0177762269</v>
      </c>
    </row>
    <row r="468" customFormat="false" ht="12.8" hidden="false" customHeight="false" outlineLevel="0" collapsed="false">
      <c r="A468" s="60" t="s">
        <v>40</v>
      </c>
      <c r="B468" s="50"/>
      <c r="C468" s="50"/>
      <c r="D468" s="50"/>
      <c r="E468" s="50"/>
      <c r="F468" s="50"/>
      <c r="G468" s="50"/>
      <c r="H468" s="50"/>
      <c r="I468" s="54" t="n">
        <f aca="false">AO468+AQ468+AS468+AU468+AW468</f>
        <v>0.0128547581610164</v>
      </c>
      <c r="J468" s="53" t="n">
        <f aca="false">ROUND(AP468+AR468+AT468+AV468+AX468,0)</f>
        <v>78873</v>
      </c>
      <c r="K468" s="54" t="n">
        <f aca="false">I468-DatosMinisterio!J468</f>
        <v>0</v>
      </c>
      <c r="L468" s="53" t="n">
        <f aca="false">J468-DatosMinisterio!K468</f>
        <v>0</v>
      </c>
      <c r="M468" s="54" t="n">
        <f aca="false">P501/P$508</f>
        <v>0.0274131717895819</v>
      </c>
      <c r="N468" s="53" t="n">
        <f aca="false">ROUND(N$475*M468,0)</f>
        <v>3195787</v>
      </c>
      <c r="O468" s="53" t="n">
        <f aca="false">N468-DatosMinisterio!L468</f>
        <v>0</v>
      </c>
      <c r="P468" s="55" t="n">
        <f aca="false">N468+J468</f>
        <v>3274660</v>
      </c>
      <c r="Q468" s="53" t="n">
        <f aca="false">P468-DatosMinisterio!M468</f>
        <v>0</v>
      </c>
      <c r="S468" s="55" t="n">
        <f aca="false">B468+DatosMinisterio!B468</f>
        <v>6793</v>
      </c>
      <c r="T468" s="55" t="n">
        <f aca="false">C468+DatosMinisterio!C468</f>
        <v>38</v>
      </c>
      <c r="U468" s="55" t="n">
        <f aca="false">D468+DatosMinisterio!D468</f>
        <v>326.568181818182</v>
      </c>
      <c r="V468" s="55" t="n">
        <f aca="false">E468+DatosMinisterio!E468</f>
        <v>172.045454545455</v>
      </c>
      <c r="W468" s="55" t="n">
        <f aca="false">F468+DatosMinisterio!F468</f>
        <v>7</v>
      </c>
      <c r="X468" s="55" t="n">
        <f aca="false">G468+DatosMinisterio!G468</f>
        <v>3</v>
      </c>
      <c r="Y468" s="55" t="n">
        <f aca="false">H468+DatosMinisterio!H468</f>
        <v>5</v>
      </c>
      <c r="Z468" s="55" t="n">
        <f aca="false">X468+0.33*Y468</f>
        <v>4.65</v>
      </c>
      <c r="AC468" s="61" t="n">
        <f aca="false">IF(T468&gt;0,S468/T468,0)</f>
        <v>178.763157894737</v>
      </c>
      <c r="AD468" s="62" t="n">
        <f aca="false">EXP((((AC468-AC$475)/AC$476+2)/4-1.9)^3)</f>
        <v>0.0440921557308525</v>
      </c>
      <c r="AE468" s="63" t="n">
        <f aca="false">S468/U468</f>
        <v>20.8011691836593</v>
      </c>
      <c r="AF468" s="62" t="n">
        <f aca="false">EXP((((AE468-AE$475)/AE$476+2)/4-1.9)^3)</f>
        <v>0.074983937188667</v>
      </c>
      <c r="AG468" s="62" t="n">
        <f aca="false">V468/U468</f>
        <v>0.526828589324241</v>
      </c>
      <c r="AH468" s="62" t="n">
        <f aca="false">EXP((((AG468-AG$475)/AG$476+2)/4-1.9)^3)</f>
        <v>0.0712828441619903</v>
      </c>
      <c r="AI468" s="62" t="n">
        <f aca="false">W468/U468</f>
        <v>0.0214350337532187</v>
      </c>
      <c r="AJ468" s="62" t="n">
        <f aca="false">EXP((((AI468-AI$475)/AI$476+2)/4-1.9)^3)</f>
        <v>0.0167558117526559</v>
      </c>
      <c r="AK468" s="62" t="n">
        <f aca="false">Z468/U468</f>
        <v>0.0142389867074953</v>
      </c>
      <c r="AL468" s="62" t="n">
        <f aca="false">EXP((((AK468-AK$475)/AK$476+2)/4-1.9)^3)</f>
        <v>0.00908250924352102</v>
      </c>
      <c r="AM468" s="62" t="n">
        <f aca="false">0.01*AD468+0.15*AF468+0.24*AH468+0.25*AJ468+0.35*AL468</f>
        <v>0.0361642259078826</v>
      </c>
      <c r="AO468" s="54" t="n">
        <f aca="false">0.01*AD468/$AM$475</f>
        <v>0.000156727811667176</v>
      </c>
      <c r="AP468" s="53" t="n">
        <f aca="false">AO468*$J$475</f>
        <v>961.636871507844</v>
      </c>
      <c r="AQ468" s="54" t="n">
        <f aca="false">0.15*AF468/$AM$475</f>
        <v>0.00399801331698515</v>
      </c>
      <c r="AR468" s="53" t="n">
        <f aca="false">AQ468*$J$475</f>
        <v>24530.6622831989</v>
      </c>
      <c r="AS468" s="54" t="n">
        <f aca="false">0.24*AH468/$AM$475</f>
        <v>0.00608108394234145</v>
      </c>
      <c r="AT468" s="53" t="n">
        <f aca="false">AS468*$J$475</f>
        <v>37311.7857991157</v>
      </c>
      <c r="AU468" s="54" t="n">
        <f aca="false">0.25*AJ468/$AM$475</f>
        <v>0.00148898464203654</v>
      </c>
      <c r="AV468" s="53" t="n">
        <f aca="false">AU468*$J$475</f>
        <v>9135.98242494392</v>
      </c>
      <c r="AW468" s="54" t="n">
        <f aca="false">0.35*AL468/$AM$475</f>
        <v>0.0011299484479861</v>
      </c>
      <c r="AX468" s="53" t="n">
        <f aca="false">AW468*$J$475</f>
        <v>6933.03938163814</v>
      </c>
    </row>
    <row r="469" customFormat="false" ht="12.8" hidden="false" customHeight="false" outlineLevel="0" collapsed="false">
      <c r="A469" s="60" t="s">
        <v>41</v>
      </c>
      <c r="B469" s="50"/>
      <c r="C469" s="50"/>
      <c r="D469" s="50"/>
      <c r="E469" s="50"/>
      <c r="F469" s="50"/>
      <c r="G469" s="50"/>
      <c r="H469" s="50"/>
      <c r="I469" s="54" t="n">
        <f aca="false">AO469+AQ469+AS469+AU469+AW469</f>
        <v>0.0113776612409623</v>
      </c>
      <c r="J469" s="53" t="n">
        <f aca="false">ROUND(AP469+AR469+AT469+AV469+AX469,0)</f>
        <v>69810</v>
      </c>
      <c r="K469" s="54" t="n">
        <f aca="false">I469-DatosMinisterio!J469</f>
        <v>0</v>
      </c>
      <c r="L469" s="53" t="n">
        <f aca="false">J469-DatosMinisterio!K469</f>
        <v>0</v>
      </c>
      <c r="M469" s="54" t="n">
        <f aca="false">P502/P$508</f>
        <v>0.0112524013698828</v>
      </c>
      <c r="N469" s="53" t="n">
        <f aca="false">ROUND(N$475*M469,0)</f>
        <v>1311788</v>
      </c>
      <c r="O469" s="53" t="n">
        <f aca="false">N469-DatosMinisterio!L469</f>
        <v>0</v>
      </c>
      <c r="P469" s="55" t="n">
        <f aca="false">N469+J469</f>
        <v>1381598</v>
      </c>
      <c r="Q469" s="53" t="n">
        <f aca="false">P469-DatosMinisterio!M469</f>
        <v>0</v>
      </c>
      <c r="S469" s="55" t="n">
        <f aca="false">B469+DatosMinisterio!B469</f>
        <v>8513</v>
      </c>
      <c r="T469" s="55" t="n">
        <f aca="false">C469+DatosMinisterio!C469</f>
        <v>67</v>
      </c>
      <c r="U469" s="55" t="n">
        <f aca="false">D469+DatosMinisterio!D469</f>
        <v>379.068181818182</v>
      </c>
      <c r="V469" s="55" t="n">
        <f aca="false">E469+DatosMinisterio!E469</f>
        <v>172.477272727273</v>
      </c>
      <c r="W469" s="55" t="n">
        <f aca="false">F469+DatosMinisterio!F469</f>
        <v>2</v>
      </c>
      <c r="X469" s="55" t="n">
        <f aca="false">G469+DatosMinisterio!G469</f>
        <v>4</v>
      </c>
      <c r="Y469" s="55" t="n">
        <f aca="false">H469+DatosMinisterio!H469</f>
        <v>2</v>
      </c>
      <c r="Z469" s="55" t="n">
        <f aca="false">X469+0.33*Y469</f>
        <v>4.66</v>
      </c>
      <c r="AC469" s="61" t="n">
        <f aca="false">IF(T469&gt;0,S469/T469,0)</f>
        <v>127.059701492537</v>
      </c>
      <c r="AD469" s="62" t="n">
        <f aca="false">EXP((((AC469-AC$475)/AC$476+2)/4-1.9)^3)</f>
        <v>0.014778728116503</v>
      </c>
      <c r="AE469" s="63" t="n">
        <f aca="false">S469/U469</f>
        <v>22.4577013010372</v>
      </c>
      <c r="AF469" s="62" t="n">
        <f aca="false">EXP((((AE469-AE$475)/AE$476+2)/4-1.9)^3)</f>
        <v>0.12427180664348</v>
      </c>
      <c r="AG469" s="62" t="n">
        <f aca="false">V469/U469</f>
        <v>0.455003297559806</v>
      </c>
      <c r="AH469" s="62" t="n">
        <f aca="false">EXP((((AG469-AG$475)/AG$476+2)/4-1.9)^3)</f>
        <v>0.0316480493700071</v>
      </c>
      <c r="AI469" s="62" t="n">
        <f aca="false">W469/U469</f>
        <v>0.00527609568919</v>
      </c>
      <c r="AJ469" s="62" t="n">
        <f aca="false">EXP((((AI469-AI$475)/AI$476+2)/4-1.9)^3)</f>
        <v>0.0101004411067555</v>
      </c>
      <c r="AK469" s="62" t="n">
        <f aca="false">Z469/U469</f>
        <v>0.0122933029558127</v>
      </c>
      <c r="AL469" s="62" t="n">
        <f aca="false">EXP((((AK469-AK$475)/AK$476+2)/4-1.9)^3)</f>
        <v>0.00885576066992695</v>
      </c>
      <c r="AM469" s="62" t="n">
        <f aca="false">0.01*AD469+0.15*AF469+0.24*AH469+0.25*AJ469+0.35*AL469</f>
        <v>0.032008716637652</v>
      </c>
      <c r="AO469" s="54" t="n">
        <f aca="false">0.01*AD469/$AM$475</f>
        <v>5.2531741270771E-005</v>
      </c>
      <c r="AP469" s="53" t="n">
        <f aca="false">AO469*$J$475</f>
        <v>322.319687827706</v>
      </c>
      <c r="AQ469" s="54" t="n">
        <f aca="false">0.15*AF469/$AM$475</f>
        <v>0.006625956925099</v>
      </c>
      <c r="AR469" s="53" t="n">
        <f aca="false">AQ469*$J$475</f>
        <v>40654.97004277</v>
      </c>
      <c r="AS469" s="54" t="n">
        <f aca="false">0.24*AH469/$AM$475</f>
        <v>0.00269987045400471</v>
      </c>
      <c r="AT469" s="53" t="n">
        <f aca="false">AS469*$J$475</f>
        <v>16565.6302429526</v>
      </c>
      <c r="AU469" s="54" t="n">
        <f aca="false">0.25*AJ469/$AM$475</f>
        <v>0.000897563299693291</v>
      </c>
      <c r="AV469" s="53" t="n">
        <f aca="false">AU469*$J$475</f>
        <v>5507.19080625102</v>
      </c>
      <c r="AW469" s="54" t="n">
        <f aca="false">0.35*AL469/$AM$475</f>
        <v>0.00110173882089451</v>
      </c>
      <c r="AX469" s="53" t="n">
        <f aca="false">AW469*$J$475</f>
        <v>6759.9532059671</v>
      </c>
    </row>
    <row r="470" customFormat="false" ht="12.8" hidden="false" customHeight="false" outlineLevel="0" collapsed="false">
      <c r="A470" s="60" t="s">
        <v>42</v>
      </c>
      <c r="B470" s="50"/>
      <c r="C470" s="50"/>
      <c r="D470" s="50"/>
      <c r="E470" s="50"/>
      <c r="F470" s="50"/>
      <c r="G470" s="50"/>
      <c r="H470" s="50"/>
      <c r="I470" s="54" t="n">
        <f aca="false">AO470+AQ470+AS470+AU470+AW470</f>
        <v>0.0137482298398071</v>
      </c>
      <c r="J470" s="53" t="n">
        <f aca="false">ROUND(AP470+AR470+AT470+AV470+AX470,0)</f>
        <v>84355</v>
      </c>
      <c r="K470" s="54" t="n">
        <f aca="false">I470-DatosMinisterio!J470</f>
        <v>-8.15320033709099E-017</v>
      </c>
      <c r="L470" s="53" t="n">
        <f aca="false">J470-DatosMinisterio!K470</f>
        <v>0</v>
      </c>
      <c r="M470" s="54" t="n">
        <f aca="false">P503/P$508</f>
        <v>0.0140369801339019</v>
      </c>
      <c r="N470" s="53" t="n">
        <f aca="false">ROUND(N$475*M470,0)</f>
        <v>1636411</v>
      </c>
      <c r="O470" s="53" t="n">
        <f aca="false">N470-DatosMinisterio!L470</f>
        <v>0</v>
      </c>
      <c r="P470" s="55" t="n">
        <f aca="false">N470+J470</f>
        <v>1720766</v>
      </c>
      <c r="Q470" s="53" t="n">
        <f aca="false">P470-DatosMinisterio!M470</f>
        <v>0</v>
      </c>
      <c r="S470" s="55" t="n">
        <f aca="false">B470+DatosMinisterio!B470</f>
        <v>7917</v>
      </c>
      <c r="T470" s="55" t="n">
        <f aca="false">C470+DatosMinisterio!C470</f>
        <v>34</v>
      </c>
      <c r="U470" s="55" t="n">
        <f aca="false">D470+DatosMinisterio!D470</f>
        <v>348.272727272727</v>
      </c>
      <c r="V470" s="55" t="n">
        <f aca="false">E470+DatosMinisterio!E470</f>
        <v>162.613636363636</v>
      </c>
      <c r="W470" s="55" t="n">
        <f aca="false">F470+DatosMinisterio!F470</f>
        <v>2</v>
      </c>
      <c r="X470" s="55" t="n">
        <f aca="false">G470+DatosMinisterio!G470</f>
        <v>23</v>
      </c>
      <c r="Y470" s="55" t="n">
        <f aca="false">H470+DatosMinisterio!H470</f>
        <v>1</v>
      </c>
      <c r="Z470" s="55" t="n">
        <f aca="false">X470+0.33*Y470</f>
        <v>23.33</v>
      </c>
      <c r="AC470" s="61" t="n">
        <f aca="false">IF(T470&gt;0,S470/T470,0)</f>
        <v>232.852941176471</v>
      </c>
      <c r="AD470" s="62" t="n">
        <f aca="false">EXP((((AC470-AC$475)/AC$476+2)/4-1.9)^3)</f>
        <v>0.110840163754269</v>
      </c>
      <c r="AE470" s="63" t="n">
        <f aca="false">S470/U470</f>
        <v>22.7321848081441</v>
      </c>
      <c r="AF470" s="62" t="n">
        <f aca="false">EXP((((AE470-AE$475)/AE$476+2)/4-1.9)^3)</f>
        <v>0.134188301900266</v>
      </c>
      <c r="AG470" s="62" t="n">
        <f aca="false">V470/U470</f>
        <v>0.466914643696162</v>
      </c>
      <c r="AH470" s="62" t="n">
        <f aca="false">EXP((((AG470-AG$475)/AG$476+2)/4-1.9)^3)</f>
        <v>0.0365783587382725</v>
      </c>
      <c r="AI470" s="62" t="n">
        <f aca="false">W470/U470</f>
        <v>0.00574262594622814</v>
      </c>
      <c r="AJ470" s="62" t="n">
        <f aca="false">EXP((((AI470-AI$475)/AI$476+2)/4-1.9)^3)</f>
        <v>0.0102548227154158</v>
      </c>
      <c r="AK470" s="62" t="n">
        <f aca="false">Z470/U470</f>
        <v>0.0669877316627513</v>
      </c>
      <c r="AL470" s="62" t="n">
        <f aca="false">EXP((((AK470-AK$475)/AK$476+2)/4-1.9)^3)</f>
        <v>0.0174247615703588</v>
      </c>
      <c r="AM470" s="62" t="n">
        <f aca="false">0.01*AD470+0.15*AF470+0.24*AH470+0.25*AJ470+0.35*AL470</f>
        <v>0.0386778252482475</v>
      </c>
      <c r="AO470" s="54" t="n">
        <f aca="false">0.01*AD470/$AM$475</f>
        <v>0.000393987003404386</v>
      </c>
      <c r="AP470" s="53" t="n">
        <f aca="false">AO470*$J$475</f>
        <v>2417.39117861934</v>
      </c>
      <c r="AQ470" s="54" t="n">
        <f aca="false">0.15*AF470/$AM$475</f>
        <v>0.00715468723162714</v>
      </c>
      <c r="AR470" s="53" t="n">
        <f aca="false">AQ470*$J$475</f>
        <v>43899.1074580287</v>
      </c>
      <c r="AS470" s="54" t="n">
        <f aca="false">0.24*AH470/$AM$475</f>
        <v>0.00312047130800544</v>
      </c>
      <c r="AT470" s="53" t="n">
        <f aca="false">AS470*$J$475</f>
        <v>19146.316370656</v>
      </c>
      <c r="AU470" s="54" t="n">
        <f aca="false">0.25*AJ470/$AM$475</f>
        <v>0.000911282231828686</v>
      </c>
      <c r="AV470" s="53" t="n">
        <f aca="false">AU470*$J$475</f>
        <v>5591.36623650028</v>
      </c>
      <c r="AW470" s="54" t="n">
        <f aca="false">0.35*AL470/$AM$475</f>
        <v>0.00216780206494146</v>
      </c>
      <c r="AX470" s="53" t="n">
        <f aca="false">AW470*$J$475</f>
        <v>13301.0113112882</v>
      </c>
    </row>
    <row r="471" customFormat="false" ht="12.8" hidden="false" customHeight="false" outlineLevel="0" collapsed="false">
      <c r="A471" s="60" t="s">
        <v>43</v>
      </c>
      <c r="B471" s="50"/>
      <c r="C471" s="50"/>
      <c r="D471" s="50"/>
      <c r="E471" s="50"/>
      <c r="F471" s="50"/>
      <c r="G471" s="50"/>
      <c r="H471" s="50"/>
      <c r="I471" s="54" t="n">
        <f aca="false">AO471+AQ471+AS471+AU471+AW471</f>
        <v>0.0189252999085364</v>
      </c>
      <c r="J471" s="53" t="n">
        <f aca="false">ROUND(AP471+AR471+AT471+AV471+AX471,0)</f>
        <v>116120</v>
      </c>
      <c r="K471" s="54" t="n">
        <f aca="false">I471-DatosMinisterio!J471</f>
        <v>0</v>
      </c>
      <c r="L471" s="53" t="n">
        <f aca="false">J471-DatosMinisterio!K471</f>
        <v>0</v>
      </c>
      <c r="M471" s="54" t="n">
        <f aca="false">P504/P$508</f>
        <v>0.0134347521914187</v>
      </c>
      <c r="N471" s="53" t="n">
        <f aca="false">ROUND(N$475*M471,0)</f>
        <v>1566204</v>
      </c>
      <c r="O471" s="53" t="n">
        <f aca="false">N471-DatosMinisterio!L471</f>
        <v>0</v>
      </c>
      <c r="P471" s="55" t="n">
        <f aca="false">N471+J471</f>
        <v>1682324</v>
      </c>
      <c r="Q471" s="53" t="n">
        <f aca="false">P471-DatosMinisterio!M471</f>
        <v>0</v>
      </c>
      <c r="S471" s="55" t="n">
        <f aca="false">B471+DatosMinisterio!B471</f>
        <v>4514</v>
      </c>
      <c r="T471" s="55" t="n">
        <f aca="false">C471+DatosMinisterio!C471</f>
        <v>36</v>
      </c>
      <c r="U471" s="55" t="n">
        <f aca="false">D471+DatosMinisterio!D471</f>
        <v>260.704545454545</v>
      </c>
      <c r="V471" s="55" t="n">
        <f aca="false">E471+DatosMinisterio!E471</f>
        <v>144.022727272727</v>
      </c>
      <c r="W471" s="55" t="n">
        <f aca="false">F471+DatosMinisterio!F471</f>
        <v>20</v>
      </c>
      <c r="X471" s="55" t="n">
        <f aca="false">G471+DatosMinisterio!G471</f>
        <v>27</v>
      </c>
      <c r="Y471" s="55" t="n">
        <f aca="false">H471+DatosMinisterio!H471</f>
        <v>7</v>
      </c>
      <c r="Z471" s="55" t="n">
        <f aca="false">X471+0.33*Y471</f>
        <v>29.31</v>
      </c>
      <c r="AC471" s="61" t="n">
        <f aca="false">IF(T471&gt;0,S471/T471,0)</f>
        <v>125.388888888889</v>
      </c>
      <c r="AD471" s="62" t="n">
        <f aca="false">EXP((((AC471-AC$475)/AC$476+2)/4-1.9)^3)</f>
        <v>0.0142130025072217</v>
      </c>
      <c r="AE471" s="63" t="n">
        <f aca="false">S471/U471</f>
        <v>17.3146194751984</v>
      </c>
      <c r="AF471" s="62" t="n">
        <f aca="false">EXP((((AE471-AE$475)/AE$476+2)/4-1.9)^3)</f>
        <v>0.0200953040072567</v>
      </c>
      <c r="AG471" s="62" t="n">
        <f aca="false">V471/U471</f>
        <v>0.552436579199721</v>
      </c>
      <c r="AH471" s="62" t="n">
        <f aca="false">EXP((((AG471-AG$475)/AG$476+2)/4-1.9)^3)</f>
        <v>0.0920195089388798</v>
      </c>
      <c r="AI471" s="62" t="n">
        <f aca="false">W471/U471</f>
        <v>0.0767151948391598</v>
      </c>
      <c r="AJ471" s="62" t="n">
        <f aca="false">EXP((((AI471-AI$475)/AI$476+2)/4-1.9)^3)</f>
        <v>0.0713612628007132</v>
      </c>
      <c r="AK471" s="62" t="n">
        <f aca="false">Z471/U471</f>
        <v>0.112426118036789</v>
      </c>
      <c r="AL471" s="62" t="n">
        <f aca="false">EXP((((AK471-AK$475)/AK$476+2)/4-1.9)^3)</f>
        <v>0.0290315049482605</v>
      </c>
      <c r="AM471" s="62" t="n">
        <f aca="false">0.01*AD471+0.15*AF471+0.24*AH471+0.25*AJ471+0.35*AL471</f>
        <v>0.0532424502035613</v>
      </c>
      <c r="AO471" s="54" t="n">
        <f aca="false">0.01*AD471/$AM$475</f>
        <v>5.05208407993137E-005</v>
      </c>
      <c r="AP471" s="53" t="n">
        <f aca="false">AO471*$J$475</f>
        <v>309.981379663279</v>
      </c>
      <c r="AQ471" s="54" t="n">
        <f aca="false">0.15*AF471/$AM$475</f>
        <v>0.00107144671301709</v>
      </c>
      <c r="AR471" s="53" t="n">
        <f aca="false">AQ471*$J$475</f>
        <v>6574.08952586626</v>
      </c>
      <c r="AS471" s="54" t="n">
        <f aca="false">0.24*AH471/$AM$475</f>
        <v>0.007850112671132</v>
      </c>
      <c r="AT471" s="53" t="n">
        <f aca="false">AS471*$J$475</f>
        <v>48166.0383677293</v>
      </c>
      <c r="AU471" s="54" t="n">
        <f aca="false">0.25*AJ471/$AM$475</f>
        <v>0.00634143101600274</v>
      </c>
      <c r="AV471" s="53" t="n">
        <f aca="false">AU471*$J$475</f>
        <v>38909.2007234912</v>
      </c>
      <c r="AW471" s="54" t="n">
        <f aca="false">0.35*AL471/$AM$475</f>
        <v>0.00361178866758528</v>
      </c>
      <c r="AX471" s="53" t="n">
        <f aca="false">AW471*$J$475</f>
        <v>22160.8986809556</v>
      </c>
    </row>
    <row r="472" customFormat="false" ht="12.8" hidden="false" customHeight="false" outlineLevel="0" collapsed="false">
      <c r="A472" s="60" t="s">
        <v>44</v>
      </c>
      <c r="B472" s="50"/>
      <c r="C472" s="50"/>
      <c r="D472" s="50"/>
      <c r="E472" s="50"/>
      <c r="F472" s="50"/>
      <c r="G472" s="50"/>
      <c r="H472" s="50"/>
      <c r="I472" s="54" t="n">
        <f aca="false">AO472+AQ472+AS472+AU472+AW472</f>
        <v>0.0253629945198953</v>
      </c>
      <c r="J472" s="53" t="n">
        <f aca="false">ROUND(AP472+AR472+AT472+AV472+AX472,0)</f>
        <v>155620</v>
      </c>
      <c r="K472" s="54" t="n">
        <f aca="false">I472-DatosMinisterio!J472</f>
        <v>1.07552855510562E-016</v>
      </c>
      <c r="L472" s="53" t="n">
        <f aca="false">J472-DatosMinisterio!K472</f>
        <v>0</v>
      </c>
      <c r="M472" s="54" t="n">
        <f aca="false">P505/P$508</f>
        <v>0.0070963864668908</v>
      </c>
      <c r="N472" s="53" t="n">
        <f aca="false">ROUND(N$475*M472,0)</f>
        <v>827286</v>
      </c>
      <c r="O472" s="53" t="n">
        <f aca="false">N472-DatosMinisterio!L472</f>
        <v>0</v>
      </c>
      <c r="P472" s="55" t="n">
        <f aca="false">N472+J472</f>
        <v>982906</v>
      </c>
      <c r="Q472" s="53" t="n">
        <f aca="false">P472-DatosMinisterio!M472</f>
        <v>0</v>
      </c>
      <c r="S472" s="55" t="n">
        <f aca="false">B472+DatosMinisterio!B472</f>
        <v>4666</v>
      </c>
      <c r="T472" s="55" t="n">
        <f aca="false">C472+DatosMinisterio!C472</f>
        <v>22</v>
      </c>
      <c r="U472" s="55" t="n">
        <f aca="false">D472+DatosMinisterio!D472</f>
        <v>197.090909090909</v>
      </c>
      <c r="V472" s="55" t="n">
        <f aca="false">E472+DatosMinisterio!E472</f>
        <v>120.159090909091</v>
      </c>
      <c r="W472" s="55" t="n">
        <f aca="false">F472+DatosMinisterio!F472</f>
        <v>1</v>
      </c>
      <c r="X472" s="55" t="n">
        <f aca="false">G472+DatosMinisterio!G472</f>
        <v>10</v>
      </c>
      <c r="Y472" s="55" t="n">
        <f aca="false">H472+DatosMinisterio!H472</f>
        <v>4</v>
      </c>
      <c r="Z472" s="55" t="n">
        <f aca="false">X472+0.33*Y472</f>
        <v>11.32</v>
      </c>
      <c r="AC472" s="61" t="n">
        <f aca="false">IF(T472&gt;0,S472/T472,0)</f>
        <v>212.090909090909</v>
      </c>
      <c r="AD472" s="62" t="n">
        <f aca="false">EXP((((AC472-AC$475)/AC$476+2)/4-1.9)^3)</f>
        <v>0.0797998859660394</v>
      </c>
      <c r="AE472" s="63" t="n">
        <f aca="false">S472/U472</f>
        <v>23.6743542435424</v>
      </c>
      <c r="AF472" s="62" t="n">
        <f aca="false">EXP((((AE472-AE$475)/AE$476+2)/4-1.9)^3)</f>
        <v>0.172156293468881</v>
      </c>
      <c r="AG472" s="62" t="n">
        <f aca="false">V472/U472</f>
        <v>0.609663284132842</v>
      </c>
      <c r="AH472" s="62" t="n">
        <f aca="false">EXP((((AG472-AG$475)/AG$476+2)/4-1.9)^3)</f>
        <v>0.153240549154318</v>
      </c>
      <c r="AI472" s="62" t="n">
        <f aca="false">W472/U472</f>
        <v>0.00507380073800738</v>
      </c>
      <c r="AJ472" s="62" t="n">
        <f aca="false">EXP((((AI472-AI$475)/AI$476+2)/4-1.9)^3)</f>
        <v>0.0100341189138978</v>
      </c>
      <c r="AK472" s="62" t="n">
        <f aca="false">Z472/U472</f>
        <v>0.0574354243542436</v>
      </c>
      <c r="AL472" s="62" t="n">
        <f aca="false">EXP((((AK472-AK$475)/AK$476+2)/4-1.9)^3)</f>
        <v>0.0155596553788557</v>
      </c>
      <c r="AM472" s="62" t="n">
        <f aca="false">0.01*AD472+0.15*AF472+0.24*AH472+0.25*AJ472+0.35*AL472</f>
        <v>0.0713535837881027</v>
      </c>
      <c r="AO472" s="54" t="n">
        <f aca="false">0.01*AD472/$AM$475</f>
        <v>0.000283652756174862</v>
      </c>
      <c r="AP472" s="53" t="n">
        <f aca="false">AO472*$J$475</f>
        <v>1740.41190354793</v>
      </c>
      <c r="AQ472" s="54" t="n">
        <f aca="false">0.15*AF472/$AM$475</f>
        <v>0.00917907460846715</v>
      </c>
      <c r="AR472" s="53" t="n">
        <f aca="false">AQ472*$J$475</f>
        <v>56320.1674031418</v>
      </c>
      <c r="AS472" s="54" t="n">
        <f aca="false">0.24*AH472/$AM$475</f>
        <v>0.0130728319518261</v>
      </c>
      <c r="AT472" s="53" t="n">
        <f aca="false">AS472*$J$475</f>
        <v>80211.1449536348</v>
      </c>
      <c r="AU472" s="54" t="n">
        <f aca="false">0.25*AJ472/$AM$475</f>
        <v>0.000891669659441837</v>
      </c>
      <c r="AV472" s="53" t="n">
        <f aca="false">AU472*$J$475</f>
        <v>5471.02912114285</v>
      </c>
      <c r="AW472" s="54" t="n">
        <f aca="false">0.35*AL472/$AM$475</f>
        <v>0.00193576554398536</v>
      </c>
      <c r="AX472" s="53" t="n">
        <f aca="false">AW472*$J$475</f>
        <v>11877.3018131831</v>
      </c>
    </row>
    <row r="473" customFormat="false" ht="12.8" hidden="false" customHeight="false" outlineLevel="0" collapsed="false">
      <c r="A473" s="60" t="s">
        <v>45</v>
      </c>
      <c r="B473" s="50"/>
      <c r="C473" s="50"/>
      <c r="D473" s="50"/>
      <c r="E473" s="50"/>
      <c r="F473" s="50"/>
      <c r="G473" s="50"/>
      <c r="H473" s="50"/>
      <c r="I473" s="54" t="n">
        <f aca="false">AO473+AQ473+AS473+AU473+AW473</f>
        <v>0.00589849143880245</v>
      </c>
      <c r="J473" s="53" t="n">
        <f aca="false">ROUND(AP473+AR473+AT473+AV473+AX473,0)</f>
        <v>36191</v>
      </c>
      <c r="K473" s="54" t="n">
        <f aca="false">I473-DatosMinisterio!J473</f>
        <v>-3.81639164714898E-017</v>
      </c>
      <c r="L473" s="53" t="n">
        <f aca="false">J473-DatosMinisterio!K473</f>
        <v>0</v>
      </c>
      <c r="M473" s="54" t="n">
        <f aca="false">P506/P$508</f>
        <v>0.00518728385442137</v>
      </c>
      <c r="N473" s="53" t="n">
        <f aca="false">ROUND(N$475*M473,0)</f>
        <v>604726</v>
      </c>
      <c r="O473" s="53" t="n">
        <f aca="false">N473-DatosMinisterio!L473</f>
        <v>0</v>
      </c>
      <c r="P473" s="55" t="n">
        <f aca="false">N473+J473</f>
        <v>640917</v>
      </c>
      <c r="Q473" s="53" t="n">
        <f aca="false">P473-DatosMinisterio!M473</f>
        <v>0</v>
      </c>
      <c r="S473" s="55" t="n">
        <f aca="false">B473+DatosMinisterio!B473</f>
        <v>5084</v>
      </c>
      <c r="T473" s="55" t="n">
        <f aca="false">C473+DatosMinisterio!C473</f>
        <v>25</v>
      </c>
      <c r="U473" s="55" t="n">
        <f aca="false">D473+DatosMinisterio!D473</f>
        <v>288.102272727273</v>
      </c>
      <c r="V473" s="55" t="n">
        <f aca="false">E473+DatosMinisterio!E473</f>
        <v>111.822727272727</v>
      </c>
      <c r="W473" s="55" t="n">
        <f aca="false">F473+DatosMinisterio!F473</f>
        <v>5</v>
      </c>
      <c r="X473" s="55" t="n">
        <f aca="false">G473+DatosMinisterio!G473</f>
        <v>15</v>
      </c>
      <c r="Y473" s="55" t="n">
        <f aca="false">H473+DatosMinisterio!H473</f>
        <v>7</v>
      </c>
      <c r="Z473" s="55" t="n">
        <f aca="false">X473+0.33*Y473</f>
        <v>17.31</v>
      </c>
      <c r="AC473" s="61" t="n">
        <f aca="false">IF(T473&gt;0,S473/T473,0)</f>
        <v>203.36</v>
      </c>
      <c r="AD473" s="62" t="n">
        <f aca="false">EXP((((AC473-AC$475)/AC$476+2)/4-1.9)^3)</f>
        <v>0.0688629054047633</v>
      </c>
      <c r="AE473" s="63" t="n">
        <f aca="false">S473/U473</f>
        <v>17.6465112609947</v>
      </c>
      <c r="AF473" s="62" t="n">
        <f aca="false">EXP((((AE473-AE$475)/AE$476+2)/4-1.9)^3)</f>
        <v>0.0231410733017649</v>
      </c>
      <c r="AG473" s="62" t="n">
        <f aca="false">V473/U473</f>
        <v>0.388135526367687</v>
      </c>
      <c r="AH473" s="62" t="n">
        <f aca="false">EXP((((AG473-AG$475)/AG$476+2)/4-1.9)^3)</f>
        <v>0.012973812074727</v>
      </c>
      <c r="AI473" s="62" t="n">
        <f aca="false">W473/U473</f>
        <v>0.0173549481323709</v>
      </c>
      <c r="AJ473" s="62" t="n">
        <f aca="false">EXP((((AI473-AI$475)/AI$476+2)/4-1.9)^3)</f>
        <v>0.0148002380786709</v>
      </c>
      <c r="AK473" s="62" t="n">
        <f aca="false">Z473/U473</f>
        <v>0.0600828304342681</v>
      </c>
      <c r="AL473" s="62" t="n">
        <f aca="false">EXP((((AK473-AK$475)/AK$476+2)/4-1.9)^3)</f>
        <v>0.0160589473378627</v>
      </c>
      <c r="AM473" s="62" t="n">
        <f aca="false">0.01*AD473+0.15*AF473+0.24*AH473+0.25*AJ473+0.35*AL473</f>
        <v>0.0165941960351665</v>
      </c>
      <c r="AO473" s="54" t="n">
        <f aca="false">0.01*AD473/$AM$475</f>
        <v>0.000244776702119383</v>
      </c>
      <c r="AP473" s="53" t="n">
        <f aca="false">AO473*$J$475</f>
        <v>1501.87959329102</v>
      </c>
      <c r="AQ473" s="54" t="n">
        <f aca="false">0.15*AF473/$AM$475</f>
        <v>0.00123384184264692</v>
      </c>
      <c r="AR473" s="53" t="n">
        <f aca="false">AQ473*$J$475</f>
        <v>7570.49943387265</v>
      </c>
      <c r="AS473" s="54" t="n">
        <f aca="false">0.24*AH473/$AM$475</f>
        <v>0.00110678580808714</v>
      </c>
      <c r="AT473" s="53" t="n">
        <f aca="false">AS473*$J$475</f>
        <v>6790.92007089576</v>
      </c>
      <c r="AU473" s="54" t="n">
        <f aca="false">0.25*AJ473/$AM$475</f>
        <v>0.00131520498815179</v>
      </c>
      <c r="AV473" s="53" t="n">
        <f aca="false">AU473*$J$475</f>
        <v>8069.72034346776</v>
      </c>
      <c r="AW473" s="54" t="n">
        <f aca="false">0.35*AL473/$AM$475</f>
        <v>0.00199788209779723</v>
      </c>
      <c r="AX473" s="53" t="n">
        <f aca="false">AW473*$J$475</f>
        <v>12258.4311599217</v>
      </c>
    </row>
    <row r="474" customFormat="false" ht="12.8" hidden="false" customHeight="false" outlineLevel="0" collapsed="false">
      <c r="A474" s="64" t="s">
        <v>46</v>
      </c>
      <c r="B474" s="50"/>
      <c r="C474" s="50"/>
      <c r="D474" s="50"/>
      <c r="E474" s="50"/>
      <c r="F474" s="50"/>
      <c r="G474" s="50"/>
      <c r="H474" s="50"/>
      <c r="I474" s="65" t="n">
        <f aca="false">AO474+AQ474+AS474+AU474+AW474</f>
        <v>0.00954046566263904</v>
      </c>
      <c r="J474" s="66" t="n">
        <f aca="false">ROUND(AP474+AR474+AT474+AV474+AX474,0)</f>
        <v>58538</v>
      </c>
      <c r="K474" s="54" t="n">
        <f aca="false">I474-DatosMinisterio!J474</f>
        <v>0</v>
      </c>
      <c r="L474" s="53" t="n">
        <f aca="false">J474-DatosMinisterio!K474</f>
        <v>0</v>
      </c>
      <c r="M474" s="54" t="n">
        <f aca="false">P507/P$508</f>
        <v>0.00584572339591475</v>
      </c>
      <c r="N474" s="53" t="n">
        <f aca="false">ROUND(N$475*M474,0)</f>
        <v>681486</v>
      </c>
      <c r="O474" s="53" t="n">
        <f aca="false">N474-DatosMinisterio!L474</f>
        <v>0</v>
      </c>
      <c r="P474" s="55" t="n">
        <f aca="false">N474+J474</f>
        <v>740024</v>
      </c>
      <c r="Q474" s="53" t="n">
        <f aca="false">P474-DatosMinisterio!M474</f>
        <v>0</v>
      </c>
      <c r="S474" s="67" t="n">
        <f aca="false">B474+DatosMinisterio!B474</f>
        <v>5051</v>
      </c>
      <c r="T474" s="67" t="n">
        <f aca="false">C474+DatosMinisterio!C474</f>
        <v>35</v>
      </c>
      <c r="U474" s="67" t="n">
        <f aca="false">D474+DatosMinisterio!D474</f>
        <v>259.403181818182</v>
      </c>
      <c r="V474" s="67" t="n">
        <f aca="false">E474+DatosMinisterio!E474</f>
        <v>122.663181818182</v>
      </c>
      <c r="W474" s="67" t="n">
        <f aca="false">F474+DatosMinisterio!F474</f>
        <v>5</v>
      </c>
      <c r="X474" s="67" t="n">
        <f aca="false">G474+DatosMinisterio!G474</f>
        <v>16</v>
      </c>
      <c r="Y474" s="67" t="n">
        <f aca="false">H474+DatosMinisterio!H474</f>
        <v>5</v>
      </c>
      <c r="Z474" s="67" t="n">
        <f aca="false">X474+0.33*Y474</f>
        <v>17.65</v>
      </c>
      <c r="AC474" s="61" t="n">
        <f aca="false">IF(T474&gt;0,S474/T474,0)</f>
        <v>144.314285714286</v>
      </c>
      <c r="AD474" s="62" t="n">
        <f aca="false">EXP((((AC474-AC$475)/AC$476+2)/4-1.9)^3)</f>
        <v>0.0218106170846601</v>
      </c>
      <c r="AE474" s="63" t="n">
        <f aca="false">S474/U474</f>
        <v>19.4716192939387</v>
      </c>
      <c r="AF474" s="62" t="n">
        <f aca="false">EXP((((AE474-AE$475)/AE$476+2)/4-1.9)^3)</f>
        <v>0.0473388515215884</v>
      </c>
      <c r="AG474" s="62" t="n">
        <f aca="false">V474/U474</f>
        <v>0.472866913036393</v>
      </c>
      <c r="AH474" s="62" t="n">
        <f aca="false">EXP((((AG474-AG$475)/AG$476+2)/4-1.9)^3)</f>
        <v>0.0392622626996111</v>
      </c>
      <c r="AI474" s="62" t="n">
        <f aca="false">W474/U474</f>
        <v>0.0192750141496126</v>
      </c>
      <c r="AJ474" s="62" t="n">
        <f aca="false">EXP((((AI474-AI$475)/AI$476+2)/4-1.9)^3)</f>
        <v>0.015695171330335</v>
      </c>
      <c r="AK474" s="62" t="n">
        <f aca="false">Z474/U474</f>
        <v>0.0680407999481326</v>
      </c>
      <c r="AL474" s="62" t="n">
        <f aca="false">EXP((((AK474-AK$475)/AK$476+2)/4-1.9)^3)</f>
        <v>0.0176413538849123</v>
      </c>
      <c r="AM474" s="62" t="n">
        <f aca="false">0.01*AD474+0.15*AF474+0.24*AH474+0.25*AJ474+0.35*AL474</f>
        <v>0.0268401436392946</v>
      </c>
      <c r="AO474" s="54" t="n">
        <f aca="false">0.01*AD474/$AM$475</f>
        <v>7.75269485043028E-005</v>
      </c>
      <c r="AP474" s="53" t="n">
        <f aca="false">AO474*$J$475</f>
        <v>475.683105788181</v>
      </c>
      <c r="AQ474" s="54" t="n">
        <f aca="false">0.15*AF474/$AM$475</f>
        <v>0.00252402535649593</v>
      </c>
      <c r="AR474" s="53" t="n">
        <f aca="false">AQ474*$J$475</f>
        <v>15486.6951921817</v>
      </c>
      <c r="AS474" s="54" t="n">
        <f aca="false">0.24*AH474/$AM$475</f>
        <v>0.0033494330655497</v>
      </c>
      <c r="AT474" s="53" t="n">
        <f aca="false">AS474*$J$475</f>
        <v>20551.1600029232</v>
      </c>
      <c r="AU474" s="54" t="n">
        <f aca="false">0.25*AJ474/$AM$475</f>
        <v>0.00139473213294466</v>
      </c>
      <c r="AV474" s="53" t="n">
        <f aca="false">AU474*$J$475</f>
        <v>8557.67607962627</v>
      </c>
      <c r="AW474" s="54" t="n">
        <f aca="false">0.35*AL474/$AM$475</f>
        <v>0.00219474815914445</v>
      </c>
      <c r="AX474" s="53" t="n">
        <f aca="false">AW474*$J$475</f>
        <v>13466.3448117887</v>
      </c>
    </row>
    <row r="475" customFormat="false" ht="12.8" hidden="false" customHeight="false" outlineLevel="0" collapsed="false">
      <c r="A475" s="71" t="s">
        <v>49</v>
      </c>
      <c r="B475" s="50"/>
      <c r="C475" s="50"/>
      <c r="D475" s="50"/>
      <c r="E475" s="50"/>
      <c r="F475" s="50"/>
      <c r="G475" s="50"/>
      <c r="H475" s="50"/>
      <c r="I475" s="76" t="n">
        <f aca="false">SUM(I448:I474)</f>
        <v>1</v>
      </c>
      <c r="J475" s="74" t="n">
        <f aca="false">DatosMinisterio!K475</f>
        <v>6135713</v>
      </c>
      <c r="K475" s="72" t="n">
        <f aca="false">I475-DatosMinisterio!J475</f>
        <v>0</v>
      </c>
      <c r="L475" s="74" t="n">
        <f aca="false">J475-DatosMinisterio!K475</f>
        <v>0</v>
      </c>
      <c r="M475" s="72"/>
      <c r="N475" s="74" t="n">
        <f aca="false">DatosMinisterio!L475</f>
        <v>116578533</v>
      </c>
      <c r="O475" s="74"/>
      <c r="P475" s="76" t="n">
        <f aca="false">DatosMinisterio!M475</f>
        <v>122714246</v>
      </c>
      <c r="Q475" s="74"/>
      <c r="S475" s="76"/>
      <c r="T475" s="76"/>
      <c r="U475" s="76"/>
      <c r="V475" s="76"/>
      <c r="W475" s="76"/>
      <c r="X475" s="76"/>
      <c r="Y475" s="76"/>
      <c r="Z475" s="76"/>
      <c r="AB475" s="77" t="s">
        <v>225</v>
      </c>
      <c r="AC475" s="77" t="n">
        <f aca="false">AVERAGE(AC450:AC474)</f>
        <v>199.419495632315</v>
      </c>
      <c r="AD475" s="76"/>
      <c r="AE475" s="77" t="n">
        <f aca="false">AVERAGE(AE450:AE474)</f>
        <v>20.341056992056</v>
      </c>
      <c r="AF475" s="76"/>
      <c r="AG475" s="79" t="n">
        <f aca="false">AVERAGE(AG450:AG474)</f>
        <v>0.516975887204628</v>
      </c>
      <c r="AH475" s="76"/>
      <c r="AI475" s="79" t="n">
        <f aca="false">AVERAGE(AI450:AI474)</f>
        <v>0.0721514096088919</v>
      </c>
      <c r="AJ475" s="76"/>
      <c r="AK475" s="79" t="n">
        <f aca="false">AVERAGE(AK450:AK474)</f>
        <v>0.192891664879424</v>
      </c>
      <c r="AL475" s="76"/>
      <c r="AM475" s="79" t="n">
        <f aca="false">SUM(AM450:AM474)</f>
        <v>2.81329492588627</v>
      </c>
      <c r="AO475" s="72" t="n">
        <f aca="false">SUM(AO448:AO474)</f>
        <v>0.00963546262616399</v>
      </c>
      <c r="AP475" s="74" t="n">
        <f aca="false">SUM(AP448:AP474)</f>
        <v>59120.4332963685</v>
      </c>
      <c r="AQ475" s="72" t="n">
        <f aca="false">SUM(AQ448:AQ474)</f>
        <v>0.149856642073763</v>
      </c>
      <c r="AR475" s="74" t="n">
        <f aca="false">SUM(AR448:AR474)</f>
        <v>919477.346908332</v>
      </c>
      <c r="AS475" s="72" t="n">
        <f aca="false">SUM(AS448:AS474)</f>
        <v>0.232780108481916</v>
      </c>
      <c r="AT475" s="74" t="n">
        <f aca="false">SUM(AT448:AT474)</f>
        <v>1428271.9377539</v>
      </c>
      <c r="AU475" s="72" t="n">
        <f aca="false">SUM(AU448:AU474)</f>
        <v>0.256061849074068</v>
      </c>
      <c r="AV475" s="74" t="n">
        <f aca="false">SUM(AV448:AV474)</f>
        <v>1571122.0161678</v>
      </c>
      <c r="AW475" s="72" t="n">
        <f aca="false">SUM(AW448:AW474)</f>
        <v>0.35166593774409</v>
      </c>
      <c r="AX475" s="74" t="n">
        <f aca="false">SUM(AX448:AX474)</f>
        <v>2157721.2658736</v>
      </c>
    </row>
    <row r="476" customFormat="false" ht="12.8" hidden="false" customHeight="false" outlineLevel="0" collapsed="false">
      <c r="A476" s="31" t="s">
        <v>50</v>
      </c>
      <c r="B476" s="25"/>
      <c r="C476" s="25"/>
      <c r="D476" s="25"/>
      <c r="E476" s="25"/>
      <c r="F476" s="25"/>
      <c r="G476" s="25"/>
      <c r="H476" s="25"/>
      <c r="I476" s="25"/>
      <c r="S476" s="25"/>
      <c r="T476" s="25"/>
      <c r="U476" s="25"/>
      <c r="V476" s="25"/>
      <c r="W476" s="25"/>
      <c r="X476" s="25"/>
      <c r="Y476" s="25"/>
      <c r="Z476" s="25"/>
      <c r="AB476" s="77" t="s">
        <v>226</v>
      </c>
      <c r="AC476" s="77" t="n">
        <f aca="false">_xlfn.STDEV.P(AC450:AC474)</f>
        <v>84.0252858783607</v>
      </c>
      <c r="AD476" s="76"/>
      <c r="AE476" s="77" t="n">
        <f aca="false">_xlfn.STDEV.P(AE450:AE474)</f>
        <v>4.3225370882458</v>
      </c>
      <c r="AF476" s="76"/>
      <c r="AG476" s="79" t="n">
        <f aca="false">_xlfn.STDEV.P(AG450:AG474)</f>
        <v>0.138977979437086</v>
      </c>
      <c r="AH476" s="76"/>
      <c r="AI476" s="79" t="n">
        <f aca="false">_xlfn.STDEV.P(AI450:AI474)</f>
        <v>0.0636854487947213</v>
      </c>
      <c r="AJ476" s="76"/>
      <c r="AK476" s="79" t="n">
        <f aca="false">_xlfn.STDEV.P(AK450:AK474)</f>
        <v>0.162272529891504</v>
      </c>
      <c r="AL476" s="76"/>
      <c r="AM476" s="79"/>
    </row>
    <row r="477" customFormat="false" ht="12.8" hidden="false" customHeight="false" outlineLevel="0" collapsed="false">
      <c r="A477" s="31" t="s">
        <v>167</v>
      </c>
      <c r="B477" s="25"/>
      <c r="C477" s="25"/>
      <c r="D477" s="25"/>
      <c r="E477" s="25"/>
      <c r="F477" s="25"/>
      <c r="G477" s="25"/>
      <c r="H477" s="25"/>
      <c r="I477" s="25"/>
      <c r="S477" s="25"/>
      <c r="T477" s="25"/>
      <c r="U477" s="25"/>
      <c r="V477" s="25"/>
      <c r="W477" s="25"/>
      <c r="X477" s="25"/>
      <c r="Y477" s="25"/>
      <c r="Z477" s="25"/>
      <c r="AB477" s="1" t="n">
        <f aca="false">MIN(AC477:AL477)</f>
        <v>-2.07415365785376</v>
      </c>
      <c r="AC477" s="1" t="n">
        <f aca="false">(MIN(AC450:AC474)-AC475)/AC476</f>
        <v>-1.71101711203516</v>
      </c>
      <c r="AE477" s="1" t="n">
        <f aca="false">(MIN(AE450:AE474)-AE475)/AE476</f>
        <v>-1.94991398557913</v>
      </c>
      <c r="AG477" s="1" t="n">
        <f aca="false">(MIN(AG450:AG474)-AG475)/AG476</f>
        <v>-2.07415365785376</v>
      </c>
      <c r="AI477" s="1" t="n">
        <f aca="false">(MIN(AI450:AI474)-AI475)/AI476</f>
        <v>-1.05326428784536</v>
      </c>
      <c r="AK477" s="1" t="n">
        <f aca="false">(MIN(AK450:AK474)-AK475)/AK476</f>
        <v>-1.11293243560299</v>
      </c>
    </row>
    <row r="478" customFormat="false" ht="12.8" hidden="false" customHeight="false" outlineLevel="0" collapsed="false">
      <c r="B478" s="25"/>
      <c r="C478" s="25"/>
      <c r="D478" s="25"/>
      <c r="E478" s="25"/>
      <c r="F478" s="25"/>
      <c r="G478" s="25"/>
      <c r="H478" s="25"/>
      <c r="I478" s="25"/>
      <c r="S478" s="25"/>
      <c r="T478" s="25"/>
      <c r="U478" s="25"/>
      <c r="V478" s="25"/>
      <c r="W478" s="25"/>
      <c r="X478" s="25"/>
      <c r="Y478" s="25"/>
      <c r="Z478" s="25"/>
      <c r="AB478" s="1" t="n">
        <f aca="false">MAX(AC478:AM478)</f>
        <v>3.34675544837955</v>
      </c>
      <c r="AC478" s="1" t="n">
        <f aca="false">(MAX(AC450:AC474)-AC475)/AC476</f>
        <v>3.34675544837955</v>
      </c>
      <c r="AE478" s="1" t="n">
        <f aca="false">(MAX(AE450:AE474)-AE475)/AE476</f>
        <v>2.4524006829615</v>
      </c>
      <c r="AG478" s="1" t="n">
        <f aca="false">(MAX(AG450:AG474)-AG475)/AG476</f>
        <v>2.48110158795962</v>
      </c>
      <c r="AI478" s="1" t="n">
        <f aca="false">(MAX(AI450:AI474)-AI475)/AI476</f>
        <v>2.55556829947708</v>
      </c>
      <c r="AK478" s="1" t="n">
        <f aca="false">(MAX(AK450:AK474)-AK475)/AK476</f>
        <v>3.02619446054888</v>
      </c>
    </row>
    <row r="479" customFormat="false" ht="12.8" hidden="false" customHeight="false" outlineLevel="0" collapsed="false">
      <c r="A479" s="40" t="s">
        <v>177</v>
      </c>
      <c r="B479" s="90"/>
      <c r="C479" s="90"/>
      <c r="D479" s="90"/>
      <c r="E479" s="90"/>
      <c r="F479" s="90"/>
      <c r="G479" s="90"/>
      <c r="H479" s="90"/>
      <c r="I479" s="40"/>
      <c r="J479" s="40"/>
      <c r="S479" s="40"/>
      <c r="T479" s="40"/>
      <c r="U479" s="40"/>
      <c r="V479" s="40"/>
      <c r="W479" s="40"/>
      <c r="X479" s="40"/>
      <c r="Y479" s="40"/>
      <c r="Z479" s="40"/>
      <c r="AY479" s="1"/>
    </row>
    <row r="480" customFormat="false" ht="12.8" hidden="false" customHeight="false" outlineLevel="0" collapsed="false">
      <c r="A480" s="40" t="s">
        <v>196</v>
      </c>
      <c r="B480" s="40"/>
      <c r="C480" s="40"/>
      <c r="D480" s="40"/>
      <c r="E480" s="40"/>
      <c r="F480" s="40"/>
      <c r="G480" s="40"/>
      <c r="H480" s="40"/>
      <c r="I480" s="40"/>
      <c r="J480" s="40"/>
      <c r="S480" s="40"/>
      <c r="T480" s="40"/>
      <c r="U480" s="40"/>
      <c r="V480" s="40"/>
      <c r="W480" s="40"/>
      <c r="X480" s="40"/>
      <c r="Y480" s="40"/>
      <c r="Z480" s="40"/>
      <c r="AY480" s="1"/>
    </row>
    <row r="481" customFormat="false" ht="15.8" hidden="false" customHeight="true" outlineLevel="0" collapsed="false">
      <c r="A481" s="41" t="s">
        <v>8</v>
      </c>
      <c r="B481" s="91" t="s">
        <v>206</v>
      </c>
      <c r="C481" s="91"/>
      <c r="D481" s="91"/>
      <c r="E481" s="91"/>
      <c r="F481" s="91"/>
      <c r="G481" s="91"/>
      <c r="H481" s="91"/>
      <c r="I481" s="41" t="s">
        <v>10</v>
      </c>
      <c r="J481" s="43" t="s">
        <v>11</v>
      </c>
      <c r="K481" s="44" t="s">
        <v>207</v>
      </c>
      <c r="L481" s="43" t="s">
        <v>208</v>
      </c>
      <c r="M481" s="44" t="s">
        <v>209</v>
      </c>
      <c r="N481" s="43" t="s">
        <v>12</v>
      </c>
      <c r="O481" s="43" t="s">
        <v>210</v>
      </c>
      <c r="P481" s="41" t="s">
        <v>211</v>
      </c>
      <c r="Q481" s="43" t="s">
        <v>212</v>
      </c>
      <c r="S481" s="45" t="s">
        <v>206</v>
      </c>
      <c r="T481" s="45"/>
      <c r="U481" s="45"/>
      <c r="V481" s="45"/>
      <c r="W481" s="45"/>
      <c r="X481" s="45"/>
      <c r="Y481" s="45"/>
      <c r="Z481" s="45"/>
      <c r="AC481" s="46" t="s">
        <v>214</v>
      </c>
      <c r="AD481" s="46"/>
      <c r="AE481" s="46" t="s">
        <v>215</v>
      </c>
      <c r="AF481" s="46"/>
      <c r="AG481" s="46" t="s">
        <v>216</v>
      </c>
      <c r="AH481" s="46"/>
      <c r="AI481" s="46" t="s">
        <v>217</v>
      </c>
      <c r="AJ481" s="46"/>
      <c r="AK481" s="46" t="s">
        <v>218</v>
      </c>
      <c r="AL481" s="46"/>
      <c r="AM481" s="47" t="s">
        <v>219</v>
      </c>
      <c r="AO481" s="46" t="s">
        <v>214</v>
      </c>
      <c r="AP481" s="46"/>
      <c r="AQ481" s="46" t="s">
        <v>215</v>
      </c>
      <c r="AR481" s="46"/>
      <c r="AS481" s="46" t="s">
        <v>216</v>
      </c>
      <c r="AT481" s="46"/>
      <c r="AU481" s="46" t="s">
        <v>217</v>
      </c>
      <c r="AV481" s="46"/>
      <c r="AW481" s="47" t="s">
        <v>218</v>
      </c>
      <c r="AX481" s="47"/>
      <c r="AY481" s="1"/>
    </row>
    <row r="482" customFormat="false" ht="37.3" hidden="false" customHeight="false" outlineLevel="0" collapsed="false">
      <c r="A482" s="41"/>
      <c r="B482" s="92" t="s">
        <v>197</v>
      </c>
      <c r="C482" s="92" t="s">
        <v>198</v>
      </c>
      <c r="D482" s="92" t="s">
        <v>199</v>
      </c>
      <c r="E482" s="92" t="s">
        <v>200</v>
      </c>
      <c r="F482" s="92" t="s">
        <v>201</v>
      </c>
      <c r="G482" s="92" t="s">
        <v>202</v>
      </c>
      <c r="H482" s="92" t="s">
        <v>203</v>
      </c>
      <c r="I482" s="41"/>
      <c r="J482" s="43"/>
      <c r="K482" s="44"/>
      <c r="L482" s="43"/>
      <c r="M482" s="44"/>
      <c r="N482" s="43"/>
      <c r="O482" s="43"/>
      <c r="P482" s="41"/>
      <c r="Q482" s="43"/>
      <c r="S482" s="46" t="s">
        <v>197</v>
      </c>
      <c r="T482" s="46" t="s">
        <v>198</v>
      </c>
      <c r="U482" s="46" t="s">
        <v>199</v>
      </c>
      <c r="V482" s="46" t="s">
        <v>200</v>
      </c>
      <c r="W482" s="46" t="s">
        <v>201</v>
      </c>
      <c r="X482" s="46" t="s">
        <v>202</v>
      </c>
      <c r="Y482" s="46" t="s">
        <v>203</v>
      </c>
      <c r="Z482" s="41" t="s">
        <v>21</v>
      </c>
      <c r="AC482" s="46" t="s">
        <v>220</v>
      </c>
      <c r="AD482" s="46" t="s">
        <v>221</v>
      </c>
      <c r="AE482" s="46" t="s">
        <v>220</v>
      </c>
      <c r="AF482" s="46" t="s">
        <v>221</v>
      </c>
      <c r="AG482" s="46" t="s">
        <v>220</v>
      </c>
      <c r="AH482" s="46" t="s">
        <v>221</v>
      </c>
      <c r="AI482" s="46" t="s">
        <v>220</v>
      </c>
      <c r="AJ482" s="46" t="s">
        <v>221</v>
      </c>
      <c r="AK482" s="46" t="s">
        <v>220</v>
      </c>
      <c r="AL482" s="46" t="s">
        <v>221</v>
      </c>
      <c r="AM482" s="48" t="s">
        <v>222</v>
      </c>
      <c r="AO482" s="46" t="s">
        <v>223</v>
      </c>
      <c r="AP482" s="46" t="s">
        <v>224</v>
      </c>
      <c r="AQ482" s="46" t="s">
        <v>223</v>
      </c>
      <c r="AR482" s="46" t="s">
        <v>224</v>
      </c>
      <c r="AS482" s="46" t="s">
        <v>223</v>
      </c>
      <c r="AT482" s="46" t="s">
        <v>224</v>
      </c>
      <c r="AU482" s="46" t="s">
        <v>223</v>
      </c>
      <c r="AV482" s="46" t="s">
        <v>224</v>
      </c>
      <c r="AW482" s="46" t="s">
        <v>223</v>
      </c>
      <c r="AX482" s="48" t="s">
        <v>224</v>
      </c>
      <c r="AY482" s="93" t="s">
        <v>228</v>
      </c>
    </row>
    <row r="483" customFormat="false" ht="12.8" hidden="false" customHeight="false" outlineLevel="0" collapsed="false">
      <c r="A483" s="49" t="s">
        <v>22</v>
      </c>
      <c r="B483" s="50" t="n">
        <v>0</v>
      </c>
      <c r="C483" s="50"/>
      <c r="D483" s="50"/>
      <c r="E483" s="50"/>
      <c r="F483" s="50"/>
      <c r="G483" s="50"/>
      <c r="H483" s="50"/>
      <c r="I483" s="51" t="n">
        <f aca="false">AO483+AQ483+AS483+AU483+AW483</f>
        <v>0.151195574534508</v>
      </c>
      <c r="J483" s="52" t="n">
        <f aca="false">AP483+AR483+AT483+AV483+AX483</f>
        <v>881837.000000003</v>
      </c>
      <c r="K483" s="51" t="n">
        <f aca="false">I483-DatosMinisterio!J483</f>
        <v>0</v>
      </c>
      <c r="L483" s="52" t="n">
        <f aca="false">J483-DatosMinisterio!K483</f>
        <v>0</v>
      </c>
      <c r="M483" s="54" t="n">
        <f aca="false">N483/N$508</f>
        <v>0.212129461661152</v>
      </c>
      <c r="N483" s="53" t="n">
        <f aca="false">DatosMinisterio!L483</f>
        <v>23507359</v>
      </c>
      <c r="O483" s="53" t="n">
        <f aca="false">N483-DatosMinisterio!L483</f>
        <v>0</v>
      </c>
      <c r="P483" s="55" t="n">
        <f aca="false">N483+J483</f>
        <v>24389196</v>
      </c>
      <c r="Q483" s="53" t="n">
        <f aca="false">P483-DatosMinisterio!M483</f>
        <v>0</v>
      </c>
      <c r="S483" s="56" t="n">
        <f aca="false">B483+DatosMinisterio!B483</f>
        <v>24019</v>
      </c>
      <c r="T483" s="56" t="n">
        <f aca="false">C483+DatosMinisterio!C483</f>
        <v>63</v>
      </c>
      <c r="U483" s="56" t="n">
        <f aca="false">D483+DatosMinisterio!D483</f>
        <v>1650.49772727273</v>
      </c>
      <c r="V483" s="56" t="n">
        <f aca="false">E483+DatosMinisterio!E483</f>
        <v>869.384090909091</v>
      </c>
      <c r="W483" s="56" t="n">
        <f aca="false">F483+DatosMinisterio!F483</f>
        <v>387</v>
      </c>
      <c r="X483" s="56" t="n">
        <f aca="false">G483+DatosMinisterio!G483</f>
        <v>1041</v>
      </c>
      <c r="Y483" s="56" t="n">
        <f aca="false">H483+DatosMinisterio!H483</f>
        <v>238</v>
      </c>
      <c r="Z483" s="56" t="n">
        <f aca="false">X483+0.33*Y483</f>
        <v>1119.54</v>
      </c>
      <c r="AC483" s="57" t="n">
        <f aca="false">IF(T483&gt;0,S483/T483,0)</f>
        <v>381.253968253968</v>
      </c>
      <c r="AD483" s="58" t="n">
        <f aca="false">EXP((((AC483-AC$508)/AC$509+2)/4-1.9)^3)</f>
        <v>0.491227726551053</v>
      </c>
      <c r="AE483" s="59" t="n">
        <f aca="false">S483/U483</f>
        <v>14.5525798691579</v>
      </c>
      <c r="AF483" s="58" t="n">
        <f aca="false">EXP((((AE483-AE$508)/AE$509+2)/4-1.9)^3)</f>
        <v>0.00666877206525537</v>
      </c>
      <c r="AG483" s="58" t="n">
        <f aca="false">V483/U483</f>
        <v>0.526740556223397</v>
      </c>
      <c r="AH483" s="58" t="n">
        <f aca="false">EXP((((AG483-AG$508)/AG$509+2)/4-1.9)^3)</f>
        <v>0.080794922609226</v>
      </c>
      <c r="AI483" s="58" t="n">
        <f aca="false">W483/U483</f>
        <v>0.234474724566556</v>
      </c>
      <c r="AJ483" s="58" t="n">
        <f aca="false">EXP((((AI483-AI$508)/AI$509+2)/4-1.9)^3)</f>
        <v>0.624021558874429</v>
      </c>
      <c r="AK483" s="58" t="n">
        <f aca="false">Z483/U483</f>
        <v>0.678304478401142</v>
      </c>
      <c r="AL483" s="58" t="n">
        <f aca="false">EXP((((AK483-AK$508)/AK$509+2)/4-1.9)^3)</f>
        <v>0.709406038950477</v>
      </c>
      <c r="AM483" s="58" t="n">
        <f aca="false">0.01*AD483+0.15*AF483+0.24*AH483+0.25*AJ483+0.35*AL483</f>
        <v>0.429600877852787</v>
      </c>
      <c r="AO483" s="51" t="n">
        <f aca="false">0.01*AD483/$AM$508*$AY483</f>
        <v>0.00172884791843041</v>
      </c>
      <c r="AP483" s="52" t="n">
        <f aca="false">AO483*$J$508</f>
        <v>10083.3775494994</v>
      </c>
      <c r="AQ483" s="51" t="n">
        <f aca="false">0.15*AF483/$AM$508*$AY483</f>
        <v>0.00035205543418075</v>
      </c>
      <c r="AR483" s="52" t="n">
        <f aca="false">AQ483*$J$508</f>
        <v>2053.3372677571</v>
      </c>
      <c r="AS483" s="51" t="n">
        <f aca="false">0.24*AH483/$AM$508*$AY483</f>
        <v>0.00682447473818752</v>
      </c>
      <c r="AT483" s="52" t="n">
        <f aca="false">AS483*$J$508</f>
        <v>39803.2438993481</v>
      </c>
      <c r="AU483" s="51" t="n">
        <f aca="false">0.25*AJ483/$AM$508*$AY483</f>
        <v>0.0549052056105607</v>
      </c>
      <c r="AV483" s="52" t="n">
        <f aca="false">AU483*$J$508</f>
        <v>320230.54873838</v>
      </c>
      <c r="AW483" s="51" t="n">
        <f aca="false">0.35*AL483/$AM$508*$AY483</f>
        <v>0.0873849908331487</v>
      </c>
      <c r="AX483" s="52" t="n">
        <f aca="false">AW483*$J$508</f>
        <v>509666.492545018</v>
      </c>
      <c r="AY483" s="36" t="n">
        <v>1.00051157983342</v>
      </c>
    </row>
    <row r="484" customFormat="false" ht="12.8" hidden="false" customHeight="false" outlineLevel="0" collapsed="false">
      <c r="A484" s="60" t="s">
        <v>23</v>
      </c>
      <c r="B484" s="50"/>
      <c r="C484" s="50"/>
      <c r="D484" s="50"/>
      <c r="E484" s="50"/>
      <c r="F484" s="50"/>
      <c r="G484" s="50"/>
      <c r="H484" s="50"/>
      <c r="I484" s="54" t="n">
        <f aca="false">AO484+AQ484+AS484+AU484+AW484</f>
        <v>0.10583691931968</v>
      </c>
      <c r="J484" s="53" t="n">
        <f aca="false">AP484+AR484+AT484+AV484+AX484</f>
        <v>617286.000000001</v>
      </c>
      <c r="K484" s="54" t="n">
        <f aca="false">I484-DatosMinisterio!J484</f>
        <v>4.85722573273506E-016</v>
      </c>
      <c r="L484" s="53" t="n">
        <f aca="false">J484-DatosMinisterio!K484</f>
        <v>0</v>
      </c>
      <c r="M484" s="54" t="n">
        <f aca="false">N484/N$508</f>
        <v>0.13179147610658</v>
      </c>
      <c r="N484" s="53" t="n">
        <f aca="false">DatosMinisterio!L484</f>
        <v>14604617</v>
      </c>
      <c r="O484" s="53" t="n">
        <f aca="false">N484-DatosMinisterio!L484</f>
        <v>0</v>
      </c>
      <c r="P484" s="55" t="n">
        <f aca="false">N484+J484</f>
        <v>15221903</v>
      </c>
      <c r="Q484" s="53" t="n">
        <f aca="false">P484-DatosMinisterio!M484</f>
        <v>0</v>
      </c>
      <c r="S484" s="55" t="n">
        <f aca="false">B484+DatosMinisterio!B484</f>
        <v>17877</v>
      </c>
      <c r="T484" s="55" t="n">
        <f aca="false">C484+DatosMinisterio!C484</f>
        <v>36</v>
      </c>
      <c r="U484" s="55" t="n">
        <f aca="false">D484+DatosMinisterio!D484</f>
        <v>1489.27272727273</v>
      </c>
      <c r="V484" s="55" t="n">
        <f aca="false">E484+DatosMinisterio!E484</f>
        <v>833.590909090909</v>
      </c>
      <c r="W484" s="55" t="n">
        <f aca="false">F484+DatosMinisterio!F484</f>
        <v>285</v>
      </c>
      <c r="X484" s="55" t="n">
        <f aca="false">G484+DatosMinisterio!G484</f>
        <v>704</v>
      </c>
      <c r="Y484" s="55" t="n">
        <f aca="false">H484+DatosMinisterio!H484</f>
        <v>193</v>
      </c>
      <c r="Z484" s="55" t="n">
        <f aca="false">X484+0.33*Y484</f>
        <v>767.69</v>
      </c>
      <c r="AC484" s="61" t="n">
        <f aca="false">IF(T484&gt;0,S484/T484,0)</f>
        <v>496.583333333333</v>
      </c>
      <c r="AD484" s="62" t="n">
        <f aca="false">EXP((((AC484-AC$508)/AC$509+2)/4-1.9)^3)</f>
        <v>0.839250461831259</v>
      </c>
      <c r="AE484" s="63" t="n">
        <f aca="false">S484/U484</f>
        <v>12.0038456842876</v>
      </c>
      <c r="AF484" s="62" t="n">
        <f aca="false">EXP((((AE484-AE$508)/AE$509+2)/4-1.9)^3)</f>
        <v>0.0016537816603025</v>
      </c>
      <c r="AG484" s="62" t="n">
        <f aca="false">V484/U484</f>
        <v>0.559730191673787</v>
      </c>
      <c r="AH484" s="62" t="n">
        <f aca="false">EXP((((AG484-AG$508)/AG$509+2)/4-1.9)^3)</f>
        <v>0.113573586873818</v>
      </c>
      <c r="AI484" s="62" t="n">
        <f aca="false">W484/U484</f>
        <v>0.191368575265535</v>
      </c>
      <c r="AJ484" s="62" t="n">
        <f aca="false">EXP((((AI484-AI$508)/AI$509+2)/4-1.9)^3)</f>
        <v>0.433164689704535</v>
      </c>
      <c r="AK484" s="62" t="n">
        <f aca="false">Z484/U484</f>
        <v>0.515479794896837</v>
      </c>
      <c r="AL484" s="62" t="n">
        <f aca="false">EXP((((AK484-AK$508)/AK$509+2)/4-1.9)^3)</f>
        <v>0.446912810353092</v>
      </c>
      <c r="AM484" s="62" t="n">
        <f aca="false">0.01*AD484+0.15*AF484+0.24*AH484+0.25*AJ484+0.35*AL484</f>
        <v>0.30060888876679</v>
      </c>
      <c r="AO484" s="54" t="n">
        <f aca="false">0.01*AD484/$AM$508*$AY484</f>
        <v>0.00295479231443311</v>
      </c>
      <c r="AP484" s="53" t="n">
        <f aca="false">AO484*$J$508</f>
        <v>17233.6075192998</v>
      </c>
      <c r="AQ484" s="54" t="n">
        <f aca="false">0.15*AF484/$AM$508*$AY484</f>
        <v>8.73383136831939E-005</v>
      </c>
      <c r="AR484" s="53" t="n">
        <f aca="false">AQ484*$J$508</f>
        <v>509.394251522016</v>
      </c>
      <c r="AS484" s="54" t="n">
        <f aca="false">0.24*AH484/$AM$508*$AY484</f>
        <v>0.00959674500654123</v>
      </c>
      <c r="AT484" s="53" t="n">
        <f aca="false">AS484*$J$508</f>
        <v>55972.3050915212</v>
      </c>
      <c r="AU484" s="54" t="n">
        <f aca="false">0.25*AJ484/$AM$508*$AY484</f>
        <v>0.0381266306732191</v>
      </c>
      <c r="AV484" s="53" t="n">
        <f aca="false">AU484*$J$508</f>
        <v>222370.752030881</v>
      </c>
      <c r="AW484" s="54" t="n">
        <f aca="false">0.35*AL484/$AM$508*$AY484</f>
        <v>0.0550714130118028</v>
      </c>
      <c r="AX484" s="53" t="n">
        <f aca="false">AW484*$J$508</f>
        <v>321199.941106777</v>
      </c>
      <c r="AY484" s="36" t="n">
        <v>1.0008835968711</v>
      </c>
    </row>
    <row r="485" customFormat="false" ht="12.8" hidden="false" customHeight="false" outlineLevel="0" collapsed="false">
      <c r="A485" s="60" t="s">
        <v>24</v>
      </c>
      <c r="B485" s="50"/>
      <c r="C485" s="50"/>
      <c r="D485" s="50"/>
      <c r="E485" s="50"/>
      <c r="F485" s="50"/>
      <c r="G485" s="50"/>
      <c r="H485" s="50"/>
      <c r="I485" s="54" t="n">
        <f aca="false">AO485+AQ485+AS485+AU485+AW485</f>
        <v>0.0755977015396338</v>
      </c>
      <c r="J485" s="53" t="n">
        <f aca="false">AP485+AR485+AT485+AV485+AX485</f>
        <v>440918</v>
      </c>
      <c r="K485" s="54" t="n">
        <f aca="false">I485-DatosMinisterio!J485</f>
        <v>0</v>
      </c>
      <c r="L485" s="53" t="n">
        <f aca="false">J485-DatosMinisterio!K485</f>
        <v>0</v>
      </c>
      <c r="M485" s="54" t="n">
        <f aca="false">N485/N$508</f>
        <v>0.0751344815907025</v>
      </c>
      <c r="N485" s="53" t="n">
        <f aca="false">DatosMinisterio!L485</f>
        <v>8326110</v>
      </c>
      <c r="O485" s="53" t="n">
        <f aca="false">N485-DatosMinisterio!L485</f>
        <v>0</v>
      </c>
      <c r="P485" s="55" t="n">
        <f aca="false">N485+J485</f>
        <v>8767028</v>
      </c>
      <c r="Q485" s="53" t="n">
        <f aca="false">P485-DatosMinisterio!M485</f>
        <v>0</v>
      </c>
      <c r="S485" s="55" t="n">
        <f aca="false">B485+DatosMinisterio!B485</f>
        <v>18363</v>
      </c>
      <c r="T485" s="55" t="n">
        <f aca="false">C485+DatosMinisterio!C485</f>
        <v>83</v>
      </c>
      <c r="U485" s="55" t="n">
        <f aca="false">D485+DatosMinisterio!D485</f>
        <v>1126.97727272727</v>
      </c>
      <c r="V485" s="55" t="n">
        <f aca="false">E485+DatosMinisterio!E485</f>
        <v>699.727272727273</v>
      </c>
      <c r="W485" s="55" t="n">
        <f aca="false">F485+DatosMinisterio!F485</f>
        <v>143</v>
      </c>
      <c r="X485" s="55" t="n">
        <f aca="false">G485+DatosMinisterio!G485</f>
        <v>481</v>
      </c>
      <c r="Y485" s="55" t="n">
        <f aca="false">H485+DatosMinisterio!H485</f>
        <v>67</v>
      </c>
      <c r="Z485" s="55" t="n">
        <f aca="false">X485+0.33*Y485</f>
        <v>503.11</v>
      </c>
      <c r="AC485" s="61" t="n">
        <f aca="false">IF(T485&gt;0,S485/T485,0)</f>
        <v>221.240963855422</v>
      </c>
      <c r="AD485" s="62" t="n">
        <f aca="false">EXP((((AC485-AC$508)/AC$509+2)/4-1.9)^3)</f>
        <v>0.0834159036775313</v>
      </c>
      <c r="AE485" s="63" t="n">
        <f aca="false">S485/U485</f>
        <v>16.294028676871</v>
      </c>
      <c r="AF485" s="62" t="n">
        <f aca="false">EXP((((AE485-AE$508)/AE$509+2)/4-1.9)^3)</f>
        <v>0.0152301924653474</v>
      </c>
      <c r="AG485" s="62" t="n">
        <f aca="false">V485/U485</f>
        <v>0.620888539334908</v>
      </c>
      <c r="AH485" s="62" t="n">
        <f aca="false">EXP((((AG485-AG$508)/AG$509+2)/4-1.9)^3)</f>
        <v>0.196324887975696</v>
      </c>
      <c r="AI485" s="62" t="n">
        <f aca="false">W485/U485</f>
        <v>0.126888095670236</v>
      </c>
      <c r="AJ485" s="62" t="n">
        <f aca="false">EXP((((AI485-AI$508)/AI$509+2)/4-1.9)^3)</f>
        <v>0.187413537705507</v>
      </c>
      <c r="AK485" s="62" t="n">
        <f aca="false">Z485/U485</f>
        <v>0.446424264424145</v>
      </c>
      <c r="AL485" s="62" t="n">
        <f aca="false">EXP((((AK485-AK$508)/AK$509+2)/4-1.9)^3)</f>
        <v>0.337418004824392</v>
      </c>
      <c r="AM485" s="62" t="n">
        <f aca="false">0.01*AD485+0.15*AF485+0.24*AH485+0.25*AJ485+0.35*AL485</f>
        <v>0.215186347135658</v>
      </c>
      <c r="AO485" s="54" t="n">
        <f aca="false">0.01*AD485/$AM$508*$AY485</f>
        <v>0.000293050682527613</v>
      </c>
      <c r="AP485" s="53" t="n">
        <f aca="false">AO485*$J$508</f>
        <v>1709.19642009179</v>
      </c>
      <c r="AQ485" s="54" t="n">
        <f aca="false">0.15*AF485/$AM$508*$AY485</f>
        <v>0.000802584057756692</v>
      </c>
      <c r="AR485" s="53" t="n">
        <f aca="false">AQ485*$J$508</f>
        <v>4681.01212564563</v>
      </c>
      <c r="AS485" s="54" t="n">
        <f aca="false">0.24*AH485/$AM$508*$AY485</f>
        <v>0.0165531434315009</v>
      </c>
      <c r="AT485" s="53" t="n">
        <f aca="false">AS485*$J$508</f>
        <v>96544.984131615</v>
      </c>
      <c r="AU485" s="54" t="n">
        <f aca="false">0.25*AJ485/$AM$508*$AY485</f>
        <v>0.016460190059149</v>
      </c>
      <c r="AV485" s="53" t="n">
        <f aca="false">AU485*$J$508</f>
        <v>96002.8404659222</v>
      </c>
      <c r="AW485" s="54" t="n">
        <f aca="false">0.35*AL485/$AM$508*$AY485</f>
        <v>0.0414887333086996</v>
      </c>
      <c r="AX485" s="53" t="n">
        <f aca="false">AW485*$J$508</f>
        <v>241979.966856726</v>
      </c>
      <c r="AY485" s="36" t="n">
        <v>0.998716162304353</v>
      </c>
    </row>
    <row r="486" customFormat="false" ht="12.8" hidden="false" customHeight="false" outlineLevel="0" collapsed="false">
      <c r="A486" s="60" t="s">
        <v>204</v>
      </c>
      <c r="B486" s="50"/>
      <c r="C486" s="50"/>
      <c r="D486" s="50"/>
      <c r="E486" s="50"/>
      <c r="F486" s="50"/>
      <c r="G486" s="50"/>
      <c r="H486" s="50"/>
      <c r="I486" s="54" t="n">
        <f aca="false">AO486+AQ486+AS486+AU486+AW486</f>
        <v>0.0661042248971528</v>
      </c>
      <c r="J486" s="53" t="n">
        <f aca="false">AP486+AR486+AT486+AV486+AX486</f>
        <v>385548.000000001</v>
      </c>
      <c r="K486" s="54" t="n">
        <f aca="false">I486-DatosMinisterio!J486</f>
        <v>0</v>
      </c>
      <c r="L486" s="53" t="n">
        <f aca="false">J486-DatosMinisterio!K486</f>
        <v>1.39698386192322E-009</v>
      </c>
      <c r="M486" s="54" t="n">
        <f aca="false">N486/N$508</f>
        <v>0.0554994460777661</v>
      </c>
      <c r="N486" s="53" t="n">
        <f aca="false">DatosMinisterio!L486</f>
        <v>6150232</v>
      </c>
      <c r="O486" s="53" t="n">
        <f aca="false">N486-DatosMinisterio!L486</f>
        <v>0</v>
      </c>
      <c r="P486" s="55" t="n">
        <f aca="false">N486+J486</f>
        <v>6535780</v>
      </c>
      <c r="Q486" s="53" t="n">
        <f aca="false">P486-DatosMinisterio!M486</f>
        <v>0</v>
      </c>
      <c r="S486" s="55" t="n">
        <f aca="false">B486+DatosMinisterio!B486</f>
        <v>13592</v>
      </c>
      <c r="T486" s="55" t="n">
        <f aca="false">C486+DatosMinisterio!C486</f>
        <v>57</v>
      </c>
      <c r="U486" s="55" t="n">
        <f aca="false">D486+DatosMinisterio!D486</f>
        <v>491.892045454545</v>
      </c>
      <c r="V486" s="55" t="n">
        <f aca="false">E486+DatosMinisterio!E486</f>
        <v>325.642045454545</v>
      </c>
      <c r="W486" s="55" t="n">
        <f aca="false">F486+DatosMinisterio!F486</f>
        <v>54</v>
      </c>
      <c r="X486" s="55" t="n">
        <f aca="false">G486+DatosMinisterio!G486</f>
        <v>89</v>
      </c>
      <c r="Y486" s="55" t="n">
        <f aca="false">H486+DatosMinisterio!H486</f>
        <v>27</v>
      </c>
      <c r="Z486" s="55" t="n">
        <f aca="false">X486+0.33*Y486</f>
        <v>97.91</v>
      </c>
      <c r="AC486" s="61" t="n">
        <f aca="false">IF(T486&gt;0,S486/T486,0)</f>
        <v>238.456140350877</v>
      </c>
      <c r="AD486" s="62" t="n">
        <f aca="false">EXP((((AC486-AC$508)/AC$509+2)/4-1.9)^3)</f>
        <v>0.108561815506207</v>
      </c>
      <c r="AE486" s="63" t="n">
        <f aca="false">S486/U486</f>
        <v>27.6320792856896</v>
      </c>
      <c r="AF486" s="62" t="n">
        <f aca="false">EXP((((AE486-AE$508)/AE$509+2)/4-1.9)^3)</f>
        <v>0.410274025495576</v>
      </c>
      <c r="AG486" s="62" t="n">
        <f aca="false">V486/U486</f>
        <v>0.662019336282674</v>
      </c>
      <c r="AH486" s="62" t="n">
        <f aca="false">EXP((((AG486-AG$508)/AG$509+2)/4-1.9)^3)</f>
        <v>0.26792751226554</v>
      </c>
      <c r="AI486" s="62" t="n">
        <f aca="false">W486/U486</f>
        <v>0.109780185508184</v>
      </c>
      <c r="AJ486" s="62" t="n">
        <f aca="false">EXP((((AI486-AI$508)/AI$509+2)/4-1.9)^3)</f>
        <v>0.140157780670307</v>
      </c>
      <c r="AK486" s="62" t="n">
        <f aca="false">Z486/U486</f>
        <v>0.199047740057524</v>
      </c>
      <c r="AL486" s="62" t="n">
        <f aca="false">EXP((((AK486-AK$508)/AK$509+2)/4-1.9)^3)</f>
        <v>0.0731625141282558</v>
      </c>
      <c r="AM486" s="62" t="n">
        <f aca="false">0.01*AD486+0.15*AF486+0.24*AH486+0.25*AJ486+0.35*AL486</f>
        <v>0.187575650035594</v>
      </c>
      <c r="AO486" s="54" t="n">
        <f aca="false">0.01*AD486/$AM$508*$AY486</f>
        <v>0.000382586687883193</v>
      </c>
      <c r="AP486" s="53" t="n">
        <f aca="false">AO486*$J$508</f>
        <v>2231.40854566382</v>
      </c>
      <c r="AQ486" s="54" t="n">
        <f aca="false">0.15*AF486/$AM$508*$AY486</f>
        <v>0.0216879268010053</v>
      </c>
      <c r="AR486" s="53" t="n">
        <f aca="false">AQ486*$J$508</f>
        <v>126493.22816028</v>
      </c>
      <c r="AS486" s="54" t="n">
        <f aca="false">0.24*AH486/$AM$508*$AY486</f>
        <v>0.0226611168648916</v>
      </c>
      <c r="AT486" s="53" t="n">
        <f aca="false">AS486*$J$508</f>
        <v>132169.287191833</v>
      </c>
      <c r="AU486" s="54" t="n">
        <f aca="false">0.25*AJ486/$AM$508*$AY486</f>
        <v>0.0123483797773827</v>
      </c>
      <c r="AV486" s="53" t="n">
        <f aca="false">AU486*$J$508</f>
        <v>72021.0112714812</v>
      </c>
      <c r="AW486" s="54" t="n">
        <f aca="false">0.35*AL486/$AM$508*$AY486</f>
        <v>0.00902421476598993</v>
      </c>
      <c r="AX486" s="53" t="n">
        <f aca="false">AW486*$J$508</f>
        <v>52633.0648307436</v>
      </c>
      <c r="AY486" s="36" t="n">
        <v>1.00184597365126</v>
      </c>
    </row>
    <row r="487" customFormat="false" ht="12.8" hidden="false" customHeight="false" outlineLevel="0" collapsed="false">
      <c r="A487" s="60" t="s">
        <v>26</v>
      </c>
      <c r="B487" s="50"/>
      <c r="C487" s="50"/>
      <c r="D487" s="50"/>
      <c r="E487" s="50"/>
      <c r="F487" s="50"/>
      <c r="G487" s="50"/>
      <c r="H487" s="50"/>
      <c r="I487" s="54" t="n">
        <f aca="false">AO487+AQ487+AS487+AU487+AW487</f>
        <v>0.092827067158675</v>
      </c>
      <c r="J487" s="53" t="n">
        <f aca="false">AP487+AR487+AT487+AV487+AX487</f>
        <v>541407.000000002</v>
      </c>
      <c r="K487" s="54" t="n">
        <f aca="false">I487-DatosMinisterio!J487</f>
        <v>4.30211422042248E-016</v>
      </c>
      <c r="L487" s="53" t="n">
        <f aca="false">J487-DatosMinisterio!K487</f>
        <v>2.3283064365387E-009</v>
      </c>
      <c r="M487" s="54" t="n">
        <f aca="false">N487/N$508</f>
        <v>0.046033447649758</v>
      </c>
      <c r="N487" s="53" t="n">
        <f aca="false">DatosMinisterio!L487</f>
        <v>5101247</v>
      </c>
      <c r="O487" s="53" t="n">
        <f aca="false">N487-DatosMinisterio!L487</f>
        <v>0</v>
      </c>
      <c r="P487" s="55" t="n">
        <f aca="false">N487+J487</f>
        <v>5642654</v>
      </c>
      <c r="Q487" s="53" t="n">
        <f aca="false">P487-DatosMinisterio!M487</f>
        <v>0</v>
      </c>
      <c r="S487" s="55" t="n">
        <f aca="false">B487+DatosMinisterio!B487</f>
        <v>8704</v>
      </c>
      <c r="T487" s="55" t="n">
        <f aca="false">C487+DatosMinisterio!C487</f>
        <v>72</v>
      </c>
      <c r="U487" s="55" t="n">
        <f aca="false">D487+DatosMinisterio!D487</f>
        <v>347</v>
      </c>
      <c r="V487" s="55" t="n">
        <f aca="false">E487+DatosMinisterio!E487</f>
        <v>194.681818181818</v>
      </c>
      <c r="W487" s="55" t="n">
        <f aca="false">F487+DatosMinisterio!F487</f>
        <v>63</v>
      </c>
      <c r="X487" s="55" t="n">
        <f aca="false">G487+DatosMinisterio!G487</f>
        <v>138</v>
      </c>
      <c r="Y487" s="55" t="n">
        <f aca="false">H487+DatosMinisterio!H487</f>
        <v>14</v>
      </c>
      <c r="Z487" s="55" t="n">
        <f aca="false">X487+0.33*Y487</f>
        <v>142.62</v>
      </c>
      <c r="AC487" s="61" t="n">
        <f aca="false">IF(T487&gt;0,S487/T487,0)</f>
        <v>120.888888888889</v>
      </c>
      <c r="AD487" s="62" t="n">
        <f aca="false">EXP((((AC487-AC$508)/AC$509+2)/4-1.9)^3)</f>
        <v>0.0117642148455389</v>
      </c>
      <c r="AE487" s="63" t="n">
        <f aca="false">S487/U487</f>
        <v>25.0835734870317</v>
      </c>
      <c r="AF487" s="62" t="n">
        <f aca="false">EXP((((AE487-AE$508)/AE$509+2)/4-1.9)^3)</f>
        <v>0.256445487080314</v>
      </c>
      <c r="AG487" s="62" t="n">
        <f aca="false">V487/U487</f>
        <v>0.561042703694</v>
      </c>
      <c r="AH487" s="62" t="n">
        <f aca="false">EXP((((AG487-AG$508)/AG$509+2)/4-1.9)^3)</f>
        <v>0.115044923786988</v>
      </c>
      <c r="AI487" s="62" t="n">
        <f aca="false">W487/U487</f>
        <v>0.181556195965418</v>
      </c>
      <c r="AJ487" s="62" t="n">
        <f aca="false">EXP((((AI487-AI$508)/AI$509+2)/4-1.9)^3)</f>
        <v>0.390622886422082</v>
      </c>
      <c r="AK487" s="62" t="n">
        <f aca="false">Z487/U487</f>
        <v>0.411008645533141</v>
      </c>
      <c r="AL487" s="62" t="n">
        <f aca="false">EXP((((AK487-AK$508)/AK$509+2)/4-1.9)^3)</f>
        <v>0.285641408658312</v>
      </c>
      <c r="AM487" s="62" t="n">
        <f aca="false">0.01*AD487+0.15*AF487+0.24*AH487+0.25*AJ487+0.35*AL487</f>
        <v>0.263825461555309</v>
      </c>
      <c r="AO487" s="54" t="n">
        <f aca="false">0.01*AD487/$AM$508*$AY487</f>
        <v>4.13924249425404E-005</v>
      </c>
      <c r="AP487" s="53" t="n">
        <f aca="false">AO487*$J$508</f>
        <v>241.418255437921</v>
      </c>
      <c r="AQ487" s="54" t="n">
        <f aca="false">0.15*AF487/$AM$508*$AY487</f>
        <v>0.013534563141522</v>
      </c>
      <c r="AR487" s="53" t="n">
        <f aca="false">AQ487*$J$508</f>
        <v>78939.3379652545</v>
      </c>
      <c r="AS487" s="54" t="n">
        <f aca="false">0.24*AH487/$AM$508*$AY487</f>
        <v>0.00971486176081658</v>
      </c>
      <c r="AT487" s="53" t="n">
        <f aca="false">AS487*$J$508</f>
        <v>56661.2123201924</v>
      </c>
      <c r="AU487" s="54" t="n">
        <f aca="false">0.25*AJ487/$AM$508*$AY487</f>
        <v>0.0343601947077579</v>
      </c>
      <c r="AV487" s="53" t="n">
        <f aca="false">AU487*$J$508</f>
        <v>200403.292978589</v>
      </c>
      <c r="AW487" s="54" t="n">
        <f aca="false">0.35*AL487/$AM$508*$AY487</f>
        <v>0.0351760551236361</v>
      </c>
      <c r="AX487" s="53" t="n">
        <f aca="false">AW487*$J$508</f>
        <v>205161.738480528</v>
      </c>
      <c r="AY487" s="36" t="n">
        <v>1.00024438632641</v>
      </c>
    </row>
    <row r="488" customFormat="false" ht="12.8" hidden="false" customHeight="false" outlineLevel="0" collapsed="false">
      <c r="A488" s="60" t="s">
        <v>27</v>
      </c>
      <c r="B488" s="50"/>
      <c r="C488" s="50"/>
      <c r="D488" s="50"/>
      <c r="E488" s="50"/>
      <c r="F488" s="50"/>
      <c r="G488" s="50"/>
      <c r="H488" s="50"/>
      <c r="I488" s="54" t="n">
        <f aca="false">AO488+AQ488+AS488+AU488+AW488</f>
        <v>0.0432488984858102</v>
      </c>
      <c r="J488" s="53" t="n">
        <f aca="false">AP488+AR488+AT488+AV488+AX488</f>
        <v>252246</v>
      </c>
      <c r="K488" s="54" t="n">
        <f aca="false">I488-DatosMinisterio!J488</f>
        <v>0</v>
      </c>
      <c r="L488" s="53" t="n">
        <f aca="false">J488-DatosMinisterio!K488</f>
        <v>0</v>
      </c>
      <c r="M488" s="54" t="n">
        <f aca="false">N488/N$508</f>
        <v>0.0702242202231685</v>
      </c>
      <c r="N488" s="53" t="n">
        <f aca="false">DatosMinisterio!L488</f>
        <v>7781974</v>
      </c>
      <c r="O488" s="53" t="n">
        <f aca="false">N488-DatosMinisterio!L488</f>
        <v>0</v>
      </c>
      <c r="P488" s="55" t="n">
        <f aca="false">N488+J488</f>
        <v>8034220</v>
      </c>
      <c r="Q488" s="53" t="n">
        <f aca="false">P488-DatosMinisterio!M488</f>
        <v>0</v>
      </c>
      <c r="S488" s="55" t="n">
        <f aca="false">B488+DatosMinisterio!B488</f>
        <v>15846</v>
      </c>
      <c r="T488" s="55" t="n">
        <f aca="false">C488+DatosMinisterio!C488</f>
        <v>77</v>
      </c>
      <c r="U488" s="55" t="n">
        <f aca="false">D488+DatosMinisterio!D488</f>
        <v>814.026893939394</v>
      </c>
      <c r="V488" s="55" t="n">
        <f aca="false">E488+DatosMinisterio!E488</f>
        <v>464.068181818182</v>
      </c>
      <c r="W488" s="55" t="n">
        <f aca="false">F488+DatosMinisterio!F488</f>
        <v>110</v>
      </c>
      <c r="X488" s="55" t="n">
        <f aca="false">G488+DatosMinisterio!G488</f>
        <v>175</v>
      </c>
      <c r="Y488" s="55" t="n">
        <f aca="false">H488+DatosMinisterio!H488</f>
        <v>23</v>
      </c>
      <c r="Z488" s="55" t="n">
        <f aca="false">X488+0.33*Y488</f>
        <v>182.59</v>
      </c>
      <c r="AC488" s="61" t="n">
        <f aca="false">IF(T488&gt;0,S488/T488,0)</f>
        <v>205.792207792208</v>
      </c>
      <c r="AD488" s="62" t="n">
        <f aca="false">EXP((((AC488-AC$508)/AC$509+2)/4-1.9)^3)</f>
        <v>0.0647372556525413</v>
      </c>
      <c r="AE488" s="63" t="n">
        <f aca="false">S488/U488</f>
        <v>19.4661873188428</v>
      </c>
      <c r="AF488" s="62" t="n">
        <f aca="false">EXP((((AE488-AE$508)/AE$509+2)/4-1.9)^3)</f>
        <v>0.0537717810381345</v>
      </c>
      <c r="AG488" s="62" t="n">
        <f aca="false">V488/U488</f>
        <v>0.57008949614966</v>
      </c>
      <c r="AH488" s="62" t="n">
        <f aca="false">EXP((((AG488-AG$508)/AG$509+2)/4-1.9)^3)</f>
        <v>0.125545155501201</v>
      </c>
      <c r="AI488" s="62" t="n">
        <f aca="false">W488/U488</f>
        <v>0.135130670520807</v>
      </c>
      <c r="AJ488" s="62" t="n">
        <f aca="false">EXP((((AI488-AI$508)/AI$509+2)/4-1.9)^3)</f>
        <v>0.213244290735774</v>
      </c>
      <c r="AK488" s="62" t="n">
        <f aca="false">Z488/U488</f>
        <v>0.224304628458128</v>
      </c>
      <c r="AL488" s="62" t="n">
        <f aca="false">EXP((((AK488-AK$508)/AK$509+2)/4-1.9)^3)</f>
        <v>0.0891902754997622</v>
      </c>
      <c r="AM488" s="62" t="n">
        <f aca="false">0.01*AD488+0.15*AF488+0.24*AH488+0.25*AJ488+0.35*AL488</f>
        <v>0.123371646141394</v>
      </c>
      <c r="AO488" s="54" t="n">
        <f aca="false">0.01*AD488/$AM$508*$AY488</f>
        <v>0.000226941528749473</v>
      </c>
      <c r="AP488" s="53" t="n">
        <f aca="false">AO488*$J$508</f>
        <v>1323.61967275818</v>
      </c>
      <c r="AQ488" s="54" t="n">
        <f aca="false">0.15*AF488/$AM$508*$AY488</f>
        <v>0.00282751795763615</v>
      </c>
      <c r="AR488" s="53" t="n">
        <f aca="false">AQ488*$J$508</f>
        <v>16491.289251584</v>
      </c>
      <c r="AS488" s="54" t="n">
        <f aca="false">0.24*AH488/$AM$508*$AY488</f>
        <v>0.010562601418677</v>
      </c>
      <c r="AT488" s="53" t="n">
        <f aca="false">AS488*$J$508</f>
        <v>61605.5911419286</v>
      </c>
      <c r="AU488" s="54" t="n">
        <f aca="false">0.25*AJ488/$AM$508*$AY488</f>
        <v>0.0186886147894555</v>
      </c>
      <c r="AV488" s="53" t="n">
        <f aca="false">AU488*$J$508</f>
        <v>108999.962802005</v>
      </c>
      <c r="AW488" s="54" t="n">
        <f aca="false">0.35*AL488/$AM$508*$AY488</f>
        <v>0.0109432227912921</v>
      </c>
      <c r="AX488" s="53" t="n">
        <f aca="false">AW488*$J$508</f>
        <v>63825.5371317248</v>
      </c>
      <c r="AY488" s="36" t="n">
        <v>0.996570187953714</v>
      </c>
    </row>
    <row r="489" customFormat="false" ht="12.8" hidden="false" customHeight="false" outlineLevel="0" collapsed="false">
      <c r="A489" s="60" t="s">
        <v>28</v>
      </c>
      <c r="B489" s="50"/>
      <c r="C489" s="50"/>
      <c r="D489" s="50"/>
      <c r="E489" s="50"/>
      <c r="F489" s="50"/>
      <c r="G489" s="50"/>
      <c r="H489" s="50"/>
      <c r="I489" s="54" t="n">
        <f aca="false">AO489+AQ489+AS489+AU489+AW489</f>
        <v>0.0432488984858102</v>
      </c>
      <c r="J489" s="53" t="n">
        <f aca="false">AP489+AR489+AT489+AV489+AX489</f>
        <v>252246</v>
      </c>
      <c r="K489" s="54" t="n">
        <f aca="false">I489-DatosMinisterio!J489</f>
        <v>0</v>
      </c>
      <c r="L489" s="53" t="n">
        <f aca="false">J489-DatosMinisterio!K489</f>
        <v>0</v>
      </c>
      <c r="M489" s="54" t="n">
        <f aca="false">N489/N$508</f>
        <v>0.0527557833046583</v>
      </c>
      <c r="N489" s="53" t="n">
        <f aca="false">DatosMinisterio!L489</f>
        <v>5846190</v>
      </c>
      <c r="O489" s="53" t="n">
        <f aca="false">N489-DatosMinisterio!L489</f>
        <v>0</v>
      </c>
      <c r="P489" s="55" t="n">
        <f aca="false">N489+J489</f>
        <v>6098436</v>
      </c>
      <c r="Q489" s="53" t="n">
        <f aca="false">P489-DatosMinisterio!M489</f>
        <v>0</v>
      </c>
      <c r="S489" s="55" t="n">
        <f aca="false">B489+DatosMinisterio!B489</f>
        <v>9493</v>
      </c>
      <c r="T489" s="55" t="n">
        <f aca="false">C489+DatosMinisterio!C489</f>
        <v>55</v>
      </c>
      <c r="U489" s="55" t="n">
        <f aca="false">D489+DatosMinisterio!D489</f>
        <v>583.204545454545</v>
      </c>
      <c r="V489" s="55" t="n">
        <f aca="false">E489+DatosMinisterio!E489</f>
        <v>316.272727272727</v>
      </c>
      <c r="W489" s="55" t="n">
        <f aca="false">F489+DatosMinisterio!F489</f>
        <v>62</v>
      </c>
      <c r="X489" s="55" t="n">
        <f aca="false">G489+DatosMinisterio!G489</f>
        <v>174</v>
      </c>
      <c r="Y489" s="55" t="n">
        <f aca="false">H489+DatosMinisterio!H489</f>
        <v>56</v>
      </c>
      <c r="Z489" s="55" t="n">
        <f aca="false">X489+0.33*Y489</f>
        <v>192.48</v>
      </c>
      <c r="AC489" s="61" t="n">
        <f aca="false">IF(T489&gt;0,S489/T489,0)</f>
        <v>172.6</v>
      </c>
      <c r="AD489" s="62" t="n">
        <f aca="false">EXP((((AC489-AC$508)/AC$509+2)/4-1.9)^3)</f>
        <v>0.0354651328911071</v>
      </c>
      <c r="AE489" s="63" t="n">
        <f aca="false">S489/U489</f>
        <v>16.2773079770859</v>
      </c>
      <c r="AF489" s="62" t="n">
        <f aca="false">EXP((((AE489-AE$508)/AE$509+2)/4-1.9)^3)</f>
        <v>0.0151169552515597</v>
      </c>
      <c r="AG489" s="62" t="n">
        <f aca="false">V489/U489</f>
        <v>0.542301547094813</v>
      </c>
      <c r="AH489" s="62" t="n">
        <f aca="false">EXP((((AG489-AG$508)/AG$509+2)/4-1.9)^3)</f>
        <v>0.0952645150393859</v>
      </c>
      <c r="AI489" s="62" t="n">
        <f aca="false">W489/U489</f>
        <v>0.106309185144772</v>
      </c>
      <c r="AJ489" s="62" t="n">
        <f aca="false">EXP((((AI489-AI$508)/AI$509+2)/4-1.9)^3)</f>
        <v>0.131629650093355</v>
      </c>
      <c r="AK489" s="62" t="n">
        <f aca="false">Z489/U489</f>
        <v>0.330038579946222</v>
      </c>
      <c r="AL489" s="62" t="n">
        <f aca="false">EXP((((AK489-AK$508)/AK$509+2)/4-1.9)^3)</f>
        <v>0.183415683753071</v>
      </c>
      <c r="AM489" s="62" t="n">
        <f aca="false">0.01*AD489+0.15*AF489+0.24*AH489+0.25*AJ489+0.35*AL489</f>
        <v>0.122588580063011</v>
      </c>
      <c r="AO489" s="54" t="n">
        <f aca="false">0.01*AD489/$AM$508*$AY489</f>
        <v>0.000125119968875148</v>
      </c>
      <c r="AP489" s="53" t="n">
        <f aca="false">AO489*$J$508</f>
        <v>729.752959586604</v>
      </c>
      <c r="AQ489" s="54" t="n">
        <f aca="false">0.15*AF489/$AM$508*$AY489</f>
        <v>0.000799982750538246</v>
      </c>
      <c r="AR489" s="53" t="n">
        <f aca="false">AQ489*$J$508</f>
        <v>4665.84019379078</v>
      </c>
      <c r="AS489" s="54" t="n">
        <f aca="false">0.24*AH489/$AM$508*$AY489</f>
        <v>0.00806617126284471</v>
      </c>
      <c r="AT489" s="53" t="n">
        <f aca="false">AS489*$J$508</f>
        <v>47045.3469938683</v>
      </c>
      <c r="AU489" s="54" t="n">
        <f aca="false">0.25*AJ489/$AM$508*$AY489</f>
        <v>0.0116096404976795</v>
      </c>
      <c r="AV489" s="53" t="n">
        <f aca="false">AU489*$J$508</f>
        <v>67712.3690893188</v>
      </c>
      <c r="AW489" s="54" t="n">
        <f aca="false">0.35*AL489/$AM$508*$AY489</f>
        <v>0.0226479840058726</v>
      </c>
      <c r="AX489" s="53" t="n">
        <f aca="false">AW489*$J$508</f>
        <v>132092.690763436</v>
      </c>
      <c r="AY489" s="36" t="n">
        <v>1.00293603629385</v>
      </c>
    </row>
    <row r="490" customFormat="false" ht="12.8" hidden="false" customHeight="false" outlineLevel="0" collapsed="false">
      <c r="A490" s="60" t="s">
        <v>29</v>
      </c>
      <c r="B490" s="50"/>
      <c r="C490" s="50"/>
      <c r="D490" s="50"/>
      <c r="E490" s="50"/>
      <c r="F490" s="50"/>
      <c r="G490" s="50"/>
      <c r="H490" s="50"/>
      <c r="I490" s="54" t="n">
        <f aca="false">AO490+AQ490+AS490+AU490+AW490</f>
        <v>0.0527425465835314</v>
      </c>
      <c r="J490" s="53" t="n">
        <f aca="false">AP490+AR490+AT490+AV490+AX490</f>
        <v>307617</v>
      </c>
      <c r="K490" s="54" t="n">
        <f aca="false">I490-DatosMinisterio!J490</f>
        <v>0</v>
      </c>
      <c r="L490" s="53" t="n">
        <f aca="false">J490-DatosMinisterio!K490</f>
        <v>0</v>
      </c>
      <c r="M490" s="54" t="n">
        <f aca="false">N490/N$508</f>
        <v>0.0483099490500915</v>
      </c>
      <c r="N490" s="53" t="n">
        <f aca="false">DatosMinisterio!L490</f>
        <v>5353520</v>
      </c>
      <c r="O490" s="53" t="n">
        <f aca="false">N490-DatosMinisterio!L490</f>
        <v>0</v>
      </c>
      <c r="P490" s="55" t="n">
        <f aca="false">N490+J490</f>
        <v>5661137</v>
      </c>
      <c r="Q490" s="53" t="n">
        <f aca="false">P490-DatosMinisterio!M490</f>
        <v>0</v>
      </c>
      <c r="S490" s="55" t="n">
        <f aca="false">B490+DatosMinisterio!B490</f>
        <v>8088</v>
      </c>
      <c r="T490" s="55" t="n">
        <f aca="false">C490+DatosMinisterio!C490</f>
        <v>35</v>
      </c>
      <c r="U490" s="55" t="n">
        <f aca="false">D490+DatosMinisterio!D490</f>
        <v>339</v>
      </c>
      <c r="V490" s="55" t="n">
        <f aca="false">E490+DatosMinisterio!E490</f>
        <v>207.227272727273</v>
      </c>
      <c r="W490" s="55" t="n">
        <f aca="false">F490+DatosMinisterio!F490</f>
        <v>36</v>
      </c>
      <c r="X490" s="55" t="n">
        <f aca="false">G490+DatosMinisterio!G490</f>
        <v>86</v>
      </c>
      <c r="Y490" s="55" t="n">
        <f aca="false">H490+DatosMinisterio!H490</f>
        <v>18</v>
      </c>
      <c r="Z490" s="55" t="n">
        <f aca="false">X490+0.33*Y490</f>
        <v>91.94</v>
      </c>
      <c r="AC490" s="61" t="n">
        <f aca="false">IF(T490&gt;0,S490/T490,0)</f>
        <v>231.085714285714</v>
      </c>
      <c r="AD490" s="62" t="n">
        <f aca="false">EXP((((AC490-AC$508)/AC$509+2)/4-1.9)^3)</f>
        <v>0.0972147842418346</v>
      </c>
      <c r="AE490" s="63" t="n">
        <f aca="false">S490/U490</f>
        <v>23.858407079646</v>
      </c>
      <c r="AF490" s="62" t="n">
        <f aca="false">EXP((((AE490-AE$508)/AE$509+2)/4-1.9)^3)</f>
        <v>0.194760053924886</v>
      </c>
      <c r="AG490" s="62" t="n">
        <f aca="false">V490/U490</f>
        <v>0.611289890050953</v>
      </c>
      <c r="AH490" s="62" t="n">
        <f aca="false">EXP((((AG490-AG$508)/AG$509+2)/4-1.9)^3)</f>
        <v>0.181413450713425</v>
      </c>
      <c r="AI490" s="62" t="n">
        <f aca="false">W490/U490</f>
        <v>0.106194690265487</v>
      </c>
      <c r="AJ490" s="62" t="n">
        <f aca="false">EXP((((AI490-AI$508)/AI$509+2)/4-1.9)^3)</f>
        <v>0.131354408700632</v>
      </c>
      <c r="AK490" s="62" t="n">
        <f aca="false">Z490/U490</f>
        <v>0.271209439528024</v>
      </c>
      <c r="AL490" s="62" t="n">
        <f aca="false">EXP((((AK490-AK$508)/AK$509+2)/4-1.9)^3)</f>
        <v>0.125413897731641</v>
      </c>
      <c r="AM490" s="62" t="n">
        <f aca="false">0.01*AD490+0.15*AF490+0.24*AH490+0.25*AJ490+0.35*AL490</f>
        <v>0.150458850483606</v>
      </c>
      <c r="AO490" s="54" t="n">
        <f aca="false">0.01*AD490/$AM$508*$AY490</f>
        <v>0.000340781234869371</v>
      </c>
      <c r="AP490" s="53" t="n">
        <f aca="false">AO490*$J$508</f>
        <v>1987.58133456423</v>
      </c>
      <c r="AQ490" s="54" t="n">
        <f aca="false">0.15*AF490/$AM$508*$AY490</f>
        <v>0.010240814532074</v>
      </c>
      <c r="AR490" s="53" t="n">
        <f aca="false">AQ490*$J$508</f>
        <v>59728.7929380462</v>
      </c>
      <c r="AS490" s="54" t="n">
        <f aca="false">0.24*AH490/$AM$508*$AY490</f>
        <v>0.0152624439350073</v>
      </c>
      <c r="AT490" s="53" t="n">
        <f aca="false">AS490*$J$508</f>
        <v>89017.074830079</v>
      </c>
      <c r="AU490" s="54" t="n">
        <f aca="false">0.25*AJ490/$AM$508*$AY490</f>
        <v>0.01151139663366</v>
      </c>
      <c r="AV490" s="53" t="n">
        <f aca="false">AU490*$J$508</f>
        <v>67139.369022471</v>
      </c>
      <c r="AW490" s="54" t="n">
        <f aca="false">0.35*AL490/$AM$508*$AY490</f>
        <v>0.0153871102479207</v>
      </c>
      <c r="AX490" s="53" t="n">
        <f aca="false">AW490*$J$508</f>
        <v>89744.1818748392</v>
      </c>
      <c r="AY490" s="36" t="n">
        <v>0.996532703559012</v>
      </c>
    </row>
    <row r="491" customFormat="false" ht="12.8" hidden="false" customHeight="false" outlineLevel="0" collapsed="false">
      <c r="A491" s="60" t="s">
        <v>30</v>
      </c>
      <c r="B491" s="50"/>
      <c r="C491" s="50"/>
      <c r="D491" s="50"/>
      <c r="E491" s="50"/>
      <c r="F491" s="50"/>
      <c r="G491" s="50"/>
      <c r="H491" s="50"/>
      <c r="I491" s="54" t="n">
        <f aca="false">AO491+AQ491+AS491+AU491+AW491</f>
        <v>0.0137131615557574</v>
      </c>
      <c r="J491" s="53" t="n">
        <f aca="false">AP491+AR491+AT491+AV491+AX491</f>
        <v>79980.9999999999</v>
      </c>
      <c r="K491" s="54" t="n">
        <f aca="false">I491-DatosMinisterio!J491</f>
        <v>0</v>
      </c>
      <c r="L491" s="53" t="n">
        <f aca="false">J491-DatosMinisterio!K491</f>
        <v>0</v>
      </c>
      <c r="M491" s="54" t="n">
        <f aca="false">N491/N$508</f>
        <v>0.0221970820719304</v>
      </c>
      <c r="N491" s="53" t="n">
        <f aca="false">DatosMinisterio!L491</f>
        <v>2459794</v>
      </c>
      <c r="O491" s="53" t="n">
        <f aca="false">N491-DatosMinisterio!L491</f>
        <v>0</v>
      </c>
      <c r="P491" s="55" t="n">
        <f aca="false">N491+J491</f>
        <v>2539775</v>
      </c>
      <c r="Q491" s="53" t="n">
        <f aca="false">P491-DatosMinisterio!M491</f>
        <v>0</v>
      </c>
      <c r="S491" s="55" t="n">
        <f aca="false">B491+DatosMinisterio!B491</f>
        <v>11549</v>
      </c>
      <c r="T491" s="55" t="n">
        <f aca="false">C491+DatosMinisterio!C491</f>
        <v>54</v>
      </c>
      <c r="U491" s="55" t="n">
        <f aca="false">D491+DatosMinisterio!D491</f>
        <v>528.152272727273</v>
      </c>
      <c r="V491" s="55" t="n">
        <f aca="false">E491+DatosMinisterio!E491</f>
        <v>160.397727272727</v>
      </c>
      <c r="W491" s="55" t="n">
        <f aca="false">F491+DatosMinisterio!F491</f>
        <v>17</v>
      </c>
      <c r="X491" s="55" t="n">
        <f aca="false">G491+DatosMinisterio!G491</f>
        <v>62</v>
      </c>
      <c r="Y491" s="55" t="n">
        <f aca="false">H491+DatosMinisterio!H491</f>
        <v>21</v>
      </c>
      <c r="Z491" s="55" t="n">
        <f aca="false">X491+0.33*Y491</f>
        <v>68.93</v>
      </c>
      <c r="AC491" s="61" t="n">
        <f aca="false">IF(T491&gt;0,S491/T491,0)</f>
        <v>213.87037037037</v>
      </c>
      <c r="AD491" s="62" t="n">
        <f aca="false">EXP((((AC491-AC$508)/AC$509+2)/4-1.9)^3)</f>
        <v>0.0740648454515665</v>
      </c>
      <c r="AE491" s="63" t="n">
        <f aca="false">S491/U491</f>
        <v>21.8667997779566</v>
      </c>
      <c r="AF491" s="62" t="n">
        <f aca="false">EXP((((AE491-AE$508)/AE$509+2)/4-1.9)^3)</f>
        <v>0.115506011575977</v>
      </c>
      <c r="AG491" s="62" t="n">
        <f aca="false">V491/U491</f>
        <v>0.303695989878951</v>
      </c>
      <c r="AH491" s="62" t="n">
        <f aca="false">EXP((((AG491-AG$508)/AG$509+2)/4-1.9)^3)</f>
        <v>0.00307099513919481</v>
      </c>
      <c r="AI491" s="62" t="n">
        <f aca="false">W491/U491</f>
        <v>0.0321876869188035</v>
      </c>
      <c r="AJ491" s="62" t="n">
        <f aca="false">EXP((((AI491-AI$508)/AI$509+2)/4-1.9)^3)</f>
        <v>0.0245646948401011</v>
      </c>
      <c r="AK491" s="62" t="n">
        <f aca="false">Z491/U491</f>
        <v>0.130511603489008</v>
      </c>
      <c r="AL491" s="62" t="n">
        <f aca="false">EXP((((AK491-AK$508)/AK$509+2)/4-1.9)^3)</f>
        <v>0.0404989492411691</v>
      </c>
      <c r="AM491" s="62" t="n">
        <f aca="false">0.01*AD491+0.15*AF491+0.24*AH491+0.25*AJ491+0.35*AL491</f>
        <v>0.0391193949687534</v>
      </c>
      <c r="AO491" s="54" t="n">
        <f aca="false">0.01*AD491/$AM$508*$AY491</f>
        <v>0.000259631620604254</v>
      </c>
      <c r="AP491" s="53" t="n">
        <f aca="false">AO491*$J$508</f>
        <v>1514.28221443439</v>
      </c>
      <c r="AQ491" s="54" t="n">
        <f aca="false">0.15*AF491/$AM$508*$AY491</f>
        <v>0.00607353180692493</v>
      </c>
      <c r="AR491" s="53" t="n">
        <f aca="false">AQ491*$J$508</f>
        <v>35423.424822536</v>
      </c>
      <c r="AS491" s="54" t="n">
        <f aca="false">0.24*AH491/$AM$508*$AY491</f>
        <v>0.000258366281059481</v>
      </c>
      <c r="AT491" s="53" t="n">
        <f aca="false">AS491*$J$508</f>
        <v>1506.90221517463</v>
      </c>
      <c r="AU491" s="54" t="n">
        <f aca="false">0.25*AJ491/$AM$508*$AY491</f>
        <v>0.00215276609709362</v>
      </c>
      <c r="AV491" s="53" t="n">
        <f aca="false">AU491*$J$508</f>
        <v>12555.8489566073</v>
      </c>
      <c r="AW491" s="54" t="n">
        <f aca="false">0.35*AL491/$AM$508*$AY491</f>
        <v>0.00496886575007512</v>
      </c>
      <c r="AX491" s="53" t="n">
        <f aca="false">AW491*$J$508</f>
        <v>28980.5417912476</v>
      </c>
      <c r="AY491" s="36" t="n">
        <v>0.996537539602946</v>
      </c>
    </row>
    <row r="492" customFormat="false" ht="12.8" hidden="false" customHeight="false" outlineLevel="0" collapsed="false">
      <c r="A492" s="60" t="s">
        <v>31</v>
      </c>
      <c r="B492" s="50"/>
      <c r="C492" s="50"/>
      <c r="D492" s="50"/>
      <c r="E492" s="50"/>
      <c r="F492" s="50"/>
      <c r="G492" s="50"/>
      <c r="H492" s="50"/>
      <c r="I492" s="54" t="n">
        <f aca="false">AO492+AQ492+AS492+AU492+AW492</f>
        <v>0.00914199340034493</v>
      </c>
      <c r="J492" s="53" t="n">
        <f aca="false">AP492+AR492+AT492+AV492+AX492</f>
        <v>53320.0000000002</v>
      </c>
      <c r="K492" s="54" t="n">
        <f aca="false">I492-DatosMinisterio!J492</f>
        <v>3.29597460435593E-017</v>
      </c>
      <c r="L492" s="53" t="n">
        <f aca="false">J492-DatosMinisterio!K492</f>
        <v>2.03726813197136E-010</v>
      </c>
      <c r="M492" s="54" t="n">
        <f aca="false">N492/N$508</f>
        <v>0.0217996037164168</v>
      </c>
      <c r="N492" s="53" t="n">
        <f aca="false">DatosMinisterio!L492</f>
        <v>2415747</v>
      </c>
      <c r="O492" s="53" t="n">
        <f aca="false">N492-DatosMinisterio!L492</f>
        <v>0</v>
      </c>
      <c r="P492" s="55" t="n">
        <f aca="false">N492+J492</f>
        <v>2469067</v>
      </c>
      <c r="Q492" s="53" t="n">
        <f aca="false">P492-DatosMinisterio!M492</f>
        <v>0</v>
      </c>
      <c r="S492" s="55" t="n">
        <f aca="false">B492+DatosMinisterio!B492</f>
        <v>6304</v>
      </c>
      <c r="T492" s="55" t="n">
        <f aca="false">C492+DatosMinisterio!C492</f>
        <v>32</v>
      </c>
      <c r="U492" s="55" t="n">
        <f aca="false">D492+DatosMinisterio!D492</f>
        <v>387.277272727273</v>
      </c>
      <c r="V492" s="55" t="n">
        <f aca="false">E492+DatosMinisterio!E492</f>
        <v>162.586363636364</v>
      </c>
      <c r="W492" s="55" t="n">
        <f aca="false">F492+DatosMinisterio!F492</f>
        <v>18</v>
      </c>
      <c r="X492" s="55" t="n">
        <f aca="false">G492+DatosMinisterio!G492</f>
        <v>31</v>
      </c>
      <c r="Y492" s="55" t="n">
        <f aca="false">H492+DatosMinisterio!H492</f>
        <v>5</v>
      </c>
      <c r="Z492" s="55" t="n">
        <f aca="false">X492+0.33*Y492</f>
        <v>32.65</v>
      </c>
      <c r="AC492" s="61" t="n">
        <f aca="false">IF(T492&gt;0,S492/T492,0)</f>
        <v>197</v>
      </c>
      <c r="AD492" s="62" t="n">
        <f aca="false">EXP((((AC492-AC$508)/AC$509+2)/4-1.9)^3)</f>
        <v>0.0556257930456756</v>
      </c>
      <c r="AE492" s="63" t="n">
        <f aca="false">S492/U492</f>
        <v>16.2777432189763</v>
      </c>
      <c r="AF492" s="62" t="n">
        <f aca="false">EXP((((AE492-AE$508)/AE$509+2)/4-1.9)^3)</f>
        <v>0.0151198938298754</v>
      </c>
      <c r="AG492" s="62" t="n">
        <f aca="false">V492/U492</f>
        <v>0.419819016208731</v>
      </c>
      <c r="AH492" s="62" t="n">
        <f aca="false">EXP((((AG492-AG$508)/AG$509+2)/4-1.9)^3)</f>
        <v>0.0210660713770794</v>
      </c>
      <c r="AI492" s="62" t="n">
        <f aca="false">W492/U492</f>
        <v>0.0464783277191582</v>
      </c>
      <c r="AJ492" s="62" t="n">
        <f aca="false">EXP((((AI492-AI$508)/AI$509+2)/4-1.9)^3)</f>
        <v>0.0358091610542335</v>
      </c>
      <c r="AK492" s="62" t="n">
        <f aca="false">Z492/U492</f>
        <v>0.0843065222239175</v>
      </c>
      <c r="AL492" s="62" t="n">
        <f aca="false">EXP((((AK492-AK$508)/AK$509+2)/4-1.9)^3)</f>
        <v>0.0259463719021882</v>
      </c>
      <c r="AM492" s="62" t="n">
        <f aca="false">0.01*AD492+0.15*AF492+0.24*AH492+0.25*AJ492+0.35*AL492</f>
        <v>0.0259136195647614</v>
      </c>
      <c r="AO492" s="54" t="n">
        <f aca="false">0.01*AD492/$AM$508*$AY492</f>
        <v>0.000196240680172694</v>
      </c>
      <c r="AP492" s="53" t="n">
        <f aca="false">AO492*$J$508</f>
        <v>1144.5592452969</v>
      </c>
      <c r="AQ492" s="54" t="n">
        <f aca="false">0.15*AF492/$AM$508*$AY492</f>
        <v>0.000800115761103111</v>
      </c>
      <c r="AR492" s="53" t="n">
        <f aca="false">AQ492*$J$508</f>
        <v>4666.61596806758</v>
      </c>
      <c r="AS492" s="54" t="n">
        <f aca="false">0.24*AH492/$AM$508*$AY492</f>
        <v>0.00178364170256487</v>
      </c>
      <c r="AT492" s="53" t="n">
        <f aca="false">AS492*$J$508</f>
        <v>10402.9582407236</v>
      </c>
      <c r="AU492" s="54" t="n">
        <f aca="false">0.25*AJ492/$AM$508*$AY492</f>
        <v>0.00315825345443889</v>
      </c>
      <c r="AV492" s="53" t="n">
        <f aca="false">AU492*$J$508</f>
        <v>18420.2795622592</v>
      </c>
      <c r="AW492" s="54" t="n">
        <f aca="false">0.35*AL492/$AM$508*$AY492</f>
        <v>0.00320374180206537</v>
      </c>
      <c r="AX492" s="53" t="n">
        <f aca="false">AW492*$J$508</f>
        <v>18685.5869836529</v>
      </c>
      <c r="AY492" s="36" t="n">
        <v>1.00290783643486</v>
      </c>
    </row>
    <row r="493" customFormat="false" ht="12.8" hidden="false" customHeight="false" outlineLevel="0" collapsed="false">
      <c r="A493" s="60" t="s">
        <v>32</v>
      </c>
      <c r="B493" s="50"/>
      <c r="C493" s="50"/>
      <c r="D493" s="50"/>
      <c r="E493" s="50"/>
      <c r="F493" s="50"/>
      <c r="G493" s="50"/>
      <c r="H493" s="50"/>
      <c r="I493" s="54" t="n">
        <f aca="false">AO493+AQ493+AS493+AU493+AW493</f>
        <v>0.0239099475929913</v>
      </c>
      <c r="J493" s="53" t="n">
        <f aca="false">AP493+AR493+AT493+AV493+AX493</f>
        <v>139453</v>
      </c>
      <c r="K493" s="54" t="n">
        <f aca="false">I493-DatosMinisterio!J493</f>
        <v>0</v>
      </c>
      <c r="L493" s="53" t="n">
        <f aca="false">J493-DatosMinisterio!K493</f>
        <v>0</v>
      </c>
      <c r="M493" s="54" t="n">
        <f aca="false">N493/N$508</f>
        <v>0.0206762560857923</v>
      </c>
      <c r="N493" s="53" t="n">
        <f aca="false">DatosMinisterio!L493</f>
        <v>2291262</v>
      </c>
      <c r="O493" s="53" t="n">
        <f aca="false">N493-DatosMinisterio!L493</f>
        <v>0</v>
      </c>
      <c r="P493" s="55" t="n">
        <f aca="false">N493+J493</f>
        <v>2430715</v>
      </c>
      <c r="Q493" s="53" t="n">
        <f aca="false">P493-DatosMinisterio!M493</f>
        <v>0</v>
      </c>
      <c r="S493" s="55" t="n">
        <f aca="false">B493+DatosMinisterio!B493</f>
        <v>7854</v>
      </c>
      <c r="T493" s="55" t="n">
        <f aca="false">C493+DatosMinisterio!C493</f>
        <v>40</v>
      </c>
      <c r="U493" s="55" t="n">
        <f aca="false">D493+DatosMinisterio!D493</f>
        <v>304.272727272727</v>
      </c>
      <c r="V493" s="55" t="n">
        <f aca="false">E493+DatosMinisterio!E493</f>
        <v>141.090909090909</v>
      </c>
      <c r="W493" s="55" t="n">
        <f aca="false">F493+DatosMinisterio!F493</f>
        <v>8</v>
      </c>
      <c r="X493" s="55" t="n">
        <f aca="false">G493+DatosMinisterio!G493</f>
        <v>23</v>
      </c>
      <c r="Y493" s="55" t="n">
        <f aca="false">H493+DatosMinisterio!H493</f>
        <v>3</v>
      </c>
      <c r="Z493" s="55" t="n">
        <f aca="false">X493+0.33*Y493</f>
        <v>23.99</v>
      </c>
      <c r="AC493" s="61" t="n">
        <f aca="false">IF(T493&gt;0,S493/T493,0)</f>
        <v>196.35</v>
      </c>
      <c r="AD493" s="62" t="n">
        <f aca="false">EXP((((AC493-AC$508)/AC$509+2)/4-1.9)^3)</f>
        <v>0.0549935254887542</v>
      </c>
      <c r="AE493" s="63" t="n">
        <f aca="false">S493/U493</f>
        <v>25.8123692859277</v>
      </c>
      <c r="AF493" s="62" t="n">
        <f aca="false">EXP((((AE493-AE$508)/AE$509+2)/4-1.9)^3)</f>
        <v>0.297357456942692</v>
      </c>
      <c r="AG493" s="62" t="n">
        <f aca="false">V493/U493</f>
        <v>0.463698834777413</v>
      </c>
      <c r="AH493" s="62" t="n">
        <f aca="false">EXP((((AG493-AG$508)/AG$509+2)/4-1.9)^3)</f>
        <v>0.0383129668164114</v>
      </c>
      <c r="AI493" s="62" t="n">
        <f aca="false">W493/U493</f>
        <v>0.0262922019719152</v>
      </c>
      <c r="AJ493" s="62" t="n">
        <f aca="false">EXP((((AI493-AI$508)/AI$509+2)/4-1.9)^3)</f>
        <v>0.0208612141369784</v>
      </c>
      <c r="AK493" s="62" t="n">
        <f aca="false">Z493/U493</f>
        <v>0.0788437406632806</v>
      </c>
      <c r="AL493" s="62" t="n">
        <f aca="false">EXP((((AK493-AK$508)/AK$509+2)/4-1.9)^3)</f>
        <v>0.0245525991782328</v>
      </c>
      <c r="AM493" s="62" t="n">
        <f aca="false">0.01*AD493+0.15*AF493+0.24*AH493+0.25*AJ493+0.35*AL493</f>
        <v>0.0681573790788562</v>
      </c>
      <c r="AO493" s="54" t="n">
        <f aca="false">0.01*AD493/$AM$508*$AY493</f>
        <v>0.000192920022770924</v>
      </c>
      <c r="AP493" s="53" t="n">
        <f aca="false">AO493*$J$508</f>
        <v>1125.19175672973</v>
      </c>
      <c r="AQ493" s="54" t="n">
        <f aca="false">0.15*AF493/$AM$508*$AY493</f>
        <v>0.0156471712409725</v>
      </c>
      <c r="AR493" s="53" t="n">
        <f aca="false">AQ493*$J$508</f>
        <v>91260.9683723004</v>
      </c>
      <c r="AS493" s="54" t="n">
        <f aca="false">0.24*AH493/$AM$508*$AY493</f>
        <v>0.00322569103833369</v>
      </c>
      <c r="AT493" s="53" t="n">
        <f aca="false">AS493*$J$508</f>
        <v>18813.6042799444</v>
      </c>
      <c r="AU493" s="54" t="n">
        <f aca="false">0.25*AJ493/$AM$508*$AY493</f>
        <v>0.0018295544205281</v>
      </c>
      <c r="AV493" s="53" t="n">
        <f aca="false">AU493*$J$508</f>
        <v>10670.740770703</v>
      </c>
      <c r="AW493" s="54" t="n">
        <f aca="false">0.35*AL493/$AM$508*$AY493</f>
        <v>0.00301461087038607</v>
      </c>
      <c r="AX493" s="53" t="n">
        <f aca="false">AW493*$J$508</f>
        <v>17582.4948203224</v>
      </c>
      <c r="AY493" s="36" t="n">
        <v>0.997272727373738</v>
      </c>
    </row>
    <row r="494" customFormat="false" ht="12.8" hidden="false" customHeight="false" outlineLevel="0" collapsed="false">
      <c r="A494" s="60" t="s">
        <v>33</v>
      </c>
      <c r="B494" s="50"/>
      <c r="C494" s="50"/>
      <c r="D494" s="50"/>
      <c r="E494" s="50"/>
      <c r="F494" s="50"/>
      <c r="G494" s="50"/>
      <c r="H494" s="50"/>
      <c r="I494" s="54" t="n">
        <f aca="false">AO494+AQ494+AS494+AU494+AW494</f>
        <v>0.0242616022903676</v>
      </c>
      <c r="J494" s="53" t="n">
        <f aca="false">AP494+AR494+AT494+AV494+AX494</f>
        <v>141504</v>
      </c>
      <c r="K494" s="54" t="n">
        <f aca="false">I494-DatosMinisterio!J494</f>
        <v>-9.36750677027476E-017</v>
      </c>
      <c r="L494" s="53" t="n">
        <f aca="false">J494-DatosMinisterio!K494</f>
        <v>0</v>
      </c>
      <c r="M494" s="54" t="n">
        <f aca="false">N494/N$508</f>
        <v>0.0202152580775336</v>
      </c>
      <c r="N494" s="53" t="n">
        <f aca="false">DatosMinisterio!L494</f>
        <v>2240176</v>
      </c>
      <c r="O494" s="53" t="n">
        <f aca="false">N494-DatosMinisterio!L494</f>
        <v>0</v>
      </c>
      <c r="P494" s="55" t="n">
        <f aca="false">N494+J494</f>
        <v>2381680</v>
      </c>
      <c r="Q494" s="53" t="n">
        <f aca="false">P494-DatosMinisterio!M494</f>
        <v>0</v>
      </c>
      <c r="S494" s="55" t="n">
        <f aca="false">B494+DatosMinisterio!B494</f>
        <v>8829</v>
      </c>
      <c r="T494" s="55" t="n">
        <f aca="false">C494+DatosMinisterio!C494</f>
        <v>38</v>
      </c>
      <c r="U494" s="55" t="n">
        <f aca="false">D494+DatosMinisterio!D494</f>
        <v>410.886363636364</v>
      </c>
      <c r="V494" s="55" t="n">
        <f aca="false">E494+DatosMinisterio!E494</f>
        <v>245.340909090909</v>
      </c>
      <c r="W494" s="55" t="n">
        <f aca="false">F494+DatosMinisterio!F494</f>
        <v>10</v>
      </c>
      <c r="X494" s="55" t="n">
        <f aca="false">G494+DatosMinisterio!G494</f>
        <v>28</v>
      </c>
      <c r="Y494" s="55" t="n">
        <f aca="false">H494+DatosMinisterio!H494</f>
        <v>12</v>
      </c>
      <c r="Z494" s="55" t="n">
        <f aca="false">X494+0.33*Y494</f>
        <v>31.96</v>
      </c>
      <c r="AC494" s="61" t="n">
        <f aca="false">IF(T494&gt;0,S494/T494,0)</f>
        <v>232.342105263158</v>
      </c>
      <c r="AD494" s="62" t="n">
        <f aca="false">EXP((((AC494-AC$508)/AC$509+2)/4-1.9)^3)</f>
        <v>0.0990866194708929</v>
      </c>
      <c r="AE494" s="63" t="n">
        <f aca="false">S494/U494</f>
        <v>21.4876929033685</v>
      </c>
      <c r="AF494" s="62" t="n">
        <f aca="false">EXP((((AE494-AE$508)/AE$509+2)/4-1.9)^3)</f>
        <v>0.103412073950753</v>
      </c>
      <c r="AG494" s="62" t="n">
        <f aca="false">V494/U494</f>
        <v>0.5971016096023</v>
      </c>
      <c r="AH494" s="62" t="n">
        <f aca="false">EXP((((AG494-AG$508)/AG$509+2)/4-1.9)^3)</f>
        <v>0.160677407689838</v>
      </c>
      <c r="AI494" s="62" t="n">
        <f aca="false">W494/U494</f>
        <v>0.0243376292936556</v>
      </c>
      <c r="AJ494" s="62" t="n">
        <f aca="false">EXP((((AI494-AI$508)/AI$509+2)/4-1.9)^3)</f>
        <v>0.019740466417253</v>
      </c>
      <c r="AK494" s="62" t="n">
        <f aca="false">Z494/U494</f>
        <v>0.0777830632225233</v>
      </c>
      <c r="AL494" s="62" t="n">
        <f aca="false">EXP((((AK494-AK$508)/AK$509+2)/4-1.9)^3)</f>
        <v>0.0242892290730571</v>
      </c>
      <c r="AM494" s="62" t="n">
        <f aca="false">0.01*AD494+0.15*AF494+0.24*AH494+0.25*AJ494+0.35*AL494</f>
        <v>0.0685016019127662</v>
      </c>
      <c r="AO494" s="54" t="n">
        <f aca="false">0.01*AD494/$AM$508*$AY494</f>
        <v>0.000350940720621568</v>
      </c>
      <c r="AP494" s="53" t="n">
        <f aca="false">AO494*$J$508</f>
        <v>2046.83578341197</v>
      </c>
      <c r="AQ494" s="54" t="n">
        <f aca="false">0.15*AF494/$AM$508*$AY494</f>
        <v>0.00549390643464865</v>
      </c>
      <c r="AR494" s="53" t="n">
        <f aca="false">AQ494*$J$508</f>
        <v>32042.8027310121</v>
      </c>
      <c r="AS494" s="54" t="n">
        <f aca="false">0.24*AH494/$AM$508*$AY494</f>
        <v>0.0136579277105341</v>
      </c>
      <c r="AT494" s="53" t="n">
        <f aca="false">AS494*$J$508</f>
        <v>79658.8526850396</v>
      </c>
      <c r="AU494" s="54" t="n">
        <f aca="false">0.25*AJ494/$AM$508*$AY494</f>
        <v>0.00174789834058061</v>
      </c>
      <c r="AV494" s="53" t="n">
        <f aca="false">AU494*$J$508</f>
        <v>10194.4877269592</v>
      </c>
      <c r="AW494" s="54" t="n">
        <f aca="false">0.35*AL494/$AM$508*$AY494</f>
        <v>0.00301092908398267</v>
      </c>
      <c r="AX494" s="53" t="n">
        <f aca="false">AW494*$J$508</f>
        <v>17561.0210735767</v>
      </c>
      <c r="AY494" s="36" t="n">
        <v>1.0068550476247</v>
      </c>
    </row>
    <row r="495" customFormat="false" ht="12.8" hidden="false" customHeight="false" outlineLevel="0" collapsed="false">
      <c r="A495" s="60" t="s">
        <v>34</v>
      </c>
      <c r="B495" s="50"/>
      <c r="C495" s="50"/>
      <c r="D495" s="50"/>
      <c r="E495" s="50"/>
      <c r="F495" s="50"/>
      <c r="G495" s="50"/>
      <c r="H495" s="50"/>
      <c r="I495" s="54" t="n">
        <f aca="false">AO495+AQ495+AS495+AU495+AW495</f>
        <v>0.0179325035585535</v>
      </c>
      <c r="J495" s="53" t="n">
        <f aca="false">AP495+AR495+AT495+AV495+AX495</f>
        <v>104590</v>
      </c>
      <c r="K495" s="54" t="n">
        <f aca="false">I495-DatosMinisterio!J495</f>
        <v>0</v>
      </c>
      <c r="L495" s="53" t="n">
        <f aca="false">J495-DatosMinisterio!K495</f>
        <v>0</v>
      </c>
      <c r="M495" s="54" t="n">
        <f aca="false">N495/N$508</f>
        <v>0.0213670041095203</v>
      </c>
      <c r="N495" s="53" t="n">
        <f aca="false">DatosMinisterio!L495</f>
        <v>2367808</v>
      </c>
      <c r="O495" s="53" t="n">
        <f aca="false">N495-DatosMinisterio!L495</f>
        <v>0</v>
      </c>
      <c r="P495" s="55" t="n">
        <f aca="false">N495+J495</f>
        <v>2472398</v>
      </c>
      <c r="Q495" s="53" t="n">
        <f aca="false">P495-DatosMinisterio!M495</f>
        <v>0</v>
      </c>
      <c r="S495" s="55" t="n">
        <f aca="false">B495+DatosMinisterio!B495</f>
        <v>7455</v>
      </c>
      <c r="T495" s="55" t="n">
        <f aca="false">C495+DatosMinisterio!C495</f>
        <v>40</v>
      </c>
      <c r="U495" s="55" t="n">
        <f aca="false">D495+DatosMinisterio!D495</f>
        <v>451.613636363636</v>
      </c>
      <c r="V495" s="55" t="n">
        <f aca="false">E495+DatosMinisterio!E495</f>
        <v>236.568181818182</v>
      </c>
      <c r="W495" s="55" t="n">
        <f aca="false">F495+DatosMinisterio!F495</f>
        <v>23</v>
      </c>
      <c r="X495" s="55" t="n">
        <f aca="false">G495+DatosMinisterio!G495</f>
        <v>67</v>
      </c>
      <c r="Y495" s="55" t="n">
        <f aca="false">H495+DatosMinisterio!H495</f>
        <v>20</v>
      </c>
      <c r="Z495" s="55" t="n">
        <f aca="false">X495+0.33*Y495</f>
        <v>73.6</v>
      </c>
      <c r="AC495" s="61" t="n">
        <f aca="false">IF(T495&gt;0,S495/T495,0)</f>
        <v>186.375</v>
      </c>
      <c r="AD495" s="62" t="n">
        <f aca="false">EXP((((AC495-AC$508)/AC$509+2)/4-1.9)^3)</f>
        <v>0.0459697876760426</v>
      </c>
      <c r="AE495" s="63" t="n">
        <f aca="false">S495/U495</f>
        <v>16.5074732021539</v>
      </c>
      <c r="AF495" s="62" t="n">
        <f aca="false">EXP((((AE495-AE$508)/AE$509+2)/4-1.9)^3)</f>
        <v>0.0167394477739748</v>
      </c>
      <c r="AG495" s="62" t="n">
        <f aca="false">V495/U495</f>
        <v>0.523828695083288</v>
      </c>
      <c r="AH495" s="62" t="n">
        <f aca="false">EXP((((AG495-AG$508)/AG$509+2)/4-1.9)^3)</f>
        <v>0.0782771759841438</v>
      </c>
      <c r="AI495" s="62" t="n">
        <f aca="false">W495/U495</f>
        <v>0.0509284887524534</v>
      </c>
      <c r="AJ495" s="62" t="n">
        <f aca="false">EXP((((AI495-AI$508)/AI$509+2)/4-1.9)^3)</f>
        <v>0.0400497529363862</v>
      </c>
      <c r="AK495" s="62" t="n">
        <f aca="false">Z495/U495</f>
        <v>0.162971164007851</v>
      </c>
      <c r="AL495" s="62" t="n">
        <f aca="false">EXP((((AK495-AK$508)/AK$509+2)/4-1.9)^3)</f>
        <v>0.0541301944033208</v>
      </c>
      <c r="AM495" s="62" t="n">
        <f aca="false">0.01*AD495+0.15*AF495+0.24*AH495+0.25*AJ495+0.35*AL495</f>
        <v>0.05071514355431</v>
      </c>
      <c r="AO495" s="54" t="n">
        <f aca="false">0.01*AD495/$AM$508*$AY495</f>
        <v>0.000162545804529528</v>
      </c>
      <c r="AP495" s="53" t="n">
        <f aca="false">AO495*$J$508</f>
        <v>948.036376528938</v>
      </c>
      <c r="AQ495" s="54" t="n">
        <f aca="false">0.15*AF495/$AM$508*$AY495</f>
        <v>0.000887841931632017</v>
      </c>
      <c r="AR495" s="53" t="n">
        <f aca="false">AQ495*$J$508</f>
        <v>5178.2723659408</v>
      </c>
      <c r="AS495" s="54" t="n">
        <f aca="false">0.24*AH495/$AM$508*$AY495</f>
        <v>0.00664277675745182</v>
      </c>
      <c r="AT495" s="53" t="n">
        <f aca="false">AS495*$J$508</f>
        <v>38743.5038723577</v>
      </c>
      <c r="AU495" s="54" t="n">
        <f aca="false">0.25*AJ495/$AM$508*$AY495</f>
        <v>0.00354032487496479</v>
      </c>
      <c r="AV495" s="53" t="n">
        <f aca="false">AU495*$J$508</f>
        <v>20648.6828491914</v>
      </c>
      <c r="AW495" s="54" t="n">
        <f aca="false">0.35*AL495/$AM$508*$AY495</f>
        <v>0.00669901418997537</v>
      </c>
      <c r="AX495" s="53" t="n">
        <f aca="false">AW495*$J$508</f>
        <v>39071.5045359813</v>
      </c>
      <c r="AY495" s="36" t="n">
        <v>1.00519765447653</v>
      </c>
    </row>
    <row r="496" customFormat="false" ht="12.8" hidden="false" customHeight="false" outlineLevel="0" collapsed="false">
      <c r="A496" s="60" t="s">
        <v>35</v>
      </c>
      <c r="B496" s="50"/>
      <c r="C496" s="50"/>
      <c r="D496" s="50"/>
      <c r="E496" s="50"/>
      <c r="F496" s="50"/>
      <c r="G496" s="50"/>
      <c r="H496" s="50"/>
      <c r="I496" s="54" t="n">
        <f aca="false">AO496+AQ496+AS496+AU496+AW496</f>
        <v>0.00632909873181416</v>
      </c>
      <c r="J496" s="53" t="n">
        <f aca="false">AP496+AR496+AT496+AV496+AX496</f>
        <v>36913.9999999999</v>
      </c>
      <c r="K496" s="54" t="n">
        <f aca="false">I496-DatosMinisterio!J496</f>
        <v>0</v>
      </c>
      <c r="L496" s="53" t="n">
        <f aca="false">J496-DatosMinisterio!K496</f>
        <v>0</v>
      </c>
      <c r="M496" s="54" t="n">
        <f aca="false">N496/N$508</f>
        <v>0.0107177299341268</v>
      </c>
      <c r="N496" s="53" t="n">
        <f aca="false">DatosMinisterio!L496</f>
        <v>1187697</v>
      </c>
      <c r="O496" s="53" t="n">
        <f aca="false">N496-DatosMinisterio!L496</f>
        <v>0</v>
      </c>
      <c r="P496" s="55" t="n">
        <f aca="false">N496+J496</f>
        <v>1224611</v>
      </c>
      <c r="Q496" s="53" t="n">
        <f aca="false">P496-DatosMinisterio!M496</f>
        <v>0</v>
      </c>
      <c r="S496" s="55" t="n">
        <f aca="false">B496+DatosMinisterio!B496</f>
        <v>3490</v>
      </c>
      <c r="T496" s="55" t="n">
        <f aca="false">C496+DatosMinisterio!C496</f>
        <v>53</v>
      </c>
      <c r="U496" s="55" t="n">
        <f aca="false">D496+DatosMinisterio!D496</f>
        <v>243.986988943815</v>
      </c>
      <c r="V496" s="55" t="n">
        <f aca="false">E496+DatosMinisterio!E496</f>
        <v>68.2102272727273</v>
      </c>
      <c r="W496" s="55" t="n">
        <f aca="false">F496+DatosMinisterio!F496</f>
        <v>8</v>
      </c>
      <c r="X496" s="55" t="n">
        <f aca="false">G496+DatosMinisterio!G496</f>
        <v>20</v>
      </c>
      <c r="Y496" s="55" t="n">
        <f aca="false">H496+DatosMinisterio!H496</f>
        <v>11</v>
      </c>
      <c r="Z496" s="55" t="n">
        <f aca="false">X496+0.33*Y496</f>
        <v>23.63</v>
      </c>
      <c r="AC496" s="61" t="n">
        <f aca="false">IF(T496&gt;0,S496/T496,0)</f>
        <v>65.8490566037736</v>
      </c>
      <c r="AD496" s="62" t="n">
        <f aca="false">EXP((((AC496-AC$508)/AC$509+2)/4-1.9)^3)</f>
        <v>0.00285392073127853</v>
      </c>
      <c r="AE496" s="63" t="n">
        <f aca="false">S496/U496</f>
        <v>14.304041437241</v>
      </c>
      <c r="AF496" s="62" t="n">
        <f aca="false">EXP((((AE496-AE$508)/AE$509+2)/4-1.9)^3)</f>
        <v>0.00587899788859095</v>
      </c>
      <c r="AG496" s="62" t="n">
        <f aca="false">V496/U496</f>
        <v>0.279565019298774</v>
      </c>
      <c r="AH496" s="62" t="n">
        <f aca="false">EXP((((AG496-AG$508)/AG$509+2)/4-1.9)^3)</f>
        <v>0.00192469838959832</v>
      </c>
      <c r="AI496" s="62" t="n">
        <f aca="false">W496/U496</f>
        <v>0.0327886336670282</v>
      </c>
      <c r="AJ496" s="62" t="n">
        <f aca="false">EXP((((AI496-AI$508)/AI$509+2)/4-1.9)^3)</f>
        <v>0.0249707422836392</v>
      </c>
      <c r="AK496" s="62" t="n">
        <f aca="false">Z496/U496</f>
        <v>0.0968494266939844</v>
      </c>
      <c r="AL496" s="62" t="n">
        <f aca="false">EXP((((AK496-AK$508)/AK$509+2)/4-1.9)^3)</f>
        <v>0.0293921141498374</v>
      </c>
      <c r="AM496" s="62" t="n">
        <f aca="false">0.01*AD496+0.15*AF496+0.24*AH496+0.25*AJ496+0.35*AL496</f>
        <v>0.0179022420274579</v>
      </c>
      <c r="AO496" s="54" t="n">
        <f aca="false">0.01*AD496/$AM$508*$AY496</f>
        <v>1.00896558393798E-005</v>
      </c>
      <c r="AP496" s="53" t="n">
        <f aca="false">AO496*$J$508</f>
        <v>58.8471710486505</v>
      </c>
      <c r="AQ496" s="54" t="n">
        <f aca="false">0.15*AF496/$AM$508*$AY496</f>
        <v>0.00031176618568738</v>
      </c>
      <c r="AR496" s="53" t="n">
        <f aca="false">AQ496*$J$508</f>
        <v>1818.3532073239</v>
      </c>
      <c r="AS496" s="54" t="n">
        <f aca="false">0.24*AH496/$AM$508*$AY496</f>
        <v>0.000163308342515505</v>
      </c>
      <c r="AT496" s="53" t="n">
        <f aca="false">AS496*$J$508</f>
        <v>952.483822904334</v>
      </c>
      <c r="AU496" s="54" t="n">
        <f aca="false">0.25*AJ496/$AM$508*$AY496</f>
        <v>0.00220701816394614</v>
      </c>
      <c r="AV496" s="53" t="n">
        <f aca="false">AU496*$J$508</f>
        <v>12872.2701218718</v>
      </c>
      <c r="AW496" s="54" t="n">
        <f aca="false">0.35*AL496/$AM$508*$AY496</f>
        <v>0.00363691638382575</v>
      </c>
      <c r="AX496" s="53" t="n">
        <f aca="false">AW496*$J$508</f>
        <v>21212.0456768513</v>
      </c>
      <c r="AY496" s="36" t="n">
        <v>1.00503837907104</v>
      </c>
    </row>
    <row r="497" customFormat="false" ht="12.8" hidden="false" customHeight="false" outlineLevel="0" collapsed="false">
      <c r="A497" s="60" t="s">
        <v>36</v>
      </c>
      <c r="B497" s="50"/>
      <c r="C497" s="50"/>
      <c r="D497" s="50"/>
      <c r="E497" s="50"/>
      <c r="F497" s="50"/>
      <c r="G497" s="50"/>
      <c r="H497" s="50"/>
      <c r="I497" s="54" t="n">
        <f aca="false">AO497+AQ497+AS497+AU497+AW497</f>
        <v>0.116385360054289</v>
      </c>
      <c r="J497" s="53" t="n">
        <f aca="false">AP497+AR497+AT497+AV497+AX497</f>
        <v>678808.999999999</v>
      </c>
      <c r="K497" s="54" t="n">
        <f aca="false">I497-DatosMinisterio!J497</f>
        <v>-5.55111512312578E-016</v>
      </c>
      <c r="L497" s="53" t="n">
        <f aca="false">J497-DatosMinisterio!K497</f>
        <v>0</v>
      </c>
      <c r="M497" s="54" t="n">
        <f aca="false">N497/N$508</f>
        <v>0.0492237513111475</v>
      </c>
      <c r="N497" s="53" t="n">
        <f aca="false">DatosMinisterio!L497</f>
        <v>5454784</v>
      </c>
      <c r="O497" s="53" t="n">
        <f aca="false">N497-DatosMinisterio!L497</f>
        <v>0</v>
      </c>
      <c r="P497" s="55" t="n">
        <f aca="false">N497+J497</f>
        <v>6133593</v>
      </c>
      <c r="Q497" s="53" t="n">
        <f aca="false">P497-DatosMinisterio!M497</f>
        <v>0</v>
      </c>
      <c r="S497" s="55" t="n">
        <f aca="false">B497+DatosMinisterio!B497</f>
        <v>5342</v>
      </c>
      <c r="T497" s="55" t="n">
        <f aca="false">C497+DatosMinisterio!C497</f>
        <v>19</v>
      </c>
      <c r="U497" s="55" t="n">
        <f aca="false">D497+DatosMinisterio!D497</f>
        <v>235.068181818182</v>
      </c>
      <c r="V497" s="55" t="n">
        <f aca="false">E497+DatosMinisterio!E497</f>
        <v>202.431818181818</v>
      </c>
      <c r="W497" s="55" t="n">
        <f aca="false">F497+DatosMinisterio!F497</f>
        <v>36</v>
      </c>
      <c r="X497" s="55" t="n">
        <f aca="false">G497+DatosMinisterio!G497</f>
        <v>69</v>
      </c>
      <c r="Y497" s="55" t="n">
        <f aca="false">H497+DatosMinisterio!H497</f>
        <v>35</v>
      </c>
      <c r="Z497" s="55" t="n">
        <f aca="false">X497+0.33*Y497</f>
        <v>80.55</v>
      </c>
      <c r="AC497" s="61" t="n">
        <f aca="false">IF(T497&gt;0,S497/T497,0)</f>
        <v>281.157894736842</v>
      </c>
      <c r="AD497" s="62" t="n">
        <f aca="false">EXP((((AC497-AC$508)/AC$509+2)/4-1.9)^3)</f>
        <v>0.192294817654754</v>
      </c>
      <c r="AE497" s="63" t="n">
        <f aca="false">S497/U497</f>
        <v>22.7253214734603</v>
      </c>
      <c r="AF497" s="62" t="n">
        <f aca="false">EXP((((AE497-AE$508)/AE$509+2)/4-1.9)^3)</f>
        <v>0.146405153335069</v>
      </c>
      <c r="AG497" s="62" t="n">
        <f aca="false">V497/U497</f>
        <v>0.861162138644492</v>
      </c>
      <c r="AH497" s="62" t="n">
        <f aca="false">EXP((((AG497-AG$508)/AG$509+2)/4-1.9)^3)</f>
        <v>0.701655475592033</v>
      </c>
      <c r="AI497" s="62" t="n">
        <f aca="false">W497/U497</f>
        <v>0.15314705597989</v>
      </c>
      <c r="AJ497" s="62" t="n">
        <f aca="false">EXP((((AI497-AI$508)/AI$509+2)/4-1.9)^3)</f>
        <v>0.276219227339152</v>
      </c>
      <c r="AK497" s="62" t="n">
        <f aca="false">Z497/U497</f>
        <v>0.342666537755003</v>
      </c>
      <c r="AL497" s="62" t="n">
        <f aca="false">EXP((((AK497-AK$508)/AK$509+2)/4-1.9)^3)</f>
        <v>0.197706542348872</v>
      </c>
      <c r="AM497" s="62" t="n">
        <f aca="false">0.01*AD497+0.15*AF497+0.24*AH497+0.25*AJ497+0.35*AL497</f>
        <v>0.330533131975789</v>
      </c>
      <c r="AO497" s="54" t="n">
        <f aca="false">0.01*AD497/$AM$508*$AY497</f>
        <v>0.000677097072101135</v>
      </c>
      <c r="AP497" s="53" t="n">
        <f aca="false">AO497*$J$508</f>
        <v>3949.11856784653</v>
      </c>
      <c r="AQ497" s="54" t="n">
        <f aca="false">0.15*AF497/$AM$508*$AY497</f>
        <v>0.00773269674185954</v>
      </c>
      <c r="AR497" s="53" t="n">
        <f aca="false">AQ497*$J$508</f>
        <v>45100.3815273369</v>
      </c>
      <c r="AS497" s="54" t="n">
        <f aca="false">0.24*AH497/$AM$508*$AY497</f>
        <v>0.059295060442043</v>
      </c>
      <c r="AT497" s="53" t="n">
        <f aca="false">AS497*$J$508</f>
        <v>345834.052193743</v>
      </c>
      <c r="AU497" s="54" t="n">
        <f aca="false">0.25*AJ497/$AM$508*$AY497</f>
        <v>0.0243151677682191</v>
      </c>
      <c r="AV497" s="53" t="n">
        <f aca="false">AU497*$J$508</f>
        <v>141816.416685723</v>
      </c>
      <c r="AW497" s="54" t="n">
        <f aca="false">0.35*AL497/$AM$508*$AY497</f>
        <v>0.0243653380300666</v>
      </c>
      <c r="AX497" s="53" t="n">
        <f aca="false">AW497*$J$508</f>
        <v>142109.031025349</v>
      </c>
      <c r="AY497" s="36" t="n">
        <v>1.00099418749916</v>
      </c>
    </row>
    <row r="498" customFormat="false" ht="12.8" hidden="false" customHeight="false" outlineLevel="0" collapsed="false">
      <c r="A498" s="60" t="s">
        <v>37</v>
      </c>
      <c r="B498" s="50"/>
      <c r="C498" s="50"/>
      <c r="D498" s="50"/>
      <c r="E498" s="50"/>
      <c r="F498" s="50"/>
      <c r="G498" s="50"/>
      <c r="H498" s="50"/>
      <c r="I498" s="54" t="n">
        <f aca="false">AO498+AQ498+AS498+AU498+AW498</f>
        <v>0.00738389136870315</v>
      </c>
      <c r="J498" s="53" t="n">
        <f aca="false">AP498+AR498+AT498+AV498+AX498</f>
        <v>43065.9999999998</v>
      </c>
      <c r="K498" s="54" t="n">
        <f aca="false">I498-DatosMinisterio!J498</f>
        <v>-3.03576608295941E-017</v>
      </c>
      <c r="L498" s="53" t="n">
        <f aca="false">J498-DatosMinisterio!K498</f>
        <v>-1.67347025126219E-010</v>
      </c>
      <c r="M498" s="54" t="n">
        <f aca="false">N498/N$508</f>
        <v>0.0102941633109493</v>
      </c>
      <c r="N498" s="53" t="n">
        <f aca="false">DatosMinisterio!L498</f>
        <v>1140759</v>
      </c>
      <c r="O498" s="53" t="n">
        <f aca="false">N498-DatosMinisterio!L498</f>
        <v>0</v>
      </c>
      <c r="P498" s="55" t="n">
        <f aca="false">N498+J498</f>
        <v>1183825</v>
      </c>
      <c r="Q498" s="53" t="n">
        <f aca="false">P498-DatosMinisterio!M498</f>
        <v>0</v>
      </c>
      <c r="S498" s="55" t="n">
        <f aca="false">B498+DatosMinisterio!B498</f>
        <v>2675</v>
      </c>
      <c r="T498" s="55" t="n">
        <f aca="false">C498+DatosMinisterio!C498</f>
        <v>21</v>
      </c>
      <c r="U498" s="55" t="n">
        <f aca="false">D498+DatosMinisterio!D498</f>
        <v>126.477272727273</v>
      </c>
      <c r="V498" s="55" t="n">
        <f aca="false">E498+DatosMinisterio!E498</f>
        <v>39.1363636363636</v>
      </c>
      <c r="W498" s="55" t="n">
        <f aca="false">F498+DatosMinisterio!F498</f>
        <v>0</v>
      </c>
      <c r="X498" s="55" t="n">
        <f aca="false">G498+DatosMinisterio!G498</f>
        <v>0</v>
      </c>
      <c r="Y498" s="55" t="n">
        <f aca="false">H498+DatosMinisterio!H498</f>
        <v>0</v>
      </c>
      <c r="Z498" s="55" t="n">
        <f aca="false">X498+0.33*Y498</f>
        <v>0</v>
      </c>
      <c r="AC498" s="61" t="n">
        <f aca="false">IF(T498&gt;0,S498/T498,0)</f>
        <v>127.380952380952</v>
      </c>
      <c r="AD498" s="62" t="n">
        <f aca="false">EXP((((AC498-AC$508)/AC$509+2)/4-1.9)^3)</f>
        <v>0.0136706175678518</v>
      </c>
      <c r="AE498" s="63" t="n">
        <f aca="false">S498/U498</f>
        <v>21.1500449236298</v>
      </c>
      <c r="AF498" s="62" t="n">
        <f aca="false">EXP((((AE498-AE$508)/AE$509+2)/4-1.9)^3)</f>
        <v>0.0934185643759617</v>
      </c>
      <c r="AG498" s="62" t="n">
        <f aca="false">V498/U498</f>
        <v>0.30943396226415</v>
      </c>
      <c r="AH498" s="62" t="n">
        <f aca="false">EXP((((AG498-AG$508)/AG$509+2)/4-1.9)^3)</f>
        <v>0.00341974314222944</v>
      </c>
      <c r="AI498" s="62" t="n">
        <f aca="false">W498/U498</f>
        <v>0</v>
      </c>
      <c r="AJ498" s="62" t="n">
        <f aca="false">EXP((((AI498-AI$508)/AI$509+2)/4-1.9)^3)</f>
        <v>0.00949253213891416</v>
      </c>
      <c r="AK498" s="62" t="n">
        <f aca="false">Z498/U498</f>
        <v>0</v>
      </c>
      <c r="AL498" s="62" t="n">
        <f aca="false">EXP((((AK498-AK$508)/AK$509+2)/4-1.9)^3)</f>
        <v>0.0103902427696829</v>
      </c>
      <c r="AM498" s="62" t="n">
        <f aca="false">0.01*AD498+0.15*AF498+0.24*AH498+0.25*AJ498+0.35*AL498</f>
        <v>0.0209799471903254</v>
      </c>
      <c r="AO498" s="54" t="n">
        <f aca="false">0.01*AD498/$AM$508*$AY498</f>
        <v>4.81137317212364E-005</v>
      </c>
      <c r="AP498" s="53" t="n">
        <f aca="false">AO498*$J$508</f>
        <v>280.619779847964</v>
      </c>
      <c r="AQ498" s="54" t="n">
        <f aca="false">0.15*AF498/$AM$508*$AY498</f>
        <v>0.00493179886189412</v>
      </c>
      <c r="AR498" s="53" t="n">
        <f aca="false">AQ498*$J$508</f>
        <v>28764.3519088817</v>
      </c>
      <c r="AS498" s="54" t="n">
        <f aca="false">0.24*AH498/$AM$508*$AY498</f>
        <v>0.000288858822859961</v>
      </c>
      <c r="AT498" s="53" t="n">
        <f aca="false">AS498*$J$508</f>
        <v>1684.74770877783</v>
      </c>
      <c r="AU498" s="54" t="n">
        <f aca="false">0.25*AJ498/$AM$508*$AY498</f>
        <v>0.000835224053375923</v>
      </c>
      <c r="AV498" s="53" t="n">
        <f aca="false">AU498*$J$508</f>
        <v>4871.38248473512</v>
      </c>
      <c r="AW498" s="54" t="n">
        <f aca="false">0.35*AL498/$AM$508*$AY498</f>
        <v>0.00127989589885191</v>
      </c>
      <c r="AX498" s="53" t="n">
        <f aca="false">AW498*$J$508</f>
        <v>7464.89811775726</v>
      </c>
      <c r="AY498" s="36" t="n">
        <v>1.00052767999826</v>
      </c>
    </row>
    <row r="499" customFormat="false" ht="12.8" hidden="false" customHeight="false" outlineLevel="0" collapsed="false">
      <c r="A499" s="60" t="s">
        <v>38</v>
      </c>
      <c r="B499" s="50"/>
      <c r="C499" s="50"/>
      <c r="D499" s="50"/>
      <c r="E499" s="50"/>
      <c r="F499" s="50"/>
      <c r="G499" s="50"/>
      <c r="H499" s="50"/>
      <c r="I499" s="54" t="n">
        <f aca="false">AO499+AQ499+AS499+AU499+AW499</f>
        <v>0.0699719122025725</v>
      </c>
      <c r="J499" s="53" t="n">
        <f aca="false">AP499+AR499+AT499+AV499+AX499</f>
        <v>408106.000000001</v>
      </c>
      <c r="K499" s="54" t="n">
        <f aca="false">I499-DatosMinisterio!J499</f>
        <v>0</v>
      </c>
      <c r="L499" s="53" t="n">
        <f aca="false">J499-DatosMinisterio!K499</f>
        <v>0</v>
      </c>
      <c r="M499" s="54" t="n">
        <f aca="false">N499/N$508</f>
        <v>0.0324504119649693</v>
      </c>
      <c r="N499" s="53" t="n">
        <f aca="false">DatosMinisterio!L499</f>
        <v>3596028</v>
      </c>
      <c r="O499" s="53" t="n">
        <f aca="false">N499-DatosMinisterio!L499</f>
        <v>0</v>
      </c>
      <c r="P499" s="55" t="n">
        <f aca="false">N499+J499</f>
        <v>4004134</v>
      </c>
      <c r="Q499" s="53" t="n">
        <f aca="false">P499-DatosMinisterio!M499</f>
        <v>0</v>
      </c>
      <c r="S499" s="55" t="n">
        <f aca="false">B499+DatosMinisterio!B499</f>
        <v>7690</v>
      </c>
      <c r="T499" s="55" t="n">
        <f aca="false">C499+DatosMinisterio!C499</f>
        <v>43</v>
      </c>
      <c r="U499" s="55" t="n">
        <f aca="false">D499+DatosMinisterio!D499</f>
        <v>243.636363636364</v>
      </c>
      <c r="V499" s="55" t="n">
        <f aca="false">E499+DatosMinisterio!E499</f>
        <v>159.136363636364</v>
      </c>
      <c r="W499" s="55" t="n">
        <f aca="false">F499+DatosMinisterio!F499</f>
        <v>10</v>
      </c>
      <c r="X499" s="55" t="n">
        <f aca="false">G499+DatosMinisterio!G499</f>
        <v>45</v>
      </c>
      <c r="Y499" s="55" t="n">
        <f aca="false">H499+DatosMinisterio!H499</f>
        <v>25</v>
      </c>
      <c r="Z499" s="55" t="n">
        <f aca="false">X499+0.33*Y499</f>
        <v>53.25</v>
      </c>
      <c r="AC499" s="61" t="n">
        <f aca="false">IF(T499&gt;0,S499/T499,0)</f>
        <v>178.837209302326</v>
      </c>
      <c r="AD499" s="62" t="n">
        <f aca="false">EXP((((AC499-AC$508)/AC$509+2)/4-1.9)^3)</f>
        <v>0.0399549793625919</v>
      </c>
      <c r="AE499" s="63" t="n">
        <f aca="false">S499/U499</f>
        <v>31.5634328358208</v>
      </c>
      <c r="AF499" s="62" t="n">
        <f aca="false">EXP((((AE499-AE$508)/AE$509+2)/4-1.9)^3)</f>
        <v>0.669966044594393</v>
      </c>
      <c r="AG499" s="62" t="n">
        <f aca="false">V499/U499</f>
        <v>0.653171641791045</v>
      </c>
      <c r="AH499" s="62" t="n">
        <f aca="false">EXP((((AG499-AG$508)/AG$509+2)/4-1.9)^3)</f>
        <v>0.251516820207236</v>
      </c>
      <c r="AI499" s="62" t="n">
        <f aca="false">W499/U499</f>
        <v>0.0410447761194029</v>
      </c>
      <c r="AJ499" s="62" t="n">
        <f aca="false">EXP((((AI499-AI$508)/AI$509+2)/4-1.9)^3)</f>
        <v>0.0311268808359526</v>
      </c>
      <c r="AK499" s="62" t="n">
        <f aca="false">Z499/U499</f>
        <v>0.218563432835821</v>
      </c>
      <c r="AL499" s="62" t="n">
        <f aca="false">EXP((((AK499-AK$508)/AK$509+2)/4-1.9)^3)</f>
        <v>0.0853410261927782</v>
      </c>
      <c r="AM499" s="62" t="n">
        <f aca="false">0.01*AD499+0.15*AF499+0.24*AH499+0.25*AJ499+0.35*AL499</f>
        <v>0.198909572708982</v>
      </c>
      <c r="AO499" s="54" t="n">
        <f aca="false">0.01*AD499/$AM$508*$AY499</f>
        <v>0.000140552627505022</v>
      </c>
      <c r="AP499" s="53" t="n">
        <f aca="false">AO499*$J$508</f>
        <v>819.762799028608</v>
      </c>
      <c r="AQ499" s="54" t="n">
        <f aca="false">0.15*AF499/$AM$508*$AY499</f>
        <v>0.035351847032257</v>
      </c>
      <c r="AR499" s="53" t="n">
        <f aca="false">AQ499*$J$508</f>
        <v>206187.031778959</v>
      </c>
      <c r="AS499" s="54" t="n">
        <f aca="false">0.24*AH499/$AM$508*$AY499</f>
        <v>0.0212347099695514</v>
      </c>
      <c r="AT499" s="53" t="n">
        <f aca="false">AS499*$J$508</f>
        <v>123849.874528871</v>
      </c>
      <c r="AU499" s="54" t="n">
        <f aca="false">0.25*AJ499/$AM$508*$AY499</f>
        <v>0.00273743408038458</v>
      </c>
      <c r="AV499" s="53" t="n">
        <f aca="false">AU499*$J$508</f>
        <v>15965.8817037211</v>
      </c>
      <c r="AW499" s="54" t="n">
        <f aca="false">0.35*AL499/$AM$508*$AY499</f>
        <v>0.0105073684928745</v>
      </c>
      <c r="AX499" s="53" t="n">
        <f aca="false">AW499*$J$508</f>
        <v>61283.4491894219</v>
      </c>
      <c r="AY499" s="36" t="n">
        <v>1.00003743629218</v>
      </c>
    </row>
    <row r="500" customFormat="false" ht="12.8" hidden="false" customHeight="false" outlineLevel="0" collapsed="false">
      <c r="A500" s="60" t="s">
        <v>39</v>
      </c>
      <c r="B500" s="50"/>
      <c r="C500" s="50"/>
      <c r="D500" s="50"/>
      <c r="E500" s="50"/>
      <c r="F500" s="50"/>
      <c r="G500" s="50"/>
      <c r="H500" s="50"/>
      <c r="I500" s="54" t="n">
        <f aca="false">AO500+AQ500+AS500+AU500+AW500</f>
        <v>0.0105484407346103</v>
      </c>
      <c r="J500" s="53" t="n">
        <f aca="false">AP500+AR500+AT500+AV500+AX500</f>
        <v>61523.0000000001</v>
      </c>
      <c r="K500" s="54" t="n">
        <f aca="false">I500-DatosMinisterio!J500</f>
        <v>0</v>
      </c>
      <c r="L500" s="53" t="n">
        <f aca="false">J500-DatosMinisterio!K500</f>
        <v>0</v>
      </c>
      <c r="M500" s="54" t="n">
        <f aca="false">N500/N$508</f>
        <v>0.0141429092201289</v>
      </c>
      <c r="N500" s="53" t="n">
        <f aca="false">DatosMinisterio!L500</f>
        <v>1567262</v>
      </c>
      <c r="O500" s="53" t="n">
        <f aca="false">N500-DatosMinisterio!L500</f>
        <v>0</v>
      </c>
      <c r="P500" s="55" t="n">
        <f aca="false">N500+J500</f>
        <v>1628785</v>
      </c>
      <c r="Q500" s="53" t="n">
        <f aca="false">P500-DatosMinisterio!M500</f>
        <v>0</v>
      </c>
      <c r="S500" s="55" t="n">
        <f aca="false">B500+DatosMinisterio!B500</f>
        <v>5388</v>
      </c>
      <c r="T500" s="55" t="n">
        <f aca="false">C500+DatosMinisterio!C500</f>
        <v>51</v>
      </c>
      <c r="U500" s="55" t="n">
        <f aca="false">D500+DatosMinisterio!D500</f>
        <v>257.318181818182</v>
      </c>
      <c r="V500" s="55" t="n">
        <f aca="false">E500+DatosMinisterio!E500</f>
        <v>87.6590909090909</v>
      </c>
      <c r="W500" s="55" t="n">
        <f aca="false">F500+DatosMinisterio!F500</f>
        <v>13</v>
      </c>
      <c r="X500" s="55" t="n">
        <f aca="false">G500+DatosMinisterio!G500</f>
        <v>7</v>
      </c>
      <c r="Y500" s="55" t="n">
        <f aca="false">H500+DatosMinisterio!H500</f>
        <v>3</v>
      </c>
      <c r="Z500" s="55" t="n">
        <f aca="false">X500+0.33*Y500</f>
        <v>7.99</v>
      </c>
      <c r="AC500" s="61" t="n">
        <f aca="false">IF(T500&gt;0,S500/T500,0)</f>
        <v>105.647058823529</v>
      </c>
      <c r="AD500" s="62" t="n">
        <f aca="false">EXP((((AC500-AC$508)/AC$509+2)/4-1.9)^3)</f>
        <v>0.00815622324063409</v>
      </c>
      <c r="AE500" s="63" t="n">
        <f aca="false">S500/U500</f>
        <v>20.9390567037626</v>
      </c>
      <c r="AF500" s="62" t="n">
        <f aca="false">EXP((((AE500-AE$508)/AE$509+2)/4-1.9)^3)</f>
        <v>0.0875375217977967</v>
      </c>
      <c r="AG500" s="62" t="n">
        <f aca="false">V500/U500</f>
        <v>0.34066419360537</v>
      </c>
      <c r="AH500" s="62" t="n">
        <f aca="false">EXP((((AG500-AG$508)/AG$509+2)/4-1.9)^3)</f>
        <v>0.00599966891420487</v>
      </c>
      <c r="AI500" s="62" t="n">
        <f aca="false">W500/U500</f>
        <v>0.0505211093446387</v>
      </c>
      <c r="AJ500" s="62" t="n">
        <f aca="false">EXP((((AI500-AI$508)/AI$509+2)/4-1.9)^3)</f>
        <v>0.0396457233095609</v>
      </c>
      <c r="AK500" s="62" t="n">
        <f aca="false">Z500/U500</f>
        <v>0.031051051051051</v>
      </c>
      <c r="AL500" s="62" t="n">
        <f aca="false">EXP((((AK500-AK$508)/AK$509+2)/4-1.9)^3)</f>
        <v>0.0147883822635952</v>
      </c>
      <c r="AM500" s="62" t="n">
        <f aca="false">0.01*AD500+0.15*AF500+0.24*AH500+0.25*AJ500+0.35*AL500</f>
        <v>0.0297394756611336</v>
      </c>
      <c r="AO500" s="54" t="n">
        <f aca="false">0.01*AD500/$AM$508*$AY500</f>
        <v>2.89297089338126E-005</v>
      </c>
      <c r="AP500" s="53" t="n">
        <f aca="false">AO500*$J$508</f>
        <v>168.730386558001</v>
      </c>
      <c r="AQ500" s="54" t="n">
        <f aca="false">0.15*AF500/$AM$508*$AY500</f>
        <v>0.00465736705276961</v>
      </c>
      <c r="AR500" s="53" t="n">
        <f aca="false">AQ500*$J$508</f>
        <v>27163.7486901168</v>
      </c>
      <c r="AS500" s="54" t="n">
        <f aca="false">0.24*AH500/$AM$508*$AY500</f>
        <v>0.000510732490564924</v>
      </c>
      <c r="AT500" s="53" t="n">
        <f aca="false">AS500*$J$508</f>
        <v>2978.80945701562</v>
      </c>
      <c r="AU500" s="54" t="n">
        <f aca="false">0.25*AJ500/$AM$508*$AY500</f>
        <v>0.00351553409579953</v>
      </c>
      <c r="AV500" s="53" t="n">
        <f aca="false">AU500*$J$508</f>
        <v>20504.0924642276</v>
      </c>
      <c r="AW500" s="54" t="n">
        <f aca="false">0.35*AL500/$AM$508*$AY500</f>
        <v>0.00183587738654241</v>
      </c>
      <c r="AX500" s="53" t="n">
        <f aca="false">AW500*$J$508</f>
        <v>10707.619002082</v>
      </c>
      <c r="AY500" s="36" t="n">
        <v>1.00833109450277</v>
      </c>
    </row>
    <row r="501" customFormat="false" ht="12.8" hidden="false" customHeight="false" outlineLevel="0" collapsed="false">
      <c r="A501" s="60" t="s">
        <v>40</v>
      </c>
      <c r="B501" s="50"/>
      <c r="C501" s="50"/>
      <c r="D501" s="50"/>
      <c r="E501" s="50"/>
      <c r="F501" s="50"/>
      <c r="G501" s="50"/>
      <c r="H501" s="50"/>
      <c r="I501" s="54" t="n">
        <f aca="false">AO501+AQ501+AS501+AU501+AW501</f>
        <v>0.0119550595241157</v>
      </c>
      <c r="J501" s="53" t="n">
        <f aca="false">AP501+AR501+AT501+AV501+AX501</f>
        <v>69727</v>
      </c>
      <c r="K501" s="54" t="n">
        <f aca="false">I501-DatosMinisterio!J501</f>
        <v>0</v>
      </c>
      <c r="L501" s="53" t="n">
        <f aca="false">J501-DatosMinisterio!K501</f>
        <v>0</v>
      </c>
      <c r="M501" s="54" t="n">
        <f aca="false">N501/N$508</f>
        <v>0.0282267566236338</v>
      </c>
      <c r="N501" s="53" t="n">
        <f aca="false">DatosMinisterio!L501</f>
        <v>3127979</v>
      </c>
      <c r="O501" s="53" t="n">
        <f aca="false">N501-DatosMinisterio!L501</f>
        <v>0</v>
      </c>
      <c r="P501" s="55" t="n">
        <f aca="false">N501+J501</f>
        <v>3197706</v>
      </c>
      <c r="Q501" s="53" t="n">
        <f aca="false">P501-DatosMinisterio!M501</f>
        <v>0</v>
      </c>
      <c r="S501" s="55" t="n">
        <f aca="false">B501+DatosMinisterio!B501</f>
        <v>6564</v>
      </c>
      <c r="T501" s="55" t="n">
        <f aca="false">C501+DatosMinisterio!C501</f>
        <v>31</v>
      </c>
      <c r="U501" s="55" t="n">
        <f aca="false">D501+DatosMinisterio!D501</f>
        <v>337.727272727273</v>
      </c>
      <c r="V501" s="55" t="n">
        <f aca="false">E501+DatosMinisterio!E501</f>
        <v>174.727272727273</v>
      </c>
      <c r="W501" s="55" t="n">
        <f aca="false">F501+DatosMinisterio!F501</f>
        <v>3</v>
      </c>
      <c r="X501" s="55" t="n">
        <f aca="false">G501+DatosMinisterio!G501</f>
        <v>6</v>
      </c>
      <c r="Y501" s="55" t="n">
        <f aca="false">H501+DatosMinisterio!H501</f>
        <v>5</v>
      </c>
      <c r="Z501" s="55" t="n">
        <f aca="false">X501+0.33*Y501</f>
        <v>7.65</v>
      </c>
      <c r="AC501" s="61" t="n">
        <f aca="false">IF(T501&gt;0,S501/T501,0)</f>
        <v>211.741935483871</v>
      </c>
      <c r="AD501" s="62" t="n">
        <f aca="false">EXP((((AC501-AC$508)/AC$509+2)/4-1.9)^3)</f>
        <v>0.0715154787949478</v>
      </c>
      <c r="AE501" s="63" t="n">
        <f aca="false">S501/U501</f>
        <v>19.435800807537</v>
      </c>
      <c r="AF501" s="62" t="n">
        <f aca="false">EXP((((AE501-AE$508)/AE$509+2)/4-1.9)^3)</f>
        <v>0.0532003518320497</v>
      </c>
      <c r="AG501" s="62" t="n">
        <f aca="false">V501/U501</f>
        <v>0.517362045760431</v>
      </c>
      <c r="AH501" s="62" t="n">
        <f aca="false">EXP((((AG501-AG$508)/AG$509+2)/4-1.9)^3)</f>
        <v>0.0728937230397362</v>
      </c>
      <c r="AI501" s="62" t="n">
        <f aca="false">W501/U501</f>
        <v>0.0088829071332436</v>
      </c>
      <c r="AJ501" s="62" t="n">
        <f aca="false">EXP((((AI501-AI$508)/AI$509+2)/4-1.9)^3)</f>
        <v>0.0125212869017802</v>
      </c>
      <c r="AK501" s="62" t="n">
        <f aca="false">Z501/U501</f>
        <v>0.0226514131897712</v>
      </c>
      <c r="AL501" s="62" t="n">
        <f aca="false">EXP((((AK501-AK$508)/AK$509+2)/4-1.9)^3)</f>
        <v>0.0134667287378699</v>
      </c>
      <c r="AM501" s="62" t="n">
        <f aca="false">0.01*AD501+0.15*AF501+0.24*AH501+0.25*AJ501+0.35*AL501</f>
        <v>0.0340333778759931</v>
      </c>
      <c r="AO501" s="54" t="n">
        <f aca="false">0.01*AD501/$AM$508*$AY501</f>
        <v>0.000251215676858313</v>
      </c>
      <c r="AP501" s="53" t="n">
        <f aca="false">AO501*$J$508</f>
        <v>1465.19684531602</v>
      </c>
      <c r="AQ501" s="54" t="n">
        <f aca="false">0.15*AF501/$AM$508*$AY501</f>
        <v>0.00280318945348365</v>
      </c>
      <c r="AR501" s="53" t="n">
        <f aca="false">AQ501*$J$508</f>
        <v>16349.3950514238</v>
      </c>
      <c r="AS501" s="54" t="n">
        <f aca="false">0.24*AH501/$AM$508*$AY501</f>
        <v>0.0061453703553005</v>
      </c>
      <c r="AT501" s="53" t="n">
        <f aca="false">AS501*$J$508</f>
        <v>35842.4178398839</v>
      </c>
      <c r="AU501" s="54" t="n">
        <f aca="false">0.25*AJ501/$AM$508*$AY501</f>
        <v>0.00109960235782902</v>
      </c>
      <c r="AV501" s="53" t="n">
        <f aca="false">AU501*$J$508</f>
        <v>6413.34938146329</v>
      </c>
      <c r="AW501" s="54" t="n">
        <f aca="false">0.35*AL501/$AM$508*$AY501</f>
        <v>0.00165568168064422</v>
      </c>
      <c r="AX501" s="53" t="n">
        <f aca="false">AW501*$J$508</f>
        <v>9656.64088191303</v>
      </c>
      <c r="AY501" s="36" t="n">
        <v>0.998607646107983</v>
      </c>
    </row>
    <row r="502" customFormat="false" ht="12.8" hidden="false" customHeight="false" outlineLevel="0" collapsed="false">
      <c r="A502" s="60" t="s">
        <v>41</v>
      </c>
      <c r="B502" s="50"/>
      <c r="C502" s="50"/>
      <c r="D502" s="50"/>
      <c r="E502" s="50"/>
      <c r="F502" s="50"/>
      <c r="G502" s="50"/>
      <c r="H502" s="50"/>
      <c r="I502" s="54" t="n">
        <f aca="false">AO502+AQ502+AS502+AU502+AW502</f>
        <v>0.00562596079230152</v>
      </c>
      <c r="J502" s="53" t="n">
        <f aca="false">AP502+AR502+AT502+AV502+AX502</f>
        <v>32813</v>
      </c>
      <c r="K502" s="54" t="n">
        <f aca="false">I502-DatosMinisterio!J502</f>
        <v>0</v>
      </c>
      <c r="L502" s="53" t="n">
        <f aca="false">J502-DatosMinisterio!K502</f>
        <v>0</v>
      </c>
      <c r="M502" s="54" t="n">
        <f aca="false">N502/N$508</f>
        <v>0.0115485298133176</v>
      </c>
      <c r="N502" s="53" t="n">
        <f aca="false">DatosMinisterio!L502</f>
        <v>1279763</v>
      </c>
      <c r="O502" s="53" t="n">
        <f aca="false">N502-DatosMinisterio!L502</f>
        <v>0</v>
      </c>
      <c r="P502" s="55" t="n">
        <f aca="false">N502+J502</f>
        <v>1312576</v>
      </c>
      <c r="Q502" s="53" t="n">
        <f aca="false">P502-DatosMinisterio!M502</f>
        <v>0</v>
      </c>
      <c r="S502" s="55" t="n">
        <f aca="false">B502+DatosMinisterio!B502</f>
        <v>6917</v>
      </c>
      <c r="T502" s="55" t="n">
        <f aca="false">C502+DatosMinisterio!C502</f>
        <v>56</v>
      </c>
      <c r="U502" s="55" t="n">
        <f aca="false">D502+DatosMinisterio!D502</f>
        <v>384.068181818182</v>
      </c>
      <c r="V502" s="55" t="n">
        <f aca="false">E502+DatosMinisterio!E502</f>
        <v>157.840909090909</v>
      </c>
      <c r="W502" s="55" t="n">
        <f aca="false">F502+DatosMinisterio!F502</f>
        <v>2</v>
      </c>
      <c r="X502" s="55" t="n">
        <f aca="false">G502+DatosMinisterio!G502</f>
        <v>4</v>
      </c>
      <c r="Y502" s="55" t="n">
        <f aca="false">H502+DatosMinisterio!H502</f>
        <v>2</v>
      </c>
      <c r="Z502" s="55" t="n">
        <f aca="false">X502+0.33*Y502</f>
        <v>4.66</v>
      </c>
      <c r="AC502" s="61" t="n">
        <f aca="false">IF(T502&gt;0,S502/T502,0)</f>
        <v>123.517857142857</v>
      </c>
      <c r="AD502" s="62" t="n">
        <f aca="false">EXP((((AC502-AC$508)/AC$509+2)/4-1.9)^3)</f>
        <v>0.0125070875250113</v>
      </c>
      <c r="AE502" s="63" t="n">
        <f aca="false">S502/U502</f>
        <v>18.0098230664536</v>
      </c>
      <c r="AF502" s="62" t="n">
        <f aca="false">EXP((((AE502-AE$508)/AE$509+2)/4-1.9)^3)</f>
        <v>0.0312778590704471</v>
      </c>
      <c r="AG502" s="62" t="n">
        <f aca="false">V502/U502</f>
        <v>0.410971063376531</v>
      </c>
      <c r="AH502" s="62" t="n">
        <f aca="false">EXP((((AG502-AG$508)/AG$509+2)/4-1.9)^3)</f>
        <v>0.0185194569690477</v>
      </c>
      <c r="AI502" s="62" t="n">
        <f aca="false">W502/U502</f>
        <v>0.00520740872240961</v>
      </c>
      <c r="AJ502" s="62" t="n">
        <f aca="false">EXP((((AI502-AI$508)/AI$509+2)/4-1.9)^3)</f>
        <v>0.0111810248777407</v>
      </c>
      <c r="AK502" s="62" t="n">
        <f aca="false">Z502/U502</f>
        <v>0.0121332623232144</v>
      </c>
      <c r="AL502" s="62" t="n">
        <f aca="false">EXP((((AK502-AK$508)/AK$509+2)/4-1.9)^3)</f>
        <v>0.011953783710758</v>
      </c>
      <c r="AM502" s="62" t="n">
        <f aca="false">0.01*AD502+0.15*AF502+0.24*AH502+0.25*AJ502+0.35*AL502</f>
        <v>0.0162404999265891</v>
      </c>
      <c r="AO502" s="54" t="n">
        <f aca="false">0.01*AD502/$AM$508*$AY502</f>
        <v>4.33264889379397E-005</v>
      </c>
      <c r="AP502" s="53" t="n">
        <f aca="false">AO502*$J$508</f>
        <v>252.698540570352</v>
      </c>
      <c r="AQ502" s="54" t="n">
        <f aca="false">0.15*AF502/$AM$508*$AY502</f>
        <v>0.00162527024653999</v>
      </c>
      <c r="AR502" s="53" t="n">
        <f aca="false">AQ502*$J$508</f>
        <v>9479.26844294625</v>
      </c>
      <c r="AS502" s="54" t="n">
        <f aca="false">0.24*AH502/$AM$508*$AY502</f>
        <v>0.0015397024368492</v>
      </c>
      <c r="AT502" s="53" t="n">
        <f aca="false">AS502*$J$508</f>
        <v>8980.20052494266</v>
      </c>
      <c r="AU502" s="54" t="n">
        <f aca="false">0.25*AJ502/$AM$508*$AY502</f>
        <v>0.000968320061947876</v>
      </c>
      <c r="AV502" s="53" t="n">
        <f aca="false">AU502*$J$508</f>
        <v>5647.6551056264</v>
      </c>
      <c r="AW502" s="54" t="n">
        <f aca="false">0.35*AL502/$AM$508*$AY502</f>
        <v>0.00144934155802651</v>
      </c>
      <c r="AX502" s="53" t="n">
        <f aca="false">AW502*$J$508</f>
        <v>8453.17738591431</v>
      </c>
      <c r="AY502" s="36" t="n">
        <v>0.984794257142933</v>
      </c>
    </row>
    <row r="503" customFormat="false" ht="12.8" hidden="false" customHeight="false" outlineLevel="0" collapsed="false">
      <c r="A503" s="60" t="s">
        <v>42</v>
      </c>
      <c r="B503" s="50"/>
      <c r="C503" s="50"/>
      <c r="D503" s="50"/>
      <c r="E503" s="50"/>
      <c r="F503" s="50"/>
      <c r="G503" s="50"/>
      <c r="H503" s="50"/>
      <c r="I503" s="54" t="n">
        <f aca="false">AO503+AQ503+AS503+AU503+AW503</f>
        <v>0.00808720076345589</v>
      </c>
      <c r="J503" s="53" t="n">
        <f aca="false">AP503+AR503+AT503+AV503+AX503</f>
        <v>47168</v>
      </c>
      <c r="K503" s="54" t="n">
        <f aca="false">I503-DatosMinisterio!J503</f>
        <v>0</v>
      </c>
      <c r="L503" s="53" t="n">
        <f aca="false">J503-DatosMinisterio!K503</f>
        <v>0</v>
      </c>
      <c r="M503" s="54" t="n">
        <f aca="false">N503/N$508</f>
        <v>0.0143501264080795</v>
      </c>
      <c r="N503" s="53" t="n">
        <f aca="false">DatosMinisterio!L503</f>
        <v>1590225</v>
      </c>
      <c r="O503" s="53" t="n">
        <f aca="false">N503-DatosMinisterio!L503</f>
        <v>0</v>
      </c>
      <c r="P503" s="55" t="n">
        <f aca="false">N503+J503</f>
        <v>1637393</v>
      </c>
      <c r="Q503" s="53" t="n">
        <f aca="false">P503-DatosMinisterio!M503</f>
        <v>0</v>
      </c>
      <c r="S503" s="55" t="n">
        <f aca="false">B503+DatosMinisterio!B503</f>
        <v>7342</v>
      </c>
      <c r="T503" s="55" t="n">
        <f aca="false">C503+DatosMinisterio!C503</f>
        <v>34</v>
      </c>
      <c r="U503" s="55" t="n">
        <f aca="false">D503+DatosMinisterio!D503</f>
        <v>375.045454545455</v>
      </c>
      <c r="V503" s="55" t="n">
        <f aca="false">E503+DatosMinisterio!E503</f>
        <v>164.045454545455</v>
      </c>
      <c r="W503" s="55" t="n">
        <f aca="false">F503+DatosMinisterio!F503</f>
        <v>3</v>
      </c>
      <c r="X503" s="55" t="n">
        <f aca="false">G503+DatosMinisterio!G503</f>
        <v>7</v>
      </c>
      <c r="Y503" s="55" t="n">
        <f aca="false">H503+DatosMinisterio!H503</f>
        <v>1</v>
      </c>
      <c r="Z503" s="55" t="n">
        <f aca="false">X503+0.33*Y503</f>
        <v>7.33</v>
      </c>
      <c r="AC503" s="61" t="n">
        <f aca="false">IF(T503&gt;0,S503/T503,0)</f>
        <v>215.941176470588</v>
      </c>
      <c r="AD503" s="62" t="n">
        <f aca="false">EXP((((AC503-AC$508)/AC$509+2)/4-1.9)^3)</f>
        <v>0.076609475549155</v>
      </c>
      <c r="AE503" s="63" t="n">
        <f aca="false">S503/U503</f>
        <v>19.5762937825718</v>
      </c>
      <c r="AF503" s="62" t="n">
        <f aca="false">EXP((((AE503-AE$508)/AE$509+2)/4-1.9)^3)</f>
        <v>0.055882126778132</v>
      </c>
      <c r="AG503" s="62" t="n">
        <f aca="false">V503/U503</f>
        <v>0.437401527087626</v>
      </c>
      <c r="AH503" s="62" t="n">
        <f aca="false">EXP((((AG503-AG$508)/AG$509+2)/4-1.9)^3)</f>
        <v>0.0269882594973672</v>
      </c>
      <c r="AI503" s="62" t="n">
        <f aca="false">W503/U503</f>
        <v>0.00799903042055507</v>
      </c>
      <c r="AJ503" s="62" t="n">
        <f aca="false">EXP((((AI503-AI$508)/AI$509+2)/4-1.9)^3)</f>
        <v>0.0121871350727487</v>
      </c>
      <c r="AK503" s="62" t="n">
        <f aca="false">Z503/U503</f>
        <v>0.0195442976608896</v>
      </c>
      <c r="AL503" s="62" t="n">
        <f aca="false">EXP((((AK503-AK$508)/AK$509+2)/4-1.9)^3)</f>
        <v>0.0130038169892789</v>
      </c>
      <c r="AM503" s="62" t="n">
        <f aca="false">0.01*AD503+0.15*AF503+0.24*AH503+0.25*AJ503+0.35*AL503</f>
        <v>0.0232237157660143</v>
      </c>
      <c r="AO503" s="54" t="n">
        <f aca="false">0.01*AD503/$AM$508*$AY503</f>
        <v>0.000266777381962169</v>
      </c>
      <c r="AP503" s="53" t="n">
        <f aca="false">AO503*$J$508</f>
        <v>1555.95933876808</v>
      </c>
      <c r="AQ503" s="54" t="n">
        <f aca="false">0.15*AF503/$AM$508*$AY503</f>
        <v>0.00291897719704057</v>
      </c>
      <c r="AR503" s="53" t="n">
        <f aca="false">AQ503*$J$508</f>
        <v>17024.7184974265</v>
      </c>
      <c r="AS503" s="54" t="n">
        <f aca="false">0.24*AH503/$AM$508*$AY503</f>
        <v>0.00225555092055533</v>
      </c>
      <c r="AT503" s="53" t="n">
        <f aca="false">AS503*$J$508</f>
        <v>13155.3338333709</v>
      </c>
      <c r="AU503" s="54" t="n">
        <f aca="false">0.25*AJ503/$AM$508*$AY503</f>
        <v>0.00106098232791096</v>
      </c>
      <c r="AV503" s="53" t="n">
        <f aca="false">AU503*$J$508</f>
        <v>6188.10091484842</v>
      </c>
      <c r="AW503" s="54" t="n">
        <f aca="false">0.35*AL503/$AM$508*$AY503</f>
        <v>0.00158491293598686</v>
      </c>
      <c r="AX503" s="53" t="n">
        <f aca="false">AW503*$J$508</f>
        <v>9243.88741558607</v>
      </c>
      <c r="AY503" s="36" t="n">
        <v>0.989953321153134</v>
      </c>
    </row>
    <row r="504" customFormat="false" ht="12.8" hidden="false" customHeight="false" outlineLevel="0" collapsed="false">
      <c r="A504" s="60" t="s">
        <v>43</v>
      </c>
      <c r="B504" s="50"/>
      <c r="C504" s="50"/>
      <c r="D504" s="50"/>
      <c r="E504" s="50"/>
      <c r="F504" s="50"/>
      <c r="G504" s="50"/>
      <c r="H504" s="50"/>
      <c r="I504" s="54" t="n">
        <f aca="false">AO504+AQ504+AS504+AU504+AW504</f>
        <v>0.0140646447978937</v>
      </c>
      <c r="J504" s="53" t="n">
        <f aca="false">AP504+AR504+AT504+AV504+AX504</f>
        <v>82030.9999999999</v>
      </c>
      <c r="K504" s="54" t="n">
        <f aca="false">I504-DatosMinisterio!J504</f>
        <v>0</v>
      </c>
      <c r="L504" s="53" t="n">
        <f aca="false">J504-DatosMinisterio!K504</f>
        <v>0</v>
      </c>
      <c r="M504" s="54" t="n">
        <f aca="false">N504/N$508</f>
        <v>0.0134015999498701</v>
      </c>
      <c r="N504" s="53" t="n">
        <f aca="false">DatosMinisterio!L504</f>
        <v>1485113</v>
      </c>
      <c r="O504" s="53" t="n">
        <f aca="false">N504-DatosMinisterio!L504</f>
        <v>0</v>
      </c>
      <c r="P504" s="55" t="n">
        <f aca="false">N504+J504</f>
        <v>1567144</v>
      </c>
      <c r="Q504" s="53" t="n">
        <f aca="false">P504-DatosMinisterio!M504</f>
        <v>0</v>
      </c>
      <c r="S504" s="55" t="n">
        <f aca="false">B504+DatosMinisterio!B504</f>
        <v>4325</v>
      </c>
      <c r="T504" s="55" t="n">
        <f aca="false">C504+DatosMinisterio!C504</f>
        <v>34</v>
      </c>
      <c r="U504" s="55" t="n">
        <f aca="false">D504+DatosMinisterio!D504</f>
        <v>232.272727272727</v>
      </c>
      <c r="V504" s="55" t="n">
        <f aca="false">E504+DatosMinisterio!E504</f>
        <v>115</v>
      </c>
      <c r="W504" s="55" t="n">
        <f aca="false">F504+DatosMinisterio!F504</f>
        <v>14</v>
      </c>
      <c r="X504" s="55" t="n">
        <f aca="false">G504+DatosMinisterio!G504</f>
        <v>15</v>
      </c>
      <c r="Y504" s="55" t="n">
        <f aca="false">H504+DatosMinisterio!H504</f>
        <v>7</v>
      </c>
      <c r="Z504" s="55" t="n">
        <f aca="false">X504+0.33*Y504</f>
        <v>17.31</v>
      </c>
      <c r="AC504" s="61" t="n">
        <f aca="false">IF(T504&gt;0,S504/T504,0)</f>
        <v>127.205882352941</v>
      </c>
      <c r="AD504" s="62" t="n">
        <f aca="false">EXP((((AC504-AC$508)/AC$509+2)/4-1.9)^3)</f>
        <v>0.0136159768533476</v>
      </c>
      <c r="AE504" s="63" t="n">
        <f aca="false">S504/U504</f>
        <v>18.6203522504893</v>
      </c>
      <c r="AF504" s="62" t="n">
        <f aca="false">EXP((((AE504-AE$508)/AE$509+2)/4-1.9)^3)</f>
        <v>0.0395490831491131</v>
      </c>
      <c r="AG504" s="62" t="n">
        <f aca="false">V504/U504</f>
        <v>0.495107632093934</v>
      </c>
      <c r="AH504" s="62" t="n">
        <f aca="false">EXP((((AG504-AG$508)/AG$509+2)/4-1.9)^3)</f>
        <v>0.0564668798721141</v>
      </c>
      <c r="AI504" s="62" t="n">
        <f aca="false">W504/U504</f>
        <v>0.0602739726027398</v>
      </c>
      <c r="AJ504" s="62" t="n">
        <f aca="false">EXP((((AI504-AI$508)/AI$509+2)/4-1.9)^3)</f>
        <v>0.050246133879072</v>
      </c>
      <c r="AK504" s="62" t="n">
        <f aca="false">Z504/U504</f>
        <v>0.0745244618395304</v>
      </c>
      <c r="AL504" s="62" t="n">
        <f aca="false">EXP((((AK504-AK$508)/AK$509+2)/4-1.9)^3)</f>
        <v>0.0234945742175654</v>
      </c>
      <c r="AM504" s="62" t="n">
        <f aca="false">0.01*AD504+0.15*AF504+0.24*AH504+0.25*AJ504+0.35*AL504</f>
        <v>0.0404052078561237</v>
      </c>
      <c r="AO504" s="54" t="n">
        <f aca="false">0.01*AD504/$AM$508*$AY504</f>
        <v>4.73958403334019E-005</v>
      </c>
      <c r="AP504" s="53" t="n">
        <f aca="false">AO504*$J$508</f>
        <v>276.432731452382</v>
      </c>
      <c r="AQ504" s="54" t="n">
        <f aca="false">0.15*AF504/$AM$508*$AY504</f>
        <v>0.00206499546502272</v>
      </c>
      <c r="AR504" s="53" t="n">
        <f aca="false">AQ504*$J$508</f>
        <v>12043.9332400806</v>
      </c>
      <c r="AS504" s="54" t="n">
        <f aca="false">0.24*AH504/$AM$508*$AY504</f>
        <v>0.00471733214831861</v>
      </c>
      <c r="AT504" s="53" t="n">
        <f aca="false">AS504*$J$508</f>
        <v>27513.4906724893</v>
      </c>
      <c r="AU504" s="54" t="n">
        <f aca="false">0.25*AJ504/$AM$508*$AY504</f>
        <v>0.00437254294046067</v>
      </c>
      <c r="AV504" s="53" t="n">
        <f aca="false">AU504*$J$508</f>
        <v>25502.5331320593</v>
      </c>
      <c r="AW504" s="54" t="n">
        <f aca="false">0.35*AL504/$AM$508*$AY504</f>
        <v>0.00286237840375829</v>
      </c>
      <c r="AX504" s="53" t="n">
        <f aca="false">AW504*$J$508</f>
        <v>16694.6102239183</v>
      </c>
      <c r="AY504" s="36" t="n">
        <v>0.989554283988327</v>
      </c>
    </row>
    <row r="505" customFormat="false" ht="12.8" hidden="false" customHeight="false" outlineLevel="0" collapsed="false">
      <c r="A505" s="60" t="s">
        <v>44</v>
      </c>
      <c r="B505" s="50"/>
      <c r="C505" s="50"/>
      <c r="D505" s="50"/>
      <c r="E505" s="50"/>
      <c r="F505" s="50"/>
      <c r="G505" s="50"/>
      <c r="H505" s="50"/>
      <c r="I505" s="54" t="n">
        <f aca="false">AO505+AQ505+AS505+AU505+AW505</f>
        <v>0.0133615068583811</v>
      </c>
      <c r="J505" s="53" t="n">
        <f aca="false">AP505+AR505+AT505+AV505+AX505</f>
        <v>77930.0000000002</v>
      </c>
      <c r="K505" s="54" t="n">
        <f aca="false">I505-DatosMinisterio!J505</f>
        <v>0</v>
      </c>
      <c r="L505" s="53" t="n">
        <f aca="false">J505-DatosMinisterio!K505</f>
        <v>0</v>
      </c>
      <c r="M505" s="54" t="n">
        <f aca="false">N505/N$508</f>
        <v>0.00676664329731808</v>
      </c>
      <c r="N505" s="53" t="n">
        <f aca="false">DatosMinisterio!L505</f>
        <v>749853</v>
      </c>
      <c r="O505" s="53" t="n">
        <f aca="false">N505-DatosMinisterio!L505</f>
        <v>0</v>
      </c>
      <c r="P505" s="55" t="n">
        <f aca="false">N505+J505</f>
        <v>827783</v>
      </c>
      <c r="Q505" s="53" t="n">
        <f aca="false">P505-DatosMinisterio!M505</f>
        <v>0</v>
      </c>
      <c r="S505" s="55" t="n">
        <f aca="false">B505+DatosMinisterio!B505</f>
        <v>3889</v>
      </c>
      <c r="T505" s="55" t="n">
        <f aca="false">C505+DatosMinisterio!C505</f>
        <v>19</v>
      </c>
      <c r="U505" s="55" t="n">
        <f aca="false">D505+DatosMinisterio!D505</f>
        <v>191.727272727273</v>
      </c>
      <c r="V505" s="55" t="n">
        <f aca="false">E505+DatosMinisterio!E505</f>
        <v>100.772727272727</v>
      </c>
      <c r="W505" s="55" t="n">
        <f aca="false">F505+DatosMinisterio!F505</f>
        <v>1</v>
      </c>
      <c r="X505" s="55" t="n">
        <f aca="false">G505+DatosMinisterio!G505</f>
        <v>2</v>
      </c>
      <c r="Y505" s="55" t="n">
        <f aca="false">H505+DatosMinisterio!H505</f>
        <v>2</v>
      </c>
      <c r="Z505" s="55" t="n">
        <f aca="false">X505+0.33*Y505</f>
        <v>2.66</v>
      </c>
      <c r="AC505" s="61" t="n">
        <f aca="false">IF(T505&gt;0,S505/T505,0)</f>
        <v>204.684210526316</v>
      </c>
      <c r="AD505" s="62" t="n">
        <f aca="false">EXP((((AC505-AC$508)/AC$509+2)/4-1.9)^3)</f>
        <v>0.0635305254927258</v>
      </c>
      <c r="AE505" s="63" t="n">
        <f aca="false">S505/U505</f>
        <v>20.2840208629682</v>
      </c>
      <c r="AF505" s="62" t="n">
        <f aca="false">EXP((((AE505-AE$508)/AE$509+2)/4-1.9)^3)</f>
        <v>0.0709974155609398</v>
      </c>
      <c r="AG505" s="62" t="n">
        <f aca="false">V505/U505</f>
        <v>0.525604551920339</v>
      </c>
      <c r="AH505" s="62" t="n">
        <f aca="false">EXP((((AG505-AG$508)/AG$509+2)/4-1.9)^3)</f>
        <v>0.0798056863571746</v>
      </c>
      <c r="AI505" s="62" t="n">
        <f aca="false">W505/U505</f>
        <v>0.00521574205784731</v>
      </c>
      <c r="AJ505" s="62" t="n">
        <f aca="false">EXP((((AI505-AI$508)/AI$509+2)/4-1.9)^3)</f>
        <v>0.0111839196083264</v>
      </c>
      <c r="AK505" s="62" t="n">
        <f aca="false">Z505/U505</f>
        <v>0.0138738738738739</v>
      </c>
      <c r="AL505" s="62" t="n">
        <f aca="false">EXP((((AK505-AK$508)/AK$509+2)/4-1.9)^3)</f>
        <v>0.0121937002831969</v>
      </c>
      <c r="AM505" s="62" t="n">
        <f aca="false">0.01*AD505+0.15*AF505+0.24*AH505+0.25*AJ505+0.35*AL505</f>
        <v>0.0375020573159906</v>
      </c>
      <c r="AO505" s="54" t="n">
        <f aca="false">0.01*AD505/$AM$508*$AY505</f>
        <v>0.000226351195865102</v>
      </c>
      <c r="AP505" s="53" t="n">
        <f aca="false">AO505*$J$508</f>
        <v>1320.17659989472</v>
      </c>
      <c r="AQ505" s="54" t="n">
        <f aca="false">0.15*AF505/$AM$508*$AY505</f>
        <v>0.00379432165661617</v>
      </c>
      <c r="AR505" s="53" t="n">
        <f aca="false">AQ505*$J$508</f>
        <v>22130.1002824112</v>
      </c>
      <c r="AS505" s="54" t="n">
        <f aca="false">0.24*AH505/$AM$508*$AY505</f>
        <v>0.00682410066166386</v>
      </c>
      <c r="AT505" s="53" t="n">
        <f aca="false">AS505*$J$508</f>
        <v>39801.0621257055</v>
      </c>
      <c r="AU505" s="54" t="n">
        <f aca="false">0.25*AJ505/$AM$508*$AY505</f>
        <v>0.000996172138578371</v>
      </c>
      <c r="AV505" s="53" t="n">
        <f aca="false">AU505*$J$508</f>
        <v>5810.10028152009</v>
      </c>
      <c r="AW505" s="54" t="n">
        <f aca="false">0.35*AL505/$AM$508*$AY505</f>
        <v>0.00152056120565758</v>
      </c>
      <c r="AX505" s="53" t="n">
        <f aca="false">AW505*$J$508</f>
        <v>8868.56071046864</v>
      </c>
      <c r="AY505" s="36" t="n">
        <v>1.01285796033092</v>
      </c>
    </row>
    <row r="506" customFormat="false" ht="12.8" hidden="false" customHeight="false" outlineLevel="0" collapsed="false">
      <c r="A506" s="60" t="s">
        <v>45</v>
      </c>
      <c r="B506" s="50"/>
      <c r="C506" s="50"/>
      <c r="D506" s="50"/>
      <c r="E506" s="50"/>
      <c r="F506" s="50"/>
      <c r="G506" s="50"/>
      <c r="H506" s="50"/>
      <c r="I506" s="54" t="n">
        <f aca="false">AO506+AQ506+AS506+AU506+AW506</f>
        <v>0.00738389136870318</v>
      </c>
      <c r="J506" s="53" t="n">
        <f aca="false">AP506+AR506+AT506+AV506+AX506</f>
        <v>43066</v>
      </c>
      <c r="K506" s="54" t="n">
        <f aca="false">I506-DatosMinisterio!J506</f>
        <v>0</v>
      </c>
      <c r="L506" s="53" t="n">
        <f aca="false">J506-DatosMinisterio!K506</f>
        <v>0</v>
      </c>
      <c r="M506" s="54" t="n">
        <f aca="false">N506/N$508</f>
        <v>0.00507167293574687</v>
      </c>
      <c r="N506" s="53" t="n">
        <f aca="false">DatosMinisterio!L506</f>
        <v>562023</v>
      </c>
      <c r="O506" s="53" t="n">
        <f aca="false">N506-DatosMinisterio!L506</f>
        <v>0</v>
      </c>
      <c r="P506" s="55" t="n">
        <f aca="false">N506+J506</f>
        <v>605089</v>
      </c>
      <c r="Q506" s="53" t="n">
        <f aca="false">P506-DatosMinisterio!M506</f>
        <v>0</v>
      </c>
      <c r="S506" s="55" t="n">
        <f aca="false">B506+DatosMinisterio!B506</f>
        <v>4588</v>
      </c>
      <c r="T506" s="55" t="n">
        <f aca="false">C506+DatosMinisterio!C506</f>
        <v>31</v>
      </c>
      <c r="U506" s="55" t="n">
        <f aca="false">D506+DatosMinisterio!D506</f>
        <v>258.606818181818</v>
      </c>
      <c r="V506" s="55" t="n">
        <f aca="false">E506+DatosMinisterio!E506</f>
        <v>105.984090909091</v>
      </c>
      <c r="W506" s="55" t="n">
        <f aca="false">F506+DatosMinisterio!F506</f>
        <v>7</v>
      </c>
      <c r="X506" s="55" t="n">
        <f aca="false">G506+DatosMinisterio!G506</f>
        <v>13</v>
      </c>
      <c r="Y506" s="55" t="n">
        <f aca="false">H506+DatosMinisterio!H506</f>
        <v>8</v>
      </c>
      <c r="Z506" s="55" t="n">
        <f aca="false">X506+0.33*Y506</f>
        <v>15.64</v>
      </c>
      <c r="AC506" s="61" t="n">
        <f aca="false">IF(T506&gt;0,S506/T506,0)</f>
        <v>148</v>
      </c>
      <c r="AD506" s="62" t="n">
        <f aca="false">EXP((((AC506-AC$508)/AC$509+2)/4-1.9)^3)</f>
        <v>0.0215361714711231</v>
      </c>
      <c r="AE506" s="63" t="n">
        <f aca="false">S506/U506</f>
        <v>17.7412182410996</v>
      </c>
      <c r="AF506" s="62" t="n">
        <f aca="false">EXP((((AE506-AE$508)/AE$509+2)/4-1.9)^3)</f>
        <v>0.0281116406505133</v>
      </c>
      <c r="AG506" s="62" t="n">
        <f aca="false">V506/U506</f>
        <v>0.409827133152294</v>
      </c>
      <c r="AH506" s="62" t="n">
        <f aca="false">EXP((((AG506-AG$508)/AG$509+2)/4-1.9)^3)</f>
        <v>0.0182097636462841</v>
      </c>
      <c r="AI506" s="62" t="n">
        <f aca="false">W506/U506</f>
        <v>0.0270681185021136</v>
      </c>
      <c r="AJ506" s="62" t="n">
        <f aca="false">EXP((((AI506-AI$508)/AI$509+2)/4-1.9)^3)</f>
        <v>0.0213204899317388</v>
      </c>
      <c r="AK506" s="62" t="n">
        <f aca="false">Z506/U506</f>
        <v>0.0604779104818653</v>
      </c>
      <c r="AL506" s="62" t="n">
        <f aca="false">EXP((((AK506-AK$508)/AK$509+2)/4-1.9)^3)</f>
        <v>0.0203099714123678</v>
      </c>
      <c r="AM506" s="62" t="n">
        <f aca="false">0.01*AD506+0.15*AF506+0.24*AH506+0.25*AJ506+0.35*AL506</f>
        <v>0.0212410635646598</v>
      </c>
      <c r="AO506" s="54" t="n">
        <f aca="false">0.01*AD506/$AM$508*$AY506</f>
        <v>7.48647779130564E-005</v>
      </c>
      <c r="AP506" s="53" t="n">
        <f aca="false">AO506*$J$508</f>
        <v>436.643277184336</v>
      </c>
      <c r="AQ506" s="54" t="n">
        <f aca="false">0.15*AF506/$AM$508*$AY506</f>
        <v>0.0014658397409871</v>
      </c>
      <c r="AR506" s="53" t="n">
        <f aca="false">AQ506*$J$508</f>
        <v>8549.40181716645</v>
      </c>
      <c r="AS506" s="54" t="n">
        <f aca="false">0.24*AH506/$AM$508*$AY506</f>
        <v>0.00151923371864633</v>
      </c>
      <c r="AT506" s="53" t="n">
        <f aca="false">AS506*$J$508</f>
        <v>8860.81824070956</v>
      </c>
      <c r="AU506" s="54" t="n">
        <f aca="false">0.25*AJ506/$AM$508*$AY506</f>
        <v>0.0018528754587107</v>
      </c>
      <c r="AV506" s="53" t="n">
        <f aca="false">AU506*$J$508</f>
        <v>10806.7590001462</v>
      </c>
      <c r="AW506" s="54" t="n">
        <f aca="false">0.35*AL506/$AM$508*$AY506</f>
        <v>0.00247107767244598</v>
      </c>
      <c r="AX506" s="53" t="n">
        <f aca="false">AW506*$J$508</f>
        <v>14412.3776647934</v>
      </c>
      <c r="AY506" s="36" t="n">
        <v>0.988228194173219</v>
      </c>
    </row>
    <row r="507" customFormat="false" ht="12.8" hidden="false" customHeight="false" outlineLevel="0" collapsed="false">
      <c r="A507" s="64" t="s">
        <v>46</v>
      </c>
      <c r="B507" s="50"/>
      <c r="C507" s="50"/>
      <c r="D507" s="50"/>
      <c r="E507" s="50"/>
      <c r="F507" s="50"/>
      <c r="G507" s="50"/>
      <c r="H507" s="50"/>
      <c r="I507" s="65" t="n">
        <f aca="false">AO507+AQ507+AS507+AU507+AW507</f>
        <v>0.0091419934003449</v>
      </c>
      <c r="J507" s="66" t="n">
        <f aca="false">AP507+AR507+AT507+AV507+AX507</f>
        <v>53320</v>
      </c>
      <c r="K507" s="54" t="n">
        <f aca="false">I507-DatosMinisterio!J507</f>
        <v>0</v>
      </c>
      <c r="L507" s="53" t="n">
        <f aca="false">J507-DatosMinisterio!K507</f>
        <v>0</v>
      </c>
      <c r="M507" s="54" t="n">
        <f aca="false">N507/N$508</f>
        <v>0.00567223550564139</v>
      </c>
      <c r="N507" s="53" t="n">
        <f aca="false">DatosMinisterio!L507</f>
        <v>628575</v>
      </c>
      <c r="O507" s="53" t="n">
        <f aca="false">N507-DatosMinisterio!L507</f>
        <v>0</v>
      </c>
      <c r="P507" s="55" t="n">
        <f aca="false">N507+J507</f>
        <v>681895</v>
      </c>
      <c r="Q507" s="53" t="n">
        <f aca="false">P507-DatosMinisterio!M507</f>
        <v>0</v>
      </c>
      <c r="S507" s="67" t="n">
        <f aca="false">B507+DatosMinisterio!B507</f>
        <v>5026</v>
      </c>
      <c r="T507" s="67" t="n">
        <f aca="false">C507+DatosMinisterio!C507</f>
        <v>20</v>
      </c>
      <c r="U507" s="67" t="n">
        <f aca="false">D507+DatosMinisterio!D507</f>
        <v>276.181818181818</v>
      </c>
      <c r="V507" s="67" t="n">
        <f aca="false">E507+DatosMinisterio!E507</f>
        <v>125.477272727273</v>
      </c>
      <c r="W507" s="67" t="n">
        <f aca="false">F507+DatosMinisterio!F507</f>
        <v>3</v>
      </c>
      <c r="X507" s="67" t="n">
        <f aca="false">G507+DatosMinisterio!G507</f>
        <v>21</v>
      </c>
      <c r="Y507" s="67" t="n">
        <f aca="false">H507+DatosMinisterio!H507</f>
        <v>3</v>
      </c>
      <c r="Z507" s="67" t="n">
        <f aca="false">X507+0.33*Y507</f>
        <v>21.99</v>
      </c>
      <c r="AC507" s="61" t="n">
        <f aca="false">IF(T507&gt;0,S507/T507,0)</f>
        <v>251.3</v>
      </c>
      <c r="AD507" s="62" t="n">
        <f aca="false">EXP((((AC507-AC$508)/AC$509+2)/4-1.9)^3)</f>
        <v>0.130486461215685</v>
      </c>
      <c r="AE507" s="63" t="n">
        <f aca="false">S507/U507</f>
        <v>18.1981566820277</v>
      </c>
      <c r="AF507" s="62" t="n">
        <f aca="false">EXP((((AE507-AE$508)/AE$509+2)/4-1.9)^3)</f>
        <v>0.0336650542204122</v>
      </c>
      <c r="AG507" s="62" t="n">
        <f aca="false">V507/U507</f>
        <v>0.454328505595788</v>
      </c>
      <c r="AH507" s="62" t="n">
        <f aca="false">EXP((((AG507-AG$508)/AG$509+2)/4-1.9)^3)</f>
        <v>0.0339085057886553</v>
      </c>
      <c r="AI507" s="62" t="n">
        <f aca="false">W507/U507</f>
        <v>0.010862409479921</v>
      </c>
      <c r="AJ507" s="62" t="n">
        <f aca="false">EXP((((AI507-AI$508)/AI$509+2)/4-1.9)^3)</f>
        <v>0.0132979095356358</v>
      </c>
      <c r="AK507" s="62" t="n">
        <f aca="false">Z507/U507</f>
        <v>0.079621461487821</v>
      </c>
      <c r="AL507" s="62" t="n">
        <f aca="false">EXP((((AK507-AK$508)/AK$509+2)/4-1.9)^3)</f>
        <v>0.0247471946693025</v>
      </c>
      <c r="AM507" s="62" t="n">
        <f aca="false">0.01*AD507+0.15*AF507+0.24*AH507+0.25*AJ507+0.35*AL507</f>
        <v>0.0264786596526608</v>
      </c>
      <c r="AO507" s="54" t="n">
        <f aca="false">0.01*AD507/$AM$508*$AY507</f>
        <v>0.000450516145045236</v>
      </c>
      <c r="AP507" s="53" t="n">
        <f aca="false">AO507*$J$508</f>
        <v>2627.60207778161</v>
      </c>
      <c r="AQ507" s="54" t="n">
        <f aca="false">0.15*AF507/$AM$508*$AY507</f>
        <v>0.00174347403272545</v>
      </c>
      <c r="AR507" s="53" t="n">
        <f aca="false">AQ507*$J$508</f>
        <v>10168.6832787928</v>
      </c>
      <c r="AS507" s="54" t="n">
        <f aca="false">0.24*AH507/$AM$508*$AY507</f>
        <v>0.0028097313704106</v>
      </c>
      <c r="AT507" s="53" t="n">
        <f aca="false">AS507*$J$508</f>
        <v>16387.5502977984</v>
      </c>
      <c r="AU507" s="54" t="n">
        <f aca="false">0.25*AJ507/$AM$508*$AY507</f>
        <v>0.00114780546681627</v>
      </c>
      <c r="AV507" s="53" t="n">
        <f aca="false">AU507*$J$508</f>
        <v>6694.49044760138</v>
      </c>
      <c r="AW507" s="54" t="n">
        <f aca="false">0.35*AL507/$AM$508*$AY507</f>
        <v>0.00299046638534733</v>
      </c>
      <c r="AX507" s="53" t="n">
        <f aca="false">AW507*$J$508</f>
        <v>17441.6738980258</v>
      </c>
      <c r="AY507" s="36" t="n">
        <v>0.981506332752731</v>
      </c>
    </row>
    <row r="508" customFormat="false" ht="12.8" hidden="false" customHeight="false" outlineLevel="0" collapsed="false">
      <c r="A508" s="71" t="s">
        <v>49</v>
      </c>
      <c r="B508" s="50"/>
      <c r="C508" s="50"/>
      <c r="D508" s="50"/>
      <c r="E508" s="50"/>
      <c r="F508" s="50"/>
      <c r="G508" s="50"/>
      <c r="H508" s="50"/>
      <c r="I508" s="76" t="n">
        <f aca="false">SUM(I481:I507)</f>
        <v>1</v>
      </c>
      <c r="J508" s="74" t="n">
        <f aca="false">DatosMinisterio!K508</f>
        <v>5832426</v>
      </c>
      <c r="K508" s="72" t="n">
        <f aca="false">I508-DatosMinisterio!J508</f>
        <v>0</v>
      </c>
      <c r="L508" s="74" t="n">
        <f aca="false">J508-DatosMinisterio!K508</f>
        <v>0</v>
      </c>
      <c r="M508" s="72"/>
      <c r="N508" s="74" t="n">
        <f aca="false">DatosMinisterio!L508</f>
        <v>110816097</v>
      </c>
      <c r="O508" s="74"/>
      <c r="P508" s="76" t="n">
        <f aca="false">DatosMinisterio!M508</f>
        <v>116648523</v>
      </c>
      <c r="Q508" s="74"/>
      <c r="S508" s="76"/>
      <c r="T508" s="76"/>
      <c r="U508" s="76"/>
      <c r="V508" s="76"/>
      <c r="W508" s="76"/>
      <c r="X508" s="76"/>
      <c r="Y508" s="76"/>
      <c r="Z508" s="76"/>
      <c r="AB508" s="77" t="s">
        <v>225</v>
      </c>
      <c r="AC508" s="77" t="n">
        <f aca="false">AVERAGE(AC483:AC507)</f>
        <v>205.404077048717</v>
      </c>
      <c r="AD508" s="76"/>
      <c r="AE508" s="77" t="n">
        <f aca="false">AVERAGE(AE483:AE507)</f>
        <v>19.9867060333623</v>
      </c>
      <c r="AF508" s="76"/>
      <c r="AG508" s="79" t="n">
        <f aca="false">AVERAGE(AG483:AG507)</f>
        <v>0.506273832825826</v>
      </c>
      <c r="AH508" s="76"/>
      <c r="AI508" s="79" t="n">
        <f aca="false">AVERAGE(AI483:AI507)</f>
        <v>0.0709975128637108</v>
      </c>
      <c r="AJ508" s="76"/>
      <c r="AK508" s="79" t="n">
        <f aca="false">AVERAGE(AK483:AK507)</f>
        <v>0.183287631761783</v>
      </c>
      <c r="AL508" s="76"/>
      <c r="AM508" s="79" t="n">
        <f aca="false">SUM(AM483:AM507)</f>
        <v>2.84281239263532</v>
      </c>
      <c r="AO508" s="72" t="n">
        <f aca="false">SUM(AO481:AO507)</f>
        <v>0.00952102191242562</v>
      </c>
      <c r="AP508" s="74" t="n">
        <f aca="false">SUM(AP481:AP507)</f>
        <v>55530.6557486009</v>
      </c>
      <c r="AQ508" s="72" t="n">
        <f aca="false">SUM(AQ481:AQ507)</f>
        <v>0.148636893830561</v>
      </c>
      <c r="AR508" s="74" t="n">
        <f aca="false">SUM(AR481:AR507)</f>
        <v>866913.684136603</v>
      </c>
      <c r="AS508" s="72" t="n">
        <f aca="false">SUM(AS481:AS507)</f>
        <v>0.23211365358769</v>
      </c>
      <c r="AT508" s="74" t="n">
        <f aca="false">SUM(AT481:AT507)</f>
        <v>1353785.70813984</v>
      </c>
      <c r="AU508" s="72" t="n">
        <f aca="false">SUM(AU481:AU507)</f>
        <v>0.25554772885045</v>
      </c>
      <c r="AV508" s="74" t="n">
        <f aca="false">SUM(AV481:AV507)</f>
        <v>1490463.21798831</v>
      </c>
      <c r="AW508" s="72" t="n">
        <f aca="false">SUM(AW481:AW507)</f>
        <v>0.354180701818875</v>
      </c>
      <c r="AX508" s="74" t="n">
        <f aca="false">SUM(AX481:AX507)</f>
        <v>2065732.73398665</v>
      </c>
      <c r="AY508" s="1"/>
    </row>
    <row r="509" customFormat="false" ht="12.8" hidden="false" customHeight="false" outlineLevel="0" collapsed="false">
      <c r="A509" s="31" t="s">
        <v>50</v>
      </c>
      <c r="B509" s="35"/>
      <c r="C509" s="35"/>
      <c r="D509" s="35"/>
      <c r="E509" s="35"/>
      <c r="F509" s="35"/>
      <c r="G509" s="35"/>
      <c r="H509" s="35"/>
      <c r="I509" s="25"/>
      <c r="AB509" s="77" t="s">
        <v>226</v>
      </c>
      <c r="AC509" s="77" t="n">
        <f aca="false">_xlfn.STDEV.P(AC483:AC507)</f>
        <v>86.6199197566015</v>
      </c>
      <c r="AD509" s="76"/>
      <c r="AE509" s="77" t="n">
        <f aca="false">_xlfn.STDEV.P(AE483:AE507)</f>
        <v>4.36614102385625</v>
      </c>
      <c r="AF509" s="76"/>
      <c r="AG509" s="79" t="n">
        <f aca="false">_xlfn.STDEV.P(AG483:AG507)</f>
        <v>0.128139370782805</v>
      </c>
      <c r="AH509" s="76"/>
      <c r="AI509" s="79" t="n">
        <f aca="false">_xlfn.STDEV.P(AI483:AI507)</f>
        <v>0.0657446404246254</v>
      </c>
      <c r="AJ509" s="76"/>
      <c r="AK509" s="79" t="n">
        <f aca="false">_xlfn.STDEV.P(AK483:AK507)</f>
        <v>0.176847951046888</v>
      </c>
      <c r="AL509" s="76"/>
      <c r="AM509" s="79"/>
      <c r="AY509" s="1"/>
    </row>
    <row r="510" customFormat="false" ht="12.8" hidden="false" customHeight="false" outlineLevel="0" collapsed="false">
      <c r="A510" s="31" t="s">
        <v>167</v>
      </c>
      <c r="B510" s="35"/>
      <c r="C510" s="35"/>
      <c r="D510" s="35"/>
      <c r="E510" s="35"/>
      <c r="F510" s="35"/>
      <c r="G510" s="35"/>
      <c r="H510" s="35"/>
      <c r="I510" s="25"/>
      <c r="AY510" s="1"/>
    </row>
    <row r="511" customFormat="false" ht="12.8" hidden="false" customHeight="false" outlineLevel="0" collapsed="false">
      <c r="A511" s="31"/>
      <c r="B511" s="25"/>
      <c r="C511" s="25"/>
      <c r="D511" s="25"/>
      <c r="E511" s="25"/>
      <c r="F511" s="25"/>
      <c r="G511" s="25"/>
      <c r="H511" s="25"/>
      <c r="I511" s="25"/>
      <c r="AB511" s="1" t="n">
        <f aca="false">MAX(AC511:AM511)</f>
        <v>3.36157384009149</v>
      </c>
      <c r="AC511" s="1" t="n">
        <f aca="false">(MAX(AC483:AC507)-AC508)/AC509</f>
        <v>3.36157384009149</v>
      </c>
      <c r="AE511" s="1" t="n">
        <f aca="false">(MAX(AE483:AE507)-AE508)/AE509</f>
        <v>2.65147798461026</v>
      </c>
      <c r="AG511" s="1" t="n">
        <f aca="false">(MAX(AG483:AG507)-AG508)/AG509</f>
        <v>2.76954930908938</v>
      </c>
      <c r="AI511" s="1" t="n">
        <f aca="false">(MAX(AI483:AI507)-AI508)/AI509</f>
        <v>2.48654811475116</v>
      </c>
      <c r="AK511" s="1" t="n">
        <f aca="false">(MAX(AK483:AK507)-AK508)/AK509</f>
        <v>2.79910987777356</v>
      </c>
    </row>
    <row r="512" customFormat="false" ht="12.8" hidden="false" customHeight="false" outlineLevel="0" collapsed="false">
      <c r="A512" s="84"/>
      <c r="B512" s="84"/>
      <c r="C512" s="94"/>
      <c r="D512" s="94"/>
      <c r="E512" s="94"/>
      <c r="F512" s="94"/>
      <c r="G512" s="94"/>
      <c r="H512" s="94"/>
      <c r="I512" s="94"/>
      <c r="J512" s="95"/>
    </row>
    <row r="517" customFormat="false" ht="12.8" hidden="false" customHeight="false" outlineLevel="0" collapsed="false">
      <c r="AB517" s="1" t="n">
        <f aca="false">MAX(AB1:AB512)</f>
        <v>3.40607651805524</v>
      </c>
    </row>
    <row r="518" customFormat="false" ht="12.8" hidden="false" customHeight="false" outlineLevel="0" collapsed="false">
      <c r="AB518" s="1" t="n">
        <f aca="false">MIN(AB1:AB512)</f>
        <v>-2.79192697547688</v>
      </c>
    </row>
  </sheetData>
  <mergeCells count="383">
    <mergeCell ref="A1:J1"/>
    <mergeCell ref="A2:J2"/>
    <mergeCell ref="A3:J3"/>
    <mergeCell ref="A4:J4"/>
    <mergeCell ref="A5:J5"/>
    <mergeCell ref="A6:J6"/>
    <mergeCell ref="A7:J7"/>
    <mergeCell ref="A8:J8"/>
    <mergeCell ref="A9:J9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B15:H42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B50:H77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B85:H112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B120:H145"/>
    <mergeCell ref="A149:J149"/>
    <mergeCell ref="A150:J150"/>
    <mergeCell ref="A151:A152"/>
    <mergeCell ref="B151:H151"/>
    <mergeCell ref="I151:I152"/>
    <mergeCell ref="J151:J152"/>
    <mergeCell ref="K151:K152"/>
    <mergeCell ref="L151:L152"/>
    <mergeCell ref="M151:M152"/>
    <mergeCell ref="N151:N152"/>
    <mergeCell ref="O151:O152"/>
    <mergeCell ref="P151:P152"/>
    <mergeCell ref="Q151:Q152"/>
    <mergeCell ref="S151:Z151"/>
    <mergeCell ref="AC151:AD151"/>
    <mergeCell ref="AE151:AF151"/>
    <mergeCell ref="AG151:AH151"/>
    <mergeCell ref="AI151:AJ151"/>
    <mergeCell ref="AK151:AL151"/>
    <mergeCell ref="AO151:AP151"/>
    <mergeCell ref="AQ151:AR151"/>
    <mergeCell ref="AS151:AT151"/>
    <mergeCell ref="AU151:AV151"/>
    <mergeCell ref="AW151:AX151"/>
    <mergeCell ref="B153:H178"/>
    <mergeCell ref="A182:J182"/>
    <mergeCell ref="A183:J183"/>
    <mergeCell ref="A184:A185"/>
    <mergeCell ref="B184:H184"/>
    <mergeCell ref="I184:I185"/>
    <mergeCell ref="J184:J185"/>
    <mergeCell ref="K184:K185"/>
    <mergeCell ref="L184:L185"/>
    <mergeCell ref="M184:M185"/>
    <mergeCell ref="N184:N185"/>
    <mergeCell ref="O184:O185"/>
    <mergeCell ref="P184:P185"/>
    <mergeCell ref="Q184:Q185"/>
    <mergeCell ref="S184:Z184"/>
    <mergeCell ref="AC184:AD184"/>
    <mergeCell ref="AE184:AF184"/>
    <mergeCell ref="AG184:AH184"/>
    <mergeCell ref="AI184:AJ184"/>
    <mergeCell ref="AK184:AL184"/>
    <mergeCell ref="AO184:AP184"/>
    <mergeCell ref="AQ184:AR184"/>
    <mergeCell ref="AS184:AT184"/>
    <mergeCell ref="AU184:AV184"/>
    <mergeCell ref="AW184:AX184"/>
    <mergeCell ref="B186:H211"/>
    <mergeCell ref="A215:J215"/>
    <mergeCell ref="A216:J216"/>
    <mergeCell ref="A217:A218"/>
    <mergeCell ref="B217:H217"/>
    <mergeCell ref="I217:I218"/>
    <mergeCell ref="J217:J218"/>
    <mergeCell ref="K217:K218"/>
    <mergeCell ref="L217:L218"/>
    <mergeCell ref="M217:M218"/>
    <mergeCell ref="N217:N218"/>
    <mergeCell ref="O217:O218"/>
    <mergeCell ref="P217:P218"/>
    <mergeCell ref="Q217:Q218"/>
    <mergeCell ref="S217:Z217"/>
    <mergeCell ref="AC217:AD217"/>
    <mergeCell ref="AE217:AF217"/>
    <mergeCell ref="AG217:AH217"/>
    <mergeCell ref="AI217:AJ217"/>
    <mergeCell ref="AK217:AL217"/>
    <mergeCell ref="AO217:AP217"/>
    <mergeCell ref="AQ217:AR217"/>
    <mergeCell ref="AS217:AT217"/>
    <mergeCell ref="AU217:AV217"/>
    <mergeCell ref="AW217:AX217"/>
    <mergeCell ref="B219:H244"/>
    <mergeCell ref="A248:J248"/>
    <mergeCell ref="A249:J249"/>
    <mergeCell ref="A250:A251"/>
    <mergeCell ref="B250:H250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Q250:Q251"/>
    <mergeCell ref="S250:Z250"/>
    <mergeCell ref="AC250:AD250"/>
    <mergeCell ref="AE250:AF250"/>
    <mergeCell ref="AG250:AH250"/>
    <mergeCell ref="AI250:AJ250"/>
    <mergeCell ref="AK250:AL250"/>
    <mergeCell ref="AO250:AP250"/>
    <mergeCell ref="AQ250:AR250"/>
    <mergeCell ref="AS250:AT250"/>
    <mergeCell ref="AU250:AV250"/>
    <mergeCell ref="AW250:AX250"/>
    <mergeCell ref="B252:H277"/>
    <mergeCell ref="A281:J281"/>
    <mergeCell ref="A282:J282"/>
    <mergeCell ref="A283:A284"/>
    <mergeCell ref="B283:H283"/>
    <mergeCell ref="I283:I284"/>
    <mergeCell ref="J283:J284"/>
    <mergeCell ref="K283:K284"/>
    <mergeCell ref="L283:L284"/>
    <mergeCell ref="M283:M284"/>
    <mergeCell ref="N283:N284"/>
    <mergeCell ref="O283:O284"/>
    <mergeCell ref="P283:P284"/>
    <mergeCell ref="Q283:Q284"/>
    <mergeCell ref="S283:Z283"/>
    <mergeCell ref="AC283:AD283"/>
    <mergeCell ref="AE283:AF283"/>
    <mergeCell ref="AG283:AH283"/>
    <mergeCell ref="AI283:AJ283"/>
    <mergeCell ref="AK283:AL283"/>
    <mergeCell ref="AO283:AP283"/>
    <mergeCell ref="AQ283:AR283"/>
    <mergeCell ref="AS283:AT283"/>
    <mergeCell ref="AU283:AV283"/>
    <mergeCell ref="AW283:AX283"/>
    <mergeCell ref="B285:H310"/>
    <mergeCell ref="A314:J314"/>
    <mergeCell ref="A315:J315"/>
    <mergeCell ref="A316:A317"/>
    <mergeCell ref="B316:H316"/>
    <mergeCell ref="I316:I317"/>
    <mergeCell ref="J316:J317"/>
    <mergeCell ref="K316:K317"/>
    <mergeCell ref="L316:L317"/>
    <mergeCell ref="M316:M317"/>
    <mergeCell ref="N316:N317"/>
    <mergeCell ref="O316:O317"/>
    <mergeCell ref="P316:P317"/>
    <mergeCell ref="Q316:Q317"/>
    <mergeCell ref="S316:Z316"/>
    <mergeCell ref="AC316:AD316"/>
    <mergeCell ref="AE316:AF316"/>
    <mergeCell ref="AG316:AH316"/>
    <mergeCell ref="AI316:AJ316"/>
    <mergeCell ref="AK316:AL316"/>
    <mergeCell ref="AO316:AP316"/>
    <mergeCell ref="AQ316:AR316"/>
    <mergeCell ref="AS316:AT316"/>
    <mergeCell ref="AU316:AV316"/>
    <mergeCell ref="AW316:AX316"/>
    <mergeCell ref="B318:H343"/>
    <mergeCell ref="A347:J347"/>
    <mergeCell ref="A348:J348"/>
    <mergeCell ref="A349:A350"/>
    <mergeCell ref="B349:H349"/>
    <mergeCell ref="I349:I350"/>
    <mergeCell ref="J349:J350"/>
    <mergeCell ref="K349:K350"/>
    <mergeCell ref="L349:L350"/>
    <mergeCell ref="M349:M350"/>
    <mergeCell ref="N349:N350"/>
    <mergeCell ref="O349:O350"/>
    <mergeCell ref="P349:P350"/>
    <mergeCell ref="Q349:Q350"/>
    <mergeCell ref="S349:Z349"/>
    <mergeCell ref="AC349:AD349"/>
    <mergeCell ref="AE349:AF349"/>
    <mergeCell ref="AG349:AH349"/>
    <mergeCell ref="AI349:AJ349"/>
    <mergeCell ref="AK349:AL349"/>
    <mergeCell ref="AO349:AP349"/>
    <mergeCell ref="AQ349:AR349"/>
    <mergeCell ref="AS349:AT349"/>
    <mergeCell ref="AU349:AV349"/>
    <mergeCell ref="AW349:AX349"/>
    <mergeCell ref="B351:H376"/>
    <mergeCell ref="A380:J380"/>
    <mergeCell ref="A381:J381"/>
    <mergeCell ref="A382:A383"/>
    <mergeCell ref="B382:H382"/>
    <mergeCell ref="I382:I383"/>
    <mergeCell ref="J382:J383"/>
    <mergeCell ref="K382:K383"/>
    <mergeCell ref="L382:L383"/>
    <mergeCell ref="M382:M383"/>
    <mergeCell ref="N382:N383"/>
    <mergeCell ref="O382:O383"/>
    <mergeCell ref="P382:P383"/>
    <mergeCell ref="Q382:Q383"/>
    <mergeCell ref="S382:Z382"/>
    <mergeCell ref="AC382:AD382"/>
    <mergeCell ref="AE382:AF382"/>
    <mergeCell ref="AG382:AH382"/>
    <mergeCell ref="AI382:AJ382"/>
    <mergeCell ref="AK382:AL382"/>
    <mergeCell ref="AO382:AP382"/>
    <mergeCell ref="AQ382:AR382"/>
    <mergeCell ref="AS382:AT382"/>
    <mergeCell ref="AU382:AV382"/>
    <mergeCell ref="AW382:AX382"/>
    <mergeCell ref="B384:H409"/>
    <mergeCell ref="A413:J413"/>
    <mergeCell ref="A414:J414"/>
    <mergeCell ref="A415:A416"/>
    <mergeCell ref="B415:H415"/>
    <mergeCell ref="I415:I416"/>
    <mergeCell ref="J415:J416"/>
    <mergeCell ref="K415:K416"/>
    <mergeCell ref="L415:L416"/>
    <mergeCell ref="M415:M416"/>
    <mergeCell ref="N415:N416"/>
    <mergeCell ref="O415:O416"/>
    <mergeCell ref="P415:P416"/>
    <mergeCell ref="Q415:Q416"/>
    <mergeCell ref="S415:Z415"/>
    <mergeCell ref="AC415:AD415"/>
    <mergeCell ref="AE415:AF415"/>
    <mergeCell ref="AG415:AH415"/>
    <mergeCell ref="AI415:AJ415"/>
    <mergeCell ref="AK415:AL415"/>
    <mergeCell ref="AO415:AP415"/>
    <mergeCell ref="AQ415:AR415"/>
    <mergeCell ref="AS415:AT415"/>
    <mergeCell ref="AU415:AV415"/>
    <mergeCell ref="AW415:AX415"/>
    <mergeCell ref="B417:H442"/>
    <mergeCell ref="A446:J446"/>
    <mergeCell ref="A447:J447"/>
    <mergeCell ref="A448:A449"/>
    <mergeCell ref="B448:H448"/>
    <mergeCell ref="I448:I449"/>
    <mergeCell ref="J448:J449"/>
    <mergeCell ref="K448:K449"/>
    <mergeCell ref="L448:L449"/>
    <mergeCell ref="M448:M449"/>
    <mergeCell ref="N448:N449"/>
    <mergeCell ref="O448:O449"/>
    <mergeCell ref="P448:P449"/>
    <mergeCell ref="Q448:Q449"/>
    <mergeCell ref="S448:Z448"/>
    <mergeCell ref="AC448:AD448"/>
    <mergeCell ref="AE448:AF448"/>
    <mergeCell ref="AG448:AH448"/>
    <mergeCell ref="AI448:AJ448"/>
    <mergeCell ref="AK448:AL448"/>
    <mergeCell ref="AO448:AP448"/>
    <mergeCell ref="AQ448:AR448"/>
    <mergeCell ref="AS448:AT448"/>
    <mergeCell ref="AU448:AV448"/>
    <mergeCell ref="AW448:AX448"/>
    <mergeCell ref="B450:H475"/>
    <mergeCell ref="A480:J480"/>
    <mergeCell ref="A481:A482"/>
    <mergeCell ref="B481:H481"/>
    <mergeCell ref="I481:I482"/>
    <mergeCell ref="J481:J482"/>
    <mergeCell ref="K481:K482"/>
    <mergeCell ref="L481:L482"/>
    <mergeCell ref="M481:M482"/>
    <mergeCell ref="N481:N482"/>
    <mergeCell ref="O481:O482"/>
    <mergeCell ref="P481:P482"/>
    <mergeCell ref="Q481:Q482"/>
    <mergeCell ref="S481:Z481"/>
    <mergeCell ref="AC481:AD481"/>
    <mergeCell ref="AE481:AF481"/>
    <mergeCell ref="AG481:AH481"/>
    <mergeCell ref="AI481:AJ481"/>
    <mergeCell ref="AK481:AL481"/>
    <mergeCell ref="AO481:AP481"/>
    <mergeCell ref="AQ481:AR481"/>
    <mergeCell ref="AS481:AT481"/>
    <mergeCell ref="AU481:AV481"/>
    <mergeCell ref="AW481:AX481"/>
    <mergeCell ref="B483:H50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&amp;C&amp;"Sans,Regular"Times New Roman,Regular"2&amp;A</oddHeader>
    <oddFooter>&amp;C&amp;"Sans,Regular"Times New Roman,Regular"2Page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5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0" topLeftCell="D1" activePane="topRight" state="frozen"/>
      <selection pane="topLeft" activeCell="A1" activeCellId="0" sqref="A1"/>
      <selection pane="topRight" activeCell="Q15" activeCellId="0" sqref="Q15"/>
    </sheetView>
  </sheetViews>
  <sheetFormatPr defaultColWidth="9.8671875" defaultRowHeight="13.8" zeroHeight="false" outlineLevelRow="0" outlineLevelCol="0"/>
  <cols>
    <col collapsed="false" customWidth="true" hidden="false" outlineLevel="0" max="1" min="1" style="1" width="27.6"/>
    <col collapsed="false" customWidth="true" hidden="false" outlineLevel="0" max="8" min="2" style="35" width="10.35"/>
    <col collapsed="false" customWidth="true" hidden="false" outlineLevel="0" max="9" min="9" style="1" width="10.35"/>
    <col collapsed="false" customWidth="false" hidden="false" outlineLevel="0" max="10" min="10" style="35" width="9.85"/>
    <col collapsed="false" customWidth="true" hidden="false" outlineLevel="0" max="11" min="11" style="36" width="8.63"/>
    <col collapsed="false" customWidth="false" hidden="false" outlineLevel="0" max="12" min="12" style="35" width="9.85"/>
    <col collapsed="false" customWidth="false" hidden="false" outlineLevel="0" max="13" min="13" style="36" width="9.85"/>
    <col collapsed="false" customWidth="false" hidden="false" outlineLevel="0" max="15" min="14" style="35" width="9.85"/>
    <col collapsed="false" customWidth="false" hidden="false" outlineLevel="0" max="16" min="16" style="1" width="9.85"/>
    <col collapsed="false" customWidth="false" hidden="false" outlineLevel="0" max="17" min="17" style="35" width="9.85"/>
    <col collapsed="false" customWidth="false" hidden="false" outlineLevel="0" max="1022" min="18" style="1" width="9.85"/>
    <col collapsed="false" customWidth="false" hidden="false" outlineLevel="0" max="1024" min="1023" style="96" width="9.85"/>
  </cols>
  <sheetData>
    <row r="1" customFormat="false" ht="17.35" hidden="false" customHeight="false" outlineLevel="0" collapsed="false">
      <c r="A1" s="37"/>
      <c r="B1" s="97"/>
      <c r="C1" s="97"/>
      <c r="D1" s="97"/>
      <c r="E1" s="97"/>
      <c r="F1" s="97"/>
      <c r="G1" s="97"/>
      <c r="H1" s="97"/>
      <c r="I1" s="37"/>
      <c r="J1" s="37"/>
    </row>
    <row r="2" customFormat="false" ht="17.35" hidden="false" customHeight="false" outlineLevel="0" collapsed="false">
      <c r="A2" s="37"/>
      <c r="B2" s="37"/>
      <c r="C2" s="37"/>
      <c r="D2" s="37"/>
      <c r="E2" s="37"/>
      <c r="F2" s="37"/>
      <c r="G2" s="37"/>
      <c r="H2" s="37"/>
      <c r="I2" s="37"/>
      <c r="J2" s="37"/>
    </row>
    <row r="3" customFormat="false" ht="17.35" hidden="false" customHeight="false" outlineLevel="0" collapsed="false">
      <c r="A3" s="37"/>
      <c r="B3" s="37"/>
      <c r="C3" s="37"/>
      <c r="D3" s="37"/>
      <c r="E3" s="37"/>
      <c r="F3" s="37"/>
      <c r="G3" s="37"/>
      <c r="H3" s="37"/>
      <c r="I3" s="37"/>
      <c r="J3" s="37"/>
    </row>
    <row r="4" customFormat="false" ht="17.35" hidden="false" customHeight="false" outlineLevel="0" collapsed="false">
      <c r="A4" s="37" t="s">
        <v>205</v>
      </c>
      <c r="B4" s="37"/>
      <c r="C4" s="37"/>
      <c r="D4" s="37"/>
      <c r="E4" s="37"/>
      <c r="F4" s="37"/>
      <c r="G4" s="37"/>
      <c r="H4" s="37"/>
      <c r="I4" s="37"/>
      <c r="J4" s="37"/>
    </row>
    <row r="5" customFormat="false" ht="17.35" hidden="false" customHeight="false" outlineLevel="0" collapsed="false">
      <c r="A5" s="37" t="s">
        <v>229</v>
      </c>
      <c r="B5" s="37"/>
      <c r="C5" s="37"/>
      <c r="D5" s="37"/>
      <c r="E5" s="37"/>
      <c r="F5" s="37"/>
      <c r="G5" s="37"/>
      <c r="H5" s="37"/>
      <c r="I5" s="37"/>
      <c r="J5" s="37"/>
    </row>
    <row r="6" customFormat="false" ht="17.35" hidden="false" customHeight="false" outlineLevel="0" collapsed="false">
      <c r="A6" s="37" t="s">
        <v>2</v>
      </c>
      <c r="B6" s="37"/>
      <c r="C6" s="37"/>
      <c r="D6" s="37"/>
      <c r="E6" s="37"/>
      <c r="F6" s="37"/>
      <c r="G6" s="37"/>
      <c r="H6" s="37"/>
      <c r="I6" s="37"/>
      <c r="J6" s="37"/>
    </row>
    <row r="7" customFormat="false" ht="15" hidden="false" customHeight="false" outlineLevel="0" collapsed="false">
      <c r="A7" s="38"/>
      <c r="B7" s="98"/>
      <c r="C7" s="98"/>
      <c r="D7" s="98"/>
      <c r="E7" s="98"/>
      <c r="F7" s="98"/>
      <c r="G7" s="98"/>
      <c r="H7" s="98"/>
      <c r="I7" s="38"/>
      <c r="J7" s="38"/>
    </row>
    <row r="8" customFormat="false" ht="15" hidden="false" customHeight="false" outlineLevel="0" collapsed="false">
      <c r="A8" s="38"/>
      <c r="B8" s="98"/>
      <c r="C8" s="98"/>
      <c r="D8" s="98"/>
      <c r="E8" s="98"/>
      <c r="F8" s="98"/>
      <c r="G8" s="98"/>
      <c r="H8" s="98"/>
      <c r="I8" s="38"/>
      <c r="J8" s="38"/>
    </row>
    <row r="9" customFormat="false" ht="13.8" hidden="false" customHeight="false" outlineLevel="0" collapsed="false">
      <c r="A9" s="39"/>
      <c r="B9" s="99"/>
      <c r="C9" s="99"/>
      <c r="D9" s="99"/>
      <c r="E9" s="99"/>
      <c r="F9" s="99"/>
      <c r="G9" s="99"/>
      <c r="H9" s="99"/>
      <c r="I9" s="39"/>
      <c r="J9" s="39"/>
    </row>
    <row r="10" customFormat="false" ht="13.8" hidden="false" customHeight="false" outlineLevel="0" collapsed="false">
      <c r="A10" s="39"/>
      <c r="B10" s="99"/>
      <c r="C10" s="99"/>
      <c r="D10" s="99"/>
      <c r="E10" s="99"/>
      <c r="F10" s="99"/>
      <c r="G10" s="99"/>
      <c r="H10" s="99"/>
      <c r="I10" s="39"/>
      <c r="J10" s="39"/>
    </row>
    <row r="11" customFormat="false" ht="12.8" hidden="false" customHeight="false" outlineLevel="0" collapsed="false">
      <c r="A11" s="40" t="s">
        <v>6</v>
      </c>
      <c r="B11" s="40"/>
      <c r="C11" s="40"/>
      <c r="D11" s="40"/>
      <c r="E11" s="40"/>
      <c r="F11" s="40"/>
      <c r="G11" s="40"/>
      <c r="H11" s="40"/>
      <c r="I11" s="40"/>
      <c r="J11" s="4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40" t="s">
        <v>7</v>
      </c>
      <c r="B12" s="40"/>
      <c r="C12" s="40"/>
      <c r="D12" s="40"/>
      <c r="E12" s="40"/>
      <c r="F12" s="40"/>
      <c r="G12" s="40"/>
      <c r="H12" s="40"/>
      <c r="I12" s="40"/>
      <c r="J12" s="4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true" outlineLevel="0" collapsed="false">
      <c r="A13" s="41" t="s">
        <v>8</v>
      </c>
      <c r="B13" s="42" t="s">
        <v>206</v>
      </c>
      <c r="C13" s="42"/>
      <c r="D13" s="42"/>
      <c r="E13" s="42"/>
      <c r="F13" s="42"/>
      <c r="G13" s="42"/>
      <c r="H13" s="42"/>
      <c r="I13" s="41" t="s">
        <v>10</v>
      </c>
      <c r="J13" s="43" t="s">
        <v>11</v>
      </c>
      <c r="K13" s="44" t="s">
        <v>207</v>
      </c>
      <c r="L13" s="43" t="s">
        <v>208</v>
      </c>
      <c r="M13" s="44" t="s">
        <v>209</v>
      </c>
      <c r="N13" s="43" t="s">
        <v>12</v>
      </c>
      <c r="O13" s="43" t="s">
        <v>210</v>
      </c>
      <c r="P13" s="41" t="s">
        <v>211</v>
      </c>
      <c r="Q13" s="43" t="s">
        <v>212</v>
      </c>
      <c r="S13" s="45" t="s">
        <v>213</v>
      </c>
      <c r="T13" s="45"/>
      <c r="U13" s="45"/>
      <c r="V13" s="45"/>
      <c r="W13" s="45"/>
      <c r="X13" s="45"/>
      <c r="Y13" s="45"/>
      <c r="Z13" s="45"/>
      <c r="AC13" s="46" t="s">
        <v>214</v>
      </c>
      <c r="AD13" s="46"/>
      <c r="AE13" s="46" t="s">
        <v>215</v>
      </c>
      <c r="AF13" s="46"/>
      <c r="AG13" s="46" t="s">
        <v>216</v>
      </c>
      <c r="AH13" s="46"/>
      <c r="AI13" s="46" t="s">
        <v>217</v>
      </c>
      <c r="AJ13" s="46"/>
      <c r="AK13" s="46" t="s">
        <v>218</v>
      </c>
      <c r="AL13" s="46"/>
      <c r="AM13" s="47" t="s">
        <v>219</v>
      </c>
      <c r="AO13" s="46" t="s">
        <v>214</v>
      </c>
      <c r="AP13" s="46"/>
      <c r="AQ13" s="46" t="s">
        <v>215</v>
      </c>
      <c r="AR13" s="46"/>
      <c r="AS13" s="46" t="s">
        <v>216</v>
      </c>
      <c r="AT13" s="46"/>
      <c r="AU13" s="46" t="s">
        <v>217</v>
      </c>
      <c r="AV13" s="46"/>
      <c r="AW13" s="47" t="s">
        <v>218</v>
      </c>
      <c r="AX13" s="47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37.3" hidden="false" customHeight="false" outlineLevel="0" collapsed="false">
      <c r="A14" s="41"/>
      <c r="B14" s="46" t="s">
        <v>63</v>
      </c>
      <c r="C14" s="46" t="s">
        <v>64</v>
      </c>
      <c r="D14" s="46" t="s">
        <v>65</v>
      </c>
      <c r="E14" s="46" t="s">
        <v>66</v>
      </c>
      <c r="F14" s="46" t="s">
        <v>67</v>
      </c>
      <c r="G14" s="46" t="s">
        <v>68</v>
      </c>
      <c r="H14" s="46" t="s">
        <v>69</v>
      </c>
      <c r="I14" s="41"/>
      <c r="J14" s="43"/>
      <c r="K14" s="44"/>
      <c r="L14" s="43"/>
      <c r="M14" s="44"/>
      <c r="N14" s="43"/>
      <c r="O14" s="43"/>
      <c r="P14" s="41"/>
      <c r="Q14" s="43"/>
      <c r="S14" s="46" t="s">
        <v>63</v>
      </c>
      <c r="T14" s="46" t="s">
        <v>64</v>
      </c>
      <c r="U14" s="46" t="s">
        <v>65</v>
      </c>
      <c r="V14" s="46" t="s">
        <v>66</v>
      </c>
      <c r="W14" s="46" t="s">
        <v>67</v>
      </c>
      <c r="X14" s="46" t="s">
        <v>68</v>
      </c>
      <c r="Y14" s="46" t="s">
        <v>69</v>
      </c>
      <c r="Z14" s="41" t="s">
        <v>21</v>
      </c>
      <c r="AC14" s="46" t="s">
        <v>220</v>
      </c>
      <c r="AD14" s="46" t="s">
        <v>221</v>
      </c>
      <c r="AE14" s="46" t="s">
        <v>220</v>
      </c>
      <c r="AF14" s="46" t="s">
        <v>221</v>
      </c>
      <c r="AG14" s="46" t="s">
        <v>220</v>
      </c>
      <c r="AH14" s="46" t="s">
        <v>221</v>
      </c>
      <c r="AI14" s="46" t="s">
        <v>220</v>
      </c>
      <c r="AJ14" s="46" t="s">
        <v>221</v>
      </c>
      <c r="AK14" s="46" t="s">
        <v>220</v>
      </c>
      <c r="AL14" s="46" t="s">
        <v>221</v>
      </c>
      <c r="AM14" s="48" t="s">
        <v>222</v>
      </c>
      <c r="AO14" s="46" t="s">
        <v>223</v>
      </c>
      <c r="AP14" s="46" t="s">
        <v>224</v>
      </c>
      <c r="AQ14" s="46" t="s">
        <v>223</v>
      </c>
      <c r="AR14" s="46" t="s">
        <v>224</v>
      </c>
      <c r="AS14" s="46" t="s">
        <v>223</v>
      </c>
      <c r="AT14" s="46" t="s">
        <v>224</v>
      </c>
      <c r="AU14" s="46" t="s">
        <v>223</v>
      </c>
      <c r="AV14" s="46" t="s">
        <v>224</v>
      </c>
      <c r="AW14" s="46" t="s">
        <v>223</v>
      </c>
      <c r="AX14" s="48" t="s">
        <v>224</v>
      </c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49" t="s">
        <v>22</v>
      </c>
      <c r="B15" s="52"/>
      <c r="C15" s="52"/>
      <c r="D15" s="52"/>
      <c r="E15" s="52"/>
      <c r="F15" s="52"/>
      <c r="G15" s="52"/>
      <c r="H15" s="52"/>
      <c r="I15" s="51" t="n">
        <f aca="false">AO15+AQ15+AS15+AU15+AW15</f>
        <v>0.0830191255229973</v>
      </c>
      <c r="J15" s="52" t="n">
        <f aca="false">ROUND(AP15+AR15+AT15+AV15+AX15,0)</f>
        <v>1011247</v>
      </c>
      <c r="K15" s="51" t="n">
        <f aca="false">I15-DatosMinisterio!J15</f>
        <v>0</v>
      </c>
      <c r="L15" s="53" t="n">
        <f aca="false">J15-DatosMinisterio!K15</f>
        <v>0</v>
      </c>
      <c r="M15" s="54" t="n">
        <f aca="false">P50/P$77</f>
        <v>0.168835394814812</v>
      </c>
      <c r="N15" s="53" t="n">
        <f aca="false">ROUND(N$42*M15,0)</f>
        <v>39074750</v>
      </c>
      <c r="O15" s="53" t="n">
        <f aca="false">N15-DatosMinisterio!L15</f>
        <v>3280</v>
      </c>
      <c r="P15" s="55" t="n">
        <f aca="false">N15+J15</f>
        <v>40085997</v>
      </c>
      <c r="Q15" s="53" t="n">
        <f aca="false">P15-DatosMinisterio!M15</f>
        <v>3280</v>
      </c>
      <c r="S15" s="56" t="n">
        <f aca="false">B15+DatosMinisterio!B15</f>
        <v>32434</v>
      </c>
      <c r="T15" s="56" t="n">
        <f aca="false">C15+DatosMinisterio!C15</f>
        <v>78</v>
      </c>
      <c r="U15" s="56" t="n">
        <f aca="false">D15+DatosMinisterio!D15</f>
        <v>2346.14576479301</v>
      </c>
      <c r="V15" s="56" t="n">
        <f aca="false">E15+DatosMinisterio!E15</f>
        <v>1665.73769585944</v>
      </c>
      <c r="W15" s="56" t="n">
        <f aca="false">F15+DatosMinisterio!F15</f>
        <v>830.5</v>
      </c>
      <c r="X15" s="56" t="n">
        <f aca="false">G15+DatosMinisterio!G15</f>
        <v>2432</v>
      </c>
      <c r="Y15" s="56" t="n">
        <f aca="false">H15+DatosMinisterio!H15</f>
        <v>290</v>
      </c>
      <c r="Z15" s="56" t="n">
        <f aca="false">X15+0.33*Y15</f>
        <v>2527.7</v>
      </c>
      <c r="AC15" s="57" t="n">
        <f aca="false">IF(T15&gt;0,S15/T15,0)</f>
        <v>415.820512820513</v>
      </c>
      <c r="AD15" s="58" t="n">
        <f aca="false">EXP((((AC15-AC42)/AC43+2)/4-1.9)^3)</f>
        <v>0.702845181291228</v>
      </c>
      <c r="AE15" s="59" t="n">
        <f aca="false">S15/U15</f>
        <v>13.8243754871137</v>
      </c>
      <c r="AF15" s="58" t="n">
        <f aca="false">EXP((((AE15-AE42)/AE43+2)/4-1.9)^3)</f>
        <v>0.00569424270350804</v>
      </c>
      <c r="AG15" s="58" t="n">
        <f aca="false">V15/U15</f>
        <v>0.709989004458297</v>
      </c>
      <c r="AH15" s="58" t="n">
        <f aca="false">EXP((((AG15-AG42)/AG43+2)/4-1.9)^3)</f>
        <v>0.05423933613312</v>
      </c>
      <c r="AI15" s="58" t="n">
        <f aca="false">W15/U15</f>
        <v>0.353984825863226</v>
      </c>
      <c r="AJ15" s="58" t="n">
        <f aca="false">EXP((((AI15-AI42)/AI43+2)/4-1.9)^3)</f>
        <v>0.395956397232661</v>
      </c>
      <c r="AK15" s="58" t="n">
        <f aca="false">Z15/U15</f>
        <v>1.07738403893375</v>
      </c>
      <c r="AL15" s="58" t="n">
        <f aca="false">EXP((((AK15-AK42)/AK43+2)/4-1.9)^3)</f>
        <v>0.381219450189434</v>
      </c>
      <c r="AM15" s="58" t="n">
        <f aca="false">0.01*AD15+0.15*AF15+0.24*AH15+0.25*AJ15+0.35*AL15</f>
        <v>0.253315935764854</v>
      </c>
      <c r="AO15" s="51" t="n">
        <f aca="false">0.01*AD15/$AM$42</f>
        <v>0.00230343156867219</v>
      </c>
      <c r="AP15" s="52" t="n">
        <f aca="false">AO15*$J$42</f>
        <v>28057.8511673865</v>
      </c>
      <c r="AQ15" s="51" t="n">
        <f aca="false">0.15*AF15/$AM$42</f>
        <v>0.000279925766415126</v>
      </c>
      <c r="AR15" s="52" t="n">
        <f aca="false">AQ15*$J$42</f>
        <v>3409.74552871988</v>
      </c>
      <c r="AS15" s="51" t="n">
        <f aca="false">0.24*AH15/$AM$42</f>
        <v>0.00426620037886548</v>
      </c>
      <c r="AT15" s="52" t="n">
        <f aca="false">AS15*$J$42</f>
        <v>51966.1260653195</v>
      </c>
      <c r="AU15" s="51" t="n">
        <f aca="false">0.25*AJ15/$AM$42</f>
        <v>0.0324416560531806</v>
      </c>
      <c r="AV15" s="52" t="n">
        <f aca="false">AU15*$J$42</f>
        <v>395168.30868494</v>
      </c>
      <c r="AW15" s="51" t="n">
        <f aca="false">0.35*AL15/$AM$42</f>
        <v>0.0437279117558638</v>
      </c>
      <c r="AX15" s="52" t="n">
        <f aca="false">AW15*$J$42</f>
        <v>532644.970483708</v>
      </c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0" t="s">
        <v>23</v>
      </c>
      <c r="B16" s="53"/>
      <c r="C16" s="53"/>
      <c r="D16" s="53"/>
      <c r="E16" s="53"/>
      <c r="F16" s="53"/>
      <c r="G16" s="53"/>
      <c r="H16" s="53"/>
      <c r="I16" s="54" t="n">
        <f aca="false">AO16+AQ16+AS16+AU16+AW16</f>
        <v>0.071767001489533</v>
      </c>
      <c r="J16" s="53" t="n">
        <f aca="false">ROUND(AP16+AR16+AT16+AV16+AX16,0)</f>
        <v>874186</v>
      </c>
      <c r="K16" s="54" t="n">
        <f aca="false">I16-DatosMinisterio!J16</f>
        <v>0</v>
      </c>
      <c r="L16" s="53" t="n">
        <f aca="false">J16-DatosMinisterio!K16</f>
        <v>0</v>
      </c>
      <c r="M16" s="54" t="n">
        <f aca="false">P51/P$77</f>
        <v>0.111825285139774</v>
      </c>
      <c r="N16" s="53" t="n">
        <f aca="false">ROUND(N$42*M16,0)</f>
        <v>25880503</v>
      </c>
      <c r="O16" s="53" t="n">
        <f aca="false">N16-DatosMinisterio!L16</f>
        <v>2930</v>
      </c>
      <c r="P16" s="55" t="n">
        <f aca="false">N16+J16</f>
        <v>26754689</v>
      </c>
      <c r="Q16" s="53" t="n">
        <f aca="false">P16-DatosMinisterio!M16</f>
        <v>2930</v>
      </c>
      <c r="S16" s="55" t="n">
        <f aca="false">B16+DatosMinisterio!B16</f>
        <v>26579</v>
      </c>
      <c r="T16" s="55" t="n">
        <f aca="false">C16+DatosMinisterio!C16</f>
        <v>79</v>
      </c>
      <c r="U16" s="55" t="n">
        <f aca="false">D16+DatosMinisterio!D16</f>
        <v>2252.28195587828</v>
      </c>
      <c r="V16" s="55" t="n">
        <f aca="false">E16+DatosMinisterio!E16</f>
        <v>1588.93650133282</v>
      </c>
      <c r="W16" s="55" t="n">
        <f aca="false">F16+DatosMinisterio!F16</f>
        <v>768</v>
      </c>
      <c r="X16" s="55" t="n">
        <f aca="false">G16+DatosMinisterio!G16</f>
        <v>2216</v>
      </c>
      <c r="Y16" s="55" t="n">
        <f aca="false">H16+DatosMinisterio!H16</f>
        <v>183</v>
      </c>
      <c r="Z16" s="55" t="n">
        <f aca="false">X16+0.33*Y16</f>
        <v>2276.39</v>
      </c>
      <c r="AC16" s="61" t="n">
        <f aca="false">IF(T16&gt;0,S16/T16,0)</f>
        <v>336.443037974684</v>
      </c>
      <c r="AD16" s="62" t="n">
        <f aca="false">EXP((((AC16-AC42)/AC43+2)/4-1.9)^3)</f>
        <v>0.43578109228048</v>
      </c>
      <c r="AE16" s="63" t="n">
        <f aca="false">S16/U16</f>
        <v>11.8009203646244</v>
      </c>
      <c r="AF16" s="62" t="n">
        <f aca="false">EXP((((AE16-AE42)/AE43+2)/4-1.9)^3)</f>
        <v>0.00199208989312457</v>
      </c>
      <c r="AG16" s="62" t="n">
        <f aca="false">V16/U16</f>
        <v>0.705478502452066</v>
      </c>
      <c r="AH16" s="62" t="n">
        <f aca="false">EXP((((AG16-AG42)/AG43+2)/4-1.9)^3)</f>
        <v>0.0508021110742919</v>
      </c>
      <c r="AI16" s="62" t="n">
        <f aca="false">W16/U16</f>
        <v>0.340987502917022</v>
      </c>
      <c r="AJ16" s="62" t="n">
        <f aca="false">EXP((((AI16-AI42)/AI43+2)/4-1.9)^3)</f>
        <v>0.362607640367638</v>
      </c>
      <c r="AK16" s="62" t="n">
        <f aca="false">Z16/U16</f>
        <v>1.01070383042354</v>
      </c>
      <c r="AL16" s="62" t="n">
        <f aca="false">EXP((((AK16-AK42)/AK43+2)/4-1.9)^3)</f>
        <v>0.318518091943233</v>
      </c>
      <c r="AM16" s="62" t="n">
        <f aca="false">0.01*AD16+0.15*AF16+0.24*AH16+0.25*AJ16+0.35*AL16</f>
        <v>0.218982373336645</v>
      </c>
      <c r="AO16" s="54" t="n">
        <f aca="false">0.01*AD16/$AM$42</f>
        <v>0.00142818354839567</v>
      </c>
      <c r="AP16" s="53" t="n">
        <f aca="false">AO16*$J$42</f>
        <v>17396.5495591845</v>
      </c>
      <c r="AQ16" s="54" t="n">
        <f aca="false">0.15*AF16/$AM$42</f>
        <v>9.79300179385012E-005</v>
      </c>
      <c r="AR16" s="53" t="n">
        <f aca="false">AQ16*$J$42</f>
        <v>1192.87497206695</v>
      </c>
      <c r="AS16" s="54" t="n">
        <f aca="false">0.24*AH16/$AM$42</f>
        <v>0.00399584509995447</v>
      </c>
      <c r="AT16" s="53" t="n">
        <f aca="false">AS16*$J$42</f>
        <v>48672.9576112746</v>
      </c>
      <c r="AU16" s="54" t="n">
        <f aca="false">0.25*AJ16/$AM$42</f>
        <v>0.0297093125234952</v>
      </c>
      <c r="AV16" s="53" t="n">
        <f aca="false">AU16*$J$42</f>
        <v>361885.927242943</v>
      </c>
      <c r="AW16" s="54" t="n">
        <f aca="false">0.35*AL16/$AM$42</f>
        <v>0.0365357302997491</v>
      </c>
      <c r="AX16" s="53" t="n">
        <f aca="false">AW16*$J$42</f>
        <v>445037.784922372</v>
      </c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0" t="s">
        <v>24</v>
      </c>
      <c r="B17" s="53"/>
      <c r="C17" s="53"/>
      <c r="D17" s="53"/>
      <c r="E17" s="53"/>
      <c r="F17" s="53"/>
      <c r="G17" s="53"/>
      <c r="H17" s="53"/>
      <c r="I17" s="54" t="n">
        <f aca="false">AO17+AQ17+AS17+AU17+AW17</f>
        <v>0.0529896079185312</v>
      </c>
      <c r="J17" s="53" t="n">
        <f aca="false">ROUND(AP17+AR17+AT17+AV17+AX17,0)</f>
        <v>645461</v>
      </c>
      <c r="K17" s="54" t="n">
        <f aca="false">I17-DatosMinisterio!J17</f>
        <v>-2.56739074444567E-016</v>
      </c>
      <c r="L17" s="53" t="n">
        <f aca="false">J17-DatosMinisterio!K17</f>
        <v>0</v>
      </c>
      <c r="M17" s="54" t="n">
        <f aca="false">P52/P$77</f>
        <v>0.0694847219964029</v>
      </c>
      <c r="N17" s="53" t="n">
        <f aca="false">ROUND(N$42*M17,0)</f>
        <v>16081332</v>
      </c>
      <c r="O17" s="53" t="n">
        <f aca="false">N17-DatosMinisterio!L17</f>
        <v>-404</v>
      </c>
      <c r="P17" s="55" t="n">
        <f aca="false">N17+J17</f>
        <v>16726793</v>
      </c>
      <c r="Q17" s="53" t="n">
        <f aca="false">P17-DatosMinisterio!M17</f>
        <v>-404</v>
      </c>
      <c r="S17" s="55" t="n">
        <f aca="false">B17+DatosMinisterio!B17</f>
        <v>25023</v>
      </c>
      <c r="T17" s="55" t="n">
        <f aca="false">C17+DatosMinisterio!C17</f>
        <v>97</v>
      </c>
      <c r="U17" s="55" t="n">
        <f aca="false">D17+DatosMinisterio!D17</f>
        <v>1474.37764661018</v>
      </c>
      <c r="V17" s="55" t="n">
        <f aca="false">E17+DatosMinisterio!E17</f>
        <v>1208.6156653999</v>
      </c>
      <c r="W17" s="55" t="n">
        <f aca="false">F17+DatosMinisterio!F17</f>
        <v>418</v>
      </c>
      <c r="X17" s="55" t="n">
        <f aca="false">G17+DatosMinisterio!G17</f>
        <v>1122</v>
      </c>
      <c r="Y17" s="55" t="n">
        <f aca="false">H17+DatosMinisterio!H17</f>
        <v>83</v>
      </c>
      <c r="Z17" s="55" t="n">
        <f aca="false">X17+0.33*Y17</f>
        <v>1149.39</v>
      </c>
      <c r="AC17" s="61" t="n">
        <f aca="false">IF(T17&gt;0,S17/T17,0)</f>
        <v>257.969072164948</v>
      </c>
      <c r="AD17" s="62" t="n">
        <f aca="false">EXP((((AC17-AC42)/AC43+2)/4-1.9)^3)</f>
        <v>0.200841463146132</v>
      </c>
      <c r="AE17" s="63" t="n">
        <f aca="false">S17/U17</f>
        <v>16.9719067957465</v>
      </c>
      <c r="AF17" s="62" t="n">
        <f aca="false">EXP((((AE17-AE42)/AE43+2)/4-1.9)^3)</f>
        <v>0.0227998381978288</v>
      </c>
      <c r="AG17" s="62" t="n">
        <f aca="false">V17/U17</f>
        <v>0.8197463303779</v>
      </c>
      <c r="AH17" s="62" t="n">
        <f aca="false">EXP((((AG17-AG42)/AG43+2)/4-1.9)^3)</f>
        <v>0.201533500040934</v>
      </c>
      <c r="AI17" s="62" t="n">
        <f aca="false">W17/U17</f>
        <v>0.283509452928187</v>
      </c>
      <c r="AJ17" s="62" t="n">
        <f aca="false">EXP((((AI17-AI42)/AI43+2)/4-1.9)^3)</f>
        <v>0.229815829352023</v>
      </c>
      <c r="AK17" s="62" t="n">
        <f aca="false">Z17/U17</f>
        <v>0.779576387801744</v>
      </c>
      <c r="AL17" s="62" t="n">
        <f aca="false">EXP((((AK17-AK42)/AK43+2)/4-1.9)^3)</f>
        <v>0.14410456412043</v>
      </c>
      <c r="AM17" s="62" t="n">
        <f aca="false">0.01*AD17+0.15*AF17+0.24*AH17+0.25*AJ17+0.35*AL17</f>
        <v>0.161686985151116</v>
      </c>
      <c r="AO17" s="54" t="n">
        <f aca="false">0.01*AD17/$AM$42</f>
        <v>0.000658216885913913</v>
      </c>
      <c r="AP17" s="53" t="n">
        <f aca="false">AO17*$J$42</f>
        <v>8017.6687998937</v>
      </c>
      <c r="AQ17" s="54" t="n">
        <f aca="false">0.15*AF17/$AM$42</f>
        <v>0.00112082721337751</v>
      </c>
      <c r="AR17" s="53" t="n">
        <f aca="false">AQ17*$J$42</f>
        <v>13652.6752368124</v>
      </c>
      <c r="AS17" s="54" t="n">
        <f aca="false">0.24*AH17/$AM$42</f>
        <v>0.0158516374927331</v>
      </c>
      <c r="AT17" s="53" t="n">
        <f aca="false">AS17*$J$42</f>
        <v>193087.084322133</v>
      </c>
      <c r="AU17" s="54" t="n">
        <f aca="false">0.25*AJ17/$AM$42</f>
        <v>0.0188293613729239</v>
      </c>
      <c r="AV17" s="53" t="n">
        <f aca="false">AU17*$J$42</f>
        <v>229358.417312558</v>
      </c>
      <c r="AW17" s="54" t="n">
        <f aca="false">0.35*AL17/$AM$42</f>
        <v>0.0165295649535828</v>
      </c>
      <c r="AX17" s="53" t="n">
        <f aca="false">AW17*$J$42</f>
        <v>201344.845506577</v>
      </c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0" t="s">
        <v>25</v>
      </c>
      <c r="B18" s="53"/>
      <c r="C18" s="53"/>
      <c r="D18" s="53"/>
      <c r="E18" s="53"/>
      <c r="F18" s="53"/>
      <c r="G18" s="53"/>
      <c r="H18" s="53"/>
      <c r="I18" s="54" t="n">
        <f aca="false">AO18+AQ18+AS18+AU18+AW18</f>
        <v>0.0883722007042019</v>
      </c>
      <c r="J18" s="53" t="n">
        <f aca="false">ROUND(AP18+AR18+AT18+AV18+AX18,0)</f>
        <v>1076452</v>
      </c>
      <c r="K18" s="54" t="n">
        <f aca="false">I18-DatosMinisterio!J18</f>
        <v>0</v>
      </c>
      <c r="L18" s="53" t="n">
        <f aca="false">J18-DatosMinisterio!K18</f>
        <v>0</v>
      </c>
      <c r="M18" s="54" t="n">
        <f aca="false">P53/P$77</f>
        <v>0.0633800006374177</v>
      </c>
      <c r="N18" s="53" t="n">
        <f aca="false">ROUND(N$42*M18,0)</f>
        <v>14668474</v>
      </c>
      <c r="O18" s="53" t="n">
        <f aca="false">N18-DatosMinisterio!L18</f>
        <v>1397</v>
      </c>
      <c r="P18" s="55" t="n">
        <f aca="false">N18+J18</f>
        <v>15744926</v>
      </c>
      <c r="Q18" s="53" t="n">
        <f aca="false">P18-DatosMinisterio!M18</f>
        <v>1397</v>
      </c>
      <c r="S18" s="55" t="n">
        <f aca="false">B18+DatosMinisterio!B18</f>
        <v>15411</v>
      </c>
      <c r="T18" s="55" t="n">
        <f aca="false">C18+DatosMinisterio!C18</f>
        <v>59</v>
      </c>
      <c r="U18" s="55" t="n">
        <f aca="false">D18+DatosMinisterio!D18</f>
        <v>658.482848130661</v>
      </c>
      <c r="V18" s="55" t="n">
        <f aca="false">E18+DatosMinisterio!E18</f>
        <v>564.917890039107</v>
      </c>
      <c r="W18" s="55" t="n">
        <f aca="false">F18+DatosMinisterio!F18</f>
        <v>206</v>
      </c>
      <c r="X18" s="55" t="n">
        <f aca="false">G18+DatosMinisterio!G18</f>
        <v>621</v>
      </c>
      <c r="Y18" s="55" t="n">
        <f aca="false">H18+DatosMinisterio!H18</f>
        <v>63</v>
      </c>
      <c r="Z18" s="55" t="n">
        <f aca="false">X18+0.33*Y18</f>
        <v>641.79</v>
      </c>
      <c r="AC18" s="61" t="n">
        <f aca="false">IF(T18&gt;0,S18/T18,0)</f>
        <v>261.203389830508</v>
      </c>
      <c r="AD18" s="62" t="n">
        <f aca="false">EXP((((AC18-AC42)/AC43+2)/4-1.9)^3)</f>
        <v>0.208791137505458</v>
      </c>
      <c r="AE18" s="63" t="n">
        <f aca="false">S18/U18</f>
        <v>23.403798661954</v>
      </c>
      <c r="AF18" s="62" t="n">
        <f aca="false">EXP((((AE18-AE42)/AE43+2)/4-1.9)^3)</f>
        <v>0.171325143358564</v>
      </c>
      <c r="AG18" s="62" t="n">
        <f aca="false">V18/U18</f>
        <v>0.857908283629298</v>
      </c>
      <c r="AH18" s="62" t="n">
        <f aca="false">EXP((((AG18-AG42)/AG43+2)/4-1.9)^3)</f>
        <v>0.283517153250649</v>
      </c>
      <c r="AI18" s="62" t="n">
        <f aca="false">W18/U18</f>
        <v>0.312840342895498</v>
      </c>
      <c r="AJ18" s="62" t="n">
        <f aca="false">EXP((((AI18-AI42)/AI43+2)/4-1.9)^3)</f>
        <v>0.294140348093307</v>
      </c>
      <c r="AK18" s="62" t="n">
        <f aca="false">Z18/U18</f>
        <v>0.9746495323636</v>
      </c>
      <c r="AL18" s="62" t="n">
        <f aca="false">EXP((((AK18-AK42)/AK43+2)/4-1.9)^3)</f>
        <v>0.286525333211486</v>
      </c>
      <c r="AM18" s="62" t="n">
        <f aca="false">0.01*AD18+0.15*AF18+0.24*AH18+0.25*AJ18+0.35*AL18</f>
        <v>0.269649753306342</v>
      </c>
      <c r="AO18" s="54" t="n">
        <f aca="false">0.01*AD18/$AM$42</f>
        <v>0.000684270320393318</v>
      </c>
      <c r="AP18" s="53" t="n">
        <f aca="false">AO18*$J$42</f>
        <v>8335.02287151641</v>
      </c>
      <c r="AQ18" s="54" t="n">
        <f aca="false">0.15*AF18/$AM$42</f>
        <v>0.00842224762061544</v>
      </c>
      <c r="AR18" s="53" t="n">
        <f aca="false">AQ18*$J$42</f>
        <v>102590.488663974</v>
      </c>
      <c r="AS18" s="54" t="n">
        <f aca="false">0.24*AH18/$AM$42</f>
        <v>0.022300069891051</v>
      </c>
      <c r="AT18" s="53" t="n">
        <f aca="false">AS18*$J$42</f>
        <v>271634.742935344</v>
      </c>
      <c r="AU18" s="54" t="n">
        <f aca="false">0.25*AJ18/$AM$42</f>
        <v>0.0240996232688693</v>
      </c>
      <c r="AV18" s="53" t="n">
        <f aca="false">AU18*$J$42</f>
        <v>293554.908278784</v>
      </c>
      <c r="AW18" s="54" t="n">
        <f aca="false">0.35*AL18/$AM$42</f>
        <v>0.0328659896032729</v>
      </c>
      <c r="AX18" s="53" t="n">
        <f aca="false">AW18*$J$42</f>
        <v>400337.06983059</v>
      </c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0" t="s">
        <v>26</v>
      </c>
      <c r="B19" s="53"/>
      <c r="C19" s="53"/>
      <c r="D19" s="53"/>
      <c r="E19" s="53"/>
      <c r="F19" s="53"/>
      <c r="G19" s="53"/>
      <c r="H19" s="53"/>
      <c r="I19" s="54" t="n">
        <f aca="false">AO19+AQ19+AS19+AU19+AW19</f>
        <v>0.0375872432338739</v>
      </c>
      <c r="J19" s="53" t="n">
        <f aca="false">ROUND(AP19+AR19+AT19+AV19+AX19,0)</f>
        <v>457846</v>
      </c>
      <c r="K19" s="54" t="n">
        <f aca="false">I19-DatosMinisterio!J19</f>
        <v>0</v>
      </c>
      <c r="L19" s="53" t="n">
        <f aca="false">J19-DatosMinisterio!K19</f>
        <v>0</v>
      </c>
      <c r="M19" s="54" t="n">
        <f aca="false">P54/P$77</f>
        <v>0.054302485323674</v>
      </c>
      <c r="N19" s="53" t="n">
        <f aca="false">ROUND(N$42*M19,0)</f>
        <v>12567602</v>
      </c>
      <c r="O19" s="53" t="n">
        <f aca="false">N19-DatosMinisterio!L19</f>
        <v>-394</v>
      </c>
      <c r="P19" s="55" t="n">
        <f aca="false">N19+J19</f>
        <v>13025448</v>
      </c>
      <c r="Q19" s="53" t="n">
        <f aca="false">P19-DatosMinisterio!M19</f>
        <v>-394</v>
      </c>
      <c r="S19" s="55" t="n">
        <f aca="false">B19+DatosMinisterio!B19</f>
        <v>18275</v>
      </c>
      <c r="T19" s="55" t="n">
        <f aca="false">C19+DatosMinisterio!C19</f>
        <v>110</v>
      </c>
      <c r="U19" s="55" t="n">
        <f aca="false">D19+DatosMinisterio!D19</f>
        <v>748.605566680802</v>
      </c>
      <c r="V19" s="55" t="n">
        <f aca="false">E19+DatosMinisterio!E19</f>
        <v>524.796362135348</v>
      </c>
      <c r="W19" s="55" t="n">
        <f aca="false">F19+DatosMinisterio!F19</f>
        <v>169</v>
      </c>
      <c r="X19" s="55" t="n">
        <f aca="false">G19+DatosMinisterio!G19</f>
        <v>533</v>
      </c>
      <c r="Y19" s="55" t="n">
        <f aca="false">H19+DatosMinisterio!H19</f>
        <v>5</v>
      </c>
      <c r="Z19" s="55" t="n">
        <f aca="false">X19+0.33*Y19</f>
        <v>534.65</v>
      </c>
      <c r="AC19" s="61" t="n">
        <f aca="false">IF(T19&gt;0,S19/T19,0)</f>
        <v>166.136363636364</v>
      </c>
      <c r="AD19" s="62" t="n">
        <f aca="false">EXP((((AC19-AC42)/AC43+2)/4-1.9)^3)</f>
        <v>0.0501594552319384</v>
      </c>
      <c r="AE19" s="63" t="n">
        <f aca="false">S19/U19</f>
        <v>24.4120546431794</v>
      </c>
      <c r="AF19" s="62" t="n">
        <f aca="false">EXP((((AE19-AE42)/AE43+2)/4-1.9)^3)</f>
        <v>0.215478716586324</v>
      </c>
      <c r="AG19" s="62" t="n">
        <f aca="false">V19/U19</f>
        <v>0.701031872448146</v>
      </c>
      <c r="AH19" s="62" t="n">
        <f aca="false">EXP((((AG19-AG42)/AG43+2)/4-1.9)^3)</f>
        <v>0.0475814942902107</v>
      </c>
      <c r="AI19" s="62" t="n">
        <f aca="false">W19/U19</f>
        <v>0.225753063458129</v>
      </c>
      <c r="AJ19" s="62" t="n">
        <f aca="false">EXP((((AI19-AI42)/AI43+2)/4-1.9)^3)</f>
        <v>0.128842600458978</v>
      </c>
      <c r="AK19" s="62" t="n">
        <f aca="false">Z19/U19</f>
        <v>0.714194528863248</v>
      </c>
      <c r="AL19" s="62" t="n">
        <f aca="false">EXP((((AK19-AK42)/AK43+2)/4-1.9)^3)</f>
        <v>0.109246282096159</v>
      </c>
      <c r="AM19" s="62" t="n">
        <f aca="false">0.01*AD19+0.15*AF19+0.24*AH19+0.25*AJ19+0.35*AL19</f>
        <v>0.114689809518319</v>
      </c>
      <c r="AO19" s="54" t="n">
        <f aca="false">0.01*AD19/$AM$42</f>
        <v>0.000164387372531152</v>
      </c>
      <c r="AP19" s="53" t="n">
        <f aca="false">AO19*$J$42</f>
        <v>2002.38483096573</v>
      </c>
      <c r="AQ19" s="54" t="n">
        <f aca="false">0.15*AF19/$AM$42</f>
        <v>0.0105928124295465</v>
      </c>
      <c r="AR19" s="53" t="n">
        <f aca="false">AQ19*$J$42</f>
        <v>129029.904180564</v>
      </c>
      <c r="AS19" s="54" t="n">
        <f aca="false">0.24*AH19/$AM$42</f>
        <v>0.00374252716644019</v>
      </c>
      <c r="AT19" s="53" t="n">
        <f aca="false">AS19*$J$42</f>
        <v>45587.319221474</v>
      </c>
      <c r="AU19" s="54" t="n">
        <f aca="false">0.25*AJ19/$AM$42</f>
        <v>0.0105563828701863</v>
      </c>
      <c r="AV19" s="53" t="n">
        <f aca="false">AU19*$J$42</f>
        <v>128586.15965239</v>
      </c>
      <c r="AW19" s="54" t="n">
        <f aca="false">0.35*AL19/$AM$42</f>
        <v>0.0125311333951697</v>
      </c>
      <c r="AX19" s="53" t="n">
        <f aca="false">AW19*$J$42</f>
        <v>152640.382524155</v>
      </c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0" t="s">
        <v>27</v>
      </c>
      <c r="B20" s="53"/>
      <c r="C20" s="53"/>
      <c r="D20" s="53"/>
      <c r="E20" s="53"/>
      <c r="F20" s="53"/>
      <c r="G20" s="53"/>
      <c r="H20" s="53"/>
      <c r="I20" s="54" t="n">
        <f aca="false">AO20+AQ20+AS20+AU20+AW20</f>
        <v>0.0209205740870666</v>
      </c>
      <c r="J20" s="53" t="n">
        <f aca="false">ROUND(AP20+AR20+AT20+AV20+AX20,0)</f>
        <v>254831</v>
      </c>
      <c r="K20" s="54" t="n">
        <f aca="false">I20-DatosMinisterio!J20</f>
        <v>1.52655665885959E-016</v>
      </c>
      <c r="L20" s="53" t="n">
        <f aca="false">J20-DatosMinisterio!K20</f>
        <v>0</v>
      </c>
      <c r="M20" s="54" t="n">
        <f aca="false">P55/P$77</f>
        <v>0.051747586055602</v>
      </c>
      <c r="N20" s="53" t="n">
        <f aca="false">ROUND(N$42*M20,0)</f>
        <v>11976304</v>
      </c>
      <c r="O20" s="53" t="n">
        <f aca="false">N20-DatosMinisterio!L20</f>
        <v>-942</v>
      </c>
      <c r="P20" s="55" t="n">
        <f aca="false">N20+J20</f>
        <v>12231135</v>
      </c>
      <c r="Q20" s="53" t="n">
        <f aca="false">P20-DatosMinisterio!M20</f>
        <v>-942</v>
      </c>
      <c r="S20" s="55" t="n">
        <f aca="false">B20+DatosMinisterio!B20</f>
        <v>21848</v>
      </c>
      <c r="T20" s="55" t="n">
        <f aca="false">C20+DatosMinisterio!C20</f>
        <v>100</v>
      </c>
      <c r="U20" s="55" t="n">
        <f aca="false">D20+DatosMinisterio!D20</f>
        <v>1082.89178310075</v>
      </c>
      <c r="V20" s="55" t="n">
        <f aca="false">E20+DatosMinisterio!E20</f>
        <v>706.970850251791</v>
      </c>
      <c r="W20" s="55" t="n">
        <f aca="false">F20+DatosMinisterio!F20</f>
        <v>226</v>
      </c>
      <c r="X20" s="55" t="n">
        <f aca="false">G20+DatosMinisterio!G20</f>
        <v>618</v>
      </c>
      <c r="Y20" s="55" t="n">
        <f aca="false">H20+DatosMinisterio!H20</f>
        <v>40</v>
      </c>
      <c r="Z20" s="55" t="n">
        <f aca="false">X20+0.33*Y20</f>
        <v>631.2</v>
      </c>
      <c r="AC20" s="61" t="n">
        <f aca="false">IF(T20&gt;0,S20/T20,0)</f>
        <v>218.48</v>
      </c>
      <c r="AD20" s="62" t="n">
        <f aca="false">EXP((((AC20-AC42)/AC43+2)/4-1.9)^3)</f>
        <v>0.118594906654537</v>
      </c>
      <c r="AE20" s="63" t="n">
        <f aca="false">S20/U20</f>
        <v>20.175607887097</v>
      </c>
      <c r="AF20" s="62" t="n">
        <f aca="false">EXP((((AE20-AE42)/AE43+2)/4-1.9)^3)</f>
        <v>0.0706752038379508</v>
      </c>
      <c r="AG20" s="62" t="n">
        <f aca="false">V20/U20</f>
        <v>0.652854570774794</v>
      </c>
      <c r="AH20" s="62" t="n">
        <f aca="false">EXP((((AG20-AG42)/AG43+2)/4-1.9)^3)</f>
        <v>0.021984109254921</v>
      </c>
      <c r="AI20" s="62" t="n">
        <f aca="false">W20/U20</f>
        <v>0.208700447751919</v>
      </c>
      <c r="AJ20" s="62" t="n">
        <f aca="false">EXP((((AI20-AI42)/AI43+2)/4-1.9)^3)</f>
        <v>0.105909878603398</v>
      </c>
      <c r="AK20" s="62" t="n">
        <f aca="false">Z20/U20</f>
        <v>0.582883728411553</v>
      </c>
      <c r="AL20" s="62" t="n">
        <f aca="false">EXP((((AK20-AK42)/AK43+2)/4-1.9)^3)</f>
        <v>0.0579828030537029</v>
      </c>
      <c r="AM20" s="62" t="n">
        <f aca="false">0.01*AD20+0.15*AF20+0.24*AH20+0.25*AJ20+0.35*AL20</f>
        <v>0.0638348665830646</v>
      </c>
      <c r="AO20" s="54" t="n">
        <f aca="false">0.01*AD20/$AM$42</f>
        <v>0.000388670590826175</v>
      </c>
      <c r="AP20" s="53" t="n">
        <f aca="false">AO20*$J$42</f>
        <v>4734.35449042983</v>
      </c>
      <c r="AQ20" s="54" t="n">
        <f aca="false">0.15*AF20/$AM$42</f>
        <v>0.00347435324256472</v>
      </c>
      <c r="AR20" s="53" t="n">
        <f aca="false">AQ20*$J$42</f>
        <v>42320.7216175307</v>
      </c>
      <c r="AS20" s="54" t="n">
        <f aca="false">0.24*AH20/$AM$42</f>
        <v>0.00172916230025711</v>
      </c>
      <c r="AT20" s="53" t="n">
        <f aca="false">AS20*$J$42</f>
        <v>21062.7392299034</v>
      </c>
      <c r="AU20" s="54" t="n">
        <f aca="false">0.25*AJ20/$AM$42</f>
        <v>0.00867745003818353</v>
      </c>
      <c r="AV20" s="53" t="n">
        <f aca="false">AU20*$J$42</f>
        <v>105699.081750509</v>
      </c>
      <c r="AW20" s="54" t="n">
        <f aca="false">0.35*AL20/$AM$42</f>
        <v>0.00665093791523501</v>
      </c>
      <c r="AX20" s="53" t="n">
        <f aca="false">AW20*$J$42</f>
        <v>81014.3564441828</v>
      </c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0" t="s">
        <v>28</v>
      </c>
      <c r="B21" s="53"/>
      <c r="C21" s="53"/>
      <c r="D21" s="53"/>
      <c r="E21" s="53"/>
      <c r="F21" s="53"/>
      <c r="G21" s="53"/>
      <c r="H21" s="53"/>
      <c r="I21" s="54" t="n">
        <f aca="false">AO21+AQ21+AS21+AU21+AW21</f>
        <v>0.0359114919030407</v>
      </c>
      <c r="J21" s="53" t="n">
        <f aca="false">ROUND(AP21+AR21+AT21+AV21+AX21,0)</f>
        <v>437434</v>
      </c>
      <c r="K21" s="54" t="n">
        <f aca="false">I21-DatosMinisterio!J21</f>
        <v>0</v>
      </c>
      <c r="L21" s="53" t="n">
        <f aca="false">J21-DatosMinisterio!K21</f>
        <v>0</v>
      </c>
      <c r="M21" s="54" t="n">
        <f aca="false">P56/P$77</f>
        <v>0.04111403020923</v>
      </c>
      <c r="N21" s="53" t="n">
        <f aca="false">ROUND(N$42*M21,0)</f>
        <v>9515306</v>
      </c>
      <c r="O21" s="53" t="n">
        <f aca="false">N21-DatosMinisterio!L21</f>
        <v>-932</v>
      </c>
      <c r="P21" s="55" t="n">
        <f aca="false">N21+J21</f>
        <v>9952740</v>
      </c>
      <c r="Q21" s="53" t="n">
        <f aca="false">P21-DatosMinisterio!M21</f>
        <v>-932</v>
      </c>
      <c r="S21" s="55" t="n">
        <f aca="false">B21+DatosMinisterio!B21</f>
        <v>15313</v>
      </c>
      <c r="T21" s="55" t="n">
        <f aca="false">C21+DatosMinisterio!C21</f>
        <v>73</v>
      </c>
      <c r="U21" s="55" t="n">
        <f aca="false">D21+DatosMinisterio!D21</f>
        <v>889.528120219471</v>
      </c>
      <c r="V21" s="55" t="n">
        <f aca="false">E21+DatosMinisterio!E21</f>
        <v>688.759938401289</v>
      </c>
      <c r="W21" s="55" t="n">
        <f aca="false">F21+DatosMinisterio!F21</f>
        <v>186</v>
      </c>
      <c r="X21" s="55" t="n">
        <f aca="false">G21+DatosMinisterio!G21</f>
        <v>669</v>
      </c>
      <c r="Y21" s="55" t="n">
        <f aca="false">H21+DatosMinisterio!H21</f>
        <v>45</v>
      </c>
      <c r="Z21" s="55" t="n">
        <f aca="false">X21+0.33*Y21</f>
        <v>683.85</v>
      </c>
      <c r="AC21" s="61" t="n">
        <f aca="false">IF(T21&gt;0,S21/T21,0)</f>
        <v>209.767123287671</v>
      </c>
      <c r="AD21" s="62" t="n">
        <f aca="false">EXP((((AC21-AC42)/AC43+2)/4-1.9)^3)</f>
        <v>0.104143866018257</v>
      </c>
      <c r="AE21" s="63" t="n">
        <f aca="false">S21/U21</f>
        <v>17.2147452699099</v>
      </c>
      <c r="AF21" s="62" t="n">
        <f aca="false">EXP((((AE21-AE42)/AE43+2)/4-1.9)^3)</f>
        <v>0.0250791427645306</v>
      </c>
      <c r="AG21" s="62" t="n">
        <f aca="false">V21/U21</f>
        <v>0.774298105642071</v>
      </c>
      <c r="AH21" s="62" t="n">
        <f aca="false">EXP((((AG21-AG42)/AG43+2)/4-1.9)^3)</f>
        <v>0.124612793024542</v>
      </c>
      <c r="AI21" s="62" t="n">
        <f aca="false">W21/U21</f>
        <v>0.209099629086609</v>
      </c>
      <c r="AJ21" s="62" t="n">
        <f aca="false">EXP((((AI21-AI42)/AI43+2)/4-1.9)^3)</f>
        <v>0.106411515742995</v>
      </c>
      <c r="AK21" s="62" t="n">
        <f aca="false">Z21/U21</f>
        <v>0.768778394359557</v>
      </c>
      <c r="AL21" s="62" t="n">
        <f aca="false">EXP((((AK21-AK42)/AK43+2)/4-1.9)^3)</f>
        <v>0.137895247555759</v>
      </c>
      <c r="AM21" s="62" t="n">
        <f aca="false">0.01*AD21+0.15*AF21+0.24*AH21+0.25*AJ21+0.35*AL21</f>
        <v>0.109576595981016</v>
      </c>
      <c r="AO21" s="54" t="n">
        <f aca="false">0.01*AD21/$AM$42</f>
        <v>0.000341310255879268</v>
      </c>
      <c r="AP21" s="53" t="n">
        <f aca="false">AO21*$J$42</f>
        <v>4157.46336535773</v>
      </c>
      <c r="AQ21" s="54" t="n">
        <f aca="false">0.15*AF21/$AM$42</f>
        <v>0.00123287654301609</v>
      </c>
      <c r="AR21" s="53" t="n">
        <f aca="false">AQ21*$J$42</f>
        <v>15017.5360198124</v>
      </c>
      <c r="AS21" s="54" t="n">
        <f aca="false">0.24*AH21/$AM$42</f>
        <v>0.00980143163087431</v>
      </c>
      <c r="AT21" s="53" t="n">
        <f aca="false">AS21*$J$42</f>
        <v>119390.180141064</v>
      </c>
      <c r="AU21" s="54" t="n">
        <f aca="false">0.25*AJ21/$AM$42</f>
        <v>0.00871855037059393</v>
      </c>
      <c r="AV21" s="53" t="n">
        <f aca="false">AU21*$J$42</f>
        <v>106199.720460765</v>
      </c>
      <c r="AW21" s="54" t="n">
        <f aca="false">0.35*AL21/$AM$42</f>
        <v>0.0158173231026771</v>
      </c>
      <c r="AX21" s="53" t="n">
        <f aca="false">AW21*$J$42</f>
        <v>192669.104442815</v>
      </c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0" t="s">
        <v>29</v>
      </c>
      <c r="B22" s="53"/>
      <c r="C22" s="53"/>
      <c r="D22" s="53"/>
      <c r="E22" s="53"/>
      <c r="F22" s="53"/>
      <c r="G22" s="53"/>
      <c r="H22" s="53"/>
      <c r="I22" s="54" t="n">
        <f aca="false">AO22+AQ22+AS22+AU22+AW22</f>
        <v>0.0118116263520308</v>
      </c>
      <c r="J22" s="53" t="n">
        <f aca="false">ROUND(AP22+AR22+AT22+AV22+AX22,0)</f>
        <v>143876</v>
      </c>
      <c r="K22" s="54" t="n">
        <f aca="false">I22-DatosMinisterio!J22</f>
        <v>0</v>
      </c>
      <c r="L22" s="53" t="n">
        <f aca="false">J22-DatosMinisterio!K22</f>
        <v>0</v>
      </c>
      <c r="M22" s="54" t="n">
        <f aca="false">P57/P$77</f>
        <v>0.0392876833737095</v>
      </c>
      <c r="N22" s="53" t="n">
        <f aca="false">ROUND(N$42*M22,0)</f>
        <v>9092622</v>
      </c>
      <c r="O22" s="53" t="n">
        <f aca="false">N22-DatosMinisterio!L22</f>
        <v>-921</v>
      </c>
      <c r="P22" s="55" t="n">
        <f aca="false">N22+J22</f>
        <v>9236498</v>
      </c>
      <c r="Q22" s="53" t="n">
        <f aca="false">P22-DatosMinisterio!M22</f>
        <v>-921</v>
      </c>
      <c r="S22" s="55" t="n">
        <f aca="false">B22+DatosMinisterio!B22</f>
        <v>10837</v>
      </c>
      <c r="T22" s="55" t="n">
        <f aca="false">C22+DatosMinisterio!C22</f>
        <v>51</v>
      </c>
      <c r="U22" s="55" t="n">
        <f aca="false">D22+DatosMinisterio!D22</f>
        <v>652.010401961088</v>
      </c>
      <c r="V22" s="55" t="n">
        <f aca="false">E22+DatosMinisterio!E22</f>
        <v>383.132730920712</v>
      </c>
      <c r="W22" s="55" t="n">
        <f aca="false">F22+DatosMinisterio!F22</f>
        <v>79</v>
      </c>
      <c r="X22" s="55" t="n">
        <f aca="false">G22+DatosMinisterio!G22</f>
        <v>377</v>
      </c>
      <c r="Y22" s="55" t="n">
        <f aca="false">H22+DatosMinisterio!H22</f>
        <v>49</v>
      </c>
      <c r="Z22" s="55" t="n">
        <f aca="false">X22+0.33*Y22</f>
        <v>393.17</v>
      </c>
      <c r="AC22" s="61" t="n">
        <f aca="false">IF(T22&gt;0,S22/T22,0)</f>
        <v>212.490196078431</v>
      </c>
      <c r="AD22" s="62" t="n">
        <f aca="false">EXP((((AC22-AC42)/AC43+2)/4-1.9)^3)</f>
        <v>0.108520084840783</v>
      </c>
      <c r="AE22" s="63" t="n">
        <f aca="false">S22/U22</f>
        <v>16.6209004755215</v>
      </c>
      <c r="AF22" s="62" t="n">
        <f aca="false">EXP((((AE22-AE42)/AE43+2)/4-1.9)^3)</f>
        <v>0.019809212138123</v>
      </c>
      <c r="AG22" s="62" t="n">
        <f aca="false">V22/U22</f>
        <v>0.587617513107678</v>
      </c>
      <c r="AH22" s="62" t="n">
        <f aca="false">EXP((((AG22-AG42)/AG43+2)/4-1.9)^3)</f>
        <v>0.00636581572640393</v>
      </c>
      <c r="AI22" s="62" t="n">
        <f aca="false">W22/U22</f>
        <v>0.12116371113465</v>
      </c>
      <c r="AJ22" s="62" t="n">
        <f aca="false">EXP((((AI22-AI42)/AI43+2)/4-1.9)^3)</f>
        <v>0.0317478115812158</v>
      </c>
      <c r="AK22" s="62" t="n">
        <f aca="false">Z22/U22</f>
        <v>0.603011851984939</v>
      </c>
      <c r="AL22" s="62" t="n">
        <f aca="false">EXP((((AK22-AK42)/AK43+2)/4-1.9)^3)</f>
        <v>0.0643412524124753</v>
      </c>
      <c r="AM22" s="62" t="n">
        <f aca="false">0.01*AD22+0.15*AF22+0.24*AH22+0.25*AJ22+0.35*AL22</f>
        <v>0.0360407696831335</v>
      </c>
      <c r="AO22" s="54" t="n">
        <f aca="false">0.01*AD22/$AM$42</f>
        <v>0.000355652419495877</v>
      </c>
      <c r="AP22" s="53" t="n">
        <f aca="false">AO22*$J$42</f>
        <v>4332.16371141797</v>
      </c>
      <c r="AQ22" s="54" t="n">
        <f aca="false">0.15*AF22/$AM$42</f>
        <v>0.000973809719495753</v>
      </c>
      <c r="AR22" s="53" t="n">
        <f aca="false">AQ22*$J$42</f>
        <v>11861.8710217281</v>
      </c>
      <c r="AS22" s="54" t="n">
        <f aca="false">0.24*AH22/$AM$42</f>
        <v>0.000500703869183034</v>
      </c>
      <c r="AT22" s="53" t="n">
        <f aca="false">AS22*$J$42</f>
        <v>6099.01975450067</v>
      </c>
      <c r="AU22" s="54" t="n">
        <f aca="false">0.25*AJ22/$AM$42</f>
        <v>0.00260117424786497</v>
      </c>
      <c r="AV22" s="53" t="n">
        <f aca="false">AU22*$J$42</f>
        <v>31684.6225864244</v>
      </c>
      <c r="AW22" s="54" t="n">
        <f aca="false">0.35*AL22/$AM$42</f>
        <v>0.00738028609599117</v>
      </c>
      <c r="AX22" s="53" t="n">
        <f aca="false">AW22*$J$42</f>
        <v>89898.4678643701</v>
      </c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0" t="s">
        <v>30</v>
      </c>
      <c r="B23" s="53"/>
      <c r="C23" s="53"/>
      <c r="D23" s="53"/>
      <c r="E23" s="53"/>
      <c r="F23" s="53"/>
      <c r="G23" s="53"/>
      <c r="H23" s="53"/>
      <c r="I23" s="54" t="n">
        <f aca="false">AO23+AQ23+AS23+AU23+AW23</f>
        <v>0.0134507398122111</v>
      </c>
      <c r="J23" s="53" t="n">
        <f aca="false">ROUND(AP23+AR23+AT23+AV23+AX23,0)</f>
        <v>163842</v>
      </c>
      <c r="K23" s="54" t="n">
        <f aca="false">I23-DatosMinisterio!J23</f>
        <v>0</v>
      </c>
      <c r="L23" s="53" t="n">
        <f aca="false">J23-DatosMinisterio!K23</f>
        <v>0</v>
      </c>
      <c r="M23" s="54" t="n">
        <f aca="false">P58/P$77</f>
        <v>0.0183845477005173</v>
      </c>
      <c r="N23" s="53" t="n">
        <f aca="false">ROUND(N$42*M23,0)</f>
        <v>4254864</v>
      </c>
      <c r="O23" s="53" t="n">
        <f aca="false">N23-DatosMinisterio!L23</f>
        <v>-1008</v>
      </c>
      <c r="P23" s="55" t="n">
        <f aca="false">N23+J23</f>
        <v>4418706</v>
      </c>
      <c r="Q23" s="53" t="n">
        <f aca="false">P23-DatosMinisterio!M23</f>
        <v>-1008</v>
      </c>
      <c r="S23" s="55" t="n">
        <f aca="false">B23+DatosMinisterio!B23</f>
        <v>15481</v>
      </c>
      <c r="T23" s="55" t="n">
        <f aca="false">C23+DatosMinisterio!C23</f>
        <v>62</v>
      </c>
      <c r="U23" s="55" t="n">
        <f aca="false">D23+DatosMinisterio!D23</f>
        <v>893.040662911584</v>
      </c>
      <c r="V23" s="55" t="n">
        <f aca="false">E23+DatosMinisterio!E23</f>
        <v>630.77383060246</v>
      </c>
      <c r="W23" s="55" t="n">
        <f aca="false">F23+DatosMinisterio!F23</f>
        <v>131</v>
      </c>
      <c r="X23" s="55" t="n">
        <f aca="false">G23+DatosMinisterio!G23</f>
        <v>411</v>
      </c>
      <c r="Y23" s="55" t="n">
        <f aca="false">H23+DatosMinisterio!H23</f>
        <v>46</v>
      </c>
      <c r="Z23" s="55" t="n">
        <f aca="false">X23+0.33*Y23</f>
        <v>426.18</v>
      </c>
      <c r="AC23" s="61" t="n">
        <f aca="false">IF(T23&gt;0,S23/T23,0)</f>
        <v>249.693548387097</v>
      </c>
      <c r="AD23" s="62" t="n">
        <f aca="false">EXP((((AC23-AC42)/AC43+2)/4-1.9)^3)</f>
        <v>0.181323763318164</v>
      </c>
      <c r="AE23" s="63" t="n">
        <f aca="false">S23/U23</f>
        <v>17.3351568891916</v>
      </c>
      <c r="AF23" s="62" t="n">
        <f aca="false">EXP((((AE23-AE42)/AE43+2)/4-1.9)^3)</f>
        <v>0.0262767141077299</v>
      </c>
      <c r="AG23" s="62" t="n">
        <f aca="false">V23/U23</f>
        <v>0.706321511213101</v>
      </c>
      <c r="AH23" s="62" t="n">
        <f aca="false">EXP((((AG23-AG42)/AG43+2)/4-1.9)^3)</f>
        <v>0.0514313363930948</v>
      </c>
      <c r="AI23" s="62" t="n">
        <f aca="false">W23/U23</f>
        <v>0.146689849007435</v>
      </c>
      <c r="AJ23" s="62" t="n">
        <f aca="false">EXP((((AI23-AI42)/AI43+2)/4-1.9)^3)</f>
        <v>0.0467589902579053</v>
      </c>
      <c r="AK23" s="62" t="n">
        <f aca="false">Z23/U23</f>
        <v>0.477223510305257</v>
      </c>
      <c r="AL23" s="62" t="n">
        <f aca="false">EXP((((AK23-AK42)/AK43+2)/4-1.9)^3)</f>
        <v>0.0321547919418067</v>
      </c>
      <c r="AM23" s="62" t="n">
        <f aca="false">0.01*AD23+0.15*AF23+0.24*AH23+0.25*AJ23+0.35*AL23</f>
        <v>0.0410421902277926</v>
      </c>
      <c r="AO23" s="54" t="n">
        <f aca="false">0.01*AD23/$AM$42</f>
        <v>0.00059425161002056</v>
      </c>
      <c r="AP23" s="53" t="n">
        <f aca="false">AO23*$J$42</f>
        <v>7238.51468248656</v>
      </c>
      <c r="AQ23" s="54" t="n">
        <f aca="false">0.15*AF23/$AM$42</f>
        <v>0.00129174847621896</v>
      </c>
      <c r="AR23" s="53" t="n">
        <f aca="false">AQ23*$J$42</f>
        <v>15734.6486799878</v>
      </c>
      <c r="AS23" s="54" t="n">
        <f aca="false">0.24*AH23/$AM$42</f>
        <v>0.00404533687999544</v>
      </c>
      <c r="AT23" s="53" t="n">
        <f aca="false">AS23*$J$42</f>
        <v>49275.8116388414</v>
      </c>
      <c r="AU23" s="54" t="n">
        <f aca="false">0.25*AJ23/$AM$42</f>
        <v>0.00383107607287791</v>
      </c>
      <c r="AV23" s="53" t="n">
        <f aca="false">AU23*$J$42</f>
        <v>46665.92388751</v>
      </c>
      <c r="AW23" s="54" t="n">
        <f aca="false">0.35*AL23/$AM$42</f>
        <v>0.00368832677309825</v>
      </c>
      <c r="AX23" s="53" t="n">
        <f aca="false">AW23*$J$42</f>
        <v>44927.1100838183</v>
      </c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0" t="s">
        <v>31</v>
      </c>
      <c r="B24" s="53"/>
      <c r="C24" s="53"/>
      <c r="D24" s="53"/>
      <c r="E24" s="53"/>
      <c r="F24" s="53"/>
      <c r="G24" s="53"/>
      <c r="H24" s="53"/>
      <c r="I24" s="54" t="n">
        <f aca="false">AO24+AQ24+AS24+AU24+AW24</f>
        <v>0.0201479908222657</v>
      </c>
      <c r="J24" s="53" t="n">
        <f aca="false">ROUND(AP24+AR24+AT24+AV24+AX24,0)</f>
        <v>245421</v>
      </c>
      <c r="K24" s="54" t="n">
        <f aca="false">I24-DatosMinisterio!J24</f>
        <v>-7.28583859910259E-017</v>
      </c>
      <c r="L24" s="53" t="n">
        <f aca="false">J24-DatosMinisterio!K24</f>
        <v>0</v>
      </c>
      <c r="M24" s="54" t="n">
        <f aca="false">P59/P$77</f>
        <v>0.0177150548039973</v>
      </c>
      <c r="N24" s="53" t="n">
        <f aca="false">ROUND(N$42*M24,0)</f>
        <v>4099918</v>
      </c>
      <c r="O24" s="53" t="n">
        <f aca="false">N24-DatosMinisterio!L24</f>
        <v>-808</v>
      </c>
      <c r="P24" s="55" t="n">
        <f aca="false">N24+J24</f>
        <v>4345339</v>
      </c>
      <c r="Q24" s="53" t="n">
        <f aca="false">P24-DatosMinisterio!M24</f>
        <v>-808</v>
      </c>
      <c r="S24" s="55" t="n">
        <f aca="false">B24+DatosMinisterio!B24</f>
        <v>8050</v>
      </c>
      <c r="T24" s="55" t="n">
        <f aca="false">C24+DatosMinisterio!C24</f>
        <v>69</v>
      </c>
      <c r="U24" s="55" t="n">
        <f aca="false">D24+DatosMinisterio!D24</f>
        <v>420.67230767277</v>
      </c>
      <c r="V24" s="55" t="n">
        <f aca="false">E24+DatosMinisterio!E24</f>
        <v>281.567194036406</v>
      </c>
      <c r="W24" s="55" t="n">
        <f aca="false">F24+DatosMinisterio!F24</f>
        <v>47</v>
      </c>
      <c r="X24" s="55" t="n">
        <f aca="false">G24+DatosMinisterio!G24</f>
        <v>301</v>
      </c>
      <c r="Y24" s="55" t="n">
        <f aca="false">H24+DatosMinisterio!H24</f>
        <v>11</v>
      </c>
      <c r="Z24" s="55" t="n">
        <f aca="false">X24+0.33*Y24</f>
        <v>304.63</v>
      </c>
      <c r="AC24" s="61" t="n">
        <f aca="false">IF(T24&gt;0,S24/T24,0)</f>
        <v>116.666666666667</v>
      </c>
      <c r="AD24" s="62" t="n">
        <f aca="false">EXP((((AC24-AC42)/AC43+2)/4-1.9)^3)</f>
        <v>0.0184276093247087</v>
      </c>
      <c r="AE24" s="63" t="n">
        <f aca="false">S24/U24</f>
        <v>19.1360349924956</v>
      </c>
      <c r="AF24" s="62" t="n">
        <f aca="false">EXP((((AE24-AE42)/AE43+2)/4-1.9)^3)</f>
        <v>0.0504056813847155</v>
      </c>
      <c r="AG24" s="62" t="n">
        <f aca="false">V24/U24</f>
        <v>0.669326668052107</v>
      </c>
      <c r="AH24" s="62" t="n">
        <f aca="false">EXP((((AG24-AG42)/AG43+2)/4-1.9)^3)</f>
        <v>0.0290041670469627</v>
      </c>
      <c r="AI24" s="62" t="n">
        <f aca="false">W24/U24</f>
        <v>0.111725918589726</v>
      </c>
      <c r="AJ24" s="62" t="n">
        <f aca="false">EXP((((AI24-AI42)/AI43+2)/4-1.9)^3)</f>
        <v>0.0272977005438956</v>
      </c>
      <c r="AK24" s="62" t="n">
        <f aca="false">Z24/U24</f>
        <v>0.724150352765706</v>
      </c>
      <c r="AL24" s="62" t="n">
        <f aca="false">EXP((((AK24-AK42)/AK43+2)/4-1.9)^3)</f>
        <v>0.114134093528608</v>
      </c>
      <c r="AM24" s="62" t="n">
        <f aca="false">0.01*AD24+0.15*AF24+0.24*AH24+0.25*AJ24+0.35*AL24</f>
        <v>0.061477486263212</v>
      </c>
      <c r="AO24" s="54" t="n">
        <f aca="false">0.01*AD24/$AM$42</f>
        <v>6.03927268530338E-005</v>
      </c>
      <c r="AP24" s="53" t="n">
        <f aca="false">AO24*$J$42</f>
        <v>735.637283382304</v>
      </c>
      <c r="AQ24" s="54" t="n">
        <f aca="false">0.15*AF24/$AM$42</f>
        <v>0.00247791492705439</v>
      </c>
      <c r="AR24" s="53" t="n">
        <f aca="false">AQ24*$J$42</f>
        <v>30183.2141116374</v>
      </c>
      <c r="AS24" s="54" t="n">
        <f aca="false">0.24*AH24/$AM$42</f>
        <v>0.00228132564419188</v>
      </c>
      <c r="AT24" s="53" t="n">
        <f aca="false">AS24*$J$42</f>
        <v>27788.5812887317</v>
      </c>
      <c r="AU24" s="54" t="n">
        <f aca="false">0.25*AJ24/$AM$42</f>
        <v>0.00223656599129884</v>
      </c>
      <c r="AV24" s="53" t="n">
        <f aca="false">AU24*$J$42</f>
        <v>27243.3687908841</v>
      </c>
      <c r="AW24" s="54" t="n">
        <f aca="false">0.35*AL24/$AM$42</f>
        <v>0.0130917915328676</v>
      </c>
      <c r="AX24" s="53" t="n">
        <f aca="false">AW24*$J$42</f>
        <v>159469.698748374</v>
      </c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0" t="s">
        <v>32</v>
      </c>
      <c r="B25" s="53"/>
      <c r="C25" s="53"/>
      <c r="D25" s="53"/>
      <c r="E25" s="53"/>
      <c r="F25" s="53"/>
      <c r="G25" s="53"/>
      <c r="H25" s="53"/>
      <c r="I25" s="54" t="n">
        <f aca="false">AO25+AQ25+AS25+AU25+AW25</f>
        <v>0.0113992406575141</v>
      </c>
      <c r="J25" s="53" t="n">
        <f aca="false">ROUND(AP25+AR25+AT25+AV25+AX25,0)</f>
        <v>138853</v>
      </c>
      <c r="K25" s="54" t="n">
        <f aca="false">I25-DatosMinisterio!J25</f>
        <v>-8.15320033709099E-017</v>
      </c>
      <c r="L25" s="53" t="n">
        <f aca="false">J25-DatosMinisterio!K25</f>
        <v>0</v>
      </c>
      <c r="M25" s="54" t="n">
        <f aca="false">P60/P$77</f>
        <v>0.0192913711236869</v>
      </c>
      <c r="N25" s="53" t="n">
        <f aca="false">ROUND(N$42*M25,0)</f>
        <v>4464736</v>
      </c>
      <c r="O25" s="53" t="n">
        <f aca="false">N25-DatosMinisterio!L25</f>
        <v>-788</v>
      </c>
      <c r="P25" s="55" t="n">
        <f aca="false">N25+J25</f>
        <v>4603589</v>
      </c>
      <c r="Q25" s="53" t="n">
        <f aca="false">P25-DatosMinisterio!M25</f>
        <v>-788</v>
      </c>
      <c r="S25" s="55" t="n">
        <f aca="false">B25+DatosMinisterio!B25</f>
        <v>7517</v>
      </c>
      <c r="T25" s="55" t="n">
        <f aca="false">C25+DatosMinisterio!C25</f>
        <v>45</v>
      </c>
      <c r="U25" s="55" t="n">
        <f aca="false">D25+DatosMinisterio!D25</f>
        <v>357.634861427233</v>
      </c>
      <c r="V25" s="55" t="n">
        <f aca="false">E25+DatosMinisterio!E25</f>
        <v>200.814805194805</v>
      </c>
      <c r="W25" s="55" t="n">
        <f aca="false">F25+DatosMinisterio!F25</f>
        <v>32</v>
      </c>
      <c r="X25" s="55" t="n">
        <f aca="false">G25+DatosMinisterio!G25</f>
        <v>184</v>
      </c>
      <c r="Y25" s="55" t="n">
        <f aca="false">H25+DatosMinisterio!H25</f>
        <v>14</v>
      </c>
      <c r="Z25" s="55" t="n">
        <f aca="false">X25+0.33*Y25</f>
        <v>188.62</v>
      </c>
      <c r="AC25" s="61" t="n">
        <f aca="false">IF(T25&gt;0,S25/T25,0)</f>
        <v>167.044444444444</v>
      </c>
      <c r="AD25" s="62" t="n">
        <f aca="false">EXP((((AC25-AC42)/AC43+2)/4-1.9)^3)</f>
        <v>0.0509997069402313</v>
      </c>
      <c r="AE25" s="63" t="n">
        <f aca="false">S25/U25</f>
        <v>21.0186444632425</v>
      </c>
      <c r="AF25" s="62" t="n">
        <f aca="false">EXP((((AE25-AE42)/AE43+2)/4-1.9)^3)</f>
        <v>0.0911654038077166</v>
      </c>
      <c r="AG25" s="62" t="n">
        <f aca="false">V25/U25</f>
        <v>0.561507914506439</v>
      </c>
      <c r="AH25" s="62" t="n">
        <f aca="false">EXP((((AG25-AG42)/AG43+2)/4-1.9)^3)</f>
        <v>0.00362583963903851</v>
      </c>
      <c r="AI25" s="62" t="n">
        <f aca="false">W25/U25</f>
        <v>0.0894767357754103</v>
      </c>
      <c r="AJ25" s="62" t="n">
        <f aca="false">EXP((((AI25-AI42)/AI43+2)/4-1.9)^3)</f>
        <v>0.0187927950427592</v>
      </c>
      <c r="AK25" s="62" t="n">
        <f aca="false">Z25/U25</f>
        <v>0.527409434436184</v>
      </c>
      <c r="AL25" s="62" t="n">
        <f aca="false">EXP((((AK25-AK42)/AK43+2)/4-1.9)^3)</f>
        <v>0.0429407168515551</v>
      </c>
      <c r="AM25" s="62" t="n">
        <f aca="false">0.01*AD25+0.15*AF25+0.24*AH25+0.25*AJ25+0.35*AL25</f>
        <v>0.0347824588126631</v>
      </c>
      <c r="AO25" s="54" t="n">
        <f aca="false">0.01*AD25/$AM$42</f>
        <v>0.000167141125935219</v>
      </c>
      <c r="AP25" s="53" t="n">
        <f aca="false">AO25*$J$42</f>
        <v>2035.9280037753</v>
      </c>
      <c r="AQ25" s="54" t="n">
        <f aca="false">0.15*AF25/$AM$42</f>
        <v>0.00448163994058381</v>
      </c>
      <c r="AR25" s="53" t="n">
        <f aca="false">AQ25*$J$42</f>
        <v>54590.3720991378</v>
      </c>
      <c r="AS25" s="54" t="n">
        <f aca="false">0.24*AH25/$AM$42</f>
        <v>0.000285190777479411</v>
      </c>
      <c r="AT25" s="53" t="n">
        <f aca="false">AS25*$J$42</f>
        <v>3473.87805987274</v>
      </c>
      <c r="AU25" s="54" t="n">
        <f aca="false">0.25*AJ25/$AM$42</f>
        <v>0.00153973871192912</v>
      </c>
      <c r="AV25" s="53" t="n">
        <f aca="false">AU25*$J$42</f>
        <v>18755.3909582277</v>
      </c>
      <c r="AW25" s="54" t="n">
        <f aca="false">0.35*AL25/$AM$42</f>
        <v>0.00492553010158656</v>
      </c>
      <c r="AX25" s="53" t="n">
        <f aca="false">AW25*$J$42</f>
        <v>59997.3502101749</v>
      </c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0" t="s">
        <v>33</v>
      </c>
      <c r="B26" s="53"/>
      <c r="C26" s="53"/>
      <c r="D26" s="53"/>
      <c r="E26" s="53"/>
      <c r="F26" s="53"/>
      <c r="G26" s="53"/>
      <c r="H26" s="53"/>
      <c r="I26" s="54" t="n">
        <f aca="false">AO26+AQ26+AS26+AU26+AW26</f>
        <v>0.0515294744339867</v>
      </c>
      <c r="J26" s="53" t="n">
        <f aca="false">ROUND(AP26+AR26+AT26+AV26+AX26,0)</f>
        <v>627675</v>
      </c>
      <c r="K26" s="54" t="n">
        <f aca="false">I26-DatosMinisterio!J26</f>
        <v>0</v>
      </c>
      <c r="L26" s="53" t="n">
        <f aca="false">J26-DatosMinisterio!K26</f>
        <v>0</v>
      </c>
      <c r="M26" s="54" t="n">
        <f aca="false">P61/P$77</f>
        <v>0.0303498429245658</v>
      </c>
      <c r="N26" s="53" t="n">
        <f aca="false">ROUND(N$42*M26,0)</f>
        <v>7024075</v>
      </c>
      <c r="O26" s="53" t="n">
        <f aca="false">N26-DatosMinisterio!L26</f>
        <v>-1079</v>
      </c>
      <c r="P26" s="55" t="n">
        <f aca="false">N26+J26</f>
        <v>7651750</v>
      </c>
      <c r="Q26" s="53" t="n">
        <f aca="false">P26-DatosMinisterio!M26</f>
        <v>-1079</v>
      </c>
      <c r="S26" s="55" t="n">
        <f aca="false">B26+DatosMinisterio!B26</f>
        <v>12435</v>
      </c>
      <c r="T26" s="55" t="n">
        <f aca="false">C26+DatosMinisterio!C26</f>
        <v>55</v>
      </c>
      <c r="U26" s="55" t="n">
        <f aca="false">D26+DatosMinisterio!D26</f>
        <v>502.380168172182</v>
      </c>
      <c r="V26" s="55" t="n">
        <f aca="false">E26+DatosMinisterio!E26</f>
        <v>453.034014326028</v>
      </c>
      <c r="W26" s="55" t="n">
        <f aca="false">F26+DatosMinisterio!F26</f>
        <v>78</v>
      </c>
      <c r="X26" s="55" t="n">
        <f aca="false">G26+DatosMinisterio!G26</f>
        <v>247</v>
      </c>
      <c r="Y26" s="55" t="n">
        <f aca="false">H26+DatosMinisterio!H26</f>
        <v>25</v>
      </c>
      <c r="Z26" s="55" t="n">
        <f aca="false">X26+0.33*Y26</f>
        <v>255.25</v>
      </c>
      <c r="AC26" s="61" t="n">
        <f aca="false">IF(T26&gt;0,S26/T26,0)</f>
        <v>226.090909090909</v>
      </c>
      <c r="AD26" s="62" t="n">
        <f aca="false">EXP((((AC26-AC42)/AC43+2)/4-1.9)^3)</f>
        <v>0.132298928691</v>
      </c>
      <c r="AE26" s="63" t="n">
        <f aca="false">S26/U26</f>
        <v>24.7521713391722</v>
      </c>
      <c r="AF26" s="62" t="n">
        <f aca="false">EXP((((AE26-AE42)/AE43+2)/4-1.9)^3)</f>
        <v>0.231707313741346</v>
      </c>
      <c r="AG26" s="62" t="n">
        <f aca="false">V26/U26</f>
        <v>0.901775275035854</v>
      </c>
      <c r="AH26" s="62" t="n">
        <f aca="false">EXP((((AG26-AG42)/AG43+2)/4-1.9)^3)</f>
        <v>0.393576897879944</v>
      </c>
      <c r="AI26" s="62" t="n">
        <f aca="false">W26/U26</f>
        <v>0.155260905866943</v>
      </c>
      <c r="AJ26" s="62" t="n">
        <f aca="false">EXP((((AI26-AI42)/AI43+2)/4-1.9)^3)</f>
        <v>0.0528892524307294</v>
      </c>
      <c r="AK26" s="62" t="n">
        <f aca="false">Z26/U26</f>
        <v>0.508081361827399</v>
      </c>
      <c r="AL26" s="62" t="n">
        <f aca="false">EXP((((AK26-AK42)/AK43+2)/4-1.9)^3)</f>
        <v>0.0384909444715977</v>
      </c>
      <c r="AM26" s="62" t="n">
        <f aca="false">0.01*AD26+0.15*AF26+0.24*AH26+0.25*AJ26+0.35*AL26</f>
        <v>0.15723168551204</v>
      </c>
      <c r="AO26" s="54" t="n">
        <f aca="false">0.01*AD26/$AM$42</f>
        <v>0.000433582724844904</v>
      </c>
      <c r="AP26" s="53" t="n">
        <f aca="false">AO26*$J$42</f>
        <v>5281.4243444015</v>
      </c>
      <c r="AQ26" s="54" t="n">
        <f aca="false">0.15*AF26/$AM$42</f>
        <v>0.0113906011317498</v>
      </c>
      <c r="AR26" s="53" t="n">
        <f aca="false">AQ26*$J$42</f>
        <v>138747.682200922</v>
      </c>
      <c r="AS26" s="54" t="n">
        <f aca="false">0.24*AH26/$AM$42</f>
        <v>0.0309568300527711</v>
      </c>
      <c r="AT26" s="53" t="n">
        <f aca="false">AS26*$J$42</f>
        <v>377081.803535159</v>
      </c>
      <c r="AU26" s="54" t="n">
        <f aca="false">0.25*AJ26/$AM$42</f>
        <v>0.00433334313641452</v>
      </c>
      <c r="AV26" s="53" t="n">
        <f aca="false">AU26*$J$42</f>
        <v>52783.9847436065</v>
      </c>
      <c r="AW26" s="54" t="n">
        <f aca="false">0.35*AL26/$AM$42</f>
        <v>0.00441511738820647</v>
      </c>
      <c r="AX26" s="53" t="n">
        <f aca="false">AW26*$J$42</f>
        <v>53780.0680730651</v>
      </c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0" t="s">
        <v>34</v>
      </c>
      <c r="B27" s="53"/>
      <c r="C27" s="53"/>
      <c r="D27" s="53"/>
      <c r="E27" s="53"/>
      <c r="F27" s="53"/>
      <c r="G27" s="53"/>
      <c r="H27" s="53"/>
      <c r="I27" s="54" t="n">
        <f aca="false">AO27+AQ27+AS27+AU27+AW27</f>
        <v>0.136103799556171</v>
      </c>
      <c r="J27" s="53" t="n">
        <f aca="false">ROUND(AP27+AR27+AT27+AV27+AX27,0)</f>
        <v>1657866</v>
      </c>
      <c r="K27" s="54" t="n">
        <f aca="false">I27-DatosMinisterio!J27</f>
        <v>-4.9960036108132E-016</v>
      </c>
      <c r="L27" s="53" t="n">
        <f aca="false">J27-DatosMinisterio!K27</f>
        <v>1</v>
      </c>
      <c r="M27" s="54" t="n">
        <f aca="false">P62/P$77</f>
        <v>0.0562558070346132</v>
      </c>
      <c r="N27" s="53" t="n">
        <f aca="false">ROUND(N$42*M27,0)</f>
        <v>13019673</v>
      </c>
      <c r="O27" s="53" t="n">
        <f aca="false">N27-DatosMinisterio!L27</f>
        <v>4751</v>
      </c>
      <c r="P27" s="55" t="n">
        <f aca="false">N27+J27</f>
        <v>14677539</v>
      </c>
      <c r="Q27" s="53" t="n">
        <f aca="false">P27-DatosMinisterio!M27</f>
        <v>4752</v>
      </c>
      <c r="S27" s="55" t="n">
        <f aca="false">B27+DatosMinisterio!B27</f>
        <v>10014</v>
      </c>
      <c r="T27" s="55" t="n">
        <f aca="false">C27+DatosMinisterio!C27</f>
        <v>53</v>
      </c>
      <c r="U27" s="55" t="n">
        <f aca="false">D27+DatosMinisterio!D27</f>
        <v>419.935214785215</v>
      </c>
      <c r="V27" s="55" t="n">
        <f aca="false">E27+DatosMinisterio!E27</f>
        <v>321.576123876124</v>
      </c>
      <c r="W27" s="55" t="n">
        <f aca="false">F27+DatosMinisterio!F27</f>
        <v>166</v>
      </c>
      <c r="X27" s="55" t="n">
        <f aca="false">G27+DatosMinisterio!G27</f>
        <v>552</v>
      </c>
      <c r="Y27" s="55" t="n">
        <f aca="false">H27+DatosMinisterio!H27</f>
        <v>58</v>
      </c>
      <c r="Z27" s="55" t="n">
        <f aca="false">X27+0.33*Y27</f>
        <v>571.14</v>
      </c>
      <c r="AC27" s="61" t="n">
        <f aca="false">IF(T27&gt;0,S27/T27,0)</f>
        <v>188.943396226415</v>
      </c>
      <c r="AD27" s="62" t="n">
        <f aca="false">EXP((((AC27-AC42)/AC43+2)/4-1.9)^3)</f>
        <v>0.0747435058405902</v>
      </c>
      <c r="AE27" s="63" t="n">
        <f aca="false">S27/U27</f>
        <v>23.8465354831504</v>
      </c>
      <c r="AF27" s="62" t="n">
        <f aca="false">EXP((((AE27-AE42)/AE43+2)/4-1.9)^3)</f>
        <v>0.189971402537573</v>
      </c>
      <c r="AG27" s="62" t="n">
        <f aca="false">V27/U27</f>
        <v>0.765775559071894</v>
      </c>
      <c r="AH27" s="62" t="n">
        <f aca="false">EXP((((AG27-AG42)/AG43+2)/4-1.9)^3)</f>
        <v>0.112789086294023</v>
      </c>
      <c r="AI27" s="62" t="n">
        <f aca="false">W27/U27</f>
        <v>0.395299070321845</v>
      </c>
      <c r="AJ27" s="62" t="n">
        <f aca="false">EXP((((AI27-AI42)/AI43+2)/4-1.9)^3)</f>
        <v>0.506207435967704</v>
      </c>
      <c r="AK27" s="62" t="n">
        <f aca="false">Z27/U27</f>
        <v>1.36006693387722</v>
      </c>
      <c r="AL27" s="62" t="n">
        <f aca="false">EXP((((AK27-AK42)/AK43+2)/4-1.9)^3)</f>
        <v>0.664081744689666</v>
      </c>
      <c r="AM27" s="62" t="n">
        <f aca="false">0.01*AD27+0.15*AF27+0.24*AH27+0.25*AJ27+0.35*AL27</f>
        <v>0.415292995782916</v>
      </c>
      <c r="AO27" s="54" t="n">
        <f aca="false">0.01*AD27/$AM$42</f>
        <v>0.000244956578616865</v>
      </c>
      <c r="AP27" s="53" t="n">
        <f aca="false">AO27*$J$42</f>
        <v>2983.78962882155</v>
      </c>
      <c r="AQ27" s="54" t="n">
        <f aca="false">0.15*AF27/$AM$42</f>
        <v>0.00933888722718572</v>
      </c>
      <c r="AR27" s="53" t="n">
        <f aca="false">AQ27*$J$42</f>
        <v>113755.976714529</v>
      </c>
      <c r="AS27" s="54" t="n">
        <f aca="false">0.24*AH27/$AM$42</f>
        <v>0.00887143680185331</v>
      </c>
      <c r="AT27" s="53" t="n">
        <f aca="false">AS27*$J$42</f>
        <v>108062.013568201</v>
      </c>
      <c r="AU27" s="54" t="n">
        <f aca="false">0.25*AJ27/$AM$42</f>
        <v>0.04147478773926</v>
      </c>
      <c r="AV27" s="53" t="n">
        <f aca="false">AU27*$J$42</f>
        <v>505199.91017485</v>
      </c>
      <c r="AW27" s="54" t="n">
        <f aca="false">0.35*AL27/$AM$42</f>
        <v>0.0761737312092547</v>
      </c>
      <c r="AX27" s="53" t="n">
        <f aca="false">AW27*$J$42</f>
        <v>927863.993096961</v>
      </c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0" t="s">
        <v>35</v>
      </c>
      <c r="B28" s="53"/>
      <c r="C28" s="53"/>
      <c r="D28" s="53"/>
      <c r="E28" s="53"/>
      <c r="F28" s="53"/>
      <c r="G28" s="53"/>
      <c r="H28" s="53"/>
      <c r="I28" s="54" t="n">
        <f aca="false">AO28+AQ28+AS28+AU28+AW28</f>
        <v>0.0160913350585107</v>
      </c>
      <c r="J28" s="53" t="n">
        <f aca="false">ROUND(AP28+AR28+AT28+AV28+AX28,0)</f>
        <v>196007</v>
      </c>
      <c r="K28" s="54" t="n">
        <f aca="false">I28-DatosMinisterio!J28</f>
        <v>-1.35308431126191E-016</v>
      </c>
      <c r="L28" s="53" t="n">
        <f aca="false">J28-DatosMinisterio!K28</f>
        <v>0</v>
      </c>
      <c r="M28" s="54" t="n">
        <f aca="false">P63/P$77</f>
        <v>0.00982757767544368</v>
      </c>
      <c r="N28" s="53" t="n">
        <f aca="false">ROUND(N$42*M28,0)</f>
        <v>2274465</v>
      </c>
      <c r="O28" s="53" t="n">
        <f aca="false">N28-DatosMinisterio!L28</f>
        <v>-998</v>
      </c>
      <c r="P28" s="55" t="n">
        <f aca="false">N28+J28</f>
        <v>2470472</v>
      </c>
      <c r="Q28" s="53" t="n">
        <f aca="false">P28-DatosMinisterio!M28</f>
        <v>-998</v>
      </c>
      <c r="S28" s="55" t="n">
        <f aca="false">B28+DatosMinisterio!B28</f>
        <v>4534</v>
      </c>
      <c r="T28" s="55" t="n">
        <f aca="false">C28+DatosMinisterio!C28</f>
        <v>74</v>
      </c>
      <c r="U28" s="55" t="n">
        <f aca="false">D28+DatosMinisterio!D28</f>
        <v>213.045454545455</v>
      </c>
      <c r="V28" s="55" t="n">
        <f aca="false">E28+DatosMinisterio!E28</f>
        <v>147.5</v>
      </c>
      <c r="W28" s="55" t="n">
        <f aca="false">F28+DatosMinisterio!F28</f>
        <v>20</v>
      </c>
      <c r="X28" s="55" t="n">
        <f aca="false">G28+DatosMinisterio!G28</f>
        <v>118</v>
      </c>
      <c r="Y28" s="55" t="n">
        <f aca="false">H28+DatosMinisterio!H28</f>
        <v>12</v>
      </c>
      <c r="Z28" s="55" t="n">
        <f aca="false">X28+0.33*Y28</f>
        <v>121.96</v>
      </c>
      <c r="AC28" s="61" t="n">
        <f aca="false">IF(T28&gt;0,S28/T28,0)</f>
        <v>61.2702702702703</v>
      </c>
      <c r="AD28" s="62" t="n">
        <f aca="false">EXP((((AC28-AC42)/AC43+2)/4-1.9)^3)</f>
        <v>0.00472242837203051</v>
      </c>
      <c r="AE28" s="63" t="n">
        <f aca="false">S28/U28</f>
        <v>21.2818433966289</v>
      </c>
      <c r="AF28" s="62" t="n">
        <f aca="false">EXP((((AE28-AE42)/AE43+2)/4-1.9)^3)</f>
        <v>0.0983642405769112</v>
      </c>
      <c r="AG28" s="62" t="n">
        <f aca="false">V28/U28</f>
        <v>0.69234051632174</v>
      </c>
      <c r="AH28" s="62" t="n">
        <f aca="false">EXP((((AG28-AG42)/AG43+2)/4-1.9)^3)</f>
        <v>0.041748872920865</v>
      </c>
      <c r="AI28" s="62" t="n">
        <f aca="false">W28/U28</f>
        <v>0.0938766801792189</v>
      </c>
      <c r="AJ28" s="62" t="n">
        <f aca="false">EXP((((AI28-AI42)/AI43+2)/4-1.9)^3)</f>
        <v>0.020272307955895</v>
      </c>
      <c r="AK28" s="62" t="n">
        <f aca="false">Z28/U28</f>
        <v>0.572459995732877</v>
      </c>
      <c r="AL28" s="62" t="n">
        <f aca="false">EXP((((AK28-AK42)/AK43+2)/4-1.9)^3)</f>
        <v>0.0548850325785976</v>
      </c>
      <c r="AM28" s="62" t="n">
        <f aca="false">0.01*AD28+0.15*AF28+0.24*AH28+0.25*AJ28+0.35*AL28</f>
        <v>0.0490994282627475</v>
      </c>
      <c r="AO28" s="54" t="n">
        <f aca="false">0.01*AD28/$AM$42</f>
        <v>1.54767947230487E-005</v>
      </c>
      <c r="AP28" s="53" t="n">
        <f aca="false">AO28*$J$42</f>
        <v>188.521165027626</v>
      </c>
      <c r="AQ28" s="54" t="n">
        <f aca="false">0.15*AF28/$AM$42</f>
        <v>0.00483553070443775</v>
      </c>
      <c r="AR28" s="53" t="n">
        <f aca="false">AQ28*$J$42</f>
        <v>58901.0772734402</v>
      </c>
      <c r="AS28" s="54" t="n">
        <f aca="false">0.24*AH28/$AM$42</f>
        <v>0.00328376175244968</v>
      </c>
      <c r="AT28" s="53" t="n">
        <f aca="false">AS28*$J$42</f>
        <v>39999.1472603203</v>
      </c>
      <c r="AU28" s="54" t="n">
        <f aca="false">0.25*AJ28/$AM$42</f>
        <v>0.00166095874875552</v>
      </c>
      <c r="AV28" s="53" t="n">
        <f aca="false">AU28*$J$42</f>
        <v>20231.9591350461</v>
      </c>
      <c r="AW28" s="54" t="n">
        <f aca="false">0.35*AL28/$AM$42</f>
        <v>0.00629560705814466</v>
      </c>
      <c r="AX28" s="53" t="n">
        <f aca="false">AW28*$J$42</f>
        <v>76686.1096496978</v>
      </c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0" t="s">
        <v>36</v>
      </c>
      <c r="B29" s="53"/>
      <c r="C29" s="53"/>
      <c r="D29" s="53"/>
      <c r="E29" s="53"/>
      <c r="F29" s="53"/>
      <c r="G29" s="53"/>
      <c r="H29" s="53"/>
      <c r="I29" s="54" t="n">
        <f aca="false">AO29+AQ29+AS29+AU29+AW29</f>
        <v>0.0585863536060248</v>
      </c>
      <c r="J29" s="53" t="n">
        <f aca="false">ROUND(AP29+AR29+AT29+AV29+AX29,0)</f>
        <v>713634</v>
      </c>
      <c r="K29" s="54" t="n">
        <f aca="false">I29-DatosMinisterio!J29</f>
        <v>0</v>
      </c>
      <c r="L29" s="53" t="n">
        <f aca="false">J29-DatosMinisterio!K29</f>
        <v>0</v>
      </c>
      <c r="M29" s="54" t="n">
        <f aca="false">P64/P$77</f>
        <v>0.068884182619607</v>
      </c>
      <c r="N29" s="53" t="n">
        <f aca="false">ROUND(N$42*M29,0)</f>
        <v>15942345</v>
      </c>
      <c r="O29" s="53" t="n">
        <f aca="false">N29-DatosMinisterio!L29</f>
        <v>-328</v>
      </c>
      <c r="P29" s="55" t="n">
        <f aca="false">N29+J29</f>
        <v>16655979</v>
      </c>
      <c r="Q29" s="53" t="n">
        <f aca="false">P29-DatosMinisterio!M29</f>
        <v>-328</v>
      </c>
      <c r="S29" s="55" t="n">
        <f aca="false">B29+DatosMinisterio!B29</f>
        <v>10521</v>
      </c>
      <c r="T29" s="55" t="n">
        <f aca="false">C29+DatosMinisterio!C29</f>
        <v>57</v>
      </c>
      <c r="U29" s="55" t="n">
        <f aca="false">D29+DatosMinisterio!D29</f>
        <v>572.827782356404</v>
      </c>
      <c r="V29" s="55" t="n">
        <f aca="false">E29+DatosMinisterio!E29</f>
        <v>528.236873265495</v>
      </c>
      <c r="W29" s="55" t="n">
        <f aca="false">F29+DatosMinisterio!F29</f>
        <v>126</v>
      </c>
      <c r="X29" s="55" t="n">
        <f aca="false">G29+DatosMinisterio!G29</f>
        <v>381</v>
      </c>
      <c r="Y29" s="55" t="n">
        <f aca="false">H29+DatosMinisterio!H29</f>
        <v>45</v>
      </c>
      <c r="Z29" s="55" t="n">
        <f aca="false">X29+0.33*Y29</f>
        <v>395.85</v>
      </c>
      <c r="AC29" s="61" t="n">
        <f aca="false">IF(T29&gt;0,S29/T29,0)</f>
        <v>184.578947368421</v>
      </c>
      <c r="AD29" s="62" t="n">
        <f aca="false">EXP((((AC29-AC42)/AC43+2)/4-1.9)^3)</f>
        <v>0.0694538885848077</v>
      </c>
      <c r="AE29" s="63" t="n">
        <f aca="false">S29/U29</f>
        <v>18.3667767591866</v>
      </c>
      <c r="AF29" s="62" t="n">
        <f aca="false">EXP((((AE29-AE42)/AE43+2)/4-1.9)^3)</f>
        <v>0.0385632791635595</v>
      </c>
      <c r="AG29" s="62" t="n">
        <f aca="false">V29/U29</f>
        <v>0.922156518129274</v>
      </c>
      <c r="AH29" s="62" t="n">
        <f aca="false">EXP((((AG29-AG42)/AG43+2)/4-1.9)^3)</f>
        <v>0.44854436004286</v>
      </c>
      <c r="AI29" s="62" t="n">
        <f aca="false">W29/U29</f>
        <v>0.219961398313612</v>
      </c>
      <c r="AJ29" s="62" t="n">
        <f aca="false">EXP((((AI29-AI42)/AI43+2)/4-1.9)^3)</f>
        <v>0.120706044892867</v>
      </c>
      <c r="AK29" s="62" t="n">
        <f aca="false">Z29/U29</f>
        <v>0.691045393035264</v>
      </c>
      <c r="AL29" s="62" t="n">
        <f aca="false">EXP((((AK29-AK42)/AK43+2)/4-1.9)^3)</f>
        <v>0.0984517861989052</v>
      </c>
      <c r="AM29" s="62" t="n">
        <f aca="false">0.01*AD29+0.15*AF29+0.24*AH29+0.25*AJ29+0.35*AL29</f>
        <v>0.178764313563502</v>
      </c>
      <c r="AO29" s="54" t="n">
        <f aca="false">0.01*AD29/$AM$42</f>
        <v>0.000227620938140853</v>
      </c>
      <c r="AP29" s="53" t="n">
        <f aca="false">AO29*$J$42</f>
        <v>2772.62606443241</v>
      </c>
      <c r="AQ29" s="54" t="n">
        <f aca="false">0.15*AF29/$AM$42</f>
        <v>0.00189574909911893</v>
      </c>
      <c r="AR29" s="53" t="n">
        <f aca="false">AQ29*$J$42</f>
        <v>23091.9150354649</v>
      </c>
      <c r="AS29" s="54" t="n">
        <f aca="false">0.24*AH29/$AM$42</f>
        <v>0.0352803012569386</v>
      </c>
      <c r="AT29" s="53" t="n">
        <f aca="false">AS29*$J$42</f>
        <v>429745.539338233</v>
      </c>
      <c r="AU29" s="54" t="n">
        <f aca="false">0.25*AJ29/$AM$42</f>
        <v>0.00988973538329584</v>
      </c>
      <c r="AV29" s="53" t="n">
        <f aca="false">AU29*$J$42</f>
        <v>120465.798612505</v>
      </c>
      <c r="AW29" s="54" t="n">
        <f aca="false">0.35*AL29/$AM$42</f>
        <v>0.0112929469285306</v>
      </c>
      <c r="AX29" s="53" t="n">
        <f aca="false">AW29*$J$42</f>
        <v>137558.166898163</v>
      </c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0" t="s">
        <v>37</v>
      </c>
      <c r="B30" s="53"/>
      <c r="C30" s="53"/>
      <c r="D30" s="53"/>
      <c r="E30" s="53"/>
      <c r="F30" s="53"/>
      <c r="G30" s="53"/>
      <c r="H30" s="53"/>
      <c r="I30" s="54" t="n">
        <f aca="false">AO30+AQ30+AS30+AU30+AW30</f>
        <v>0.00816525390781565</v>
      </c>
      <c r="J30" s="53" t="n">
        <f aca="false">ROUND(AP30+AR30+AT30+AV30+AX30,0)</f>
        <v>99460</v>
      </c>
      <c r="K30" s="54" t="n">
        <f aca="false">I30-DatosMinisterio!J30</f>
        <v>0</v>
      </c>
      <c r="L30" s="53" t="n">
        <f aca="false">J30-DatosMinisterio!K30</f>
        <v>0</v>
      </c>
      <c r="M30" s="54" t="n">
        <f aca="false">P65/P$77</f>
        <v>0.00776908704555907</v>
      </c>
      <c r="N30" s="53" t="n">
        <f aca="false">ROUND(N$42*M30,0)</f>
        <v>1798054</v>
      </c>
      <c r="O30" s="53" t="n">
        <f aca="false">N30-DatosMinisterio!L30</f>
        <v>4015</v>
      </c>
      <c r="P30" s="55" t="n">
        <f aca="false">N30+J30</f>
        <v>1897514</v>
      </c>
      <c r="Q30" s="53" t="n">
        <f aca="false">P30-DatosMinisterio!M30</f>
        <v>4015</v>
      </c>
      <c r="S30" s="55" t="n">
        <f aca="false">B30+DatosMinisterio!B30</f>
        <v>7107</v>
      </c>
      <c r="T30" s="55" t="n">
        <f aca="false">C30+DatosMinisterio!C30</f>
        <v>71</v>
      </c>
      <c r="U30" s="55" t="n">
        <f aca="false">D30+DatosMinisterio!D30</f>
        <v>333.568181818182</v>
      </c>
      <c r="V30" s="55" t="n">
        <f aca="false">E30+DatosMinisterio!E30</f>
        <v>175.25</v>
      </c>
      <c r="W30" s="55" t="n">
        <f aca="false">F30+DatosMinisterio!F30</f>
        <v>16</v>
      </c>
      <c r="X30" s="55" t="n">
        <f aca="false">G30+DatosMinisterio!G30</f>
        <v>133</v>
      </c>
      <c r="Y30" s="55" t="n">
        <f aca="false">H30+DatosMinisterio!H30</f>
        <v>10</v>
      </c>
      <c r="Z30" s="55" t="n">
        <f aca="false">X30+0.33*Y30</f>
        <v>136.3</v>
      </c>
      <c r="AC30" s="61" t="n">
        <f aca="false">IF(T30&gt;0,S30/T30,0)</f>
        <v>100.098591549296</v>
      </c>
      <c r="AD30" s="62" t="n">
        <f aca="false">EXP((((AC30-AC42)/AC43+2)/4-1.9)^3)</f>
        <v>0.012607897686967</v>
      </c>
      <c r="AE30" s="63" t="n">
        <f aca="false">S30/U30</f>
        <v>21.305988962322</v>
      </c>
      <c r="AF30" s="62" t="n">
        <f aca="false">EXP((((AE30-AE42)/AE43+2)/4-1.9)^3)</f>
        <v>0.0990443773093629</v>
      </c>
      <c r="AG30" s="62" t="n">
        <f aca="false">V30/U30</f>
        <v>0.525379846017578</v>
      </c>
      <c r="AH30" s="62" t="n">
        <f aca="false">EXP((((AG30-AG42)/AG43+2)/4-1.9)^3)</f>
        <v>0.0015566225911206</v>
      </c>
      <c r="AI30" s="62" t="n">
        <f aca="false">W30/U30</f>
        <v>0.0479662056278531</v>
      </c>
      <c r="AJ30" s="62" t="n">
        <f aca="false">EXP((((AI30-AI42)/AI43+2)/4-1.9)^3)</f>
        <v>0.00875501827739989</v>
      </c>
      <c r="AK30" s="62" t="n">
        <f aca="false">Z30/U30</f>
        <v>0.408612114192273</v>
      </c>
      <c r="AL30" s="62" t="n">
        <f aca="false">EXP((((AK30-AK42)/AK43+2)/4-1.9)^3)</f>
        <v>0.0210557943429504</v>
      </c>
      <c r="AM30" s="62" t="n">
        <f aca="false">0.01*AD30+0.15*AF30+0.24*AH30+0.25*AJ30+0.35*AL30</f>
        <v>0.0249146075845256</v>
      </c>
      <c r="AO30" s="54" t="n">
        <f aca="false">0.01*AD30/$AM$42</f>
        <v>4.13198102794069E-005</v>
      </c>
      <c r="AP30" s="53" t="n">
        <f aca="false">AO30*$J$42</f>
        <v>503.312146473945</v>
      </c>
      <c r="AQ30" s="54" t="n">
        <f aca="false">0.15*AF30/$AM$42</f>
        <v>0.00486896584340387</v>
      </c>
      <c r="AR30" s="53" t="n">
        <f aca="false">AQ30*$J$42</f>
        <v>59308.3470901915</v>
      </c>
      <c r="AS30" s="54" t="n">
        <f aca="false">0.24*AH30/$AM$42</f>
        <v>0.000122436304745518</v>
      </c>
      <c r="AT30" s="53" t="n">
        <f aca="false">AS30*$J$42</f>
        <v>1491.38340498425</v>
      </c>
      <c r="AU30" s="54" t="n">
        <f aca="false">0.25*AJ30/$AM$42</f>
        <v>0.000717319618220046</v>
      </c>
      <c r="AV30" s="53" t="n">
        <f aca="false">AU30*$J$42</f>
        <v>8737.59279901962</v>
      </c>
      <c r="AW30" s="54" t="n">
        <f aca="false">0.35*AL30/$AM$42</f>
        <v>0.0024152123311668</v>
      </c>
      <c r="AX30" s="53" t="n">
        <f aca="false">AW30*$J$42</f>
        <v>29419.4405630111</v>
      </c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0" t="s">
        <v>38</v>
      </c>
      <c r="B31" s="53"/>
      <c r="C31" s="53"/>
      <c r="D31" s="53"/>
      <c r="E31" s="53"/>
      <c r="F31" s="53"/>
      <c r="G31" s="53"/>
      <c r="H31" s="53"/>
      <c r="I31" s="54" t="n">
        <f aca="false">AO31+AQ31+AS31+AU31+AW31</f>
        <v>0.050464923281386</v>
      </c>
      <c r="J31" s="53" t="n">
        <f aca="false">ROUND(AP31+AR31+AT31+AV31+AX31,0)</f>
        <v>614708</v>
      </c>
      <c r="K31" s="54" t="n">
        <f aca="false">I31-DatosMinisterio!J31</f>
        <v>0</v>
      </c>
      <c r="L31" s="53" t="n">
        <f aca="false">J31-DatosMinisterio!K31</f>
        <v>0</v>
      </c>
      <c r="M31" s="54" t="n">
        <f aca="false">P66/P$77</f>
        <v>0.0457604959490037</v>
      </c>
      <c r="N31" s="53" t="n">
        <f aca="false">ROUND(N$42*M31,0)</f>
        <v>10590670</v>
      </c>
      <c r="O31" s="53" t="n">
        <f aca="false">N31-DatosMinisterio!L31</f>
        <v>-1109</v>
      </c>
      <c r="P31" s="55" t="n">
        <f aca="false">N31+J31</f>
        <v>11205378</v>
      </c>
      <c r="Q31" s="53" t="n">
        <f aca="false">P31-DatosMinisterio!M31</f>
        <v>-1109</v>
      </c>
      <c r="S31" s="55" t="n">
        <f aca="false">B31+DatosMinisterio!B31</f>
        <v>8919</v>
      </c>
      <c r="T31" s="55" t="n">
        <f aca="false">C31+DatosMinisterio!C31</f>
        <v>67</v>
      </c>
      <c r="U31" s="55" t="n">
        <f aca="false">D31+DatosMinisterio!D31</f>
        <v>352.204545454545</v>
      </c>
      <c r="V31" s="55" t="n">
        <f aca="false">E31+DatosMinisterio!E31</f>
        <v>300.579545454545</v>
      </c>
      <c r="W31" s="55" t="n">
        <f aca="false">F31+DatosMinisterio!F31</f>
        <v>39</v>
      </c>
      <c r="X31" s="55" t="n">
        <f aca="false">G31+DatosMinisterio!G31</f>
        <v>249</v>
      </c>
      <c r="Y31" s="55" t="n">
        <f aca="false">H31+DatosMinisterio!H31</f>
        <v>33</v>
      </c>
      <c r="Z31" s="55" t="n">
        <f aca="false">X31+0.33*Y31</f>
        <v>259.89</v>
      </c>
      <c r="AC31" s="61" t="n">
        <f aca="false">IF(T31&gt;0,S31/T31,0)</f>
        <v>133.119402985075</v>
      </c>
      <c r="AD31" s="62" t="n">
        <f aca="false">EXP((((AC31-AC42)/AC43+2)/4-1.9)^3)</f>
        <v>0.0262679874537447</v>
      </c>
      <c r="AE31" s="63" t="n">
        <f aca="false">S31/U31</f>
        <v>25.3233529070143</v>
      </c>
      <c r="AF31" s="62" t="n">
        <f aca="false">EXP((((AE31-AE42)/AE43+2)/4-1.9)^3)</f>
        <v>0.260395791354124</v>
      </c>
      <c r="AG31" s="62" t="n">
        <f aca="false">V31/U31</f>
        <v>0.853423243208363</v>
      </c>
      <c r="AH31" s="62" t="n">
        <f aca="false">EXP((((AG31-AG42)/AG43+2)/4-1.9)^3)</f>
        <v>0.273131865768531</v>
      </c>
      <c r="AI31" s="62" t="n">
        <f aca="false">W31/U31</f>
        <v>0.110731109246951</v>
      </c>
      <c r="AJ31" s="62" t="n">
        <f aca="false">EXP((((AI31-AI42)/AI43+2)/4-1.9)^3)</f>
        <v>0.0268598268711045</v>
      </c>
      <c r="AK31" s="62" t="n">
        <f aca="false">Z31/U31</f>
        <v>0.737895076466414</v>
      </c>
      <c r="AL31" s="62" t="n">
        <f aca="false">EXP((((AK31-AK42)/AK43+2)/4-1.9)^3)</f>
        <v>0.121127918938569</v>
      </c>
      <c r="AM31" s="62" t="n">
        <f aca="false">0.01*AD31+0.15*AF31+0.24*AH31+0.25*AJ31+0.35*AL31</f>
        <v>0.153983424708379</v>
      </c>
      <c r="AO31" s="54" t="n">
        <f aca="false">0.01*AD31/$AM$42</f>
        <v>8.60879652547114E-005</v>
      </c>
      <c r="AP31" s="53" t="n">
        <f aca="false">AO31*$J$42</f>
        <v>1048.62820726739</v>
      </c>
      <c r="AQ31" s="54" t="n">
        <f aca="false">0.15*AF31/$AM$42</f>
        <v>0.0128009105444645</v>
      </c>
      <c r="AR31" s="53" t="n">
        <f aca="false">AQ31*$J$42</f>
        <v>155926.508843784</v>
      </c>
      <c r="AS31" s="54" t="n">
        <f aca="false">0.24*AH31/$AM$42</f>
        <v>0.0214832140710959</v>
      </c>
      <c r="AT31" s="53" t="n">
        <f aca="false">AS31*$J$42</f>
        <v>261684.7104129</v>
      </c>
      <c r="AU31" s="54" t="n">
        <f aca="false">0.25*AJ31/$AM$42</f>
        <v>0.00220068995245539</v>
      </c>
      <c r="AV31" s="53" t="n">
        <f aca="false">AU31*$J$42</f>
        <v>26806.3666363443</v>
      </c>
      <c r="AW31" s="54" t="n">
        <f aca="false">0.35*AL31/$AM$42</f>
        <v>0.0138940207481154</v>
      </c>
      <c r="AX31" s="53" t="n">
        <f aca="false">AW31*$J$42</f>
        <v>169241.566178553</v>
      </c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0" t="s">
        <v>39</v>
      </c>
      <c r="B32" s="53"/>
      <c r="C32" s="53"/>
      <c r="D32" s="53"/>
      <c r="E32" s="53"/>
      <c r="F32" s="53"/>
      <c r="G32" s="53"/>
      <c r="H32" s="53"/>
      <c r="I32" s="54" t="n">
        <f aca="false">AO32+AQ32+AS32+AU32+AW32</f>
        <v>0.0217758867841463</v>
      </c>
      <c r="J32" s="53" t="n">
        <f aca="false">ROUND(AP32+AR32+AT32+AV32+AX32,0)</f>
        <v>265250</v>
      </c>
      <c r="K32" s="54" t="n">
        <f aca="false">I32-DatosMinisterio!J32</f>
        <v>1.31838984174237E-016</v>
      </c>
      <c r="L32" s="53" t="n">
        <f aca="false">J32-DatosMinisterio!K32</f>
        <v>0</v>
      </c>
      <c r="M32" s="54" t="n">
        <f aca="false">P67/P$77</f>
        <v>0.0100858219071928</v>
      </c>
      <c r="N32" s="53" t="n">
        <f aca="false">ROUND(N$42*M32,0)</f>
        <v>2334232</v>
      </c>
      <c r="O32" s="53" t="n">
        <f aca="false">N32-DatosMinisterio!L32</f>
        <v>-513</v>
      </c>
      <c r="P32" s="55" t="n">
        <f aca="false">N32+J32</f>
        <v>2599482</v>
      </c>
      <c r="Q32" s="53" t="n">
        <f aca="false">P32-DatosMinisterio!M32</f>
        <v>-513</v>
      </c>
      <c r="S32" s="55" t="n">
        <f aca="false">B32+DatosMinisterio!B32</f>
        <v>13265</v>
      </c>
      <c r="T32" s="55" t="n">
        <f aca="false">C32+DatosMinisterio!C32</f>
        <v>134</v>
      </c>
      <c r="U32" s="55" t="n">
        <f aca="false">D32+DatosMinisterio!D32</f>
        <v>474.321236409767</v>
      </c>
      <c r="V32" s="55" t="n">
        <f aca="false">E32+DatosMinisterio!E32</f>
        <v>269.646993985525</v>
      </c>
      <c r="W32" s="55" t="n">
        <f aca="false">F32+DatosMinisterio!F32</f>
        <v>21</v>
      </c>
      <c r="X32" s="55" t="n">
        <f aca="false">G32+DatosMinisterio!G32</f>
        <v>77</v>
      </c>
      <c r="Y32" s="55" t="n">
        <f aca="false">H32+DatosMinisterio!H32</f>
        <v>26</v>
      </c>
      <c r="Z32" s="55" t="n">
        <f aca="false">X32+0.33*Y32</f>
        <v>85.58</v>
      </c>
      <c r="AC32" s="61" t="n">
        <f aca="false">IF(T32&gt;0,S32/T32,0)</f>
        <v>98.9925373134328</v>
      </c>
      <c r="AD32" s="62" t="n">
        <f aca="false">EXP((((AC32-AC42)/AC43+2)/4-1.9)^3)</f>
        <v>0.0122823652884129</v>
      </c>
      <c r="AE32" s="63" t="n">
        <f aca="false">S32/U32</f>
        <v>27.9662789302993</v>
      </c>
      <c r="AF32" s="62" t="n">
        <f aca="false">EXP((((AE32-AE42)/AE43+2)/4-1.9)^3)</f>
        <v>0.412418600950862</v>
      </c>
      <c r="AG32" s="62" t="n">
        <f aca="false">V32/U32</f>
        <v>0.568490240973686</v>
      </c>
      <c r="AH32" s="62" t="n">
        <f aca="false">EXP((((AG32-AG42)/AG43+2)/4-1.9)^3)</f>
        <v>0.00423124364467899</v>
      </c>
      <c r="AI32" s="62" t="n">
        <f aca="false">W32/U32</f>
        <v>0.0442737925017932</v>
      </c>
      <c r="AJ32" s="62" t="n">
        <f aca="false">EXP((((AI32-AI42)/AI43+2)/4-1.9)^3)</f>
        <v>0.00814414204256013</v>
      </c>
      <c r="AK32" s="62" t="n">
        <f aca="false">Z32/U32</f>
        <v>0.180426245823974</v>
      </c>
      <c r="AL32" s="62" t="n">
        <f aca="false">EXP((((AK32-AK42)/AK43+2)/4-1.9)^3)</f>
        <v>0.00402151747981008</v>
      </c>
      <c r="AM32" s="62" t="n">
        <f aca="false">0.01*AD32+0.15*AF32+0.24*AH32+0.25*AJ32+0.35*AL32</f>
        <v>0.06644467889881</v>
      </c>
      <c r="AO32" s="54" t="n">
        <f aca="false">0.01*AD32/$AM$42</f>
        <v>4.02529443131672E-005</v>
      </c>
      <c r="AP32" s="53" t="n">
        <f aca="false">AO32*$J$42</f>
        <v>490.316767360703</v>
      </c>
      <c r="AQ32" s="54" t="n">
        <f aca="false">0.15*AF32/$AM$42</f>
        <v>0.0202742663012768</v>
      </c>
      <c r="AR32" s="53" t="n">
        <f aca="false">AQ32*$J$42</f>
        <v>246958.648195092</v>
      </c>
      <c r="AS32" s="54" t="n">
        <f aca="false">0.24*AH32/$AM$42</f>
        <v>0.00033280888976403</v>
      </c>
      <c r="AT32" s="53" t="n">
        <f aca="false">AS32*$J$42</f>
        <v>4053.90914285555</v>
      </c>
      <c r="AU32" s="54" t="n">
        <f aca="false">0.25*AJ32/$AM$42</f>
        <v>0.00066726906507773</v>
      </c>
      <c r="AV32" s="53" t="n">
        <f aca="false">AU32*$J$42</f>
        <v>8127.9324166528</v>
      </c>
      <c r="AW32" s="54" t="n">
        <f aca="false">0.35*AL32/$AM$42</f>
        <v>0.000461289583714617</v>
      </c>
      <c r="AX32" s="53" t="n">
        <f aca="false">AW32*$J$42</f>
        <v>5618.91859995271</v>
      </c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0" t="s">
        <v>40</v>
      </c>
      <c r="B33" s="53"/>
      <c r="C33" s="53"/>
      <c r="D33" s="53"/>
      <c r="E33" s="53"/>
      <c r="F33" s="53"/>
      <c r="G33" s="53"/>
      <c r="H33" s="53"/>
      <c r="I33" s="54" t="n">
        <f aca="false">AO33+AQ33+AS33+AU33+AW33</f>
        <v>0.00468468394232448</v>
      </c>
      <c r="J33" s="53" t="n">
        <f aca="false">ROUND(AP33+AR33+AT33+AV33+AX33,0)</f>
        <v>57064</v>
      </c>
      <c r="K33" s="54" t="n">
        <f aca="false">I33-DatosMinisterio!J33</f>
        <v>0</v>
      </c>
      <c r="L33" s="53" t="n">
        <f aca="false">J33-DatosMinisterio!K33</f>
        <v>0</v>
      </c>
      <c r="M33" s="54" t="n">
        <f aca="false">P68/P$77</f>
        <v>0.0182095538574687</v>
      </c>
      <c r="N33" s="53" t="n">
        <f aca="false">ROUND(N$42*M33,0)</f>
        <v>4214364</v>
      </c>
      <c r="O33" s="53" t="n">
        <f aca="false">N33-DatosMinisterio!L33</f>
        <v>-296</v>
      </c>
      <c r="P33" s="55" t="n">
        <f aca="false">N33+J33</f>
        <v>4271428</v>
      </c>
      <c r="Q33" s="53" t="n">
        <f aca="false">P33-DatosMinisterio!M33</f>
        <v>-296</v>
      </c>
      <c r="S33" s="55" t="n">
        <f aca="false">B33+DatosMinisterio!B33</f>
        <v>4853</v>
      </c>
      <c r="T33" s="55" t="n">
        <f aca="false">C33+DatosMinisterio!C33</f>
        <v>22</v>
      </c>
      <c r="U33" s="55" t="n">
        <f aca="false">D33+DatosMinisterio!D33</f>
        <v>322.686393146005</v>
      </c>
      <c r="V33" s="55" t="n">
        <f aca="false">E33+DatosMinisterio!E33</f>
        <v>223.147302236914</v>
      </c>
      <c r="W33" s="55" t="n">
        <f aca="false">F33+DatosMinisterio!F33</f>
        <v>2</v>
      </c>
      <c r="X33" s="55" t="n">
        <f aca="false">G33+DatosMinisterio!G33</f>
        <v>32</v>
      </c>
      <c r="Y33" s="55" t="n">
        <f aca="false">H33+DatosMinisterio!H33</f>
        <v>5</v>
      </c>
      <c r="Z33" s="55" t="n">
        <f aca="false">X33+0.33*Y33</f>
        <v>33.65</v>
      </c>
      <c r="AC33" s="61" t="n">
        <f aca="false">IF(T33&gt;0,S33/T33,0)</f>
        <v>220.590909090909</v>
      </c>
      <c r="AD33" s="62" t="n">
        <f aca="false">EXP((((AC33-AC42)/AC43+2)/4-1.9)^3)</f>
        <v>0.122293922895253</v>
      </c>
      <c r="AE33" s="63" t="n">
        <f aca="false">S33/U33</f>
        <v>15.0393698125479</v>
      </c>
      <c r="AF33" s="62" t="n">
        <f aca="false">EXP((((AE33-AE42)/AE43+2)/4-1.9)^3)</f>
        <v>0.0100674031234292</v>
      </c>
      <c r="AG33" s="62" t="n">
        <f aca="false">V33/U33</f>
        <v>0.691529940451958</v>
      </c>
      <c r="AH33" s="62" t="n">
        <f aca="false">EXP((((AG33-AG42)/AG43+2)/4-1.9)^3)</f>
        <v>0.0412350666102546</v>
      </c>
      <c r="AI33" s="62" t="n">
        <f aca="false">W33/U33</f>
        <v>0.00619796818979927</v>
      </c>
      <c r="AJ33" s="62" t="n">
        <f aca="false">EXP((((AI33-AI42)/AI43+2)/4-1.9)^3)</f>
        <v>0.00369905256894576</v>
      </c>
      <c r="AK33" s="62" t="n">
        <f aca="false">Z33/U33</f>
        <v>0.104280814793373</v>
      </c>
      <c r="AL33" s="62" t="n">
        <f aca="false">EXP((((AK33-AK42)/AK43+2)/4-1.9)^3)</f>
        <v>0.00211465462888917</v>
      </c>
      <c r="AM33" s="62" t="n">
        <f aca="false">0.01*AD33+0.15*AF33+0.24*AH33+0.25*AJ33+0.35*AL33</f>
        <v>0.0142943579462757</v>
      </c>
      <c r="AO33" s="54" t="n">
        <f aca="false">0.01*AD33/$AM$42</f>
        <v>0.000400793361257985</v>
      </c>
      <c r="AP33" s="53" t="n">
        <f aca="false">AO33*$J$42</f>
        <v>4882.0206478005</v>
      </c>
      <c r="AQ33" s="54" t="n">
        <f aca="false">0.15*AF33/$AM$42</f>
        <v>0.000494907871313562</v>
      </c>
      <c r="AR33" s="53" t="n">
        <f aca="false">AQ33*$J$42</f>
        <v>6028.4193304204</v>
      </c>
      <c r="AS33" s="54" t="n">
        <f aca="false">0.24*AH33/$AM$42</f>
        <v>0.00324334826597909</v>
      </c>
      <c r="AT33" s="53" t="n">
        <f aca="false">AS33*$J$42</f>
        <v>39506.8749462786</v>
      </c>
      <c r="AU33" s="54" t="n">
        <f aca="false">0.25*AJ33/$AM$42</f>
        <v>0.000303072237254092</v>
      </c>
      <c r="AV33" s="53" t="n">
        <f aca="false">AU33*$J$42</f>
        <v>3691.69019019047</v>
      </c>
      <c r="AW33" s="54" t="n">
        <f aca="false">0.35*AL33/$AM$42</f>
        <v>0.000242562206519748</v>
      </c>
      <c r="AX33" s="53" t="n">
        <f aca="false">AW33*$J$42</f>
        <v>2954.62404089875</v>
      </c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0" t="s">
        <v>41</v>
      </c>
      <c r="B34" s="53"/>
      <c r="C34" s="53"/>
      <c r="D34" s="53"/>
      <c r="E34" s="53"/>
      <c r="F34" s="53"/>
      <c r="G34" s="53"/>
      <c r="H34" s="53"/>
      <c r="I34" s="54" t="n">
        <f aca="false">AO34+AQ34+AS34+AU34+AW34</f>
        <v>0.024143815100431</v>
      </c>
      <c r="J34" s="53" t="n">
        <f aca="false">ROUND(AP34+AR34+AT34+AV34+AX34,0)</f>
        <v>294093</v>
      </c>
      <c r="K34" s="54" t="n">
        <f aca="false">I34-DatosMinisterio!J34</f>
        <v>0</v>
      </c>
      <c r="L34" s="53" t="n">
        <f aca="false">J34-DatosMinisterio!K34</f>
        <v>0</v>
      </c>
      <c r="M34" s="54" t="n">
        <f aca="false">P69/P$77</f>
        <v>0.0134931881444108</v>
      </c>
      <c r="N34" s="53" t="n">
        <f aca="false">ROUND(N$42*M34,0)</f>
        <v>3122822</v>
      </c>
      <c r="O34" s="53" t="n">
        <f aca="false">N34-DatosMinisterio!L34</f>
        <v>-891</v>
      </c>
      <c r="P34" s="55" t="n">
        <f aca="false">N34+J34</f>
        <v>3416915</v>
      </c>
      <c r="Q34" s="53" t="n">
        <f aca="false">P34-DatosMinisterio!M34</f>
        <v>-891</v>
      </c>
      <c r="S34" s="55" t="n">
        <f aca="false">B34+DatosMinisterio!B34</f>
        <v>8273</v>
      </c>
      <c r="T34" s="55" t="n">
        <f aca="false">C34+DatosMinisterio!C34</f>
        <v>76</v>
      </c>
      <c r="U34" s="55" t="n">
        <f aca="false">D34+DatosMinisterio!D34</f>
        <v>374.756643124355</v>
      </c>
      <c r="V34" s="55" t="n">
        <f aca="false">E34+DatosMinisterio!E34</f>
        <v>306.954112321824</v>
      </c>
      <c r="W34" s="55" t="n">
        <f aca="false">F34+DatosMinisterio!F34</f>
        <v>34</v>
      </c>
      <c r="X34" s="55" t="n">
        <f aca="false">G34+DatosMinisterio!G34</f>
        <v>85</v>
      </c>
      <c r="Y34" s="55" t="n">
        <f aca="false">H34+DatosMinisterio!H34</f>
        <v>17</v>
      </c>
      <c r="Z34" s="55" t="n">
        <f aca="false">X34+0.33*Y34</f>
        <v>90.61</v>
      </c>
      <c r="AC34" s="61" t="n">
        <f aca="false">IF(T34&gt;0,S34/T34,0)</f>
        <v>108.855263157895</v>
      </c>
      <c r="AD34" s="62" t="n">
        <f aca="false">EXP((((AC34-AC42)/AC43+2)/4-1.9)^3)</f>
        <v>0.0154525475009991</v>
      </c>
      <c r="AE34" s="63" t="n">
        <f aca="false">S34/U34</f>
        <v>22.0756593693118</v>
      </c>
      <c r="AF34" s="62" t="n">
        <f aca="false">EXP((((AE34-AE42)/AE43+2)/4-1.9)^3)</f>
        <v>0.122502432385773</v>
      </c>
      <c r="AG34" s="62" t="n">
        <f aca="false">V34/U34</f>
        <v>0.81907584015787</v>
      </c>
      <c r="AH34" s="62" t="n">
        <f aca="false">EXP((((AG34-AG42)/AG43+2)/4-1.9)^3)</f>
        <v>0.200229698954666</v>
      </c>
      <c r="AI34" s="62" t="n">
        <f aca="false">W34/U34</f>
        <v>0.0907255431592652</v>
      </c>
      <c r="AJ34" s="62" t="n">
        <f aca="false">EXP((((AI34-AI42)/AI43+2)/4-1.9)^3)</f>
        <v>0.0192032826567969</v>
      </c>
      <c r="AK34" s="62" t="n">
        <f aca="false">Z34/U34</f>
        <v>0.241783572519442</v>
      </c>
      <c r="AL34" s="62" t="n">
        <f aca="false">EXP((((AK34-AK42)/AK43+2)/4-1.9)^3)</f>
        <v>0.00652597326114981</v>
      </c>
      <c r="AM34" s="62" t="n">
        <f aca="false">0.01*AD34+0.15*AF34+0.24*AH34+0.25*AJ34+0.35*AL34</f>
        <v>0.0736699293875974</v>
      </c>
      <c r="AO34" s="54" t="n">
        <f aca="false">0.01*AD34/$AM$42</f>
        <v>5.06425691996873E-005</v>
      </c>
      <c r="AP34" s="53" t="n">
        <f aca="false">AO34*$J$42</f>
        <v>616.871666023918</v>
      </c>
      <c r="AQ34" s="54" t="n">
        <f aca="false">0.15*AF34/$AM$42</f>
        <v>0.00602215062806838</v>
      </c>
      <c r="AR34" s="53" t="n">
        <f aca="false">AQ34*$J$42</f>
        <v>73355.1664082331</v>
      </c>
      <c r="AS34" s="54" t="n">
        <f aca="false">0.24*AH34/$AM$42</f>
        <v>0.0157490868886005</v>
      </c>
      <c r="AT34" s="53" t="n">
        <f aca="false">AS34*$J$42</f>
        <v>191837.926488659</v>
      </c>
      <c r="AU34" s="54" t="n">
        <f aca="false">0.25*AJ34/$AM$42</f>
        <v>0.00157337094538152</v>
      </c>
      <c r="AV34" s="53" t="n">
        <f aca="false">AU34*$J$42</f>
        <v>19165.0615616302</v>
      </c>
      <c r="AW34" s="54" t="n">
        <f aca="false">0.35*AL34/$AM$42</f>
        <v>0.000748564069180842</v>
      </c>
      <c r="AX34" s="53" t="n">
        <f aca="false">AW34*$J$42</f>
        <v>9118.17808177236</v>
      </c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0" t="s">
        <v>42</v>
      </c>
      <c r="B35" s="53"/>
      <c r="C35" s="53"/>
      <c r="D35" s="53"/>
      <c r="E35" s="53"/>
      <c r="F35" s="53"/>
      <c r="G35" s="53"/>
      <c r="H35" s="53"/>
      <c r="I35" s="54" t="n">
        <f aca="false">AO35+AQ35+AS35+AU35+AW35</f>
        <v>0.0177325008407746</v>
      </c>
      <c r="J35" s="53" t="n">
        <f aca="false">ROUND(AP35+AR35+AT35+AV35+AX35,0)</f>
        <v>215998</v>
      </c>
      <c r="K35" s="54" t="n">
        <f aca="false">I35-DatosMinisterio!J35</f>
        <v>1.07552855510562E-016</v>
      </c>
      <c r="L35" s="53" t="n">
        <f aca="false">J35-DatosMinisterio!K35</f>
        <v>0</v>
      </c>
      <c r="M35" s="54" t="n">
        <f aca="false">P70/P$77</f>
        <v>0.019036416547704</v>
      </c>
      <c r="N35" s="53" t="n">
        <f aca="false">ROUND(N$42*M35,0)</f>
        <v>4405730</v>
      </c>
      <c r="O35" s="53" t="n">
        <f aca="false">N35-DatosMinisterio!L35</f>
        <v>-530</v>
      </c>
      <c r="P35" s="55" t="n">
        <f aca="false">N35+J35</f>
        <v>4621728</v>
      </c>
      <c r="Q35" s="53" t="n">
        <f aca="false">P35-DatosMinisterio!M35</f>
        <v>-530</v>
      </c>
      <c r="S35" s="55" t="n">
        <f aca="false">B35+DatosMinisterio!B35</f>
        <v>8976</v>
      </c>
      <c r="T35" s="55" t="n">
        <f aca="false">C35+DatosMinisterio!C35</f>
        <v>44</v>
      </c>
      <c r="U35" s="55" t="n">
        <f aca="false">D35+DatosMinisterio!D35</f>
        <v>348.818592897527</v>
      </c>
      <c r="V35" s="55" t="n">
        <f aca="false">E35+DatosMinisterio!E35</f>
        <v>225.904956533891</v>
      </c>
      <c r="W35" s="55" t="n">
        <f aca="false">F35+DatosMinisterio!F35</f>
        <v>23</v>
      </c>
      <c r="X35" s="55" t="n">
        <f aca="false">G35+DatosMinisterio!G35</f>
        <v>94</v>
      </c>
      <c r="Y35" s="55" t="n">
        <f aca="false">H35+DatosMinisterio!H35</f>
        <v>7</v>
      </c>
      <c r="Z35" s="55" t="n">
        <f aca="false">X35+0.33*Y35</f>
        <v>96.31</v>
      </c>
      <c r="AC35" s="61" t="n">
        <f aca="false">IF(T35&gt;0,S35/T35,0)</f>
        <v>204</v>
      </c>
      <c r="AD35" s="62" t="n">
        <f aca="false">EXP((((AC35-AC42)/AC43+2)/4-1.9)^3)</f>
        <v>0.095289974752829</v>
      </c>
      <c r="AE35" s="63" t="n">
        <f aca="false">S35/U35</f>
        <v>25.7325732709348</v>
      </c>
      <c r="AF35" s="62" t="n">
        <f aca="false">EXP((((AE35-AE42)/AE43+2)/4-1.9)^3)</f>
        <v>0.281997006317271</v>
      </c>
      <c r="AG35" s="62" t="n">
        <f aca="false">V35/U35</f>
        <v>0.64762877075264</v>
      </c>
      <c r="AH35" s="62" t="n">
        <f aca="false">EXP((((AG35-AG42)/AG43+2)/4-1.9)^3)</f>
        <v>0.0200749829292879</v>
      </c>
      <c r="AI35" s="62" t="n">
        <f aca="false">W35/U35</f>
        <v>0.0659368521871102</v>
      </c>
      <c r="AJ35" s="62" t="n">
        <f aca="false">EXP((((AI35-AI42)/AI43+2)/4-1.9)^3)</f>
        <v>0.0123210193500252</v>
      </c>
      <c r="AK35" s="62" t="n">
        <f aca="false">Z35/U35</f>
        <v>0.276103401484373</v>
      </c>
      <c r="AL35" s="62" t="n">
        <f aca="false">EXP((((AK35-AK42)/AK43+2)/4-1.9)^3)</f>
        <v>0.00844688461190642</v>
      </c>
      <c r="AM35" s="62" t="n">
        <f aca="false">0.01*AD35+0.15*AF35+0.24*AH35+0.25*AJ35+0.35*AL35</f>
        <v>0.0541071110498215</v>
      </c>
      <c r="AO35" s="54" t="n">
        <f aca="false">0.01*AD35/$AM$42</f>
        <v>0.000312293435120947</v>
      </c>
      <c r="AP35" s="53" t="n">
        <f aca="false">AO35*$J$42</f>
        <v>3804.01260551726</v>
      </c>
      <c r="AQ35" s="54" t="n">
        <f aca="false">0.15*AF35/$AM$42</f>
        <v>0.0138628141142459</v>
      </c>
      <c r="AR35" s="53" t="n">
        <f aca="false">AQ35*$J$42</f>
        <v>168861.441541705</v>
      </c>
      <c r="AS35" s="54" t="n">
        <f aca="false">0.24*AH35/$AM$42</f>
        <v>0.00157899977920913</v>
      </c>
      <c r="AT35" s="53" t="n">
        <f aca="false">AS35*$J$42</f>
        <v>19233.6257785703</v>
      </c>
      <c r="AU35" s="54" t="n">
        <f aca="false">0.25*AJ35/$AM$42</f>
        <v>0.00100949062768452</v>
      </c>
      <c r="AV35" s="53" t="n">
        <f aca="false">AU35*$J$42</f>
        <v>12296.4963108374</v>
      </c>
      <c r="AW35" s="54" t="n">
        <f aca="false">0.35*AL35/$AM$42</f>
        <v>0.000968902884514063</v>
      </c>
      <c r="AX35" s="53" t="n">
        <f aca="false">AW35*$J$42</f>
        <v>11802.1013947543</v>
      </c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0" t="s">
        <v>43</v>
      </c>
      <c r="B36" s="53"/>
      <c r="C36" s="53"/>
      <c r="D36" s="53"/>
      <c r="E36" s="53"/>
      <c r="F36" s="53"/>
      <c r="G36" s="53"/>
      <c r="H36" s="53"/>
      <c r="I36" s="54" t="n">
        <f aca="false">AO36+AQ36+AS36+AU36+AW36</f>
        <v>0.00872372864467968</v>
      </c>
      <c r="J36" s="53" t="n">
        <f aca="false">ROUND(AP36+AR36+AT36+AV36+AX36,0)</f>
        <v>106263</v>
      </c>
      <c r="K36" s="54" t="n">
        <f aca="false">I36-DatosMinisterio!J36</f>
        <v>6.59194920871187E-017</v>
      </c>
      <c r="L36" s="53" t="n">
        <f aca="false">J36-DatosMinisterio!K36</f>
        <v>0</v>
      </c>
      <c r="M36" s="54" t="n">
        <f aca="false">P71/P$77</f>
        <v>0.0112577273763785</v>
      </c>
      <c r="N36" s="53" t="n">
        <f aca="false">ROUND(N$42*M36,0)</f>
        <v>2605454</v>
      </c>
      <c r="O36" s="53" t="n">
        <f aca="false">N36-DatosMinisterio!L36</f>
        <v>-699</v>
      </c>
      <c r="P36" s="55" t="n">
        <f aca="false">N36+J36</f>
        <v>2711717</v>
      </c>
      <c r="Q36" s="53" t="n">
        <f aca="false">P36-DatosMinisterio!M36</f>
        <v>-699</v>
      </c>
      <c r="S36" s="55" t="n">
        <f aca="false">B36+DatosMinisterio!B36</f>
        <v>9776</v>
      </c>
      <c r="T36" s="55" t="n">
        <f aca="false">C36+DatosMinisterio!C36</f>
        <v>125</v>
      </c>
      <c r="U36" s="55" t="n">
        <f aca="false">D36+DatosMinisterio!D36</f>
        <v>470.584581105169</v>
      </c>
      <c r="V36" s="55" t="n">
        <f aca="false">E36+DatosMinisterio!E36</f>
        <v>310.207575757576</v>
      </c>
      <c r="W36" s="55" t="n">
        <f aca="false">F36+DatosMinisterio!F36</f>
        <v>40</v>
      </c>
      <c r="X36" s="55" t="n">
        <f aca="false">G36+DatosMinisterio!G36</f>
        <v>134</v>
      </c>
      <c r="Y36" s="55" t="n">
        <f aca="false">H36+DatosMinisterio!H36</f>
        <v>26</v>
      </c>
      <c r="Z36" s="55" t="n">
        <f aca="false">X36+0.33*Y36</f>
        <v>142.58</v>
      </c>
      <c r="AC36" s="61" t="n">
        <f aca="false">IF(T36&gt;0,S36/T36,0)</f>
        <v>78.208</v>
      </c>
      <c r="AD36" s="62" t="n">
        <f aca="false">EXP((((AC36-AC42)/AC43+2)/4-1.9)^3)</f>
        <v>0.00736699606123873</v>
      </c>
      <c r="AE36" s="63" t="n">
        <f aca="false">S36/U36</f>
        <v>20.7741613145102</v>
      </c>
      <c r="AF36" s="62" t="n">
        <f aca="false">EXP((((AE36-AE42)/AE43+2)/4-1.9)^3)</f>
        <v>0.0848264018753784</v>
      </c>
      <c r="AG36" s="62" t="n">
        <f aca="false">V36/U36</f>
        <v>0.659196217243355</v>
      </c>
      <c r="AH36" s="62" t="n">
        <f aca="false">EXP((((AG36-AG42)/AG43+2)/4-1.9)^3)</f>
        <v>0.0244996489715565</v>
      </c>
      <c r="AI36" s="62" t="n">
        <f aca="false">W36/U36</f>
        <v>0.0850006600430042</v>
      </c>
      <c r="AJ36" s="62" t="n">
        <f aca="false">EXP((((AI36-AI42)/AI43+2)/4-1.9)^3)</f>
        <v>0.0173810193753364</v>
      </c>
      <c r="AK36" s="62" t="n">
        <f aca="false">Z36/U36</f>
        <v>0.302984852723288</v>
      </c>
      <c r="AL36" s="62" t="n">
        <f aca="false">EXP((((AK36-AK42)/AK43+2)/4-1.9)^3)</f>
        <v>0.0102739386984533</v>
      </c>
      <c r="AM36" s="62" t="n">
        <f aca="false">0.01*AD36+0.15*AF36+0.24*AH36+0.25*AJ36+0.35*AL36</f>
        <v>0.0266186793833855</v>
      </c>
      <c r="AO36" s="54" t="n">
        <f aca="false">0.01*AD36/$AM$42</f>
        <v>2.41438253337183E-005</v>
      </c>
      <c r="AP36" s="53" t="n">
        <f aca="false">AO36*$J$42</f>
        <v>294.093328856886</v>
      </c>
      <c r="AQ36" s="54" t="n">
        <f aca="false">0.15*AF36/$AM$42</f>
        <v>0.00417001817336908</v>
      </c>
      <c r="AR36" s="53" t="n">
        <f aca="false">AQ36*$J$42</f>
        <v>50794.5410078461</v>
      </c>
      <c r="AS36" s="54" t="n">
        <f aca="false">0.24*AH36/$AM$42</f>
        <v>0.00192702232689575</v>
      </c>
      <c r="AT36" s="53" t="n">
        <f aca="false">AS36*$J$42</f>
        <v>23472.8508455058</v>
      </c>
      <c r="AU36" s="54" t="n">
        <f aca="false">0.25*AJ36/$AM$42</f>
        <v>0.00142406854989391</v>
      </c>
      <c r="AV36" s="53" t="n">
        <f aca="false">AU36*$J$42</f>
        <v>17346.4252068543</v>
      </c>
      <c r="AW36" s="54" t="n">
        <f aca="false">0.35*AL36/$AM$42</f>
        <v>0.00117847576918721</v>
      </c>
      <c r="AX36" s="53" t="n">
        <f aca="false">AW36*$J$42</f>
        <v>14354.8860690864</v>
      </c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0" t="s">
        <v>44</v>
      </c>
      <c r="B37" s="53"/>
      <c r="C37" s="53"/>
      <c r="D37" s="53"/>
      <c r="E37" s="53"/>
      <c r="F37" s="53"/>
      <c r="G37" s="53"/>
      <c r="H37" s="53"/>
      <c r="I37" s="54" t="n">
        <f aca="false">AO37+AQ37+AS37+AU37+AW37</f>
        <v>0.0100101153449379</v>
      </c>
      <c r="J37" s="53" t="n">
        <f aca="false">ROUND(AP37+AR37+AT37+AV37+AX37,0)</f>
        <v>121932</v>
      </c>
      <c r="K37" s="54" t="n">
        <f aca="false">I37-DatosMinisterio!J37</f>
        <v>4.33680868994202E-017</v>
      </c>
      <c r="L37" s="53" t="n">
        <f aca="false">J37-DatosMinisterio!K37</f>
        <v>0</v>
      </c>
      <c r="M37" s="54" t="n">
        <f aca="false">P72/P$77</f>
        <v>0.010916370346094</v>
      </c>
      <c r="N37" s="53" t="n">
        <f aca="false">ROUND(N$42*M37,0)</f>
        <v>2526452</v>
      </c>
      <c r="O37" s="53" t="n">
        <f aca="false">N37-DatosMinisterio!L37</f>
        <v>-584</v>
      </c>
      <c r="P37" s="55" t="n">
        <f aca="false">N37+J37</f>
        <v>2648384</v>
      </c>
      <c r="Q37" s="53" t="n">
        <f aca="false">P37-DatosMinisterio!M37</f>
        <v>-584</v>
      </c>
      <c r="S37" s="55" t="n">
        <f aca="false">B37+DatosMinisterio!B37</f>
        <v>8152</v>
      </c>
      <c r="T37" s="55" t="n">
        <f aca="false">C37+DatosMinisterio!C37</f>
        <v>34</v>
      </c>
      <c r="U37" s="55" t="n">
        <f aca="false">D37+DatosMinisterio!D37</f>
        <v>442.755103218379</v>
      </c>
      <c r="V37" s="55" t="n">
        <f aca="false">E37+DatosMinisterio!E37</f>
        <v>306.007982006258</v>
      </c>
      <c r="W37" s="55" t="n">
        <f aca="false">F37+DatosMinisterio!F37</f>
        <v>32</v>
      </c>
      <c r="X37" s="55" t="n">
        <f aca="false">G37+DatosMinisterio!G37</f>
        <v>190</v>
      </c>
      <c r="Y37" s="55" t="n">
        <f aca="false">H37+DatosMinisterio!H37</f>
        <v>33</v>
      </c>
      <c r="Z37" s="55" t="n">
        <f aca="false">X37+0.33*Y37</f>
        <v>200.89</v>
      </c>
      <c r="AC37" s="61" t="n">
        <f aca="false">IF(T37&gt;0,S37/T37,0)</f>
        <v>239.764705882353</v>
      </c>
      <c r="AD37" s="62" t="n">
        <f aca="false">EXP((((AC37-AC42)/AC43+2)/4-1.9)^3)</f>
        <v>0.159494751451463</v>
      </c>
      <c r="AE37" s="63" t="n">
        <f aca="false">S37/U37</f>
        <v>18.4119842792172</v>
      </c>
      <c r="AF37" s="62" t="n">
        <f aca="false">EXP((((AE37-AE42)/AE43+2)/4-1.9)^3)</f>
        <v>0.0391916727677197</v>
      </c>
      <c r="AG37" s="62" t="n">
        <f aca="false">V37/U37</f>
        <v>0.691145013986042</v>
      </c>
      <c r="AH37" s="62" t="n">
        <f aca="false">EXP((((AG37-AG42)/AG43+2)/4-1.9)^3)</f>
        <v>0.0409928280042631</v>
      </c>
      <c r="AI37" s="62" t="n">
        <f aca="false">W37/U37</f>
        <v>0.0722747174846604</v>
      </c>
      <c r="AJ37" s="62" t="n">
        <f aca="false">EXP((((AI37-AI42)/AI43+2)/4-1.9)^3)</f>
        <v>0.0138428999800291</v>
      </c>
      <c r="AK37" s="62" t="n">
        <f aca="false">Z37/U37</f>
        <v>0.45372712485917</v>
      </c>
      <c r="AL37" s="62" t="n">
        <f aca="false">EXP((((AK37-AK42)/AK43+2)/4-1.9)^3)</f>
        <v>0.0279174971075592</v>
      </c>
      <c r="AM37" s="62" t="n">
        <f aca="false">0.01*AD37+0.15*AF37+0.24*AH37+0.25*AJ37+0.35*AL37</f>
        <v>0.0305438261333487</v>
      </c>
      <c r="AO37" s="54" t="n">
        <f aca="false">0.01*AD37/$AM$42</f>
        <v>0.000522711480863944</v>
      </c>
      <c r="AP37" s="53" t="n">
        <f aca="false">AO37*$J$42</f>
        <v>6367.09209556377</v>
      </c>
      <c r="AQ37" s="54" t="n">
        <f aca="false">0.15*AF37/$AM$42</f>
        <v>0.00192664057502081</v>
      </c>
      <c r="AR37" s="53" t="n">
        <f aca="false">AQ37*$J$42</f>
        <v>23468.2007671464</v>
      </c>
      <c r="AS37" s="54" t="n">
        <f aca="false">0.24*AH37/$AM$42</f>
        <v>0.00322429496432878</v>
      </c>
      <c r="AT37" s="53" t="n">
        <f aca="false">AS37*$J$42</f>
        <v>39274.7887366328</v>
      </c>
      <c r="AU37" s="54" t="n">
        <f aca="false">0.25*AJ37/$AM$42</f>
        <v>0.00113418195303663</v>
      </c>
      <c r="AV37" s="53" t="n">
        <f aca="false">AU37*$J$42</f>
        <v>13815.3478782882</v>
      </c>
      <c r="AW37" s="54" t="n">
        <f aca="false">0.35*AL37/$AM$42</f>
        <v>0.00320228637168778</v>
      </c>
      <c r="AX37" s="53" t="n">
        <f aca="false">AW37*$J$42</f>
        <v>39006.7044466007</v>
      </c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60" t="s">
        <v>45</v>
      </c>
      <c r="B38" s="53"/>
      <c r="C38" s="53"/>
      <c r="D38" s="53"/>
      <c r="E38" s="53"/>
      <c r="F38" s="53"/>
      <c r="G38" s="53"/>
      <c r="H38" s="53"/>
      <c r="I38" s="54" t="n">
        <f aca="false">AO38+AQ38+AS38+AU38+AW38</f>
        <v>0.0108622613116411</v>
      </c>
      <c r="J38" s="53" t="n">
        <f aca="false">ROUND(AP38+AR38+AT38+AV38+AX38,0)</f>
        <v>132312</v>
      </c>
      <c r="K38" s="54" t="n">
        <f aca="false">I38-DatosMinisterio!J38</f>
        <v>8.84708972748172E-017</v>
      </c>
      <c r="L38" s="53" t="n">
        <f aca="false">J38-DatosMinisterio!K38</f>
        <v>0</v>
      </c>
      <c r="M38" s="54" t="n">
        <f aca="false">P73/P$77</f>
        <v>0.00896766415978498</v>
      </c>
      <c r="N38" s="53" t="n">
        <f aca="false">ROUND(N$42*M38,0)</f>
        <v>2075449</v>
      </c>
      <c r="O38" s="53" t="n">
        <f aca="false">N38-DatosMinisterio!L38</f>
        <v>-678</v>
      </c>
      <c r="P38" s="55" t="n">
        <f aca="false">N38+J38</f>
        <v>2207761</v>
      </c>
      <c r="Q38" s="53" t="n">
        <f aca="false">P38-DatosMinisterio!M38</f>
        <v>-678</v>
      </c>
      <c r="S38" s="55" t="n">
        <f aca="false">B38+DatosMinisterio!B38</f>
        <v>11057</v>
      </c>
      <c r="T38" s="55" t="n">
        <f aca="false">C38+DatosMinisterio!C38</f>
        <v>63</v>
      </c>
      <c r="U38" s="55" t="n">
        <f aca="false">D38+DatosMinisterio!D38</f>
        <v>514.993097593895</v>
      </c>
      <c r="V38" s="55" t="n">
        <f aca="false">E38+DatosMinisterio!E38</f>
        <v>350.056830669331</v>
      </c>
      <c r="W38" s="55" t="n">
        <f aca="false">F38+DatosMinisterio!F38</f>
        <v>48</v>
      </c>
      <c r="X38" s="55" t="n">
        <f aca="false">G38+DatosMinisterio!G38</f>
        <v>150</v>
      </c>
      <c r="Y38" s="55" t="n">
        <f aca="false">H38+DatosMinisterio!H38</f>
        <v>27</v>
      </c>
      <c r="Z38" s="55" t="n">
        <f aca="false">X38+0.33*Y38</f>
        <v>158.91</v>
      </c>
      <c r="AC38" s="61" t="n">
        <f aca="false">IF(T38&gt;0,S38/T38,0)</f>
        <v>175.507936507937</v>
      </c>
      <c r="AD38" s="62" t="n">
        <f aca="false">EXP((((AC38-AC42)/AC43+2)/4-1.9)^3)</f>
        <v>0.0593651757554011</v>
      </c>
      <c r="AE38" s="63" t="n">
        <f aca="false">S38/U38</f>
        <v>21.4701906717964</v>
      </c>
      <c r="AF38" s="62" t="n">
        <f aca="false">EXP((((AE38-AE42)/AE43+2)/4-1.9)^3)</f>
        <v>0.103758521496966</v>
      </c>
      <c r="AG38" s="62" t="n">
        <f aca="false">V38/U38</f>
        <v>0.679731111552437</v>
      </c>
      <c r="AH38" s="62" t="n">
        <f aca="false">EXP((((AG38-AG42)/AG43+2)/4-1.9)^3)</f>
        <v>0.0343078300063042</v>
      </c>
      <c r="AI38" s="62" t="n">
        <f aca="false">W38/U38</f>
        <v>0.0932051326984019</v>
      </c>
      <c r="AJ38" s="62" t="n">
        <f aca="false">EXP((((AI38-AI42)/AI43+2)/4-1.9)^3)</f>
        <v>0.0200404412556827</v>
      </c>
      <c r="AK38" s="62" t="n">
        <f aca="false">Z38/U38</f>
        <v>0.308567242439647</v>
      </c>
      <c r="AL38" s="62" t="n">
        <f aca="false">EXP((((AK38-AK42)/AK43+2)/4-1.9)^3)</f>
        <v>0.0106930180555534</v>
      </c>
      <c r="AM38" s="62" t="n">
        <f aca="false">0.01*AD38+0.15*AF38+0.24*AH38+0.25*AJ38+0.35*AL38</f>
        <v>0.0331439758169762</v>
      </c>
      <c r="AO38" s="54" t="n">
        <f aca="false">0.01*AD38/$AM$42</f>
        <v>0.000194557241843141</v>
      </c>
      <c r="AP38" s="53" t="n">
        <f aca="false">AO38*$J$42</f>
        <v>2369.88075070918</v>
      </c>
      <c r="AQ38" s="54" t="n">
        <f aca="false">0.15*AF38/$AM$42</f>
        <v>0.00510071051840573</v>
      </c>
      <c r="AR38" s="53" t="n">
        <f aca="false">AQ38*$J$42</f>
        <v>62131.2039479643</v>
      </c>
      <c r="AS38" s="54" t="n">
        <f aca="false">0.24*AH38/$AM$42</f>
        <v>0.00269848578182678</v>
      </c>
      <c r="AT38" s="53" t="n">
        <f aca="false">AS38*$J$42</f>
        <v>32869.9638719676</v>
      </c>
      <c r="AU38" s="54" t="n">
        <f aca="false">0.25*AJ38/$AM$42</f>
        <v>0.00164196135462059</v>
      </c>
      <c r="AV38" s="53" t="n">
        <f aca="false">AU38*$J$42</f>
        <v>20000.5539288071</v>
      </c>
      <c r="AW38" s="54" t="n">
        <f aca="false">0.35*AL38/$AM$42</f>
        <v>0.00122654641494485</v>
      </c>
      <c r="AX38" s="53" t="n">
        <f aca="false">AW38*$J$42</f>
        <v>14940.4294134304</v>
      </c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0" t="s">
        <v>46</v>
      </c>
      <c r="B39" s="53"/>
      <c r="C39" s="53"/>
      <c r="D39" s="53"/>
      <c r="E39" s="53"/>
      <c r="F39" s="53"/>
      <c r="G39" s="53"/>
      <c r="H39" s="53"/>
      <c r="I39" s="54" t="n">
        <f aca="false">AO39+AQ39+AS39+AU39+AW39</f>
        <v>0.0161956403685109</v>
      </c>
      <c r="J39" s="53" t="n">
        <f aca="false">ROUND(AP39+AR39+AT39+AV39+AX39,0)</f>
        <v>197277</v>
      </c>
      <c r="K39" s="54" t="n">
        <f aca="false">I39-DatosMinisterio!J39</f>
        <v>0</v>
      </c>
      <c r="L39" s="53" t="n">
        <f aca="false">J39-DatosMinisterio!K39</f>
        <v>0</v>
      </c>
      <c r="M39" s="54" t="n">
        <f aca="false">P74/P$77</f>
        <v>0.00723371954364561</v>
      </c>
      <c r="N39" s="53" t="n">
        <f aca="false">ROUND(N$42*M39,0)</f>
        <v>1674150</v>
      </c>
      <c r="O39" s="53" t="n">
        <f aca="false">N39-DatosMinisterio!L39</f>
        <v>-663</v>
      </c>
      <c r="P39" s="55" t="n">
        <f aca="false">N39+J39</f>
        <v>1871427</v>
      </c>
      <c r="Q39" s="53" t="n">
        <f aca="false">P39-DatosMinisterio!M39</f>
        <v>-663</v>
      </c>
      <c r="S39" s="55" t="n">
        <f aca="false">B39+DatosMinisterio!B39</f>
        <v>13640</v>
      </c>
      <c r="T39" s="55" t="n">
        <f aca="false">C39+DatosMinisterio!C39</f>
        <v>104</v>
      </c>
      <c r="U39" s="55" t="n">
        <f aca="false">D39+DatosMinisterio!D39</f>
        <v>560.264224885289</v>
      </c>
      <c r="V39" s="55" t="n">
        <f aca="false">E39+DatosMinisterio!E39</f>
        <v>359.363172320832</v>
      </c>
      <c r="W39" s="55" t="n">
        <f aca="false">F39+DatosMinisterio!F39</f>
        <v>53</v>
      </c>
      <c r="X39" s="55" t="n">
        <f aca="false">G39+DatosMinisterio!G39</f>
        <v>227</v>
      </c>
      <c r="Y39" s="55" t="n">
        <f aca="false">H39+DatosMinisterio!H39</f>
        <v>23</v>
      </c>
      <c r="Z39" s="55" t="n">
        <f aca="false">X39+0.33*Y39</f>
        <v>234.59</v>
      </c>
      <c r="AC39" s="61" t="n">
        <f aca="false">IF(T39&gt;0,S39/T39,0)</f>
        <v>131.153846153846</v>
      </c>
      <c r="AD39" s="62" t="n">
        <f aca="false">EXP((((AC39-AC42)/AC43+2)/4-1.9)^3)</f>
        <v>0.0252077266421679</v>
      </c>
      <c r="AE39" s="63" t="n">
        <f aca="false">S39/U39</f>
        <v>24.3456558426387</v>
      </c>
      <c r="AF39" s="62" t="n">
        <f aca="false">EXP((((AE39-AE42)/AE43+2)/4-1.9)^3)</f>
        <v>0.212387338804341</v>
      </c>
      <c r="AG39" s="62" t="n">
        <f aca="false">V39/U39</f>
        <v>0.641417310545591</v>
      </c>
      <c r="AH39" s="62" t="n">
        <f aca="false">EXP((((AG39-AG42)/AG43+2)/4-1.9)^3)</f>
        <v>0.0179867130489158</v>
      </c>
      <c r="AI39" s="62" t="n">
        <f aca="false">W39/U39</f>
        <v>0.0945982228489628</v>
      </c>
      <c r="AJ39" s="62" t="n">
        <f aca="false">EXP((((AI39-AI42)/AI43+2)/4-1.9)^3)</f>
        <v>0.0205239105870139</v>
      </c>
      <c r="AK39" s="62" t="n">
        <f aca="false">Z39/U39</f>
        <v>0.41871315279506</v>
      </c>
      <c r="AL39" s="62" t="n">
        <f aca="false">EXP((((AK39-AK42)/AK43+2)/4-1.9)^3)</f>
        <v>0.0224563651002715</v>
      </c>
      <c r="AM39" s="62" t="n">
        <f aca="false">0.01*AD39+0.15*AF39+0.24*AH39+0.25*AJ39+0.35*AL39</f>
        <v>0.0494176946506611</v>
      </c>
      <c r="AO39" s="54" t="n">
        <f aca="false">0.01*AD39/$AM$42</f>
        <v>8.26131769379939E-005</v>
      </c>
      <c r="AP39" s="53" t="n">
        <f aca="false">AO39*$J$42</f>
        <v>1006.30218605859</v>
      </c>
      <c r="AQ39" s="54" t="n">
        <f aca="false">0.15*AF39/$AM$42</f>
        <v>0.0104408420377037</v>
      </c>
      <c r="AR39" s="53" t="n">
        <f aca="false">AQ39*$J$42</f>
        <v>127178.769250328</v>
      </c>
      <c r="AS39" s="54" t="n">
        <f aca="false">0.24*AH39/$AM$42</f>
        <v>0.00141474670404332</v>
      </c>
      <c r="AT39" s="53" t="n">
        <f aca="false">AS39*$J$42</f>
        <v>17232.8768093077</v>
      </c>
      <c r="AU39" s="54" t="n">
        <f aca="false">0.25*AJ39/$AM$42</f>
        <v>0.00168157315498277</v>
      </c>
      <c r="AV39" s="53" t="n">
        <f aca="false">AU39*$J$42</f>
        <v>20483.0609909444</v>
      </c>
      <c r="AW39" s="54" t="n">
        <f aca="false">0.35*AL39/$AM$42</f>
        <v>0.0025758652948431</v>
      </c>
      <c r="AX39" s="53" t="n">
        <f aca="false">AW39*$J$42</f>
        <v>31376.336963032</v>
      </c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0" t="s">
        <v>47</v>
      </c>
      <c r="B40" s="53"/>
      <c r="C40" s="53"/>
      <c r="D40" s="53"/>
      <c r="E40" s="53"/>
      <c r="F40" s="53"/>
      <c r="G40" s="53"/>
      <c r="H40" s="53"/>
      <c r="I40" s="54" t="n">
        <f aca="false">AO40+AQ40+AS40+AU40+AW40</f>
        <v>0.0844855283644516</v>
      </c>
      <c r="J40" s="53" t="n">
        <f aca="false">ROUND(AP40+AR40+AT40+AV40+AX40,0)</f>
        <v>1029109</v>
      </c>
      <c r="K40" s="54" t="n">
        <f aca="false">I40-DatosMinisterio!J40</f>
        <v>0</v>
      </c>
      <c r="L40" s="53" t="n">
        <f aca="false">J40-DatosMinisterio!K40</f>
        <v>0</v>
      </c>
      <c r="M40" s="54" t="n">
        <f aca="false">P75/P$77</f>
        <v>0.0135556123853897</v>
      </c>
      <c r="N40" s="53" t="n">
        <f aca="false">ROUND(N$42*M40,0)</f>
        <v>3137270</v>
      </c>
      <c r="O40" s="53" t="n">
        <f aca="false">N40-DatosMinisterio!L40</f>
        <v>-1057</v>
      </c>
      <c r="P40" s="55" t="n">
        <f aca="false">N40+J40</f>
        <v>4166379</v>
      </c>
      <c r="Q40" s="53" t="n">
        <f aca="false">P40-DatosMinisterio!M40</f>
        <v>-1057</v>
      </c>
      <c r="S40" s="55" t="n">
        <f aca="false">B40+DatosMinisterio!B40</f>
        <v>1328</v>
      </c>
      <c r="T40" s="55" t="n">
        <f aca="false">C40+DatosMinisterio!C40</f>
        <v>20</v>
      </c>
      <c r="U40" s="55" t="n">
        <f aca="false">D40+DatosMinisterio!D40</f>
        <v>77.9494103935281</v>
      </c>
      <c r="V40" s="55" t="n">
        <f aca="false">E40+DatosMinisterio!E40</f>
        <v>70.5857740298917</v>
      </c>
      <c r="W40" s="55" t="n">
        <f aca="false">F40+DatosMinisterio!F40</f>
        <v>27</v>
      </c>
      <c r="X40" s="55" t="n">
        <f aca="false">G40+DatosMinisterio!G40</f>
        <v>64</v>
      </c>
      <c r="Y40" s="55" t="n">
        <f aca="false">H40+DatosMinisterio!H40</f>
        <v>4</v>
      </c>
      <c r="Z40" s="55" t="n">
        <f aca="false">X40+0.33*Y40</f>
        <v>65.32</v>
      </c>
      <c r="AC40" s="61" t="n">
        <f aca="false">IF(T40&gt;0,S40/T40,0)</f>
        <v>66.4</v>
      </c>
      <c r="AD40" s="62" t="n">
        <f aca="false">EXP((((AC40-AC42)/AC43+2)/4-1.9)^3)</f>
        <v>0.00541795220540828</v>
      </c>
      <c r="AE40" s="63" t="n">
        <f aca="false">S40/U40</f>
        <v>17.0366907625803</v>
      </c>
      <c r="AF40" s="62" t="n">
        <f aca="false">EXP((((AE40-AE42)/AE43+2)/4-1.9)^3)</f>
        <v>0.0233905371963364</v>
      </c>
      <c r="AG40" s="62" t="n">
        <f aca="false">V40/U40</f>
        <v>0.905533135831804</v>
      </c>
      <c r="AH40" s="62" t="n">
        <f aca="false">EXP((((AG40-AG42)/AG43+2)/4-1.9)^3)</f>
        <v>0.403580175410409</v>
      </c>
      <c r="AI40" s="62" t="n">
        <f aca="false">W40/U40</f>
        <v>0.346378501950051</v>
      </c>
      <c r="AJ40" s="62" t="n">
        <f aca="false">EXP((((AI40-AI42)/AI43+2)/4-1.9)^3)</f>
        <v>0.376327943517901</v>
      </c>
      <c r="AK40" s="62" t="n">
        <f aca="false">Z40/U40</f>
        <v>0.837979398051012</v>
      </c>
      <c r="AL40" s="62" t="n">
        <f aca="false">EXP((((AK40-AK42)/AK43+2)/4-1.9)^3)</f>
        <v>0.180818219968225</v>
      </c>
      <c r="AM40" s="62" t="n">
        <f aca="false">0.01*AD40+0.15*AF40+0.24*AH40+0.25*AJ40+0.35*AL40</f>
        <v>0.257790365068357</v>
      </c>
      <c r="AO40" s="54" t="n">
        <f aca="false">0.01*AD40/$AM$42</f>
        <v>1.77562320688707E-005</v>
      </c>
      <c r="AP40" s="53" t="n">
        <f aca="false">AO40*$J$42</f>
        <v>216.286745157851</v>
      </c>
      <c r="AQ40" s="54" t="n">
        <f aca="false">0.15*AF40/$AM$42</f>
        <v>0.00114986564368116</v>
      </c>
      <c r="AR40" s="53" t="n">
        <f aca="false">AQ40*$J$42</f>
        <v>14006.3892201906</v>
      </c>
      <c r="AS40" s="54" t="n">
        <f aca="false">0.24*AH40/$AM$42</f>
        <v>0.0317436388419795</v>
      </c>
      <c r="AT40" s="53" t="n">
        <f aca="false">AS40*$J$42</f>
        <v>386665.836421157</v>
      </c>
      <c r="AU40" s="54" t="n">
        <f aca="false">0.25*AJ40/$AM$42</f>
        <v>0.0308334498246149</v>
      </c>
      <c r="AV40" s="53" t="n">
        <f aca="false">AU40*$J$42</f>
        <v>375578.922301053</v>
      </c>
      <c r="AW40" s="54" t="n">
        <f aca="false">0.35*AL40/$AM$42</f>
        <v>0.0207408178221072</v>
      </c>
      <c r="AX40" s="53" t="n">
        <f aca="false">AW40*$J$42</f>
        <v>252641.661882763</v>
      </c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4" t="s">
        <v>48</v>
      </c>
      <c r="B41" s="66"/>
      <c r="C41" s="66"/>
      <c r="D41" s="66"/>
      <c r="E41" s="66"/>
      <c r="F41" s="66"/>
      <c r="G41" s="66"/>
      <c r="H41" s="66"/>
      <c r="I41" s="65" t="n">
        <f aca="false">AO41+AQ41+AS41+AU41+AW41</f>
        <v>0.0330678569509417</v>
      </c>
      <c r="J41" s="66" t="n">
        <f aca="false">ROUND(AP41+AR41+AT41+AV41+AX41,0)</f>
        <v>402796</v>
      </c>
      <c r="K41" s="65" t="n">
        <f aca="false">I41-DatosMinisterio!J41</f>
        <v>0</v>
      </c>
      <c r="L41" s="66" t="n">
        <f aca="false">J41-DatosMinisterio!K41</f>
        <v>0</v>
      </c>
      <c r="M41" s="65" t="n">
        <f aca="false">P76/P$77</f>
        <v>0.0130287504573205</v>
      </c>
      <c r="N41" s="66" t="n">
        <f aca="false">ROUND(N$42*M41,0)</f>
        <v>3015334</v>
      </c>
      <c r="O41" s="66" t="n">
        <f aca="false">N41-DatosMinisterio!L41</f>
        <v>-756</v>
      </c>
      <c r="P41" s="67" t="n">
        <f aca="false">N41+J41</f>
        <v>3418130</v>
      </c>
      <c r="Q41" s="66" t="n">
        <f aca="false">P41-DatosMinisterio!M41</f>
        <v>-756</v>
      </c>
      <c r="S41" s="67" t="n">
        <f aca="false">B41+DatosMinisterio!B41</f>
        <v>199</v>
      </c>
      <c r="T41" s="67" t="n">
        <f aca="false">C41+DatosMinisterio!C41</f>
        <v>6</v>
      </c>
      <c r="U41" s="67" t="n">
        <f aca="false">D41+DatosMinisterio!D41</f>
        <v>28.2898407148407</v>
      </c>
      <c r="V41" s="67" t="n">
        <f aca="false">E41+DatosMinisterio!E41</f>
        <v>22.1989316239316</v>
      </c>
      <c r="W41" s="67" t="n">
        <f aca="false">F41+DatosMinisterio!F41</f>
        <v>7</v>
      </c>
      <c r="X41" s="67" t="n">
        <f aca="false">G41+DatosMinisterio!G41</f>
        <v>18</v>
      </c>
      <c r="Y41" s="67" t="n">
        <f aca="false">H41+DatosMinisterio!H41</f>
        <v>0</v>
      </c>
      <c r="Z41" s="67" t="n">
        <f aca="false">X41+0.33*Y41</f>
        <v>18</v>
      </c>
      <c r="AC41" s="68" t="n">
        <f aca="false">IF(T41&gt;0,S41/T41,0)</f>
        <v>33.1666666666667</v>
      </c>
      <c r="AD41" s="69" t="n">
        <f aca="false">EXP((((AC41-AC42)/AC43+2)/4-1.9)^3)</f>
        <v>0.00213105934073449</v>
      </c>
      <c r="AE41" s="70" t="n">
        <f aca="false">S41/U41</f>
        <v>7.03432734054263</v>
      </c>
      <c r="AF41" s="69" t="n">
        <f aca="false">EXP((((AE41-AE42)/AE43+2)/4-1.9)^3)</f>
        <v>9.76301571262201E-005</v>
      </c>
      <c r="AG41" s="69" t="n">
        <f aca="false">V41/U41</f>
        <v>0.784696239462605</v>
      </c>
      <c r="AH41" s="69" t="n">
        <f aca="false">EXP((((AG41-AG42)/AG43+2)/4-1.9)^3)</f>
        <v>0.14014413268314</v>
      </c>
      <c r="AI41" s="69" t="n">
        <f aca="false">W41/U41</f>
        <v>0.247438650169841</v>
      </c>
      <c r="AJ41" s="69" t="n">
        <f aca="false">EXP((((AI41-AI42)/AI43+2)/4-1.9)^3)</f>
        <v>0.162538886752717</v>
      </c>
      <c r="AK41" s="69" t="n">
        <f aca="false">Z41/U41</f>
        <v>0.636270814722449</v>
      </c>
      <c r="AL41" s="69" t="n">
        <f aca="false">EXP((((AK41-AK42)/AK43+2)/4-1.9)^3)</f>
        <v>0.0759844429429223</v>
      </c>
      <c r="AM41" s="69" t="n">
        <f aca="false">0.01*AD41+0.15*AF41+0.24*AH41+0.25*AJ41+0.35*AL41</f>
        <v>0.100899823679132</v>
      </c>
      <c r="AO41" s="65" t="n">
        <f aca="false">0.01*AD41/$AM$42</f>
        <v>6.98411185112415E-006</v>
      </c>
      <c r="AP41" s="66" t="n">
        <f aca="false">AO41*$J$42</f>
        <v>85.0727121744633</v>
      </c>
      <c r="AQ41" s="65" t="n">
        <f aca="false">0.15*AF41/$AM$42</f>
        <v>4.7994435751658E-006</v>
      </c>
      <c r="AR41" s="66" t="n">
        <f aca="false">AQ41*$J$42</f>
        <v>58.4615038491885</v>
      </c>
      <c r="AS41" s="65" t="n">
        <f aca="false">0.24*AH41/$AM$42</f>
        <v>0.0110230506966604</v>
      </c>
      <c r="AT41" s="66" t="n">
        <f aca="false">AS41*$J$42</f>
        <v>134270.590046545</v>
      </c>
      <c r="AU41" s="65" t="n">
        <f aca="false">0.25*AJ41/$AM$42</f>
        <v>0.0133172003183981</v>
      </c>
      <c r="AV41" s="66" t="n">
        <f aca="false">AU41*$J$42</f>
        <v>162215.378820772</v>
      </c>
      <c r="AW41" s="65" t="n">
        <f aca="false">0.35*AL41/$AM$42</f>
        <v>0.00871582238045698</v>
      </c>
      <c r="AX41" s="66" t="n">
        <f aca="false">AW41*$J$42</f>
        <v>106166.491107529</v>
      </c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71" t="s">
        <v>49</v>
      </c>
      <c r="B42" s="74"/>
      <c r="C42" s="74"/>
      <c r="D42" s="74"/>
      <c r="E42" s="74"/>
      <c r="F42" s="74"/>
      <c r="G42" s="74"/>
      <c r="H42" s="74"/>
      <c r="I42" s="72"/>
      <c r="J42" s="73" t="n">
        <f aca="false">DatosMinisterio!K42</f>
        <v>12180892</v>
      </c>
      <c r="K42" s="72"/>
      <c r="L42" s="74"/>
      <c r="M42" s="72"/>
      <c r="N42" s="73" t="n">
        <f aca="false">DatosMinisterio!L42</f>
        <v>231436955</v>
      </c>
      <c r="O42" s="74"/>
      <c r="P42" s="75" t="n">
        <f aca="false">DatosMinisterio!M42</f>
        <v>243617847</v>
      </c>
      <c r="Q42" s="74"/>
      <c r="S42" s="76"/>
      <c r="T42" s="76"/>
      <c r="U42" s="76"/>
      <c r="V42" s="76"/>
      <c r="W42" s="76"/>
      <c r="X42" s="76"/>
      <c r="Y42" s="76"/>
      <c r="Z42" s="76"/>
      <c r="AB42" s="77" t="s">
        <v>225</v>
      </c>
      <c r="AC42" s="77" t="n">
        <f aca="false">AVERAGE(AC15:AC41)</f>
        <v>180.090953242769</v>
      </c>
      <c r="AD42" s="76"/>
      <c r="AE42" s="78" t="n">
        <f aca="false">AVERAGE(AE15:AE41)</f>
        <v>19.8769520878493</v>
      </c>
      <c r="AF42" s="76"/>
      <c r="AG42" s="79" t="n">
        <f aca="false">AVERAGE(AG15:AG41)</f>
        <v>0.722050927977948</v>
      </c>
      <c r="AH42" s="76"/>
      <c r="AI42" s="79" t="n">
        <f aca="false">AVERAGE(AI15:AI41)</f>
        <v>0.169372477414708</v>
      </c>
      <c r="AJ42" s="76"/>
      <c r="AK42" s="79" t="n">
        <f aca="false">AVERAGE(AK15:AK41)</f>
        <v>0.602924558740456</v>
      </c>
      <c r="AL42" s="80"/>
      <c r="AM42" s="79" t="n">
        <f aca="false">SUM(AM15:AM41)</f>
        <v>3.05129612205663</v>
      </c>
      <c r="AO42" s="72" t="n">
        <f aca="false">SUM(AO15:AO41)</f>
        <v>0.00984770161556675</v>
      </c>
      <c r="AP42" s="74" t="n">
        <f aca="false">SUM(AP15:AP41)</f>
        <v>119953.789827444</v>
      </c>
      <c r="AQ42" s="72" t="n">
        <f aca="false">SUM(AQ15:AQ41)</f>
        <v>0.143023745753848</v>
      </c>
      <c r="AR42" s="74" t="n">
        <f aca="false">SUM(AR15:AR41)</f>
        <v>1742156.80046308</v>
      </c>
      <c r="AS42" s="72" t="n">
        <f aca="false">SUM(AS15:AS41)</f>
        <v>0.241732894510167</v>
      </c>
      <c r="AT42" s="74" t="n">
        <f aca="false">SUM(AT15:AT41)</f>
        <v>2944522.28087573</v>
      </c>
      <c r="AU42" s="72" t="n">
        <f aca="false">SUM(AU15:AU41)</f>
        <v>0.25710336413075</v>
      </c>
      <c r="AV42" s="74" t="n">
        <f aca="false">SUM(AV15:AV41)</f>
        <v>3131748.31131334</v>
      </c>
      <c r="AW42" s="72" t="n">
        <f aca="false">SUM(AW15:AW41)</f>
        <v>0.348292293989669</v>
      </c>
      <c r="AX42" s="74" t="n">
        <f aca="false">SUM(AX15:AX41)</f>
        <v>4242510.81752041</v>
      </c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31" t="s">
        <v>50</v>
      </c>
      <c r="B43" s="1"/>
      <c r="C43" s="1"/>
      <c r="D43" s="1"/>
      <c r="E43" s="1"/>
      <c r="F43" s="1"/>
      <c r="G43" s="1"/>
      <c r="H43" s="1"/>
      <c r="AB43" s="77" t="s">
        <v>226</v>
      </c>
      <c r="AC43" s="77" t="n">
        <f aca="false">_xlfn.STDEV.P(AC15:AC41)</f>
        <v>84.9761363941811</v>
      </c>
      <c r="AD43" s="76"/>
      <c r="AE43" s="78" t="n">
        <f aca="false">_xlfn.STDEV.P(AE15:AE41)</f>
        <v>4.59991427430262</v>
      </c>
      <c r="AF43" s="76"/>
      <c r="AG43" s="79" t="n">
        <f aca="false">_xlfn.STDEV.P(AG15:AG41)</f>
        <v>0.106211643277894</v>
      </c>
      <c r="AH43" s="76"/>
      <c r="AI43" s="79" t="n">
        <f aca="false">_xlfn.STDEV.P(AI15:AI41)</f>
        <v>0.108558933235547</v>
      </c>
      <c r="AJ43" s="76"/>
      <c r="AK43" s="79" t="n">
        <f aca="false">_xlfn.STDEV.P(AK15:AK41)</f>
        <v>0.287888194595009</v>
      </c>
      <c r="AL43" s="76"/>
      <c r="AM43" s="79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31" t="s">
        <v>51</v>
      </c>
      <c r="B44" s="1"/>
      <c r="C44" s="1"/>
      <c r="D44" s="1"/>
      <c r="E44" s="1"/>
      <c r="F44" s="1"/>
      <c r="G44" s="1"/>
      <c r="H44" s="1"/>
      <c r="AB44" s="1" t="n">
        <f aca="false">MIN(AC44:AL44)</f>
        <v>-2.79192697547688</v>
      </c>
      <c r="AC44" s="1" t="n">
        <f aca="false">(MIN(AC15:AC41)-AC42)/AC43</f>
        <v>-1.72900643416594</v>
      </c>
      <c r="AE44" s="1" t="n">
        <f aca="false">(MIN(AE15:AE41)-AE42)/AE43</f>
        <v>-2.79192697547688</v>
      </c>
      <c r="AG44" s="1" t="n">
        <f aca="false">(MIN(AG15:AG41)-AG42)/AG43</f>
        <v>-1.8516904163303</v>
      </c>
      <c r="AI44" s="1" t="n">
        <f aca="false">(MIN(AI15:AI41)-AI42)/AI43</f>
        <v>-1.50309610053794</v>
      </c>
      <c r="AK44" s="1" t="n">
        <f aca="false">(MIN(AK15:AK41)-AK42)/AK43</f>
        <v>-1.73207430283328</v>
      </c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6" customFormat="false" ht="13.8" hidden="false" customHeight="false" outlineLevel="0" collapsed="false">
      <c r="A46" s="40" t="s">
        <v>52</v>
      </c>
      <c r="B46" s="40"/>
      <c r="C46" s="40"/>
      <c r="D46" s="40"/>
      <c r="E46" s="40"/>
      <c r="F46" s="40"/>
      <c r="G46" s="40"/>
      <c r="H46" s="40"/>
      <c r="I46" s="40"/>
      <c r="J46" s="40"/>
    </row>
    <row r="47" customFormat="false" ht="13.8" hidden="false" customHeight="false" outlineLevel="0" collapsed="false">
      <c r="A47" s="40" t="s">
        <v>53</v>
      </c>
      <c r="B47" s="40"/>
      <c r="C47" s="40"/>
      <c r="D47" s="40"/>
      <c r="E47" s="40"/>
      <c r="F47" s="40"/>
      <c r="G47" s="40"/>
      <c r="H47" s="40"/>
      <c r="I47" s="40"/>
      <c r="J47" s="40"/>
    </row>
    <row r="48" customFormat="false" ht="12.75" hidden="false" customHeight="true" outlineLevel="0" collapsed="false">
      <c r="A48" s="41" t="s">
        <v>8</v>
      </c>
      <c r="B48" s="42" t="s">
        <v>206</v>
      </c>
      <c r="C48" s="42"/>
      <c r="D48" s="42"/>
      <c r="E48" s="42"/>
      <c r="F48" s="42"/>
      <c r="G48" s="42"/>
      <c r="H48" s="42"/>
      <c r="I48" s="41" t="s">
        <v>10</v>
      </c>
      <c r="J48" s="43" t="s">
        <v>11</v>
      </c>
      <c r="K48" s="44" t="s">
        <v>207</v>
      </c>
      <c r="L48" s="43" t="s">
        <v>208</v>
      </c>
      <c r="M48" s="44" t="s">
        <v>209</v>
      </c>
      <c r="N48" s="43" t="s">
        <v>12</v>
      </c>
      <c r="O48" s="43" t="s">
        <v>210</v>
      </c>
      <c r="P48" s="41" t="s">
        <v>211</v>
      </c>
      <c r="Q48" s="43" t="s">
        <v>212</v>
      </c>
      <c r="S48" s="45" t="s">
        <v>213</v>
      </c>
      <c r="T48" s="45"/>
      <c r="U48" s="45"/>
      <c r="V48" s="45"/>
      <c r="W48" s="45"/>
      <c r="X48" s="45"/>
      <c r="Y48" s="45"/>
      <c r="Z48" s="45"/>
      <c r="AC48" s="46" t="s">
        <v>214</v>
      </c>
      <c r="AD48" s="46"/>
      <c r="AE48" s="46" t="s">
        <v>215</v>
      </c>
      <c r="AF48" s="46"/>
      <c r="AG48" s="46" t="s">
        <v>216</v>
      </c>
      <c r="AH48" s="46"/>
      <c r="AI48" s="46" t="s">
        <v>217</v>
      </c>
      <c r="AJ48" s="46"/>
      <c r="AK48" s="46" t="s">
        <v>218</v>
      </c>
      <c r="AL48" s="46"/>
      <c r="AM48" s="47" t="s">
        <v>219</v>
      </c>
      <c r="AO48" s="46" t="s">
        <v>214</v>
      </c>
      <c r="AP48" s="46"/>
      <c r="AQ48" s="46" t="s">
        <v>215</v>
      </c>
      <c r="AR48" s="46"/>
      <c r="AS48" s="46" t="s">
        <v>216</v>
      </c>
      <c r="AT48" s="46"/>
      <c r="AU48" s="46" t="s">
        <v>217</v>
      </c>
      <c r="AV48" s="46"/>
      <c r="AW48" s="47" t="s">
        <v>218</v>
      </c>
      <c r="AX48" s="47"/>
    </row>
    <row r="49" customFormat="false" ht="37.3" hidden="false" customHeight="false" outlineLevel="0" collapsed="false">
      <c r="A49" s="41"/>
      <c r="B49" s="46" t="s">
        <v>63</v>
      </c>
      <c r="C49" s="46" t="s">
        <v>64</v>
      </c>
      <c r="D49" s="46" t="s">
        <v>65</v>
      </c>
      <c r="E49" s="46" t="s">
        <v>66</v>
      </c>
      <c r="F49" s="46" t="s">
        <v>67</v>
      </c>
      <c r="G49" s="46" t="s">
        <v>68</v>
      </c>
      <c r="H49" s="46" t="s">
        <v>69</v>
      </c>
      <c r="I49" s="41"/>
      <c r="J49" s="43"/>
      <c r="K49" s="44"/>
      <c r="L49" s="43"/>
      <c r="M49" s="44"/>
      <c r="N49" s="43"/>
      <c r="O49" s="43"/>
      <c r="P49" s="41"/>
      <c r="Q49" s="43"/>
      <c r="S49" s="46" t="s">
        <v>63</v>
      </c>
      <c r="T49" s="46" t="s">
        <v>64</v>
      </c>
      <c r="U49" s="46" t="s">
        <v>65</v>
      </c>
      <c r="V49" s="46" t="s">
        <v>66</v>
      </c>
      <c r="W49" s="46" t="s">
        <v>67</v>
      </c>
      <c r="X49" s="46" t="s">
        <v>68</v>
      </c>
      <c r="Y49" s="46" t="s">
        <v>69</v>
      </c>
      <c r="Z49" s="41" t="s">
        <v>21</v>
      </c>
      <c r="AC49" s="46" t="s">
        <v>220</v>
      </c>
      <c r="AD49" s="46" t="s">
        <v>221</v>
      </c>
      <c r="AE49" s="46" t="s">
        <v>220</v>
      </c>
      <c r="AF49" s="46" t="s">
        <v>221</v>
      </c>
      <c r="AG49" s="46" t="s">
        <v>220</v>
      </c>
      <c r="AH49" s="46" t="s">
        <v>221</v>
      </c>
      <c r="AI49" s="46" t="s">
        <v>220</v>
      </c>
      <c r="AJ49" s="46" t="s">
        <v>221</v>
      </c>
      <c r="AK49" s="46" t="s">
        <v>220</v>
      </c>
      <c r="AL49" s="46" t="s">
        <v>221</v>
      </c>
      <c r="AM49" s="48" t="s">
        <v>222</v>
      </c>
      <c r="AO49" s="46" t="s">
        <v>223</v>
      </c>
      <c r="AP49" s="46" t="s">
        <v>224</v>
      </c>
      <c r="AQ49" s="46" t="s">
        <v>223</v>
      </c>
      <c r="AR49" s="46" t="s">
        <v>224</v>
      </c>
      <c r="AS49" s="46" t="s">
        <v>223</v>
      </c>
      <c r="AT49" s="46" t="s">
        <v>224</v>
      </c>
      <c r="AU49" s="46" t="s">
        <v>223</v>
      </c>
      <c r="AV49" s="46" t="s">
        <v>224</v>
      </c>
      <c r="AW49" s="46" t="s">
        <v>223</v>
      </c>
      <c r="AX49" s="48" t="s">
        <v>224</v>
      </c>
    </row>
    <row r="50" customFormat="false" ht="13.8" hidden="false" customHeight="false" outlineLevel="0" collapsed="false">
      <c r="A50" s="49" t="s">
        <v>22</v>
      </c>
      <c r="B50" s="52"/>
      <c r="C50" s="52"/>
      <c r="D50" s="52"/>
      <c r="E50" s="52"/>
      <c r="F50" s="52"/>
      <c r="G50" s="52"/>
      <c r="H50" s="52"/>
      <c r="I50" s="51" t="n">
        <f aca="false">AO50+AQ50+AS50+AU50+AW50</f>
        <v>0.0976073772090874</v>
      </c>
      <c r="J50" s="52" t="n">
        <f aca="false">ROUND(AP50+AR50+AT50+AV50+AX50,0)</f>
        <v>1170521</v>
      </c>
      <c r="K50" s="51" t="n">
        <f aca="false">I50-DatosMinisterio!J50</f>
        <v>0.000283129436221455</v>
      </c>
      <c r="L50" s="53" t="n">
        <f aca="false">J50-DatosMinisterio!K50</f>
        <v>3395</v>
      </c>
      <c r="M50" s="54" t="n">
        <f aca="false">P85/P$112</f>
        <v>0.172584235793336</v>
      </c>
      <c r="N50" s="53" t="n">
        <f aca="false">ROUND(N$77*M50,0)</f>
        <v>39323420</v>
      </c>
      <c r="O50" s="53" t="n">
        <f aca="false">N50-DatosMinisterio!L50</f>
        <v>3</v>
      </c>
      <c r="P50" s="55" t="n">
        <f aca="false">N50+J50</f>
        <v>40493941</v>
      </c>
      <c r="Q50" s="53" t="n">
        <f aca="false">P50-DatosMinisterio!M50</f>
        <v>3398</v>
      </c>
      <c r="S50" s="56" t="n">
        <f aca="false">B50+DatosMinisterio!B50</f>
        <v>31095</v>
      </c>
      <c r="T50" s="56" t="n">
        <f aca="false">C50+DatosMinisterio!C50</f>
        <v>77</v>
      </c>
      <c r="U50" s="56" t="n">
        <f aca="false">D50+DatosMinisterio!D50</f>
        <v>2297.19764758572</v>
      </c>
      <c r="V50" s="56" t="n">
        <f aca="false">E50+DatosMinisterio!E50</f>
        <v>1574.74565071734</v>
      </c>
      <c r="W50" s="56" t="n">
        <f aca="false">F50+DatosMinisterio!F50</f>
        <v>831.5</v>
      </c>
      <c r="X50" s="56" t="n">
        <f aca="false">G50+DatosMinisterio!G50</f>
        <v>2407</v>
      </c>
      <c r="Y50" s="56" t="n">
        <f aca="false">H50+DatosMinisterio!H50</f>
        <v>284</v>
      </c>
      <c r="Z50" s="56" t="n">
        <f aca="false">X50+0.33*Y50</f>
        <v>2500.72</v>
      </c>
      <c r="AC50" s="57" t="n">
        <f aca="false">IF(T50&gt;0,S50/T50,0)</f>
        <v>403.831168831169</v>
      </c>
      <c r="AD50" s="58" t="n">
        <f aca="false">EXP((((AC50-AC77)/AC78+2)/4-1.9)^3)</f>
        <v>0.591916193174701</v>
      </c>
      <c r="AE50" s="59" t="n">
        <f aca="false">S50/U50</f>
        <v>13.5360577409087</v>
      </c>
      <c r="AF50" s="58" t="n">
        <f aca="false">EXP((((AE50-AE77)/AE78+2)/4-1.9)^3)</f>
        <v>0.0224272999891907</v>
      </c>
      <c r="AG50" s="58" t="n">
        <f aca="false">V50/U50</f>
        <v>0.685507253749953</v>
      </c>
      <c r="AH50" s="58" t="n">
        <f aca="false">EXP((((AG50-AG77)/AG78+2)/4-1.9)^3)</f>
        <v>0.0545038380102171</v>
      </c>
      <c r="AI50" s="58" t="n">
        <f aca="false">W50/U50</f>
        <v>0.361962759658003</v>
      </c>
      <c r="AJ50" s="58" t="n">
        <f aca="false">EXP((((AI50-AI77)/AI78+2)/4-1.9)^3)</f>
        <v>0.462192193990897</v>
      </c>
      <c r="AK50" s="58" t="n">
        <f aca="false">Z50/U50</f>
        <v>1.08859592583519</v>
      </c>
      <c r="AL50" s="58" t="n">
        <f aca="false">EXP((((AK50-AK77)/AK78+2)/4-1.9)^3)</f>
        <v>0.457941830182563</v>
      </c>
      <c r="AM50" s="58" t="n">
        <f aca="false">0.01*AD50+0.15*AF50+0.24*AH50+0.25*AJ50+0.35*AL50</f>
        <v>0.298191867114199</v>
      </c>
      <c r="AO50" s="51" t="n">
        <f aca="false">0.01*AD50/$AM$77</f>
        <v>0.00193752390709045</v>
      </c>
      <c r="AP50" s="52" t="n">
        <f aca="false">AO50*$J$77</f>
        <v>23235.0501970801</v>
      </c>
      <c r="AQ50" s="51" t="n">
        <f aca="false">0.15*AF50/$AM$77</f>
        <v>0.0011011718483529</v>
      </c>
      <c r="AR50" s="52" t="n">
        <f aca="false">AQ50*$J$77</f>
        <v>13205.4025648193</v>
      </c>
      <c r="AS50" s="51" t="n">
        <f aca="false">0.24*AH50/$AM$77</f>
        <v>0.00428178814733577</v>
      </c>
      <c r="AT50" s="52" t="n">
        <f aca="false">AS50*$J$77</f>
        <v>51347.7857860386</v>
      </c>
      <c r="AU50" s="51" t="n">
        <f aca="false">0.25*AJ50/$AM$77</f>
        <v>0.037822433135549</v>
      </c>
      <c r="AV50" s="52" t="n">
        <f aca="false">AU50*$J$77</f>
        <v>453571.76201241</v>
      </c>
      <c r="AW50" s="51" t="n">
        <f aca="false">0.35*AL50/$AM$77</f>
        <v>0.0524644601707593</v>
      </c>
      <c r="AX50" s="52" t="n">
        <f aca="false">AW50*$J$77</f>
        <v>629160.941534328</v>
      </c>
    </row>
    <row r="51" customFormat="false" ht="13.8" hidden="false" customHeight="false" outlineLevel="0" collapsed="false">
      <c r="A51" s="60" t="s">
        <v>23</v>
      </c>
      <c r="B51" s="53"/>
      <c r="C51" s="53"/>
      <c r="D51" s="53"/>
      <c r="E51" s="53"/>
      <c r="F51" s="53"/>
      <c r="G51" s="53"/>
      <c r="H51" s="53"/>
      <c r="I51" s="54" t="n">
        <f aca="false">AO51+AQ51+AS51+AU51+AW51</f>
        <v>0.0880472423990081</v>
      </c>
      <c r="J51" s="53" t="n">
        <f aca="false">ROUND(AP51+AR51+AT51+AV51+AX51,0)</f>
        <v>1055875</v>
      </c>
      <c r="K51" s="54" t="n">
        <f aca="false">I51-DatosMinisterio!J51</f>
        <v>0.000253242164034398</v>
      </c>
      <c r="L51" s="53" t="n">
        <f aca="false">J51-DatosMinisterio!K51</f>
        <v>3037</v>
      </c>
      <c r="M51" s="54" t="n">
        <f aca="false">P86/P$112</f>
        <v>0.113076758719375</v>
      </c>
      <c r="N51" s="53" t="n">
        <f aca="false">ROUND(N$77*M51,0)</f>
        <v>25764606</v>
      </c>
      <c r="O51" s="53" t="n">
        <f aca="false">N51-DatosMinisterio!L51</f>
        <v>0</v>
      </c>
      <c r="P51" s="55" t="n">
        <f aca="false">N51+J51</f>
        <v>26820481</v>
      </c>
      <c r="Q51" s="53" t="n">
        <f aca="false">P51-DatosMinisterio!M51</f>
        <v>3037</v>
      </c>
      <c r="S51" s="55" t="n">
        <f aca="false">B51+DatosMinisterio!B51</f>
        <v>26624</v>
      </c>
      <c r="T51" s="55" t="n">
        <f aca="false">C51+DatosMinisterio!C51</f>
        <v>75</v>
      </c>
      <c r="U51" s="55" t="n">
        <f aca="false">D51+DatosMinisterio!D51</f>
        <v>2238.60421146454</v>
      </c>
      <c r="V51" s="55" t="n">
        <f aca="false">E51+DatosMinisterio!E51</f>
        <v>1548.25402593578</v>
      </c>
      <c r="W51" s="55" t="n">
        <f aca="false">F51+DatosMinisterio!F51</f>
        <v>786</v>
      </c>
      <c r="X51" s="55" t="n">
        <f aca="false">G51+DatosMinisterio!G51</f>
        <v>2248</v>
      </c>
      <c r="Y51" s="55" t="n">
        <f aca="false">H51+DatosMinisterio!H51</f>
        <v>203</v>
      </c>
      <c r="Z51" s="55" t="n">
        <f aca="false">X51+0.33*Y51</f>
        <v>2314.99</v>
      </c>
      <c r="AC51" s="61" t="n">
        <f aca="false">IF(T51&gt;0,S51/T51,0)</f>
        <v>354.986666666667</v>
      </c>
      <c r="AD51" s="62" t="n">
        <f aca="false">EXP((((AC51-AC77)/AC78+2)/4-1.9)^3)</f>
        <v>0.430970674917742</v>
      </c>
      <c r="AE51" s="63" t="n">
        <f aca="false">S51/U51</f>
        <v>11.8931251284398</v>
      </c>
      <c r="AF51" s="62" t="n">
        <f aca="false">EXP((((AE51-AE77)/AE78+2)/4-1.9)^3)</f>
        <v>0.0121553042090445</v>
      </c>
      <c r="AG51" s="62" t="n">
        <f aca="false">V51/U51</f>
        <v>0.691615792558025</v>
      </c>
      <c r="AH51" s="62" t="n">
        <f aca="false">EXP((((AG51-AG77)/AG78+2)/4-1.9)^3)</f>
        <v>0.0592208326102869</v>
      </c>
      <c r="AI51" s="62" t="n">
        <f aca="false">W51/U51</f>
        <v>0.351111641787622</v>
      </c>
      <c r="AJ51" s="62" t="n">
        <f aca="false">EXP((((AI51-AI77)/AI78+2)/4-1.9)^3)</f>
        <v>0.432527119006722</v>
      </c>
      <c r="AK51" s="62" t="n">
        <f aca="false">Z51/U51</f>
        <v>1.03412206058769</v>
      </c>
      <c r="AL51" s="62" t="n">
        <f aca="false">EXP((((AK51-AK77)/AK78+2)/4-1.9)^3)</f>
        <v>0.401450694484472</v>
      </c>
      <c r="AM51" s="62" t="n">
        <f aca="false">0.01*AD51+0.15*AF51+0.24*AH51+0.25*AJ51+0.35*AL51</f>
        <v>0.268985525028249</v>
      </c>
      <c r="AO51" s="54" t="n">
        <f aca="false">0.01*AD51/$AM$77</f>
        <v>0.00141069968271941</v>
      </c>
      <c r="AP51" s="53" t="n">
        <f aca="false">AO51*$J$77</f>
        <v>16917.302450328</v>
      </c>
      <c r="AQ51" s="54" t="n">
        <f aca="false">0.15*AF51/$AM$77</f>
        <v>0.000596820785810887</v>
      </c>
      <c r="AR51" s="53" t="n">
        <f aca="false">AQ51*$J$77</f>
        <v>7157.15603107103</v>
      </c>
      <c r="AS51" s="54" t="n">
        <f aca="false">0.24*AH51/$AM$77</f>
        <v>0.00465235235541667</v>
      </c>
      <c r="AT51" s="53" t="n">
        <f aca="false">AS51*$J$77</f>
        <v>55791.642166077</v>
      </c>
      <c r="AU51" s="54" t="n">
        <f aca="false">0.25*AJ51/$AM$77</f>
        <v>0.0353948600833912</v>
      </c>
      <c r="AV51" s="53" t="n">
        <f aca="false">AU51*$J$77</f>
        <v>424459.975820998</v>
      </c>
      <c r="AW51" s="54" t="n">
        <f aca="false">0.35*AL51/$AM$77</f>
        <v>0.04599250949167</v>
      </c>
      <c r="AX51" s="53" t="n">
        <f aca="false">AW51*$J$77</f>
        <v>551548.428805397</v>
      </c>
    </row>
    <row r="52" customFormat="false" ht="13.8" hidden="false" customHeight="false" outlineLevel="0" collapsed="false">
      <c r="A52" s="60" t="s">
        <v>24</v>
      </c>
      <c r="B52" s="53"/>
      <c r="C52" s="53"/>
      <c r="D52" s="53"/>
      <c r="E52" s="53"/>
      <c r="F52" s="53"/>
      <c r="G52" s="53"/>
      <c r="H52" s="53"/>
      <c r="I52" s="54" t="n">
        <f aca="false">AO52+AQ52+AS52+AU52+AW52</f>
        <v>0.0555304780008351</v>
      </c>
      <c r="J52" s="53" t="n">
        <f aca="false">ROUND(AP52+AR52+AT52+AV52+AX52,0)</f>
        <v>665929</v>
      </c>
      <c r="K52" s="54" t="n">
        <f aca="false">I52-DatosMinisterio!J52</f>
        <v>-3.49753598684332E-005</v>
      </c>
      <c r="L52" s="53" t="n">
        <f aca="false">J52-DatosMinisterio!K52</f>
        <v>-419</v>
      </c>
      <c r="M52" s="54" t="n">
        <f aca="false">P87/P$112</f>
        <v>0.0702191538911908</v>
      </c>
      <c r="N52" s="53" t="n">
        <f aca="false">ROUND(N$77*M52,0)</f>
        <v>15999476</v>
      </c>
      <c r="O52" s="53" t="n">
        <f aca="false">N52-DatosMinisterio!L52</f>
        <v>1</v>
      </c>
      <c r="P52" s="55" t="n">
        <f aca="false">N52+J52</f>
        <v>16665405</v>
      </c>
      <c r="Q52" s="53" t="n">
        <f aca="false">P52-DatosMinisterio!M52</f>
        <v>-418</v>
      </c>
      <c r="S52" s="55" t="n">
        <f aca="false">B52+DatosMinisterio!B52</f>
        <v>24547</v>
      </c>
      <c r="T52" s="55" t="n">
        <f aca="false">C52+DatosMinisterio!C52</f>
        <v>90</v>
      </c>
      <c r="U52" s="55" t="n">
        <f aca="false">D52+DatosMinisterio!D52</f>
        <v>1462.06886174944</v>
      </c>
      <c r="V52" s="55" t="n">
        <f aca="false">E52+DatosMinisterio!E52</f>
        <v>1165.81645382302</v>
      </c>
      <c r="W52" s="55" t="n">
        <f aca="false">F52+DatosMinisterio!F52</f>
        <v>349</v>
      </c>
      <c r="X52" s="55" t="n">
        <f aca="false">G52+DatosMinisterio!G52</f>
        <v>1143</v>
      </c>
      <c r="Y52" s="55" t="n">
        <f aca="false">H52+DatosMinisterio!H52</f>
        <v>93</v>
      </c>
      <c r="Z52" s="55" t="n">
        <f aca="false">X52+0.33*Y52</f>
        <v>1173.69</v>
      </c>
      <c r="AC52" s="61" t="n">
        <f aca="false">IF(T52&gt;0,S52/T52,0)</f>
        <v>272.744444444444</v>
      </c>
      <c r="AD52" s="62" t="n">
        <f aca="false">EXP((((AC52-AC77)/AC78+2)/4-1.9)^3)</f>
        <v>0.196504527945503</v>
      </c>
      <c r="AE52" s="63" t="n">
        <f aca="false">S52/U52</f>
        <v>16.7892228896991</v>
      </c>
      <c r="AF52" s="62" t="n">
        <f aca="false">EXP((((AE52-AE77)/AE78+2)/4-1.9)^3)</f>
        <v>0.0634625119606177</v>
      </c>
      <c r="AG52" s="62" t="n">
        <f aca="false">V52/U52</f>
        <v>0.797374517933486</v>
      </c>
      <c r="AH52" s="62" t="n">
        <f aca="false">EXP((((AG52-AG77)/AG78+2)/4-1.9)^3)</f>
        <v>0.196166690987859</v>
      </c>
      <c r="AI52" s="62" t="n">
        <f aca="false">W52/U52</f>
        <v>0.238702847130199</v>
      </c>
      <c r="AJ52" s="62" t="n">
        <f aca="false">EXP((((AI52-AI77)/AI78+2)/4-1.9)^3)</f>
        <v>0.17184537984444</v>
      </c>
      <c r="AK52" s="62" t="n">
        <f aca="false">Z52/U52</f>
        <v>0.802759726785796</v>
      </c>
      <c r="AL52" s="62" t="n">
        <f aca="false">EXP((((AK52-AK77)/AK78+2)/4-1.9)^3)</f>
        <v>0.19463026837857</v>
      </c>
      <c r="AM52" s="62" t="n">
        <f aca="false">0.01*AD52+0.15*AF52+0.24*AH52+0.25*AJ52+0.35*AL52</f>
        <v>0.169646366804243</v>
      </c>
      <c r="AO52" s="54" t="n">
        <f aca="false">0.01*AD52/$AM$77</f>
        <v>0.000643219809047469</v>
      </c>
      <c r="AP52" s="53" t="n">
        <f aca="false">AO52*$J$77</f>
        <v>7713.57942799128</v>
      </c>
      <c r="AQ52" s="54" t="n">
        <f aca="false">0.15*AF52/$AM$77</f>
        <v>0.00311598505528855</v>
      </c>
      <c r="AR52" s="53" t="n">
        <f aca="false">AQ52*$J$77</f>
        <v>37367.3165569878</v>
      </c>
      <c r="AS52" s="54" t="n">
        <f aca="false">0.24*AH52/$AM$77</f>
        <v>0.0154107351525674</v>
      </c>
      <c r="AT52" s="53" t="n">
        <f aca="false">AS52*$J$77</f>
        <v>184807.631809569</v>
      </c>
      <c r="AU52" s="54" t="n">
        <f aca="false">0.25*AJ52/$AM$77</f>
        <v>0.0140625706650237</v>
      </c>
      <c r="AV52" s="53" t="n">
        <f aca="false">AU52*$J$77</f>
        <v>168640.259924575</v>
      </c>
      <c r="AW52" s="54" t="n">
        <f aca="false">0.35*AL52/$AM$77</f>
        <v>0.0222979673189079</v>
      </c>
      <c r="AX52" s="53" t="n">
        <f aca="false">AW52*$J$77</f>
        <v>267400.256611899</v>
      </c>
    </row>
    <row r="53" customFormat="false" ht="13.8" hidden="false" customHeight="false" outlineLevel="0" collapsed="false">
      <c r="A53" s="60" t="s">
        <v>25</v>
      </c>
      <c r="B53" s="53"/>
      <c r="C53" s="53"/>
      <c r="D53" s="53"/>
      <c r="E53" s="53"/>
      <c r="F53" s="53"/>
      <c r="G53" s="53"/>
      <c r="H53" s="53"/>
      <c r="I53" s="54" t="n">
        <f aca="false">AO53+AQ53+AS53+AU53+AW53</f>
        <v>0.0986508908042382</v>
      </c>
      <c r="J53" s="53" t="n">
        <f aca="false">ROUND(AP53+AR53+AT53+AV53+AX53,0)</f>
        <v>1183035</v>
      </c>
      <c r="K53" s="54" t="n">
        <f aca="false">I53-DatosMinisterio!J53</f>
        <v>0.000120933197612125</v>
      </c>
      <c r="L53" s="53" t="n">
        <f aca="false">J53-DatosMinisterio!K53</f>
        <v>1450</v>
      </c>
      <c r="M53" s="54" t="n">
        <f aca="false">P88/P$112</f>
        <v>0.0615236366500576</v>
      </c>
      <c r="N53" s="53" t="n">
        <f aca="false">ROUND(N$77*M53,0)</f>
        <v>14018197</v>
      </c>
      <c r="O53" s="53" t="n">
        <f aca="false">N53-DatosMinisterio!L53</f>
        <v>-2</v>
      </c>
      <c r="P53" s="55" t="n">
        <f aca="false">N53+J53</f>
        <v>15201232</v>
      </c>
      <c r="Q53" s="53" t="n">
        <f aca="false">P53-DatosMinisterio!M53</f>
        <v>1448</v>
      </c>
      <c r="S53" s="55" t="n">
        <f aca="false">B53+DatosMinisterio!B53</f>
        <v>14619</v>
      </c>
      <c r="T53" s="55" t="n">
        <f aca="false">C53+DatosMinisterio!C53</f>
        <v>52</v>
      </c>
      <c r="U53" s="55" t="n">
        <f aca="false">D53+DatosMinisterio!D53</f>
        <v>652.179955847292</v>
      </c>
      <c r="V53" s="55" t="n">
        <f aca="false">E53+DatosMinisterio!E53</f>
        <v>550.123213004177</v>
      </c>
      <c r="W53" s="55" t="n">
        <f aca="false">F53+DatosMinisterio!F53</f>
        <v>202</v>
      </c>
      <c r="X53" s="55" t="n">
        <f aca="false">G53+DatosMinisterio!G53</f>
        <v>603</v>
      </c>
      <c r="Y53" s="55" t="n">
        <f aca="false">H53+DatosMinisterio!H53</f>
        <v>58</v>
      </c>
      <c r="Z53" s="55" t="n">
        <f aca="false">X53+0.33*Y53</f>
        <v>622.14</v>
      </c>
      <c r="AC53" s="61" t="n">
        <f aca="false">IF(T53&gt;0,S53/T53,0)</f>
        <v>281.134615384615</v>
      </c>
      <c r="AD53" s="62" t="n">
        <f aca="false">EXP((((AC53-AC77)/AC78+2)/4-1.9)^3)</f>
        <v>0.216359520830118</v>
      </c>
      <c r="AE53" s="63" t="n">
        <f aca="false">S53/U53</f>
        <v>22.4155923053591</v>
      </c>
      <c r="AF53" s="62" t="n">
        <f aca="false">EXP((((AE53-AE77)/AE78+2)/4-1.9)^3)</f>
        <v>0.236971919683028</v>
      </c>
      <c r="AG53" s="62" t="n">
        <f aca="false">V53/U53</f>
        <v>0.843514444244877</v>
      </c>
      <c r="AH53" s="62" t="n">
        <f aca="false">EXP((((AG53-AG77)/AG78+2)/4-1.9)^3)</f>
        <v>0.290676317963942</v>
      </c>
      <c r="AI53" s="62" t="n">
        <f aca="false">W53/U53</f>
        <v>0.30973046348468</v>
      </c>
      <c r="AJ53" s="62" t="n">
        <f aca="false">EXP((((AI53-AI77)/AI78+2)/4-1.9)^3)</f>
        <v>0.32436944124991</v>
      </c>
      <c r="AK53" s="62" t="n">
        <f aca="false">Z53/U53</f>
        <v>0.953939161150292</v>
      </c>
      <c r="AL53" s="62" t="n">
        <f aca="false">EXP((((AK53-AK77)/AK78+2)/4-1.9)^3)</f>
        <v>0.322330730225621</v>
      </c>
      <c r="AM53" s="62" t="n">
        <f aca="false">0.01*AD53+0.15*AF53+0.24*AH53+0.25*AJ53+0.35*AL53</f>
        <v>0.301379815363546</v>
      </c>
      <c r="AO53" s="54" t="n">
        <f aca="false">0.01*AD53/$AM$77</f>
        <v>0.000708211312629631</v>
      </c>
      <c r="AP53" s="53" t="n">
        <f aca="false">AO53*$J$77</f>
        <v>8492.96637779305</v>
      </c>
      <c r="AQ53" s="54" t="n">
        <f aca="false">0.15*AF53/$AM$77</f>
        <v>0.0116352305864221</v>
      </c>
      <c r="AR53" s="53" t="n">
        <f aca="false">AQ53*$J$77</f>
        <v>139531.267583733</v>
      </c>
      <c r="AS53" s="54" t="n">
        <f aca="false">0.24*AH53/$AM$77</f>
        <v>0.0228353535898867</v>
      </c>
      <c r="AT53" s="53" t="n">
        <f aca="false">AS53*$J$77</f>
        <v>273844.665858009</v>
      </c>
      <c r="AU53" s="54" t="n">
        <f aca="false">0.25*AJ53/$AM$77</f>
        <v>0.0265440257589719</v>
      </c>
      <c r="AV53" s="53" t="n">
        <f aca="false">AU53*$J$77</f>
        <v>318319.566889094</v>
      </c>
      <c r="AW53" s="54" t="n">
        <f aca="false">0.35*AL53/$AM$77</f>
        <v>0.036928069556328</v>
      </c>
      <c r="AX53" s="53" t="n">
        <f aca="false">AW53*$J$77</f>
        <v>442846.432336945</v>
      </c>
    </row>
    <row r="54" customFormat="false" ht="13.8" hidden="false" customHeight="false" outlineLevel="0" collapsed="false">
      <c r="A54" s="60" t="s">
        <v>26</v>
      </c>
      <c r="B54" s="53"/>
      <c r="C54" s="53"/>
      <c r="D54" s="53"/>
      <c r="E54" s="53"/>
      <c r="F54" s="53"/>
      <c r="G54" s="53"/>
      <c r="H54" s="53"/>
      <c r="I54" s="54" t="n">
        <f aca="false">AO54+AQ54+AS54+AU54+AW54</f>
        <v>0.0497185162961862</v>
      </c>
      <c r="J54" s="53" t="n">
        <f aca="false">ROUND(AP54+AR54+AT54+AV54+AX54,0)</f>
        <v>596231</v>
      </c>
      <c r="K54" s="54" t="n">
        <f aca="false">I54-DatosMinisterio!J54</f>
        <v>-3.39852094287732E-005</v>
      </c>
      <c r="L54" s="53" t="n">
        <f aca="false">J54-DatosMinisterio!K54</f>
        <v>-408</v>
      </c>
      <c r="M54" s="54" t="n">
        <f aca="false">P89/P$112</f>
        <v>0.0545437456683003</v>
      </c>
      <c r="N54" s="53" t="n">
        <f aca="false">ROUND(N$77*M54,0)</f>
        <v>12427825</v>
      </c>
      <c r="O54" s="53" t="n">
        <f aca="false">N54-DatosMinisterio!L54</f>
        <v>0</v>
      </c>
      <c r="P54" s="55" t="n">
        <f aca="false">N54+J54</f>
        <v>13024056</v>
      </c>
      <c r="Q54" s="53" t="n">
        <f aca="false">P54-DatosMinisterio!M54</f>
        <v>-408</v>
      </c>
      <c r="S54" s="55" t="n">
        <f aca="false">B54+DatosMinisterio!B54</f>
        <v>15151</v>
      </c>
      <c r="T54" s="55" t="n">
        <f aca="false">C54+DatosMinisterio!C54</f>
        <v>76</v>
      </c>
      <c r="U54" s="55" t="n">
        <f aca="false">D54+DatosMinisterio!D54</f>
        <v>672.210041999508</v>
      </c>
      <c r="V54" s="55" t="n">
        <f aca="false">E54+DatosMinisterio!E54</f>
        <v>421.298290461157</v>
      </c>
      <c r="W54" s="55" t="n">
        <f aca="false">F54+DatosMinisterio!F54</f>
        <v>160</v>
      </c>
      <c r="X54" s="55" t="n">
        <f aca="false">G54+DatosMinisterio!G54</f>
        <v>535</v>
      </c>
      <c r="Y54" s="55" t="n">
        <f aca="false">H54+DatosMinisterio!H54</f>
        <v>3</v>
      </c>
      <c r="Z54" s="55" t="n">
        <f aca="false">X54+0.33*Y54</f>
        <v>535.99</v>
      </c>
      <c r="AC54" s="61" t="n">
        <f aca="false">IF(T54&gt;0,S54/T54,0)</f>
        <v>199.355263157895</v>
      </c>
      <c r="AD54" s="62" t="n">
        <f aca="false">EXP((((AC54-AC77)/AC78+2)/4-1.9)^3)</f>
        <v>0.0709145194648848</v>
      </c>
      <c r="AE54" s="63" t="n">
        <f aca="false">S54/U54</f>
        <v>22.5390860793048</v>
      </c>
      <c r="AF54" s="62" t="n">
        <f aca="false">EXP((((AE54-AE77)/AE78+2)/4-1.9)^3)</f>
        <v>0.242438206716254</v>
      </c>
      <c r="AG54" s="62" t="n">
        <f aca="false">V54/U54</f>
        <v>0.626736085655598</v>
      </c>
      <c r="AH54" s="62" t="n">
        <f aca="false">EXP((((AG54-AG77)/AG78+2)/4-1.9)^3)</f>
        <v>0.0225379856811726</v>
      </c>
      <c r="AI54" s="62" t="n">
        <f aca="false">W54/U54</f>
        <v>0.238020841706077</v>
      </c>
      <c r="AJ54" s="62" t="n">
        <f aca="false">EXP((((AI54-AI77)/AI78+2)/4-1.9)^3)</f>
        <v>0.170640135012001</v>
      </c>
      <c r="AK54" s="62" t="n">
        <f aca="false">Z54/U54</f>
        <v>0.79735494341275</v>
      </c>
      <c r="AL54" s="62" t="n">
        <f aca="false">EXP((((AK54-AK77)/AK78+2)/4-1.9)^3)</f>
        <v>0.190704908855788</v>
      </c>
      <c r="AM54" s="62" t="n">
        <f aca="false">0.01*AD54+0.15*AF54+0.24*AH54+0.25*AJ54+0.35*AL54</f>
        <v>0.151890744618094</v>
      </c>
      <c r="AO54" s="54" t="n">
        <f aca="false">0.01*AD54/$AM$77</f>
        <v>0.000232125051497777</v>
      </c>
      <c r="AP54" s="53" t="n">
        <f aca="false">AO54*$J$77</f>
        <v>2783.67518656835</v>
      </c>
      <c r="AQ54" s="54" t="n">
        <f aca="false">0.15*AF54/$AM$77</f>
        <v>0.0119036231882469</v>
      </c>
      <c r="AR54" s="53" t="n">
        <f aca="false">AQ54*$J$77</f>
        <v>142749.86816621</v>
      </c>
      <c r="AS54" s="54" t="n">
        <f aca="false">0.24*AH54/$AM$77</f>
        <v>0.00177057035756597</v>
      </c>
      <c r="AT54" s="53" t="n">
        <f aca="false">AS54*$J$77</f>
        <v>21232.9205254998</v>
      </c>
      <c r="AU54" s="54" t="n">
        <f aca="false">0.25*AJ54/$AM$77</f>
        <v>0.0139639422314855</v>
      </c>
      <c r="AV54" s="53" t="n">
        <f aca="false">AU54*$J$77</f>
        <v>167457.494336118</v>
      </c>
      <c r="AW54" s="54" t="n">
        <f aca="false">0.35*AL54/$AM$77</f>
        <v>0.0218482554673901</v>
      </c>
      <c r="AX54" s="53" t="n">
        <f aca="false">AW54*$J$77</f>
        <v>262007.250927685</v>
      </c>
    </row>
    <row r="55" customFormat="false" ht="13.8" hidden="false" customHeight="false" outlineLevel="0" collapsed="false">
      <c r="A55" s="60" t="s">
        <v>27</v>
      </c>
      <c r="B55" s="53"/>
      <c r="C55" s="53"/>
      <c r="D55" s="53"/>
      <c r="E55" s="53"/>
      <c r="F55" s="53"/>
      <c r="G55" s="53"/>
      <c r="H55" s="53"/>
      <c r="I55" s="54" t="n">
        <f aca="false">AO55+AQ55+AS55+AU55+AW55</f>
        <v>0.0209972535488206</v>
      </c>
      <c r="J55" s="53" t="n">
        <f aca="false">ROUND(AP55+AR55+AT55+AV55+AX55,0)</f>
        <v>251802</v>
      </c>
      <c r="K55" s="54" t="n">
        <f aca="false">I55-DatosMinisterio!J55</f>
        <v>-8.14236799858321E-005</v>
      </c>
      <c r="L55" s="53" t="n">
        <f aca="false">J55-DatosMinisterio!K55</f>
        <v>-976</v>
      </c>
      <c r="M55" s="54" t="n">
        <f aca="false">P90/P$112</f>
        <v>0.0533660229341656</v>
      </c>
      <c r="N55" s="53" t="n">
        <f aca="false">ROUND(N$77*M55,0)</f>
        <v>12159480</v>
      </c>
      <c r="O55" s="53" t="n">
        <f aca="false">N55-DatosMinisterio!L55</f>
        <v>0</v>
      </c>
      <c r="P55" s="55" t="n">
        <f aca="false">N55+J55</f>
        <v>12411282</v>
      </c>
      <c r="Q55" s="53" t="n">
        <f aca="false">P55-DatosMinisterio!M55</f>
        <v>-976</v>
      </c>
      <c r="S55" s="55" t="n">
        <f aca="false">B55+DatosMinisterio!B55</f>
        <v>18895</v>
      </c>
      <c r="T55" s="55" t="n">
        <f aca="false">C55+DatosMinisterio!C55</f>
        <v>66</v>
      </c>
      <c r="U55" s="55" t="n">
        <f aca="false">D55+DatosMinisterio!D55</f>
        <v>1140.16026249561</v>
      </c>
      <c r="V55" s="55" t="n">
        <f aca="false">E55+DatosMinisterio!E55</f>
        <v>720.619873664664</v>
      </c>
      <c r="W55" s="55" t="n">
        <f aca="false">F55+DatosMinisterio!F55</f>
        <v>210</v>
      </c>
      <c r="X55" s="55" t="n">
        <f aca="false">G55+DatosMinisterio!G55</f>
        <v>631</v>
      </c>
      <c r="Y55" s="55" t="n">
        <f aca="false">H55+DatosMinisterio!H55</f>
        <v>54</v>
      </c>
      <c r="Z55" s="55" t="n">
        <f aca="false">X55+0.33*Y55</f>
        <v>648.82</v>
      </c>
      <c r="AC55" s="61" t="n">
        <f aca="false">IF(T55&gt;0,S55/T55,0)</f>
        <v>286.287878787879</v>
      </c>
      <c r="AD55" s="62" t="n">
        <f aca="false">EXP((((AC55-AC77)/AC78+2)/4-1.9)^3)</f>
        <v>0.229095065164296</v>
      </c>
      <c r="AE55" s="63" t="n">
        <f aca="false">S55/U55</f>
        <v>16.5722316603476</v>
      </c>
      <c r="AF55" s="62" t="n">
        <f aca="false">EXP((((AE55-AE77)/AE78+2)/4-1.9)^3)</f>
        <v>0.059612060934212</v>
      </c>
      <c r="AG55" s="62" t="n">
        <f aca="false">V55/U55</f>
        <v>0.632033844160955</v>
      </c>
      <c r="AH55" s="62" t="n">
        <f aca="false">EXP((((AG55-AG77)/AG78+2)/4-1.9)^3)</f>
        <v>0.0245637512919834</v>
      </c>
      <c r="AI55" s="62" t="n">
        <f aca="false">W55/U55</f>
        <v>0.184184633430696</v>
      </c>
      <c r="AJ55" s="62" t="n">
        <f aca="false">EXP((((AI55-AI77)/AI78+2)/4-1.9)^3)</f>
        <v>0.0920974226455713</v>
      </c>
      <c r="AK55" s="62" t="n">
        <f aca="false">Z55/U55</f>
        <v>0.56906035172621</v>
      </c>
      <c r="AL55" s="62" t="n">
        <f aca="false">EXP((((AK55-AK77)/AK78+2)/4-1.9)^3)</f>
        <v>0.0685556568044203</v>
      </c>
      <c r="AM55" s="62" t="n">
        <f aca="false">0.01*AD55+0.15*AF55+0.24*AH55+0.25*AJ55+0.35*AL55</f>
        <v>0.0641468956447907</v>
      </c>
      <c r="AO55" s="54" t="n">
        <f aca="false">0.01*AD55/$AM$77</f>
        <v>0.000749898669559225</v>
      </c>
      <c r="AP55" s="53" t="n">
        <f aca="false">AO55*$J$77</f>
        <v>8992.88683157328</v>
      </c>
      <c r="AQ55" s="54" t="n">
        <f aca="false">0.15*AF55/$AM$77</f>
        <v>0.00292692938314866</v>
      </c>
      <c r="AR55" s="53" t="n">
        <f aca="false">AQ55*$J$77</f>
        <v>35100.1352251148</v>
      </c>
      <c r="AS55" s="54" t="n">
        <f aca="false">0.24*AH55/$AM$77</f>
        <v>0.00192971326379625</v>
      </c>
      <c r="AT55" s="53" t="n">
        <f aca="false">AS55*$J$77</f>
        <v>23141.3839004485</v>
      </c>
      <c r="AU55" s="54" t="n">
        <f aca="false">0.25*AJ55/$AM$77</f>
        <v>0.00753658035608692</v>
      </c>
      <c r="AV55" s="53" t="n">
        <f aca="false">AU55*$J$77</f>
        <v>90379.6966051228</v>
      </c>
      <c r="AW55" s="54" t="n">
        <f aca="false">0.35*AL55/$AM$77</f>
        <v>0.00785413187622952</v>
      </c>
      <c r="AX55" s="53" t="n">
        <f aca="false">AW55*$J$77</f>
        <v>94187.8176216795</v>
      </c>
    </row>
    <row r="56" customFormat="false" ht="13.8" hidden="false" customHeight="false" outlineLevel="0" collapsed="false">
      <c r="A56" s="60" t="s">
        <v>28</v>
      </c>
      <c r="B56" s="53"/>
      <c r="C56" s="53"/>
      <c r="D56" s="53"/>
      <c r="E56" s="53"/>
      <c r="F56" s="53"/>
      <c r="G56" s="53"/>
      <c r="H56" s="53"/>
      <c r="I56" s="54" t="n">
        <f aca="false">AO56+AQ56+AS56+AU56+AW56</f>
        <v>0.0329221915991346</v>
      </c>
      <c r="J56" s="53" t="n">
        <f aca="false">ROUND(AP56+AR56+AT56+AV56+AX56,0)</f>
        <v>394807</v>
      </c>
      <c r="K56" s="54" t="n">
        <f aca="false">I56-DatosMinisterio!J56</f>
        <v>-8.06046931967341E-005</v>
      </c>
      <c r="L56" s="53" t="n">
        <f aca="false">J56-DatosMinisterio!K56</f>
        <v>-967</v>
      </c>
      <c r="M56" s="54" t="n">
        <f aca="false">P91/P$112</f>
        <v>0.041545179714449</v>
      </c>
      <c r="N56" s="53" t="n">
        <f aca="false">ROUND(N$77*M56,0)</f>
        <v>9466094</v>
      </c>
      <c r="O56" s="53" t="n">
        <f aca="false">N56-DatosMinisterio!L56</f>
        <v>1</v>
      </c>
      <c r="P56" s="55" t="n">
        <f aca="false">N56+J56</f>
        <v>9860901</v>
      </c>
      <c r="Q56" s="53" t="n">
        <f aca="false">P56-DatosMinisterio!M56</f>
        <v>-966</v>
      </c>
      <c r="S56" s="55" t="n">
        <f aca="false">B56+DatosMinisterio!B56</f>
        <v>14330</v>
      </c>
      <c r="T56" s="55" t="n">
        <f aca="false">C56+DatosMinisterio!C56</f>
        <v>73</v>
      </c>
      <c r="U56" s="55" t="n">
        <f aca="false">D56+DatosMinisterio!D56</f>
        <v>917.480920338957</v>
      </c>
      <c r="V56" s="55" t="n">
        <f aca="false">E56+DatosMinisterio!E56</f>
        <v>669.144556702593</v>
      </c>
      <c r="W56" s="55" t="n">
        <f aca="false">F56+DatosMinisterio!F56</f>
        <v>177</v>
      </c>
      <c r="X56" s="55" t="n">
        <f aca="false">G56+DatosMinisterio!G56</f>
        <v>628</v>
      </c>
      <c r="Y56" s="55" t="n">
        <f aca="false">H56+DatosMinisterio!H56</f>
        <v>39</v>
      </c>
      <c r="Z56" s="55" t="n">
        <f aca="false">X56+0.33*Y56</f>
        <v>640.87</v>
      </c>
      <c r="AC56" s="61" t="n">
        <f aca="false">IF(T56&gt;0,S56/T56,0)</f>
        <v>196.301369863014</v>
      </c>
      <c r="AD56" s="62" t="n">
        <f aca="false">EXP((((AC56-AC77)/AC78+2)/4-1.9)^3)</f>
        <v>0.0674727850927902</v>
      </c>
      <c r="AE56" s="63" t="n">
        <f aca="false">S56/U56</f>
        <v>15.6188534086419</v>
      </c>
      <c r="AF56" s="62" t="n">
        <f aca="false">EXP((((AE56-AE77)/AE78+2)/4-1.9)^3)</f>
        <v>0.0447737116428839</v>
      </c>
      <c r="AG56" s="62" t="n">
        <f aca="false">V56/U56</f>
        <v>0.729328034914756</v>
      </c>
      <c r="AH56" s="62" t="n">
        <f aca="false">EXP((((AG56-AG77)/AG78+2)/4-1.9)^3)</f>
        <v>0.0954879928827461</v>
      </c>
      <c r="AI56" s="62" t="n">
        <f aca="false">W56/U56</f>
        <v>0.19291954314931</v>
      </c>
      <c r="AJ56" s="62" t="n">
        <f aca="false">EXP((((AI56-AI77)/AI78+2)/4-1.9)^3)</f>
        <v>0.102652348648846</v>
      </c>
      <c r="AK56" s="62" t="n">
        <f aca="false">Z56/U56</f>
        <v>0.698510438520329</v>
      </c>
      <c r="AL56" s="62" t="n">
        <f aca="false">EXP((((AK56-AK77)/AK78+2)/4-1.9)^3)</f>
        <v>0.127447867985122</v>
      </c>
      <c r="AM56" s="62" t="n">
        <f aca="false">0.01*AD56+0.15*AF56+0.24*AH56+0.25*AJ56+0.35*AL56</f>
        <v>0.100577743846224</v>
      </c>
      <c r="AO56" s="54" t="n">
        <f aca="false">0.01*AD56/$AM$77</f>
        <v>0.000220859195444706</v>
      </c>
      <c r="AP56" s="53" t="n">
        <f aca="false">AO56*$J$77</f>
        <v>2648.57350862349</v>
      </c>
      <c r="AQ56" s="54" t="n">
        <f aca="false">0.15*AF56/$AM$77</f>
        <v>0.0021983721103823</v>
      </c>
      <c r="AR56" s="53" t="n">
        <f aca="false">AQ56*$J$77</f>
        <v>26363.1773263116</v>
      </c>
      <c r="AS56" s="54" t="n">
        <f aca="false">0.24*AH56/$AM$77</f>
        <v>0.00750147826400007</v>
      </c>
      <c r="AT56" s="53" t="n">
        <f aca="false">AS56*$J$77</f>
        <v>89958.7475429328</v>
      </c>
      <c r="AU56" s="54" t="n">
        <f aca="false">0.25*AJ56/$AM$77</f>
        <v>0.00840031840315871</v>
      </c>
      <c r="AV56" s="53" t="n">
        <f aca="false">AU56*$J$77</f>
        <v>100737.760733982</v>
      </c>
      <c r="AW56" s="54" t="n">
        <f aca="false">0.35*AL56/$AM$77</f>
        <v>0.0146011636261488</v>
      </c>
      <c r="AX56" s="53" t="n">
        <f aca="false">AW56*$J$77</f>
        <v>175099.139963029</v>
      </c>
    </row>
    <row r="57" customFormat="false" ht="13.8" hidden="false" customHeight="false" outlineLevel="0" collapsed="false">
      <c r="A57" s="60" t="s">
        <v>29</v>
      </c>
      <c r="B57" s="53"/>
      <c r="C57" s="53"/>
      <c r="D57" s="53"/>
      <c r="E57" s="53"/>
      <c r="F57" s="53"/>
      <c r="G57" s="53"/>
      <c r="H57" s="53"/>
      <c r="I57" s="54" t="n">
        <f aca="false">AO57+AQ57+AS57+AU57+AW57</f>
        <v>0.0181766125849104</v>
      </c>
      <c r="J57" s="53" t="n">
        <f aca="false">ROUND(AP57+AR57+AT57+AV57+AX57,0)</f>
        <v>217976</v>
      </c>
      <c r="K57" s="54" t="n">
        <f aca="false">I57-DatosMinisterio!J57</f>
        <v>-7.97261451646776E-005</v>
      </c>
      <c r="L57" s="53" t="n">
        <f aca="false">J57-DatosMinisterio!K57</f>
        <v>-956</v>
      </c>
      <c r="M57" s="54" t="n">
        <f aca="false">P92/P$112</f>
        <v>0.0403987949419137</v>
      </c>
      <c r="N57" s="53" t="n">
        <f aca="false">ROUND(N$77*M57,0)</f>
        <v>9204889</v>
      </c>
      <c r="O57" s="53" t="n">
        <f aca="false">N57-DatosMinisterio!L57</f>
        <v>1</v>
      </c>
      <c r="P57" s="55" t="n">
        <f aca="false">N57+J57</f>
        <v>9422865</v>
      </c>
      <c r="Q57" s="53" t="n">
        <f aca="false">P57-DatosMinisterio!M57</f>
        <v>-955</v>
      </c>
      <c r="S57" s="55" t="n">
        <f aca="false">B57+DatosMinisterio!B57</f>
        <v>10643</v>
      </c>
      <c r="T57" s="55" t="n">
        <f aca="false">C57+DatosMinisterio!C57</f>
        <v>52</v>
      </c>
      <c r="U57" s="55" t="n">
        <f aca="false">D57+DatosMinisterio!D57</f>
        <v>633.137049544421</v>
      </c>
      <c r="V57" s="55" t="n">
        <f aca="false">E57+DatosMinisterio!E57</f>
        <v>373.113088909293</v>
      </c>
      <c r="W57" s="55" t="n">
        <f aca="false">F57+DatosMinisterio!F57</f>
        <v>72</v>
      </c>
      <c r="X57" s="55" t="n">
        <f aca="false">G57+DatosMinisterio!G57</f>
        <v>394</v>
      </c>
      <c r="Y57" s="55" t="n">
        <f aca="false">H57+DatosMinisterio!H57</f>
        <v>31</v>
      </c>
      <c r="Z57" s="55" t="n">
        <f aca="false">X57+0.33*Y57</f>
        <v>404.23</v>
      </c>
      <c r="AC57" s="61" t="n">
        <f aca="false">IF(T57&gt;0,S57/T57,0)</f>
        <v>204.673076923077</v>
      </c>
      <c r="AD57" s="62" t="n">
        <f aca="false">EXP((((AC57-AC77)/AC78+2)/4-1.9)^3)</f>
        <v>0.077218564868427</v>
      </c>
      <c r="AE57" s="63" t="n">
        <f aca="false">S57/U57</f>
        <v>16.8099466105455</v>
      </c>
      <c r="AF57" s="62" t="n">
        <f aca="false">EXP((((AE57-AE77)/AE78+2)/4-1.9)^3)</f>
        <v>0.0638398901587316</v>
      </c>
      <c r="AG57" s="62" t="n">
        <f aca="false">V57/U57</f>
        <v>0.589308569412846</v>
      </c>
      <c r="AH57" s="62" t="n">
        <f aca="false">EXP((((AG57-AG77)/AG78+2)/4-1.9)^3)</f>
        <v>0.0118093345283834</v>
      </c>
      <c r="AI57" s="62" t="n">
        <f aca="false">W57/U57</f>
        <v>0.113719454661212</v>
      </c>
      <c r="AJ57" s="62" t="n">
        <f aca="false">EXP((((AI57-AI77)/AI78+2)/4-1.9)^3)</f>
        <v>0.03374827400266</v>
      </c>
      <c r="AK57" s="62" t="n">
        <f aca="false">Z57/U57</f>
        <v>0.638455766079188</v>
      </c>
      <c r="AL57" s="62" t="n">
        <f aca="false">EXP((((AK57-AK77)/AK78+2)/4-1.9)^3)</f>
        <v>0.0968866317527626</v>
      </c>
      <c r="AM57" s="62" t="n">
        <f aca="false">0.01*AD57+0.15*AF57+0.24*AH57+0.25*AJ57+0.35*AL57</f>
        <v>0.0555297990734379</v>
      </c>
      <c r="AO57" s="54" t="n">
        <f aca="false">0.01*AD57/$AM$77</f>
        <v>0.00025276013264877</v>
      </c>
      <c r="AP57" s="53" t="n">
        <f aca="false">AO57*$J$77</f>
        <v>3031.13388610209</v>
      </c>
      <c r="AQ57" s="54" t="n">
        <f aca="false">0.15*AF57/$AM$77</f>
        <v>0.00313451418042379</v>
      </c>
      <c r="AR57" s="53" t="n">
        <f aca="false">AQ57*$J$77</f>
        <v>37589.5203455706</v>
      </c>
      <c r="AS57" s="54" t="n">
        <f aca="false">0.24*AH57/$AM$77</f>
        <v>0.000927734090984133</v>
      </c>
      <c r="AT57" s="53" t="n">
        <f aca="false">AS57*$J$77</f>
        <v>11125.5133909181</v>
      </c>
      <c r="AU57" s="54" t="n">
        <f aca="false">0.25*AJ57/$AM$77</f>
        <v>0.00276171223465304</v>
      </c>
      <c r="AV57" s="53" t="n">
        <f aca="false">AU57*$J$77</f>
        <v>33118.8287108232</v>
      </c>
      <c r="AW57" s="54" t="n">
        <f aca="false">0.35*AL57/$AM$77</f>
        <v>0.0110998919462007</v>
      </c>
      <c r="AX57" s="53" t="n">
        <f aca="false">AW57*$J$77</f>
        <v>133111.413804143</v>
      </c>
    </row>
    <row r="58" customFormat="false" ht="13.8" hidden="false" customHeight="false" outlineLevel="0" collapsed="false">
      <c r="A58" s="60" t="s">
        <v>30</v>
      </c>
      <c r="B58" s="53"/>
      <c r="C58" s="53"/>
      <c r="D58" s="53"/>
      <c r="E58" s="53"/>
      <c r="F58" s="53"/>
      <c r="G58" s="53"/>
      <c r="H58" s="53"/>
      <c r="I58" s="54" t="n">
        <f aca="false">AO58+AQ58+AS58+AU58+AW58</f>
        <v>0.017423151985626</v>
      </c>
      <c r="J58" s="53" t="n">
        <f aca="false">ROUND(AP58+AR58+AT58+AV58+AX58,0)</f>
        <v>208941</v>
      </c>
      <c r="K58" s="54" t="n">
        <f aca="false">I58-DatosMinisterio!J58</f>
        <v>-8.70775304527317E-005</v>
      </c>
      <c r="L58" s="53" t="n">
        <f aca="false">J58-DatosMinisterio!K58</f>
        <v>-1044</v>
      </c>
      <c r="M58" s="54" t="n">
        <f aca="false">P93/P$112</f>
        <v>0.0184351445927266</v>
      </c>
      <c r="N58" s="53" t="n">
        <f aca="false">ROUND(N$77*M58,0)</f>
        <v>4200459</v>
      </c>
      <c r="O58" s="53" t="n">
        <f aca="false">N58-DatosMinisterio!L58</f>
        <v>-1</v>
      </c>
      <c r="P58" s="55" t="n">
        <f aca="false">N58+J58</f>
        <v>4409400</v>
      </c>
      <c r="Q58" s="53" t="n">
        <f aca="false">P58-DatosMinisterio!M58</f>
        <v>-1045</v>
      </c>
      <c r="S58" s="55" t="n">
        <f aca="false">B58+DatosMinisterio!B58</f>
        <v>14936</v>
      </c>
      <c r="T58" s="55" t="n">
        <f aca="false">C58+DatosMinisterio!C58</f>
        <v>61</v>
      </c>
      <c r="U58" s="55" t="n">
        <f aca="false">D58+DatosMinisterio!D58</f>
        <v>881.328478412968</v>
      </c>
      <c r="V58" s="55" t="n">
        <f aca="false">E58+DatosMinisterio!E58</f>
        <v>590.575324082353</v>
      </c>
      <c r="W58" s="55" t="n">
        <f aca="false">F58+DatosMinisterio!F58</f>
        <v>143</v>
      </c>
      <c r="X58" s="55" t="n">
        <f aca="false">G58+DatosMinisterio!G58</f>
        <v>400</v>
      </c>
      <c r="Y58" s="55" t="n">
        <f aca="false">H58+DatosMinisterio!H58</f>
        <v>51</v>
      </c>
      <c r="Z58" s="55" t="n">
        <f aca="false">X58+0.33*Y58</f>
        <v>416.83</v>
      </c>
      <c r="AC58" s="61" t="n">
        <f aca="false">IF(T58&gt;0,S58/T58,0)</f>
        <v>244.852459016393</v>
      </c>
      <c r="AD58" s="62" t="n">
        <f aca="false">EXP((((AC58-AC77)/AC78+2)/4-1.9)^3)</f>
        <v>0.138634495967052</v>
      </c>
      <c r="AE58" s="63" t="n">
        <f aca="false">S58/U58</f>
        <v>16.947143279536</v>
      </c>
      <c r="AF58" s="62" t="n">
        <f aca="false">EXP((((AE58-AE77)/AE78+2)/4-1.9)^3)</f>
        <v>0.066381252787357</v>
      </c>
      <c r="AG58" s="62" t="n">
        <f aca="false">V58/U58</f>
        <v>0.67009672165118</v>
      </c>
      <c r="AH58" s="62" t="n">
        <f aca="false">EXP((((AG58-AG77)/AG78+2)/4-1.9)^3)</f>
        <v>0.043890086037233</v>
      </c>
      <c r="AI58" s="62" t="n">
        <f aca="false">W58/U58</f>
        <v>0.16225505416267</v>
      </c>
      <c r="AJ58" s="62" t="n">
        <f aca="false">EXP((((AI58-AI77)/AI78+2)/4-1.9)^3)</f>
        <v>0.0690875848888488</v>
      </c>
      <c r="AK58" s="62" t="n">
        <f aca="false">Z58/U58</f>
        <v>0.472956463123258</v>
      </c>
      <c r="AL58" s="62" t="n">
        <f aca="false">EXP((((AK58-AK77)/AK78+2)/4-1.9)^3)</f>
        <v>0.0402254769401051</v>
      </c>
      <c r="AM58" s="62" t="n">
        <f aca="false">0.01*AD58+0.15*AF58+0.24*AH58+0.25*AJ58+0.35*AL58</f>
        <v>0.053227966677959</v>
      </c>
      <c r="AO58" s="54" t="n">
        <f aca="false">0.01*AD58/$AM$77</f>
        <v>0.000453793380517166</v>
      </c>
      <c r="AP58" s="53" t="n">
        <f aca="false">AO58*$J$77</f>
        <v>5441.9519350616</v>
      </c>
      <c r="AQ58" s="54" t="n">
        <f aca="false">0.15*AF58/$AM$77</f>
        <v>0.00325929411311507</v>
      </c>
      <c r="AR58" s="53" t="n">
        <f aca="false">AQ58*$J$77</f>
        <v>39085.8982684753</v>
      </c>
      <c r="AS58" s="54" t="n">
        <f aca="false">0.24*AH58/$AM$77</f>
        <v>0.0034479782899792</v>
      </c>
      <c r="AT58" s="53" t="n">
        <f aca="false">AS58*$J$77</f>
        <v>41348.624578478</v>
      </c>
      <c r="AU58" s="54" t="n">
        <f aca="false">0.25*AJ58/$AM$77</f>
        <v>0.00565362330633933</v>
      </c>
      <c r="AV58" s="53" t="n">
        <f aca="false">AU58*$J$77</f>
        <v>67799.0195823909</v>
      </c>
      <c r="AW58" s="54" t="n">
        <f aca="false">0.35*AL58/$AM$77</f>
        <v>0.0046084628956752</v>
      </c>
      <c r="AX58" s="53" t="n">
        <f aca="false">AW58*$J$77</f>
        <v>55265.3137958909</v>
      </c>
    </row>
    <row r="59" customFormat="false" ht="13.8" hidden="false" customHeight="false" outlineLevel="0" collapsed="false">
      <c r="A59" s="60" t="s">
        <v>31</v>
      </c>
      <c r="B59" s="53"/>
      <c r="C59" s="53"/>
      <c r="D59" s="53"/>
      <c r="E59" s="53"/>
      <c r="F59" s="53"/>
      <c r="G59" s="53"/>
      <c r="H59" s="53"/>
      <c r="I59" s="54" t="n">
        <f aca="false">AO59+AQ59+AS59+AU59+AW59</f>
        <v>0.0151950582413678</v>
      </c>
      <c r="J59" s="53" t="n">
        <f aca="false">ROUND(AP59+AR59+AT59+AV59+AX59,0)</f>
        <v>182221</v>
      </c>
      <c r="K59" s="54" t="n">
        <f aca="false">I59-DatosMinisterio!J59</f>
        <v>-6.97648686690134E-005</v>
      </c>
      <c r="L59" s="53" t="n">
        <f aca="false">J59-DatosMinisterio!K59</f>
        <v>-837</v>
      </c>
      <c r="M59" s="54" t="n">
        <f aca="false">P94/P$112</f>
        <v>0.0178476892244819</v>
      </c>
      <c r="N59" s="53" t="n">
        <f aca="false">ROUND(N$77*M59,0)</f>
        <v>4066606</v>
      </c>
      <c r="O59" s="53" t="n">
        <f aca="false">N59-DatosMinisterio!L59</f>
        <v>0</v>
      </c>
      <c r="P59" s="55" t="n">
        <f aca="false">N59+J59</f>
        <v>4248827</v>
      </c>
      <c r="Q59" s="53" t="n">
        <f aca="false">P59-DatosMinisterio!M59</f>
        <v>-837</v>
      </c>
      <c r="S59" s="55" t="n">
        <f aca="false">B59+DatosMinisterio!B59</f>
        <v>6684</v>
      </c>
      <c r="T59" s="55" t="n">
        <f aca="false">C59+DatosMinisterio!C59</f>
        <v>54</v>
      </c>
      <c r="U59" s="55" t="n">
        <f aca="false">D59+DatosMinisterio!D59</f>
        <v>429.812662540667</v>
      </c>
      <c r="V59" s="55" t="n">
        <f aca="false">E59+DatosMinisterio!E59</f>
        <v>286.049675527679</v>
      </c>
      <c r="W59" s="55" t="n">
        <f aca="false">F59+DatosMinisterio!F59</f>
        <v>40</v>
      </c>
      <c r="X59" s="55" t="n">
        <f aca="false">G59+DatosMinisterio!G59</f>
        <v>240</v>
      </c>
      <c r="Y59" s="55" t="n">
        <f aca="false">H59+DatosMinisterio!H59</f>
        <v>12</v>
      </c>
      <c r="Z59" s="55" t="n">
        <f aca="false">X59+0.33*Y59</f>
        <v>243.96</v>
      </c>
      <c r="AC59" s="61" t="n">
        <f aca="false">IF(T59&gt;0,S59/T59,0)</f>
        <v>123.777777777778</v>
      </c>
      <c r="AD59" s="62" t="n">
        <f aca="false">EXP((((AC59-AC77)/AC78+2)/4-1.9)^3)</f>
        <v>0.0171089691164726</v>
      </c>
      <c r="AE59" s="63" t="n">
        <f aca="false">S59/U59</f>
        <v>15.5509611105689</v>
      </c>
      <c r="AF59" s="62" t="n">
        <f aca="false">EXP((((AE59-AE77)/AE78+2)/4-1.9)^3)</f>
        <v>0.0438392584318554</v>
      </c>
      <c r="AG59" s="62" t="n">
        <f aca="false">V59/U59</f>
        <v>0.665521750422172</v>
      </c>
      <c r="AH59" s="62" t="n">
        <f aca="false">EXP((((AG59-AG77)/AG78+2)/4-1.9)^3)</f>
        <v>0.0410743043445433</v>
      </c>
      <c r="AI59" s="62" t="n">
        <f aca="false">W59/U59</f>
        <v>0.093063800781382</v>
      </c>
      <c r="AJ59" s="62" t="n">
        <f aca="false">EXP((((AI59-AI77)/AI78+2)/4-1.9)^3)</f>
        <v>0.0240181534493319</v>
      </c>
      <c r="AK59" s="62" t="n">
        <f aca="false">Z59/U59</f>
        <v>0.567596120965649</v>
      </c>
      <c r="AL59" s="62" t="n">
        <f aca="false">EXP((((AK59-AK77)/AK78+2)/4-1.9)^3)</f>
        <v>0.0680336002118876</v>
      </c>
      <c r="AM59" s="62" t="n">
        <f aca="false">0.01*AD59+0.15*AF59+0.24*AH59+0.25*AJ59+0.35*AL59</f>
        <v>0.0464211099351271</v>
      </c>
      <c r="AO59" s="54" t="n">
        <f aca="false">0.01*AD59/$AM$77</f>
        <v>5.60029224932086E-005</v>
      </c>
      <c r="AP59" s="53" t="n">
        <f aca="false">AO59*$J$77</f>
        <v>671.594662936016</v>
      </c>
      <c r="AQ59" s="54" t="n">
        <f aca="false">0.15*AF59/$AM$77</f>
        <v>0.00215249081526058</v>
      </c>
      <c r="AR59" s="53" t="n">
        <f aca="false">AQ59*$J$77</f>
        <v>25812.9625953557</v>
      </c>
      <c r="AS59" s="54" t="n">
        <f aca="false">0.24*AH59/$AM$77</f>
        <v>0.00322677220399707</v>
      </c>
      <c r="AT59" s="53" t="n">
        <f aca="false">AS59*$J$77</f>
        <v>38695.8911113526</v>
      </c>
      <c r="AU59" s="54" t="n">
        <f aca="false">0.25*AJ59/$AM$77</f>
        <v>0.0019654702409245</v>
      </c>
      <c r="AV59" s="53" t="n">
        <f aca="false">AU59*$J$77</f>
        <v>23570.1864331193</v>
      </c>
      <c r="AW59" s="54" t="n">
        <f aca="false">0.35*AL59/$AM$77</f>
        <v>0.00779432205869244</v>
      </c>
      <c r="AX59" s="53" t="n">
        <f aca="false">AW59*$J$77</f>
        <v>93470.5701556397</v>
      </c>
    </row>
    <row r="60" customFormat="false" ht="13.8" hidden="false" customHeight="false" outlineLevel="0" collapsed="false">
      <c r="A60" s="60" t="s">
        <v>32</v>
      </c>
      <c r="B60" s="53"/>
      <c r="C60" s="53"/>
      <c r="D60" s="53"/>
      <c r="E60" s="53"/>
      <c r="F60" s="53"/>
      <c r="G60" s="53"/>
      <c r="H60" s="53"/>
      <c r="I60" s="54" t="n">
        <f aca="false">AO60+AQ60+AS60+AU60+AW60</f>
        <v>0.0187153711800696</v>
      </c>
      <c r="J60" s="53" t="n">
        <f aca="false">ROUND(AP60+AR60+AT60+AV60+AX60,0)</f>
        <v>224437</v>
      </c>
      <c r="K60" s="54" t="n">
        <f aca="false">I60-DatosMinisterio!J60</f>
        <v>-6.79775484188454E-005</v>
      </c>
      <c r="L60" s="53" t="n">
        <f aca="false">J60-DatosMinisterio!K60</f>
        <v>-815</v>
      </c>
      <c r="M60" s="54" t="n">
        <f aca="false">P95/P$112</f>
        <v>0.0193216888168961</v>
      </c>
      <c r="N60" s="53" t="n">
        <f aca="false">ROUND(N$77*M60,0)</f>
        <v>4402458</v>
      </c>
      <c r="O60" s="53" t="n">
        <f aca="false">N60-DatosMinisterio!L60</f>
        <v>-1</v>
      </c>
      <c r="P60" s="55" t="n">
        <f aca="false">N60+J60</f>
        <v>4626895</v>
      </c>
      <c r="Q60" s="53" t="n">
        <f aca="false">P60-DatosMinisterio!M60</f>
        <v>-816</v>
      </c>
      <c r="S60" s="55" t="n">
        <f aca="false">B60+DatosMinisterio!B60</f>
        <v>7404</v>
      </c>
      <c r="T60" s="55" t="n">
        <f aca="false">C60+DatosMinisterio!C60</f>
        <v>42</v>
      </c>
      <c r="U60" s="55" t="n">
        <f aca="false">D60+DatosMinisterio!D60</f>
        <v>357.951168831169</v>
      </c>
      <c r="V60" s="55" t="n">
        <f aca="false">E60+DatosMinisterio!E60</f>
        <v>194.126623376623</v>
      </c>
      <c r="W60" s="55" t="n">
        <f aca="false">F60+DatosMinisterio!F60</f>
        <v>31</v>
      </c>
      <c r="X60" s="55" t="n">
        <f aca="false">G60+DatosMinisterio!G60</f>
        <v>201</v>
      </c>
      <c r="Y60" s="55" t="n">
        <f aca="false">H60+DatosMinisterio!H60</f>
        <v>17</v>
      </c>
      <c r="Z60" s="55" t="n">
        <f aca="false">X60+0.33*Y60</f>
        <v>206.61</v>
      </c>
      <c r="AC60" s="61" t="n">
        <f aca="false">IF(T60&gt;0,S60/T60,0)</f>
        <v>176.285714285714</v>
      </c>
      <c r="AD60" s="62" t="n">
        <f aca="false">EXP((((AC60-AC77)/AC78+2)/4-1.9)^3)</f>
        <v>0.0479487995994468</v>
      </c>
      <c r="AE60" s="63" t="n">
        <f aca="false">S60/U60</f>
        <v>20.6843855942042</v>
      </c>
      <c r="AF60" s="62" t="n">
        <f aca="false">EXP((((AE60-AE77)/AE78+2)/4-1.9)^3)</f>
        <v>0.167676161880463</v>
      </c>
      <c r="AG60" s="62" t="n">
        <f aca="false">V60/U60</f>
        <v>0.542327111294291</v>
      </c>
      <c r="AH60" s="62" t="n">
        <f aca="false">EXP((((AG60-AG77)/AG78+2)/4-1.9)^3)</f>
        <v>0.00475276124145983</v>
      </c>
      <c r="AI60" s="62" t="n">
        <f aca="false">W60/U60</f>
        <v>0.0866039915478567</v>
      </c>
      <c r="AJ60" s="62" t="n">
        <f aca="false">EXP((((AI60-AI77)/AI78+2)/4-1.9)^3)</f>
        <v>0.0214978381922105</v>
      </c>
      <c r="AK60" s="62" t="n">
        <f aca="false">Z60/U60</f>
        <v>0.577201635280732</v>
      </c>
      <c r="AL60" s="62" t="n">
        <f aca="false">EXP((((AK60-AK77)/AK78+2)/4-1.9)^3)</f>
        <v>0.0715133697065269</v>
      </c>
      <c r="AM60" s="62" t="n">
        <f aca="false">0.01*AD60+0.15*AF60+0.24*AH60+0.25*AJ60+0.35*AL60</f>
        <v>0.0571757139213514</v>
      </c>
      <c r="AO60" s="54" t="n">
        <f aca="false">0.01*AD60/$AM$77</f>
        <v>0.000156951180946654</v>
      </c>
      <c r="AP60" s="53" t="n">
        <f aca="false">AO60*$J$77</f>
        <v>1882.17990727289</v>
      </c>
      <c r="AQ60" s="54" t="n">
        <f aca="false">0.15*AF60/$AM$77</f>
        <v>0.00823283539220597</v>
      </c>
      <c r="AR60" s="53" t="n">
        <f aca="false">AQ60*$J$77</f>
        <v>98729.2816889473</v>
      </c>
      <c r="AS60" s="54" t="n">
        <f aca="false">0.24*AH60/$AM$77</f>
        <v>0.000373374013532492</v>
      </c>
      <c r="AT60" s="53" t="n">
        <f aca="false">AS60*$J$77</f>
        <v>4477.55194914749</v>
      </c>
      <c r="AU60" s="54" t="n">
        <f aca="false">0.25*AJ60/$AM$77</f>
        <v>0.00175922604958522</v>
      </c>
      <c r="AV60" s="53" t="n">
        <f aca="false">AU60*$J$77</f>
        <v>21096.8780413687</v>
      </c>
      <c r="AW60" s="54" t="n">
        <f aca="false">0.35*AL60/$AM$77</f>
        <v>0.00819298454379922</v>
      </c>
      <c r="AX60" s="53" t="n">
        <f aca="false">AW60*$J$77</f>
        <v>98251.3848951382</v>
      </c>
    </row>
    <row r="61" customFormat="false" ht="13.8" hidden="false" customHeight="false" outlineLevel="0" collapsed="false">
      <c r="A61" s="60" t="s">
        <v>33</v>
      </c>
      <c r="B61" s="53"/>
      <c r="C61" s="53"/>
      <c r="D61" s="53"/>
      <c r="E61" s="53"/>
      <c r="F61" s="53"/>
      <c r="G61" s="53"/>
      <c r="H61" s="53"/>
      <c r="I61" s="54" t="n">
        <f aca="false">AO61+AQ61+AS61+AU61+AW61</f>
        <v>0.0504768778693047</v>
      </c>
      <c r="J61" s="53" t="n">
        <f aca="false">ROUND(AP61+AR61+AT61+AV61+AX61,0)</f>
        <v>605326</v>
      </c>
      <c r="K61" s="54" t="n">
        <f aca="false">I61-DatosMinisterio!J61</f>
        <v>-9.32556355509803E-005</v>
      </c>
      <c r="L61" s="53" t="n">
        <f aca="false">J61-DatosMinisterio!K61</f>
        <v>-1118</v>
      </c>
      <c r="M61" s="54" t="n">
        <f aca="false">P96/P$112</f>
        <v>0.0292905238914435</v>
      </c>
      <c r="N61" s="53" t="n">
        <f aca="false">ROUND(N$77*M61,0)</f>
        <v>6673863</v>
      </c>
      <c r="O61" s="53" t="n">
        <f aca="false">N61-DatosMinisterio!L61</f>
        <v>0</v>
      </c>
      <c r="P61" s="55" t="n">
        <f aca="false">N61+J61</f>
        <v>7279189</v>
      </c>
      <c r="Q61" s="53" t="n">
        <f aca="false">P61-DatosMinisterio!M61</f>
        <v>-1118</v>
      </c>
      <c r="S61" s="55" t="n">
        <f aca="false">B61+DatosMinisterio!B61</f>
        <v>11445</v>
      </c>
      <c r="T61" s="55" t="n">
        <f aca="false">C61+DatosMinisterio!C61</f>
        <v>41</v>
      </c>
      <c r="U61" s="55" t="n">
        <f aca="false">D61+DatosMinisterio!D61</f>
        <v>499.116882063745</v>
      </c>
      <c r="V61" s="55" t="n">
        <f aca="false">E61+DatosMinisterio!E61</f>
        <v>437.889609336472</v>
      </c>
      <c r="W61" s="55" t="n">
        <f aca="false">F61+DatosMinisterio!F61</f>
        <v>59</v>
      </c>
      <c r="X61" s="55" t="n">
        <f aca="false">G61+DatosMinisterio!G61</f>
        <v>234</v>
      </c>
      <c r="Y61" s="55" t="n">
        <f aca="false">H61+DatosMinisterio!H61</f>
        <v>22</v>
      </c>
      <c r="Z61" s="55" t="n">
        <f aca="false">X61+0.33*Y61</f>
        <v>241.26</v>
      </c>
      <c r="AC61" s="61" t="n">
        <f aca="false">IF(T61&gt;0,S61/T61,0)</f>
        <v>279.146341463415</v>
      </c>
      <c r="AD61" s="62" t="n">
        <f aca="false">EXP((((AC61-AC77)/AC78+2)/4-1.9)^3)</f>
        <v>0.211554826473119</v>
      </c>
      <c r="AE61" s="63" t="n">
        <f aca="false">S61/U61</f>
        <v>22.930500672863</v>
      </c>
      <c r="AF61" s="62" t="n">
        <f aca="false">EXP((((AE61-AE77)/AE78+2)/4-1.9)^3)</f>
        <v>0.260195873445062</v>
      </c>
      <c r="AG61" s="62" t="n">
        <f aca="false">V61/U61</f>
        <v>0.877328788250738</v>
      </c>
      <c r="AH61" s="62" t="n">
        <f aca="false">EXP((((AG61-AG77)/AG78+2)/4-1.9)^3)</f>
        <v>0.371002687287216</v>
      </c>
      <c r="AI61" s="62" t="n">
        <f aca="false">W61/U61</f>
        <v>0.118208784595799</v>
      </c>
      <c r="AJ61" s="62" t="n">
        <f aca="false">EXP((((AI61-AI77)/AI78+2)/4-1.9)^3)</f>
        <v>0.0362342488583976</v>
      </c>
      <c r="AK61" s="62" t="n">
        <f aca="false">Z61/U61</f>
        <v>0.483373752060719</v>
      </c>
      <c r="AL61" s="62" t="n">
        <f aca="false">EXP((((AK61-AK77)/AK78+2)/4-1.9)^3)</f>
        <v>0.0427526088868069</v>
      </c>
      <c r="AM61" s="62" t="n">
        <f aca="false">0.01*AD61+0.15*AF61+0.24*AH61+0.25*AJ61+0.35*AL61</f>
        <v>0.154207549555404</v>
      </c>
      <c r="AO61" s="54" t="n">
        <f aca="false">0.01*AD61/$AM$77</f>
        <v>0.000692484068992284</v>
      </c>
      <c r="AP61" s="53" t="n">
        <f aca="false">AO61*$J$77</f>
        <v>8304.36313318885</v>
      </c>
      <c r="AQ61" s="54" t="n">
        <f aca="false">0.15*AF61/$AM$77</f>
        <v>0.0127755178302065</v>
      </c>
      <c r="AR61" s="53" t="n">
        <f aca="false">AQ61*$J$77</f>
        <v>153205.747290261</v>
      </c>
      <c r="AS61" s="54" t="n">
        <f aca="false">0.24*AH61/$AM$77</f>
        <v>0.0291457439888607</v>
      </c>
      <c r="AT61" s="53" t="n">
        <f aca="false">AS61*$J$77</f>
        <v>349519.7257356</v>
      </c>
      <c r="AU61" s="54" t="n">
        <f aca="false">0.25*AJ61/$AM$77</f>
        <v>0.0029651462583779</v>
      </c>
      <c r="AV61" s="53" t="n">
        <f aca="false">AU61*$J$77</f>
        <v>35558.437190359</v>
      </c>
      <c r="AW61" s="54" t="n">
        <f aca="false">0.35*AL61/$AM$77</f>
        <v>0.00489798572286733</v>
      </c>
      <c r="AX61" s="53" t="n">
        <f aca="false">AW61*$J$77</f>
        <v>58737.3109146834</v>
      </c>
    </row>
    <row r="62" customFormat="false" ht="13.8" hidden="false" customHeight="false" outlineLevel="0" collapsed="false">
      <c r="A62" s="60" t="s">
        <v>34</v>
      </c>
      <c r="B62" s="53"/>
      <c r="C62" s="53"/>
      <c r="D62" s="53"/>
      <c r="E62" s="53"/>
      <c r="F62" s="53"/>
      <c r="G62" s="53"/>
      <c r="H62" s="53"/>
      <c r="I62" s="54" t="n">
        <f aca="false">AO62+AQ62+AS62+AU62+AW62</f>
        <v>0.122474327091984</v>
      </c>
      <c r="J62" s="53" t="n">
        <f aca="false">ROUND(AP62+AR62+AT62+AV62+AX62,0)</f>
        <v>1468729</v>
      </c>
      <c r="K62" s="54" t="n">
        <f aca="false">I62-DatosMinisterio!J62</f>
        <v>0.000410522864274246</v>
      </c>
      <c r="L62" s="53" t="n">
        <f aca="false">J62-DatosMinisterio!K62</f>
        <v>4923</v>
      </c>
      <c r="M62" s="54" t="n">
        <f aca="false">P97/P$112</f>
        <v>0.0527706187579876</v>
      </c>
      <c r="N62" s="53" t="n">
        <f aca="false">ROUND(N$77*M62,0)</f>
        <v>12023817</v>
      </c>
      <c r="O62" s="53" t="n">
        <f aca="false">N62-DatosMinisterio!L62</f>
        <v>0</v>
      </c>
      <c r="P62" s="55" t="n">
        <f aca="false">N62+J62</f>
        <v>13492546</v>
      </c>
      <c r="Q62" s="53" t="n">
        <f aca="false">P62-DatosMinisterio!M62</f>
        <v>4923</v>
      </c>
      <c r="S62" s="55" t="n">
        <f aca="false">B62+DatosMinisterio!B62</f>
        <v>9484</v>
      </c>
      <c r="T62" s="55" t="n">
        <f aca="false">C62+DatosMinisterio!C62</f>
        <v>49</v>
      </c>
      <c r="U62" s="55" t="n">
        <f aca="false">D62+DatosMinisterio!D62</f>
        <v>425.510938690939</v>
      </c>
      <c r="V62" s="55" t="n">
        <f aca="false">E62+DatosMinisterio!E62</f>
        <v>308.47002960003</v>
      </c>
      <c r="W62" s="55" t="n">
        <f aca="false">F62+DatosMinisterio!F62</f>
        <v>176</v>
      </c>
      <c r="X62" s="55" t="n">
        <f aca="false">G62+DatosMinisterio!G62</f>
        <v>448</v>
      </c>
      <c r="Y62" s="55" t="n">
        <f aca="false">H62+DatosMinisterio!H62</f>
        <v>66</v>
      </c>
      <c r="Z62" s="55" t="n">
        <f aca="false">X62+0.33*Y62</f>
        <v>469.78</v>
      </c>
      <c r="AC62" s="61" t="n">
        <f aca="false">IF(T62&gt;0,S62/T62,0)</f>
        <v>193.551020408163</v>
      </c>
      <c r="AD62" s="62" t="n">
        <f aca="false">EXP((((AC62-AC77)/AC78+2)/4-1.9)^3)</f>
        <v>0.0644821373976543</v>
      </c>
      <c r="AE62" s="63" t="n">
        <f aca="false">S62/U62</f>
        <v>22.2884986909549</v>
      </c>
      <c r="AF62" s="62" t="n">
        <f aca="false">EXP((((AE62-AE77)/AE78+2)/4-1.9)^3)</f>
        <v>0.231416133528991</v>
      </c>
      <c r="AG62" s="62" t="n">
        <f aca="false">V62/U62</f>
        <v>0.724940304822765</v>
      </c>
      <c r="AH62" s="62" t="n">
        <f aca="false">EXP((((AG62-AG77)/AG78+2)/4-1.9)^3)</f>
        <v>0.0905972149999302</v>
      </c>
      <c r="AI62" s="62" t="n">
        <f aca="false">W62/U62</f>
        <v>0.413620389035014</v>
      </c>
      <c r="AJ62" s="62" t="n">
        <f aca="false">EXP((((AI62-AI77)/AI78+2)/4-1.9)^3)</f>
        <v>0.60437331399861</v>
      </c>
      <c r="AK62" s="62" t="n">
        <f aca="false">Z62/U62</f>
        <v>1.10403742250494</v>
      </c>
      <c r="AL62" s="62" t="n">
        <f aca="false">EXP((((AK62-AK77)/AK78+2)/4-1.9)^3)</f>
        <v>0.474190960785423</v>
      </c>
      <c r="AM62" s="62" t="n">
        <f aca="false">0.01*AD62+0.15*AF62+0.24*AH62+0.25*AJ62+0.35*AL62</f>
        <v>0.374160737777859</v>
      </c>
      <c r="AO62" s="54" t="n">
        <f aca="false">0.01*AD62/$AM$77</f>
        <v>0.00021106988494125</v>
      </c>
      <c r="AP62" s="53" t="n">
        <f aca="false">AO62*$J$77</f>
        <v>2531.17876571982</v>
      </c>
      <c r="AQ62" s="54" t="n">
        <f aca="false">0.15*AF62/$AM$77</f>
        <v>0.0113624436120095</v>
      </c>
      <c r="AR62" s="53" t="n">
        <f aca="false">AQ62*$J$77</f>
        <v>136259.969087549</v>
      </c>
      <c r="AS62" s="54" t="n">
        <f aca="false">0.24*AH62/$AM$77</f>
        <v>0.00711726174761516</v>
      </c>
      <c r="AT62" s="53" t="n">
        <f aca="false">AS62*$J$77</f>
        <v>85351.1708249987</v>
      </c>
      <c r="AU62" s="54" t="n">
        <f aca="false">0.25*AJ62/$AM$77</f>
        <v>0.0494574974541279</v>
      </c>
      <c r="AV62" s="53" t="n">
        <f aca="false">AU62*$J$77</f>
        <v>593101.035689555</v>
      </c>
      <c r="AW62" s="54" t="n">
        <f aca="false">0.35*AL62/$AM$77</f>
        <v>0.0543260543932905</v>
      </c>
      <c r="AX62" s="53" t="n">
        <f aca="false">AW62*$J$77</f>
        <v>651485.432627737</v>
      </c>
    </row>
    <row r="63" customFormat="false" ht="13.8" hidden="false" customHeight="false" outlineLevel="0" collapsed="false">
      <c r="A63" s="60" t="s">
        <v>35</v>
      </c>
      <c r="B63" s="53"/>
      <c r="C63" s="53"/>
      <c r="D63" s="53"/>
      <c r="E63" s="53"/>
      <c r="F63" s="53"/>
      <c r="G63" s="53"/>
      <c r="H63" s="53"/>
      <c r="I63" s="54" t="n">
        <f aca="false">AO63+AQ63+AS63+AU63+AW63</f>
        <v>0.0206535945616805</v>
      </c>
      <c r="J63" s="53" t="n">
        <f aca="false">ROUND(AP63+AR63+AT63+AV63+AX63,0)</f>
        <v>247681</v>
      </c>
      <c r="K63" s="54" t="n">
        <f aca="false">I63-DatosMinisterio!J63</f>
        <v>-8.6348193052508E-005</v>
      </c>
      <c r="L63" s="53" t="n">
        <f aca="false">J63-DatosMinisterio!K63</f>
        <v>-1035</v>
      </c>
      <c r="M63" s="54" t="n">
        <f aca="false">P98/P$112</f>
        <v>0.00925778429004523</v>
      </c>
      <c r="N63" s="53" t="n">
        <f aca="false">ROUND(N$77*M63,0)</f>
        <v>2109392</v>
      </c>
      <c r="O63" s="53" t="n">
        <f aca="false">N63-DatosMinisterio!L63</f>
        <v>0</v>
      </c>
      <c r="P63" s="55" t="n">
        <f aca="false">N63+J63</f>
        <v>2357073</v>
      </c>
      <c r="Q63" s="53" t="n">
        <f aca="false">P63-DatosMinisterio!M63</f>
        <v>-1035</v>
      </c>
      <c r="S63" s="55" t="n">
        <f aca="false">B63+DatosMinisterio!B63</f>
        <v>3084</v>
      </c>
      <c r="T63" s="55" t="n">
        <f aca="false">C63+DatosMinisterio!C63</f>
        <v>27</v>
      </c>
      <c r="U63" s="55" t="n">
        <f aca="false">D63+DatosMinisterio!D63</f>
        <v>212.045454545455</v>
      </c>
      <c r="V63" s="55" t="n">
        <f aca="false">E63+DatosMinisterio!E63</f>
        <v>142.5</v>
      </c>
      <c r="W63" s="55" t="n">
        <f aca="false">F63+DatosMinisterio!F63</f>
        <v>28</v>
      </c>
      <c r="X63" s="55" t="n">
        <f aca="false">G63+DatosMinisterio!G63</f>
        <v>133</v>
      </c>
      <c r="Y63" s="55" t="n">
        <f aca="false">H63+DatosMinisterio!H63</f>
        <v>16</v>
      </c>
      <c r="Z63" s="55" t="n">
        <f aca="false">X63+0.33*Y63</f>
        <v>138.28</v>
      </c>
      <c r="AC63" s="61" t="n">
        <f aca="false">IF(T63&gt;0,S63/T63,0)</f>
        <v>114.222222222222</v>
      </c>
      <c r="AD63" s="62" t="n">
        <f aca="false">EXP((((AC63-AC77)/AC78+2)/4-1.9)^3)</f>
        <v>0.0138742820899853</v>
      </c>
      <c r="AE63" s="63" t="n">
        <f aca="false">S63/U63</f>
        <v>14.5440514469453</v>
      </c>
      <c r="AF63" s="62" t="n">
        <f aca="false">EXP((((AE63-AE77)/AE78+2)/4-1.9)^3)</f>
        <v>0.0317033824231113</v>
      </c>
      <c r="AG63" s="62" t="n">
        <f aca="false">V63/U63</f>
        <v>0.672025723472667</v>
      </c>
      <c r="AH63" s="62" t="n">
        <f aca="false">EXP((((AG63-AG77)/AG78+2)/4-1.9)^3)</f>
        <v>0.0451219265628461</v>
      </c>
      <c r="AI63" s="62" t="n">
        <f aca="false">W63/U63</f>
        <v>0.132047159699893</v>
      </c>
      <c r="AJ63" s="62" t="n">
        <f aca="false">EXP((((AI63-AI77)/AI78+2)/4-1.9)^3)</f>
        <v>0.0448278208605253</v>
      </c>
      <c r="AK63" s="62" t="n">
        <f aca="false">Z63/U63</f>
        <v>0.652124330117898</v>
      </c>
      <c r="AL63" s="62" t="n">
        <f aca="false">EXP((((AK63-AK77)/AK78+2)/4-1.9)^3)</f>
        <v>0.103332985664876</v>
      </c>
      <c r="AM63" s="62" t="n">
        <f aca="false">0.01*AD63+0.15*AF63+0.24*AH63+0.25*AJ63+0.35*AL63</f>
        <v>0.0630970127572877</v>
      </c>
      <c r="AO63" s="54" t="n">
        <f aca="false">0.01*AD63/$AM$77</f>
        <v>4.54147961367388E-005</v>
      </c>
      <c r="AP63" s="53" t="n">
        <f aca="false">AO63*$J$77</f>
        <v>544.620411684046</v>
      </c>
      <c r="AQ63" s="54" t="n">
        <f aca="false">0.15*AF63/$AM$77</f>
        <v>0.00155662394665084</v>
      </c>
      <c r="AR63" s="53" t="n">
        <f aca="false">AQ63*$J$77</f>
        <v>18667.2460690936</v>
      </c>
      <c r="AS63" s="54" t="n">
        <f aca="false">0.24*AH63/$AM$77</f>
        <v>0.00354475092754995</v>
      </c>
      <c r="AT63" s="53" t="n">
        <f aca="false">AS63*$J$77</f>
        <v>42509.1352093052</v>
      </c>
      <c r="AU63" s="54" t="n">
        <f aca="false">0.25*AJ63/$AM$77</f>
        <v>0.00366838142044211</v>
      </c>
      <c r="AV63" s="53" t="n">
        <f aca="false">AU63*$J$77</f>
        <v>43991.728893815</v>
      </c>
      <c r="AW63" s="54" t="n">
        <f aca="false">0.35*AL63/$AM$77</f>
        <v>0.0118384234709009</v>
      </c>
      <c r="AX63" s="53" t="n">
        <f aca="false">AW63*$J$77</f>
        <v>141967.984288635</v>
      </c>
    </row>
    <row r="64" customFormat="false" ht="13.8" hidden="false" customHeight="false" outlineLevel="0" collapsed="false">
      <c r="A64" s="60" t="s">
        <v>36</v>
      </c>
      <c r="B64" s="53"/>
      <c r="C64" s="53"/>
      <c r="D64" s="53"/>
      <c r="E64" s="53"/>
      <c r="F64" s="53"/>
      <c r="G64" s="53"/>
      <c r="H64" s="53"/>
      <c r="I64" s="54" t="n">
        <f aca="false">AO64+AQ64+AS64+AU64+AW64</f>
        <v>0.0673774776559094</v>
      </c>
      <c r="J64" s="53" t="n">
        <f aca="false">ROUND(AP64+AR64+AT64+AV64+AX64,0)</f>
        <v>808000</v>
      </c>
      <c r="K64" s="54" t="n">
        <f aca="false">I64-DatosMinisterio!J64</f>
        <v>-2.82958641887182E-005</v>
      </c>
      <c r="L64" s="53" t="n">
        <f aca="false">J64-DatosMinisterio!K64</f>
        <v>-339</v>
      </c>
      <c r="M64" s="54" t="n">
        <f aca="false">P99/P$112</f>
        <v>0.068963481556678</v>
      </c>
      <c r="N64" s="53" t="n">
        <f aca="false">ROUND(N$77*M64,0)</f>
        <v>15713370</v>
      </c>
      <c r="O64" s="53" t="n">
        <f aca="false">N64-DatosMinisterio!L64</f>
        <v>0</v>
      </c>
      <c r="P64" s="55" t="n">
        <f aca="false">N64+J64</f>
        <v>16521370</v>
      </c>
      <c r="Q64" s="53" t="n">
        <f aca="false">P64-DatosMinisterio!M64</f>
        <v>-339</v>
      </c>
      <c r="S64" s="55" t="n">
        <f aca="false">B64+DatosMinisterio!B64</f>
        <v>9680</v>
      </c>
      <c r="T64" s="55" t="n">
        <f aca="false">C64+DatosMinisterio!C64</f>
        <v>43</v>
      </c>
      <c r="U64" s="55" t="n">
        <f aca="false">D64+DatosMinisterio!D64</f>
        <v>526.627676065913</v>
      </c>
      <c r="V64" s="55" t="n">
        <f aca="false">E64+DatosMinisterio!E64</f>
        <v>484.195857884095</v>
      </c>
      <c r="W64" s="55" t="n">
        <f aca="false">F64+DatosMinisterio!F64</f>
        <v>129</v>
      </c>
      <c r="X64" s="55" t="n">
        <f aca="false">G64+DatosMinisterio!G64</f>
        <v>306</v>
      </c>
      <c r="Y64" s="55" t="n">
        <f aca="false">H64+DatosMinisterio!H64</f>
        <v>44</v>
      </c>
      <c r="Z64" s="55" t="n">
        <f aca="false">X64+0.33*Y64</f>
        <v>320.52</v>
      </c>
      <c r="AC64" s="61" t="n">
        <f aca="false">IF(T64&gt;0,S64/T64,0)</f>
        <v>225.116279069767</v>
      </c>
      <c r="AD64" s="62" t="n">
        <f aca="false">EXP((((AC64-AC77)/AC78+2)/4-1.9)^3)</f>
        <v>0.105321441403472</v>
      </c>
      <c r="AE64" s="63" t="n">
        <f aca="false">S64/U64</f>
        <v>18.3811076400558</v>
      </c>
      <c r="AF64" s="62" t="n">
        <f aca="false">EXP((((AE64-AE77)/AE78+2)/4-1.9)^3)</f>
        <v>0.0976657280906428</v>
      </c>
      <c r="AG64" s="62" t="n">
        <f aca="false">V64/U64</f>
        <v>0.919427291594703</v>
      </c>
      <c r="AH64" s="62" t="n">
        <f aca="false">EXP((((AG64-AG77)/AG78+2)/4-1.9)^3)</f>
        <v>0.479214709105888</v>
      </c>
      <c r="AI64" s="62" t="n">
        <f aca="false">W64/U64</f>
        <v>0.244954843550331</v>
      </c>
      <c r="AJ64" s="62" t="n">
        <f aca="false">EXP((((AI64-AI77)/AI78+2)/4-1.9)^3)</f>
        <v>0.183139279455013</v>
      </c>
      <c r="AK64" s="62" t="n">
        <f aca="false">Z64/U64</f>
        <v>0.608627336858543</v>
      </c>
      <c r="AL64" s="62" t="n">
        <f aca="false">EXP((((AK64-AK77)/AK78+2)/4-1.9)^3)</f>
        <v>0.0838276813418248</v>
      </c>
      <c r="AM64" s="62" t="n">
        <f aca="false">0.01*AD64+0.15*AF64+0.24*AH64+0.25*AJ64+0.35*AL64</f>
        <v>0.205839112146436</v>
      </c>
      <c r="AO64" s="54" t="n">
        <f aca="false">0.01*AD64/$AM$77</f>
        <v>0.000344749498326743</v>
      </c>
      <c r="AP64" s="53" t="n">
        <f aca="false">AO64*$J$77</f>
        <v>4134.28286986608</v>
      </c>
      <c r="AQ64" s="54" t="n">
        <f aca="false">0.15*AF64/$AM$77</f>
        <v>0.0047953498804644</v>
      </c>
      <c r="AR64" s="53" t="n">
        <f aca="false">AQ64*$J$77</f>
        <v>57506.4879341128</v>
      </c>
      <c r="AS64" s="54" t="n">
        <f aca="false">0.24*AH64/$AM$77</f>
        <v>0.037646814176534</v>
      </c>
      <c r="AT64" s="53" t="n">
        <f aca="false">AS64*$J$77</f>
        <v>451465.715571723</v>
      </c>
      <c r="AU64" s="54" t="n">
        <f aca="false">0.25*AJ64/$AM$77</f>
        <v>0.0149867809143836</v>
      </c>
      <c r="AV64" s="53" t="n">
        <f aca="false">AU64*$J$77</f>
        <v>179723.514927492</v>
      </c>
      <c r="AW64" s="54" t="n">
        <f aca="false">0.35*AL64/$AM$77</f>
        <v>0.00960378318620069</v>
      </c>
      <c r="AX64" s="53" t="n">
        <f aca="false">AW64*$J$77</f>
        <v>115169.874083432</v>
      </c>
    </row>
    <row r="65" customFormat="false" ht="13.8" hidden="false" customHeight="false" outlineLevel="0" collapsed="false">
      <c r="A65" s="60" t="s">
        <v>37</v>
      </c>
      <c r="B65" s="53"/>
      <c r="C65" s="53"/>
      <c r="D65" s="53"/>
      <c r="E65" s="53"/>
      <c r="F65" s="53" t="n">
        <v>10</v>
      </c>
      <c r="G65" s="53"/>
      <c r="H65" s="53"/>
      <c r="I65" s="54" t="n">
        <f aca="false">AO65+AQ65+AS65+AU65+AW65</f>
        <v>0.0112079457269682</v>
      </c>
      <c r="J65" s="53" t="n">
        <f aca="false">ROUND(AP65+AR65+AT65+AV65+AX65,0)</f>
        <v>134407</v>
      </c>
      <c r="K65" s="54" t="n">
        <f aca="false">I65-DatosMinisterio!J65</f>
        <v>0.000347286806309492</v>
      </c>
      <c r="L65" s="53" t="n">
        <f aca="false">J65-DatosMinisterio!K65</f>
        <v>4165</v>
      </c>
      <c r="M65" s="54" t="n">
        <f aca="false">P100/P$112</f>
        <v>0.00758809444812903</v>
      </c>
      <c r="N65" s="53" t="n">
        <f aca="false">ROUND(N$77*M65,0)</f>
        <v>1728952</v>
      </c>
      <c r="O65" s="53" t="n">
        <f aca="false">N65-DatosMinisterio!L65</f>
        <v>-4</v>
      </c>
      <c r="P65" s="55" t="n">
        <f aca="false">N65+J65</f>
        <v>1863359</v>
      </c>
      <c r="Q65" s="53" t="n">
        <f aca="false">P65-DatosMinisterio!M65</f>
        <v>4161</v>
      </c>
      <c r="S65" s="55" t="n">
        <f aca="false">B65+DatosMinisterio!B65</f>
        <v>6928</v>
      </c>
      <c r="T65" s="55" t="n">
        <f aca="false">C65+DatosMinisterio!C65</f>
        <v>70</v>
      </c>
      <c r="U65" s="55" t="n">
        <f aca="false">D65+DatosMinisterio!D65</f>
        <v>330.545454545455</v>
      </c>
      <c r="V65" s="55" t="n">
        <f aca="false">E65+DatosMinisterio!E65</f>
        <v>151.5</v>
      </c>
      <c r="W65" s="55" t="n">
        <f aca="false">F65+DatosMinisterio!F65</f>
        <v>15</v>
      </c>
      <c r="X65" s="55" t="n">
        <f aca="false">G65+DatosMinisterio!G65</f>
        <v>98</v>
      </c>
      <c r="Y65" s="55" t="n">
        <f aca="false">H65+DatosMinisterio!H65</f>
        <v>11</v>
      </c>
      <c r="Z65" s="55" t="n">
        <f aca="false">X65+0.33*Y65</f>
        <v>101.63</v>
      </c>
      <c r="AC65" s="61" t="n">
        <f aca="false">IF(T65&gt;0,S65/T65,0)</f>
        <v>98.9714285714286</v>
      </c>
      <c r="AD65" s="62" t="n">
        <f aca="false">EXP((((AC65-AC77)/AC78+2)/4-1.9)^3)</f>
        <v>0.00978508474437293</v>
      </c>
      <c r="AE65" s="63" t="n">
        <f aca="false">S65/U65</f>
        <v>20.9592959295929</v>
      </c>
      <c r="AF65" s="62" t="n">
        <f aca="false">EXP((((AE65-AE77)/AE78+2)/4-1.9)^3)</f>
        <v>0.177736818960495</v>
      </c>
      <c r="AG65" s="62" t="n">
        <f aca="false">V65/U65</f>
        <v>0.458333333333333</v>
      </c>
      <c r="AH65" s="62" t="n">
        <f aca="false">EXP((((AG65-AG77)/AG78+2)/4-1.9)^3)</f>
        <v>0.000695111797005449</v>
      </c>
      <c r="AI65" s="62" t="n">
        <f aca="false">W65/U65</f>
        <v>0.0453795379537953</v>
      </c>
      <c r="AJ65" s="62" t="n">
        <f aca="false">EXP((((AI65-AI77)/AI78+2)/4-1.9)^3)</f>
        <v>0.0100578861951457</v>
      </c>
      <c r="AK65" s="62" t="n">
        <f aca="false">Z65/U65</f>
        <v>0.307461496149614</v>
      </c>
      <c r="AL65" s="62" t="n">
        <f aca="false">EXP((((AK65-AK77)/AK78+2)/4-1.9)^3)</f>
        <v>0.0137164423262327</v>
      </c>
      <c r="AM65" s="62" t="n">
        <f aca="false">0.01*AD65+0.15*AF65+0.24*AH65+0.25*AJ65+0.35*AL65</f>
        <v>0.0342404268857672</v>
      </c>
      <c r="AO65" s="54" t="n">
        <f aca="false">0.01*AD65/$AM$77</f>
        <v>3.20295944658048E-005</v>
      </c>
      <c r="AP65" s="53" t="n">
        <f aca="false">AO65*$J$77</f>
        <v>384.103252858778</v>
      </c>
      <c r="AQ65" s="54" t="n">
        <f aca="false">0.15*AF65/$AM$77</f>
        <v>0.00872680980543461</v>
      </c>
      <c r="AR65" s="53" t="n">
        <f aca="false">AQ65*$J$77</f>
        <v>104653.090032905</v>
      </c>
      <c r="AS65" s="54" t="n">
        <f aca="false">0.24*AH65/$AM$77</f>
        <v>5.46075572317177E-005</v>
      </c>
      <c r="AT65" s="53" t="n">
        <f aca="false">AS65*$J$77</f>
        <v>654.861252950542</v>
      </c>
      <c r="AU65" s="54" t="n">
        <f aca="false">0.25*AJ65/$AM$77</f>
        <v>0.000823063939734891</v>
      </c>
      <c r="AV65" s="53" t="n">
        <f aca="false">AU65*$J$77</f>
        <v>9870.29470199662</v>
      </c>
      <c r="AW65" s="54" t="n">
        <f aca="false">0.35*AL65/$AM$77</f>
        <v>0.00157143483010117</v>
      </c>
      <c r="AX65" s="53" t="n">
        <f aca="false">AW65*$J$77</f>
        <v>18844.8601977101</v>
      </c>
    </row>
    <row r="66" customFormat="false" ht="13.8" hidden="false" customHeight="false" outlineLevel="0" collapsed="false">
      <c r="A66" s="60" t="s">
        <v>38</v>
      </c>
      <c r="B66" s="53"/>
      <c r="C66" s="53"/>
      <c r="D66" s="53"/>
      <c r="E66" s="53"/>
      <c r="F66" s="53"/>
      <c r="G66" s="53"/>
      <c r="H66" s="53"/>
      <c r="I66" s="54" t="n">
        <f aca="false">AO66+AQ66+AS66+AU66+AW66</f>
        <v>0.0612378574358279</v>
      </c>
      <c r="J66" s="53" t="n">
        <f aca="false">ROUND(AP66+AR66+AT66+AV66+AX66,0)</f>
        <v>734373</v>
      </c>
      <c r="K66" s="54" t="n">
        <f aca="false">I66-DatosMinisterio!J66</f>
        <v>-9.58910925421344E-005</v>
      </c>
      <c r="L66" s="53" t="n">
        <f aca="false">J66-DatosMinisterio!K66</f>
        <v>-1150</v>
      </c>
      <c r="M66" s="54" t="n">
        <f aca="false">P101/P$112</f>
        <v>0.0449458976995</v>
      </c>
      <c r="N66" s="53" t="n">
        <f aca="false">ROUND(N$77*M66,0)</f>
        <v>10240949</v>
      </c>
      <c r="O66" s="53" t="n">
        <f aca="false">N66-DatosMinisterio!L66</f>
        <v>1</v>
      </c>
      <c r="P66" s="55" t="n">
        <f aca="false">N66+J66</f>
        <v>10975322</v>
      </c>
      <c r="Q66" s="53" t="n">
        <f aca="false">P66-DatosMinisterio!M66</f>
        <v>-1149</v>
      </c>
      <c r="S66" s="55" t="n">
        <f aca="false">B66+DatosMinisterio!B66</f>
        <v>8452</v>
      </c>
      <c r="T66" s="55" t="n">
        <f aca="false">C66+DatosMinisterio!C66</f>
        <v>72</v>
      </c>
      <c r="U66" s="55" t="n">
        <f aca="false">D66+DatosMinisterio!D66</f>
        <v>358</v>
      </c>
      <c r="V66" s="55" t="n">
        <f aca="false">E66+DatosMinisterio!E66</f>
        <v>311.840909090909</v>
      </c>
      <c r="W66" s="55" t="n">
        <f aca="false">F66+DatosMinisterio!F66</f>
        <v>41</v>
      </c>
      <c r="X66" s="55" t="n">
        <f aca="false">G66+DatosMinisterio!G66</f>
        <v>244</v>
      </c>
      <c r="Y66" s="55" t="n">
        <f aca="false">H66+DatosMinisterio!H66</f>
        <v>43</v>
      </c>
      <c r="Z66" s="55" t="n">
        <f aca="false">X66+0.33*Y66</f>
        <v>258.19</v>
      </c>
      <c r="AC66" s="61" t="n">
        <f aca="false">IF(T66&gt;0,S66/T66,0)</f>
        <v>117.388888888889</v>
      </c>
      <c r="AD66" s="62" t="n">
        <f aca="false">EXP((((AC66-AC77)/AC78+2)/4-1.9)^3)</f>
        <v>0.0148836643077777</v>
      </c>
      <c r="AE66" s="63" t="n">
        <f aca="false">S66/U66</f>
        <v>23.608938547486</v>
      </c>
      <c r="AF66" s="62" t="n">
        <f aca="false">EXP((((AE66-AE77)/AE78+2)/4-1.9)^3)</f>
        <v>0.292457146821343</v>
      </c>
      <c r="AG66" s="62" t="n">
        <f aca="false">V66/U66</f>
        <v>0.871063991874047</v>
      </c>
      <c r="AH66" s="62" t="n">
        <f aca="false">EXP((((AG66-AG77)/AG78+2)/4-1.9)^3)</f>
        <v>0.355555474309996</v>
      </c>
      <c r="AI66" s="62" t="n">
        <f aca="false">W66/U66</f>
        <v>0.114525139664804</v>
      </c>
      <c r="AJ66" s="62" t="n">
        <f aca="false">EXP((((AI66-AI77)/AI78+2)/4-1.9)^3)</f>
        <v>0.0341840432284456</v>
      </c>
      <c r="AK66" s="62" t="n">
        <f aca="false">Z66/U66</f>
        <v>0.721201117318436</v>
      </c>
      <c r="AL66" s="62" t="n">
        <f aca="false">EXP((((AK66-AK77)/AK78+2)/4-1.9)^3)</f>
        <v>0.140530729782975</v>
      </c>
      <c r="AM66" s="62" t="n">
        <f aca="false">0.01*AD66+0.15*AF66+0.24*AH66+0.25*AJ66+0.35*AL66</f>
        <v>0.187082488731831</v>
      </c>
      <c r="AO66" s="54" t="n">
        <f aca="false">0.01*AD66/$AM$77</f>
        <v>4.87188148490424E-005</v>
      </c>
      <c r="AP66" s="53" t="n">
        <f aca="false">AO66*$J$77</f>
        <v>584.242653428536</v>
      </c>
      <c r="AQ66" s="54" t="n">
        <f aca="false">0.15*AF66/$AM$77</f>
        <v>0.0143595340091982</v>
      </c>
      <c r="AR66" s="53" t="n">
        <f aca="false">AQ66*$J$77</f>
        <v>172201.484734929</v>
      </c>
      <c r="AS66" s="54" t="n">
        <f aca="false">0.24*AH66/$AM$77</f>
        <v>0.0279322203940116</v>
      </c>
      <c r="AT66" s="53" t="n">
        <f aca="false">AS66*$J$77</f>
        <v>334966.985746961</v>
      </c>
      <c r="AU66" s="54" t="n">
        <f aca="false">0.25*AJ66/$AM$77</f>
        <v>0.00279737240507368</v>
      </c>
      <c r="AV66" s="53" t="n">
        <f aca="false">AU66*$J$77</f>
        <v>33546.4703242907</v>
      </c>
      <c r="AW66" s="54" t="n">
        <f aca="false">0.35*AL66/$AM$77</f>
        <v>0.0161000118126954</v>
      </c>
      <c r="AX66" s="53" t="n">
        <f aca="false">AW66*$J$77</f>
        <v>193073.53125945</v>
      </c>
    </row>
    <row r="67" customFormat="false" ht="13.8" hidden="false" customHeight="false" outlineLevel="0" collapsed="false">
      <c r="A67" s="60" t="s">
        <v>39</v>
      </c>
      <c r="B67" s="53"/>
      <c r="C67" s="53"/>
      <c r="D67" s="53"/>
      <c r="E67" s="53"/>
      <c r="F67" s="53"/>
      <c r="G67" s="53"/>
      <c r="H67" s="53"/>
      <c r="I67" s="54" t="n">
        <f aca="false">AO67+AQ67+AS67+AU67+AW67</f>
        <v>0.00190949209717496</v>
      </c>
      <c r="J67" s="53" t="n">
        <f aca="false">ROUND(AP67+AR67+AT67+AV67+AX67,0)</f>
        <v>22899</v>
      </c>
      <c r="K67" s="54" t="n">
        <f aca="false">I67-DatosMinisterio!J67</f>
        <v>-4.4283431212228E-005</v>
      </c>
      <c r="L67" s="53" t="n">
        <f aca="false">J67-DatosMinisterio!K67</f>
        <v>-531</v>
      </c>
      <c r="M67" s="54" t="n">
        <f aca="false">P102/P$112</f>
        <v>0.0105161532362817</v>
      </c>
      <c r="N67" s="53" t="n">
        <f aca="false">ROUND(N$77*M67,0)</f>
        <v>2396112</v>
      </c>
      <c r="O67" s="53" t="n">
        <f aca="false">N67-DatosMinisterio!L67</f>
        <v>-1</v>
      </c>
      <c r="P67" s="55" t="n">
        <f aca="false">N67+J67</f>
        <v>2419011</v>
      </c>
      <c r="Q67" s="53" t="n">
        <f aca="false">P67-DatosMinisterio!M67</f>
        <v>-532</v>
      </c>
      <c r="S67" s="55" t="n">
        <f aca="false">B67+DatosMinisterio!B67</f>
        <v>4089</v>
      </c>
      <c r="T67" s="55" t="n">
        <f aca="false">C67+DatosMinisterio!C67</f>
        <v>38</v>
      </c>
      <c r="U67" s="55" t="n">
        <f aca="false">D67+DatosMinisterio!D67</f>
        <v>468.664552114552</v>
      </c>
      <c r="V67" s="55" t="n">
        <f aca="false">E67+DatosMinisterio!E67</f>
        <v>247.882084582085</v>
      </c>
      <c r="W67" s="55" t="n">
        <f aca="false">F67+DatosMinisterio!F67</f>
        <v>24</v>
      </c>
      <c r="X67" s="55" t="n">
        <f aca="false">G67+DatosMinisterio!G67</f>
        <v>70</v>
      </c>
      <c r="Y67" s="55" t="n">
        <f aca="false">H67+DatosMinisterio!H67</f>
        <v>19</v>
      </c>
      <c r="Z67" s="55" t="n">
        <f aca="false">X67+0.33*Y67</f>
        <v>76.27</v>
      </c>
      <c r="AC67" s="61" t="n">
        <f aca="false">IF(T67&gt;0,S67/T67,0)</f>
        <v>107.605263157895</v>
      </c>
      <c r="AD67" s="62" t="n">
        <f aca="false">EXP((((AC67-AC77)/AC78+2)/4-1.9)^3)</f>
        <v>0.0119505670441578</v>
      </c>
      <c r="AE67" s="63" t="n">
        <f aca="false">S67/U67</f>
        <v>8.72479043177253</v>
      </c>
      <c r="AF67" s="62" t="n">
        <f aca="false">EXP((((AE67-AE77)/AE78+2)/4-1.9)^3)</f>
        <v>0.00311819427864708</v>
      </c>
      <c r="AG67" s="62" t="n">
        <f aca="false">V67/U67</f>
        <v>0.528911528434728</v>
      </c>
      <c r="AH67" s="62" t="n">
        <f aca="false">EXP((((AG67-AG77)/AG78+2)/4-1.9)^3)</f>
        <v>0.00358848754441704</v>
      </c>
      <c r="AI67" s="62" t="n">
        <f aca="false">W67/U67</f>
        <v>0.0512093348893472</v>
      </c>
      <c r="AJ67" s="62" t="n">
        <f aca="false">EXP((((AI67-AI77)/AI78+2)/4-1.9)^3)</f>
        <v>0.0112611829867766</v>
      </c>
      <c r="AK67" s="62" t="n">
        <f aca="false">Z67/U67</f>
        <v>0.162738998833771</v>
      </c>
      <c r="AL67" s="62" t="n">
        <f aca="false">EXP((((AK67-AK77)/AK78+2)/4-1.9)^3)</f>
        <v>0.00448501943135679</v>
      </c>
      <c r="AM67" s="62" t="n">
        <f aca="false">0.01*AD67+0.15*AF67+0.24*AH67+0.25*AJ67+0.35*AL67</f>
        <v>0.00583352437056774</v>
      </c>
      <c r="AO67" s="54" t="n">
        <f aca="false">0.01*AD67/$AM$77</f>
        <v>3.91178846234218E-005</v>
      </c>
      <c r="AP67" s="53" t="n">
        <f aca="false">AO67*$J$77</f>
        <v>469.106992436383</v>
      </c>
      <c r="AQ67" s="54" t="n">
        <f aca="false">0.15*AF67/$AM$77</f>
        <v>0.000153102146000462</v>
      </c>
      <c r="AR67" s="53" t="n">
        <f aca="false">AQ67*$J$77</f>
        <v>1836.0217567294</v>
      </c>
      <c r="AS67" s="54" t="n">
        <f aca="false">0.24*AH67/$AM$77</f>
        <v>0.000281909384650428</v>
      </c>
      <c r="AT67" s="53" t="n">
        <f aca="false">AS67*$J$77</f>
        <v>3380.69568040424</v>
      </c>
      <c r="AU67" s="54" t="n">
        <f aca="false">0.25*AJ67/$AM$77</f>
        <v>0.000921532959842516</v>
      </c>
      <c r="AV67" s="53" t="n">
        <f aca="false">AU67*$J$77</f>
        <v>11051.148582914</v>
      </c>
      <c r="AW67" s="54" t="n">
        <f aca="false">0.35*AL67/$AM$77</f>
        <v>0.000513829722058134</v>
      </c>
      <c r="AX67" s="53" t="n">
        <f aca="false">AW67*$J$77</f>
        <v>6161.91590776334</v>
      </c>
    </row>
    <row r="68" customFormat="false" ht="13.8" hidden="false" customHeight="false" outlineLevel="0" collapsed="false">
      <c r="A68" s="60" t="s">
        <v>40</v>
      </c>
      <c r="B68" s="53"/>
      <c r="C68" s="53"/>
      <c r="D68" s="53"/>
      <c r="E68" s="53"/>
      <c r="F68" s="53"/>
      <c r="G68" s="53"/>
      <c r="H68" s="53"/>
      <c r="I68" s="54" t="n">
        <f aca="false">AO68+AQ68+AS68+AU68+AW68</f>
        <v>0.00642178074970333</v>
      </c>
      <c r="J68" s="53" t="n">
        <f aca="false">ROUND(AP68+AR68+AT68+AV68+AX68,0)</f>
        <v>77011</v>
      </c>
      <c r="K68" s="54" t="n">
        <f aca="false">I68-DatosMinisterio!J68</f>
        <v>-2.56663170348928E-005</v>
      </c>
      <c r="L68" s="53" t="n">
        <f aca="false">J68-DatosMinisterio!K68</f>
        <v>-308</v>
      </c>
      <c r="M68" s="54" t="n">
        <f aca="false">P103/P$112</f>
        <v>0.0188299610280631</v>
      </c>
      <c r="N68" s="53" t="n">
        <f aca="false">ROUND(N$77*M68,0)</f>
        <v>4290418</v>
      </c>
      <c r="O68" s="53" t="n">
        <f aca="false">N68-DatosMinisterio!L68</f>
        <v>1</v>
      </c>
      <c r="P68" s="55" t="n">
        <f aca="false">N68+J68</f>
        <v>4367429</v>
      </c>
      <c r="Q68" s="53" t="n">
        <f aca="false">P68-DatosMinisterio!M68</f>
        <v>-307</v>
      </c>
      <c r="S68" s="55" t="n">
        <f aca="false">B68+DatosMinisterio!B68</f>
        <v>4699</v>
      </c>
      <c r="T68" s="55" t="n">
        <f aca="false">C68+DatosMinisterio!C68</f>
        <v>23</v>
      </c>
      <c r="U68" s="55" t="n">
        <f aca="false">D68+DatosMinisterio!D68</f>
        <v>311.528039371521</v>
      </c>
      <c r="V68" s="55" t="n">
        <f aca="false">E68+DatosMinisterio!E68</f>
        <v>210.022794616276</v>
      </c>
      <c r="W68" s="55" t="n">
        <f aca="false">F68+DatosMinisterio!F68</f>
        <v>1</v>
      </c>
      <c r="X68" s="55" t="n">
        <f aca="false">G68+DatosMinisterio!G68</f>
        <v>31</v>
      </c>
      <c r="Y68" s="55" t="n">
        <f aca="false">H68+DatosMinisterio!H68</f>
        <v>6</v>
      </c>
      <c r="Z68" s="55" t="n">
        <f aca="false">X68+0.33*Y68</f>
        <v>32.98</v>
      </c>
      <c r="AC68" s="61" t="n">
        <f aca="false">IF(T68&gt;0,S68/T68,0)</f>
        <v>204.304347826087</v>
      </c>
      <c r="AD68" s="62" t="n">
        <f aca="false">EXP((((AC68-AC77)/AC78+2)/4-1.9)^3)</f>
        <v>0.0767685111877542</v>
      </c>
      <c r="AE68" s="63" t="n">
        <f aca="false">S68/U68</f>
        <v>15.0837144851545</v>
      </c>
      <c r="AF68" s="62" t="n">
        <f aca="false">EXP((((AE68-AE77)/AE78+2)/4-1.9)^3)</f>
        <v>0.0378177846628525</v>
      </c>
      <c r="AG68" s="62" t="n">
        <f aca="false">V68/U68</f>
        <v>0.674169795566324</v>
      </c>
      <c r="AH68" s="62" t="n">
        <f aca="false">EXP((((AG68-AG77)/AG78+2)/4-1.9)^3)</f>
        <v>0.0465227747512203</v>
      </c>
      <c r="AI68" s="62" t="n">
        <f aca="false">W68/U68</f>
        <v>0.00320998392959236</v>
      </c>
      <c r="AJ68" s="62" t="n">
        <f aca="false">EXP((((AI68-AI77)/AI78+2)/4-1.9)^3)</f>
        <v>0.00419521290452518</v>
      </c>
      <c r="AK68" s="62" t="n">
        <f aca="false">Z68/U68</f>
        <v>0.105865269997956</v>
      </c>
      <c r="AL68" s="62" t="n">
        <f aca="false">EXP((((AK68-AK77)/AK78+2)/4-1.9)^3)</f>
        <v>0.00275430199670001</v>
      </c>
      <c r="AM68" s="62" t="n">
        <f aca="false">0.01*AD68+0.15*AF68+0.24*AH68+0.25*AJ68+0.35*AL68</f>
        <v>0.0196186276765746</v>
      </c>
      <c r="AO68" s="54" t="n">
        <f aca="false">0.01*AD68/$AM$77</f>
        <v>0.000251286968413981</v>
      </c>
      <c r="AP68" s="53" t="n">
        <f aca="false">AO68*$J$77</f>
        <v>3013.46750024816</v>
      </c>
      <c r="AQ68" s="54" t="n">
        <f aca="false">0.15*AF68/$AM$77</f>
        <v>0.00185683875713422</v>
      </c>
      <c r="AR68" s="53" t="n">
        <f aca="false">AQ68*$J$77</f>
        <v>22267.4629056245</v>
      </c>
      <c r="AS68" s="54" t="n">
        <f aca="false">0.24*AH68/$AM$77</f>
        <v>0.00365480070364229</v>
      </c>
      <c r="AT68" s="53" t="n">
        <f aca="false">AS68*$J$77</f>
        <v>43828.867090974</v>
      </c>
      <c r="AU68" s="54" t="n">
        <f aca="false">0.25*AJ68/$AM$77</f>
        <v>0.000343305580738391</v>
      </c>
      <c r="AV68" s="53" t="n">
        <f aca="false">AU68*$J$77</f>
        <v>4116.96721377376</v>
      </c>
      <c r="AW68" s="54" t="n">
        <f aca="false">0.35*AL68/$AM$77</f>
        <v>0.000315548739774445</v>
      </c>
      <c r="AX68" s="53" t="n">
        <f aca="false">AW68*$J$77</f>
        <v>3784.10340200375</v>
      </c>
    </row>
    <row r="69" customFormat="false" ht="13.8" hidden="false" customHeight="false" outlineLevel="0" collapsed="false">
      <c r="A69" s="60" t="s">
        <v>41</v>
      </c>
      <c r="B69" s="53"/>
      <c r="C69" s="53"/>
      <c r="D69" s="53"/>
      <c r="E69" s="53"/>
      <c r="F69" s="53"/>
      <c r="G69" s="53"/>
      <c r="H69" s="53"/>
      <c r="I69" s="54" t="n">
        <f aca="false">AO69+AQ69+AS69+AU69+AW69</f>
        <v>0.0204627335834245</v>
      </c>
      <c r="J69" s="53" t="n">
        <f aca="false">ROUND(AP69+AR69+AT69+AV69+AX69,0)</f>
        <v>245392</v>
      </c>
      <c r="K69" s="54" t="n">
        <f aca="false">I69-DatosMinisterio!J69</f>
        <v>-7.68987167982134E-005</v>
      </c>
      <c r="L69" s="53" t="n">
        <f aca="false">J69-DatosMinisterio!K69</f>
        <v>-922</v>
      </c>
      <c r="M69" s="54" t="n">
        <f aca="false">P104/P$112</f>
        <v>0.0131263708194714</v>
      </c>
      <c r="N69" s="53" t="n">
        <f aca="false">ROUND(N$77*M69,0)</f>
        <v>2990851</v>
      </c>
      <c r="O69" s="53" t="n">
        <f aca="false">N69-DatosMinisterio!L69</f>
        <v>-1</v>
      </c>
      <c r="P69" s="55" t="n">
        <f aca="false">N69+J69</f>
        <v>3236243</v>
      </c>
      <c r="Q69" s="53" t="n">
        <f aca="false">P69-DatosMinisterio!M69</f>
        <v>-923</v>
      </c>
      <c r="S69" s="55" t="n">
        <f aca="false">B69+DatosMinisterio!B69</f>
        <v>6951</v>
      </c>
      <c r="T69" s="55" t="n">
        <f aca="false">C69+DatosMinisterio!C69</f>
        <v>76</v>
      </c>
      <c r="U69" s="55" t="n">
        <f aca="false">D69+DatosMinisterio!D69</f>
        <v>391.904728051949</v>
      </c>
      <c r="V69" s="55" t="n">
        <f aca="false">E69+DatosMinisterio!E69</f>
        <v>305.652444502165</v>
      </c>
      <c r="W69" s="55" t="n">
        <f aca="false">F69+DatosMinisterio!F69</f>
        <v>41</v>
      </c>
      <c r="X69" s="55" t="n">
        <f aca="false">G69+DatosMinisterio!G69</f>
        <v>88</v>
      </c>
      <c r="Y69" s="55" t="n">
        <f aca="false">H69+DatosMinisterio!H69</f>
        <v>22</v>
      </c>
      <c r="Z69" s="55" t="n">
        <f aca="false">X69+0.33*Y69</f>
        <v>95.26</v>
      </c>
      <c r="AC69" s="61" t="n">
        <f aca="false">IF(T69&gt;0,S69/T69,0)</f>
        <v>91.4605263157895</v>
      </c>
      <c r="AD69" s="62" t="n">
        <f aca="false">EXP((((AC69-AC77)/AC78+2)/4-1.9)^3)</f>
        <v>0.0081835127123022</v>
      </c>
      <c r="AE69" s="63" t="n">
        <f aca="false">S69/U69</f>
        <v>17.7364535369387</v>
      </c>
      <c r="AF69" s="62" t="n">
        <f aca="false">EXP((((AE69-AE77)/AE78+2)/4-1.9)^3)</f>
        <v>0.0825037853654992</v>
      </c>
      <c r="AG69" s="62" t="n">
        <f aca="false">V69/U69</f>
        <v>0.779915174847416</v>
      </c>
      <c r="AH69" s="62" t="n">
        <f aca="false">EXP((((AG69-AG77)/AG78+2)/4-1.9)^3)</f>
        <v>0.165800685943949</v>
      </c>
      <c r="AI69" s="62" t="n">
        <f aca="false">W69/U69</f>
        <v>0.104617262985828</v>
      </c>
      <c r="AJ69" s="62" t="n">
        <f aca="false">EXP((((AI69-AI77)/AI78+2)/4-1.9)^3)</f>
        <v>0.0291286319265845</v>
      </c>
      <c r="AK69" s="62" t="n">
        <f aca="false">Z69/U69</f>
        <v>0.243069279805608</v>
      </c>
      <c r="AL69" s="62" t="n">
        <f aca="false">EXP((((AK69-AK77)/AK78+2)/4-1.9)^3)</f>
        <v>0.00852058379544568</v>
      </c>
      <c r="AM69" s="62" t="n">
        <f aca="false">0.01*AD69+0.15*AF69+0.24*AH69+0.25*AJ69+0.35*AL69</f>
        <v>0.0625139298685477</v>
      </c>
      <c r="AO69" s="54" t="n">
        <f aca="false">0.01*AD69/$AM$77</f>
        <v>2.6787156200311E-005</v>
      </c>
      <c r="AP69" s="53" t="n">
        <f aca="false">AO69*$J$77</f>
        <v>321.235220207372</v>
      </c>
      <c r="AQ69" s="54" t="n">
        <f aca="false">0.15*AF69/$AM$77</f>
        <v>0.00405090429391077</v>
      </c>
      <c r="AR69" s="53" t="n">
        <f aca="false">AQ69*$J$77</f>
        <v>48578.9952155619</v>
      </c>
      <c r="AS69" s="54" t="n">
        <f aca="false">0.24*AH69/$AM$77</f>
        <v>0.013025200386106</v>
      </c>
      <c r="AT69" s="53" t="n">
        <f aca="false">AS69*$J$77</f>
        <v>156199.974457436</v>
      </c>
      <c r="AU69" s="54" t="n">
        <f aca="false">0.25*AJ69/$AM$77</f>
        <v>0.00238367447070073</v>
      </c>
      <c r="AV69" s="53" t="n">
        <f aca="false">AU69*$J$77</f>
        <v>28585.3484323711</v>
      </c>
      <c r="AW69" s="54" t="n">
        <f aca="false">0.35*AL69/$AM$77</f>
        <v>0.000976167276506636</v>
      </c>
      <c r="AX69" s="53" t="n">
        <f aca="false">AW69*$J$77</f>
        <v>11706.3307386172</v>
      </c>
    </row>
    <row r="70" customFormat="false" ht="13.8" hidden="false" customHeight="false" outlineLevel="0" collapsed="false">
      <c r="A70" s="60" t="s">
        <v>42</v>
      </c>
      <c r="B70" s="53"/>
      <c r="C70" s="53"/>
      <c r="D70" s="53"/>
      <c r="E70" s="53"/>
      <c r="F70" s="53"/>
      <c r="G70" s="53"/>
      <c r="H70" s="53"/>
      <c r="I70" s="54" t="n">
        <f aca="false">AO70+AQ70+AS70+AU70+AW70</f>
        <v>0.0185223536429611</v>
      </c>
      <c r="J70" s="53" t="n">
        <f aca="false">ROUND(AP70+AR70+AT70+AV70+AX70,0)</f>
        <v>222123</v>
      </c>
      <c r="K70" s="54" t="n">
        <f aca="false">I70-DatosMinisterio!J70</f>
        <v>-4.58420793799721E-005</v>
      </c>
      <c r="L70" s="53" t="n">
        <f aca="false">J70-DatosMinisterio!K70</f>
        <v>-549</v>
      </c>
      <c r="M70" s="54" t="n">
        <f aca="false">P105/P$112</f>
        <v>0.0190634722185381</v>
      </c>
      <c r="N70" s="53" t="n">
        <f aca="false">ROUND(N$77*M70,0)</f>
        <v>4343623</v>
      </c>
      <c r="O70" s="53" t="n">
        <f aca="false">N70-DatosMinisterio!L70</f>
        <v>0</v>
      </c>
      <c r="P70" s="55" t="n">
        <f aca="false">N70+J70</f>
        <v>4565746</v>
      </c>
      <c r="Q70" s="53" t="n">
        <f aca="false">P70-DatosMinisterio!M70</f>
        <v>-549</v>
      </c>
      <c r="S70" s="55" t="n">
        <f aca="false">B70+DatosMinisterio!B70</f>
        <v>8132</v>
      </c>
      <c r="T70" s="55" t="n">
        <f aca="false">C70+DatosMinisterio!C70</f>
        <v>36</v>
      </c>
      <c r="U70" s="55" t="n">
        <f aca="false">D70+DatosMinisterio!D70</f>
        <v>336.670815706672</v>
      </c>
      <c r="V70" s="55" t="n">
        <f aca="false">E70+DatosMinisterio!E70</f>
        <v>193.630546346402</v>
      </c>
      <c r="W70" s="55" t="n">
        <f aca="false">F70+DatosMinisterio!F70</f>
        <v>14</v>
      </c>
      <c r="X70" s="55" t="n">
        <f aca="false">G70+DatosMinisterio!G70</f>
        <v>83</v>
      </c>
      <c r="Y70" s="55" t="n">
        <f aca="false">H70+DatosMinisterio!H70</f>
        <v>0</v>
      </c>
      <c r="Z70" s="55" t="n">
        <f aca="false">X70+0.33*Y70</f>
        <v>83</v>
      </c>
      <c r="AC70" s="61" t="n">
        <f aca="false">IF(T70&gt;0,S70/T70,0)</f>
        <v>225.888888888889</v>
      </c>
      <c r="AD70" s="62" t="n">
        <f aca="false">EXP((((AC70-AC77)/AC78+2)/4-1.9)^3)</f>
        <v>0.106508745866144</v>
      </c>
      <c r="AE70" s="63" t="n">
        <f aca="false">S70/U70</f>
        <v>24.1541577725736</v>
      </c>
      <c r="AF70" s="62" t="n">
        <f aca="false">EXP((((AE70-AE77)/AE78+2)/4-1.9)^3)</f>
        <v>0.319638177067578</v>
      </c>
      <c r="AG70" s="62" t="n">
        <f aca="false">V70/U70</f>
        <v>0.575133148799879</v>
      </c>
      <c r="AH70" s="62" t="n">
        <f aca="false">EXP((((AG70-AG77)/AG78+2)/4-1.9)^3)</f>
        <v>0.00908057510055377</v>
      </c>
      <c r="AI70" s="62" t="n">
        <f aca="false">W70/U70</f>
        <v>0.0415836459439289</v>
      </c>
      <c r="AJ70" s="62" t="n">
        <f aca="false">EXP((((AI70-AI77)/AI78+2)/4-1.9)^3)</f>
        <v>0.00933496424671421</v>
      </c>
      <c r="AK70" s="62" t="n">
        <f aca="false">Z70/U70</f>
        <v>0.246531615239007</v>
      </c>
      <c r="AL70" s="62" t="n">
        <f aca="false">EXP((((AK70-AK77)/AK78+2)/4-1.9)^3)</f>
        <v>0.00874899888950887</v>
      </c>
      <c r="AM70" s="62" t="n">
        <f aca="false">0.01*AD70+0.15*AF70+0.24*AH70+0.25*AJ70+0.35*AL70</f>
        <v>0.0565860427159377</v>
      </c>
      <c r="AO70" s="54" t="n">
        <f aca="false">0.01*AD70/$AM$77</f>
        <v>0.000348635911315521</v>
      </c>
      <c r="AP70" s="53" t="n">
        <f aca="false">AO70*$J$77</f>
        <v>4180.88926297966</v>
      </c>
      <c r="AQ70" s="54" t="n">
        <f aca="false">0.15*AF70/$AM$77</f>
        <v>0.0156941121943033</v>
      </c>
      <c r="AR70" s="53" t="n">
        <f aca="false">AQ70*$J$77</f>
        <v>188205.927833344</v>
      </c>
      <c r="AS70" s="54" t="n">
        <f aca="false">0.24*AH70/$AM$77</f>
        <v>0.000713364420855187</v>
      </c>
      <c r="AT70" s="53" t="n">
        <f aca="false">AS70*$J$77</f>
        <v>8554.76315245664</v>
      </c>
      <c r="AU70" s="54" t="n">
        <f aca="false">0.25*AJ70/$AM$77</f>
        <v>0.000763905287961315</v>
      </c>
      <c r="AV70" s="53" t="n">
        <f aca="false">AU70*$J$77</f>
        <v>9160.85610435125</v>
      </c>
      <c r="AW70" s="54" t="n">
        <f aca="false">0.35*AL70/$AM$77</f>
        <v>0.00100233582852579</v>
      </c>
      <c r="AX70" s="53" t="n">
        <f aca="false">AW70*$J$77</f>
        <v>12020.1475733539</v>
      </c>
    </row>
    <row r="71" customFormat="false" ht="13.8" hidden="false" customHeight="false" outlineLevel="0" collapsed="false">
      <c r="A71" s="60" t="s">
        <v>43</v>
      </c>
      <c r="B71" s="53"/>
      <c r="C71" s="53"/>
      <c r="D71" s="53"/>
      <c r="E71" s="53"/>
      <c r="F71" s="53"/>
      <c r="G71" s="53"/>
      <c r="H71" s="53"/>
      <c r="I71" s="54" t="n">
        <f aca="false">AO71+AQ71+AS71+AU71+AW71</f>
        <v>0.005370088084572</v>
      </c>
      <c r="J71" s="53" t="n">
        <f aca="false">ROUND(AP71+AR71+AT71+AV71+AX71,0)</f>
        <v>64399</v>
      </c>
      <c r="K71" s="54" t="n">
        <f aca="false">I71-DatosMinisterio!J71</f>
        <v>-6.03658259267963E-005</v>
      </c>
      <c r="L71" s="53" t="n">
        <f aca="false">J71-DatosMinisterio!K71</f>
        <v>-724</v>
      </c>
      <c r="M71" s="54" t="n">
        <f aca="false">P106/P$112</f>
        <v>0.0115676010366459</v>
      </c>
      <c r="N71" s="53" t="n">
        <f aca="false">ROUND(N$77*M71,0)</f>
        <v>2635685</v>
      </c>
      <c r="O71" s="53" t="n">
        <f aca="false">N71-DatosMinisterio!L71</f>
        <v>0</v>
      </c>
      <c r="P71" s="55" t="n">
        <f aca="false">N71+J71</f>
        <v>2700084</v>
      </c>
      <c r="Q71" s="53" t="n">
        <f aca="false">P71-DatosMinisterio!M71</f>
        <v>-724</v>
      </c>
      <c r="S71" s="55" t="n">
        <f aca="false">B71+DatosMinisterio!B71</f>
        <v>4482</v>
      </c>
      <c r="T71" s="55" t="n">
        <f aca="false">C71+DatosMinisterio!C71</f>
        <v>38</v>
      </c>
      <c r="U71" s="55" t="n">
        <f aca="false">D71+DatosMinisterio!D71</f>
        <v>456.251532634033</v>
      </c>
      <c r="V71" s="55" t="n">
        <f aca="false">E71+DatosMinisterio!E71</f>
        <v>292.288578088578</v>
      </c>
      <c r="W71" s="55" t="n">
        <f aca="false">F71+DatosMinisterio!F71</f>
        <v>37</v>
      </c>
      <c r="X71" s="55" t="n">
        <f aca="false">G71+DatosMinisterio!G71</f>
        <v>122</v>
      </c>
      <c r="Y71" s="55" t="n">
        <f aca="false">H71+DatosMinisterio!H71</f>
        <v>13</v>
      </c>
      <c r="Z71" s="55" t="n">
        <f aca="false">X71+0.33*Y71</f>
        <v>126.29</v>
      </c>
      <c r="AC71" s="61" t="n">
        <f aca="false">IF(T71&gt;0,S71/T71,0)</f>
        <v>117.947368421053</v>
      </c>
      <c r="AD71" s="62" t="n">
        <f aca="false">EXP((((AC71-AC77)/AC78+2)/4-1.9)^3)</f>
        <v>0.0150679413201521</v>
      </c>
      <c r="AE71" s="63" t="n">
        <f aca="false">S71/U71</f>
        <v>9.82352864465901</v>
      </c>
      <c r="AF71" s="62" t="n">
        <f aca="false">EXP((((AE71-AE77)/AE78+2)/4-1.9)^3)</f>
        <v>0.00513856717662242</v>
      </c>
      <c r="AG71" s="62" t="n">
        <f aca="false">V71/U71</f>
        <v>0.640630347916064</v>
      </c>
      <c r="AH71" s="62" t="n">
        <f aca="false">EXP((((AG71-AG77)/AG78+2)/4-1.9)^3)</f>
        <v>0.028166878191974</v>
      </c>
      <c r="AI71" s="62" t="n">
        <f aca="false">W71/U71</f>
        <v>0.0810956179947308</v>
      </c>
      <c r="AJ71" s="62" t="n">
        <f aca="false">EXP((((AI71-AI77)/AI78+2)/4-1.9)^3)</f>
        <v>0.0195251772894736</v>
      </c>
      <c r="AK71" s="62" t="n">
        <f aca="false">Z71/U71</f>
        <v>0.27679907017715</v>
      </c>
      <c r="AL71" s="62" t="n">
        <f aca="false">EXP((((AK71-AK77)/AK78+2)/4-1.9)^3)</f>
        <v>0.0109796647967816</v>
      </c>
      <c r="AM71" s="62" t="n">
        <f aca="false">0.01*AD71+0.15*AF71+0.24*AH71+0.25*AJ71+0.35*AL71</f>
        <v>0.0164056922570106</v>
      </c>
      <c r="AO71" s="54" t="n">
        <f aca="false">0.01*AD71/$AM$77</f>
        <v>4.93220102356857E-005</v>
      </c>
      <c r="AP71" s="53" t="n">
        <f aca="false">AO71*$J$77</f>
        <v>591.476254539735</v>
      </c>
      <c r="AQ71" s="54" t="n">
        <f aca="false">0.15*AF71/$AM$77</f>
        <v>0.000252301682257519</v>
      </c>
      <c r="AR71" s="53" t="n">
        <f aca="false">AQ71*$J$77</f>
        <v>3025.63608666095</v>
      </c>
      <c r="AS71" s="54" t="n">
        <f aca="false">0.24*AH71/$AM$77</f>
        <v>0.00221277270725846</v>
      </c>
      <c r="AT71" s="53" t="n">
        <f aca="false">AS71*$J$77</f>
        <v>26535.8712425317</v>
      </c>
      <c r="AU71" s="54" t="n">
        <f aca="false">0.25*AJ71/$AM$77</f>
        <v>0.00159779789034126</v>
      </c>
      <c r="AV71" s="53" t="n">
        <f aca="false">AU71*$J$77</f>
        <v>19161.0096014855</v>
      </c>
      <c r="AW71" s="54" t="n">
        <f aca="false">0.35*AL71/$AM$77</f>
        <v>0.00125789379447908</v>
      </c>
      <c r="AX71" s="53" t="n">
        <f aca="false">AW71*$J$77</f>
        <v>15084.8334569491</v>
      </c>
    </row>
    <row r="72" customFormat="false" ht="13.8" hidden="false" customHeight="false" outlineLevel="0" collapsed="false">
      <c r="A72" s="60" t="s">
        <v>44</v>
      </c>
      <c r="B72" s="53"/>
      <c r="C72" s="53"/>
      <c r="D72" s="53"/>
      <c r="E72" s="53"/>
      <c r="F72" s="53"/>
      <c r="G72" s="53"/>
      <c r="H72" s="53"/>
      <c r="I72" s="54" t="n">
        <f aca="false">AO72+AQ72+AS72+AU72+AW72</f>
        <v>0.012479769070768</v>
      </c>
      <c r="J72" s="53" t="n">
        <f aca="false">ROUND(AP72+AR72+AT72+AV72+AX72,0)</f>
        <v>149659</v>
      </c>
      <c r="K72" s="54" t="n">
        <f aca="false">I72-DatosMinisterio!J72</f>
        <v>-5.051683951093E-005</v>
      </c>
      <c r="L72" s="53" t="n">
        <f aca="false">J72-DatosMinisterio!K72</f>
        <v>-606</v>
      </c>
      <c r="M72" s="54" t="n">
        <f aca="false">P107/P$112</f>
        <v>0.0108340884594031</v>
      </c>
      <c r="N72" s="53" t="n">
        <f aca="false">ROUND(N$77*M72,0)</f>
        <v>2468553</v>
      </c>
      <c r="O72" s="53" t="n">
        <f aca="false">N72-DatosMinisterio!L72</f>
        <v>0</v>
      </c>
      <c r="P72" s="55" t="n">
        <f aca="false">N72+J72</f>
        <v>2618212</v>
      </c>
      <c r="Q72" s="53" t="n">
        <f aca="false">P72-DatosMinisterio!M72</f>
        <v>-606</v>
      </c>
      <c r="S72" s="55" t="n">
        <f aca="false">B72+DatosMinisterio!B72</f>
        <v>7332</v>
      </c>
      <c r="T72" s="55" t="n">
        <f aca="false">C72+DatosMinisterio!C72</f>
        <v>31</v>
      </c>
      <c r="U72" s="55" t="n">
        <f aca="false">D72+DatosMinisterio!D72</f>
        <v>410.595888810015</v>
      </c>
      <c r="V72" s="55" t="n">
        <f aca="false">E72+DatosMinisterio!E72</f>
        <v>286.857387470085</v>
      </c>
      <c r="W72" s="55" t="n">
        <f aca="false">F72+DatosMinisterio!F72</f>
        <v>23</v>
      </c>
      <c r="X72" s="55" t="n">
        <f aca="false">G72+DatosMinisterio!G72</f>
        <v>126</v>
      </c>
      <c r="Y72" s="55" t="n">
        <f aca="false">H72+DatosMinisterio!H72</f>
        <v>22</v>
      </c>
      <c r="Z72" s="55" t="n">
        <f aca="false">X72+0.33*Y72</f>
        <v>133.26</v>
      </c>
      <c r="AC72" s="61" t="n">
        <f aca="false">IF(T72&gt;0,S72/T72,0)</f>
        <v>236.516129032258</v>
      </c>
      <c r="AD72" s="62" t="n">
        <f aca="false">EXP((((AC72-AC77)/AC78+2)/4-1.9)^3)</f>
        <v>0.123799704442798</v>
      </c>
      <c r="AE72" s="63" t="n">
        <f aca="false">S72/U72</f>
        <v>17.8569737296921</v>
      </c>
      <c r="AF72" s="62" t="n">
        <f aca="false">EXP((((AE72-AE77)/AE78+2)/4-1.9)^3)</f>
        <v>0.0851985400958493</v>
      </c>
      <c r="AG72" s="62" t="n">
        <f aca="false">V72/U72</f>
        <v>0.698636774716503</v>
      </c>
      <c r="AH72" s="62" t="n">
        <f aca="false">EXP((((AG72-AG77)/AG78+2)/4-1.9)^3)</f>
        <v>0.0650207271140527</v>
      </c>
      <c r="AI72" s="62" t="n">
        <f aca="false">W72/U72</f>
        <v>0.0560161478154552</v>
      </c>
      <c r="AJ72" s="62" t="n">
        <f aca="false">EXP((((AI72-AI77)/AI78+2)/4-1.9)^3)</f>
        <v>0.012343533838593</v>
      </c>
      <c r="AK72" s="62" t="n">
        <f aca="false">Z72/U72</f>
        <v>0.324552689473372</v>
      </c>
      <c r="AL72" s="62" t="n">
        <f aca="false">EXP((((AK72-AK77)/AK78+2)/4-1.9)^3)</f>
        <v>0.0154777957193043</v>
      </c>
      <c r="AM72" s="62" t="n">
        <f aca="false">0.01*AD72+0.15*AF72+0.24*AH72+0.25*AJ72+0.35*AL72</f>
        <v>0.0381258645275828</v>
      </c>
      <c r="AO72" s="54" t="n">
        <f aca="false">0.01*AD72/$AM$77</f>
        <v>0.000405234541332878</v>
      </c>
      <c r="AP72" s="53" t="n">
        <f aca="false">AO72*$J$77</f>
        <v>4859.62773156149</v>
      </c>
      <c r="AQ72" s="54" t="n">
        <f aca="false">0.15*AF72/$AM$77</f>
        <v>0.00418321572010597</v>
      </c>
      <c r="AR72" s="53" t="n">
        <f aca="false">AQ72*$J$77</f>
        <v>50165.6918328487</v>
      </c>
      <c r="AS72" s="54" t="n">
        <f aca="false">0.24*AH72/$AM$77</f>
        <v>0.0051079885169906</v>
      </c>
      <c r="AT72" s="53" t="n">
        <f aca="false">AS72*$J$77</f>
        <v>61255.6929821895</v>
      </c>
      <c r="AU72" s="54" t="n">
        <f aca="false">0.25*AJ72/$AM$77</f>
        <v>0.00101010464766907</v>
      </c>
      <c r="AV72" s="53" t="n">
        <f aca="false">AU72*$J$77</f>
        <v>12113.3123090796</v>
      </c>
      <c r="AW72" s="54" t="n">
        <f aca="false">0.35*AL72/$AM$77</f>
        <v>0.00177322564466946</v>
      </c>
      <c r="AX72" s="53" t="n">
        <f aca="false">AW72*$J$77</f>
        <v>21264.7630895638</v>
      </c>
    </row>
    <row r="73" customFormat="false" ht="13.8" hidden="false" customHeight="false" outlineLevel="0" collapsed="false">
      <c r="A73" s="60" t="s">
        <v>45</v>
      </c>
      <c r="B73" s="53"/>
      <c r="C73" s="53"/>
      <c r="D73" s="53"/>
      <c r="E73" s="53"/>
      <c r="F73" s="53"/>
      <c r="G73" s="53"/>
      <c r="H73" s="53"/>
      <c r="I73" s="54" t="n">
        <f aca="false">AO73+AQ73+AS73+AU73+AW73</f>
        <v>0.01536406829542</v>
      </c>
      <c r="J73" s="53" t="n">
        <f aca="false">ROUND(AP73+AR73+AT73+AV73+AX73,0)</f>
        <v>184248</v>
      </c>
      <c r="K73" s="54" t="n">
        <f aca="false">I73-DatosMinisterio!J73</f>
        <v>-5.84846046186964E-005</v>
      </c>
      <c r="L73" s="53" t="n">
        <f aca="false">J73-DatosMinisterio!K73</f>
        <v>-701</v>
      </c>
      <c r="M73" s="54" t="n">
        <f aca="false">P108/P$112</f>
        <v>0.00863101223739922</v>
      </c>
      <c r="N73" s="53" t="n">
        <f aca="false">ROUND(N$77*M73,0)</f>
        <v>1966581</v>
      </c>
      <c r="O73" s="53" t="n">
        <f aca="false">N73-DatosMinisterio!L73</f>
        <v>-2</v>
      </c>
      <c r="P73" s="55" t="n">
        <f aca="false">N73+J73</f>
        <v>2150829</v>
      </c>
      <c r="Q73" s="53" t="n">
        <f aca="false">P73-DatosMinisterio!M73</f>
        <v>-703</v>
      </c>
      <c r="S73" s="55" t="n">
        <f aca="false">B73+DatosMinisterio!B73</f>
        <v>9938</v>
      </c>
      <c r="T73" s="55" t="n">
        <f aca="false">C73+DatosMinisterio!C73</f>
        <v>55</v>
      </c>
      <c r="U73" s="55" t="n">
        <f aca="false">D73+DatosMinisterio!D73</f>
        <v>486.251614076376</v>
      </c>
      <c r="V73" s="55" t="n">
        <f aca="false">E73+DatosMinisterio!E73</f>
        <v>338.649665333629</v>
      </c>
      <c r="W73" s="55" t="n">
        <f aca="false">F73+DatosMinisterio!F73</f>
        <v>34</v>
      </c>
      <c r="X73" s="55" t="n">
        <f aca="false">G73+DatosMinisterio!G73</f>
        <v>120</v>
      </c>
      <c r="Y73" s="55" t="n">
        <f aca="false">H73+DatosMinisterio!H73</f>
        <v>21</v>
      </c>
      <c r="Z73" s="55" t="n">
        <f aca="false">X73+0.33*Y73</f>
        <v>126.93</v>
      </c>
      <c r="AC73" s="61" t="n">
        <f aca="false">IF(T73&gt;0,S73/T73,0)</f>
        <v>180.690909090909</v>
      </c>
      <c r="AD73" s="62" t="n">
        <f aca="false">EXP((((AC73-AC77)/AC78+2)/4-1.9)^3)</f>
        <v>0.0518136252685917</v>
      </c>
      <c r="AE73" s="63" t="n">
        <f aca="false">S73/U73</f>
        <v>20.4379784299061</v>
      </c>
      <c r="AF73" s="62" t="n">
        <f aca="false">EXP((((AE73-AE77)/AE78+2)/4-1.9)^3)</f>
        <v>0.158968447880547</v>
      </c>
      <c r="AG73" s="62" t="n">
        <f aca="false">V73/U73</f>
        <v>0.696449442079254</v>
      </c>
      <c r="AH73" s="62" t="n">
        <f aca="false">EXP((((AG73-AG77)/AG78+2)/4-1.9)^3)</f>
        <v>0.0631695411361782</v>
      </c>
      <c r="AI73" s="62" t="n">
        <f aca="false">W73/U73</f>
        <v>0.0699226470735367</v>
      </c>
      <c r="AJ73" s="62" t="n">
        <f aca="false">EXP((((AI73-AI77)/AI78+2)/4-1.9)^3)</f>
        <v>0.015983663464479</v>
      </c>
      <c r="AK73" s="62" t="n">
        <f aca="false">Z73/U73</f>
        <v>0.261037693913059</v>
      </c>
      <c r="AL73" s="62" t="n">
        <f aca="false">EXP((((AK73-AK77)/AK78+2)/4-1.9)^3)</f>
        <v>0.00976408222620262</v>
      </c>
      <c r="AM73" s="62" t="n">
        <f aca="false">0.01*AD73+0.15*AF73+0.24*AH73+0.25*AJ73+0.35*AL73</f>
        <v>0.0469374379527414</v>
      </c>
      <c r="AO73" s="54" t="n">
        <f aca="false">0.01*AD73/$AM$77</f>
        <v>0.000169601945053213</v>
      </c>
      <c r="AP73" s="53" t="n">
        <f aca="false">AO73*$J$77</f>
        <v>2033.88959094266</v>
      </c>
      <c r="AQ73" s="54" t="n">
        <f aca="false">0.15*AF73/$AM$77</f>
        <v>0.00780528996654894</v>
      </c>
      <c r="AR73" s="53" t="n">
        <f aca="false">AQ73*$J$77</f>
        <v>93602.0987982903</v>
      </c>
      <c r="AS73" s="54" t="n">
        <f aca="false">0.24*AH73/$AM$77</f>
        <v>0.00496256047984775</v>
      </c>
      <c r="AT73" s="53" t="n">
        <f aca="false">AS73*$J$77</f>
        <v>59511.7001825595</v>
      </c>
      <c r="AU73" s="54" t="n">
        <f aca="false">0.25*AJ73/$AM$77</f>
        <v>0.00130798626741472</v>
      </c>
      <c r="AV73" s="53" t="n">
        <f aca="false">AU73*$J$77</f>
        <v>15685.5492049697</v>
      </c>
      <c r="AW73" s="54" t="n">
        <f aca="false">0.35*AL73/$AM$77</f>
        <v>0.00111862963655538</v>
      </c>
      <c r="AX73" s="53" t="n">
        <f aca="false">AW73*$J$77</f>
        <v>13414.7587352027</v>
      </c>
    </row>
    <row r="74" customFormat="false" ht="13.8" hidden="false" customHeight="false" outlineLevel="0" collapsed="false">
      <c r="A74" s="60" t="s">
        <v>46</v>
      </c>
      <c r="B74" s="53"/>
      <c r="C74" s="53"/>
      <c r="D74" s="53"/>
      <c r="E74" s="53"/>
      <c r="F74" s="53"/>
      <c r="G74" s="53"/>
      <c r="H74" s="53"/>
      <c r="I74" s="54" t="n">
        <f aca="false">AO74+AQ74+AS74+AU74+AW74</f>
        <v>0.0102615114914417</v>
      </c>
      <c r="J74" s="53" t="n">
        <f aca="false">ROUND(AP74+AR74+AT74+AV74+AX74,0)</f>
        <v>123057</v>
      </c>
      <c r="K74" s="54" t="n">
        <f aca="false">I74-DatosMinisterio!J74</f>
        <v>-5.70600909182029E-005</v>
      </c>
      <c r="L74" s="53" t="n">
        <f aca="false">J74-DatosMinisterio!K74</f>
        <v>-685</v>
      </c>
      <c r="M74" s="54" t="n">
        <f aca="false">P109/P$112</f>
        <v>0.00707436213668932</v>
      </c>
      <c r="N74" s="53" t="n">
        <f aca="false">ROUND(N$77*M74,0)</f>
        <v>1611898</v>
      </c>
      <c r="O74" s="53" t="n">
        <f aca="false">N74-DatosMinisterio!L74</f>
        <v>-2</v>
      </c>
      <c r="P74" s="55" t="n">
        <f aca="false">N74+J74</f>
        <v>1734955</v>
      </c>
      <c r="Q74" s="53" t="n">
        <f aca="false">P74-DatosMinisterio!M74</f>
        <v>-687</v>
      </c>
      <c r="S74" s="55" t="n">
        <f aca="false">B74+DatosMinisterio!B74</f>
        <v>9022</v>
      </c>
      <c r="T74" s="55" t="n">
        <f aca="false">C74+DatosMinisterio!C74</f>
        <v>40</v>
      </c>
      <c r="U74" s="55" t="n">
        <f aca="false">D74+DatosMinisterio!D74</f>
        <v>494.119856039039</v>
      </c>
      <c r="V74" s="55" t="n">
        <f aca="false">E74+DatosMinisterio!E74</f>
        <v>311.385694676621</v>
      </c>
      <c r="W74" s="55" t="n">
        <f aca="false">F74+DatosMinisterio!F74</f>
        <v>35</v>
      </c>
      <c r="X74" s="55" t="n">
        <f aca="false">G74+DatosMinisterio!G74</f>
        <v>163</v>
      </c>
      <c r="Y74" s="55" t="n">
        <f aca="false">H74+DatosMinisterio!H74</f>
        <v>25</v>
      </c>
      <c r="Z74" s="55" t="n">
        <f aca="false">X74+0.33*Y74</f>
        <v>171.25</v>
      </c>
      <c r="AC74" s="61" t="n">
        <f aca="false">IF(T74&gt;0,S74/T74,0)</f>
        <v>225.55</v>
      </c>
      <c r="AD74" s="62" t="n">
        <f aca="false">EXP((((AC74-AC77)/AC78+2)/4-1.9)^3)</f>
        <v>0.105986807848215</v>
      </c>
      <c r="AE74" s="63" t="n">
        <f aca="false">S74/U74</f>
        <v>18.2587278971586</v>
      </c>
      <c r="AF74" s="62" t="n">
        <f aca="false">EXP((((AE74-AE77)/AE78+2)/4-1.9)^3)</f>
        <v>0.0946445097358838</v>
      </c>
      <c r="AG74" s="62" t="n">
        <f aca="false">V74/U74</f>
        <v>0.630182517198862</v>
      </c>
      <c r="AH74" s="62" t="n">
        <f aca="false">EXP((((AG74-AG77)/AG78+2)/4-1.9)^3)</f>
        <v>0.0238395038886702</v>
      </c>
      <c r="AI74" s="62" t="n">
        <f aca="false">W74/U74</f>
        <v>0.0708330166704225</v>
      </c>
      <c r="AJ74" s="62" t="n">
        <f aca="false">EXP((((AI74-AI77)/AI78+2)/4-1.9)^3)</f>
        <v>0.0162504807659859</v>
      </c>
      <c r="AK74" s="62" t="n">
        <f aca="false">Z74/U74</f>
        <v>0.346575831565996</v>
      </c>
      <c r="AL74" s="62" t="n">
        <f aca="false">EXP((((AK74-AK77)/AK78+2)/4-1.9)^3)</f>
        <v>0.0180240335399355</v>
      </c>
      <c r="AM74" s="62" t="n">
        <f aca="false">0.01*AD74+0.15*AF74+0.24*AH74+0.25*AJ74+0.35*AL74</f>
        <v>0.0313490574026195</v>
      </c>
      <c r="AO74" s="54" t="n">
        <f aca="false">0.01*AD74/$AM$77</f>
        <v>0.000346927447517068</v>
      </c>
      <c r="AP74" s="53" t="n">
        <f aca="false">AO74*$J$77</f>
        <v>4160.40113275754</v>
      </c>
      <c r="AQ74" s="54" t="n">
        <f aca="false">0.15*AF74/$AM$77</f>
        <v>0.00464700921522198</v>
      </c>
      <c r="AR74" s="53" t="n">
        <f aca="false">AQ74*$J$77</f>
        <v>55727.5665021953</v>
      </c>
      <c r="AS74" s="54" t="n">
        <f aca="false">0.24*AH74/$AM$77</f>
        <v>0.00187281683116955</v>
      </c>
      <c r="AT74" s="53" t="n">
        <f aca="false">AS74*$J$77</f>
        <v>22459.0741424742</v>
      </c>
      <c r="AU74" s="54" t="n">
        <f aca="false">0.25*AJ74/$AM$77</f>
        <v>0.00132982064643898</v>
      </c>
      <c r="AV74" s="53" t="n">
        <f aca="false">AU74*$J$77</f>
        <v>15947.3900477042</v>
      </c>
      <c r="AW74" s="54" t="n">
        <f aca="false">0.35*AL74/$AM$77</f>
        <v>0.00206493735109412</v>
      </c>
      <c r="AX74" s="53" t="n">
        <f aca="false">AW74*$J$77</f>
        <v>24763.0095458004</v>
      </c>
    </row>
    <row r="75" customFormat="false" ht="13.8" hidden="false" customHeight="false" outlineLevel="0" collapsed="false">
      <c r="A75" s="60" t="s">
        <v>47</v>
      </c>
      <c r="B75" s="53"/>
      <c r="C75" s="53"/>
      <c r="D75" s="53"/>
      <c r="E75" s="53"/>
      <c r="F75" s="53"/>
      <c r="G75" s="53"/>
      <c r="H75" s="53"/>
      <c r="I75" s="54" t="n">
        <f aca="false">AO75+AQ75+AS75+AU75+AW75</f>
        <v>0.0277408916220269</v>
      </c>
      <c r="J75" s="53" t="n">
        <f aca="false">ROUND(AP75+AR75+AT75+AV75+AX75,0)</f>
        <v>332673</v>
      </c>
      <c r="K75" s="54" t="n">
        <f aca="false">I75-DatosMinisterio!J75</f>
        <v>-9.14428122304363E-005</v>
      </c>
      <c r="L75" s="53" t="n">
        <f aca="false">J75-DatosMinisterio!K75</f>
        <v>-1096</v>
      </c>
      <c r="M75" s="54" t="n">
        <f aca="false">P110/P$112</f>
        <v>0.0128090167995107</v>
      </c>
      <c r="N75" s="53" t="n">
        <f aca="false">ROUND(N$77*M75,0)</f>
        <v>2918542</v>
      </c>
      <c r="O75" s="53" t="n">
        <v>0</v>
      </c>
      <c r="P75" s="55" t="n">
        <f aca="false">N75+J75</f>
        <v>3251215</v>
      </c>
      <c r="Q75" s="53" t="n">
        <f aca="false">P75-DatosMinisterio!M75</f>
        <v>-1096</v>
      </c>
      <c r="S75" s="55" t="n">
        <f aca="false">B75+DatosMinisterio!B75</f>
        <v>435</v>
      </c>
      <c r="T75" s="55" t="n">
        <f aca="false">C75+DatosMinisterio!C75</f>
        <v>10</v>
      </c>
      <c r="U75" s="55" t="n">
        <f aca="false">D75+DatosMinisterio!D75</f>
        <v>67.0369163226917</v>
      </c>
      <c r="V75" s="55" t="n">
        <f aca="false">E75+DatosMinisterio!E75</f>
        <v>52.3891890499644</v>
      </c>
      <c r="W75" s="55" t="n">
        <f aca="false">F75+DatosMinisterio!F75</f>
        <v>10</v>
      </c>
      <c r="X75" s="55" t="n">
        <f aca="false">G75+DatosMinisterio!G75</f>
        <v>40</v>
      </c>
      <c r="Y75" s="55" t="n">
        <f aca="false">H75+DatosMinisterio!H75</f>
        <v>3</v>
      </c>
      <c r="Z75" s="55" t="n">
        <f aca="false">X75+0.33*Y75</f>
        <v>40.99</v>
      </c>
      <c r="AC75" s="61" t="n">
        <f aca="false">IF(T75&gt;0,S75/T75,0)</f>
        <v>43.5</v>
      </c>
      <c r="AD75" s="62" t="n">
        <f aca="false">EXP((((AC75-AC77)/AC78+2)/4-1.9)^3)</f>
        <v>0.00234249849360844</v>
      </c>
      <c r="AE75" s="63" t="n">
        <f aca="false">S75/U75</f>
        <v>6.48896196098976</v>
      </c>
      <c r="AF75" s="62" t="n">
        <f aca="false">EXP((((AE75-AE77)/AE78+2)/4-1.9)^3)</f>
        <v>0.00102563596391331</v>
      </c>
      <c r="AG75" s="62" t="n">
        <f aca="false">V75/U75</f>
        <v>0.781497597499587</v>
      </c>
      <c r="AH75" s="62" t="n">
        <f aca="false">EXP((((AG75-AG77)/AG78+2)/4-1.9)^3)</f>
        <v>0.16842409057118</v>
      </c>
      <c r="AI75" s="62" t="n">
        <f aca="false">W75/U75</f>
        <v>0.149171539333098</v>
      </c>
      <c r="AJ75" s="62" t="n">
        <f aca="false">EXP((((AI75-AI77)/AI78+2)/4-1.9)^3)</f>
        <v>0.0575892080180967</v>
      </c>
      <c r="AK75" s="62" t="n">
        <f aca="false">Z75/U75</f>
        <v>0.611454139726369</v>
      </c>
      <c r="AL75" s="62" t="n">
        <f aca="false">EXP((((AK75-AK77)/AK78+2)/4-1.9)^3)</f>
        <v>0.0850069934523272</v>
      </c>
      <c r="AM75" s="62" t="n">
        <f aca="false">0.01*AD75+0.15*AF75+0.24*AH75+0.25*AJ75+0.35*AL75</f>
        <v>0.084748801829445</v>
      </c>
      <c r="AO75" s="54" t="n">
        <f aca="false">0.01*AD75/$AM$77</f>
        <v>7.66771865007953E-006</v>
      </c>
      <c r="AP75" s="53" t="n">
        <f aca="false">AO75*$J$77</f>
        <v>91.9523248614902</v>
      </c>
      <c r="AQ75" s="54" t="n">
        <f aca="false">0.15*AF75/$AM$77</f>
        <v>5.03583334000958E-005</v>
      </c>
      <c r="AR75" s="53" t="n">
        <f aca="false">AQ75*$J$77</f>
        <v>603.903982867291</v>
      </c>
      <c r="AS75" s="54" t="n">
        <f aca="false">0.24*AH75/$AM$77</f>
        <v>0.0132312934475972</v>
      </c>
      <c r="AT75" s="53" t="n">
        <f aca="false">AS75*$J$77</f>
        <v>158671.470479495</v>
      </c>
      <c r="AU75" s="54" t="n">
        <f aca="false">0.25*AJ75/$AM$77</f>
        <v>0.00471268013158306</v>
      </c>
      <c r="AV75" s="53" t="n">
        <f aca="false">AU75*$J$77</f>
        <v>56515.1010624419</v>
      </c>
      <c r="AW75" s="54" t="n">
        <f aca="false">0.35*AL75/$AM$77</f>
        <v>0.00973889199079641</v>
      </c>
      <c r="AX75" s="53" t="n">
        <f aca="false">AW75*$J$77</f>
        <v>116790.117242941</v>
      </c>
    </row>
    <row r="76" customFormat="false" ht="13.8" hidden="false" customHeight="false" outlineLevel="0" collapsed="false">
      <c r="A76" s="64" t="s">
        <v>48</v>
      </c>
      <c r="B76" s="66"/>
      <c r="C76" s="66"/>
      <c r="D76" s="66"/>
      <c r="E76" s="66"/>
      <c r="F76" s="66"/>
      <c r="G76" s="66"/>
      <c r="H76" s="66"/>
      <c r="I76" s="65" t="n">
        <f aca="false">AO76+AQ76+AS76+AU76+AW76</f>
        <v>0.0350550871715488</v>
      </c>
      <c r="J76" s="66" t="n">
        <f aca="false">ROUND(AP76+AR76+AT76+AV76+AX76,0)</f>
        <v>420385</v>
      </c>
      <c r="K76" s="65" t="n">
        <f aca="false">I76-DatosMinisterio!J76</f>
        <v>-6.52279303016839E-005</v>
      </c>
      <c r="L76" s="66" t="n">
        <f aca="false">J76-DatosMinisterio!K76</f>
        <v>-783</v>
      </c>
      <c r="M76" s="65" t="n">
        <f aca="false">P111/P$112</f>
        <v>0.0118694719753473</v>
      </c>
      <c r="N76" s="66" t="n">
        <f aca="false">ROUND(N$77*M76,0)</f>
        <v>2704466</v>
      </c>
      <c r="O76" s="66" t="n">
        <v>0</v>
      </c>
      <c r="P76" s="67" t="n">
        <f aca="false">N76+J76</f>
        <v>3124851</v>
      </c>
      <c r="Q76" s="66" t="n">
        <f aca="false">P76-DatosMinisterio!M76</f>
        <v>-783</v>
      </c>
      <c r="S76" s="67" t="n">
        <f aca="false">B76+DatosMinisterio!B76</f>
        <v>93</v>
      </c>
      <c r="T76" s="67" t="n">
        <f aca="false">C76+DatosMinisterio!C76</f>
        <v>6</v>
      </c>
      <c r="U76" s="67" t="n">
        <f aca="false">D76+DatosMinisterio!D76</f>
        <v>23.6544318181818</v>
      </c>
      <c r="V76" s="67" t="n">
        <f aca="false">E76+DatosMinisterio!E76</f>
        <v>19.84</v>
      </c>
      <c r="W76" s="67" t="n">
        <f aca="false">F76+DatosMinisterio!F76</f>
        <v>5</v>
      </c>
      <c r="X76" s="67" t="n">
        <f aca="false">G76+DatosMinisterio!G76</f>
        <v>9</v>
      </c>
      <c r="Y76" s="67" t="n">
        <f aca="false">H76+DatosMinisterio!H76</f>
        <v>0</v>
      </c>
      <c r="Z76" s="67" t="n">
        <f aca="false">X76+0.33*Y76</f>
        <v>9</v>
      </c>
      <c r="AC76" s="68" t="n">
        <f aca="false">IF(T76&gt;0,S76/T76,0)</f>
        <v>15.5</v>
      </c>
      <c r="AD76" s="69" t="n">
        <f aca="false">EXP((((AC76-AC77)/AC78+2)/4-1.9)^3)</f>
        <v>0.00102976862917889</v>
      </c>
      <c r="AE76" s="70" t="n">
        <f aca="false">S76/U76</f>
        <v>3.93160997122392</v>
      </c>
      <c r="AF76" s="69" t="n">
        <f aca="false">EXP((((AE76-AE77)/AE78+2)/4-1.9)^3)</f>
        <v>0.000243717871007788</v>
      </c>
      <c r="AG76" s="69" t="n">
        <f aca="false">V76/U76</f>
        <v>0.83874346052777</v>
      </c>
      <c r="AH76" s="69" t="n">
        <f aca="false">EXP((((AG76-AG77)/AG78+2)/4-1.9)^3)</f>
        <v>0.280019798409818</v>
      </c>
      <c r="AI76" s="69" t="n">
        <f aca="false">W76/U76</f>
        <v>0.211376880173329</v>
      </c>
      <c r="AJ76" s="69" t="n">
        <f aca="false">EXP((((AI76-AI77)/AI78+2)/4-1.9)^3)</f>
        <v>0.127700704631864</v>
      </c>
      <c r="AK76" s="69" t="n">
        <f aca="false">Z76/U76</f>
        <v>0.380478384311993</v>
      </c>
      <c r="AL76" s="69" t="n">
        <f aca="false">EXP((((AK76-AK77)/AK78+2)/4-1.9)^3)</f>
        <v>0.0226199592396807</v>
      </c>
      <c r="AM76" s="69" t="n">
        <f aca="false">0.01*AD76+0.15*AF76+0.24*AH76+0.25*AJ76+0.35*AL76</f>
        <v>0.107093768877154</v>
      </c>
      <c r="AO76" s="65" t="n">
        <f aca="false">0.01*AD76/$AM$77</f>
        <v>3.37074971222657E-006</v>
      </c>
      <c r="AP76" s="66" t="n">
        <f aca="false">AO76*$J$77</f>
        <v>40.4224889709819</v>
      </c>
      <c r="AQ76" s="65" t="n">
        <f aca="false">0.15*AF76/$AM$77</f>
        <v>1.1966454215337E-005</v>
      </c>
      <c r="AR76" s="66" t="n">
        <f aca="false">AQ76*$J$77</f>
        <v>143.503346388095</v>
      </c>
      <c r="AS76" s="65" t="n">
        <f aca="false">0.24*AH76/$AM$77</f>
        <v>0.0219981839375377</v>
      </c>
      <c r="AT76" s="66" t="n">
        <f aca="false">AS76*$J$77</f>
        <v>263805.213531967</v>
      </c>
      <c r="AU76" s="65" t="n">
        <f aca="false">0.25*AJ76/$AM$77</f>
        <v>0.0104500928944643</v>
      </c>
      <c r="AV76" s="66" t="n">
        <f aca="false">AU76*$J$77</f>
        <v>125318.93520305</v>
      </c>
      <c r="AW76" s="65" t="n">
        <f aca="false">0.35*AL76/$AM$77</f>
        <v>0.00259147313561926</v>
      </c>
      <c r="AX76" s="66" t="n">
        <f aca="false">AW76*$J$77</f>
        <v>31077.2982826926</v>
      </c>
    </row>
    <row r="77" customFormat="false" ht="13.8" hidden="false" customHeight="false" outlineLevel="0" collapsed="false">
      <c r="A77" s="71" t="s">
        <v>49</v>
      </c>
      <c r="B77" s="74"/>
      <c r="C77" s="74"/>
      <c r="D77" s="74"/>
      <c r="E77" s="74"/>
      <c r="F77" s="74"/>
      <c r="G77" s="74"/>
      <c r="H77" s="74"/>
      <c r="I77" s="72"/>
      <c r="J77" s="73" t="n">
        <f aca="false">DatosMinisterio!K77</f>
        <v>11992136</v>
      </c>
      <c r="K77" s="72"/>
      <c r="L77" s="74"/>
      <c r="M77" s="72"/>
      <c r="N77" s="73" t="n">
        <f aca="false">DatosMinisterio!L77</f>
        <v>227850588</v>
      </c>
      <c r="O77" s="74"/>
      <c r="P77" s="75" t="n">
        <f aca="false">DatosMinisterio!M77</f>
        <v>239842724</v>
      </c>
      <c r="Q77" s="74"/>
      <c r="S77" s="76"/>
      <c r="T77" s="76"/>
      <c r="U77" s="76"/>
      <c r="V77" s="76"/>
      <c r="W77" s="76"/>
      <c r="X77" s="76"/>
      <c r="Y77" s="76"/>
      <c r="Z77" s="76"/>
      <c r="AB77" s="77" t="s">
        <v>225</v>
      </c>
      <c r="AC77" s="77" t="n">
        <f aca="false">AVERAGE(AC50:AC76)</f>
        <v>193.392224018349</v>
      </c>
      <c r="AD77" s="76"/>
      <c r="AE77" s="78" t="n">
        <f aca="false">AVERAGE(AE50:AE76)</f>
        <v>16.8357739109453</v>
      </c>
      <c r="AF77" s="76"/>
      <c r="AG77" s="79" t="n">
        <f aca="false">AVERAGE(AG50:AG76)</f>
        <v>0.697805679516029</v>
      </c>
      <c r="AH77" s="76"/>
      <c r="AI77" s="79" t="n">
        <f aca="false">AVERAGE(AI50:AI76)</f>
        <v>0.157038776400319</v>
      </c>
      <c r="AJ77" s="76"/>
      <c r="AK77" s="79" t="n">
        <f aca="false">AVERAGE(AK50:AK76)</f>
        <v>0.556906704500797</v>
      </c>
      <c r="AL77" s="80"/>
      <c r="AM77" s="79" t="n">
        <f aca="false">SUM(AM50:AM76)</f>
        <v>3.05501362335999</v>
      </c>
      <c r="AO77" s="72" t="n">
        <f aca="false">SUM(AO50:AO76)</f>
        <v>0.00984446423536072</v>
      </c>
      <c r="AP77" s="74" t="n">
        <f aca="false">SUM(AP50:AP76)</f>
        <v>118056.153957582</v>
      </c>
      <c r="AQ77" s="72" t="n">
        <f aca="false">SUM(AQ50:AQ76)</f>
        <v>0.14253864530572</v>
      </c>
      <c r="AR77" s="74" t="n">
        <f aca="false">SUM(AR50:AR76)</f>
        <v>1709342.81976196</v>
      </c>
      <c r="AS77" s="72" t="n">
        <f aca="false">SUM(AS50:AS76)</f>
        <v>0.23886013933652</v>
      </c>
      <c r="AT77" s="74" t="n">
        <f aca="false">SUM(AT50:AT76)</f>
        <v>2864443.2759025</v>
      </c>
      <c r="AU77" s="72" t="n">
        <f aca="false">SUM(AU50:AU76)</f>
        <v>0.255383905634463</v>
      </c>
      <c r="AV77" s="74" t="n">
        <f aca="false">SUM(AV50:AV76)</f>
        <v>3062598.52857965</v>
      </c>
      <c r="AW77" s="72" t="n">
        <f aca="false">SUM(AW50:AW76)</f>
        <v>0.353372845487936</v>
      </c>
      <c r="AX77" s="74" t="n">
        <f aca="false">SUM(AX50:AX76)</f>
        <v>4237695.22179831</v>
      </c>
    </row>
    <row r="78" customFormat="false" ht="13.8" hidden="false" customHeight="false" outlineLevel="0" collapsed="false">
      <c r="A78" s="31" t="s">
        <v>50</v>
      </c>
      <c r="AB78" s="77" t="s">
        <v>226</v>
      </c>
      <c r="AC78" s="77" t="n">
        <f aca="false">_xlfn.STDEV.P(AC50:AC76)</f>
        <v>88.6285414206037</v>
      </c>
      <c r="AD78" s="76"/>
      <c r="AE78" s="78" t="n">
        <f aca="false">_xlfn.STDEV.P(AE50:AE76)</f>
        <v>5.15113125632359</v>
      </c>
      <c r="AF78" s="76"/>
      <c r="AG78" s="79" t="n">
        <f aca="false">_xlfn.STDEV.P(AG50:AG76)</f>
        <v>0.111414800825642</v>
      </c>
      <c r="AH78" s="76"/>
      <c r="AI78" s="79" t="n">
        <f aca="false">_xlfn.STDEV.P(AI50:AI76)</f>
        <v>0.106127460593661</v>
      </c>
      <c r="AJ78" s="76"/>
      <c r="AK78" s="79" t="n">
        <f aca="false">_xlfn.STDEV.P(AK50:AK76)</f>
        <v>0.277450229849355</v>
      </c>
      <c r="AL78" s="76"/>
      <c r="AM78" s="79"/>
    </row>
    <row r="79" customFormat="false" ht="13.8" hidden="false" customHeight="false" outlineLevel="0" collapsed="false">
      <c r="A79" s="31" t="s">
        <v>51</v>
      </c>
      <c r="B79" s="1"/>
      <c r="C79" s="1"/>
      <c r="D79" s="1"/>
      <c r="E79" s="1"/>
      <c r="F79" s="1"/>
      <c r="G79" s="1"/>
      <c r="H79" s="1"/>
      <c r="AB79" s="1" t="n">
        <f aca="false">MIN(AC79:AL79)</f>
        <v>-2.5051126243153</v>
      </c>
      <c r="AC79" s="1" t="n">
        <f aca="false">(MIN(AC50:AC76)-AC77)/AC78</f>
        <v>-2.00716632776486</v>
      </c>
      <c r="AE79" s="1" t="n">
        <f aca="false">(MIN(AE50:AE76)-AE77)/AE78</f>
        <v>-2.5051126243153</v>
      </c>
      <c r="AG79" s="1" t="n">
        <f aca="false">(MIN(AG50:AG76)-AG77)/AG78</f>
        <v>-2.14937642403056</v>
      </c>
      <c r="AI79" s="1" t="n">
        <f aca="false">(MIN(AI50:AI76)-AI77)/AI78</f>
        <v>-1.44947209336991</v>
      </c>
      <c r="AK79" s="1" t="n">
        <f aca="false">(MIN(AK50:AK76)-AK77)/AK78</f>
        <v>-1.62566610504428</v>
      </c>
    </row>
    <row r="80" customFormat="false" ht="13.8" hidden="false" customHeight="false" outlineLevel="0" collapsed="false">
      <c r="A80" s="31"/>
      <c r="B80" s="1"/>
      <c r="C80" s="1"/>
      <c r="D80" s="1"/>
      <c r="E80" s="1"/>
      <c r="F80" s="1"/>
      <c r="G80" s="1"/>
      <c r="H80" s="1"/>
    </row>
    <row r="81" customFormat="false" ht="13.8" hidden="false" customHeight="false" outlineLevel="0" collapsed="false">
      <c r="A81" s="40" t="s">
        <v>6</v>
      </c>
      <c r="B81" s="90"/>
      <c r="C81" s="90"/>
      <c r="D81" s="90"/>
      <c r="E81" s="90"/>
      <c r="F81" s="90"/>
      <c r="G81" s="90"/>
      <c r="H81" s="90"/>
      <c r="I81" s="40"/>
      <c r="J81" s="40"/>
    </row>
    <row r="82" customFormat="false" ht="13.8" hidden="false" customHeight="false" outlineLevel="0" collapsed="false">
      <c r="A82" s="40" t="s">
        <v>62</v>
      </c>
      <c r="B82" s="40"/>
      <c r="C82" s="40"/>
      <c r="D82" s="40"/>
      <c r="E82" s="40"/>
      <c r="F82" s="40"/>
      <c r="G82" s="40"/>
      <c r="H82" s="40"/>
      <c r="I82" s="40"/>
      <c r="J82" s="40"/>
    </row>
    <row r="83" customFormat="false" ht="12.75" hidden="false" customHeight="true" outlineLevel="0" collapsed="false">
      <c r="A83" s="41" t="s">
        <v>8</v>
      </c>
      <c r="B83" s="100" t="s">
        <v>206</v>
      </c>
      <c r="C83" s="100"/>
      <c r="D83" s="100"/>
      <c r="E83" s="100"/>
      <c r="F83" s="100"/>
      <c r="G83" s="100"/>
      <c r="H83" s="100"/>
      <c r="I83" s="41" t="s">
        <v>10</v>
      </c>
      <c r="J83" s="43" t="s">
        <v>11</v>
      </c>
      <c r="K83" s="44" t="s">
        <v>207</v>
      </c>
      <c r="L83" s="43" t="s">
        <v>208</v>
      </c>
      <c r="M83" s="44" t="s">
        <v>209</v>
      </c>
      <c r="N83" s="43" t="s">
        <v>12</v>
      </c>
      <c r="O83" s="43" t="s">
        <v>210</v>
      </c>
      <c r="P83" s="41" t="s">
        <v>211</v>
      </c>
      <c r="Q83" s="43" t="s">
        <v>212</v>
      </c>
      <c r="S83" s="45" t="s">
        <v>213</v>
      </c>
      <c r="T83" s="45"/>
      <c r="U83" s="45"/>
      <c r="V83" s="45"/>
      <c r="W83" s="45"/>
      <c r="X83" s="45"/>
      <c r="Y83" s="45"/>
      <c r="Z83" s="45"/>
      <c r="AC83" s="46" t="s">
        <v>214</v>
      </c>
      <c r="AD83" s="46"/>
      <c r="AE83" s="46" t="s">
        <v>215</v>
      </c>
      <c r="AF83" s="46"/>
      <c r="AG83" s="46" t="s">
        <v>216</v>
      </c>
      <c r="AH83" s="46"/>
      <c r="AI83" s="46" t="s">
        <v>217</v>
      </c>
      <c r="AJ83" s="46"/>
      <c r="AK83" s="46" t="s">
        <v>218</v>
      </c>
      <c r="AL83" s="46"/>
      <c r="AM83" s="47" t="s">
        <v>219</v>
      </c>
      <c r="AO83" s="46" t="s">
        <v>214</v>
      </c>
      <c r="AP83" s="46"/>
      <c r="AQ83" s="46" t="s">
        <v>215</v>
      </c>
      <c r="AR83" s="46"/>
      <c r="AS83" s="46" t="s">
        <v>216</v>
      </c>
      <c r="AT83" s="46"/>
      <c r="AU83" s="46" t="s">
        <v>217</v>
      </c>
      <c r="AV83" s="46"/>
      <c r="AW83" s="47" t="s">
        <v>218</v>
      </c>
      <c r="AX83" s="47"/>
    </row>
    <row r="84" customFormat="false" ht="37.3" hidden="false" customHeight="false" outlineLevel="0" collapsed="false">
      <c r="A84" s="41"/>
      <c r="B84" s="92" t="s">
        <v>63</v>
      </c>
      <c r="C84" s="92" t="s">
        <v>64</v>
      </c>
      <c r="D84" s="92" t="s">
        <v>65</v>
      </c>
      <c r="E84" s="92" t="s">
        <v>66</v>
      </c>
      <c r="F84" s="92" t="s">
        <v>67</v>
      </c>
      <c r="G84" s="92" t="s">
        <v>68</v>
      </c>
      <c r="H84" s="92" t="s">
        <v>69</v>
      </c>
      <c r="I84" s="41"/>
      <c r="J84" s="43"/>
      <c r="K84" s="44"/>
      <c r="L84" s="43"/>
      <c r="M84" s="44"/>
      <c r="N84" s="43"/>
      <c r="O84" s="43"/>
      <c r="P84" s="41"/>
      <c r="Q84" s="43"/>
      <c r="S84" s="46" t="s">
        <v>63</v>
      </c>
      <c r="T84" s="46" t="s">
        <v>64</v>
      </c>
      <c r="U84" s="46" t="s">
        <v>65</v>
      </c>
      <c r="V84" s="46" t="s">
        <v>66</v>
      </c>
      <c r="W84" s="46" t="s">
        <v>67</v>
      </c>
      <c r="X84" s="46" t="s">
        <v>68</v>
      </c>
      <c r="Y84" s="46" t="s">
        <v>69</v>
      </c>
      <c r="Z84" s="41" t="s">
        <v>21</v>
      </c>
      <c r="AC84" s="46" t="s">
        <v>220</v>
      </c>
      <c r="AD84" s="46" t="s">
        <v>221</v>
      </c>
      <c r="AE84" s="46" t="s">
        <v>220</v>
      </c>
      <c r="AF84" s="46" t="s">
        <v>221</v>
      </c>
      <c r="AG84" s="46" t="s">
        <v>220</v>
      </c>
      <c r="AH84" s="46" t="s">
        <v>221</v>
      </c>
      <c r="AI84" s="46" t="s">
        <v>220</v>
      </c>
      <c r="AJ84" s="46" t="s">
        <v>221</v>
      </c>
      <c r="AK84" s="46" t="s">
        <v>220</v>
      </c>
      <c r="AL84" s="46" t="s">
        <v>221</v>
      </c>
      <c r="AM84" s="48" t="s">
        <v>222</v>
      </c>
      <c r="AO84" s="46" t="s">
        <v>223</v>
      </c>
      <c r="AP84" s="46" t="s">
        <v>224</v>
      </c>
      <c r="AQ84" s="46" t="s">
        <v>223</v>
      </c>
      <c r="AR84" s="46" t="s">
        <v>224</v>
      </c>
      <c r="AS84" s="46" t="s">
        <v>223</v>
      </c>
      <c r="AT84" s="46" t="s">
        <v>224</v>
      </c>
      <c r="AU84" s="46" t="s">
        <v>223</v>
      </c>
      <c r="AV84" s="46" t="s">
        <v>224</v>
      </c>
      <c r="AW84" s="46" t="s">
        <v>223</v>
      </c>
      <c r="AX84" s="48" t="s">
        <v>224</v>
      </c>
    </row>
    <row r="85" customFormat="false" ht="13.8" hidden="false" customHeight="false" outlineLevel="0" collapsed="false">
      <c r="A85" s="49" t="s">
        <v>22</v>
      </c>
      <c r="B85" s="52"/>
      <c r="C85" s="52"/>
      <c r="D85" s="52"/>
      <c r="E85" s="52"/>
      <c r="F85" s="52"/>
      <c r="G85" s="52"/>
      <c r="H85" s="52"/>
      <c r="I85" s="51" t="n">
        <f aca="false">AO85+AQ85+AS85+AU85+AW85</f>
        <v>0.104304483167813</v>
      </c>
      <c r="J85" s="52" t="n">
        <f aca="false">ROUND(AP85+AR85+AT85+AV85+AX85,0)</f>
        <v>1220349</v>
      </c>
      <c r="K85" s="51" t="n">
        <f aca="false">I85-DatosMinisterio!J85</f>
        <v>5.68989300120393E-016</v>
      </c>
      <c r="L85" s="53" t="n">
        <f aca="false">J85-DatosMinisterio!K85</f>
        <v>0</v>
      </c>
      <c r="M85" s="54" t="n">
        <f aca="false">P120/P$145</f>
        <v>0.180441757379725</v>
      </c>
      <c r="N85" s="53" t="n">
        <f aca="false">ROUND((N$112-N$111-N$110)*M85,0)</f>
        <v>39163905</v>
      </c>
      <c r="O85" s="53" t="n">
        <f aca="false">N85-DatosMinisterio!L85</f>
        <v>3</v>
      </c>
      <c r="P85" s="55" t="n">
        <f aca="false">N85+J85</f>
        <v>40384254</v>
      </c>
      <c r="Q85" s="53" t="n">
        <f aca="false">P85-DatosMinisterio!M85</f>
        <v>3</v>
      </c>
      <c r="S85" s="56" t="n">
        <f aca="false">B85+DatosMinisterio!B85</f>
        <v>30480</v>
      </c>
      <c r="T85" s="56" t="n">
        <f aca="false">C85+DatosMinisterio!C85</f>
        <v>77</v>
      </c>
      <c r="U85" s="56" t="n">
        <f aca="false">D85+DatosMinisterio!D85</f>
        <v>2236.63707702301</v>
      </c>
      <c r="V85" s="56" t="n">
        <f aca="false">E85+DatosMinisterio!E85</f>
        <v>1499.84219932412</v>
      </c>
      <c r="W85" s="56" t="n">
        <f aca="false">F85+DatosMinisterio!F85</f>
        <v>855.5</v>
      </c>
      <c r="X85" s="56" t="n">
        <f aca="false">G85+DatosMinisterio!G85</f>
        <v>2305</v>
      </c>
      <c r="Y85" s="56" t="n">
        <f aca="false">H85+DatosMinisterio!H85</f>
        <v>279</v>
      </c>
      <c r="Z85" s="56" t="n">
        <f aca="false">X85+0.33*Y85</f>
        <v>2397.07</v>
      </c>
      <c r="AC85" s="57" t="n">
        <f aca="false">IF(T85&gt;0,S85/T85,0)</f>
        <v>395.844155844156</v>
      </c>
      <c r="AD85" s="58" t="n">
        <f aca="false">EXP((((AC85-AC112)/AC113+2)/4-1.9)^3)</f>
        <v>0.560728418623798</v>
      </c>
      <c r="AE85" s="59" t="n">
        <f aca="false">S85/U85</f>
        <v>13.6276020428711</v>
      </c>
      <c r="AF85" s="58" t="n">
        <f aca="false">EXP((((AE85-AE112)/AE113+2)/4-1.9)^3)</f>
        <v>0.0331773313769304</v>
      </c>
      <c r="AG85" s="58" t="n">
        <f aca="false">V85/U85</f>
        <v>0.670579154182863</v>
      </c>
      <c r="AH85" s="58" t="n">
        <f aca="false">EXP((((AG85-AG112)/AG113+2)/4-1.9)^3)</f>
        <v>0.0618994361910884</v>
      </c>
      <c r="AI85" s="58" t="n">
        <f aca="false">W85/U85</f>
        <v>0.382493882797776</v>
      </c>
      <c r="AJ85" s="58" t="n">
        <f aca="false">EXP((((AI85-AI112)/AI113+2)/4-1.9)^3)</f>
        <v>0.512006008430854</v>
      </c>
      <c r="AK85" s="58" t="n">
        <f aca="false">Z85/U85</f>
        <v>1.07172952850738</v>
      </c>
      <c r="AL85" s="58" t="n">
        <f aca="false">EXP((((AK85-AK112)/AK113+2)/4-1.9)^3)</f>
        <v>0.475038132963378</v>
      </c>
      <c r="AM85" s="58" t="n">
        <f aca="false">0.01*AD85+0.15*AF85+0.24*AH85+0.25*AJ85+0.35*AL85</f>
        <v>0.319704597223535</v>
      </c>
      <c r="AO85" s="51" t="n">
        <f aca="false">0.01*AD85/$AM$112</f>
        <v>0.00182939151985878</v>
      </c>
      <c r="AP85" s="52" t="n">
        <f aca="false">AO85*$J$112</f>
        <v>21403.6393026671</v>
      </c>
      <c r="AQ85" s="51" t="n">
        <f aca="false">0.15*AF85/$AM$112</f>
        <v>0.00162362901513349</v>
      </c>
      <c r="AR85" s="52" t="n">
        <f aca="false">AQ85*$J$112</f>
        <v>18996.2451580318</v>
      </c>
      <c r="AS85" s="51" t="n">
        <f aca="false">0.24*AH85/$AM$112</f>
        <v>0.00484676573789239</v>
      </c>
      <c r="AT85" s="52" t="n">
        <f aca="false">AS85*$J$112</f>
        <v>56706.5193602635</v>
      </c>
      <c r="AU85" s="51" t="n">
        <f aca="false">0.25*AJ85/$AM$112</f>
        <v>0.0417608337133599</v>
      </c>
      <c r="AV85" s="52" t="n">
        <f aca="false">AU85*$J$112</f>
        <v>488596.24201626</v>
      </c>
      <c r="AW85" s="51" t="n">
        <f aca="false">0.35*AL85/$AM$112</f>
        <v>0.0542438631815681</v>
      </c>
      <c r="AX85" s="52" t="n">
        <f aca="false">AW85*$J$112</f>
        <v>634646.039034406</v>
      </c>
    </row>
    <row r="86" customFormat="false" ht="13.8" hidden="false" customHeight="false" outlineLevel="0" collapsed="false">
      <c r="A86" s="60" t="s">
        <v>23</v>
      </c>
      <c r="B86" s="53"/>
      <c r="C86" s="53"/>
      <c r="D86" s="53"/>
      <c r="E86" s="53"/>
      <c r="F86" s="53"/>
      <c r="G86" s="53"/>
      <c r="H86" s="53"/>
      <c r="I86" s="54" t="n">
        <f aca="false">AO86+AQ86+AS86+AU86+AW86</f>
        <v>0.0876135463888688</v>
      </c>
      <c r="J86" s="53" t="n">
        <f aca="false">ROUND(AP86+AR86+AT86+AV86+AX86,0)</f>
        <v>1025067</v>
      </c>
      <c r="K86" s="54" t="n">
        <f aca="false">I86-DatosMinisterio!J86</f>
        <v>0</v>
      </c>
      <c r="L86" s="53" t="n">
        <f aca="false">J86-DatosMinisterio!K86</f>
        <v>0</v>
      </c>
      <c r="M86" s="54" t="n">
        <f aca="false">P121/P$145</f>
        <v>0.117186040636013</v>
      </c>
      <c r="N86" s="53" t="n">
        <f aca="false">ROUND((N$112-N$111-N$110)*M86,0)</f>
        <v>25434595</v>
      </c>
      <c r="O86" s="53" t="n">
        <f aca="false">N86-DatosMinisterio!L86</f>
        <v>0</v>
      </c>
      <c r="P86" s="55" t="n">
        <f aca="false">N86+J86</f>
        <v>26459662</v>
      </c>
      <c r="Q86" s="53" t="n">
        <f aca="false">P86-DatosMinisterio!M86</f>
        <v>0</v>
      </c>
      <c r="S86" s="55" t="n">
        <f aca="false">B86+DatosMinisterio!B86</f>
        <v>26767</v>
      </c>
      <c r="T86" s="55" t="n">
        <f aca="false">C86+DatosMinisterio!C86</f>
        <v>76</v>
      </c>
      <c r="U86" s="55" t="n">
        <f aca="false">D86+DatosMinisterio!D86</f>
        <v>2232.59710255467</v>
      </c>
      <c r="V86" s="55" t="n">
        <f aca="false">E86+DatosMinisterio!E86</f>
        <v>1508.93801164558</v>
      </c>
      <c r="W86" s="55" t="n">
        <f aca="false">F86+DatosMinisterio!F86</f>
        <v>763</v>
      </c>
      <c r="X86" s="55" t="n">
        <f aca="false">G86+DatosMinisterio!G86</f>
        <v>2171</v>
      </c>
      <c r="Y86" s="55" t="n">
        <f aca="false">H86+DatosMinisterio!H86</f>
        <v>237</v>
      </c>
      <c r="Z86" s="55" t="n">
        <f aca="false">X86+0.33*Y86</f>
        <v>2249.21</v>
      </c>
      <c r="AC86" s="61" t="n">
        <f aca="false">IF(T86&gt;0,S86/T86,0)</f>
        <v>352.197368421053</v>
      </c>
      <c r="AD86" s="62" t="n">
        <f aca="false">EXP((((AC86-AC112)/AC113+2)/4-1.9)^3)</f>
        <v>0.421090807090519</v>
      </c>
      <c r="AE86" s="63" t="n">
        <f aca="false">S86/U86</f>
        <v>11.9891761793346</v>
      </c>
      <c r="AF86" s="62" t="n">
        <f aca="false">EXP((((AE86-AE112)/AE113+2)/4-1.9)^3)</f>
        <v>0.0207365954782126</v>
      </c>
      <c r="AG86" s="62" t="n">
        <f aca="false">V86/U86</f>
        <v>0.675866689031784</v>
      </c>
      <c r="AH86" s="62" t="n">
        <f aca="false">EXP((((AG86-AG112)/AG113+2)/4-1.9)^3)</f>
        <v>0.0661886510022742</v>
      </c>
      <c r="AI86" s="62" t="n">
        <f aca="false">W86/U86</f>
        <v>0.341754452304417</v>
      </c>
      <c r="AJ86" s="62" t="n">
        <f aca="false">EXP((((AI86-AI112)/AI113+2)/4-1.9)^3)</f>
        <v>0.40611976379211</v>
      </c>
      <c r="AK86" s="62" t="n">
        <f aca="false">Z86/U86</f>
        <v>1.00744106378456</v>
      </c>
      <c r="AL86" s="62" t="n">
        <f aca="false">EXP((((AK86-AK112)/AK113+2)/4-1.9)^3)</f>
        <v>0.410881269036979</v>
      </c>
      <c r="AM86" s="62" t="n">
        <f aca="false">0.01*AD86+0.15*AF86+0.24*AH86+0.25*AJ86+0.35*AL86</f>
        <v>0.268545058744153</v>
      </c>
      <c r="AO86" s="54" t="n">
        <f aca="false">0.01*AD86/$AM$112</f>
        <v>0.00137382006332502</v>
      </c>
      <c r="AP86" s="53" t="n">
        <f aca="false">AO86*$J$112</f>
        <v>16073.5133966544</v>
      </c>
      <c r="AQ86" s="54" t="n">
        <f aca="false">0.15*AF86/$AM$112</f>
        <v>0.00101480549206929</v>
      </c>
      <c r="AR86" s="53" t="n">
        <f aca="false">AQ86*$J$112</f>
        <v>11873.0903028858</v>
      </c>
      <c r="AS86" s="54" t="n">
        <f aca="false">0.24*AH86/$AM$112</f>
        <v>0.00518261402131033</v>
      </c>
      <c r="AT86" s="53" t="n">
        <f aca="false">AS86*$J$112</f>
        <v>60635.8999442801</v>
      </c>
      <c r="AU86" s="54" t="n">
        <f aca="false">0.25*AJ86/$AM$112</f>
        <v>0.0331244158157604</v>
      </c>
      <c r="AV86" s="53" t="n">
        <f aca="false">AU86*$J$112</f>
        <v>387551.292621509</v>
      </c>
      <c r="AW86" s="54" t="n">
        <f aca="false">0.35*AL86/$AM$112</f>
        <v>0.0469178909964038</v>
      </c>
      <c r="AX86" s="53" t="n">
        <f aca="false">AW86*$J$112</f>
        <v>548933.131496312</v>
      </c>
    </row>
    <row r="87" customFormat="false" ht="13.8" hidden="false" customHeight="false" outlineLevel="0" collapsed="false">
      <c r="A87" s="60" t="s">
        <v>24</v>
      </c>
      <c r="B87" s="53"/>
      <c r="C87" s="53"/>
      <c r="D87" s="53"/>
      <c r="E87" s="53"/>
      <c r="F87" s="53"/>
      <c r="G87" s="53"/>
      <c r="H87" s="53"/>
      <c r="I87" s="54" t="n">
        <f aca="false">AO87+AQ87+AS87+AU87+AW87</f>
        <v>0.0639331676705094</v>
      </c>
      <c r="J87" s="53" t="n">
        <f aca="false">ROUND(AP87+AR87+AT87+AV87+AX87,0)</f>
        <v>748010</v>
      </c>
      <c r="K87" s="54" t="n">
        <f aca="false">I87-DatosMinisterio!J87</f>
        <v>-3.05311331771918E-016</v>
      </c>
      <c r="L87" s="53" t="n">
        <f aca="false">J87-DatosMinisterio!K87</f>
        <v>0</v>
      </c>
      <c r="M87" s="54" t="n">
        <f aca="false">P122/P$145</f>
        <v>0.0722574409347582</v>
      </c>
      <c r="N87" s="53" t="n">
        <f aca="false">ROUND((N$112-N$111-N$110)*M87,0)</f>
        <v>15683086</v>
      </c>
      <c r="O87" s="53" t="n">
        <f aca="false">N87-DatosMinisterio!L87</f>
        <v>0</v>
      </c>
      <c r="P87" s="55" t="n">
        <f aca="false">N87+J87</f>
        <v>16431096</v>
      </c>
      <c r="Q87" s="53" t="n">
        <f aca="false">P87-DatosMinisterio!M87</f>
        <v>0</v>
      </c>
      <c r="S87" s="55" t="n">
        <f aca="false">B87+DatosMinisterio!B87</f>
        <v>24666</v>
      </c>
      <c r="T87" s="55" t="n">
        <f aca="false">C87+DatosMinisterio!C87</f>
        <v>90</v>
      </c>
      <c r="U87" s="55" t="n">
        <f aca="false">D87+DatosMinisterio!D87</f>
        <v>1432.1590251547</v>
      </c>
      <c r="V87" s="55" t="n">
        <f aca="false">E87+DatosMinisterio!E87</f>
        <v>1129.66821277559</v>
      </c>
      <c r="W87" s="55" t="n">
        <f aca="false">F87+DatosMinisterio!F87</f>
        <v>388</v>
      </c>
      <c r="X87" s="55" t="n">
        <f aca="false">G87+DatosMinisterio!G87</f>
        <v>1050</v>
      </c>
      <c r="Y87" s="55" t="n">
        <f aca="false">H87+DatosMinisterio!H87</f>
        <v>121</v>
      </c>
      <c r="Z87" s="55" t="n">
        <f aca="false">X87+0.33*Y87</f>
        <v>1089.93</v>
      </c>
      <c r="AC87" s="61" t="n">
        <f aca="false">IF(T87&gt;0,S87/T87,0)</f>
        <v>274.066666666667</v>
      </c>
      <c r="AD87" s="62" t="n">
        <f aca="false">EXP((((AC87-AC112)/AC113+2)/4-1.9)^3)</f>
        <v>0.204280972424082</v>
      </c>
      <c r="AE87" s="63" t="n">
        <f aca="false">S87/U87</f>
        <v>17.2229477081539</v>
      </c>
      <c r="AF87" s="62" t="n">
        <f aca="false">EXP((((AE87-AE112)/AE113+2)/4-1.9)^3)</f>
        <v>0.0811864801810657</v>
      </c>
      <c r="AG87" s="62" t="n">
        <f aca="false">V87/U87</f>
        <v>0.788786854625704</v>
      </c>
      <c r="AH87" s="62" t="n">
        <f aca="false">EXP((((AG87-AG112)/AG113+2)/4-1.9)^3)</f>
        <v>0.216762545836565</v>
      </c>
      <c r="AI87" s="62" t="n">
        <f aca="false">W87/U87</f>
        <v>0.270919634750819</v>
      </c>
      <c r="AJ87" s="62" t="n">
        <f aca="false">EXP((((AI87-AI112)/AI113+2)/4-1.9)^3)</f>
        <v>0.241439540038553</v>
      </c>
      <c r="AK87" s="62" t="n">
        <f aca="false">Z87/U87</f>
        <v>0.76103978738134</v>
      </c>
      <c r="AL87" s="62" t="n">
        <f aca="false">EXP((((AK87-AK112)/AK113+2)/4-1.9)^3)</f>
        <v>0.198166977063415</v>
      </c>
      <c r="AM87" s="62" t="n">
        <f aca="false">0.01*AD87+0.15*AF87+0.24*AH87+0.25*AJ87+0.35*AL87</f>
        <v>0.19596211973401</v>
      </c>
      <c r="AO87" s="54" t="n">
        <f aca="false">0.01*AD87/$AM$112</f>
        <v>0.000666472156945997</v>
      </c>
      <c r="AP87" s="53" t="n">
        <f aca="false">AO87*$J$112</f>
        <v>7797.63626194345</v>
      </c>
      <c r="AQ87" s="54" t="n">
        <f aca="false">0.15*AF87/$AM$112</f>
        <v>0.00397309606854625</v>
      </c>
      <c r="AR87" s="53" t="n">
        <f aca="false">AQ87*$J$112</f>
        <v>46484.6995533101</v>
      </c>
      <c r="AS87" s="54" t="n">
        <f aca="false">0.24*AH87/$AM$112</f>
        <v>0.0169726470072476</v>
      </c>
      <c r="AT87" s="53" t="n">
        <f aca="false">AS87*$J$112</f>
        <v>198577.729595392</v>
      </c>
      <c r="AU87" s="54" t="n">
        <f aca="false">0.25*AJ87/$AM$112</f>
        <v>0.019692574534976</v>
      </c>
      <c r="AV87" s="53" t="n">
        <f aca="false">AU87*$J$112</f>
        <v>230400.52263938</v>
      </c>
      <c r="AW87" s="54" t="n">
        <f aca="false">0.35*AL87/$AM$112</f>
        <v>0.0226283779027935</v>
      </c>
      <c r="AX87" s="53" t="n">
        <f aca="false">AW87*$J$112</f>
        <v>264749.034516801</v>
      </c>
    </row>
    <row r="88" customFormat="false" ht="13.8" hidden="false" customHeight="false" outlineLevel="0" collapsed="false">
      <c r="A88" s="60" t="s">
        <v>25</v>
      </c>
      <c r="B88" s="53"/>
      <c r="C88" s="53"/>
      <c r="D88" s="53"/>
      <c r="E88" s="53"/>
      <c r="F88" s="53"/>
      <c r="G88" s="53"/>
      <c r="H88" s="53"/>
      <c r="I88" s="54" t="n">
        <f aca="false">AO88+AQ88+AS88+AU88+AW88</f>
        <v>0.09878846122084</v>
      </c>
      <c r="J88" s="53" t="n">
        <f aca="false">ROUND(AP88+AR88+AT88+AV88+AX88,0)</f>
        <v>1155812</v>
      </c>
      <c r="K88" s="54" t="n">
        <f aca="false">I88-DatosMinisterio!J88</f>
        <v>0</v>
      </c>
      <c r="L88" s="53" t="n">
        <f aca="false">J88-DatosMinisterio!K88</f>
        <v>0</v>
      </c>
      <c r="M88" s="54" t="n">
        <f aca="false">P123/P$145</f>
        <v>0.0610038542590177</v>
      </c>
      <c r="N88" s="53" t="n">
        <f aca="false">ROUND((N$112-N$111-N$110)*M88,0)</f>
        <v>13240556</v>
      </c>
      <c r="O88" s="53" t="n">
        <f aca="false">N88-DatosMinisterio!L88</f>
        <v>-2</v>
      </c>
      <c r="P88" s="55" t="n">
        <f aca="false">N88+J88</f>
        <v>14396368</v>
      </c>
      <c r="Q88" s="53" t="n">
        <f aca="false">P88-DatosMinisterio!M88</f>
        <v>-2</v>
      </c>
      <c r="S88" s="55" t="n">
        <f aca="false">B88+DatosMinisterio!B88</f>
        <v>14121</v>
      </c>
      <c r="T88" s="55" t="n">
        <f aca="false">C88+DatosMinisterio!C88</f>
        <v>52</v>
      </c>
      <c r="U88" s="55" t="n">
        <f aca="false">D88+DatosMinisterio!D88</f>
        <v>633.0425414256</v>
      </c>
      <c r="V88" s="55" t="n">
        <f aca="false">E88+DatosMinisterio!E88</f>
        <v>518.952093917781</v>
      </c>
      <c r="W88" s="55" t="n">
        <f aca="false">F88+DatosMinisterio!F88</f>
        <v>209</v>
      </c>
      <c r="X88" s="55" t="n">
        <f aca="false">G88+DatosMinisterio!G88</f>
        <v>545</v>
      </c>
      <c r="Y88" s="55" t="n">
        <f aca="false">H88+DatosMinisterio!H88</f>
        <v>69</v>
      </c>
      <c r="Z88" s="55" t="n">
        <f aca="false">X88+0.33*Y88</f>
        <v>567.77</v>
      </c>
      <c r="AC88" s="61" t="n">
        <f aca="false">IF(T88&gt;0,S88/T88,0)</f>
        <v>271.557692307692</v>
      </c>
      <c r="AD88" s="62" t="n">
        <f aca="false">EXP((((AC88-AC112)/AC113+2)/4-1.9)^3)</f>
        <v>0.198595648686664</v>
      </c>
      <c r="AE88" s="63" t="n">
        <f aca="false">S88/U88</f>
        <v>22.3065577365461</v>
      </c>
      <c r="AF88" s="62" t="n">
        <f aca="false">EXP((((AE88-AE112)/AE113+2)/4-1.9)^3)</f>
        <v>0.21535985137541</v>
      </c>
      <c r="AG88" s="62" t="n">
        <f aca="false">V88/U88</f>
        <v>0.819774438458923</v>
      </c>
      <c r="AH88" s="62" t="n">
        <f aca="false">EXP((((AG88-AG112)/AG113+2)/4-1.9)^3)</f>
        <v>0.27846553763668</v>
      </c>
      <c r="AI88" s="62" t="n">
        <f aca="false">W88/U88</f>
        <v>0.330151587489422</v>
      </c>
      <c r="AJ88" s="62" t="n">
        <f aca="false">EXP((((AI88-AI112)/AI113+2)/4-1.9)^3)</f>
        <v>0.376929825767807</v>
      </c>
      <c r="AK88" s="62" t="n">
        <f aca="false">Z88/U88</f>
        <v>0.896890750377364</v>
      </c>
      <c r="AL88" s="62" t="n">
        <f aca="false">EXP((((AK88-AK112)/AK113+2)/4-1.9)^3)</f>
        <v>0.306980770635972</v>
      </c>
      <c r="AM88" s="62" t="n">
        <f aca="false">0.01*AD88+0.15*AF88+0.24*AH88+0.25*AJ88+0.35*AL88</f>
        <v>0.302797389390523</v>
      </c>
      <c r="AO88" s="54" t="n">
        <f aca="false">0.01*AD88/$AM$112</f>
        <v>0.000647923635616526</v>
      </c>
      <c r="AP88" s="53" t="n">
        <f aca="false">AO88*$J$112</f>
        <v>7580.62101079346</v>
      </c>
      <c r="AQ88" s="54" t="n">
        <f aca="false">0.15*AF88/$AM$112</f>
        <v>0.0105392594544566</v>
      </c>
      <c r="AR88" s="53" t="n">
        <f aca="false">AQ88*$J$112</f>
        <v>123307.944434894</v>
      </c>
      <c r="AS88" s="54" t="n">
        <f aca="false">0.24*AH88/$AM$112</f>
        <v>0.0218040310227503</v>
      </c>
      <c r="AT88" s="53" t="n">
        <f aca="false">AS88*$J$112</f>
        <v>255104.284834083</v>
      </c>
      <c r="AU88" s="54" t="n">
        <f aca="false">0.25*AJ88/$AM$112</f>
        <v>0.0307435919038065</v>
      </c>
      <c r="AV88" s="53" t="n">
        <f aca="false">AU88*$J$112</f>
        <v>359695.967120405</v>
      </c>
      <c r="AW88" s="54" t="n">
        <f aca="false">0.35*AL88/$AM$112</f>
        <v>0.0350536552042101</v>
      </c>
      <c r="AX88" s="53" t="n">
        <f aca="false">AW88*$J$112</f>
        <v>410123.138806771</v>
      </c>
    </row>
    <row r="89" customFormat="false" ht="13.8" hidden="false" customHeight="false" outlineLevel="0" collapsed="false">
      <c r="A89" s="60" t="s">
        <v>26</v>
      </c>
      <c r="B89" s="53"/>
      <c r="C89" s="53"/>
      <c r="D89" s="53"/>
      <c r="E89" s="53"/>
      <c r="F89" s="53"/>
      <c r="G89" s="53"/>
      <c r="H89" s="53"/>
      <c r="I89" s="54" t="n">
        <f aca="false">AO89+AQ89+AS89+AU89+AW89</f>
        <v>0.0525436935573474</v>
      </c>
      <c r="J89" s="53" t="n">
        <f aca="false">ROUND(AP89+AR89+AT89+AV89+AX89,0)</f>
        <v>614754</v>
      </c>
      <c r="K89" s="54" t="n">
        <f aca="false">I89-DatosMinisterio!J89</f>
        <v>0</v>
      </c>
      <c r="L89" s="53" t="n">
        <f aca="false">J89-DatosMinisterio!K89</f>
        <v>0</v>
      </c>
      <c r="M89" s="54" t="n">
        <f aca="false">P124/P$145</f>
        <v>0.0559716270563181</v>
      </c>
      <c r="N89" s="53" t="n">
        <f aca="false">ROUND((N$112-N$111-N$110)*M89,0)</f>
        <v>12148338</v>
      </c>
      <c r="O89" s="53" t="n">
        <f aca="false">N89-DatosMinisterio!L89</f>
        <v>0</v>
      </c>
      <c r="P89" s="55" t="n">
        <f aca="false">N89+J89</f>
        <v>12763092</v>
      </c>
      <c r="Q89" s="53" t="n">
        <f aca="false">P89-DatosMinisterio!M89</f>
        <v>0</v>
      </c>
      <c r="S89" s="55" t="n">
        <f aca="false">B89+DatosMinisterio!B89</f>
        <v>15105</v>
      </c>
      <c r="T89" s="55" t="n">
        <f aca="false">C89+DatosMinisterio!C89</f>
        <v>77</v>
      </c>
      <c r="U89" s="55" t="n">
        <f aca="false">D89+DatosMinisterio!D89</f>
        <v>677.026002904433</v>
      </c>
      <c r="V89" s="55" t="n">
        <f aca="false">E89+DatosMinisterio!E89</f>
        <v>405.924592615271</v>
      </c>
      <c r="W89" s="55" t="n">
        <f aca="false">F89+DatosMinisterio!F89</f>
        <v>169</v>
      </c>
      <c r="X89" s="55" t="n">
        <f aca="false">G89+DatosMinisterio!G89</f>
        <v>522</v>
      </c>
      <c r="Y89" s="55" t="n">
        <f aca="false">H89+DatosMinisterio!H89</f>
        <v>6</v>
      </c>
      <c r="Z89" s="55" t="n">
        <f aca="false">X89+0.33*Y89</f>
        <v>523.98</v>
      </c>
      <c r="AC89" s="61" t="n">
        <f aca="false">IF(T89&gt;0,S89/T89,0)</f>
        <v>196.168831168831</v>
      </c>
      <c r="AD89" s="62" t="n">
        <f aca="false">EXP((((AC89-AC112)/AC113+2)/4-1.9)^3)</f>
        <v>0.0721899851810148</v>
      </c>
      <c r="AE89" s="63" t="n">
        <f aca="false">S89/U89</f>
        <v>22.3108121921459</v>
      </c>
      <c r="AF89" s="62" t="n">
        <f aca="false">EXP((((AE89-AE112)/AE113+2)/4-1.9)^3)</f>
        <v>0.215507792291441</v>
      </c>
      <c r="AG89" s="62" t="n">
        <f aca="false">V89/U89</f>
        <v>0.599570165508946</v>
      </c>
      <c r="AH89" s="62" t="n">
        <f aca="false">EXP((((AG89-AG112)/AG113+2)/4-1.9)^3)</f>
        <v>0.0225626523655545</v>
      </c>
      <c r="AI89" s="62" t="n">
        <f aca="false">W89/U89</f>
        <v>0.249621136078957</v>
      </c>
      <c r="AJ89" s="62" t="n">
        <f aca="false">EXP((((AI89-AI112)/AI113+2)/4-1.9)^3)</f>
        <v>0.199985705843094</v>
      </c>
      <c r="AK89" s="62" t="n">
        <f aca="false">Z89/U89</f>
        <v>0.773943685696166</v>
      </c>
      <c r="AL89" s="62" t="n">
        <f aca="false">EXP((((AK89-AK112)/AK113+2)/4-1.9)^3)</f>
        <v>0.207407456589368</v>
      </c>
      <c r="AM89" s="62" t="n">
        <f aca="false">0.01*AD89+0.15*AF89+0.24*AH89+0.25*AJ89+0.35*AL89</f>
        <v>0.161052141530312</v>
      </c>
      <c r="AO89" s="54" t="n">
        <f aca="false">0.01*AD89/$AM$112</f>
        <v>0.000235521764766275</v>
      </c>
      <c r="AP89" s="53" t="n">
        <f aca="false">AO89*$J$112</f>
        <v>2755.57355889247</v>
      </c>
      <c r="AQ89" s="54" t="n">
        <f aca="false">0.15*AF89/$AM$112</f>
        <v>0.0105464993726123</v>
      </c>
      <c r="AR89" s="53" t="n">
        <f aca="false">AQ89*$J$112</f>
        <v>123392.650521646</v>
      </c>
      <c r="AS89" s="54" t="n">
        <f aca="false">0.24*AH89/$AM$112</f>
        <v>0.00176667021818673</v>
      </c>
      <c r="AT89" s="53" t="n">
        <f aca="false">AS89*$J$112</f>
        <v>20669.808352316</v>
      </c>
      <c r="AU89" s="54" t="n">
        <f aca="false">0.25*AJ89/$AM$112</f>
        <v>0.0163114683602199</v>
      </c>
      <c r="AV89" s="53" t="n">
        <f aca="false">AU89*$J$112</f>
        <v>190842.026700749</v>
      </c>
      <c r="AW89" s="54" t="n">
        <f aca="false">0.35*AL89/$AM$112</f>
        <v>0.0236835338415622</v>
      </c>
      <c r="AX89" s="53" t="n">
        <f aca="false">AW89*$J$112</f>
        <v>277094.219719811</v>
      </c>
    </row>
    <row r="90" customFormat="false" ht="13.8" hidden="false" customHeight="false" outlineLevel="0" collapsed="false">
      <c r="A90" s="60" t="s">
        <v>27</v>
      </c>
      <c r="B90" s="53"/>
      <c r="C90" s="53"/>
      <c r="D90" s="53"/>
      <c r="E90" s="53"/>
      <c r="F90" s="53"/>
      <c r="G90" s="53"/>
      <c r="H90" s="53"/>
      <c r="I90" s="54" t="n">
        <f aca="false">AO90+AQ90+AS90+AU90+AW90</f>
        <v>0.0232106358239347</v>
      </c>
      <c r="J90" s="53" t="n">
        <f aca="false">ROUND(AP90+AR90+AT90+AV90+AX90,0)</f>
        <v>271561</v>
      </c>
      <c r="K90" s="54" t="n">
        <f aca="false">I90-DatosMinisterio!J90</f>
        <v>0</v>
      </c>
      <c r="L90" s="53" t="n">
        <f aca="false">J90-DatosMinisterio!K90</f>
        <v>0</v>
      </c>
      <c r="M90" s="54" t="n">
        <f aca="false">P125/P$145</f>
        <v>0.0562831256960152</v>
      </c>
      <c r="N90" s="53" t="n">
        <f aca="false">ROUND((N$112-N$111-N$110)*M90,0)</f>
        <v>12215947</v>
      </c>
      <c r="O90" s="53" t="n">
        <f aca="false">N90-DatosMinisterio!L90</f>
        <v>0</v>
      </c>
      <c r="P90" s="55" t="n">
        <f aca="false">N90+J90</f>
        <v>12487508</v>
      </c>
      <c r="Q90" s="53" t="n">
        <f aca="false">P90-DatosMinisterio!M90</f>
        <v>0</v>
      </c>
      <c r="S90" s="55" t="n">
        <f aca="false">B90+DatosMinisterio!B90</f>
        <v>18645</v>
      </c>
      <c r="T90" s="55" t="n">
        <f aca="false">C90+DatosMinisterio!C90</f>
        <v>68</v>
      </c>
      <c r="U90" s="55" t="n">
        <f aca="false">D90+DatosMinisterio!D90</f>
        <v>1122.57020204709</v>
      </c>
      <c r="V90" s="55" t="n">
        <f aca="false">E90+DatosMinisterio!E90</f>
        <v>695.137648514908</v>
      </c>
      <c r="W90" s="55" t="n">
        <f aca="false">F90+DatosMinisterio!F90</f>
        <v>210</v>
      </c>
      <c r="X90" s="55" t="n">
        <f aca="false">G90+DatosMinisterio!G90</f>
        <v>565</v>
      </c>
      <c r="Y90" s="55" t="n">
        <f aca="false">H90+DatosMinisterio!H90</f>
        <v>58</v>
      </c>
      <c r="Z90" s="55" t="n">
        <f aca="false">X90+0.33*Y90</f>
        <v>584.14</v>
      </c>
      <c r="AC90" s="61" t="n">
        <f aca="false">IF(T90&gt;0,S90/T90,0)</f>
        <v>274.191176470588</v>
      </c>
      <c r="AD90" s="62" t="n">
        <f aca="false">EXP((((AC90-AC112)/AC113+2)/4-1.9)^3)</f>
        <v>0.204565547940582</v>
      </c>
      <c r="AE90" s="63" t="n">
        <f aca="false">S90/U90</f>
        <v>16.6092062358323</v>
      </c>
      <c r="AF90" s="62" t="n">
        <f aca="false">EXP((((AE90-AE112)/AE113+2)/4-1.9)^3)</f>
        <v>0.0705763501726187</v>
      </c>
      <c r="AG90" s="62" t="n">
        <f aca="false">V90/U90</f>
        <v>0.619237573959538</v>
      </c>
      <c r="AH90" s="62" t="n">
        <f aca="false">EXP((((AG90-AG112)/AG113+2)/4-1.9)^3)</f>
        <v>0.0304714881789447</v>
      </c>
      <c r="AI90" s="62" t="n">
        <f aca="false">W90/U90</f>
        <v>0.187070705793766</v>
      </c>
      <c r="AJ90" s="62" t="n">
        <f aca="false">EXP((((AI90-AI112)/AI113+2)/4-1.9)^3)</f>
        <v>0.104625758406958</v>
      </c>
      <c r="AK90" s="62" t="n">
        <f aca="false">Z90/U90</f>
        <v>0.520359438487479</v>
      </c>
      <c r="AL90" s="62" t="n">
        <f aca="false">EXP((((AK90-AK112)/AK113+2)/4-1.9)^3)</f>
        <v>0.0715469174992926</v>
      </c>
      <c r="AM90" s="62" t="n">
        <f aca="false">0.01*AD90+0.15*AF90+0.24*AH90+0.25*AJ90+0.35*AL90</f>
        <v>0.0711431258947373</v>
      </c>
      <c r="AO90" s="54" t="n">
        <f aca="false">0.01*AD90/$AM$112</f>
        <v>0.00066740059220869</v>
      </c>
      <c r="AP90" s="53" t="n">
        <f aca="false">AO90*$J$112</f>
        <v>7808.4988319635</v>
      </c>
      <c r="AQ90" s="54" t="n">
        <f aca="false">0.15*AF90/$AM$112</f>
        <v>0.00345385855844224</v>
      </c>
      <c r="AR90" s="53" t="n">
        <f aca="false">AQ90*$J$112</f>
        <v>40409.6892244445</v>
      </c>
      <c r="AS90" s="54" t="n">
        <f aca="false">0.24*AH90/$AM$112</f>
        <v>0.00238593715833497</v>
      </c>
      <c r="AT90" s="53" t="n">
        <f aca="false">AS90*$J$112</f>
        <v>27915.1498088142</v>
      </c>
      <c r="AU90" s="54" t="n">
        <f aca="false">0.25*AJ90/$AM$112</f>
        <v>0.00853360864330013</v>
      </c>
      <c r="AV90" s="53" t="n">
        <f aca="false">AU90*$J$112</f>
        <v>99842.0946902706</v>
      </c>
      <c r="AW90" s="54" t="n">
        <f aca="false">0.35*AL90/$AM$112</f>
        <v>0.0081698308716487</v>
      </c>
      <c r="AX90" s="53" t="n">
        <f aca="false">AW90*$J$112</f>
        <v>95585.9427806147</v>
      </c>
    </row>
    <row r="91" customFormat="false" ht="13.8" hidden="false" customHeight="false" outlineLevel="0" collapsed="false">
      <c r="A91" s="60" t="s">
        <v>28</v>
      </c>
      <c r="B91" s="53"/>
      <c r="C91" s="53"/>
      <c r="D91" s="53"/>
      <c r="E91" s="53"/>
      <c r="F91" s="53"/>
      <c r="G91" s="53"/>
      <c r="H91" s="53"/>
      <c r="I91" s="54" t="n">
        <f aca="false">AO91+AQ91+AS91+AU91+AW91</f>
        <v>0.0309450064661969</v>
      </c>
      <c r="J91" s="53" t="n">
        <f aca="false">ROUND(AP91+AR91+AT91+AV91+AX91,0)</f>
        <v>362052</v>
      </c>
      <c r="K91" s="54" t="n">
        <f aca="false">I91-DatosMinisterio!J91</f>
        <v>0</v>
      </c>
      <c r="L91" s="53" t="n">
        <f aca="false">J91-DatosMinisterio!K91</f>
        <v>0</v>
      </c>
      <c r="M91" s="54" t="n">
        <f aca="false">P126/P$145</f>
        <v>0.0431220611757749</v>
      </c>
      <c r="N91" s="53" t="n">
        <f aca="false">ROUND((N$112-N$111-N$110)*M91,0)</f>
        <v>9359410</v>
      </c>
      <c r="O91" s="53" t="n">
        <f aca="false">N91-DatosMinisterio!L91</f>
        <v>1</v>
      </c>
      <c r="P91" s="55" t="n">
        <f aca="false">N91+J91</f>
        <v>9721462</v>
      </c>
      <c r="Q91" s="53" t="n">
        <f aca="false">P91-DatosMinisterio!M91</f>
        <v>1</v>
      </c>
      <c r="S91" s="55" t="n">
        <f aca="false">B91+DatosMinisterio!B91</f>
        <v>13218</v>
      </c>
      <c r="T91" s="55" t="n">
        <f aca="false">C91+DatosMinisterio!C91</f>
        <v>60</v>
      </c>
      <c r="U91" s="55" t="n">
        <f aca="false">D91+DatosMinisterio!D91</f>
        <v>911.623530178029</v>
      </c>
      <c r="V91" s="55" t="n">
        <f aca="false">E91+DatosMinisterio!E91</f>
        <v>628.018791299886</v>
      </c>
      <c r="W91" s="55" t="n">
        <f aca="false">F91+DatosMinisterio!F91</f>
        <v>184</v>
      </c>
      <c r="X91" s="55" t="n">
        <f aca="false">G91+DatosMinisterio!G91</f>
        <v>534</v>
      </c>
      <c r="Y91" s="55" t="n">
        <f aca="false">H91+DatosMinisterio!H91</f>
        <v>66</v>
      </c>
      <c r="Z91" s="55" t="n">
        <f aca="false">X91+0.33*Y91</f>
        <v>555.78</v>
      </c>
      <c r="AC91" s="61" t="n">
        <f aca="false">IF(T91&gt;0,S91/T91,0)</f>
        <v>220.3</v>
      </c>
      <c r="AD91" s="62" t="n">
        <f aca="false">EXP((((AC91-AC112)/AC113+2)/4-1.9)^3)</f>
        <v>0.103451204678407</v>
      </c>
      <c r="AE91" s="63" t="n">
        <f aca="false">S91/U91</f>
        <v>14.4994063475069</v>
      </c>
      <c r="AF91" s="62" t="n">
        <f aca="false">EXP((((AE91-AE112)/AE113+2)/4-1.9)^3)</f>
        <v>0.0419164112057894</v>
      </c>
      <c r="AG91" s="62" t="n">
        <f aca="false">V91/U91</f>
        <v>0.688901471397125</v>
      </c>
      <c r="AH91" s="62" t="n">
        <f aca="false">EXP((((AG91-AG112)/AG113+2)/4-1.9)^3)</f>
        <v>0.0777158305361175</v>
      </c>
      <c r="AI91" s="62" t="n">
        <f aca="false">W91/U91</f>
        <v>0.201837703732885</v>
      </c>
      <c r="AJ91" s="62" t="n">
        <f aca="false">EXP((((AI91-AI112)/AI113+2)/4-1.9)^3)</f>
        <v>0.123545976155801</v>
      </c>
      <c r="AK91" s="62" t="n">
        <f aca="false">Z91/U91</f>
        <v>0.609659559677516</v>
      </c>
      <c r="AL91" s="62" t="n">
        <f aca="false">EXP((((AK91-AK112)/AK113+2)/4-1.9)^3)</f>
        <v>0.108541562599239</v>
      </c>
      <c r="AM91" s="62" t="n">
        <f aca="false">0.01*AD91+0.15*AF91+0.24*AH91+0.25*AJ91+0.35*AL91</f>
        <v>0.0948498140050045</v>
      </c>
      <c r="AO91" s="54" t="n">
        <f aca="false">0.01*AD91/$AM$112</f>
        <v>0.000337512332658898</v>
      </c>
      <c r="AP91" s="53" t="n">
        <f aca="false">AO91*$J$112</f>
        <v>3948.8497404812</v>
      </c>
      <c r="AQ91" s="54" t="n">
        <f aca="false">0.15*AF91/$AM$112</f>
        <v>0.0020513012535815</v>
      </c>
      <c r="AR91" s="53" t="n">
        <f aca="false">AQ91*$J$112</f>
        <v>23999.9538951381</v>
      </c>
      <c r="AS91" s="54" t="n">
        <f aca="false">0.24*AH91/$AM$112</f>
        <v>0.00608519960620472</v>
      </c>
      <c r="AT91" s="53" t="n">
        <f aca="false">AS91*$J$112</f>
        <v>71196.0321462472</v>
      </c>
      <c r="AU91" s="54" t="n">
        <f aca="false">0.25*AJ91/$AM$112</f>
        <v>0.0100768016024052</v>
      </c>
      <c r="AV91" s="53" t="n">
        <f aca="false">AU91*$J$112</f>
        <v>117897.248610329</v>
      </c>
      <c r="AW91" s="54" t="n">
        <f aca="false">0.35*AL91/$AM$112</f>
        <v>0.0123941916713466</v>
      </c>
      <c r="AX91" s="53" t="n">
        <f aca="false">AW91*$J$112</f>
        <v>145010.406521454</v>
      </c>
    </row>
    <row r="92" customFormat="false" ht="13.8" hidden="false" customHeight="false" outlineLevel="0" collapsed="false">
      <c r="A92" s="60" t="s">
        <v>29</v>
      </c>
      <c r="B92" s="53"/>
      <c r="C92" s="53"/>
      <c r="D92" s="53"/>
      <c r="E92" s="53"/>
      <c r="F92" s="53"/>
      <c r="G92" s="53"/>
      <c r="H92" s="53"/>
      <c r="I92" s="54" t="n">
        <f aca="false">AO92+AQ92+AS92+AU92+AW92</f>
        <v>0.0202870625452547</v>
      </c>
      <c r="J92" s="53" t="n">
        <f aca="false">ROUND(AP92+AR92+AT92+AV92+AX92,0)</f>
        <v>237356</v>
      </c>
      <c r="K92" s="54" t="n">
        <f aca="false">I92-DatosMinisterio!J92</f>
        <v>0</v>
      </c>
      <c r="L92" s="53" t="n">
        <f aca="false">J92-DatosMinisterio!K92</f>
        <v>0</v>
      </c>
      <c r="M92" s="54" t="n">
        <f aca="false">P127/P$145</f>
        <v>0.0424606542333664</v>
      </c>
      <c r="N92" s="53" t="n">
        <f aca="false">ROUND((N$112-N$111-N$110)*M92,0)</f>
        <v>9215855</v>
      </c>
      <c r="O92" s="53" t="n">
        <f aca="false">N92-DatosMinisterio!L92</f>
        <v>1</v>
      </c>
      <c r="P92" s="55" t="n">
        <f aca="false">N92+J92</f>
        <v>9453211</v>
      </c>
      <c r="Q92" s="53" t="n">
        <f aca="false">P92-DatosMinisterio!M92</f>
        <v>1</v>
      </c>
      <c r="S92" s="55" t="n">
        <f aca="false">B92+DatosMinisterio!B92</f>
        <v>10407</v>
      </c>
      <c r="T92" s="55" t="n">
        <f aca="false">C92+DatosMinisterio!C92</f>
        <v>52</v>
      </c>
      <c r="U92" s="55" t="n">
        <f aca="false">D92+DatosMinisterio!D92</f>
        <v>590.900453486354</v>
      </c>
      <c r="V92" s="55" t="n">
        <f aca="false">E92+DatosMinisterio!E92</f>
        <v>362.663479007765</v>
      </c>
      <c r="W92" s="55" t="n">
        <f aca="false">F92+DatosMinisterio!F92</f>
        <v>63</v>
      </c>
      <c r="X92" s="55" t="n">
        <f aca="false">G92+DatosMinisterio!G92</f>
        <v>328</v>
      </c>
      <c r="Y92" s="55" t="n">
        <f aca="false">H92+DatosMinisterio!H92</f>
        <v>34</v>
      </c>
      <c r="Z92" s="55" t="n">
        <f aca="false">X92+0.33*Y92</f>
        <v>339.22</v>
      </c>
      <c r="AC92" s="61" t="n">
        <f aca="false">IF(T92&gt;0,S92/T92,0)</f>
        <v>200.134615384615</v>
      </c>
      <c r="AD92" s="62" t="n">
        <f aca="false">EXP((((AC92-AC112)/AC113+2)/4-1.9)^3)</f>
        <v>0.0767742003080477</v>
      </c>
      <c r="AE92" s="63" t="n">
        <f aca="false">S92/U92</f>
        <v>17.6121035930807</v>
      </c>
      <c r="AF92" s="62" t="n">
        <f aca="false">EXP((((AE92-AE112)/AE113+2)/4-1.9)^3)</f>
        <v>0.0884949474146897</v>
      </c>
      <c r="AG92" s="62" t="n">
        <f aca="false">V92/U92</f>
        <v>0.613747166494839</v>
      </c>
      <c r="AH92" s="62" t="n">
        <f aca="false">EXP((((AG92-AG112)/AG113+2)/4-1.9)^3)</f>
        <v>0.028066174374985</v>
      </c>
      <c r="AI92" s="62" t="n">
        <f aca="false">W92/U92</f>
        <v>0.106616943054106</v>
      </c>
      <c r="AJ92" s="62" t="n">
        <f aca="false">EXP((((AI92-AI112)/AI113+2)/4-1.9)^3)</f>
        <v>0.0361751034678844</v>
      </c>
      <c r="AK92" s="62" t="n">
        <f aca="false">Z92/U92</f>
        <v>0.574073006711331</v>
      </c>
      <c r="AL92" s="62" t="n">
        <f aca="false">EXP((((AK92-AK112)/AK113+2)/4-1.9)^3)</f>
        <v>0.0924583247277304</v>
      </c>
      <c r="AM92" s="62" t="n">
        <f aca="false">0.01*AD92+0.15*AF92+0.24*AH92+0.25*AJ92+0.35*AL92</f>
        <v>0.0621820554869571</v>
      </c>
      <c r="AO92" s="54" t="n">
        <f aca="false">0.01*AD92/$AM$112</f>
        <v>0.000250477889692465</v>
      </c>
      <c r="AP92" s="53" t="n">
        <f aca="false">AO92*$J$112</f>
        <v>2930.5582463204</v>
      </c>
      <c r="AQ92" s="54" t="n">
        <f aca="false">0.15*AF92/$AM$112</f>
        <v>0.00433075712699158</v>
      </c>
      <c r="AR92" s="53" t="n">
        <f aca="false">AQ92*$J$112</f>
        <v>50669.2867258607</v>
      </c>
      <c r="AS92" s="54" t="n">
        <f aca="false">0.24*AH92/$AM$112</f>
        <v>0.00219759953765095</v>
      </c>
      <c r="AT92" s="53" t="n">
        <f aca="false">AS92*$J$112</f>
        <v>25711.6245073772</v>
      </c>
      <c r="AU92" s="54" t="n">
        <f aca="false">0.25*AJ92/$AM$112</f>
        <v>0.00295055615678371</v>
      </c>
      <c r="AV92" s="53" t="n">
        <f aca="false">AU92*$J$112</f>
        <v>34521.1175609567</v>
      </c>
      <c r="AW92" s="54" t="n">
        <f aca="false">0.35*AL92/$AM$112</f>
        <v>0.010557671834136</v>
      </c>
      <c r="AX92" s="53" t="n">
        <f aca="false">AW92*$J$112</f>
        <v>123523.366846709</v>
      </c>
    </row>
    <row r="93" customFormat="false" ht="13.8" hidden="false" customHeight="false" outlineLevel="0" collapsed="false">
      <c r="A93" s="60" t="s">
        <v>30</v>
      </c>
      <c r="B93" s="53"/>
      <c r="C93" s="53"/>
      <c r="D93" s="53"/>
      <c r="E93" s="53"/>
      <c r="F93" s="53"/>
      <c r="G93" s="53"/>
      <c r="H93" s="53"/>
      <c r="I93" s="54" t="n">
        <f aca="false">AO93+AQ93+AS93+AU93+AW93</f>
        <v>0.0187009610205234</v>
      </c>
      <c r="J93" s="53" t="n">
        <f aca="false">ROUND(AP93+AR93+AT93+AV93+AX93,0)</f>
        <v>218799</v>
      </c>
      <c r="K93" s="54" t="n">
        <f aca="false">I93-DatosMinisterio!J93</f>
        <v>-1.14491749414469E-016</v>
      </c>
      <c r="L93" s="53" t="n">
        <f aca="false">J93-DatosMinisterio!K93</f>
        <v>0</v>
      </c>
      <c r="M93" s="54" t="n">
        <f aca="false">P128/P$145</f>
        <v>0.0188669809555792</v>
      </c>
      <c r="N93" s="53" t="n">
        <f aca="false">ROUND((N$112-N$111-N$110)*M93,0)</f>
        <v>4094976</v>
      </c>
      <c r="O93" s="53" t="n">
        <f aca="false">N93-DatosMinisterio!L93</f>
        <v>-1</v>
      </c>
      <c r="P93" s="55" t="n">
        <f aca="false">N93+J93</f>
        <v>4313775</v>
      </c>
      <c r="Q93" s="53" t="n">
        <f aca="false">P93-DatosMinisterio!M93</f>
        <v>-1</v>
      </c>
      <c r="S93" s="55" t="n">
        <f aca="false">B93+DatosMinisterio!B93</f>
        <v>14737</v>
      </c>
      <c r="T93" s="55" t="n">
        <f aca="false">C93+DatosMinisterio!C93</f>
        <v>60</v>
      </c>
      <c r="U93" s="55" t="n">
        <f aca="false">D93+DatosMinisterio!D93</f>
        <v>873.127188768983</v>
      </c>
      <c r="V93" s="55" t="n">
        <f aca="false">E93+DatosMinisterio!E93</f>
        <v>557.723307022633</v>
      </c>
      <c r="W93" s="55" t="n">
        <f aca="false">F93+DatosMinisterio!F93</f>
        <v>120</v>
      </c>
      <c r="X93" s="55" t="n">
        <f aca="false">G93+DatosMinisterio!G93</f>
        <v>409</v>
      </c>
      <c r="Y93" s="55" t="n">
        <f aca="false">H93+DatosMinisterio!H93</f>
        <v>42</v>
      </c>
      <c r="Z93" s="55" t="n">
        <f aca="false">X93+0.33*Y93</f>
        <v>422.86</v>
      </c>
      <c r="AC93" s="61" t="n">
        <f aca="false">IF(T93&gt;0,S93/T93,0)</f>
        <v>245.616666666667</v>
      </c>
      <c r="AD93" s="62" t="n">
        <f aca="false">EXP((((AC93-AC112)/AC113+2)/4-1.9)^3)</f>
        <v>0.145415634724799</v>
      </c>
      <c r="AE93" s="63" t="n">
        <f aca="false">S93/U93</f>
        <v>16.8784115184611</v>
      </c>
      <c r="AF93" s="62" t="n">
        <f aca="false">EXP((((AE93-AE112)/AE113+2)/4-1.9)^3)</f>
        <v>0.0750947696745891</v>
      </c>
      <c r="AG93" s="62" t="n">
        <f aca="false">V93/U93</f>
        <v>0.638765250007807</v>
      </c>
      <c r="AH93" s="62" t="n">
        <f aca="false">EXP((((AG93-AG112)/AG113+2)/4-1.9)^3)</f>
        <v>0.0404073658278324</v>
      </c>
      <c r="AI93" s="62" t="n">
        <f aca="false">W93/U93</f>
        <v>0.13743702125367</v>
      </c>
      <c r="AJ93" s="62" t="n">
        <f aca="false">EXP((((AI93-AI112)/AI113+2)/4-1.9)^3)</f>
        <v>0.0561225767960591</v>
      </c>
      <c r="AK93" s="62" t="n">
        <f aca="false">Z93/U93</f>
        <v>0.484305156727725</v>
      </c>
      <c r="AL93" s="62" t="n">
        <f aca="false">EXP((((AK93-AK112)/AK113+2)/4-1.9)^3)</f>
        <v>0.0596391366520963</v>
      </c>
      <c r="AM93" s="62" t="n">
        <f aca="false">0.01*AD93+0.15*AF93+0.24*AH93+0.25*AJ93+0.35*AL93</f>
        <v>0.0573204816243646</v>
      </c>
      <c r="AO93" s="54" t="n">
        <f aca="false">0.01*AD93/$AM$112</f>
        <v>0.000474422412320978</v>
      </c>
      <c r="AP93" s="53" t="n">
        <f aca="false">AO93*$J$112</f>
        <v>5550.67960039702</v>
      </c>
      <c r="AQ93" s="54" t="n">
        <f aca="false">0.15*AF93/$AM$112</f>
        <v>0.00367498053243697</v>
      </c>
      <c r="AR93" s="53" t="n">
        <f aca="false">AQ93*$J$112</f>
        <v>42996.7871320822</v>
      </c>
      <c r="AS93" s="54" t="n">
        <f aca="false">0.24*AH93/$AM$112</f>
        <v>0.00316392278030179</v>
      </c>
      <c r="AT93" s="53" t="n">
        <f aca="false">AS93*$J$112</f>
        <v>37017.4788917239</v>
      </c>
      <c r="AU93" s="54" t="n">
        <f aca="false">0.25*AJ93/$AM$112</f>
        <v>0.00457753533855651</v>
      </c>
      <c r="AV93" s="53" t="n">
        <f aca="false">AU93*$J$112</f>
        <v>53556.5592264465</v>
      </c>
      <c r="AW93" s="54" t="n">
        <f aca="false">0.35*AL93/$AM$112</f>
        <v>0.00681009995690714</v>
      </c>
      <c r="AX93" s="53" t="n">
        <f aca="false">AW93*$J$112</f>
        <v>79677.2705626193</v>
      </c>
    </row>
    <row r="94" customFormat="false" ht="13.8" hidden="false" customHeight="false" outlineLevel="0" collapsed="false">
      <c r="A94" s="60" t="s">
        <v>31</v>
      </c>
      <c r="B94" s="53"/>
      <c r="C94" s="53"/>
      <c r="D94" s="53"/>
      <c r="E94" s="53"/>
      <c r="F94" s="53"/>
      <c r="G94" s="53"/>
      <c r="H94" s="53"/>
      <c r="I94" s="54" t="n">
        <f aca="false">AO94+AQ94+AS94+AU94+AW94</f>
        <v>0.0173311294064696</v>
      </c>
      <c r="J94" s="53" t="n">
        <f aca="false">ROUND(AP94+AR94+AT94+AV94+AX94,0)</f>
        <v>202772</v>
      </c>
      <c r="K94" s="54" t="n">
        <f aca="false">I94-DatosMinisterio!J94</f>
        <v>0</v>
      </c>
      <c r="L94" s="53" t="n">
        <f aca="false">J94-DatosMinisterio!K94</f>
        <v>0</v>
      </c>
      <c r="M94" s="54" t="n">
        <f aca="false">P129/P$145</f>
        <v>0.0183074833412177</v>
      </c>
      <c r="N94" s="53" t="n">
        <f aca="false">ROUND((N$112-N$111-N$110)*M94,0)</f>
        <v>3973540</v>
      </c>
      <c r="O94" s="53" t="n">
        <f aca="false">N94-DatosMinisterio!L94</f>
        <v>0</v>
      </c>
      <c r="P94" s="55" t="n">
        <f aca="false">N94+J94</f>
        <v>4176312</v>
      </c>
      <c r="Q94" s="53" t="n">
        <f aca="false">P94-DatosMinisterio!M94</f>
        <v>0</v>
      </c>
      <c r="S94" s="55" t="n">
        <f aca="false">B94+DatosMinisterio!B94</f>
        <v>6369</v>
      </c>
      <c r="T94" s="55" t="n">
        <f aca="false">C94+DatosMinisterio!C94</f>
        <v>56</v>
      </c>
      <c r="U94" s="55" t="n">
        <f aca="false">D94+DatosMinisterio!D94</f>
        <v>399.74839743611</v>
      </c>
      <c r="V94" s="55" t="n">
        <f aca="false">E94+DatosMinisterio!E94</f>
        <v>256.785057515162</v>
      </c>
      <c r="W94" s="55" t="n">
        <f aca="false">F94+DatosMinisterio!F94</f>
        <v>39</v>
      </c>
      <c r="X94" s="55" t="n">
        <f aca="false">G94+DatosMinisterio!G94</f>
        <v>207</v>
      </c>
      <c r="Y94" s="55" t="n">
        <f aca="false">H94+DatosMinisterio!H94</f>
        <v>11</v>
      </c>
      <c r="Z94" s="55" t="n">
        <f aca="false">X94+0.33*Y94</f>
        <v>210.63</v>
      </c>
      <c r="AC94" s="61" t="n">
        <f aca="false">IF(T94&gt;0,S94/T94,0)</f>
        <v>113.732142857143</v>
      </c>
      <c r="AD94" s="62" t="n">
        <f aca="false">EXP((((AC94-AC112)/AC113+2)/4-1.9)^3)</f>
        <v>0.0159086073199684</v>
      </c>
      <c r="AE94" s="63" t="n">
        <f aca="false">S94/U94</f>
        <v>15.9325216582461</v>
      </c>
      <c r="AF94" s="62" t="n">
        <f aca="false">EXP((((AE94-AE112)/AE113+2)/4-1.9)^3)</f>
        <v>0.0601203092117074</v>
      </c>
      <c r="AG94" s="62" t="n">
        <f aca="false">V94/U94</f>
        <v>0.642366696557434</v>
      </c>
      <c r="AH94" s="62" t="n">
        <f aca="false">EXP((((AG94-AG112)/AG113+2)/4-1.9)^3)</f>
        <v>0.0424930469765028</v>
      </c>
      <c r="AI94" s="62" t="n">
        <f aca="false">W94/U94</f>
        <v>0.0975613667250116</v>
      </c>
      <c r="AJ94" s="62" t="n">
        <f aca="false">EXP((((AI94-AI112)/AI113+2)/4-1.9)^3)</f>
        <v>0.0315426763552328</v>
      </c>
      <c r="AK94" s="62" t="n">
        <f aca="false">Z94/U94</f>
        <v>0.526906427520236</v>
      </c>
      <c r="AL94" s="62" t="n">
        <f aca="false">EXP((((AK94-AK112)/AK113+2)/4-1.9)^3)</f>
        <v>0.0738876164759996</v>
      </c>
      <c r="AM94" s="62" t="n">
        <f aca="false">0.01*AD94+0.15*AF94+0.24*AH94+0.25*AJ94+0.35*AL94</f>
        <v>0.0531217985847245</v>
      </c>
      <c r="AO94" s="54" t="n">
        <f aca="false">0.01*AD94/$AM$112</f>
        <v>5.19022584860984E-005</v>
      </c>
      <c r="AP94" s="53" t="n">
        <f aca="false">AO94*$J$112</f>
        <v>607.249573189231</v>
      </c>
      <c r="AQ94" s="54" t="n">
        <f aca="false">0.15*AF94/$AM$112</f>
        <v>0.00294216184315535</v>
      </c>
      <c r="AR94" s="53" t="n">
        <f aca="false">AQ94*$J$112</f>
        <v>34422.9051995543</v>
      </c>
      <c r="AS94" s="54" t="n">
        <f aca="false">0.24*AH94/$AM$112</f>
        <v>0.00332723295812534</v>
      </c>
      <c r="AT94" s="53" t="n">
        <f aca="false">AS94*$J$112</f>
        <v>38928.186415316</v>
      </c>
      <c r="AU94" s="54" t="n">
        <f aca="false">0.25*AJ94/$AM$112</f>
        <v>0.00257272071119278</v>
      </c>
      <c r="AV94" s="53" t="n">
        <f aca="false">AU94*$J$112</f>
        <v>30100.4927218217</v>
      </c>
      <c r="AW94" s="54" t="n">
        <f aca="false">0.35*AL94/$AM$112</f>
        <v>0.00843711163551006</v>
      </c>
      <c r="AX94" s="53" t="n">
        <f aca="false">AW94*$J$112</f>
        <v>98713.0924367318</v>
      </c>
    </row>
    <row r="95" customFormat="false" ht="13.8" hidden="false" customHeight="false" outlineLevel="0" collapsed="false">
      <c r="A95" s="60" t="s">
        <v>32</v>
      </c>
      <c r="B95" s="53"/>
      <c r="C95" s="53"/>
      <c r="D95" s="53"/>
      <c r="E95" s="53"/>
      <c r="F95" s="53"/>
      <c r="G95" s="53"/>
      <c r="H95" s="53"/>
      <c r="I95" s="54" t="n">
        <f aca="false">AO95+AQ95+AS95+AU95+AW95</f>
        <v>0.0148614762290975</v>
      </c>
      <c r="J95" s="53" t="n">
        <f aca="false">ROUND(AP95+AR95+AT95+AV95+AX95,0)</f>
        <v>173877</v>
      </c>
      <c r="K95" s="54" t="n">
        <f aca="false">I95-DatosMinisterio!J95</f>
        <v>0</v>
      </c>
      <c r="L95" s="53" t="n">
        <f aca="false">J95-DatosMinisterio!K95</f>
        <v>0</v>
      </c>
      <c r="M95" s="54" t="n">
        <f aca="false">P130/P$145</f>
        <v>0.02002974335088</v>
      </c>
      <c r="N95" s="53" t="n">
        <f aca="false">ROUND((N$112-N$111-N$110)*M95,0)</f>
        <v>4347347</v>
      </c>
      <c r="O95" s="53" t="n">
        <f aca="false">N95-DatosMinisterio!L95</f>
        <v>-1</v>
      </c>
      <c r="P95" s="55" t="n">
        <f aca="false">N95+J95</f>
        <v>4521224</v>
      </c>
      <c r="Q95" s="53" t="n">
        <f aca="false">P95-DatosMinisterio!M95</f>
        <v>-1</v>
      </c>
      <c r="S95" s="55" t="n">
        <f aca="false">B95+DatosMinisterio!B95</f>
        <v>7084</v>
      </c>
      <c r="T95" s="55" t="n">
        <f aca="false">C95+DatosMinisterio!C95</f>
        <v>41</v>
      </c>
      <c r="U95" s="55" t="n">
        <f aca="false">D95+DatosMinisterio!D95</f>
        <v>370.415040543213</v>
      </c>
      <c r="V95" s="55" t="n">
        <f aca="false">E95+DatosMinisterio!E95</f>
        <v>209.558441558442</v>
      </c>
      <c r="W95" s="55" t="n">
        <f aca="false">F95+DatosMinisterio!F95</f>
        <v>28</v>
      </c>
      <c r="X95" s="55" t="n">
        <f aca="false">G95+DatosMinisterio!G95</f>
        <v>165</v>
      </c>
      <c r="Y95" s="55" t="n">
        <f aca="false">H95+DatosMinisterio!H95</f>
        <v>14</v>
      </c>
      <c r="Z95" s="55" t="n">
        <f aca="false">X95+0.33*Y95</f>
        <v>169.62</v>
      </c>
      <c r="AC95" s="61" t="n">
        <f aca="false">IF(T95&gt;0,S95/T95,0)</f>
        <v>172.780487804878</v>
      </c>
      <c r="AD95" s="62" t="n">
        <f aca="false">EXP((((AC95-AC112)/AC113+2)/4-1.9)^3)</f>
        <v>0.049209458282852</v>
      </c>
      <c r="AE95" s="63" t="n">
        <f aca="false">S95/U95</f>
        <v>19.12449340505</v>
      </c>
      <c r="AF95" s="62" t="n">
        <f aca="false">EXP((((AE95-AE112)/AE113+2)/4-1.9)^3)</f>
        <v>0.121413330817281</v>
      </c>
      <c r="AG95" s="62" t="n">
        <f aca="false">V95/U95</f>
        <v>0.565739558661346</v>
      </c>
      <c r="AH95" s="62" t="n">
        <f aca="false">EXP((((AG95-AG112)/AG113+2)/4-1.9)^3)</f>
        <v>0.0129347836568332</v>
      </c>
      <c r="AI95" s="62" t="n">
        <f aca="false">W95/U95</f>
        <v>0.075590883023913</v>
      </c>
      <c r="AJ95" s="62" t="n">
        <f aca="false">EXP((((AI95-AI112)/AI113+2)/4-1.9)^3)</f>
        <v>0.0222718046533006</v>
      </c>
      <c r="AK95" s="62" t="n">
        <f aca="false">Z95/U95</f>
        <v>0.45791877066129</v>
      </c>
      <c r="AL95" s="62" t="n">
        <f aca="false">EXP((((AK95-AK112)/AK113+2)/4-1.9)^3)</f>
        <v>0.0519304264638008</v>
      </c>
      <c r="AM95" s="62" t="n">
        <f aca="false">0.01*AD95+0.15*AF95+0.24*AH95+0.25*AJ95+0.35*AL95</f>
        <v>0.0455520427087161</v>
      </c>
      <c r="AO95" s="54" t="n">
        <f aca="false">0.01*AD95/$AM$112</f>
        <v>0.000160547178793683</v>
      </c>
      <c r="AP95" s="53" t="n">
        <f aca="false">AO95*$J$112</f>
        <v>1878.38079965849</v>
      </c>
      <c r="AQ95" s="54" t="n">
        <f aca="false">0.15*AF95/$AM$112</f>
        <v>0.00594171377134966</v>
      </c>
      <c r="AR95" s="53" t="n">
        <f aca="false">AQ95*$J$112</f>
        <v>69517.2668185733</v>
      </c>
      <c r="AS95" s="54" t="n">
        <f aca="false">0.24*AH95/$AM$112</f>
        <v>0.00101280189469666</v>
      </c>
      <c r="AT95" s="53" t="n">
        <f aca="false">AS95*$J$112</f>
        <v>11849.6484781009</v>
      </c>
      <c r="AU95" s="54" t="n">
        <f aca="false">0.25*AJ95/$AM$112</f>
        <v>0.00181655901553454</v>
      </c>
      <c r="AV95" s="53" t="n">
        <f aca="false">AU95*$J$112</f>
        <v>21253.5006959641</v>
      </c>
      <c r="AW95" s="54" t="n">
        <f aca="false">0.35*AL95/$AM$112</f>
        <v>0.00592985436872297</v>
      </c>
      <c r="AX95" s="53" t="n">
        <f aca="false">AW95*$J$112</f>
        <v>69378.5133732821</v>
      </c>
    </row>
    <row r="96" customFormat="false" ht="13.8" hidden="false" customHeight="false" outlineLevel="0" collapsed="false">
      <c r="A96" s="60" t="s">
        <v>33</v>
      </c>
      <c r="B96" s="53"/>
      <c r="C96" s="53"/>
      <c r="D96" s="53"/>
      <c r="E96" s="53"/>
      <c r="F96" s="53"/>
      <c r="G96" s="53"/>
      <c r="H96" s="53"/>
      <c r="I96" s="54" t="n">
        <f aca="false">AO96+AQ96+AS96+AU96+AW96</f>
        <v>0.0474535778076462</v>
      </c>
      <c r="J96" s="53" t="n">
        <f aca="false">ROUND(AP96+AR96+AT96+AV96+AX96,0)</f>
        <v>555201</v>
      </c>
      <c r="K96" s="54" t="n">
        <f aca="false">I96-DatosMinisterio!J96</f>
        <v>3.95516952522712E-016</v>
      </c>
      <c r="L96" s="53" t="n">
        <f aca="false">J96-DatosMinisterio!K96</f>
        <v>0</v>
      </c>
      <c r="M96" s="54" t="n">
        <f aca="false">P131/P$145</f>
        <v>0.029020325910459</v>
      </c>
      <c r="N96" s="53" t="n">
        <f aca="false">ROUND((N$112-N$111-N$110)*M96,0)</f>
        <v>6298704</v>
      </c>
      <c r="O96" s="53" t="n">
        <f aca="false">N96-DatosMinisterio!L96</f>
        <v>0</v>
      </c>
      <c r="P96" s="55" t="n">
        <f aca="false">N96+J96</f>
        <v>6853905</v>
      </c>
      <c r="Q96" s="53" t="n">
        <f aca="false">P96-DatosMinisterio!M96</f>
        <v>0</v>
      </c>
      <c r="S96" s="55" t="n">
        <f aca="false">B96+DatosMinisterio!B96</f>
        <v>11028</v>
      </c>
      <c r="T96" s="55" t="n">
        <f aca="false">C96+DatosMinisterio!C96</f>
        <v>62</v>
      </c>
      <c r="U96" s="55" t="n">
        <f aca="false">D96+DatosMinisterio!D96</f>
        <v>498.667793161615</v>
      </c>
      <c r="V96" s="55" t="n">
        <f aca="false">E96+DatosMinisterio!E96</f>
        <v>426.726378193605</v>
      </c>
      <c r="W96" s="55" t="n">
        <f aca="false">F96+DatosMinisterio!F96</f>
        <v>66</v>
      </c>
      <c r="X96" s="55" t="n">
        <f aca="false">G96+DatosMinisterio!G96</f>
        <v>198</v>
      </c>
      <c r="Y96" s="55" t="n">
        <f aca="false">H96+DatosMinisterio!H96</f>
        <v>26</v>
      </c>
      <c r="Z96" s="55" t="n">
        <f aca="false">X96+0.33*Y96</f>
        <v>206.58</v>
      </c>
      <c r="AC96" s="61" t="n">
        <f aca="false">IF(T96&gt;0,S96/T96,0)</f>
        <v>177.870967741935</v>
      </c>
      <c r="AD96" s="62" t="n">
        <f aca="false">EXP((((AC96-AC112)/AC113+2)/4-1.9)^3)</f>
        <v>0.0536491020108029</v>
      </c>
      <c r="AE96" s="63" t="n">
        <f aca="false">S96/U96</f>
        <v>22.1149233041122</v>
      </c>
      <c r="AF96" s="62" t="n">
        <f aca="false">EXP((((AE96-AE112)/AE113+2)/4-1.9)^3)</f>
        <v>0.208755935181747</v>
      </c>
      <c r="AG96" s="62" t="n">
        <f aca="false">V96/U96</f>
        <v>0.855732782516608</v>
      </c>
      <c r="AH96" s="62" t="n">
        <f aca="false">EXP((((AG96-AG112)/AG113+2)/4-1.9)^3)</f>
        <v>0.359161313261544</v>
      </c>
      <c r="AI96" s="62" t="n">
        <f aca="false">W96/U96</f>
        <v>0.132352642190008</v>
      </c>
      <c r="AJ96" s="62" t="n">
        <f aca="false">EXP((((AI96-AI112)/AI113+2)/4-1.9)^3)</f>
        <v>0.0523490890609412</v>
      </c>
      <c r="AK96" s="62" t="n">
        <f aca="false">Z96/U96</f>
        <v>0.414263770054724</v>
      </c>
      <c r="AL96" s="62" t="n">
        <f aca="false">EXP((((AK96-AK112)/AK113+2)/4-1.9)^3)</f>
        <v>0.0408986109079041</v>
      </c>
      <c r="AM96" s="62" t="n">
        <f aca="false">0.01*AD96+0.15*AF96+0.24*AH96+0.25*AJ96+0.35*AL96</f>
        <v>0.145450382563142</v>
      </c>
      <c r="AO96" s="54" t="n">
        <f aca="false">0.01*AD96/$AM$112</f>
        <v>0.000175031635649002</v>
      </c>
      <c r="AP96" s="53" t="n">
        <f aca="false">AO96*$J$112</f>
        <v>2047.84703291741</v>
      </c>
      <c r="AQ96" s="54" t="n">
        <f aca="false">0.15*AF96/$AM$112</f>
        <v>0.0102160776462597</v>
      </c>
      <c r="AR96" s="53" t="n">
        <f aca="false">AQ96*$J$112</f>
        <v>119526.75993899</v>
      </c>
      <c r="AS96" s="54" t="n">
        <f aca="false">0.24*AH96/$AM$112</f>
        <v>0.0281225622494943</v>
      </c>
      <c r="AT96" s="53" t="n">
        <f aca="false">AS96*$J$112</f>
        <v>329030.266140867</v>
      </c>
      <c r="AU96" s="54" t="n">
        <f aca="false">0.25*AJ96/$AM$112</f>
        <v>0.00426975771245284</v>
      </c>
      <c r="AV96" s="53" t="n">
        <f aca="false">AU96*$J$112</f>
        <v>49955.6016276802</v>
      </c>
      <c r="AW96" s="54" t="n">
        <f aca="false">0.35*AL96/$AM$112</f>
        <v>0.00467014856379028</v>
      </c>
      <c r="AX96" s="53" t="n">
        <f aca="false">AW96*$J$112</f>
        <v>54640.1217367359</v>
      </c>
    </row>
    <row r="97" customFormat="false" ht="13.8" hidden="false" customHeight="false" outlineLevel="0" collapsed="false">
      <c r="A97" s="60" t="s">
        <v>34</v>
      </c>
      <c r="B97" s="53"/>
      <c r="C97" s="53"/>
      <c r="D97" s="53"/>
      <c r="E97" s="53"/>
      <c r="F97" s="53"/>
      <c r="G97" s="53"/>
      <c r="H97" s="53"/>
      <c r="I97" s="54" t="n">
        <f aca="false">AO97+AQ97+AS97+AU97+AW97</f>
        <v>0.115224781259667</v>
      </c>
      <c r="J97" s="53" t="n">
        <f aca="false">ROUND(AP97+AR97+AT97+AV97+AX97,0)</f>
        <v>1348115</v>
      </c>
      <c r="K97" s="54" t="n">
        <f aca="false">I97-DatosMinisterio!J97</f>
        <v>0</v>
      </c>
      <c r="L97" s="53" t="n">
        <f aca="false">J97-DatosMinisterio!K97</f>
        <v>0</v>
      </c>
      <c r="M97" s="54" t="n">
        <f aca="false">P132/P$145</f>
        <v>0.0506811574039936</v>
      </c>
      <c r="N97" s="53" t="n">
        <f aca="false">ROUND((N$112-N$111-N$110)*M97,0)</f>
        <v>11000070</v>
      </c>
      <c r="O97" s="53" t="n">
        <f aca="false">N97-DatosMinisterio!L97</f>
        <v>-1</v>
      </c>
      <c r="P97" s="55" t="n">
        <f aca="false">N97+J97</f>
        <v>12348185</v>
      </c>
      <c r="Q97" s="53" t="n">
        <f aca="false">P97-DatosMinisterio!M97</f>
        <v>-1</v>
      </c>
      <c r="S97" s="55" t="n">
        <f aca="false">B97+DatosMinisterio!B97</f>
        <v>9346</v>
      </c>
      <c r="T97" s="55" t="n">
        <f aca="false">C97+DatosMinisterio!C97</f>
        <v>48</v>
      </c>
      <c r="U97" s="55" t="n">
        <f aca="false">D97+DatosMinisterio!D97</f>
        <v>423.957992007992</v>
      </c>
      <c r="V97" s="55" t="n">
        <f aca="false">E97+DatosMinisterio!E97</f>
        <v>300.007992007992</v>
      </c>
      <c r="W97" s="55" t="n">
        <f aca="false">F97+DatosMinisterio!F97</f>
        <v>160</v>
      </c>
      <c r="X97" s="55" t="n">
        <f aca="false">G97+DatosMinisterio!G97</f>
        <v>450</v>
      </c>
      <c r="Y97" s="55" t="n">
        <f aca="false">H97+DatosMinisterio!H97</f>
        <v>40</v>
      </c>
      <c r="Z97" s="55" t="n">
        <f aca="false">X97+0.33*Y97</f>
        <v>463.2</v>
      </c>
      <c r="AC97" s="61" t="n">
        <f aca="false">IF(T97&gt;0,S97/T97,0)</f>
        <v>194.708333333333</v>
      </c>
      <c r="AD97" s="62" t="n">
        <f aca="false">EXP((((AC97-AC112)/AC113+2)/4-1.9)^3)</f>
        <v>0.0705542539916422</v>
      </c>
      <c r="AE97" s="63" t="n">
        <f aca="false">S97/U97</f>
        <v>22.0446369125737</v>
      </c>
      <c r="AF97" s="62" t="n">
        <f aca="false">EXP((((AE97-AE112)/AE113+2)/4-1.9)^3)</f>
        <v>0.206363277003024</v>
      </c>
      <c r="AG97" s="62" t="n">
        <f aca="false">V97/U97</f>
        <v>0.707636128256633</v>
      </c>
      <c r="AH97" s="62" t="n">
        <f aca="false">EXP((((AG97-AG112)/AG113+2)/4-1.9)^3)</f>
        <v>0.0967895386023498</v>
      </c>
      <c r="AI97" s="62" t="n">
        <f aca="false">W97/U97</f>
        <v>0.377395881233874</v>
      </c>
      <c r="AJ97" s="62" t="n">
        <f aca="false">EXP((((AI97-AI112)/AI113+2)/4-1.9)^3)</f>
        <v>0.498608597231518</v>
      </c>
      <c r="AK97" s="62" t="n">
        <f aca="false">Z97/U97</f>
        <v>1.09256107617207</v>
      </c>
      <c r="AL97" s="62" t="n">
        <f aca="false">EXP((((AK97-AK112)/AK113+2)/4-1.9)^3)</f>
        <v>0.496099506219534</v>
      </c>
      <c r="AM97" s="62" t="n">
        <f aca="false">0.01*AD97+0.15*AF97+0.24*AH97+0.25*AJ97+0.35*AL97</f>
        <v>0.35317649983965</v>
      </c>
      <c r="AO97" s="54" t="n">
        <f aca="false">0.01*AD97/$AM$112</f>
        <v>0.000230185147845822</v>
      </c>
      <c r="AP97" s="53" t="n">
        <f aca="false">AO97*$J$112</f>
        <v>2693.1358453566</v>
      </c>
      <c r="AQ97" s="54" t="n">
        <f aca="false">0.15*AF97/$AM$112</f>
        <v>0.0100989859730888</v>
      </c>
      <c r="AR97" s="53" t="n">
        <f aca="false">AQ97*$J$112</f>
        <v>118156.802818991</v>
      </c>
      <c r="AS97" s="54" t="n">
        <f aca="false">0.24*AH97/$AM$112</f>
        <v>0.00757868323769676</v>
      </c>
      <c r="AT97" s="53" t="n">
        <f aca="false">AS97*$J$112</f>
        <v>88669.5934948647</v>
      </c>
      <c r="AU97" s="54" t="n">
        <f aca="false">0.25*AJ97/$AM$112</f>
        <v>0.0406680983702735</v>
      </c>
      <c r="AV97" s="53" t="n">
        <f aca="false">AU97*$J$112</f>
        <v>475811.382743215</v>
      </c>
      <c r="AW97" s="54" t="n">
        <f aca="false">0.35*AL97/$AM$112</f>
        <v>0.0566488285307622</v>
      </c>
      <c r="AX97" s="53" t="n">
        <f aca="false">AW97*$J$112</f>
        <v>662783.816164552</v>
      </c>
    </row>
    <row r="98" customFormat="false" ht="13.8" hidden="false" customHeight="false" outlineLevel="0" collapsed="false">
      <c r="A98" s="60" t="s">
        <v>35</v>
      </c>
      <c r="B98" s="53"/>
      <c r="C98" s="53"/>
      <c r="D98" s="53"/>
      <c r="E98" s="53"/>
      <c r="F98" s="53"/>
      <c r="G98" s="53"/>
      <c r="H98" s="53"/>
      <c r="I98" s="54" t="n">
        <f aca="false">AO98+AQ98+AS98+AU98+AW98</f>
        <v>0.0083698992537501</v>
      </c>
      <c r="J98" s="53" t="n">
        <f aca="false">ROUND(AP98+AR98+AT98+AV98+AX98,0)</f>
        <v>97927</v>
      </c>
      <c r="K98" s="54" t="n">
        <f aca="false">I98-DatosMinisterio!J98</f>
        <v>0</v>
      </c>
      <c r="L98" s="53" t="n">
        <f aca="false">J98-DatosMinisterio!K98</f>
        <v>0</v>
      </c>
      <c r="M98" s="54" t="n">
        <f aca="false">P133/P$145</f>
        <v>0.00952970100280072</v>
      </c>
      <c r="N98" s="53" t="n">
        <f aca="false">ROUND((N$112-N$111-N$110)*M98,0)</f>
        <v>2068370</v>
      </c>
      <c r="O98" s="53" t="n">
        <f aca="false">N98-DatosMinisterio!L98</f>
        <v>0</v>
      </c>
      <c r="P98" s="55" t="n">
        <f aca="false">N98+J98</f>
        <v>2166297</v>
      </c>
      <c r="Q98" s="53" t="n">
        <f aca="false">P98-DatosMinisterio!M98</f>
        <v>0</v>
      </c>
      <c r="S98" s="55" t="n">
        <f aca="false">B98+DatosMinisterio!B98</f>
        <v>2962</v>
      </c>
      <c r="T98" s="55" t="n">
        <f aca="false">C98+DatosMinisterio!C98</f>
        <v>27</v>
      </c>
      <c r="U98" s="55" t="n">
        <f aca="false">D98+DatosMinisterio!D98</f>
        <v>268.07780907203</v>
      </c>
      <c r="V98" s="55" t="n">
        <f aca="false">E98+DatosMinisterio!E98</f>
        <v>129.128011363636</v>
      </c>
      <c r="W98" s="55" t="n">
        <f aca="false">F98+DatosMinisterio!F98</f>
        <v>27</v>
      </c>
      <c r="X98" s="55" t="n">
        <f aca="false">G98+DatosMinisterio!G98</f>
        <v>106</v>
      </c>
      <c r="Y98" s="55" t="n">
        <f aca="false">H98+DatosMinisterio!H98</f>
        <v>15</v>
      </c>
      <c r="Z98" s="55" t="n">
        <f aca="false">X98+0.33*Y98</f>
        <v>110.95</v>
      </c>
      <c r="AC98" s="61" t="n">
        <f aca="false">IF(T98&gt;0,S98/T98,0)</f>
        <v>109.703703703704</v>
      </c>
      <c r="AD98" s="62" t="n">
        <f aca="false">EXP((((AC98-AC112)/AC113+2)/4-1.9)^3)</f>
        <v>0.0145986349840463</v>
      </c>
      <c r="AE98" s="63" t="n">
        <f aca="false">S98/U98</f>
        <v>11.0490309147675</v>
      </c>
      <c r="AF98" s="62" t="n">
        <f aca="false">EXP((((AE98-AE112)/AE113+2)/4-1.9)^3)</f>
        <v>0.015543857350701</v>
      </c>
      <c r="AG98" s="62" t="n">
        <f aca="false">V98/U98</f>
        <v>0.481681090317105</v>
      </c>
      <c r="AH98" s="62" t="n">
        <f aca="false">EXP((((AG98-AG112)/AG113+2)/4-1.9)^3)</f>
        <v>0.00257983221638491</v>
      </c>
      <c r="AI98" s="62" t="n">
        <f aca="false">W98/U98</f>
        <v>0.100717027244673</v>
      </c>
      <c r="AJ98" s="62" t="n">
        <f aca="false">EXP((((AI98-AI112)/AI113+2)/4-1.9)^3)</f>
        <v>0.0330993260289543</v>
      </c>
      <c r="AK98" s="62" t="n">
        <f aca="false">Z98/U98</f>
        <v>0.413872376770241</v>
      </c>
      <c r="AL98" s="62" t="n">
        <f aca="false">EXP((((AK98-AK112)/AK113+2)/4-1.9)^3)</f>
        <v>0.0408088465915301</v>
      </c>
      <c r="AM98" s="62" t="n">
        <f aca="false">0.01*AD98+0.15*AF98+0.24*AH98+0.25*AJ98+0.35*AL98</f>
        <v>0.0256546524986521</v>
      </c>
      <c r="AO98" s="54" t="n">
        <f aca="false">0.01*AD98/$AM$112</f>
        <v>4.76284385708048E-005</v>
      </c>
      <c r="AP98" s="53" t="n">
        <f aca="false">AO98*$J$112</f>
        <v>557.246444324525</v>
      </c>
      <c r="AQ98" s="54" t="n">
        <f aca="false">0.15*AF98/$AM$112</f>
        <v>0.000760683778781641</v>
      </c>
      <c r="AR98" s="53" t="n">
        <f aca="false">AQ98*$J$112</f>
        <v>8899.8998014864</v>
      </c>
      <c r="AS98" s="54" t="n">
        <f aca="false">0.24*AH98/$AM$112</f>
        <v>0.000202002524825671</v>
      </c>
      <c r="AT98" s="53" t="n">
        <f aca="false">AS98*$J$112</f>
        <v>2363.40287612707</v>
      </c>
      <c r="AU98" s="54" t="n">
        <f aca="false">0.25*AJ98/$AM$112</f>
        <v>0.0026996859950055</v>
      </c>
      <c r="AV98" s="53" t="n">
        <f aca="false">AU98*$J$112</f>
        <v>31585.969783013</v>
      </c>
      <c r="AW98" s="54" t="n">
        <f aca="false">0.35*AL98/$AM$112</f>
        <v>0.00465989851656649</v>
      </c>
      <c r="AX98" s="53" t="n">
        <f aca="false">AW98*$J$112</f>
        <v>54520.1975372237</v>
      </c>
    </row>
    <row r="99" customFormat="false" ht="13.8" hidden="false" customHeight="false" outlineLevel="0" collapsed="false">
      <c r="A99" s="60" t="s">
        <v>36</v>
      </c>
      <c r="B99" s="53"/>
      <c r="C99" s="53"/>
      <c r="D99" s="53"/>
      <c r="E99" s="53"/>
      <c r="F99" s="53"/>
      <c r="G99" s="53"/>
      <c r="H99" s="53"/>
      <c r="I99" s="54" t="n">
        <f aca="false">AO99+AQ99+AS99+AU99+AW99</f>
        <v>0.0852199426688166</v>
      </c>
      <c r="J99" s="53" t="n">
        <f aca="false">ROUND(AP99+AR99+AT99+AV99+AX99,0)</f>
        <v>997062</v>
      </c>
      <c r="K99" s="54" t="n">
        <f aca="false">I99-DatosMinisterio!J99</f>
        <v>4.71844785465692E-016</v>
      </c>
      <c r="L99" s="53" t="n">
        <f aca="false">J99-DatosMinisterio!K99</f>
        <v>0</v>
      </c>
      <c r="M99" s="54" t="n">
        <f aca="false">P134/P$145</f>
        <v>0.069756223259074</v>
      </c>
      <c r="N99" s="53" t="n">
        <f aca="false">ROUND((N$112-N$111-N$110)*M99,0)</f>
        <v>15140210</v>
      </c>
      <c r="O99" s="53" t="n">
        <f aca="false">N99-DatosMinisterio!L99</f>
        <v>0</v>
      </c>
      <c r="P99" s="55" t="n">
        <f aca="false">N99+J99</f>
        <v>16137272</v>
      </c>
      <c r="Q99" s="53" t="n">
        <f aca="false">P99-DatosMinisterio!M99</f>
        <v>0</v>
      </c>
      <c r="S99" s="55" t="n">
        <f aca="false">B99+DatosMinisterio!B99</f>
        <v>9342</v>
      </c>
      <c r="T99" s="55" t="n">
        <f aca="false">C99+DatosMinisterio!C99</f>
        <v>41</v>
      </c>
      <c r="U99" s="55" t="n">
        <f aca="false">D99+DatosMinisterio!D99</f>
        <v>464.999993629302</v>
      </c>
      <c r="V99" s="55" t="n">
        <f aca="false">E99+DatosMinisterio!E99</f>
        <v>427.796129992939</v>
      </c>
      <c r="W99" s="55" t="n">
        <f aca="false">F99+DatosMinisterio!F99</f>
        <v>124</v>
      </c>
      <c r="X99" s="55" t="n">
        <f aca="false">G99+DatosMinisterio!G99</f>
        <v>312</v>
      </c>
      <c r="Y99" s="55" t="n">
        <f aca="false">H99+DatosMinisterio!H99</f>
        <v>43</v>
      </c>
      <c r="Z99" s="55" t="n">
        <f aca="false">X99+0.33*Y99</f>
        <v>326.19</v>
      </c>
      <c r="AC99" s="61" t="n">
        <f aca="false">IF(T99&gt;0,S99/T99,0)</f>
        <v>227.853658536585</v>
      </c>
      <c r="AD99" s="62" t="n">
        <f aca="false">EXP((((AC99-AC112)/AC113+2)/4-1.9)^3)</f>
        <v>0.114958241892138</v>
      </c>
      <c r="AE99" s="63" t="n">
        <f aca="false">S99/U99</f>
        <v>20.0903228558911</v>
      </c>
      <c r="AF99" s="62" t="n">
        <f aca="false">EXP((((AE99-AE112)/AE113+2)/4-1.9)^3)</f>
        <v>0.146353730566937</v>
      </c>
      <c r="AG99" s="62" t="n">
        <f aca="false">V99/U99</f>
        <v>0.919991690008448</v>
      </c>
      <c r="AH99" s="62" t="n">
        <f aca="false">EXP((((AG99-AG112)/AG113+2)/4-1.9)^3)</f>
        <v>0.518078907577576</v>
      </c>
      <c r="AI99" s="62" t="n">
        <f aca="false">W99/U99</f>
        <v>0.266666670320114</v>
      </c>
      <c r="AJ99" s="62" t="n">
        <f aca="false">EXP((((AI99-AI112)/AI113+2)/4-1.9)^3)</f>
        <v>0.232815784617329</v>
      </c>
      <c r="AK99" s="62" t="n">
        <f aca="false">Z99/U99</f>
        <v>0.70148388057837</v>
      </c>
      <c r="AL99" s="62" t="n">
        <f aca="false">EXP((((AK99-AK112)/AK113+2)/4-1.9)^3)</f>
        <v>0.158751076451204</v>
      </c>
      <c r="AM99" s="62" t="n">
        <f aca="false">0.01*AD99+0.15*AF99+0.24*AH99+0.25*AJ99+0.35*AL99</f>
        <v>0.261208402734834</v>
      </c>
      <c r="AO99" s="54" t="n">
        <f aca="false">0.01*AD99/$AM$112</f>
        <v>0.000375054350502695</v>
      </c>
      <c r="AP99" s="53" t="n">
        <f aca="false">AO99*$J$112</f>
        <v>4388.08639370727</v>
      </c>
      <c r="AQ99" s="54" t="n">
        <f aca="false">0.15*AF99/$AM$112</f>
        <v>0.00716224462787078</v>
      </c>
      <c r="AR99" s="53" t="n">
        <f aca="false">AQ99*$J$112</f>
        <v>83797.3167297972</v>
      </c>
      <c r="AS99" s="54" t="n">
        <f aca="false">0.24*AH99/$AM$112</f>
        <v>0.0405659122810107</v>
      </c>
      <c r="AT99" s="53" t="n">
        <f aca="false">AS99*$J$112</f>
        <v>474615.818987405</v>
      </c>
      <c r="AU99" s="54" t="n">
        <f aca="false">0.25*AJ99/$AM$112</f>
        <v>0.0189891936952976</v>
      </c>
      <c r="AV99" s="53" t="n">
        <f aca="false">AU99*$J$112</f>
        <v>222171.059661415</v>
      </c>
      <c r="AW99" s="54" t="n">
        <f aca="false">0.35*AL99/$AM$112</f>
        <v>0.0181275377141347</v>
      </c>
      <c r="AX99" s="53" t="n">
        <f aca="false">AW99*$J$112</f>
        <v>212089.798420398</v>
      </c>
    </row>
    <row r="100" customFormat="false" ht="13.8" hidden="false" customHeight="false" outlineLevel="0" collapsed="false">
      <c r="A100" s="60" t="s">
        <v>37</v>
      </c>
      <c r="B100" s="53"/>
      <c r="C100" s="53"/>
      <c r="D100" s="53"/>
      <c r="E100" s="53"/>
      <c r="F100" s="53"/>
      <c r="G100" s="53"/>
      <c r="H100" s="53"/>
      <c r="I100" s="54" t="n">
        <f aca="false">AO100+AQ100+AS100+AU100+AW100</f>
        <v>0.00946637444002655</v>
      </c>
      <c r="J100" s="53" t="n">
        <f aca="false">ROUND(AP100+AR100+AT100+AV100+AX100,0)</f>
        <v>110755</v>
      </c>
      <c r="K100" s="54" t="n">
        <f aca="false">I100-DatosMinisterio!J100</f>
        <v>-3.46944695195361E-017</v>
      </c>
      <c r="L100" s="53" t="n">
        <f aca="false">J100-DatosMinisterio!K100</f>
        <v>0</v>
      </c>
      <c r="M100" s="54" t="n">
        <f aca="false">P135/P$145</f>
        <v>0.00767049457976021</v>
      </c>
      <c r="N100" s="53" t="n">
        <f aca="false">ROUND((N$112-N$111-N$110)*M100,0)</f>
        <v>1664839</v>
      </c>
      <c r="O100" s="53" t="n">
        <f aca="false">N100-DatosMinisterio!L100</f>
        <v>-4</v>
      </c>
      <c r="P100" s="55" t="n">
        <f aca="false">N100+J100</f>
        <v>1775594</v>
      </c>
      <c r="Q100" s="53" t="n">
        <f aca="false">P100-DatosMinisterio!M100</f>
        <v>-4</v>
      </c>
      <c r="S100" s="55" t="n">
        <f aca="false">B100+DatosMinisterio!B100</f>
        <v>6359</v>
      </c>
      <c r="T100" s="55" t="n">
        <f aca="false">C100+DatosMinisterio!C100</f>
        <v>71</v>
      </c>
      <c r="U100" s="55" t="n">
        <f aca="false">D100+DatosMinisterio!D100</f>
        <v>317.727272727273</v>
      </c>
      <c r="V100" s="55" t="n">
        <f aca="false">E100+DatosMinisterio!E100</f>
        <v>138.045454545455</v>
      </c>
      <c r="W100" s="55" t="n">
        <f aca="false">F100+DatosMinisterio!F100</f>
        <v>5</v>
      </c>
      <c r="X100" s="55" t="n">
        <f aca="false">G100+DatosMinisterio!G100</f>
        <v>78</v>
      </c>
      <c r="Y100" s="55" t="n">
        <f aca="false">H100+DatosMinisterio!H100</f>
        <v>3</v>
      </c>
      <c r="Z100" s="55" t="n">
        <f aca="false">X100+0.33*Y100</f>
        <v>78.99</v>
      </c>
      <c r="AC100" s="61" t="n">
        <f aca="false">IF(T100&gt;0,S100/T100,0)</f>
        <v>89.5633802816901</v>
      </c>
      <c r="AD100" s="62" t="n">
        <f aca="false">EXP((((AC100-AC112)/AC113+2)/4-1.9)^3)</f>
        <v>0.00933189423425115</v>
      </c>
      <c r="AE100" s="63" t="n">
        <f aca="false">S100/U100</f>
        <v>20.0140200286123</v>
      </c>
      <c r="AF100" s="62" t="n">
        <f aca="false">EXP((((AE100-AE112)/AE113+2)/4-1.9)^3)</f>
        <v>0.144269823713473</v>
      </c>
      <c r="AG100" s="62" t="n">
        <f aca="false">V100/U100</f>
        <v>0.434477825464951</v>
      </c>
      <c r="AH100" s="62" t="n">
        <f aca="false">EXP((((AG100-AG112)/AG113+2)/4-1.9)^3)</f>
        <v>0.000894511167324482</v>
      </c>
      <c r="AI100" s="62" t="n">
        <f aca="false">W100/U100</f>
        <v>0.0157367668097282</v>
      </c>
      <c r="AJ100" s="62" t="n">
        <f aca="false">EXP((((AI100-AI112)/AI113+2)/4-1.9)^3)</f>
        <v>0.0076785738032509</v>
      </c>
      <c r="AK100" s="62" t="n">
        <f aca="false">Z100/U100</f>
        <v>0.248609442060086</v>
      </c>
      <c r="AL100" s="62" t="n">
        <f aca="false">EXP((((AK100-AK112)/AK113+2)/4-1.9)^3)</f>
        <v>0.0147067134134598</v>
      </c>
      <c r="AM100" s="62" t="n">
        <f aca="false">0.01*AD100+0.15*AF100+0.24*AH100+0.25*AJ100+0.35*AL100</f>
        <v>0.0290154683250449</v>
      </c>
      <c r="AO100" s="54" t="n">
        <f aca="false">0.01*AD100/$AM$112</f>
        <v>3.04455554763166E-005</v>
      </c>
      <c r="AP100" s="53" t="n">
        <f aca="false">AO100*$J$112</f>
        <v>356.208980259581</v>
      </c>
      <c r="AQ100" s="54" t="n">
        <f aca="false">0.15*AF100/$AM$112</f>
        <v>0.00706026259701723</v>
      </c>
      <c r="AR100" s="53" t="n">
        <f aca="false">AQ100*$J$112</f>
        <v>82604.1404304388</v>
      </c>
      <c r="AS100" s="54" t="n">
        <f aca="false">0.24*AH100/$AM$112</f>
        <v>7.00408007686279E-005</v>
      </c>
      <c r="AT100" s="53" t="n">
        <f aca="false">AS100*$J$112</f>
        <v>819.468123607245</v>
      </c>
      <c r="AU100" s="54" t="n">
        <f aca="false">0.25*AJ100/$AM$112</f>
        <v>0.000626288829570694</v>
      </c>
      <c r="AV100" s="53" t="n">
        <f aca="false">AU100*$J$112</f>
        <v>7327.49663585161</v>
      </c>
      <c r="AW100" s="54" t="n">
        <f aca="false">0.35*AL100/$AM$112</f>
        <v>0.00167933665719368</v>
      </c>
      <c r="AX100" s="53" t="n">
        <f aca="false">AW100*$J$112</f>
        <v>19648.0172167273</v>
      </c>
    </row>
    <row r="101" customFormat="false" ht="13.8" hidden="false" customHeight="false" outlineLevel="0" collapsed="false">
      <c r="A101" s="60" t="s">
        <v>38</v>
      </c>
      <c r="B101" s="53"/>
      <c r="C101" s="53"/>
      <c r="D101" s="53"/>
      <c r="E101" s="53"/>
      <c r="F101" s="53"/>
      <c r="G101" s="53"/>
      <c r="H101" s="53"/>
      <c r="I101" s="54" t="n">
        <f aca="false">AO101+AQ101+AS101+AU101+AW101</f>
        <v>0.063110454444994</v>
      </c>
      <c r="J101" s="53" t="n">
        <f aca="false">ROUND(AP101+AR101+AT101+AV101+AX101,0)</f>
        <v>738384</v>
      </c>
      <c r="K101" s="54" t="n">
        <f aca="false">I101-DatosMinisterio!J101</f>
        <v>0</v>
      </c>
      <c r="L101" s="53" t="n">
        <f aca="false">J101-DatosMinisterio!K101</f>
        <v>0</v>
      </c>
      <c r="M101" s="54" t="n">
        <f aca="false">P136/P$145</f>
        <v>0.0450545077711645</v>
      </c>
      <c r="N101" s="53" t="n">
        <f aca="false">ROUND((N$112-N$111-N$110)*M101,0)</f>
        <v>9778837</v>
      </c>
      <c r="O101" s="53" t="n">
        <f aca="false">N101-DatosMinisterio!L101</f>
        <v>1</v>
      </c>
      <c r="P101" s="55" t="n">
        <f aca="false">N101+J101</f>
        <v>10517221</v>
      </c>
      <c r="Q101" s="53" t="n">
        <f aca="false">P101-DatosMinisterio!M101</f>
        <v>1</v>
      </c>
      <c r="S101" s="55" t="n">
        <f aca="false">B101+DatosMinisterio!B101</f>
        <v>8525</v>
      </c>
      <c r="T101" s="55" t="n">
        <f aca="false">C101+DatosMinisterio!C101</f>
        <v>63</v>
      </c>
      <c r="U101" s="55" t="n">
        <f aca="false">D101+DatosMinisterio!D101</f>
        <v>358.227272727273</v>
      </c>
      <c r="V101" s="55" t="n">
        <f aca="false">E101+DatosMinisterio!E101</f>
        <v>305.340909090909</v>
      </c>
      <c r="W101" s="55" t="n">
        <f aca="false">F101+DatosMinisterio!F101</f>
        <v>36</v>
      </c>
      <c r="X101" s="55" t="n">
        <f aca="false">G101+DatosMinisterio!G101</f>
        <v>248</v>
      </c>
      <c r="Y101" s="55" t="n">
        <f aca="false">H101+DatosMinisterio!H101</f>
        <v>32</v>
      </c>
      <c r="Z101" s="55" t="n">
        <f aca="false">X101+0.33*Y101</f>
        <v>258.56</v>
      </c>
      <c r="AC101" s="61" t="n">
        <f aca="false">IF(T101&gt;0,S101/T101,0)</f>
        <v>135.31746031746</v>
      </c>
      <c r="AD101" s="62" t="n">
        <f aca="false">EXP((((AC101-AC112)/AC113+2)/4-1.9)^3)</f>
        <v>0.0247179445787105</v>
      </c>
      <c r="AE101" s="63" t="n">
        <f aca="false">S101/U101</f>
        <v>23.7977414033752</v>
      </c>
      <c r="AF101" s="62" t="n">
        <f aca="false">EXP((((AE101-AE112)/AE113+2)/4-1.9)^3)</f>
        <v>0.270609515056182</v>
      </c>
      <c r="AG101" s="62" t="n">
        <f aca="false">V101/U101</f>
        <v>0.852366450957999</v>
      </c>
      <c r="AH101" s="62" t="n">
        <f aca="false">EXP((((AG101-AG112)/AG113+2)/4-1.9)^3)</f>
        <v>0.35126054077677</v>
      </c>
      <c r="AI101" s="62" t="n">
        <f aca="false">W101/U101</f>
        <v>0.100494861058241</v>
      </c>
      <c r="AJ101" s="62" t="n">
        <f aca="false">EXP((((AI101-AI112)/AI113+2)/4-1.9)^3)</f>
        <v>0.0329877496394191</v>
      </c>
      <c r="AK101" s="62" t="n">
        <f aca="false">Z101/U101</f>
        <v>0.721776424311635</v>
      </c>
      <c r="AL101" s="62" t="n">
        <f aca="false">EXP((((AK101-AK112)/AK113+2)/4-1.9)^3)</f>
        <v>0.171578114923196</v>
      </c>
      <c r="AM101" s="62" t="n">
        <f aca="false">0.01*AD101+0.15*AF101+0.24*AH101+0.25*AJ101+0.35*AL101</f>
        <v>0.193440414123613</v>
      </c>
      <c r="AO101" s="54" t="n">
        <f aca="false">0.01*AD101/$AM$112</f>
        <v>8.06429578005218E-005</v>
      </c>
      <c r="AP101" s="53" t="n">
        <f aca="false">AO101*$J$112</f>
        <v>943.511961395676</v>
      </c>
      <c r="AQ101" s="54" t="n">
        <f aca="false">0.15*AF101/$AM$112</f>
        <v>0.0132430621204794</v>
      </c>
      <c r="AR101" s="53" t="n">
        <f aca="false">AQ101*$J$112</f>
        <v>154942.078725409</v>
      </c>
      <c r="AS101" s="54" t="n">
        <f aca="false">0.24*AH101/$AM$112</f>
        <v>0.0275039266731723</v>
      </c>
      <c r="AT101" s="53" t="n">
        <f aca="false">AS101*$J$112</f>
        <v>321792.311557795</v>
      </c>
      <c r="AU101" s="54" t="n">
        <f aca="false">0.25*AJ101/$AM$112</f>
        <v>0.00269058547084565</v>
      </c>
      <c r="AV101" s="53" t="n">
        <f aca="false">AU101*$J$112</f>
        <v>31479.4948516119</v>
      </c>
      <c r="AW101" s="54" t="n">
        <f aca="false">0.35*AL101/$AM$112</f>
        <v>0.0195922372226962</v>
      </c>
      <c r="AX101" s="53" t="n">
        <f aca="false">AW101*$J$112</f>
        <v>229226.589330232</v>
      </c>
    </row>
    <row r="102" customFormat="false" ht="13.8" hidden="false" customHeight="false" outlineLevel="0" collapsed="false">
      <c r="A102" s="60" t="s">
        <v>39</v>
      </c>
      <c r="B102" s="53"/>
      <c r="C102" s="53"/>
      <c r="D102" s="53"/>
      <c r="E102" s="53"/>
      <c r="F102" s="53"/>
      <c r="G102" s="53"/>
      <c r="H102" s="53"/>
      <c r="I102" s="54" t="n">
        <f aca="false">AO102+AQ102+AS102+AU102+AW102</f>
        <v>0.00260270710548616</v>
      </c>
      <c r="J102" s="53" t="n">
        <f aca="false">ROUND(AP102+AR102+AT102+AV102+AX102,0)</f>
        <v>30451</v>
      </c>
      <c r="K102" s="54" t="n">
        <f aca="false">I102-DatosMinisterio!J102</f>
        <v>-2.03830008427275E-017</v>
      </c>
      <c r="L102" s="53" t="n">
        <f aca="false">J102-DatosMinisterio!K102</f>
        <v>0</v>
      </c>
      <c r="M102" s="54" t="n">
        <f aca="false">P137/P$145</f>
        <v>0.0111972453180673</v>
      </c>
      <c r="N102" s="53" t="n">
        <f aca="false">ROUND((N$112-N$111-N$110)*M102,0)</f>
        <v>2430301</v>
      </c>
      <c r="O102" s="53" t="n">
        <f aca="false">N102-DatosMinisterio!L102</f>
        <v>-1</v>
      </c>
      <c r="P102" s="55" t="n">
        <f aca="false">N102+J102</f>
        <v>2460752</v>
      </c>
      <c r="Q102" s="53" t="n">
        <f aca="false">P102-DatosMinisterio!M102</f>
        <v>-1</v>
      </c>
      <c r="S102" s="55" t="n">
        <f aca="false">B102+DatosMinisterio!B102</f>
        <v>4326</v>
      </c>
      <c r="T102" s="55" t="n">
        <f aca="false">C102+DatosMinisterio!C102</f>
        <v>39</v>
      </c>
      <c r="U102" s="55" t="n">
        <f aca="false">D102+DatosMinisterio!D102</f>
        <v>441.078692556321</v>
      </c>
      <c r="V102" s="55" t="n">
        <f aca="false">E102+DatosMinisterio!E102</f>
        <v>227.296225023853</v>
      </c>
      <c r="W102" s="55" t="n">
        <f aca="false">F102+DatosMinisterio!F102</f>
        <v>16</v>
      </c>
      <c r="X102" s="55" t="n">
        <f aca="false">G102+DatosMinisterio!G102</f>
        <v>52</v>
      </c>
      <c r="Y102" s="55" t="n">
        <f aca="false">H102+DatosMinisterio!H102</f>
        <v>18</v>
      </c>
      <c r="Z102" s="55" t="n">
        <f aca="false">X102+0.33*Y102</f>
        <v>57.94</v>
      </c>
      <c r="AC102" s="61" t="n">
        <f aca="false">IF(T102&gt;0,S102/T102,0)</f>
        <v>110.923076923077</v>
      </c>
      <c r="AD102" s="62" t="n">
        <f aca="false">EXP((((AC102-AC112)/AC113+2)/4-1.9)^3)</f>
        <v>0.0149852024633788</v>
      </c>
      <c r="AE102" s="63" t="n">
        <f aca="false">S102/U102</f>
        <v>9.80777369890208</v>
      </c>
      <c r="AF102" s="62" t="n">
        <f aca="false">EXP((((AE102-AE112)/AE113+2)/4-1.9)^3)</f>
        <v>0.0103988765287837</v>
      </c>
      <c r="AG102" s="62" t="n">
        <f aca="false">V102/U102</f>
        <v>0.515318986973803</v>
      </c>
      <c r="AH102" s="62" t="n">
        <f aca="false">EXP((((AG102-AG112)/AG113+2)/4-1.9)^3)</f>
        <v>0.00512244858928062</v>
      </c>
      <c r="AI102" s="62" t="n">
        <f aca="false">W102/U102</f>
        <v>0.0362747062372707</v>
      </c>
      <c r="AJ102" s="62" t="n">
        <f aca="false">EXP((((AI102-AI112)/AI113+2)/4-1.9)^3)</f>
        <v>0.0112868605303014</v>
      </c>
      <c r="AK102" s="62" t="n">
        <f aca="false">Z102/U102</f>
        <v>0.131359779961717</v>
      </c>
      <c r="AL102" s="62" t="n">
        <f aca="false">EXP((((AK102-AK112)/AK113+2)/4-1.9)^3)</f>
        <v>0.00633369815479726</v>
      </c>
      <c r="AM102" s="62" t="n">
        <f aca="false">0.01*AD102+0.15*AF102+0.24*AH102+0.25*AJ102+0.35*AL102</f>
        <v>0.0079775806521331</v>
      </c>
      <c r="AO102" s="54" t="n">
        <f aca="false">0.01*AD102/$AM$112</f>
        <v>4.88896253504577E-005</v>
      </c>
      <c r="AP102" s="53" t="n">
        <f aca="false">AO102*$J$112</f>
        <v>572.002163169809</v>
      </c>
      <c r="AQ102" s="54" t="n">
        <f aca="false">0.15*AF102/$AM$112</f>
        <v>0.000508899207868901</v>
      </c>
      <c r="AR102" s="53" t="n">
        <f aca="false">AQ102*$J$112</f>
        <v>5954.0535573707</v>
      </c>
      <c r="AS102" s="54" t="n">
        <f aca="false">0.24*AH102/$AM$112</f>
        <v>0.000401091025126572</v>
      </c>
      <c r="AT102" s="53" t="n">
        <f aca="false">AS102*$J$112</f>
        <v>4692.71204996558</v>
      </c>
      <c r="AU102" s="54" t="n">
        <f aca="false">0.25*AJ102/$AM$112</f>
        <v>0.000920592137573439</v>
      </c>
      <c r="AV102" s="53" t="n">
        <f aca="false">AU102*$J$112</f>
        <v>10770.8064914471</v>
      </c>
      <c r="AW102" s="54" t="n">
        <f aca="false">0.35*AL102/$AM$112</f>
        <v>0.00072323510956679</v>
      </c>
      <c r="AX102" s="53" t="n">
        <f aca="false">AW102*$J$112</f>
        <v>8461.75531489699</v>
      </c>
    </row>
    <row r="103" customFormat="false" ht="13.8" hidden="false" customHeight="false" outlineLevel="0" collapsed="false">
      <c r="A103" s="60" t="s">
        <v>40</v>
      </c>
      <c r="B103" s="53"/>
      <c r="C103" s="53"/>
      <c r="D103" s="53"/>
      <c r="E103" s="53"/>
      <c r="F103" s="53"/>
      <c r="G103" s="53"/>
      <c r="H103" s="53"/>
      <c r="I103" s="54" t="n">
        <f aca="false">AO103+AQ103+AS103+AU103+AW103</f>
        <v>0.00699187273380498</v>
      </c>
      <c r="J103" s="53" t="n">
        <f aca="false">ROUND(AP103+AR103+AT103+AV103+AX103,0)</f>
        <v>81804</v>
      </c>
      <c r="K103" s="54" t="n">
        <f aca="false">I103-DatosMinisterio!J103</f>
        <v>-1.16226472890446E-016</v>
      </c>
      <c r="L103" s="53" t="n">
        <f aca="false">J103-DatosMinisterio!K103</f>
        <v>0</v>
      </c>
      <c r="M103" s="54" t="n">
        <f aca="false">P138/P$145</f>
        <v>0.0199238192632476</v>
      </c>
      <c r="N103" s="53" t="n">
        <f aca="false">ROUND((N$112-N$111-N$110)*M103,0)</f>
        <v>4324357</v>
      </c>
      <c r="O103" s="53" t="n">
        <f aca="false">N103-DatosMinisterio!L103</f>
        <v>1</v>
      </c>
      <c r="P103" s="55" t="n">
        <f aca="false">N103+J103</f>
        <v>4406161</v>
      </c>
      <c r="Q103" s="53" t="n">
        <f aca="false">P103-DatosMinisterio!M103</f>
        <v>1</v>
      </c>
      <c r="S103" s="55" t="n">
        <f aca="false">B103+DatosMinisterio!B103</f>
        <v>4548</v>
      </c>
      <c r="T103" s="55" t="n">
        <f aca="false">C103+DatosMinisterio!C103</f>
        <v>24</v>
      </c>
      <c r="U103" s="55" t="n">
        <f aca="false">D103+DatosMinisterio!D103</f>
        <v>325.96198488263</v>
      </c>
      <c r="V103" s="55" t="n">
        <f aca="false">E103+DatosMinisterio!E103</f>
        <v>212.827439428084</v>
      </c>
      <c r="W103" s="55" t="n">
        <f aca="false">F103+DatosMinisterio!F103</f>
        <v>3</v>
      </c>
      <c r="X103" s="55" t="n">
        <f aca="false">G103+DatosMinisterio!G103</f>
        <v>33</v>
      </c>
      <c r="Y103" s="55" t="n">
        <f aca="false">H103+DatosMinisterio!H103</f>
        <v>8</v>
      </c>
      <c r="Z103" s="55" t="n">
        <f aca="false">X103+0.33*Y103</f>
        <v>35.64</v>
      </c>
      <c r="AC103" s="61" t="n">
        <f aca="false">IF(T103&gt;0,S103/T103,0)</f>
        <v>189.5</v>
      </c>
      <c r="AD103" s="62" t="n">
        <f aca="false">EXP((((AC103-AC112)/AC113+2)/4-1.9)^3)</f>
        <v>0.0649465205665518</v>
      </c>
      <c r="AE103" s="63" t="n">
        <f aca="false">S103/U103</f>
        <v>13.9525472629503</v>
      </c>
      <c r="AF103" s="62" t="n">
        <f aca="false">EXP((((AE103-AE112)/AE113+2)/4-1.9)^3)</f>
        <v>0.0362453653091992</v>
      </c>
      <c r="AG103" s="62" t="n">
        <f aca="false">V103/U103</f>
        <v>0.652921043859508</v>
      </c>
      <c r="AH103" s="62" t="n">
        <f aca="false">EXP((((AG103-AG112)/AG113+2)/4-1.9)^3)</f>
        <v>0.0490968803215553</v>
      </c>
      <c r="AI103" s="62" t="n">
        <f aca="false">W103/U103</f>
        <v>0.00920352721830497</v>
      </c>
      <c r="AJ103" s="62" t="n">
        <f aca="false">EXP((((AI103-AI112)/AI113+2)/4-1.9)^3)</f>
        <v>0.00676273927163122</v>
      </c>
      <c r="AK103" s="62" t="n">
        <f aca="false">Z103/U103</f>
        <v>0.109337903353463</v>
      </c>
      <c r="AL103" s="62" t="n">
        <f aca="false">EXP((((AK103-AK112)/AK113+2)/4-1.9)^3)</f>
        <v>0.00534470023741507</v>
      </c>
      <c r="AM103" s="62" t="n">
        <f aca="false">0.01*AD103+0.15*AF103+0.24*AH103+0.25*AJ103+0.35*AL103</f>
        <v>0.0214308511802217</v>
      </c>
      <c r="AO103" s="54" t="n">
        <f aca="false">0.01*AD103/$AM$112</f>
        <v>0.000211889766993417</v>
      </c>
      <c r="AP103" s="53" t="n">
        <f aca="false">AO103*$J$112</f>
        <v>2479.08230437374</v>
      </c>
      <c r="AQ103" s="54" t="n">
        <f aca="false">0.15*AF103/$AM$112</f>
        <v>0.00177377216122478</v>
      </c>
      <c r="AR103" s="53" t="n">
        <f aca="false">AQ103*$J$112</f>
        <v>20752.9001484047</v>
      </c>
      <c r="AS103" s="54" t="n">
        <f aca="false">0.24*AH103/$AM$112</f>
        <v>0.00384431736414065</v>
      </c>
      <c r="AT103" s="53" t="n">
        <f aca="false">AS103*$J$112</f>
        <v>44978.0057105535</v>
      </c>
      <c r="AU103" s="54" t="n">
        <f aca="false">0.25*AJ103/$AM$112</f>
        <v>0.000551590460891125</v>
      </c>
      <c r="AV103" s="53" t="n">
        <f aca="false">AU103*$J$112</f>
        <v>6453.53558248533</v>
      </c>
      <c r="AW103" s="54" t="n">
        <f aca="false">0.35*AL103/$AM$112</f>
        <v>0.000610302980555011</v>
      </c>
      <c r="AX103" s="53" t="n">
        <f aca="false">AW103*$J$112</f>
        <v>7140.4643125002</v>
      </c>
    </row>
    <row r="104" customFormat="false" ht="13.8" hidden="false" customHeight="false" outlineLevel="0" collapsed="false">
      <c r="A104" s="60" t="s">
        <v>41</v>
      </c>
      <c r="B104" s="53"/>
      <c r="C104" s="53"/>
      <c r="D104" s="53"/>
      <c r="E104" s="53"/>
      <c r="F104" s="53"/>
      <c r="G104" s="53"/>
      <c r="H104" s="53"/>
      <c r="I104" s="54" t="n">
        <f aca="false">AO104+AQ104+AS104+AU104+AW104</f>
        <v>0.01782880746471</v>
      </c>
      <c r="J104" s="53" t="n">
        <f aca="false">ROUND(AP104+AR104+AT104+AV104+AX104,0)</f>
        <v>208595</v>
      </c>
      <c r="K104" s="54" t="n">
        <f aca="false">I104-DatosMinisterio!J104</f>
        <v>7.97972798949331E-017</v>
      </c>
      <c r="L104" s="53" t="n">
        <f aca="false">J104-DatosMinisterio!K104</f>
        <v>0</v>
      </c>
      <c r="M104" s="54" t="n">
        <f aca="false">P139/P$145</f>
        <v>0.0131905689614895</v>
      </c>
      <c r="N104" s="53" t="n">
        <f aca="false">ROUND((N$112-N$111-N$110)*M104,0)</f>
        <v>2862941</v>
      </c>
      <c r="O104" s="53" t="n">
        <f aca="false">N104-DatosMinisterio!L104</f>
        <v>-1</v>
      </c>
      <c r="P104" s="55" t="n">
        <f aca="false">N104+J104</f>
        <v>3071536</v>
      </c>
      <c r="Q104" s="53" t="n">
        <f aca="false">P104-DatosMinisterio!M104</f>
        <v>-1</v>
      </c>
      <c r="R104" s="36"/>
      <c r="S104" s="55" t="n">
        <f aca="false">B104+DatosMinisterio!B104</f>
        <v>7747</v>
      </c>
      <c r="T104" s="55" t="n">
        <f aca="false">C104+DatosMinisterio!C104</f>
        <v>52</v>
      </c>
      <c r="U104" s="55" t="n">
        <f aca="false">D104+DatosMinisterio!D104</f>
        <v>421.979979467411</v>
      </c>
      <c r="V104" s="55" t="n">
        <f aca="false">E104+DatosMinisterio!E104</f>
        <v>309.352322895154</v>
      </c>
      <c r="W104" s="55" t="n">
        <f aca="false">F104+DatosMinisterio!F104</f>
        <v>30</v>
      </c>
      <c r="X104" s="55" t="n">
        <f aca="false">G104+DatosMinisterio!G104</f>
        <v>65</v>
      </c>
      <c r="Y104" s="55" t="n">
        <f aca="false">H104+DatosMinisterio!H104</f>
        <v>18</v>
      </c>
      <c r="Z104" s="55" t="n">
        <f aca="false">X104+0.33*Y104</f>
        <v>70.94</v>
      </c>
      <c r="AC104" s="61" t="n">
        <f aca="false">IF(T104&gt;0,S104/T104,0)</f>
        <v>148.980769230769</v>
      </c>
      <c r="AD104" s="62" t="n">
        <f aca="false">EXP((((AC104-AC112)/AC113+2)/4-1.9)^3)</f>
        <v>0.0321248779779025</v>
      </c>
      <c r="AE104" s="63" t="n">
        <f aca="false">S104/U104</f>
        <v>18.3586908785996</v>
      </c>
      <c r="AF104" s="62" t="n">
        <f aca="false">EXP((((AE104-AE112)/AE113+2)/4-1.9)^3)</f>
        <v>0.10382902214124</v>
      </c>
      <c r="AG104" s="62" t="n">
        <f aca="false">V104/U104</f>
        <v>0.733097156139003</v>
      </c>
      <c r="AH104" s="62" t="n">
        <f aca="false">EXP((((AG104-AG112)/AG113+2)/4-1.9)^3)</f>
        <v>0.127758794035551</v>
      </c>
      <c r="AI104" s="62" t="n">
        <f aca="false">W104/U104</f>
        <v>0.0710934202088535</v>
      </c>
      <c r="AJ104" s="62" t="n">
        <f aca="false">EXP((((AI104-AI112)/AI113+2)/4-1.9)^3)</f>
        <v>0.0206830698052864</v>
      </c>
      <c r="AK104" s="62" t="n">
        <f aca="false">Z104/U104</f>
        <v>0.168112240987202</v>
      </c>
      <c r="AL104" s="62" t="n">
        <f aca="false">EXP((((AK104-AK112)/AK113+2)/4-1.9)^3)</f>
        <v>0.00833930256540413</v>
      </c>
      <c r="AM104" s="62" t="n">
        <f aca="false">0.01*AD104+0.15*AF104+0.24*AH104+0.25*AJ104+0.35*AL104</f>
        <v>0.0546472360187103</v>
      </c>
      <c r="AO104" s="54" t="n">
        <f aca="false">0.01*AD104/$AM$112</f>
        <v>0.00010480827687227</v>
      </c>
      <c r="AP104" s="53" t="n">
        <f aca="false">AO104*$J$112</f>
        <v>1226.24300471301</v>
      </c>
      <c r="AQ104" s="54" t="n">
        <f aca="false">0.15*AF104/$AM$112</f>
        <v>0.00508117458412207</v>
      </c>
      <c r="AR104" s="53" t="n">
        <f aca="false">AQ104*$J$112</f>
        <v>59449.0719191832</v>
      </c>
      <c r="AS104" s="54" t="n">
        <f aca="false">0.24*AH104/$AM$112</f>
        <v>0.0100035958927701</v>
      </c>
      <c r="AT104" s="53" t="n">
        <f aca="false">AS104*$J$112</f>
        <v>117040.751470753</v>
      </c>
      <c r="AU104" s="54" t="n">
        <f aca="false">0.25*AJ104/$AM$112</f>
        <v>0.00168697676315849</v>
      </c>
      <c r="AV104" s="53" t="n">
        <f aca="false">AU104*$J$112</f>
        <v>19737.4054480216</v>
      </c>
      <c r="AW104" s="54" t="n">
        <f aca="false">0.35*AL104/$AM$112</f>
        <v>0.000952251947787009</v>
      </c>
      <c r="AX104" s="53" t="n">
        <f aca="false">AW104*$J$112</f>
        <v>11141.2220918509</v>
      </c>
    </row>
    <row r="105" customFormat="false" ht="13.8" hidden="false" customHeight="false" outlineLevel="0" collapsed="false">
      <c r="A105" s="60" t="s">
        <v>42</v>
      </c>
      <c r="B105" s="53"/>
      <c r="C105" s="53"/>
      <c r="D105" s="53"/>
      <c r="E105" s="53"/>
      <c r="F105" s="53"/>
      <c r="G105" s="53"/>
      <c r="H105" s="53"/>
      <c r="I105" s="54" t="n">
        <f aca="false">AO105+AQ105+AS105+AU105+AW105</f>
        <v>0.0237867168570178</v>
      </c>
      <c r="J105" s="53" t="n">
        <f aca="false">ROUND(AP105+AR105+AT105+AV105+AX105,0)</f>
        <v>278301</v>
      </c>
      <c r="K105" s="54" t="n">
        <f aca="false">I105-DatosMinisterio!J105</f>
        <v>0</v>
      </c>
      <c r="L105" s="53" t="n">
        <f aca="false">J105-DatosMinisterio!K105</f>
        <v>0</v>
      </c>
      <c r="M105" s="54" t="n">
        <f aca="false">P140/P$145</f>
        <v>0.0192702397547961</v>
      </c>
      <c r="N105" s="53" t="n">
        <f aca="false">ROUND((N$112-N$111-N$110)*M105,0)</f>
        <v>4182501</v>
      </c>
      <c r="O105" s="53" t="n">
        <f aca="false">N105-DatosMinisterio!L105</f>
        <v>0</v>
      </c>
      <c r="P105" s="55" t="n">
        <f aca="false">N105+J105</f>
        <v>4460802</v>
      </c>
      <c r="Q105" s="53" t="n">
        <f aca="false">P105-DatosMinisterio!M105</f>
        <v>0</v>
      </c>
      <c r="S105" s="55" t="n">
        <f aca="false">B105+DatosMinisterio!B105</f>
        <v>7970</v>
      </c>
      <c r="T105" s="55" t="n">
        <f aca="false">C105+DatosMinisterio!C105</f>
        <v>36</v>
      </c>
      <c r="U105" s="55" t="n">
        <f aca="false">D105+DatosMinisterio!D105</f>
        <v>297.300837347872</v>
      </c>
      <c r="V105" s="55" t="n">
        <f aca="false">E105+DatosMinisterio!E105</f>
        <v>175.72560295201</v>
      </c>
      <c r="W105" s="55" t="n">
        <f aca="false">F105+DatosMinisterio!F105</f>
        <v>13</v>
      </c>
      <c r="X105" s="55" t="n">
        <f aca="false">G105+DatosMinisterio!G105</f>
        <v>61</v>
      </c>
      <c r="Y105" s="55" t="n">
        <f aca="false">H105+DatosMinisterio!H105</f>
        <v>5</v>
      </c>
      <c r="Z105" s="55" t="n">
        <f aca="false">X105+0.33*Y105</f>
        <v>62.65</v>
      </c>
      <c r="AC105" s="61" t="n">
        <f aca="false">IF(T105&gt;0,S105/T105,0)</f>
        <v>221.388888888889</v>
      </c>
      <c r="AD105" s="62" t="n">
        <f aca="false">EXP((((AC105-AC112)/AC113+2)/4-1.9)^3)</f>
        <v>0.10505779798002</v>
      </c>
      <c r="AE105" s="63" t="n">
        <f aca="false">S105/U105</f>
        <v>26.8078626050901</v>
      </c>
      <c r="AF105" s="62" t="n">
        <f aca="false">EXP((((AE105-AE112)/AE113+2)/4-1.9)^3)</f>
        <v>0.39956190256595</v>
      </c>
      <c r="AG105" s="62" t="n">
        <f aca="false">V105/U105</f>
        <v>0.591069989979185</v>
      </c>
      <c r="AH105" s="62" t="n">
        <f aca="false">EXP((((AG105-AG112)/AG113+2)/4-1.9)^3)</f>
        <v>0.0197126447482274</v>
      </c>
      <c r="AI105" s="62" t="n">
        <f aca="false">W105/U105</f>
        <v>0.043726752053472</v>
      </c>
      <c r="AJ105" s="62" t="n">
        <f aca="false">EXP((((AI105-AI112)/AI113+2)/4-1.9)^3)</f>
        <v>0.012912780313369</v>
      </c>
      <c r="AK105" s="62" t="n">
        <f aca="false">Z105/U105</f>
        <v>0.210729308934617</v>
      </c>
      <c r="AL105" s="62" t="n">
        <f aca="false">EXP((((AK105-AK112)/AK113+2)/4-1.9)^3)</f>
        <v>0.0113279537150098</v>
      </c>
      <c r="AM105" s="62" t="n">
        <f aca="false">0.01*AD105+0.15*AF105+0.24*AH105+0.25*AJ105+0.35*AL105</f>
        <v>0.072908876982863</v>
      </c>
      <c r="AO105" s="54" t="n">
        <f aca="false">0.01*AD105/$AM$112</f>
        <v>0.000342753886438258</v>
      </c>
      <c r="AP105" s="53" t="n">
        <f aca="false">AO105*$J$112</f>
        <v>4010.17522781461</v>
      </c>
      <c r="AQ105" s="54" t="n">
        <f aca="false">0.15*AF105/$AM$112</f>
        <v>0.0195537215147784</v>
      </c>
      <c r="AR105" s="53" t="n">
        <f aca="false">AQ105*$J$112</f>
        <v>228775.960631668</v>
      </c>
      <c r="AS105" s="54" t="n">
        <f aca="false">0.24*AH105/$AM$112</f>
        <v>0.00154351278538314</v>
      </c>
      <c r="AT105" s="53" t="n">
        <f aca="false">AS105*$J$112</f>
        <v>18058.8958452951</v>
      </c>
      <c r="AU105" s="54" t="n">
        <f aca="false">0.25*AJ105/$AM$112</f>
        <v>0.00105320731117275</v>
      </c>
      <c r="AV105" s="53" t="n">
        <f aca="false">AU105*$J$112</f>
        <v>12322.3865173561</v>
      </c>
      <c r="AW105" s="54" t="n">
        <f aca="false">0.35*AL105/$AM$112</f>
        <v>0.00129352135924527</v>
      </c>
      <c r="AX105" s="53" t="n">
        <f aca="false">AW105*$J$112</f>
        <v>15134.0291583503</v>
      </c>
    </row>
    <row r="106" customFormat="false" ht="13.8" hidden="false" customHeight="false" outlineLevel="0" collapsed="false">
      <c r="A106" s="60" t="s">
        <v>43</v>
      </c>
      <c r="B106" s="53"/>
      <c r="C106" s="53"/>
      <c r="D106" s="53"/>
      <c r="E106" s="53"/>
      <c r="F106" s="53"/>
      <c r="G106" s="53"/>
      <c r="H106" s="53"/>
      <c r="I106" s="54" t="n">
        <f aca="false">AO106+AQ106+AS106+AU106+AW106</f>
        <v>0.00564587295741438</v>
      </c>
      <c r="J106" s="53" t="n">
        <f aca="false">ROUND(AP106+AR106+AT106+AV106+AX106,0)</f>
        <v>66056</v>
      </c>
      <c r="K106" s="54" t="n">
        <f aca="false">I106-DatosMinisterio!J106</f>
        <v>0</v>
      </c>
      <c r="L106" s="53" t="n">
        <f aca="false">J106-DatosMinisterio!K106</f>
        <v>0</v>
      </c>
      <c r="M106" s="54" t="n">
        <f aca="false">P141/P$145</f>
        <v>0.0121667738317072</v>
      </c>
      <c r="N106" s="53" t="n">
        <f aca="false">ROUND((N$112-N$111-N$110)*M106,0)</f>
        <v>2640732</v>
      </c>
      <c r="O106" s="53" t="n">
        <f aca="false">N106-DatosMinisterio!L106</f>
        <v>0</v>
      </c>
      <c r="P106" s="55" t="n">
        <f aca="false">N106+J106</f>
        <v>2706788</v>
      </c>
      <c r="Q106" s="53" t="n">
        <f aca="false">P106-DatosMinisterio!M106</f>
        <v>0</v>
      </c>
      <c r="S106" s="55" t="n">
        <f aca="false">B106+DatosMinisterio!B106</f>
        <v>4150</v>
      </c>
      <c r="T106" s="55" t="n">
        <f aca="false">C106+DatosMinisterio!C106</f>
        <v>43</v>
      </c>
      <c r="U106" s="55" t="n">
        <f aca="false">D106+DatosMinisterio!D106</f>
        <v>430.322988394584</v>
      </c>
      <c r="V106" s="55" t="n">
        <f aca="false">E106+DatosMinisterio!E106</f>
        <v>254.293442940039</v>
      </c>
      <c r="W106" s="55" t="n">
        <f aca="false">F106+DatosMinisterio!F106</f>
        <v>36</v>
      </c>
      <c r="X106" s="55" t="n">
        <f aca="false">G106+DatosMinisterio!G106</f>
        <v>97</v>
      </c>
      <c r="Y106" s="55" t="n">
        <f aca="false">H106+DatosMinisterio!H106</f>
        <v>11</v>
      </c>
      <c r="Z106" s="55" t="n">
        <f aca="false">X106+0.33*Y106</f>
        <v>100.63</v>
      </c>
      <c r="AC106" s="61" t="n">
        <f aca="false">IF(T106&gt;0,S106/T106,0)</f>
        <v>96.5116279069767</v>
      </c>
      <c r="AD106" s="62" t="n">
        <f aca="false">EXP((((AC106-AC112)/AC113+2)/4-1.9)^3)</f>
        <v>0.0109267688631026</v>
      </c>
      <c r="AE106" s="63" t="n">
        <f aca="false">S106/U106</f>
        <v>9.64391889794803</v>
      </c>
      <c r="AF106" s="62" t="n">
        <f aca="false">EXP((((AE106-AE112)/AE113+2)/4-1.9)^3)</f>
        <v>0.0098431757961393</v>
      </c>
      <c r="AG106" s="62" t="n">
        <f aca="false">V106/U106</f>
        <v>0.590936226504509</v>
      </c>
      <c r="AH106" s="62" t="n">
        <f aca="false">EXP((((AG106-AG112)/AG113+2)/4-1.9)^3)</f>
        <v>0.0196703036549514</v>
      </c>
      <c r="AI106" s="62" t="n">
        <f aca="false">W106/U106</f>
        <v>0.0836580916448504</v>
      </c>
      <c r="AJ106" s="62" t="n">
        <f aca="false">EXP((((AI106-AI112)/AI113+2)/4-1.9)^3)</f>
        <v>0.0253733149013114</v>
      </c>
      <c r="AK106" s="62" t="n">
        <f aca="false">Z106/U106</f>
        <v>0.233847604506147</v>
      </c>
      <c r="AL106" s="62" t="n">
        <f aca="false">EXP((((AK106-AK112)/AK113+2)/4-1.9)^3)</f>
        <v>0.0133007704490852</v>
      </c>
      <c r="AM106" s="62" t="n">
        <f aca="false">0.01*AD106+0.15*AF106+0.24*AH106+0.25*AJ106+0.35*AL106</f>
        <v>0.0173052153177479</v>
      </c>
      <c r="AO106" s="54" t="n">
        <f aca="false">0.01*AD106/$AM$112</f>
        <v>3.56488767711772E-005</v>
      </c>
      <c r="AP106" s="53" t="n">
        <f aca="false">AO106*$J$112</f>
        <v>417.087152571039</v>
      </c>
      <c r="AQ106" s="54" t="n">
        <f aca="false">0.15*AF106/$AM$112</f>
        <v>0.000481704379478338</v>
      </c>
      <c r="AR106" s="53" t="n">
        <f aca="false">AQ106*$J$112</f>
        <v>5635.87765491847</v>
      </c>
      <c r="AS106" s="54" t="n">
        <f aca="false">0.24*AH106/$AM$112</f>
        <v>0.00154019745049767</v>
      </c>
      <c r="AT106" s="53" t="n">
        <f aca="false">AS106*$J$112</f>
        <v>18020.1068647593</v>
      </c>
      <c r="AU106" s="54" t="n">
        <f aca="false">0.25*AJ106/$AM$112</f>
        <v>0.00206952802682487</v>
      </c>
      <c r="AV106" s="53" t="n">
        <f aca="false">AU106*$J$112</f>
        <v>24213.2047361514</v>
      </c>
      <c r="AW106" s="54" t="n">
        <f aca="false">0.35*AL106/$AM$112</f>
        <v>0.00151879422384233</v>
      </c>
      <c r="AX106" s="53" t="n">
        <f aca="false">AW106*$J$112</f>
        <v>17769.6919381177</v>
      </c>
    </row>
    <row r="107" customFormat="false" ht="13.8" hidden="false" customHeight="false" outlineLevel="0" collapsed="false">
      <c r="A107" s="60" t="s">
        <v>44</v>
      </c>
      <c r="B107" s="53"/>
      <c r="C107" s="53"/>
      <c r="D107" s="53"/>
      <c r="E107" s="53"/>
      <c r="F107" s="53"/>
      <c r="G107" s="53"/>
      <c r="H107" s="53"/>
      <c r="I107" s="54" t="n">
        <f aca="false">AO107+AQ107+AS107+AU107+AW107</f>
        <v>0.0139071564182123</v>
      </c>
      <c r="J107" s="53" t="n">
        <f aca="false">ROUND(AP107+AR107+AT107+AV107+AX107,0)</f>
        <v>162712</v>
      </c>
      <c r="K107" s="54" t="n">
        <f aca="false">I107-DatosMinisterio!J107</f>
        <v>-9.54097911787244E-017</v>
      </c>
      <c r="L107" s="53" t="n">
        <f aca="false">J107-DatosMinisterio!K107</f>
        <v>0</v>
      </c>
      <c r="M107" s="54" t="n">
        <f aca="false">P142/P$145</f>
        <v>0.0109306410313639</v>
      </c>
      <c r="N107" s="53" t="n">
        <f aca="false">ROUND((N$112-N$111-N$110)*M107,0)</f>
        <v>2372436</v>
      </c>
      <c r="O107" s="53" t="n">
        <f aca="false">N107-DatosMinisterio!L107</f>
        <v>0</v>
      </c>
      <c r="P107" s="55" t="n">
        <f aca="false">N107+J107</f>
        <v>2535148</v>
      </c>
      <c r="Q107" s="53" t="n">
        <f aca="false">P107-DatosMinisterio!M107</f>
        <v>0</v>
      </c>
      <c r="S107" s="55" t="n">
        <f aca="false">B107+DatosMinisterio!B107</f>
        <v>6955</v>
      </c>
      <c r="T107" s="55" t="n">
        <f aca="false">C107+DatosMinisterio!C107</f>
        <v>28</v>
      </c>
      <c r="U107" s="55" t="n">
        <f aca="false">D107+DatosMinisterio!D107</f>
        <v>405.875247376136</v>
      </c>
      <c r="V107" s="55" t="n">
        <f aca="false">E107+DatosMinisterio!E107</f>
        <v>281.932065557954</v>
      </c>
      <c r="W107" s="55" t="n">
        <f aca="false">F107+DatosMinisterio!F107</f>
        <v>22</v>
      </c>
      <c r="X107" s="55" t="n">
        <f aca="false">G107+DatosMinisterio!G107</f>
        <v>95</v>
      </c>
      <c r="Y107" s="55" t="n">
        <f aca="false">H107+DatosMinisterio!H107</f>
        <v>24</v>
      </c>
      <c r="Z107" s="55" t="n">
        <f aca="false">X107+0.33*Y107</f>
        <v>102.92</v>
      </c>
      <c r="AC107" s="61" t="n">
        <f aca="false">IF(T107&gt;0,S107/T107,0)</f>
        <v>248.392857142857</v>
      </c>
      <c r="AD107" s="62" t="n">
        <f aca="false">EXP((((AC107-AC112)/AC113+2)/4-1.9)^3)</f>
        <v>0.15061309731202</v>
      </c>
      <c r="AE107" s="63" t="n">
        <f aca="false">S107/U107</f>
        <v>17.1358072337794</v>
      </c>
      <c r="AF107" s="62" t="n">
        <f aca="false">EXP((((AE107-AE112)/AE113+2)/4-1.9)^3)</f>
        <v>0.0796125373117837</v>
      </c>
      <c r="AG107" s="62" t="n">
        <f aca="false">V107/U107</f>
        <v>0.694627394453251</v>
      </c>
      <c r="AH107" s="62" t="n">
        <f aca="false">EXP((((AG107-AG112)/AG113+2)/4-1.9)^3)</f>
        <v>0.083224052853853</v>
      </c>
      <c r="AI107" s="62" t="n">
        <f aca="false">W107/U107</f>
        <v>0.0542038474684611</v>
      </c>
      <c r="AJ107" s="62" t="n">
        <f aca="false">EXP((((AI107-AI112)/AI113+2)/4-1.9)^3)</f>
        <v>0.0155309065395603</v>
      </c>
      <c r="AK107" s="62" t="n">
        <f aca="false">Z107/U107</f>
        <v>0.253575453702455</v>
      </c>
      <c r="AL107" s="62" t="n">
        <f aca="false">EXP((((AK107-AK112)/AK113+2)/4-1.9)^3)</f>
        <v>0.0152069648445264</v>
      </c>
      <c r="AM107" s="62" t="n">
        <f aca="false">0.01*AD107+0.15*AF107+0.24*AH107+0.25*AJ107+0.35*AL107</f>
        <v>0.0426269485852868</v>
      </c>
      <c r="AO107" s="54" t="n">
        <f aca="false">0.01*AD107/$AM$112</f>
        <v>0.000491379273550129</v>
      </c>
      <c r="AP107" s="53" t="n">
        <f aca="false">AO107*$J$112</f>
        <v>5749.0726384724</v>
      </c>
      <c r="AQ107" s="54" t="n">
        <f aca="false">0.15*AF107/$AM$112</f>
        <v>0.00389607060553672</v>
      </c>
      <c r="AR107" s="53" t="n">
        <f aca="false">AQ107*$J$112</f>
        <v>45583.5118034597</v>
      </c>
      <c r="AS107" s="54" t="n">
        <f aca="false">0.24*AH107/$AM$112</f>
        <v>0.0065164969628378</v>
      </c>
      <c r="AT107" s="53" t="n">
        <f aca="false">AS107*$J$112</f>
        <v>76242.1542876031</v>
      </c>
      <c r="AU107" s="54" t="n">
        <f aca="false">0.25*AJ107/$AM$112</f>
        <v>0.00126674998874335</v>
      </c>
      <c r="AV107" s="53" t="n">
        <f aca="false">AU107*$J$112</f>
        <v>14820.8076572987</v>
      </c>
      <c r="AW107" s="54" t="n">
        <f aca="false">0.35*AL107/$AM$112</f>
        <v>0.00173645958754431</v>
      </c>
      <c r="AX107" s="53" t="n">
        <f aca="false">AW107*$J$112</f>
        <v>20316.3479616029</v>
      </c>
    </row>
    <row r="108" customFormat="false" ht="13.8" hidden="false" customHeight="false" outlineLevel="0" collapsed="false">
      <c r="A108" s="60" t="s">
        <v>45</v>
      </c>
      <c r="B108" s="53"/>
      <c r="C108" s="53"/>
      <c r="D108" s="53"/>
      <c r="E108" s="53"/>
      <c r="F108" s="53"/>
      <c r="G108" s="53"/>
      <c r="H108" s="53"/>
      <c r="I108" s="54" t="n">
        <f aca="false">AO108+AQ108+AS108+AU108+AW108</f>
        <v>0.0143306671360642</v>
      </c>
      <c r="J108" s="53" t="n">
        <f aca="false">ROUND(AP108+AR108+AT108+AV108+AX108,0)</f>
        <v>167667</v>
      </c>
      <c r="K108" s="54" t="n">
        <f aca="false">I108-DatosMinisterio!J108</f>
        <v>0</v>
      </c>
      <c r="L108" s="53" t="n">
        <f aca="false">J108-DatosMinisterio!K108</f>
        <v>0</v>
      </c>
      <c r="M108" s="54" t="n">
        <f aca="false">P143/P$145</f>
        <v>0.00853265746457424</v>
      </c>
      <c r="N108" s="53" t="n">
        <f aca="false">ROUND((N$112-N$111-N$110)*M108,0)</f>
        <v>1851967</v>
      </c>
      <c r="O108" s="53" t="n">
        <f aca="false">N108-DatosMinisterio!L108</f>
        <v>-2</v>
      </c>
      <c r="P108" s="55" t="n">
        <f aca="false">N108+J108</f>
        <v>2019634</v>
      </c>
      <c r="Q108" s="53" t="n">
        <f aca="false">P108-DatosMinisterio!M108</f>
        <v>-2</v>
      </c>
      <c r="S108" s="55" t="n">
        <f aca="false">B108+DatosMinisterio!B108</f>
        <v>8404</v>
      </c>
      <c r="T108" s="55" t="n">
        <f aca="false">C108+DatosMinisterio!C108</f>
        <v>57</v>
      </c>
      <c r="U108" s="55" t="n">
        <f aca="false">D108+DatosMinisterio!D108</f>
        <v>492.287854220248</v>
      </c>
      <c r="V108" s="55" t="n">
        <f aca="false">E108+DatosMinisterio!E108</f>
        <v>340.622950932047</v>
      </c>
      <c r="W108" s="55" t="n">
        <f aca="false">F108+DatosMinisterio!F108</f>
        <v>42</v>
      </c>
      <c r="X108" s="55" t="n">
        <f aca="false">G108+DatosMinisterio!G108</f>
        <v>125</v>
      </c>
      <c r="Y108" s="55" t="n">
        <f aca="false">H108+DatosMinisterio!H108</f>
        <v>26</v>
      </c>
      <c r="Z108" s="55" t="n">
        <f aca="false">X108+0.33*Y108</f>
        <v>133.58</v>
      </c>
      <c r="AC108" s="61" t="n">
        <f aca="false">IF(T108&gt;0,S108/T108,0)</f>
        <v>147.438596491228</v>
      </c>
      <c r="AD108" s="62" t="n">
        <f aca="false">EXP((((AC108-AC112)/AC113+2)/4-1.9)^3)</f>
        <v>0.0312084245482418</v>
      </c>
      <c r="AE108" s="63" t="n">
        <f aca="false">S108/U108</f>
        <v>17.0713129075902</v>
      </c>
      <c r="AF108" s="62" t="n">
        <f aca="false">EXP((((AE108-AE112)/AE113+2)/4-1.9)^3)</f>
        <v>0.0784621876114226</v>
      </c>
      <c r="AG108" s="62" t="n">
        <f aca="false">V108/U108</f>
        <v>0.691918250698205</v>
      </c>
      <c r="AH108" s="62" t="n">
        <f aca="false">EXP((((AG108-AG112)/AG113+2)/4-1.9)^3)</f>
        <v>0.0805833304528924</v>
      </c>
      <c r="AI108" s="62" t="n">
        <f aca="false">W108/U108</f>
        <v>0.0853159379008553</v>
      </c>
      <c r="AJ108" s="62" t="n">
        <f aca="false">EXP((((AI108-AI112)/AI113+2)/4-1.9)^3)</f>
        <v>0.0260525739378608</v>
      </c>
      <c r="AK108" s="62" t="n">
        <f aca="false">Z108/U108</f>
        <v>0.271345309161816</v>
      </c>
      <c r="AL108" s="62" t="n">
        <f aca="false">EXP((((AK108-AK112)/AK113+2)/4-1.9)^3)</f>
        <v>0.0171157139015468</v>
      </c>
      <c r="AM108" s="62" t="n">
        <f aca="false">0.01*AD108+0.15*AF108+0.24*AH108+0.25*AJ108+0.35*AL108</f>
        <v>0.0439250550458966</v>
      </c>
      <c r="AO108" s="54" t="n">
        <f aca="false">0.01*AD108/$AM$112</f>
        <v>0.000101818322953612</v>
      </c>
      <c r="AP108" s="53" t="n">
        <f aca="false">AO108*$J$112</f>
        <v>1191.26093853863</v>
      </c>
      <c r="AQ108" s="54" t="n">
        <f aca="false">0.15*AF108/$AM$112</f>
        <v>0.00383977490381687</v>
      </c>
      <c r="AR108" s="53" t="n">
        <f aca="false">AQ108*$J$112</f>
        <v>44924.85952437</v>
      </c>
      <c r="AS108" s="54" t="n">
        <f aca="false">0.24*AH108/$AM$112</f>
        <v>0.00630972669732602</v>
      </c>
      <c r="AT108" s="53" t="n">
        <f aca="false">AS108*$J$112</f>
        <v>73822.9694747904</v>
      </c>
      <c r="AU108" s="54" t="n">
        <f aca="false">0.25*AJ108/$AM$112</f>
        <v>0.00212493054790186</v>
      </c>
      <c r="AV108" s="53" t="n">
        <f aca="false">AU108*$J$112</f>
        <v>24861.4069196195</v>
      </c>
      <c r="AW108" s="54" t="n">
        <f aca="false">0.35*AL108/$AM$112</f>
        <v>0.00195441666406588</v>
      </c>
      <c r="AX108" s="53" t="n">
        <f aca="false">AW108*$J$112</f>
        <v>22866.4169865711</v>
      </c>
    </row>
    <row r="109" customFormat="false" ht="13.8" hidden="false" customHeight="false" outlineLevel="0" collapsed="false">
      <c r="A109" s="60" t="s">
        <v>46</v>
      </c>
      <c r="B109" s="53"/>
      <c r="C109" s="53"/>
      <c r="D109" s="53"/>
      <c r="E109" s="53"/>
      <c r="F109" s="53"/>
      <c r="G109" s="53"/>
      <c r="H109" s="53"/>
      <c r="I109" s="54" t="n">
        <f aca="false">AO109+AQ109+AS109+AU109+AW109</f>
        <v>0.00894314373743506</v>
      </c>
      <c r="J109" s="53" t="n">
        <f aca="false">ROUND(AP109+AR109+AT109+AV109+AX109,0)</f>
        <v>104634</v>
      </c>
      <c r="K109" s="54" t="n">
        <f aca="false">I109-DatosMinisterio!J109</f>
        <v>0</v>
      </c>
      <c r="L109" s="53" t="n">
        <f aca="false">J109-DatosMinisterio!K109</f>
        <v>0</v>
      </c>
      <c r="M109" s="54" t="n">
        <f aca="false">P144/P$145</f>
        <v>0.00714483501179324</v>
      </c>
      <c r="N109" s="53" t="n">
        <f aca="false">ROUND((N$112-N$111-N$110)*M109,0)</f>
        <v>1550748</v>
      </c>
      <c r="O109" s="53" t="n">
        <f aca="false">N109-DatosMinisterio!L109</f>
        <v>-3</v>
      </c>
      <c r="P109" s="55" t="n">
        <f aca="false">N109+J109</f>
        <v>1655382</v>
      </c>
      <c r="Q109" s="53" t="n">
        <f aca="false">P109-DatosMinisterio!M109</f>
        <v>-3</v>
      </c>
      <c r="S109" s="55" t="n">
        <f aca="false">B109+DatosMinisterio!B109</f>
        <v>8844</v>
      </c>
      <c r="T109" s="55" t="n">
        <f aca="false">C109+DatosMinisterio!C109</f>
        <v>31</v>
      </c>
      <c r="U109" s="55" t="n">
        <f aca="false">D109+DatosMinisterio!D109</f>
        <v>497.693353453634</v>
      </c>
      <c r="V109" s="55" t="n">
        <f aca="false">E109+DatosMinisterio!E109</f>
        <v>285.649839454619</v>
      </c>
      <c r="W109" s="55" t="n">
        <f aca="false">F109+DatosMinisterio!F109</f>
        <v>24</v>
      </c>
      <c r="X109" s="55" t="n">
        <f aca="false">G109+DatosMinisterio!G109</f>
        <v>107</v>
      </c>
      <c r="Y109" s="55" t="n">
        <f aca="false">H109+DatosMinisterio!H109</f>
        <v>11</v>
      </c>
      <c r="Z109" s="55" t="n">
        <f aca="false">X109+0.33*Y109</f>
        <v>110.63</v>
      </c>
      <c r="AC109" s="61" t="n">
        <f aca="false">IF(T109&gt;0,S109/T109,0)</f>
        <v>285.290322580645</v>
      </c>
      <c r="AD109" s="62" t="n">
        <f aca="false">EXP((((AC109-AC112)/AC113+2)/4-1.9)^3)</f>
        <v>0.230843985849761</v>
      </c>
      <c r="AE109" s="63" t="n">
        <f aca="false">S109/U109</f>
        <v>17.7699781173066</v>
      </c>
      <c r="AF109" s="62" t="n">
        <f aca="false">EXP((((AE109-AE112)/AE113+2)/4-1.9)^3)</f>
        <v>0.0915919902792166</v>
      </c>
      <c r="AG109" s="62" t="n">
        <f aca="false">V109/U109</f>
        <v>0.573947466793387</v>
      </c>
      <c r="AH109" s="62" t="n">
        <f aca="false">EXP((((AG109-AG112)/AG113+2)/4-1.9)^3)</f>
        <v>0.014873628696111</v>
      </c>
      <c r="AI109" s="62" t="n">
        <f aca="false">W109/U109</f>
        <v>0.0482224643617546</v>
      </c>
      <c r="AJ109" s="62" t="n">
        <f aca="false">EXP((((AI109-AI112)/AI113+2)/4-1.9)^3)</f>
        <v>0.0139864567067881</v>
      </c>
      <c r="AK109" s="62" t="n">
        <f aca="false">Z109/U109</f>
        <v>0.222285468014205</v>
      </c>
      <c r="AL109" s="62" t="n">
        <f aca="false">EXP((((AK109-AK112)/AK113+2)/4-1.9)^3)</f>
        <v>0.0122805308282712</v>
      </c>
      <c r="AM109" s="62" t="n">
        <f aca="false">0.01*AD109+0.15*AF109+0.24*AH109+0.25*AJ109+0.35*AL109</f>
        <v>0.0274117092540387</v>
      </c>
      <c r="AO109" s="54" t="n">
        <f aca="false">0.01*AD109/$AM$112</f>
        <v>0.00075313470139505</v>
      </c>
      <c r="AP109" s="53" t="n">
        <f aca="false">AO109*$J$112</f>
        <v>8811.57659254151</v>
      </c>
      <c r="AQ109" s="54" t="n">
        <f aca="false">0.15*AF109/$AM$112</f>
        <v>0.00448231990938747</v>
      </c>
      <c r="AR109" s="53" t="n">
        <f aca="false">AQ109*$J$112</f>
        <v>52442.5512736054</v>
      </c>
      <c r="AS109" s="54" t="n">
        <f aca="false">0.24*AH109/$AM$112</f>
        <v>0.00116461471054275</v>
      </c>
      <c r="AT109" s="53" t="n">
        <f aca="false">AS109*$J$112</f>
        <v>13625.8383842084</v>
      </c>
      <c r="AU109" s="54" t="n">
        <f aca="false">0.25*AJ109/$AM$112</f>
        <v>0.00114077976264641</v>
      </c>
      <c r="AV109" s="53" t="n">
        <f aca="false">AU109*$J$112</f>
        <v>13346.9726400344</v>
      </c>
      <c r="AW109" s="54" t="n">
        <f aca="false">0.35*AL109/$AM$112</f>
        <v>0.00140229465346338</v>
      </c>
      <c r="AX109" s="53" t="n">
        <f aca="false">AW109*$J$112</f>
        <v>16406.6623426273</v>
      </c>
    </row>
    <row r="110" customFormat="false" ht="13.8" hidden="false" customHeight="false" outlineLevel="0" collapsed="false">
      <c r="A110" s="60" t="s">
        <v>47</v>
      </c>
      <c r="B110" s="53"/>
      <c r="C110" s="53"/>
      <c r="D110" s="53"/>
      <c r="E110" s="53"/>
      <c r="F110" s="53"/>
      <c r="G110" s="53"/>
      <c r="H110" s="53"/>
      <c r="I110" s="54" t="n">
        <f aca="false">AO110+AQ110+AS110+AU110+AW110</f>
        <v>0.0316946317861652</v>
      </c>
      <c r="J110" s="53" t="n">
        <f aca="false">ROUND(AP110+AR110+AT110+AV110+AX110,0)</f>
        <v>370823</v>
      </c>
      <c r="K110" s="54" t="n">
        <f aca="false">I110-DatosMinisterio!J110</f>
        <v>0</v>
      </c>
      <c r="L110" s="53" t="n">
        <f aca="false">J110-DatosMinisterio!K110</f>
        <v>0</v>
      </c>
      <c r="M110" s="54" t="n">
        <v>0</v>
      </c>
      <c r="N110" s="53" t="n">
        <f aca="false">DatosMinisterio!L110</f>
        <v>2626453</v>
      </c>
      <c r="O110" s="53" t="n">
        <v>0</v>
      </c>
      <c r="P110" s="55" t="n">
        <f aca="false">N110+J110</f>
        <v>2997276</v>
      </c>
      <c r="Q110" s="53" t="n">
        <f aca="false">P110-DatosMinisterio!M110</f>
        <v>0</v>
      </c>
      <c r="S110" s="55" t="n">
        <f aca="false">B110+DatosMinisterio!B110</f>
        <v>0</v>
      </c>
      <c r="T110" s="55" t="n">
        <f aca="false">C110+DatosMinisterio!C110</f>
        <v>0</v>
      </c>
      <c r="U110" s="55" t="n">
        <f aca="false">D110+DatosMinisterio!D110</f>
        <v>34.8609674534894</v>
      </c>
      <c r="V110" s="55" t="n">
        <f aca="false">E110+DatosMinisterio!E110</f>
        <v>29.0314219989439</v>
      </c>
      <c r="W110" s="55" t="n">
        <f aca="false">F110+DatosMinisterio!F110</f>
        <v>4</v>
      </c>
      <c r="X110" s="55" t="n">
        <f aca="false">G110+DatosMinisterio!G110</f>
        <v>14</v>
      </c>
      <c r="Y110" s="55" t="n">
        <f aca="false">H110+DatosMinisterio!H110</f>
        <v>0</v>
      </c>
      <c r="Z110" s="55" t="n">
        <f aca="false">X110+0.33*Y110</f>
        <v>14</v>
      </c>
      <c r="AC110" s="61" t="n">
        <f aca="false">IF(T110&gt;0,S110/T110,0)</f>
        <v>0</v>
      </c>
      <c r="AD110" s="62" t="n">
        <f aca="false">EXP((((AC110-AC112)/AC113+2)/4-1.9)^3)</f>
        <v>0.0008692139861122</v>
      </c>
      <c r="AE110" s="63" t="n">
        <f aca="false">S110/U110</f>
        <v>0</v>
      </c>
      <c r="AF110" s="62" t="n">
        <f aca="false">EXP((((AE110-AE112)/AE113+2)/4-1.9)^3)</f>
        <v>0.000169068040733733</v>
      </c>
      <c r="AG110" s="62" t="n">
        <f aca="false">V110/U110</f>
        <v>0.832777289892395</v>
      </c>
      <c r="AH110" s="62" t="n">
        <f aca="false">EXP((((AG110-AG112)/AG113+2)/4-1.9)^3)</f>
        <v>0.306639472703143</v>
      </c>
      <c r="AI110" s="62" t="n">
        <f aca="false">W110/U110</f>
        <v>0.114741508689818</v>
      </c>
      <c r="AJ110" s="62" t="n">
        <f aca="false">EXP((((AI110-AI112)/AI113+2)/4-1.9)^3)</f>
        <v>0.0407798248384232</v>
      </c>
      <c r="AK110" s="62" t="n">
        <f aca="false">Z110/U110</f>
        <v>0.401595280414361</v>
      </c>
      <c r="AL110" s="62" t="n">
        <f aca="false">EXP((((AK110-AK112)/AK113+2)/4-1.9)^3)</f>
        <v>0.0380714720657382</v>
      </c>
      <c r="AM110" s="62" t="n">
        <f aca="false">0.01*AD110+0.15*AF110+0.24*AH110+0.25*AJ110+0.35*AL110</f>
        <v>0.0971474972273398</v>
      </c>
      <c r="AO110" s="54" t="n">
        <f aca="false">0.01*AD110/$AM$112</f>
        <v>2.83583396582429E-006</v>
      </c>
      <c r="AP110" s="53" t="n">
        <f aca="false">AO110*$J$112</f>
        <v>33.1788830700607</v>
      </c>
      <c r="AQ110" s="54" t="n">
        <f aca="false">0.15*AF110/$AM$112</f>
        <v>8.27383532896E-006</v>
      </c>
      <c r="AR110" s="53" t="n">
        <f aca="false">AQ110*$J$112</f>
        <v>96.8027812025686</v>
      </c>
      <c r="AS110" s="54" t="n">
        <f aca="false">0.24*AH110/$AM$112</f>
        <v>0.0240100682919783</v>
      </c>
      <c r="AT110" s="53" t="n">
        <f aca="false">AS110*$J$112</f>
        <v>280914.629687131</v>
      </c>
      <c r="AU110" s="54" t="n">
        <f aca="false">0.25*AJ110/$AM$112</f>
        <v>0.00332613183418789</v>
      </c>
      <c r="AV110" s="53" t="n">
        <f aca="false">AU110*$J$112</f>
        <v>38915.3034105962</v>
      </c>
      <c r="AW110" s="54" t="n">
        <f aca="false">0.35*AL110/$AM$112</f>
        <v>0.00434732199070426</v>
      </c>
      <c r="AX110" s="53" t="n">
        <f aca="false">AW110*$J$112</f>
        <v>50863.0934447371</v>
      </c>
    </row>
    <row r="111" customFormat="false" ht="13.8" hidden="false" customHeight="false" outlineLevel="0" collapsed="false">
      <c r="A111" s="64" t="s">
        <v>48</v>
      </c>
      <c r="B111" s="66"/>
      <c r="C111" s="66"/>
      <c r="D111" s="66"/>
      <c r="E111" s="66"/>
      <c r="F111" s="66"/>
      <c r="G111" s="66"/>
      <c r="H111" s="66"/>
      <c r="I111" s="65" t="n">
        <f aca="false">AO111+AQ111+AS111+AU111+AW111</f>
        <v>0.0129037704319343</v>
      </c>
      <c r="J111" s="66" t="n">
        <f aca="false">ROUND(AP111+AR111+AT111+AV111+AX111,0)</f>
        <v>150972</v>
      </c>
      <c r="K111" s="65" t="n">
        <f aca="false">I111-DatosMinisterio!J111</f>
        <v>7.97972798949331E-017</v>
      </c>
      <c r="L111" s="66" t="n">
        <f aca="false">J111-DatosMinisterio!K111</f>
        <v>0</v>
      </c>
      <c r="M111" s="65" t="n">
        <v>0</v>
      </c>
      <c r="N111" s="66" t="n">
        <f aca="false">DatosMinisterio!L111</f>
        <v>2626453</v>
      </c>
      <c r="O111" s="66" t="n">
        <v>0</v>
      </c>
      <c r="P111" s="67" t="n">
        <f aca="false">N111+J111</f>
        <v>2777425</v>
      </c>
      <c r="Q111" s="66" t="n">
        <f aca="false">P111-DatosMinisterio!M111</f>
        <v>0</v>
      </c>
      <c r="S111" s="67" t="n">
        <f aca="false">B111+DatosMinisterio!B111</f>
        <v>0</v>
      </c>
      <c r="T111" s="67" t="n">
        <f aca="false">C111+DatosMinisterio!C111</f>
        <v>0</v>
      </c>
      <c r="U111" s="67" t="n">
        <f aca="false">D111+DatosMinisterio!D111</f>
        <v>15.3522727272727</v>
      </c>
      <c r="V111" s="67" t="n">
        <f aca="false">E111+DatosMinisterio!E111</f>
        <v>11.2840909090909</v>
      </c>
      <c r="W111" s="67" t="n">
        <f aca="false">F111+DatosMinisterio!F111</f>
        <v>1</v>
      </c>
      <c r="X111" s="67" t="n">
        <f aca="false">G111+DatosMinisterio!G111</f>
        <v>3</v>
      </c>
      <c r="Y111" s="67" t="n">
        <f aca="false">H111+DatosMinisterio!H111</f>
        <v>0</v>
      </c>
      <c r="Z111" s="67" t="n">
        <f aca="false">X111+0.33*Y111</f>
        <v>3</v>
      </c>
      <c r="AC111" s="68" t="n">
        <f aca="false">IF(T111&gt;0,S111/T111,0)</f>
        <v>0</v>
      </c>
      <c r="AD111" s="69" t="n">
        <f aca="false">EXP((((AC111-AC112)/AC113+2)/4-1.9)^3)</f>
        <v>0.0008692139861122</v>
      </c>
      <c r="AE111" s="70" t="n">
        <f aca="false">S111/U111</f>
        <v>0</v>
      </c>
      <c r="AF111" s="69" t="n">
        <f aca="false">EXP((((AE111-AE112)/AE113+2)/4-1.9)^3)</f>
        <v>0.000169068040733733</v>
      </c>
      <c r="AG111" s="69" t="n">
        <f aca="false">V111/U111</f>
        <v>0.735011102886751</v>
      </c>
      <c r="AH111" s="69" t="n">
        <f aca="false">EXP((((AG111-AG112)/AG113+2)/4-1.9)^3)</f>
        <v>0.130330496491172</v>
      </c>
      <c r="AI111" s="69" t="n">
        <f aca="false">W111/U111</f>
        <v>0.065136935603257</v>
      </c>
      <c r="AJ111" s="69" t="n">
        <f aca="false">EXP((((AI111-AI112)/AI113+2)/4-1.9)^3)</f>
        <v>0.0187244914967556</v>
      </c>
      <c r="AK111" s="69" t="n">
        <f aca="false">Z111/U111</f>
        <v>0.195410806809771</v>
      </c>
      <c r="AL111" s="69" t="n">
        <f aca="false">EXP((((AK111-AK112)/AK113+2)/4-1.9)^3)</f>
        <v>0.010162762611658</v>
      </c>
      <c r="AM111" s="69" t="n">
        <f aca="false">0.01*AD111+0.15*AF111+0.24*AH111+0.25*AJ111+0.35*AL111</f>
        <v>0.0395514612921218</v>
      </c>
      <c r="AO111" s="65" t="n">
        <f aca="false">0.01*AD111/$AM$112</f>
        <v>2.83583396582429E-006</v>
      </c>
      <c r="AP111" s="66" t="n">
        <f aca="false">AO111*$J$112</f>
        <v>33.1788830700607</v>
      </c>
      <c r="AQ111" s="65" t="n">
        <f aca="false">0.15*AF111/$AM$112</f>
        <v>8.27383532896E-006</v>
      </c>
      <c r="AR111" s="66" t="n">
        <f aca="false">AQ111*$J$112</f>
        <v>96.8027812025686</v>
      </c>
      <c r="AS111" s="65" t="n">
        <f aca="false">0.24*AH111/$AM$112</f>
        <v>0.0102049618520897</v>
      </c>
      <c r="AT111" s="66" t="n">
        <f aca="false">AS111*$J$112</f>
        <v>119396.706614485</v>
      </c>
      <c r="AU111" s="65" t="n">
        <f aca="false">0.25*AJ111/$AM$112</f>
        <v>0.0015272289053007</v>
      </c>
      <c r="AV111" s="66" t="n">
        <f aca="false">AU111*$J$112</f>
        <v>17868.3765978026</v>
      </c>
      <c r="AW111" s="65" t="n">
        <f aca="false">0.35*AL111/$AM$112</f>
        <v>0.00116047000524909</v>
      </c>
      <c r="AX111" s="66" t="n">
        <f aca="false">AW111*$J$112</f>
        <v>13577.3458793737</v>
      </c>
    </row>
    <row r="112" customFormat="false" ht="13.8" hidden="false" customHeight="false" outlineLevel="0" collapsed="false">
      <c r="A112" s="71" t="s">
        <v>49</v>
      </c>
      <c r="B112" s="74"/>
      <c r="C112" s="74"/>
      <c r="D112" s="74"/>
      <c r="E112" s="74"/>
      <c r="F112" s="74"/>
      <c r="G112" s="74"/>
      <c r="H112" s="74"/>
      <c r="I112" s="72"/>
      <c r="J112" s="73" t="n">
        <f aca="false">DatosMinisterio!K112</f>
        <v>11699868</v>
      </c>
      <c r="K112" s="72"/>
      <c r="L112" s="74"/>
      <c r="M112" s="72"/>
      <c r="N112" s="74" t="n">
        <f aca="false">DatosMinisterio!L112</f>
        <v>222297483</v>
      </c>
      <c r="O112" s="74"/>
      <c r="P112" s="76" t="n">
        <f aca="false">DatosMinisterio!M112</f>
        <v>233997351</v>
      </c>
      <c r="Q112" s="74"/>
      <c r="S112" s="76"/>
      <c r="T112" s="76"/>
      <c r="U112" s="76"/>
      <c r="V112" s="76"/>
      <c r="W112" s="76"/>
      <c r="X112" s="76"/>
      <c r="Y112" s="76"/>
      <c r="Z112" s="76"/>
      <c r="AB112" s="77" t="s">
        <v>225</v>
      </c>
      <c r="AC112" s="77" t="n">
        <f aca="false">AVERAGE(AC85:AC111)</f>
        <v>188.890127654498</v>
      </c>
      <c r="AD112" s="76"/>
      <c r="AE112" s="78" t="n">
        <f aca="false">AVERAGE(AE85:AE111)</f>
        <v>16.2137705792121</v>
      </c>
      <c r="AF112" s="76"/>
      <c r="AG112" s="79" t="n">
        <f aca="false">AVERAGE(AG85:AG111)</f>
        <v>0.673586884984743</v>
      </c>
      <c r="AH112" s="76"/>
      <c r="AI112" s="79" t="n">
        <f aca="false">AVERAGE(AI85:AI111)</f>
        <v>0.147629494712899</v>
      </c>
      <c r="AJ112" s="76"/>
      <c r="AK112" s="79" t="n">
        <f aca="false">AVERAGE(AK85:AK111)</f>
        <v>0.499053085234269</v>
      </c>
      <c r="AL112" s="80"/>
      <c r="AM112" s="79" t="n">
        <f aca="false">SUM(AM85:AM111)</f>
        <v>3.06510887656833</v>
      </c>
      <c r="AO112" s="72" t="n">
        <f aca="false">SUM(AO85:AO111)</f>
        <v>0.0097303742887746</v>
      </c>
      <c r="AP112" s="74" t="n">
        <f aca="false">SUM(AP85:AP111)</f>
        <v>113844.094769257</v>
      </c>
      <c r="AQ112" s="72" t="n">
        <f aca="false">SUM(AQ85:AQ111)</f>
        <v>0.138267364169144</v>
      </c>
      <c r="AR112" s="74" t="n">
        <f aca="false">SUM(AR85:AR111)</f>
        <v>1617709.90948692</v>
      </c>
      <c r="AS112" s="72" t="n">
        <f aca="false">SUM(AS85:AS111)</f>
        <v>0.238327132742363</v>
      </c>
      <c r="AT112" s="74" t="n">
        <f aca="false">SUM(AT85:AT111)</f>
        <v>2788395.99390412</v>
      </c>
      <c r="AU112" s="72" t="n">
        <f aca="false">SUM(AU85:AU111)</f>
        <v>0.257771991607742</v>
      </c>
      <c r="AV112" s="74" t="n">
        <f aca="false">SUM(AV85:AV111)</f>
        <v>3015898.27590769</v>
      </c>
      <c r="AW112" s="72" t="n">
        <f aca="false">SUM(AW85:AW111)</f>
        <v>0.355903137191976</v>
      </c>
      <c r="AX112" s="74" t="n">
        <f aca="false">SUM(AX85:AX111)</f>
        <v>4164019.72593201</v>
      </c>
    </row>
    <row r="113" customFormat="false" ht="13.8" hidden="false" customHeight="false" outlineLevel="0" collapsed="false">
      <c r="A113" s="31" t="s">
        <v>50</v>
      </c>
      <c r="AB113" s="77" t="s">
        <v>226</v>
      </c>
      <c r="AC113" s="77" t="n">
        <f aca="false">_xlfn.STDEV.P(AC85:AC111)</f>
        <v>91.2889321272915</v>
      </c>
      <c r="AD113" s="76"/>
      <c r="AE113" s="78" t="n">
        <f aca="false">_xlfn.STDEV.P(AE85:AE111)</f>
        <v>6.18332722811864</v>
      </c>
      <c r="AF113" s="76"/>
      <c r="AG113" s="79" t="n">
        <f aca="false">_xlfn.STDEV.P(AG85:AG111)</f>
        <v>0.116144172653698</v>
      </c>
      <c r="AH113" s="76"/>
      <c r="AI113" s="79" t="n">
        <f aca="false">_xlfn.STDEV.P(AI85:AI111)</f>
        <v>0.111793544758489</v>
      </c>
      <c r="AJ113" s="76"/>
      <c r="AK113" s="79" t="n">
        <f aca="false">_xlfn.STDEV.P(AK85:AK111)</f>
        <v>0.289978722545285</v>
      </c>
      <c r="AL113" s="76"/>
      <c r="AM113" s="79"/>
    </row>
    <row r="114" customFormat="false" ht="13.8" hidden="false" customHeight="false" outlineLevel="0" collapsed="false">
      <c r="A114" s="31" t="s">
        <v>51</v>
      </c>
    </row>
    <row r="116" customFormat="false" ht="13.8" hidden="false" customHeight="false" outlineLevel="0" collapsed="false">
      <c r="A116" s="40" t="s">
        <v>52</v>
      </c>
      <c r="B116" s="90"/>
      <c r="C116" s="90"/>
      <c r="D116" s="90"/>
      <c r="E116" s="90"/>
      <c r="F116" s="90"/>
      <c r="G116" s="90"/>
      <c r="H116" s="90"/>
      <c r="I116" s="40"/>
      <c r="J116" s="40"/>
    </row>
    <row r="117" customFormat="false" ht="13.8" hidden="false" customHeight="false" outlineLevel="0" collapsed="false">
      <c r="A117" s="40" t="s">
        <v>71</v>
      </c>
      <c r="B117" s="40"/>
      <c r="C117" s="40"/>
      <c r="D117" s="40"/>
      <c r="E117" s="40"/>
      <c r="F117" s="40"/>
      <c r="G117" s="40"/>
      <c r="H117" s="40"/>
      <c r="I117" s="40"/>
      <c r="J117" s="40"/>
    </row>
    <row r="118" customFormat="false" ht="12.75" hidden="false" customHeight="true" outlineLevel="0" collapsed="false">
      <c r="A118" s="41" t="s">
        <v>8</v>
      </c>
      <c r="B118" s="100" t="s">
        <v>206</v>
      </c>
      <c r="C118" s="100"/>
      <c r="D118" s="100"/>
      <c r="E118" s="100"/>
      <c r="F118" s="100"/>
      <c r="G118" s="100"/>
      <c r="H118" s="100"/>
      <c r="I118" s="41" t="s">
        <v>10</v>
      </c>
      <c r="J118" s="43" t="s">
        <v>11</v>
      </c>
      <c r="K118" s="44" t="s">
        <v>207</v>
      </c>
      <c r="L118" s="43" t="s">
        <v>208</v>
      </c>
      <c r="M118" s="44" t="s">
        <v>209</v>
      </c>
      <c r="N118" s="43" t="s">
        <v>12</v>
      </c>
      <c r="O118" s="43" t="s">
        <v>210</v>
      </c>
      <c r="P118" s="41" t="s">
        <v>211</v>
      </c>
      <c r="Q118" s="43" t="s">
        <v>212</v>
      </c>
      <c r="S118" s="45" t="s">
        <v>206</v>
      </c>
      <c r="T118" s="45"/>
      <c r="U118" s="45"/>
      <c r="V118" s="45"/>
      <c r="W118" s="45"/>
      <c r="X118" s="45"/>
      <c r="Y118" s="45"/>
      <c r="Z118" s="45"/>
      <c r="AC118" s="46" t="s">
        <v>214</v>
      </c>
      <c r="AD118" s="46"/>
      <c r="AE118" s="46" t="s">
        <v>215</v>
      </c>
      <c r="AF118" s="46"/>
      <c r="AG118" s="46" t="s">
        <v>216</v>
      </c>
      <c r="AH118" s="46"/>
      <c r="AI118" s="46" t="s">
        <v>217</v>
      </c>
      <c r="AJ118" s="46"/>
      <c r="AK118" s="46" t="s">
        <v>218</v>
      </c>
      <c r="AL118" s="46"/>
      <c r="AM118" s="47" t="s">
        <v>219</v>
      </c>
      <c r="AO118" s="46" t="s">
        <v>214</v>
      </c>
      <c r="AP118" s="46"/>
      <c r="AQ118" s="46" t="s">
        <v>215</v>
      </c>
      <c r="AR118" s="46"/>
      <c r="AS118" s="46" t="s">
        <v>216</v>
      </c>
      <c r="AT118" s="46"/>
      <c r="AU118" s="46" t="s">
        <v>217</v>
      </c>
      <c r="AV118" s="46"/>
      <c r="AW118" s="47" t="s">
        <v>218</v>
      </c>
      <c r="AX118" s="47"/>
    </row>
    <row r="119" customFormat="false" ht="37.3" hidden="false" customHeight="false" outlineLevel="0" collapsed="false">
      <c r="A119" s="41"/>
      <c r="B119" s="92" t="s">
        <v>72</v>
      </c>
      <c r="C119" s="92" t="s">
        <v>73</v>
      </c>
      <c r="D119" s="92" t="s">
        <v>74</v>
      </c>
      <c r="E119" s="92" t="s">
        <v>75</v>
      </c>
      <c r="F119" s="92" t="s">
        <v>76</v>
      </c>
      <c r="G119" s="92" t="s">
        <v>77</v>
      </c>
      <c r="H119" s="92" t="s">
        <v>78</v>
      </c>
      <c r="I119" s="41"/>
      <c r="J119" s="43"/>
      <c r="K119" s="44"/>
      <c r="L119" s="43"/>
      <c r="M119" s="44"/>
      <c r="N119" s="43"/>
      <c r="O119" s="43"/>
      <c r="P119" s="41"/>
      <c r="Q119" s="43"/>
      <c r="S119" s="46" t="s">
        <v>72</v>
      </c>
      <c r="T119" s="46" t="s">
        <v>73</v>
      </c>
      <c r="U119" s="46" t="s">
        <v>74</v>
      </c>
      <c r="V119" s="46" t="s">
        <v>75</v>
      </c>
      <c r="W119" s="46" t="s">
        <v>76</v>
      </c>
      <c r="X119" s="46" t="s">
        <v>77</v>
      </c>
      <c r="Y119" s="46" t="s">
        <v>78</v>
      </c>
      <c r="Z119" s="41" t="s">
        <v>21</v>
      </c>
      <c r="AC119" s="46" t="s">
        <v>220</v>
      </c>
      <c r="AD119" s="46" t="s">
        <v>221</v>
      </c>
      <c r="AE119" s="46" t="s">
        <v>220</v>
      </c>
      <c r="AF119" s="46" t="s">
        <v>221</v>
      </c>
      <c r="AG119" s="46" t="s">
        <v>220</v>
      </c>
      <c r="AH119" s="46" t="s">
        <v>221</v>
      </c>
      <c r="AI119" s="46" t="s">
        <v>220</v>
      </c>
      <c r="AJ119" s="46" t="s">
        <v>221</v>
      </c>
      <c r="AK119" s="46" t="s">
        <v>220</v>
      </c>
      <c r="AL119" s="46" t="s">
        <v>221</v>
      </c>
      <c r="AM119" s="48" t="s">
        <v>222</v>
      </c>
      <c r="AO119" s="46" t="s">
        <v>223</v>
      </c>
      <c r="AP119" s="46" t="s">
        <v>224</v>
      </c>
      <c r="AQ119" s="46" t="s">
        <v>223</v>
      </c>
      <c r="AR119" s="46" t="s">
        <v>224</v>
      </c>
      <c r="AS119" s="46" t="s">
        <v>223</v>
      </c>
      <c r="AT119" s="46" t="s">
        <v>224</v>
      </c>
      <c r="AU119" s="46" t="s">
        <v>223</v>
      </c>
      <c r="AV119" s="46" t="s">
        <v>224</v>
      </c>
      <c r="AW119" s="46" t="s">
        <v>223</v>
      </c>
      <c r="AX119" s="48" t="s">
        <v>224</v>
      </c>
    </row>
    <row r="120" customFormat="false" ht="13.8" hidden="false" customHeight="false" outlineLevel="0" collapsed="false">
      <c r="A120" s="49" t="s">
        <v>79</v>
      </c>
      <c r="B120" s="52"/>
      <c r="C120" s="52"/>
      <c r="D120" s="52"/>
      <c r="E120" s="52"/>
      <c r="F120" s="52"/>
      <c r="G120" s="52"/>
      <c r="H120" s="52"/>
      <c r="I120" s="101" t="n">
        <f aca="false">AO120+AQ120+AS120+AU120+AW120</f>
        <v>0.123935867368533</v>
      </c>
      <c r="J120" s="52" t="n">
        <f aca="false">ROUND(AP120+AR120+AT120+AV120+AX120,0)</f>
        <v>1379892</v>
      </c>
      <c r="K120" s="51" t="n">
        <f aca="false">I120-DatosMinisterio!J120</f>
        <v>0</v>
      </c>
      <c r="L120" s="53" t="n">
        <f aca="false">J120-DatosMinisterio!K120</f>
        <v>0</v>
      </c>
      <c r="M120" s="54" t="n">
        <f aca="false">P153/P$178</f>
        <v>0.18341574959727</v>
      </c>
      <c r="N120" s="53" t="n">
        <f aca="false">ROUND(N$145*M120,0)</f>
        <v>38800579</v>
      </c>
      <c r="O120" s="53" t="n">
        <f aca="false">N120-DatosMinisterio!L120</f>
        <v>3</v>
      </c>
      <c r="P120" s="55" t="n">
        <f aca="false">N120+J120</f>
        <v>40180471</v>
      </c>
      <c r="Q120" s="53" t="n">
        <f aca="false">P120-DatosMinisterio!M120</f>
        <v>3</v>
      </c>
      <c r="S120" s="56" t="n">
        <f aca="false">B120+DatosMinisterio!B120</f>
        <v>29492</v>
      </c>
      <c r="T120" s="56" t="n">
        <f aca="false">C120+DatosMinisterio!C120</f>
        <v>72</v>
      </c>
      <c r="U120" s="56" t="n">
        <f aca="false">D120+DatosMinisterio!D120</f>
        <v>2170.0114342041</v>
      </c>
      <c r="V120" s="56" t="n">
        <f aca="false">E120+DatosMinisterio!E120</f>
        <v>1465.02392254146</v>
      </c>
      <c r="W120" s="56" t="n">
        <f aca="false">F120+DatosMinisterio!F120</f>
        <v>875.5</v>
      </c>
      <c r="X120" s="56" t="n">
        <f aca="false">G120+DatosMinisterio!G120</f>
        <v>2257</v>
      </c>
      <c r="Y120" s="56" t="n">
        <f aca="false">H120+DatosMinisterio!H120</f>
        <v>256</v>
      </c>
      <c r="Z120" s="56" t="n">
        <f aca="false">X120+0.33*Y120</f>
        <v>2341.48</v>
      </c>
      <c r="AC120" s="57" t="n">
        <f aca="false">IF(T120&gt;0,S120/T120,0)</f>
        <v>409.611111111111</v>
      </c>
      <c r="AD120" s="58" t="n">
        <f aca="false">EXP((((AC120-AC$145)/AC$146+2)/4-1.9)^3)</f>
        <v>0.666604438763057</v>
      </c>
      <c r="AE120" s="59" t="n">
        <f aca="false">S120/U120</f>
        <v>13.5907117977085</v>
      </c>
      <c r="AF120" s="58" t="n">
        <f aca="false">EXP((((AE120-AE$145)/AE$146+2)/4-1.9)^3)</f>
        <v>0.0161973846915818</v>
      </c>
      <c r="AG120" s="58" t="n">
        <f aca="false">V120/U120</f>
        <v>0.675122674217056</v>
      </c>
      <c r="AH120" s="58" t="n">
        <f aca="false">EXP((((AG120-AG$145)/AG$146+2)/4-1.9)^3)</f>
        <v>0.0835286098923528</v>
      </c>
      <c r="AI120" s="58" t="n">
        <f aca="false">W120/U120</f>
        <v>0.403454095310382</v>
      </c>
      <c r="AJ120" s="58" t="n">
        <f aca="false">EXP((((AI120-AI$145)/AI$146+2)/4-1.9)^3)</f>
        <v>0.570978536309499</v>
      </c>
      <c r="AK120" s="58" t="n">
        <f aca="false">Z120/U120</f>
        <v>1.07901735589646</v>
      </c>
      <c r="AL120" s="58" t="n">
        <f aca="false">EXP((((AK120-AK$145)/AK$146+2)/4-1.9)^3)</f>
        <v>0.524532227515222</v>
      </c>
      <c r="AM120" s="58" t="n">
        <f aca="false">0.01*AD120+0.15*AF120+0.24*AH120+0.25*AJ120+0.35*AL120</f>
        <v>0.355473432173235</v>
      </c>
      <c r="AO120" s="51" t="n">
        <f aca="false">0.01*AD120/$AM$145</f>
        <v>0.00232411741166501</v>
      </c>
      <c r="AP120" s="52" t="n">
        <f aca="false">AO120*$J$145</f>
        <v>25876.530359733</v>
      </c>
      <c r="AQ120" s="51" t="n">
        <f aca="false">0.15*AF120/$AM$145</f>
        <v>0.000847083103474253</v>
      </c>
      <c r="AR120" s="52" t="n">
        <f aca="false">AQ120*$J$145</f>
        <v>9431.35296618474</v>
      </c>
      <c r="AS120" s="51" t="n">
        <f aca="false">0.24*AH120/$AM$145</f>
        <v>0.00698934307667859</v>
      </c>
      <c r="AT120" s="52" t="n">
        <f aca="false">AS120*$J$145</f>
        <v>77818.765700264</v>
      </c>
      <c r="AU120" s="51" t="n">
        <f aca="false">0.25*AJ120/$AM$145</f>
        <v>0.0497679388538994</v>
      </c>
      <c r="AV120" s="52" t="n">
        <f aca="false">AU120*$J$145</f>
        <v>554112.100460391</v>
      </c>
      <c r="AW120" s="51" t="n">
        <f aca="false">0.35*AL120/$AM$145</f>
        <v>0.0640073849228157</v>
      </c>
      <c r="AX120" s="52" t="n">
        <f aca="false">AW120*$J$145</f>
        <v>712652.911117682</v>
      </c>
    </row>
    <row r="121" customFormat="false" ht="13.8" hidden="false" customHeight="false" outlineLevel="0" collapsed="false">
      <c r="A121" s="60" t="s">
        <v>80</v>
      </c>
      <c r="B121" s="53"/>
      <c r="C121" s="53"/>
      <c r="D121" s="53"/>
      <c r="E121" s="53"/>
      <c r="F121" s="53"/>
      <c r="G121" s="53"/>
      <c r="H121" s="53"/>
      <c r="I121" s="102" t="n">
        <f aca="false">AO121+AQ121+AS121+AU121+AW121</f>
        <v>0.0925893195555448</v>
      </c>
      <c r="J121" s="53" t="n">
        <f aca="false">ROUND(AP121+AR121+AT121+AV121+AX121,0)</f>
        <v>1030882</v>
      </c>
      <c r="K121" s="54" t="n">
        <f aca="false">I121-DatosMinisterio!J121</f>
        <v>0</v>
      </c>
      <c r="L121" s="53" t="n">
        <f aca="false">J121-DatosMinisterio!K121</f>
        <v>0</v>
      </c>
      <c r="M121" s="54" t="n">
        <f aca="false">P154/P$178</f>
        <v>0.11848060194374</v>
      </c>
      <c r="N121" s="53" t="n">
        <f aca="false">ROUND(N$145*M121,0)</f>
        <v>25063911</v>
      </c>
      <c r="O121" s="53" t="n">
        <f aca="false">N121-DatosMinisterio!L121</f>
        <v>0</v>
      </c>
      <c r="P121" s="55" t="n">
        <f aca="false">N121+J121</f>
        <v>26094793</v>
      </c>
      <c r="Q121" s="53" t="n">
        <f aca="false">P121-DatosMinisterio!M121</f>
        <v>0</v>
      </c>
      <c r="S121" s="55" t="n">
        <f aca="false">B121+DatosMinisterio!B121</f>
        <v>25271</v>
      </c>
      <c r="T121" s="55" t="n">
        <f aca="false">C121+DatosMinisterio!C121</f>
        <v>75</v>
      </c>
      <c r="U121" s="55" t="n">
        <f aca="false">D121+DatosMinisterio!D121</f>
        <v>2191.49447809381</v>
      </c>
      <c r="V121" s="55" t="n">
        <f aca="false">E121+DatosMinisterio!E121</f>
        <v>1495.96098270745</v>
      </c>
      <c r="W121" s="55" t="n">
        <f aca="false">F121+DatosMinisterio!F121</f>
        <v>758</v>
      </c>
      <c r="X121" s="55" t="n">
        <f aca="false">G121+DatosMinisterio!G121</f>
        <v>1984</v>
      </c>
      <c r="Y121" s="55" t="n">
        <f aca="false">H121+DatosMinisterio!H121</f>
        <v>188</v>
      </c>
      <c r="Z121" s="55" t="n">
        <f aca="false">X121+0.33*Y121</f>
        <v>2046.04</v>
      </c>
      <c r="AC121" s="61" t="n">
        <f aca="false">IF(T121&gt;0,S121/T121,0)</f>
        <v>336.946666666667</v>
      </c>
      <c r="AD121" s="62" t="n">
        <f aca="false">EXP((((AC121-AC$145)/AC$146+2)/4-1.9)^3)</f>
        <v>0.398935320685813</v>
      </c>
      <c r="AE121" s="63" t="n">
        <f aca="false">S121/U121</f>
        <v>11.531400262519</v>
      </c>
      <c r="AF121" s="62" t="n">
        <f aca="false">EXP((((AE121-AE$145)/AE$146+2)/4-1.9)^3)</f>
        <v>0.00611298791701088</v>
      </c>
      <c r="AG121" s="62" t="n">
        <f aca="false">V121/U121</f>
        <v>0.682621379000077</v>
      </c>
      <c r="AH121" s="62" t="n">
        <f aca="false">EXP((((AG121-AG$145)/AG$146+2)/4-1.9)^3)</f>
        <v>0.0910170612301064</v>
      </c>
      <c r="AI121" s="62" t="n">
        <f aca="false">W121/U121</f>
        <v>0.345882687625715</v>
      </c>
      <c r="AJ121" s="62" t="n">
        <f aca="false">EXP((((AI121-AI$145)/AI$146+2)/4-1.9)^3)</f>
        <v>0.423785822289064</v>
      </c>
      <c r="AK121" s="62" t="n">
        <f aca="false">Z121/U121</f>
        <v>0.933627723205432</v>
      </c>
      <c r="AL121" s="62" t="n">
        <f aca="false">EXP((((AK121-AK$145)/AK$146+2)/4-1.9)^3)</f>
        <v>0.379623617252123</v>
      </c>
      <c r="AM121" s="62" t="n">
        <f aca="false">0.01*AD121+0.15*AF121+0.24*AH121+0.25*AJ121+0.35*AL121</f>
        <v>0.265565117700144</v>
      </c>
      <c r="AO121" s="54" t="n">
        <f aca="false">0.01*AD121/$AM$145</f>
        <v>0.00139088861552514</v>
      </c>
      <c r="AP121" s="53" t="n">
        <f aca="false">AO121*$J$145</f>
        <v>15486.0384015018</v>
      </c>
      <c r="AQ121" s="54" t="n">
        <f aca="false">0.15*AF121/$AM$145</f>
        <v>0.000319694128085593</v>
      </c>
      <c r="AR121" s="53" t="n">
        <f aca="false">AQ121*$J$145</f>
        <v>3559.44788749236</v>
      </c>
      <c r="AS121" s="54" t="n">
        <f aca="false">0.24*AH121/$AM$145</f>
        <v>0.00761594701010959</v>
      </c>
      <c r="AT121" s="53" t="n">
        <f aca="false">AS121*$J$145</f>
        <v>84795.3218869584</v>
      </c>
      <c r="AU121" s="54" t="n">
        <f aca="false">0.25*AJ121/$AM$145</f>
        <v>0.0369382481995772</v>
      </c>
      <c r="AV121" s="53" t="n">
        <f aca="false">AU121*$J$145</f>
        <v>411267.389579492</v>
      </c>
      <c r="AW121" s="54" t="n">
        <f aca="false">0.35*AL121/$AM$145</f>
        <v>0.0463245416022472</v>
      </c>
      <c r="AX121" s="53" t="n">
        <f aca="false">AW121*$J$145</f>
        <v>515773.601262467</v>
      </c>
    </row>
    <row r="122" customFormat="false" ht="13.8" hidden="false" customHeight="false" outlineLevel="0" collapsed="false">
      <c r="A122" s="60" t="s">
        <v>81</v>
      </c>
      <c r="B122" s="53"/>
      <c r="C122" s="53"/>
      <c r="D122" s="53"/>
      <c r="E122" s="53"/>
      <c r="F122" s="53"/>
      <c r="G122" s="53"/>
      <c r="H122" s="53"/>
      <c r="I122" s="102" t="n">
        <f aca="false">AO122+AQ122+AS122+AU122+AW122</f>
        <v>0.0650763063576155</v>
      </c>
      <c r="J122" s="53" t="n">
        <f aca="false">ROUND(AP122+AR122+AT122+AV122+AX122,0)</f>
        <v>724554</v>
      </c>
      <c r="K122" s="54" t="n">
        <f aca="false">I122-DatosMinisterio!J122</f>
        <v>1.0547118733939E-015</v>
      </c>
      <c r="L122" s="53" t="n">
        <f aca="false">J122-DatosMinisterio!K122</f>
        <v>0</v>
      </c>
      <c r="M122" s="54" t="n">
        <f aca="false">P155/P$178</f>
        <v>0.0726353940306448</v>
      </c>
      <c r="N122" s="53" t="n">
        <f aca="false">ROUND(N$145*M122,0)</f>
        <v>15365613</v>
      </c>
      <c r="O122" s="53" t="n">
        <f aca="false">N122-DatosMinisterio!L122</f>
        <v>0</v>
      </c>
      <c r="P122" s="55" t="n">
        <f aca="false">N122+J122</f>
        <v>16090167</v>
      </c>
      <c r="Q122" s="53" t="n">
        <f aca="false">P122-DatosMinisterio!M122</f>
        <v>0</v>
      </c>
      <c r="S122" s="55" t="n">
        <f aca="false">B122+DatosMinisterio!B122</f>
        <v>24210</v>
      </c>
      <c r="T122" s="55" t="n">
        <f aca="false">C122+DatosMinisterio!C122</f>
        <v>92</v>
      </c>
      <c r="U122" s="55" t="n">
        <f aca="false">D122+DatosMinisterio!D122</f>
        <v>1403.58364973843</v>
      </c>
      <c r="V122" s="55" t="n">
        <f aca="false">E122+DatosMinisterio!E122</f>
        <v>1103.6348107071</v>
      </c>
      <c r="W122" s="55" t="n">
        <f aca="false">F122+DatosMinisterio!F122</f>
        <v>337</v>
      </c>
      <c r="X122" s="55" t="n">
        <f aca="false">G122+DatosMinisterio!G122</f>
        <v>977</v>
      </c>
      <c r="Y122" s="55" t="n">
        <f aca="false">H122+DatosMinisterio!H122</f>
        <v>77</v>
      </c>
      <c r="Z122" s="55" t="n">
        <f aca="false">X122+0.33*Y122</f>
        <v>1002.41</v>
      </c>
      <c r="AC122" s="61" t="n">
        <f aca="false">IF(T122&gt;0,S122/T122,0)</f>
        <v>263.152173913043</v>
      </c>
      <c r="AD122" s="62" t="n">
        <f aca="false">EXP((((AC122-AC$145)/AC$146+2)/4-1.9)^3)</f>
        <v>0.171680849656123</v>
      </c>
      <c r="AE122" s="63" t="n">
        <f aca="false">S122/U122</f>
        <v>17.2487047740345</v>
      </c>
      <c r="AF122" s="62" t="n">
        <f aca="false">EXP((((AE122-AE$145)/AE$146+2)/4-1.9)^3)</f>
        <v>0.0663141074890967</v>
      </c>
      <c r="AG122" s="62" t="n">
        <f aca="false">V122/U122</f>
        <v>0.786297853293441</v>
      </c>
      <c r="AH122" s="62" t="n">
        <f aca="false">EXP((((AG122-AG$145)/AG$146+2)/4-1.9)^3)</f>
        <v>0.24547716321856</v>
      </c>
      <c r="AI122" s="62" t="n">
        <f aca="false">W122/U122</f>
        <v>0.240099690576192</v>
      </c>
      <c r="AJ122" s="62" t="n">
        <f aca="false">EXP((((AI122-AI$145)/AI$146+2)/4-1.9)^3)</f>
        <v>0.191872828712152</v>
      </c>
      <c r="AK122" s="62" t="n">
        <f aca="false">Z122/U122</f>
        <v>0.714179023235849</v>
      </c>
      <c r="AL122" s="62" t="n">
        <f aca="false">EXP((((AK122-AK$145)/AK$146+2)/4-1.9)^3)</f>
        <v>0.19458718314013</v>
      </c>
      <c r="AM122" s="62" t="n">
        <f aca="false">0.01*AD122+0.15*AF122+0.24*AH122+0.25*AJ122+0.35*AL122</f>
        <v>0.186652165069463</v>
      </c>
      <c r="AO122" s="54" t="n">
        <f aca="false">0.01*AD122/$AM$145</f>
        <v>0.0005985655491218</v>
      </c>
      <c r="AP122" s="53" t="n">
        <f aca="false">AO122*$J$145</f>
        <v>6664.37914298154</v>
      </c>
      <c r="AQ122" s="54" t="n">
        <f aca="false">0.15*AF122/$AM$145</f>
        <v>0.00346806358221423</v>
      </c>
      <c r="AR122" s="53" t="n">
        <f aca="false">AQ122*$J$145</f>
        <v>38613.132075096</v>
      </c>
      <c r="AS122" s="54" t="n">
        <f aca="false">0.24*AH122/$AM$145</f>
        <v>0.020540556264919</v>
      </c>
      <c r="AT122" s="53" t="n">
        <f aca="false">AS122*$J$145</f>
        <v>228696.848587438</v>
      </c>
      <c r="AU122" s="54" t="n">
        <f aca="false">0.25*AJ122/$AM$145</f>
        <v>0.0167241228869853</v>
      </c>
      <c r="AV122" s="53" t="n">
        <f aca="false">AU122*$J$145</f>
        <v>186204.996121495</v>
      </c>
      <c r="AW122" s="54" t="n">
        <f aca="false">0.35*AL122/$AM$145</f>
        <v>0.0237449980743753</v>
      </c>
      <c r="AX122" s="53" t="n">
        <f aca="false">AW122*$J$145</f>
        <v>264374.837725254</v>
      </c>
    </row>
    <row r="123" customFormat="false" ht="13.8" hidden="false" customHeight="false" outlineLevel="0" collapsed="false">
      <c r="A123" s="60" t="s">
        <v>82</v>
      </c>
      <c r="B123" s="53"/>
      <c r="C123" s="53"/>
      <c r="D123" s="53"/>
      <c r="E123" s="53"/>
      <c r="F123" s="53"/>
      <c r="G123" s="53"/>
      <c r="H123" s="53"/>
      <c r="I123" s="102" t="n">
        <f aca="false">AO123+AQ123+AS123+AU123+AW123</f>
        <v>0.0968118738602447</v>
      </c>
      <c r="J123" s="53" t="n">
        <f aca="false">ROUND(AP123+AR123+AT123+AV123+AX123,0)</f>
        <v>1077895</v>
      </c>
      <c r="K123" s="54" t="n">
        <f aca="false">I123-DatosMinisterio!J123</f>
        <v>-3.7470027081099E-016</v>
      </c>
      <c r="L123" s="53" t="n">
        <f aca="false">J123-DatosMinisterio!K123</f>
        <v>0</v>
      </c>
      <c r="M123" s="54" t="n">
        <f aca="false">P156/P$178</f>
        <v>0.0591192214137357</v>
      </c>
      <c r="N123" s="53" t="n">
        <f aca="false">ROUND(N$145*M123,0)</f>
        <v>12506342</v>
      </c>
      <c r="O123" s="53" t="n">
        <f aca="false">N123-DatosMinisterio!L123</f>
        <v>-2</v>
      </c>
      <c r="P123" s="55" t="n">
        <f aca="false">N123+J123</f>
        <v>13584237</v>
      </c>
      <c r="Q123" s="53" t="n">
        <f aca="false">P123-DatosMinisterio!M123</f>
        <v>-2</v>
      </c>
      <c r="S123" s="55" t="n">
        <f aca="false">B123+DatosMinisterio!B123</f>
        <v>13806</v>
      </c>
      <c r="T123" s="55" t="n">
        <f aca="false">C123+DatosMinisterio!C123</f>
        <v>53</v>
      </c>
      <c r="U123" s="55" t="n">
        <f aca="false">D123+DatosMinisterio!D123</f>
        <v>623.992958044321</v>
      </c>
      <c r="V123" s="55" t="n">
        <f aca="false">E123+DatosMinisterio!E123</f>
        <v>506.390536731368</v>
      </c>
      <c r="W123" s="55" t="n">
        <f aca="false">F123+DatosMinisterio!F123</f>
        <v>201</v>
      </c>
      <c r="X123" s="55" t="n">
        <f aca="false">G123+DatosMinisterio!G123</f>
        <v>447</v>
      </c>
      <c r="Y123" s="55" t="n">
        <f aca="false">H123+DatosMinisterio!H123</f>
        <v>56</v>
      </c>
      <c r="Z123" s="55" t="n">
        <f aca="false">X123+0.33*Y123</f>
        <v>465.48</v>
      </c>
      <c r="AC123" s="61" t="n">
        <f aca="false">IF(T123&gt;0,S123/T123,0)</f>
        <v>260.490566037736</v>
      </c>
      <c r="AD123" s="62" t="n">
        <f aca="false">EXP((((AC123-AC$145)/AC$146+2)/4-1.9)^3)</f>
        <v>0.165369059103064</v>
      </c>
      <c r="AE123" s="63" t="n">
        <f aca="false">S123/U123</f>
        <v>22.1252496875444</v>
      </c>
      <c r="AF123" s="62" t="n">
        <f aca="false">EXP((((AE123-AE$145)/AE$146+2)/4-1.9)^3)</f>
        <v>0.248618901869866</v>
      </c>
      <c r="AG123" s="62" t="n">
        <f aca="false">V123/U123</f>
        <v>0.81153245433805</v>
      </c>
      <c r="AH123" s="62" t="n">
        <f aca="false">EXP((((AG123-AG$145)/AG$146+2)/4-1.9)^3)</f>
        <v>0.297029174719144</v>
      </c>
      <c r="AI123" s="62" t="n">
        <f aca="false">W123/U123</f>
        <v>0.322119019788238</v>
      </c>
      <c r="AJ123" s="62" t="n">
        <f aca="false">EXP((((AI123-AI$145)/AI$146+2)/4-1.9)^3)</f>
        <v>0.365209801056573</v>
      </c>
      <c r="AK123" s="62" t="n">
        <f aca="false">Z123/U123</f>
        <v>0.745969956870792</v>
      </c>
      <c r="AL123" s="62" t="n">
        <f aca="false">EXP((((AK123-AK$145)/AK$146+2)/4-1.9)^3)</f>
        <v>0.217543684458518</v>
      </c>
      <c r="AM123" s="62" t="n">
        <f aca="false">0.01*AD123+0.15*AF123+0.24*AH123+0.25*AJ123+0.35*AL123</f>
        <v>0.27767626762873</v>
      </c>
      <c r="AO123" s="54" t="n">
        <f aca="false">0.01*AD123/$AM$145</f>
        <v>0.000576559481549902</v>
      </c>
      <c r="AP123" s="53" t="n">
        <f aca="false">AO123*$J$145</f>
        <v>6419.36541313965</v>
      </c>
      <c r="AQ123" s="54" t="n">
        <f aca="false">0.15*AF123/$AM$145</f>
        <v>0.013002152815926</v>
      </c>
      <c r="AR123" s="53" t="n">
        <f aca="false">AQ123*$J$145</f>
        <v>144764.890273836</v>
      </c>
      <c r="AS123" s="54" t="n">
        <f aca="false">0.24*AH123/$AM$145</f>
        <v>0.0248542243019522</v>
      </c>
      <c r="AT123" s="53" t="n">
        <f aca="false">AS123*$J$145</f>
        <v>276724.870477319</v>
      </c>
      <c r="AU123" s="54" t="n">
        <f aca="false">0.25*AJ123/$AM$145</f>
        <v>0.0318326134731903</v>
      </c>
      <c r="AV123" s="53" t="n">
        <f aca="false">AU123*$J$145</f>
        <v>354421.676303583</v>
      </c>
      <c r="AW123" s="54" t="n">
        <f aca="false">0.35*AL123/$AM$145</f>
        <v>0.0265463237876263</v>
      </c>
      <c r="AX123" s="53" t="n">
        <f aca="false">AW123*$J$145</f>
        <v>295564.565706556</v>
      </c>
    </row>
    <row r="124" customFormat="false" ht="13.8" hidden="false" customHeight="false" outlineLevel="0" collapsed="false">
      <c r="A124" s="60" t="s">
        <v>83</v>
      </c>
      <c r="B124" s="53"/>
      <c r="C124" s="53"/>
      <c r="D124" s="53"/>
      <c r="E124" s="53"/>
      <c r="F124" s="53"/>
      <c r="G124" s="53"/>
      <c r="H124" s="53"/>
      <c r="I124" s="102" t="n">
        <f aca="false">AO124+AQ124+AS124+AU124+AW124</f>
        <v>0.0483237348045894</v>
      </c>
      <c r="J124" s="53" t="n">
        <f aca="false">ROUND(AP124+AR124+AT124+AV124+AX124,0)</f>
        <v>538032</v>
      </c>
      <c r="K124" s="54" t="n">
        <f aca="false">I124-DatosMinisterio!J124</f>
        <v>0</v>
      </c>
      <c r="L124" s="53" t="n">
        <f aca="false">J124-DatosMinisterio!K124</f>
        <v>0</v>
      </c>
      <c r="M124" s="54" t="n">
        <f aca="false">P157/P$178</f>
        <v>0.0563741501135726</v>
      </c>
      <c r="N124" s="53" t="n">
        <f aca="false">ROUND(N$145*M124,0)</f>
        <v>11925637</v>
      </c>
      <c r="O124" s="53" t="n">
        <f aca="false">N124-DatosMinisterio!L124</f>
        <v>0</v>
      </c>
      <c r="P124" s="55" t="n">
        <f aca="false">N124+J124</f>
        <v>12463669</v>
      </c>
      <c r="Q124" s="53" t="n">
        <f aca="false">P124-DatosMinisterio!M124</f>
        <v>0</v>
      </c>
      <c r="S124" s="55" t="n">
        <f aca="false">B124+DatosMinisterio!B124</f>
        <v>14988</v>
      </c>
      <c r="T124" s="55" t="n">
        <f aca="false">C124+DatosMinisterio!C124</f>
        <v>80</v>
      </c>
      <c r="U124" s="55" t="n">
        <f aca="false">D124+DatosMinisterio!D124</f>
        <v>671.216677022115</v>
      </c>
      <c r="V124" s="55" t="n">
        <f aca="false">E124+DatosMinisterio!E124</f>
        <v>386.090462373489</v>
      </c>
      <c r="W124" s="55" t="n">
        <f aca="false">F124+DatosMinisterio!F124</f>
        <v>142</v>
      </c>
      <c r="X124" s="55" t="n">
        <f aca="false">G124+DatosMinisterio!G124</f>
        <v>446</v>
      </c>
      <c r="Y124" s="55" t="n">
        <f aca="false">H124+DatosMinisterio!H124</f>
        <v>9</v>
      </c>
      <c r="Z124" s="55" t="n">
        <f aca="false">X124+0.33*Y124</f>
        <v>448.97</v>
      </c>
      <c r="AC124" s="61" t="n">
        <f aca="false">IF(T124&gt;0,S124/T124,0)</f>
        <v>187.35</v>
      </c>
      <c r="AD124" s="62" t="n">
        <f aca="false">EXP((((AC124-AC$145)/AC$146+2)/4-1.9)^3)</f>
        <v>0.047459307160032</v>
      </c>
      <c r="AE124" s="63" t="n">
        <f aca="false">S124/U124</f>
        <v>22.3296001322479</v>
      </c>
      <c r="AF124" s="62" t="n">
        <f aca="false">EXP((((AE124-AE$145)/AE$146+2)/4-1.9)^3)</f>
        <v>0.259582504423635</v>
      </c>
      <c r="AG124" s="62" t="n">
        <f aca="false">V124/U124</f>
        <v>0.575209877213418</v>
      </c>
      <c r="AH124" s="62" t="n">
        <f aca="false">EXP((((AG124-AG$145)/AG$146+2)/4-1.9)^3)</f>
        <v>0.0217276460650409</v>
      </c>
      <c r="AI124" s="62" t="n">
        <f aca="false">W124/U124</f>
        <v>0.211556126152869</v>
      </c>
      <c r="AJ124" s="62" t="n">
        <f aca="false">EXP((((AI124-AI$145)/AI$146+2)/4-1.9)^3)</f>
        <v>0.145625145236759</v>
      </c>
      <c r="AK124" s="62" t="n">
        <f aca="false">Z124/U124</f>
        <v>0.668889816611645</v>
      </c>
      <c r="AL124" s="62" t="n">
        <f aca="false">EXP((((AK124-AK$145)/AK$146+2)/4-1.9)^3)</f>
        <v>0.164484203414304</v>
      </c>
      <c r="AM124" s="62" t="n">
        <f aca="false">0.01*AD124+0.15*AF124+0.24*AH124+0.25*AJ124+0.35*AL124</f>
        <v>0.138602361294952</v>
      </c>
      <c r="AO124" s="54" t="n">
        <f aca="false">0.01*AD124/$AM$145</f>
        <v>0.000165466948166234</v>
      </c>
      <c r="AP124" s="53" t="n">
        <f aca="false">AO124*$J$145</f>
        <v>1842.29526712615</v>
      </c>
      <c r="AQ124" s="54" t="n">
        <f aca="false">0.15*AF124/$AM$145</f>
        <v>0.0135755220760469</v>
      </c>
      <c r="AR124" s="53" t="n">
        <f aca="false">AQ124*$J$145</f>
        <v>151148.736026373</v>
      </c>
      <c r="AS124" s="54" t="n">
        <f aca="false">0.24*AH124/$AM$145</f>
        <v>0.00181808332250385</v>
      </c>
      <c r="AT124" s="53" t="n">
        <f aca="false">AS124*$J$145</f>
        <v>20242.3888118421</v>
      </c>
      <c r="AU124" s="54" t="n">
        <f aca="false">0.25*AJ124/$AM$145</f>
        <v>0.0126930573793141</v>
      </c>
      <c r="AV124" s="53" t="n">
        <f aca="false">AU124*$J$145</f>
        <v>141323.44733752</v>
      </c>
      <c r="AW124" s="54" t="n">
        <f aca="false">0.35*AL124/$AM$145</f>
        <v>0.0200716050785584</v>
      </c>
      <c r="AX124" s="53" t="n">
        <f aca="false">AW124*$J$145</f>
        <v>223475.585001448</v>
      </c>
    </row>
    <row r="125" customFormat="false" ht="13.8" hidden="false" customHeight="false" outlineLevel="0" collapsed="false">
      <c r="A125" s="60" t="s">
        <v>84</v>
      </c>
      <c r="B125" s="53"/>
      <c r="C125" s="53"/>
      <c r="D125" s="53"/>
      <c r="E125" s="53"/>
      <c r="F125" s="53"/>
      <c r="G125" s="53"/>
      <c r="H125" s="53"/>
      <c r="I125" s="102" t="n">
        <f aca="false">AO125+AQ125+AS125+AU125+AW125</f>
        <v>0.0284609916261833</v>
      </c>
      <c r="J125" s="53" t="n">
        <f aca="false">ROUND(AP125+AR125+AT125+AV125+AX125,0)</f>
        <v>316882</v>
      </c>
      <c r="K125" s="54" t="n">
        <f aca="false">I125-DatosMinisterio!J125</f>
        <v>0</v>
      </c>
      <c r="L125" s="53" t="n">
        <f aca="false">J125-DatosMinisterio!K125</f>
        <v>0</v>
      </c>
      <c r="M125" s="54" t="n">
        <f aca="false">P158/P$178</f>
        <v>0.0577474489721462</v>
      </c>
      <c r="N125" s="53" t="n">
        <f aca="false">ROUND(N$145*M125,0)</f>
        <v>12216151</v>
      </c>
      <c r="O125" s="53" t="n">
        <f aca="false">N125-DatosMinisterio!L125</f>
        <v>0</v>
      </c>
      <c r="P125" s="55" t="n">
        <f aca="false">N125+J125</f>
        <v>12533033</v>
      </c>
      <c r="Q125" s="53" t="n">
        <f aca="false">P125-DatosMinisterio!M125</f>
        <v>0</v>
      </c>
      <c r="S125" s="55" t="n">
        <f aca="false">B125+DatosMinisterio!B125</f>
        <v>19186</v>
      </c>
      <c r="T125" s="55" t="n">
        <f aca="false">C125+DatosMinisterio!C125</f>
        <v>66</v>
      </c>
      <c r="U125" s="55" t="n">
        <f aca="false">D125+DatosMinisterio!D125</f>
        <v>1054.52049654736</v>
      </c>
      <c r="V125" s="55" t="n">
        <f aca="false">E125+DatosMinisterio!E125</f>
        <v>650.250050858559</v>
      </c>
      <c r="W125" s="55" t="n">
        <f aca="false">F125+DatosMinisterio!F125</f>
        <v>205</v>
      </c>
      <c r="X125" s="55" t="n">
        <f aca="false">G125+DatosMinisterio!G125</f>
        <v>491</v>
      </c>
      <c r="Y125" s="55" t="n">
        <f aca="false">H125+DatosMinisterio!H125</f>
        <v>59</v>
      </c>
      <c r="Z125" s="55" t="n">
        <f aca="false">X125+0.33*Y125</f>
        <v>510.47</v>
      </c>
      <c r="AC125" s="61" t="n">
        <f aca="false">IF(T125&gt;0,S125/T125,0)</f>
        <v>290.69696969697</v>
      </c>
      <c r="AD125" s="62" t="n">
        <f aca="false">EXP((((AC125-AC$145)/AC$146+2)/4-1.9)^3)</f>
        <v>0.245480891709992</v>
      </c>
      <c r="AE125" s="63" t="n">
        <f aca="false">S125/U125</f>
        <v>18.1940512894889</v>
      </c>
      <c r="AF125" s="62" t="n">
        <f aca="false">EXP((((AE125-AE$145)/AE$146+2)/4-1.9)^3)</f>
        <v>0.0897652148583135</v>
      </c>
      <c r="AG125" s="62" t="n">
        <f aca="false">V125/U125</f>
        <v>0.616631021386084</v>
      </c>
      <c r="AH125" s="62" t="n">
        <f aca="false">EXP((((AG125-AG$145)/AG$146+2)/4-1.9)^3)</f>
        <v>0.039808918371946</v>
      </c>
      <c r="AI125" s="62" t="n">
        <f aca="false">W125/U125</f>
        <v>0.194401152629273</v>
      </c>
      <c r="AJ125" s="62" t="n">
        <f aca="false">EXP((((AI125-AI$145)/AI$146+2)/4-1.9)^3)</f>
        <v>0.121675947754778</v>
      </c>
      <c r="AK125" s="62" t="n">
        <f aca="false">Z125/U125</f>
        <v>0.484077836013</v>
      </c>
      <c r="AL125" s="62" t="n">
        <f aca="false">EXP((((AK125-AK$145)/AK$146+2)/4-1.9)^3)</f>
        <v>0.0735406579462575</v>
      </c>
      <c r="AM125" s="62" t="n">
        <f aca="false">0.01*AD125+0.15*AF125+0.24*AH125+0.25*AJ125+0.35*AL125</f>
        <v>0.0816319487749986</v>
      </c>
      <c r="AO125" s="54" t="n">
        <f aca="false">0.01*AD125/$AM$145</f>
        <v>0.000855869510429464</v>
      </c>
      <c r="AP125" s="53" t="n">
        <f aca="false">AO125*$J$145</f>
        <v>9529.18009195229</v>
      </c>
      <c r="AQ125" s="54" t="n">
        <f aca="false">0.15*AF125/$AM$145</f>
        <v>0.00469449841650872</v>
      </c>
      <c r="AR125" s="53" t="n">
        <f aca="false">AQ125*$J$145</f>
        <v>52268.1557260395</v>
      </c>
      <c r="AS125" s="54" t="n">
        <f aca="false">0.24*AH125/$AM$145</f>
        <v>0.00333105253842488</v>
      </c>
      <c r="AT125" s="53" t="n">
        <f aca="false">AS125*$J$145</f>
        <v>37087.662485462</v>
      </c>
      <c r="AU125" s="54" t="n">
        <f aca="false">0.25*AJ125/$AM$145</f>
        <v>0.0106055845233517</v>
      </c>
      <c r="AV125" s="53" t="n">
        <f aca="false">AU125*$J$145</f>
        <v>118081.697819482</v>
      </c>
      <c r="AW125" s="54" t="n">
        <f aca="false">0.35*AL125/$AM$145</f>
        <v>0.00897398663746858</v>
      </c>
      <c r="AX125" s="53" t="n">
        <f aca="false">AW125*$J$145</f>
        <v>99915.6223806843</v>
      </c>
    </row>
    <row r="126" customFormat="false" ht="13.8" hidden="false" customHeight="false" outlineLevel="0" collapsed="false">
      <c r="A126" s="60" t="s">
        <v>85</v>
      </c>
      <c r="B126" s="53"/>
      <c r="C126" s="53"/>
      <c r="D126" s="53"/>
      <c r="E126" s="53"/>
      <c r="F126" s="53"/>
      <c r="G126" s="53"/>
      <c r="H126" s="53"/>
      <c r="I126" s="102" t="n">
        <f aca="false">AO126+AQ126+AS126+AU126+AW126</f>
        <v>0.0243590505474636</v>
      </c>
      <c r="J126" s="53" t="n">
        <f aca="false">ROUND(AP126+AR126+AT126+AV126+AX126,0)</f>
        <v>271212</v>
      </c>
      <c r="K126" s="54" t="n">
        <f aca="false">I126-DatosMinisterio!J126</f>
        <v>0</v>
      </c>
      <c r="L126" s="53" t="n">
        <f aca="false">J126-DatosMinisterio!K126</f>
        <v>0</v>
      </c>
      <c r="M126" s="54" t="n">
        <f aca="false">P159/P$178</f>
        <v>0.044109588543062</v>
      </c>
      <c r="N126" s="53" t="n">
        <f aca="false">ROUND(N$145*M126,0)</f>
        <v>9331137</v>
      </c>
      <c r="O126" s="53" t="n">
        <f aca="false">N126-DatosMinisterio!L126</f>
        <v>1</v>
      </c>
      <c r="P126" s="55" t="n">
        <f aca="false">N126+J126</f>
        <v>9602349</v>
      </c>
      <c r="Q126" s="53" t="n">
        <f aca="false">P126-DatosMinisterio!M126</f>
        <v>1</v>
      </c>
      <c r="S126" s="55" t="n">
        <f aca="false">B126+DatosMinisterio!B126</f>
        <v>12795</v>
      </c>
      <c r="T126" s="55" t="n">
        <f aca="false">C126+DatosMinisterio!C126</f>
        <v>61</v>
      </c>
      <c r="U126" s="55" t="n">
        <f aca="false">D126+DatosMinisterio!D126</f>
        <v>981.603232663224</v>
      </c>
      <c r="V126" s="55" t="n">
        <f aca="false">E126+DatosMinisterio!E126</f>
        <v>626.069518132141</v>
      </c>
      <c r="W126" s="55" t="n">
        <f aca="false">F126+DatosMinisterio!F126</f>
        <v>168</v>
      </c>
      <c r="X126" s="55" t="n">
        <f aca="false">G126+DatosMinisterio!G126</f>
        <v>503</v>
      </c>
      <c r="Y126" s="55" t="n">
        <f aca="false">H126+DatosMinisterio!H126</f>
        <v>34</v>
      </c>
      <c r="Z126" s="55" t="n">
        <f aca="false">X126+0.33*Y126</f>
        <v>514.22</v>
      </c>
      <c r="AC126" s="61" t="n">
        <f aca="false">IF(T126&gt;0,S126/T126,0)</f>
        <v>209.754098360656</v>
      </c>
      <c r="AD126" s="62" t="n">
        <f aca="false">EXP((((AC126-AC$145)/AC$146+2)/4-1.9)^3)</f>
        <v>0.0729023586413539</v>
      </c>
      <c r="AE126" s="63" t="n">
        <f aca="false">S126/U126</f>
        <v>13.0347981488258</v>
      </c>
      <c r="AF126" s="62" t="n">
        <f aca="false">EXP((((AE126-AE$145)/AE$146+2)/4-1.9)^3)</f>
        <v>0.012620169599007</v>
      </c>
      <c r="AG126" s="62" t="n">
        <f aca="false">V126/U126</f>
        <v>0.637803032120757</v>
      </c>
      <c r="AH126" s="62" t="n">
        <f aca="false">EXP((((AG126-AG$145)/AG$146+2)/4-1.9)^3)</f>
        <v>0.0528410156878323</v>
      </c>
      <c r="AI126" s="62" t="n">
        <f aca="false">W126/U126</f>
        <v>0.171148580617642</v>
      </c>
      <c r="AJ126" s="62" t="n">
        <f aca="false">EXP((((AI126-AI$145)/AI$146+2)/4-1.9)^3)</f>
        <v>0.0937342720146598</v>
      </c>
      <c r="AK126" s="62" t="n">
        <f aca="false">Z126/U126</f>
        <v>0.523857280507167</v>
      </c>
      <c r="AL126" s="62" t="n">
        <f aca="false">EXP((((AK126-AK$145)/AK$146+2)/4-1.9)^3)</f>
        <v>0.0889408041944793</v>
      </c>
      <c r="AM126" s="62" t="n">
        <f aca="false">0.01*AD126+0.15*AF126+0.24*AH126+0.25*AJ126+0.35*AL126</f>
        <v>0.0698667422630771</v>
      </c>
      <c r="AO126" s="54" t="n">
        <f aca="false">0.01*AD126/$AM$145</f>
        <v>0.000254174186694911</v>
      </c>
      <c r="AP126" s="53" t="n">
        <f aca="false">AO126*$J$145</f>
        <v>2829.95429820364</v>
      </c>
      <c r="AQ126" s="54" t="n">
        <f aca="false">0.15*AF126/$AM$145</f>
        <v>0.000660003613784284</v>
      </c>
      <c r="AR126" s="53" t="n">
        <f aca="false">AQ126*$J$145</f>
        <v>7348.42545557428</v>
      </c>
      <c r="AS126" s="54" t="n">
        <f aca="false">0.24*AH126/$AM$145</f>
        <v>0.00442152679948081</v>
      </c>
      <c r="AT126" s="53" t="n">
        <f aca="false">AS126*$J$145</f>
        <v>49228.9123986949</v>
      </c>
      <c r="AU126" s="54" t="n">
        <f aca="false">0.25*AJ126/$AM$145</f>
        <v>0.00817011712610456</v>
      </c>
      <c r="AV126" s="53" t="n">
        <f aca="false">AU126*$J$145</f>
        <v>90965.4059623268</v>
      </c>
      <c r="AW126" s="54" t="n">
        <f aca="false">0.35*AL126/$AM$145</f>
        <v>0.010853228821399</v>
      </c>
      <c r="AX126" s="53" t="n">
        <f aca="false">AW126*$J$145</f>
        <v>120838.948879464</v>
      </c>
    </row>
    <row r="127" customFormat="false" ht="13.8" hidden="false" customHeight="false" outlineLevel="0" collapsed="false">
      <c r="A127" s="60" t="s">
        <v>86</v>
      </c>
      <c r="B127" s="53"/>
      <c r="C127" s="53"/>
      <c r="D127" s="53"/>
      <c r="E127" s="53"/>
      <c r="F127" s="53"/>
      <c r="G127" s="53"/>
      <c r="H127" s="53"/>
      <c r="I127" s="102" t="n">
        <f aca="false">AO127+AQ127+AS127+AU127+AW127</f>
        <v>0.0204749074979799</v>
      </c>
      <c r="J127" s="53" t="n">
        <f aca="false">ROUND(AP127+AR127+AT127+AV127+AX127,0)</f>
        <v>227966</v>
      </c>
      <c r="K127" s="54" t="n">
        <f aca="false">I127-DatosMinisterio!J127</f>
        <v>0</v>
      </c>
      <c r="L127" s="53" t="n">
        <f aca="false">J127-DatosMinisterio!K127</f>
        <v>0</v>
      </c>
      <c r="M127" s="54" t="n">
        <f aca="false">P160/P$178</f>
        <v>0.043617800118314</v>
      </c>
      <c r="N127" s="53" t="n">
        <f aca="false">ROUND(N$145*M127,0)</f>
        <v>9227102</v>
      </c>
      <c r="O127" s="53" t="n">
        <f aca="false">N127-DatosMinisterio!L127</f>
        <v>1</v>
      </c>
      <c r="P127" s="55" t="n">
        <f aca="false">N127+J127</f>
        <v>9455068</v>
      </c>
      <c r="Q127" s="53" t="n">
        <f aca="false">P127-DatosMinisterio!M127</f>
        <v>1</v>
      </c>
      <c r="S127" s="55" t="n">
        <f aca="false">B127+DatosMinisterio!B127</f>
        <v>10131</v>
      </c>
      <c r="T127" s="55" t="n">
        <f aca="false">C127+DatosMinisterio!C127</f>
        <v>48</v>
      </c>
      <c r="U127" s="55" t="n">
        <f aca="false">D127+DatosMinisterio!D127</f>
        <v>568.195538220483</v>
      </c>
      <c r="V127" s="55" t="n">
        <f aca="false">E127+DatosMinisterio!E127</f>
        <v>348.597142929121</v>
      </c>
      <c r="W127" s="55" t="n">
        <f aca="false">F127+DatosMinisterio!F127</f>
        <v>51</v>
      </c>
      <c r="X127" s="55" t="n">
        <f aca="false">G127+DatosMinisterio!G127</f>
        <v>276</v>
      </c>
      <c r="Y127" s="55" t="n">
        <f aca="false">H127+DatosMinisterio!H127</f>
        <v>38</v>
      </c>
      <c r="Z127" s="55" t="n">
        <f aca="false">X127+0.33*Y127</f>
        <v>288.54</v>
      </c>
      <c r="AC127" s="61" t="n">
        <f aca="false">IF(T127&gt;0,S127/T127,0)</f>
        <v>211.0625</v>
      </c>
      <c r="AD127" s="62" t="n">
        <f aca="false">EXP((((AC127-AC$145)/AC$146+2)/4-1.9)^3)</f>
        <v>0.0746536840171687</v>
      </c>
      <c r="AE127" s="63" t="n">
        <f aca="false">S127/U127</f>
        <v>17.8301294510848</v>
      </c>
      <c r="AF127" s="62" t="n">
        <f aca="false">EXP((((AE127-AE$145)/AE$146+2)/4-1.9)^3)</f>
        <v>0.0801144224317766</v>
      </c>
      <c r="AG127" s="62" t="n">
        <f aca="false">V127/U127</f>
        <v>0.613516156816161</v>
      </c>
      <c r="AH127" s="62" t="n">
        <f aca="false">EXP((((AG127-AG$145)/AG$146+2)/4-1.9)^3)</f>
        <v>0.0381281252148823</v>
      </c>
      <c r="AI127" s="62" t="n">
        <f aca="false">W127/U127</f>
        <v>0.0897578325935568</v>
      </c>
      <c r="AJ127" s="62" t="n">
        <f aca="false">EXP((((AI127-AI$145)/AI$146+2)/4-1.9)^3)</f>
        <v>0.0317859678384812</v>
      </c>
      <c r="AK127" s="62" t="n">
        <f aca="false">Z127/U127</f>
        <v>0.507818137579311</v>
      </c>
      <c r="AL127" s="62" t="n">
        <f aca="false">EXP((((AK127-AK$145)/AK$146+2)/4-1.9)^3)</f>
        <v>0.0824722367347086</v>
      </c>
      <c r="AM127" s="62" t="n">
        <f aca="false">0.01*AD127+0.15*AF127+0.24*AH127+0.25*AJ127+0.35*AL127</f>
        <v>0.0587262250732783</v>
      </c>
      <c r="AO127" s="54" t="n">
        <f aca="false">0.01*AD127/$AM$145</f>
        <v>0.000260280185339286</v>
      </c>
      <c r="AP127" s="53" t="n">
        <f aca="false">AO127*$J$145</f>
        <v>2897.93798031223</v>
      </c>
      <c r="AQ127" s="54" t="n">
        <f aca="false">0.15*AF127/$AM$145</f>
        <v>0.00418978587461882</v>
      </c>
      <c r="AR127" s="53" t="n">
        <f aca="false">AQ127*$J$145</f>
        <v>46648.7281757784</v>
      </c>
      <c r="AS127" s="54" t="n">
        <f aca="false">0.24*AH127/$AM$145</f>
        <v>0.0031904104275267</v>
      </c>
      <c r="AT127" s="53" t="n">
        <f aca="false">AS127*$J$145</f>
        <v>35521.7648960168</v>
      </c>
      <c r="AU127" s="54" t="n">
        <f aca="false">0.25*AJ127/$AM$145</f>
        <v>0.00277054565662353</v>
      </c>
      <c r="AV127" s="53" t="n">
        <f aca="false">AU127*$J$145</f>
        <v>30847.0253855569</v>
      </c>
      <c r="AW127" s="54" t="n">
        <f aca="false">0.35*AL127/$AM$145</f>
        <v>0.0100638853538716</v>
      </c>
      <c r="AX127" s="53" t="n">
        <f aca="false">AW127*$J$145</f>
        <v>112050.464227522</v>
      </c>
    </row>
    <row r="128" customFormat="false" ht="13.8" hidden="false" customHeight="false" outlineLevel="0" collapsed="false">
      <c r="A128" s="60" t="s">
        <v>87</v>
      </c>
      <c r="B128" s="53"/>
      <c r="C128" s="53"/>
      <c r="D128" s="53"/>
      <c r="E128" s="53"/>
      <c r="F128" s="53"/>
      <c r="G128" s="53"/>
      <c r="H128" s="53"/>
      <c r="I128" s="102" t="n">
        <f aca="false">AO128+AQ128+AS128+AU128+AW128</f>
        <v>0.014097634445503</v>
      </c>
      <c r="J128" s="53" t="n">
        <f aca="false">ROUND(AP128+AR128+AT128+AV128+AX128,0)</f>
        <v>156962</v>
      </c>
      <c r="K128" s="54" t="n">
        <f aca="false">I128-DatosMinisterio!J128</f>
        <v>0</v>
      </c>
      <c r="L128" s="53" t="n">
        <f aca="false">J128-DatosMinisterio!K128</f>
        <v>0</v>
      </c>
      <c r="M128" s="54" t="n">
        <f aca="false">P161/P$178</f>
        <v>0.0191179980599055</v>
      </c>
      <c r="N128" s="53" t="n">
        <f aca="false">ROUND(N$145*M128,0)</f>
        <v>4044306</v>
      </c>
      <c r="O128" s="53" t="n">
        <f aca="false">N128-DatosMinisterio!L128</f>
        <v>-1</v>
      </c>
      <c r="P128" s="55" t="n">
        <f aca="false">N128+J128</f>
        <v>4201268</v>
      </c>
      <c r="Q128" s="53" t="n">
        <f aca="false">P128-DatosMinisterio!M128</f>
        <v>-1</v>
      </c>
      <c r="S128" s="55" t="n">
        <f aca="false">B128+DatosMinisterio!B128</f>
        <v>14158</v>
      </c>
      <c r="T128" s="55" t="n">
        <f aca="false">C128+DatosMinisterio!C128</f>
        <v>60</v>
      </c>
      <c r="U128" s="55" t="n">
        <f aca="false">D128+DatosMinisterio!D128</f>
        <v>916.558630722538</v>
      </c>
      <c r="V128" s="55" t="n">
        <f aca="false">E128+DatosMinisterio!E128</f>
        <v>535.788453426594</v>
      </c>
      <c r="W128" s="55" t="n">
        <f aca="false">F128+DatosMinisterio!F128</f>
        <v>102</v>
      </c>
      <c r="X128" s="55" t="n">
        <f aca="false">G128+DatosMinisterio!G128</f>
        <v>357</v>
      </c>
      <c r="Y128" s="55" t="n">
        <f aca="false">H128+DatosMinisterio!H128</f>
        <v>45</v>
      </c>
      <c r="Z128" s="55" t="n">
        <f aca="false">X128+0.33*Y128</f>
        <v>371.85</v>
      </c>
      <c r="AC128" s="61" t="n">
        <f aca="false">IF(T128&gt;0,S128/T128,0)</f>
        <v>235.966666666667</v>
      </c>
      <c r="AD128" s="62" t="n">
        <f aca="false">EXP((((AC128-AC$145)/AC$146+2)/4-1.9)^3)</f>
        <v>0.114179397977062</v>
      </c>
      <c r="AE128" s="63" t="n">
        <f aca="false">S128/U128</f>
        <v>15.4469114418125</v>
      </c>
      <c r="AF128" s="62" t="n">
        <f aca="false">EXP((((AE128-AE$145)/AE$146+2)/4-1.9)^3)</f>
        <v>0.0347807976491076</v>
      </c>
      <c r="AG128" s="62" t="n">
        <f aca="false">V128/U128</f>
        <v>0.584565390000445</v>
      </c>
      <c r="AH128" s="62" t="n">
        <f aca="false">EXP((((AG128-AG$145)/AG$146+2)/4-1.9)^3)</f>
        <v>0.0250644356562149</v>
      </c>
      <c r="AI128" s="62" t="n">
        <f aca="false">W128/U128</f>
        <v>0.111285843132143</v>
      </c>
      <c r="AJ128" s="62" t="n">
        <f aca="false">EXP((((AI128-AI$145)/AI$146+2)/4-1.9)^3)</f>
        <v>0.0434514305445982</v>
      </c>
      <c r="AK128" s="62" t="n">
        <f aca="false">Z128/U128</f>
        <v>0.405702360477327</v>
      </c>
      <c r="AL128" s="62" t="n">
        <f aca="false">EXP((((AK128-AK$145)/AK$146+2)/4-1.9)^3)</f>
        <v>0.0491361856378144</v>
      </c>
      <c r="AM128" s="62" t="n">
        <f aca="false">0.01*AD128+0.15*AF128+0.24*AH128+0.25*AJ128+0.35*AL128</f>
        <v>0.0404349007940129</v>
      </c>
      <c r="AO128" s="54" t="n">
        <f aca="false">0.01*AD128/$AM$145</f>
        <v>0.000398086648484262</v>
      </c>
      <c r="AP128" s="53" t="n">
        <f aca="false">AO128*$J$145</f>
        <v>4432.26370303195</v>
      </c>
      <c r="AQ128" s="54" t="n">
        <f aca="false">0.15*AF128/$AM$145</f>
        <v>0.0018189495758058</v>
      </c>
      <c r="AR128" s="53" t="n">
        <f aca="false">AQ128*$J$145</f>
        <v>20252.033604207</v>
      </c>
      <c r="AS128" s="54" t="n">
        <f aca="false">0.24*AH128/$AM$145</f>
        <v>0.00209729265278554</v>
      </c>
      <c r="AT128" s="53" t="n">
        <f aca="false">AS128*$J$145</f>
        <v>23351.082320824</v>
      </c>
      <c r="AU128" s="54" t="n">
        <f aca="false">0.25*AJ128/$AM$145</f>
        <v>0.00378733700295494</v>
      </c>
      <c r="AV128" s="53" t="n">
        <f aca="false">AU128*$J$145</f>
        <v>42167.895841929</v>
      </c>
      <c r="AW128" s="54" t="n">
        <f aca="false">0.35*AL128/$AM$145</f>
        <v>0.00599596856547246</v>
      </c>
      <c r="AX128" s="53" t="n">
        <f aca="false">AW128*$J$145</f>
        <v>66758.6163425794</v>
      </c>
    </row>
    <row r="129" customFormat="false" ht="13.8" hidden="false" customHeight="false" outlineLevel="0" collapsed="false">
      <c r="A129" s="60" t="s">
        <v>88</v>
      </c>
      <c r="B129" s="53"/>
      <c r="C129" s="53"/>
      <c r="D129" s="53"/>
      <c r="E129" s="53"/>
      <c r="F129" s="53"/>
      <c r="G129" s="53"/>
      <c r="H129" s="53"/>
      <c r="I129" s="102" t="n">
        <f aca="false">AO129+AQ129+AS129+AU129+AW129</f>
        <v>0.018467909732396</v>
      </c>
      <c r="J129" s="53" t="n">
        <f aca="false">ROUND(AP129+AR129+AT129+AV129+AX129,0)</f>
        <v>205620</v>
      </c>
      <c r="K129" s="54" t="n">
        <f aca="false">I129-DatosMinisterio!J129</f>
        <v>0</v>
      </c>
      <c r="L129" s="53" t="n">
        <f aca="false">J129-DatosMinisterio!K129</f>
        <v>0</v>
      </c>
      <c r="M129" s="54" t="n">
        <f aca="false">P162/P$178</f>
        <v>0.0182990429693921</v>
      </c>
      <c r="N129" s="53" t="n">
        <f aca="false">ROUND(N$145*M129,0)</f>
        <v>3871060</v>
      </c>
      <c r="O129" s="53" t="n">
        <f aca="false">N129-DatosMinisterio!L129</f>
        <v>0</v>
      </c>
      <c r="P129" s="55" t="n">
        <f aca="false">N129+J129</f>
        <v>4076680</v>
      </c>
      <c r="Q129" s="53" t="n">
        <f aca="false">P129-DatosMinisterio!M129</f>
        <v>0</v>
      </c>
      <c r="S129" s="55" t="n">
        <f aca="false">B129+DatosMinisterio!B129</f>
        <v>6442</v>
      </c>
      <c r="T129" s="55" t="n">
        <f aca="false">C129+DatosMinisterio!C129</f>
        <v>58</v>
      </c>
      <c r="U129" s="55" t="n">
        <f aca="false">D129+DatosMinisterio!D129</f>
        <v>379.020137334597</v>
      </c>
      <c r="V129" s="55" t="n">
        <f aca="false">E129+DatosMinisterio!E129</f>
        <v>241.967637334597</v>
      </c>
      <c r="W129" s="55" t="n">
        <f aca="false">F129+DatosMinisterio!F129</f>
        <v>32</v>
      </c>
      <c r="X129" s="55" t="n">
        <f aca="false">G129+DatosMinisterio!G129</f>
        <v>174</v>
      </c>
      <c r="Y129" s="55" t="n">
        <f aca="false">H129+DatosMinisterio!H129</f>
        <v>9</v>
      </c>
      <c r="Z129" s="55" t="n">
        <f aca="false">X129+0.33*Y129</f>
        <v>176.97</v>
      </c>
      <c r="AC129" s="61" t="n">
        <f aca="false">IF(T129&gt;0,S129/T129,0)</f>
        <v>111.068965517241</v>
      </c>
      <c r="AD129" s="62" t="n">
        <f aca="false">EXP((((AC129-AC$145)/AC$146+2)/4-1.9)^3)</f>
        <v>0.0077783827467978</v>
      </c>
      <c r="AE129" s="63" t="n">
        <f aca="false">S129/U129</f>
        <v>16.9964584079949</v>
      </c>
      <c r="AF129" s="62" t="n">
        <f aca="false">EXP((((AE129-AE$145)/AE$146+2)/4-1.9)^3)</f>
        <v>0.0609181626064531</v>
      </c>
      <c r="AG129" s="62" t="n">
        <f aca="false">V129/U129</f>
        <v>0.638403117671263</v>
      </c>
      <c r="AH129" s="62" t="n">
        <f aca="false">EXP((((AG129-AG$145)/AG$146+2)/4-1.9)^3)</f>
        <v>0.0532534640712503</v>
      </c>
      <c r="AI129" s="62" t="n">
        <f aca="false">W129/U129</f>
        <v>0.0844282317689906</v>
      </c>
      <c r="AJ129" s="62" t="n">
        <f aca="false">EXP((((AI129-AI$145)/AI$146+2)/4-1.9)^3)</f>
        <v>0.0293281934812751</v>
      </c>
      <c r="AK129" s="62" t="n">
        <f aca="false">Z129/U129</f>
        <v>0.466914505504946</v>
      </c>
      <c r="AL129" s="62" t="n">
        <f aca="false">EXP((((AK129-AK$145)/AK$146+2)/4-1.9)^3)</f>
        <v>0.0675467336173293</v>
      </c>
      <c r="AM129" s="62" t="n">
        <f aca="false">0.01*AD129+0.15*AF129+0.24*AH129+0.25*AJ129+0.35*AL129</f>
        <v>0.0529697447319201</v>
      </c>
      <c r="AO129" s="54" t="n">
        <f aca="false">0.01*AD129/$AM$145</f>
        <v>2.71193435344843E-005</v>
      </c>
      <c r="AP129" s="53" t="n">
        <f aca="false">AO129*$J$145</f>
        <v>301.944520007435</v>
      </c>
      <c r="AQ129" s="54" t="n">
        <f aca="false">0.15*AF129/$AM$145</f>
        <v>0.00318586902893297</v>
      </c>
      <c r="AR129" s="53" t="n">
        <f aca="false">AQ129*$J$145</f>
        <v>35471.2013410103</v>
      </c>
      <c r="AS129" s="54" t="n">
        <f aca="false">0.24*AH129/$AM$145</f>
        <v>0.00445603884579458</v>
      </c>
      <c r="AT129" s="53" t="n">
        <f aca="false">AS129*$J$145</f>
        <v>49613.1666578526</v>
      </c>
      <c r="AU129" s="54" t="n">
        <f aca="false">0.25*AJ129/$AM$145</f>
        <v>0.0025563198037277</v>
      </c>
      <c r="AV129" s="53" t="n">
        <f aca="false">AU129*$J$145</f>
        <v>28461.8525201605</v>
      </c>
      <c r="AW129" s="54" t="n">
        <f aca="false">0.35*AL129/$AM$145</f>
        <v>0.00824256271040624</v>
      </c>
      <c r="AX129" s="53" t="n">
        <f aca="false">AW129*$J$145</f>
        <v>91772.0090849582</v>
      </c>
    </row>
    <row r="130" customFormat="false" ht="13.8" hidden="false" customHeight="false" outlineLevel="0" collapsed="false">
      <c r="A130" s="60" t="s">
        <v>89</v>
      </c>
      <c r="B130" s="53"/>
      <c r="C130" s="53"/>
      <c r="D130" s="53"/>
      <c r="E130" s="53"/>
      <c r="F130" s="53"/>
      <c r="G130" s="53"/>
      <c r="H130" s="53"/>
      <c r="I130" s="102" t="n">
        <f aca="false">AO130+AQ130+AS130+AU130+AW130</f>
        <v>0.0151001744093879</v>
      </c>
      <c r="J130" s="53" t="n">
        <f aca="false">ROUND(AP130+AR130+AT130+AV130+AX130,0)</f>
        <v>168124</v>
      </c>
      <c r="K130" s="54" t="n">
        <f aca="false">I130-DatosMinisterio!J130</f>
        <v>9.0205620750794E-017</v>
      </c>
      <c r="L130" s="53" t="n">
        <f aca="false">J130-DatosMinisterio!K130</f>
        <v>0</v>
      </c>
      <c r="M130" s="54" t="n">
        <f aca="false">P163/P$178</f>
        <v>0.0202891946842778</v>
      </c>
      <c r="N130" s="53" t="n">
        <f aca="false">ROUND(N$145*M130,0)</f>
        <v>4292066</v>
      </c>
      <c r="O130" s="53" t="n">
        <f aca="false">N130-DatosMinisterio!L130</f>
        <v>-1</v>
      </c>
      <c r="P130" s="55" t="n">
        <f aca="false">N130+J130</f>
        <v>4460190</v>
      </c>
      <c r="Q130" s="53" t="n">
        <f aca="false">P130-DatosMinisterio!M130</f>
        <v>-1</v>
      </c>
      <c r="S130" s="55" t="n">
        <f aca="false">B130+DatosMinisterio!B130</f>
        <v>6988</v>
      </c>
      <c r="T130" s="55" t="n">
        <f aca="false">C130+DatosMinisterio!C130</f>
        <v>41</v>
      </c>
      <c r="U130" s="55" t="n">
        <f aca="false">D130+DatosMinisterio!D130</f>
        <v>349.694373706004</v>
      </c>
      <c r="V130" s="55" t="n">
        <f aca="false">E130+DatosMinisterio!E130</f>
        <v>192.808668831169</v>
      </c>
      <c r="W130" s="55" t="n">
        <f aca="false">F130+DatosMinisterio!F130</f>
        <v>24</v>
      </c>
      <c r="X130" s="55" t="n">
        <f aca="false">G130+DatosMinisterio!G130</f>
        <v>111</v>
      </c>
      <c r="Y130" s="55" t="n">
        <f aca="false">H130+DatosMinisterio!H130</f>
        <v>14</v>
      </c>
      <c r="Z130" s="55" t="n">
        <f aca="false">X130+0.33*Y130</f>
        <v>115.62</v>
      </c>
      <c r="AC130" s="61" t="n">
        <f aca="false">IF(T130&gt;0,S130/T130,0)</f>
        <v>170.439024390244</v>
      </c>
      <c r="AD130" s="62" t="n">
        <f aca="false">EXP((((AC130-AC$145)/AC$146+2)/4-1.9)^3)</f>
        <v>0.0333315533886475</v>
      </c>
      <c r="AE130" s="63" t="n">
        <f aca="false">S130/U130</f>
        <v>19.9831639438242</v>
      </c>
      <c r="AF130" s="62" t="n">
        <f aca="false">EXP((((AE130-AE$145)/AE$146+2)/4-1.9)^3)</f>
        <v>0.149447453580032</v>
      </c>
      <c r="AG130" s="62" t="n">
        <f aca="false">V130/U130</f>
        <v>0.551363371357149</v>
      </c>
      <c r="AH130" s="62" t="n">
        <f aca="false">EXP((((AG130-AG$145)/AG$146+2)/4-1.9)^3)</f>
        <v>0.0148476894828431</v>
      </c>
      <c r="AI130" s="62" t="n">
        <f aca="false">W130/U130</f>
        <v>0.0686313587080396</v>
      </c>
      <c r="AJ130" s="62" t="n">
        <f aca="false">EXP((((AI130-AI$145)/AI$146+2)/4-1.9)^3)</f>
        <v>0.0229354995190511</v>
      </c>
      <c r="AK130" s="62" t="n">
        <f aca="false">Z130/U130</f>
        <v>0.330631570575981</v>
      </c>
      <c r="AL130" s="62" t="n">
        <f aca="false">EXP((((AK130-AK$145)/AK$146+2)/4-1.9)^3)</f>
        <v>0.0321789618927971</v>
      </c>
      <c r="AM130" s="62" t="n">
        <f aca="false">0.01*AD130+0.15*AF130+0.24*AH130+0.25*AJ130+0.35*AL130</f>
        <v>0.0433103905890154</v>
      </c>
      <c r="AO130" s="54" t="n">
        <f aca="false">0.01*AD130/$AM$145</f>
        <v>0.000116210512687469</v>
      </c>
      <c r="AP130" s="53" t="n">
        <f aca="false">AO130*$J$145</f>
        <v>1293.87820278973</v>
      </c>
      <c r="AQ130" s="54" t="n">
        <f aca="false">0.15*AF130/$AM$145</f>
        <v>0.00781573168726999</v>
      </c>
      <c r="AR130" s="53" t="n">
        <f aca="false">AQ130*$J$145</f>
        <v>87019.707900334</v>
      </c>
      <c r="AS130" s="54" t="n">
        <f aca="false">0.24*AH130/$AM$145</f>
        <v>0.00124239581893346</v>
      </c>
      <c r="AT130" s="53" t="n">
        <f aca="false">AS130*$J$145</f>
        <v>13832.7319291521</v>
      </c>
      <c r="AU130" s="54" t="n">
        <f aca="false">0.25*AJ130/$AM$145</f>
        <v>0.00199911636788576</v>
      </c>
      <c r="AV130" s="53" t="n">
        <f aca="false">AU130*$J$145</f>
        <v>22257.9957133815</v>
      </c>
      <c r="AW130" s="54" t="n">
        <f aca="false">0.35*AL130/$AM$145</f>
        <v>0.00392672002261122</v>
      </c>
      <c r="AX130" s="53" t="n">
        <f aca="false">AW130*$J$145</f>
        <v>43719.7748139915</v>
      </c>
    </row>
    <row r="131" customFormat="false" ht="13.8" hidden="false" customHeight="false" outlineLevel="0" collapsed="false">
      <c r="A131" s="60" t="s">
        <v>90</v>
      </c>
      <c r="B131" s="53"/>
      <c r="C131" s="53"/>
      <c r="D131" s="53"/>
      <c r="E131" s="53"/>
      <c r="F131" s="53"/>
      <c r="G131" s="53"/>
      <c r="H131" s="53"/>
      <c r="I131" s="102" t="n">
        <f aca="false">AO131+AQ131+AS131+AU131+AW131</f>
        <v>0.055015211053604</v>
      </c>
      <c r="J131" s="53" t="n">
        <f aca="false">ROUND(AP131+AR131+AT131+AV131+AX131,0)</f>
        <v>612535</v>
      </c>
      <c r="K131" s="54" t="n">
        <f aca="false">I131-DatosMinisterio!J131</f>
        <v>-2.0122792321331E-016</v>
      </c>
      <c r="L131" s="53" t="n">
        <f aca="false">J131-DatosMinisterio!K131</f>
        <v>0</v>
      </c>
      <c r="M131" s="54" t="n">
        <f aca="false">P164/P$178</f>
        <v>0.0276521722904964</v>
      </c>
      <c r="N131" s="53" t="n">
        <f aca="false">ROUND(N$145*M131,0)</f>
        <v>5849663</v>
      </c>
      <c r="O131" s="53" t="n">
        <f aca="false">N131-DatosMinisterio!L131</f>
        <v>0</v>
      </c>
      <c r="P131" s="55" t="n">
        <f aca="false">N131+J131</f>
        <v>6462198</v>
      </c>
      <c r="Q131" s="53" t="n">
        <f aca="false">P131-DatosMinisterio!M131</f>
        <v>0</v>
      </c>
      <c r="S131" s="55" t="n">
        <f aca="false">B131+DatosMinisterio!B131</f>
        <v>11149</v>
      </c>
      <c r="T131" s="55" t="n">
        <f aca="false">C131+DatosMinisterio!C131</f>
        <v>61</v>
      </c>
      <c r="U131" s="55" t="n">
        <f aca="false">D131+DatosMinisterio!D131</f>
        <v>494.311610045939</v>
      </c>
      <c r="V131" s="55" t="n">
        <f aca="false">E131+DatosMinisterio!E131</f>
        <v>416.186482956717</v>
      </c>
      <c r="W131" s="55" t="n">
        <f aca="false">F131+DatosMinisterio!F131</f>
        <v>68</v>
      </c>
      <c r="X131" s="55" t="n">
        <f aca="false">G131+DatosMinisterio!G131</f>
        <v>169</v>
      </c>
      <c r="Y131" s="55" t="n">
        <f aca="false">H131+DatosMinisterio!H131</f>
        <v>30</v>
      </c>
      <c r="Z131" s="55" t="n">
        <f aca="false">X131+0.33*Y131</f>
        <v>178.9</v>
      </c>
      <c r="AC131" s="61" t="n">
        <f aca="false">IF(T131&gt;0,S131/T131,0)</f>
        <v>182.770491803279</v>
      </c>
      <c r="AD131" s="62" t="n">
        <f aca="false">EXP((((AC131-AC$145)/AC$146+2)/4-1.9)^3)</f>
        <v>0.0432381849947308</v>
      </c>
      <c r="AE131" s="63" t="n">
        <f aca="false">S131/U131</f>
        <v>22.5545987053872</v>
      </c>
      <c r="AF131" s="62" t="n">
        <f aca="false">EXP((((AE131-AE$145)/AE$146+2)/4-1.9)^3)</f>
        <v>0.271930398488978</v>
      </c>
      <c r="AG131" s="62" t="n">
        <f aca="false">V131/U131</f>
        <v>0.841951664695957</v>
      </c>
      <c r="AH131" s="62" t="n">
        <f aca="false">EXP((((AG131-AG$145)/AG$146+2)/4-1.9)^3)</f>
        <v>0.364917867570381</v>
      </c>
      <c r="AI131" s="62" t="n">
        <f aca="false">W131/U131</f>
        <v>0.137565047265793</v>
      </c>
      <c r="AJ131" s="62" t="n">
        <f aca="false">EXP((((AI131-AI$145)/AI$146+2)/4-1.9)^3)</f>
        <v>0.0619858946260416</v>
      </c>
      <c r="AK131" s="62" t="n">
        <f aca="false">Z131/U131</f>
        <v>0.361917455233094</v>
      </c>
      <c r="AL131" s="62" t="n">
        <f aca="false">EXP((((AK131-AK$145)/AK$146+2)/4-1.9)^3)</f>
        <v>0.0385605175703601</v>
      </c>
      <c r="AM131" s="62" t="n">
        <f aca="false">0.01*AD131+0.15*AF131+0.24*AH131+0.25*AJ131+0.35*AL131</f>
        <v>0.157794884646322</v>
      </c>
      <c r="AO131" s="54" t="n">
        <f aca="false">0.01*AD131/$AM$145</f>
        <v>0.000150749999177197</v>
      </c>
      <c r="AP131" s="53" t="n">
        <f aca="false">AO131*$J$145</f>
        <v>1678.43797858898</v>
      </c>
      <c r="AQ131" s="54" t="n">
        <f aca="false">0.15*AF131/$AM$145</f>
        <v>0.0142212863537625</v>
      </c>
      <c r="AR131" s="53" t="n">
        <f aca="false">AQ131*$J$145</f>
        <v>158338.621896024</v>
      </c>
      <c r="AS131" s="54" t="n">
        <f aca="false">0.24*AH131/$AM$145</f>
        <v>0.030534881096984</v>
      </c>
      <c r="AT131" s="53" t="n">
        <f aca="false">AS131*$J$145</f>
        <v>339972.831738689</v>
      </c>
      <c r="AU131" s="54" t="n">
        <f aca="false">0.25*AJ131/$AM$145</f>
        <v>0.00540284794852763</v>
      </c>
      <c r="AV131" s="53" t="n">
        <f aca="false">AU131*$J$145</f>
        <v>60154.8606225269</v>
      </c>
      <c r="AW131" s="54" t="n">
        <f aca="false">0.35*AL131/$AM$145</f>
        <v>0.00470544565515264</v>
      </c>
      <c r="AX131" s="53" t="n">
        <f aca="false">AW131*$J$145</f>
        <v>52390.0413724802</v>
      </c>
    </row>
    <row r="132" customFormat="false" ht="13.8" hidden="false" customHeight="false" outlineLevel="0" collapsed="false">
      <c r="A132" s="60" t="s">
        <v>91</v>
      </c>
      <c r="B132" s="53"/>
      <c r="C132" s="53"/>
      <c r="D132" s="53"/>
      <c r="E132" s="53"/>
      <c r="F132" s="53"/>
      <c r="G132" s="53"/>
      <c r="H132" s="53"/>
      <c r="I132" s="102" t="n">
        <f aca="false">AO132+AQ132+AS132+AU132+AW132</f>
        <v>0.127692469357621</v>
      </c>
      <c r="J132" s="53" t="n">
        <f aca="false">ROUND(AP132+AR132+AT132+AV132+AX132,0)</f>
        <v>1421717</v>
      </c>
      <c r="K132" s="54" t="n">
        <f aca="false">I132-DatosMinisterio!J132</f>
        <v>0</v>
      </c>
      <c r="L132" s="53" t="n">
        <f aca="false">J132-DatosMinisterio!K132</f>
        <v>0</v>
      </c>
      <c r="M132" s="54" t="n">
        <f aca="false">P165/P$178</f>
        <v>0.0466279314150136</v>
      </c>
      <c r="N132" s="53" t="n">
        <f aca="false">ROUND(N$145*M132,0)</f>
        <v>9863879</v>
      </c>
      <c r="O132" s="53" t="n">
        <f aca="false">N132-DatosMinisterio!L132</f>
        <v>-1</v>
      </c>
      <c r="P132" s="55" t="n">
        <f aca="false">N132+J132</f>
        <v>11285596</v>
      </c>
      <c r="Q132" s="53" t="n">
        <f aca="false">P132-DatosMinisterio!M132</f>
        <v>-1</v>
      </c>
      <c r="S132" s="55" t="n">
        <f aca="false">B132+DatosMinisterio!B132</f>
        <v>9143</v>
      </c>
      <c r="T132" s="55" t="n">
        <f aca="false">C132+DatosMinisterio!C132</f>
        <v>49</v>
      </c>
      <c r="U132" s="55" t="n">
        <f aca="false">D132+DatosMinisterio!D132</f>
        <v>388.672781507483</v>
      </c>
      <c r="V132" s="55" t="n">
        <f aca="false">E132+DatosMinisterio!E132</f>
        <v>276.063463325665</v>
      </c>
      <c r="W132" s="55" t="n">
        <f aca="false">F132+DatosMinisterio!F132</f>
        <v>130</v>
      </c>
      <c r="X132" s="55" t="n">
        <f aca="false">G132+DatosMinisterio!G132</f>
        <v>408</v>
      </c>
      <c r="Y132" s="55" t="n">
        <f aca="false">H132+DatosMinisterio!H132</f>
        <v>50</v>
      </c>
      <c r="Z132" s="55" t="n">
        <f aca="false">X132+0.33*Y132</f>
        <v>424.5</v>
      </c>
      <c r="AC132" s="61" t="n">
        <f aca="false">IF(T132&gt;0,S132/T132,0)</f>
        <v>186.591836734694</v>
      </c>
      <c r="AD132" s="62" t="n">
        <f aca="false">EXP((((AC132-AC$145)/AC$146+2)/4-1.9)^3)</f>
        <v>0.0467390664248652</v>
      </c>
      <c r="AE132" s="63" t="n">
        <f aca="false">S132/U132</f>
        <v>23.5236436277799</v>
      </c>
      <c r="AF132" s="62" t="n">
        <f aca="false">EXP((((AE132-AE$145)/AE$146+2)/4-1.9)^3)</f>
        <v>0.328163564768217</v>
      </c>
      <c r="AG132" s="62" t="n">
        <f aca="false">V132/U132</f>
        <v>0.710272178707605</v>
      </c>
      <c r="AH132" s="62" t="n">
        <f aca="false">EXP((((AG132-AG$145)/AG$146+2)/4-1.9)^3)</f>
        <v>0.122794809943508</v>
      </c>
      <c r="AI132" s="62" t="n">
        <f aca="false">W132/U132</f>
        <v>0.334471581714031</v>
      </c>
      <c r="AJ132" s="62" t="n">
        <f aca="false">EXP((((AI132-AI$145)/AI$146+2)/4-1.9)^3)</f>
        <v>0.39535056701939</v>
      </c>
      <c r="AK132" s="62" t="n">
        <f aca="false">Z132/U132</f>
        <v>1.09217835721236</v>
      </c>
      <c r="AL132" s="62" t="n">
        <f aca="false">EXP((((AK132-AK$145)/AK$146+2)/4-1.9)^3)</f>
        <v>0.537850897081867</v>
      </c>
      <c r="AM132" s="62" t="n">
        <f aca="false">0.01*AD132+0.15*AF132+0.24*AH132+0.25*AJ132+0.35*AL132</f>
        <v>0.366248135499424</v>
      </c>
      <c r="AO132" s="54" t="n">
        <f aca="false">0.01*AD132/$AM$145</f>
        <v>0.000162955827723805</v>
      </c>
      <c r="AP132" s="53" t="n">
        <f aca="false">AO132*$J$145</f>
        <v>1814.33666054314</v>
      </c>
      <c r="AQ132" s="54" t="n">
        <f aca="false">0.15*AF132/$AM$145</f>
        <v>0.0171621416780642</v>
      </c>
      <c r="AR132" s="53" t="n">
        <f aca="false">AQ132*$J$145</f>
        <v>191081.860985808</v>
      </c>
      <c r="AS132" s="54" t="n">
        <f aca="false">0.24*AH132/$AM$145</f>
        <v>0.0102749830966515</v>
      </c>
      <c r="AT132" s="53" t="n">
        <f aca="false">AS132*$J$145</f>
        <v>114400.80897452</v>
      </c>
      <c r="AU132" s="54" t="n">
        <f aca="false">0.25*AJ132/$AM$145</f>
        <v>0.0344597591574093</v>
      </c>
      <c r="AV132" s="53" t="n">
        <f aca="false">AU132*$J$145</f>
        <v>383672.098298585</v>
      </c>
      <c r="AW132" s="54" t="n">
        <f aca="false">0.35*AL132/$AM$145</f>
        <v>0.065632629597772</v>
      </c>
      <c r="AX132" s="53" t="n">
        <f aca="false">AW132*$J$145</f>
        <v>730748.250433337</v>
      </c>
    </row>
    <row r="133" customFormat="false" ht="13.8" hidden="false" customHeight="false" outlineLevel="0" collapsed="false">
      <c r="A133" s="60" t="s">
        <v>92</v>
      </c>
      <c r="B133" s="53"/>
      <c r="C133" s="53"/>
      <c r="D133" s="53"/>
      <c r="E133" s="53"/>
      <c r="F133" s="53"/>
      <c r="G133" s="53"/>
      <c r="H133" s="53"/>
      <c r="I133" s="102" t="n">
        <f aca="false">AO133+AQ133+AS133+AU133+AW133</f>
        <v>0.0120497950505915</v>
      </c>
      <c r="J133" s="53" t="n">
        <f aca="false">ROUND(AP133+AR133+AT133+AV133+AX133,0)</f>
        <v>134161</v>
      </c>
      <c r="K133" s="54" t="n">
        <f aca="false">I133-DatosMinisterio!J133</f>
        <v>7.11236625150491E-017</v>
      </c>
      <c r="L133" s="53" t="n">
        <f aca="false">J133-DatosMinisterio!K133</f>
        <v>0</v>
      </c>
      <c r="M133" s="54" t="n">
        <f aca="false">P166/P$178</f>
        <v>0.00939706700271646</v>
      </c>
      <c r="N133" s="53" t="n">
        <f aca="false">ROUND(N$145*M133,0)</f>
        <v>1987897</v>
      </c>
      <c r="O133" s="53" t="n">
        <f aca="false">N133-DatosMinisterio!L133</f>
        <v>0</v>
      </c>
      <c r="P133" s="55" t="n">
        <f aca="false">N133+J133</f>
        <v>2122058</v>
      </c>
      <c r="Q133" s="53" t="n">
        <f aca="false">P133-DatosMinisterio!M133</f>
        <v>0</v>
      </c>
      <c r="S133" s="55" t="n">
        <f aca="false">B133+DatosMinisterio!B133</f>
        <v>2783</v>
      </c>
      <c r="T133" s="55" t="n">
        <f aca="false">C133+DatosMinisterio!C133</f>
        <v>27</v>
      </c>
      <c r="U133" s="55" t="n">
        <f aca="false">D133+DatosMinisterio!D133</f>
        <v>260.478725330885</v>
      </c>
      <c r="V133" s="55" t="n">
        <f aca="false">E133+DatosMinisterio!E133</f>
        <v>120.081535160064</v>
      </c>
      <c r="W133" s="55" t="n">
        <f aca="false">F133+DatosMinisterio!F133</f>
        <v>24</v>
      </c>
      <c r="X133" s="55" t="n">
        <f aca="false">G133+DatosMinisterio!G133</f>
        <v>114</v>
      </c>
      <c r="Y133" s="55" t="n">
        <f aca="false">H133+DatosMinisterio!H133</f>
        <v>32</v>
      </c>
      <c r="Z133" s="55" t="n">
        <f aca="false">X133+0.33*Y133</f>
        <v>124.56</v>
      </c>
      <c r="AC133" s="61" t="n">
        <f aca="false">IF(T133&gt;0,S133/T133,0)</f>
        <v>103.074074074074</v>
      </c>
      <c r="AD133" s="62" t="n">
        <f aca="false">EXP((((AC133-AC$145)/AC$146+2)/4-1.9)^3)</f>
        <v>0.00622391609512031</v>
      </c>
      <c r="AE133" s="63" t="n">
        <f aca="false">S133/U133</f>
        <v>10.6841739050464</v>
      </c>
      <c r="AF133" s="62" t="n">
        <f aca="false">EXP((((AE133-AE$145)/AE$146+2)/4-1.9)^3)</f>
        <v>0.00393016185348549</v>
      </c>
      <c r="AG133" s="62" t="n">
        <f aca="false">V133/U133</f>
        <v>0.46100323551386</v>
      </c>
      <c r="AH133" s="62" t="n">
        <f aca="false">EXP((((AG133-AG$145)/AG$146+2)/4-1.9)^3)</f>
        <v>0.00279260187151957</v>
      </c>
      <c r="AI133" s="62" t="n">
        <f aca="false">W133/U133</f>
        <v>0.092138043018726</v>
      </c>
      <c r="AJ133" s="62" t="n">
        <f aca="false">EXP((((AI133-AI$145)/AI$146+2)/4-1.9)^3)</f>
        <v>0.0329360145385088</v>
      </c>
      <c r="AK133" s="62" t="n">
        <f aca="false">Z133/U133</f>
        <v>0.478196443267188</v>
      </c>
      <c r="AL133" s="62" t="n">
        <f aca="false">EXP((((AK133-AK$145)/AK$146+2)/4-1.9)^3)</f>
        <v>0.0714436765096579</v>
      </c>
      <c r="AM133" s="62" t="n">
        <f aca="false">0.01*AD133+0.15*AF133+0.24*AH133+0.25*AJ133+0.35*AL133</f>
        <v>0.0345612783011462</v>
      </c>
      <c r="AO133" s="54" t="n">
        <f aca="false">0.01*AD133/$AM$145</f>
        <v>2.16996931377362E-005</v>
      </c>
      <c r="AP133" s="53" t="n">
        <f aca="false">AO133*$J$145</f>
        <v>241.602582321024</v>
      </c>
      <c r="AQ133" s="54" t="n">
        <f aca="false">0.15*AF133/$AM$145</f>
        <v>0.000205537731145996</v>
      </c>
      <c r="AR133" s="53" t="n">
        <f aca="false">AQ133*$J$145</f>
        <v>2288.44003894784</v>
      </c>
      <c r="AS133" s="54" t="n">
        <f aca="false">0.24*AH133/$AM$145</f>
        <v>0.00023367385835559</v>
      </c>
      <c r="AT133" s="53" t="n">
        <f aca="false">AS133*$J$145</f>
        <v>2601.7053440009</v>
      </c>
      <c r="AU133" s="54" t="n">
        <f aca="false">0.25*AJ133/$AM$145</f>
        <v>0.00287078664679462</v>
      </c>
      <c r="AV133" s="53" t="n">
        <f aca="false">AU133*$J$145</f>
        <v>31963.1002501196</v>
      </c>
      <c r="AW133" s="54" t="n">
        <f aca="false">0.35*AL133/$AM$145</f>
        <v>0.00871809712115753</v>
      </c>
      <c r="AX133" s="53" t="n">
        <f aca="false">AW133*$J$145</f>
        <v>97066.5697449069</v>
      </c>
    </row>
    <row r="134" customFormat="false" ht="13.8" hidden="false" customHeight="false" outlineLevel="0" collapsed="false">
      <c r="A134" s="60" t="s">
        <v>93</v>
      </c>
      <c r="B134" s="53"/>
      <c r="C134" s="53"/>
      <c r="D134" s="53"/>
      <c r="E134" s="53"/>
      <c r="F134" s="53"/>
      <c r="G134" s="53"/>
      <c r="H134" s="53"/>
      <c r="I134" s="102" t="n">
        <f aca="false">AO134+AQ134+AS134+AU134+AW134</f>
        <v>0.0950134454742436</v>
      </c>
      <c r="J134" s="53" t="n">
        <f aca="false">ROUND(AP134+AR134+AT134+AV134+AX134,0)</f>
        <v>1057872</v>
      </c>
      <c r="K134" s="54" t="n">
        <f aca="false">I134-DatosMinisterio!J134</f>
        <v>-5.13478148889135E-016</v>
      </c>
      <c r="L134" s="53" t="n">
        <f aca="false">J134-DatosMinisterio!K134</f>
        <v>0</v>
      </c>
      <c r="M134" s="54" t="n">
        <f aca="false">P167/P$178</f>
        <v>0.0684268958872558</v>
      </c>
      <c r="N134" s="53" t="n">
        <f aca="false">ROUND(N$145*M134,0)</f>
        <v>14475328</v>
      </c>
      <c r="O134" s="53" t="n">
        <f aca="false">N134-DatosMinisterio!L134</f>
        <v>0</v>
      </c>
      <c r="P134" s="55" t="n">
        <f aca="false">N134+J134</f>
        <v>15533200</v>
      </c>
      <c r="Q134" s="53" t="n">
        <f aca="false">P134-DatosMinisterio!M134</f>
        <v>0</v>
      </c>
      <c r="S134" s="55" t="n">
        <f aca="false">B134+DatosMinisterio!B134</f>
        <v>9069</v>
      </c>
      <c r="T134" s="55" t="n">
        <f aca="false">C134+DatosMinisterio!C134</f>
        <v>32</v>
      </c>
      <c r="U134" s="55" t="n">
        <f aca="false">D134+DatosMinisterio!D134</f>
        <v>449.37199890788</v>
      </c>
      <c r="V134" s="55" t="n">
        <f aca="false">E134+DatosMinisterio!E134</f>
        <v>413.712680726062</v>
      </c>
      <c r="W134" s="55" t="n">
        <f aca="false">F134+DatosMinisterio!F134</f>
        <v>117</v>
      </c>
      <c r="X134" s="55" t="n">
        <f aca="false">G134+DatosMinisterio!G134</f>
        <v>284</v>
      </c>
      <c r="Y134" s="55" t="n">
        <f aca="false">H134+DatosMinisterio!H134</f>
        <v>39</v>
      </c>
      <c r="Z134" s="55" t="n">
        <f aca="false">X134+0.33*Y134</f>
        <v>296.87</v>
      </c>
      <c r="AC134" s="61" t="n">
        <f aca="false">IF(T134&gt;0,S134/T134,0)</f>
        <v>283.40625</v>
      </c>
      <c r="AD134" s="62" t="n">
        <f aca="false">EXP((((AC134-AC$145)/AC$146+2)/4-1.9)^3)</f>
        <v>0.224482481379207</v>
      </c>
      <c r="AE134" s="63" t="n">
        <f aca="false">S134/U134</f>
        <v>20.1814977836639</v>
      </c>
      <c r="AF134" s="62" t="n">
        <f aca="false">EXP((((AE134-AE$145)/AE$146+2)/4-1.9)^3)</f>
        <v>0.157364924347524</v>
      </c>
      <c r="AG134" s="62" t="n">
        <f aca="false">V134/U134</f>
        <v>0.920646328056751</v>
      </c>
      <c r="AH134" s="62" t="n">
        <f aca="false">EXP((((AG134-AG$145)/AG$146+2)/4-1.9)^3)</f>
        <v>0.556400683676591</v>
      </c>
      <c r="AI134" s="62" t="n">
        <f aca="false">W134/U134</f>
        <v>0.260363352154447</v>
      </c>
      <c r="AJ134" s="62" t="n">
        <f aca="false">EXP((((AI134-AI$145)/AI$146+2)/4-1.9)^3)</f>
        <v>0.229465361015577</v>
      </c>
      <c r="AK134" s="62" t="n">
        <f aca="false">Z134/U134</f>
        <v>0.660633062855475</v>
      </c>
      <c r="AL134" s="62" t="n">
        <f aca="false">EXP((((AK134-AK$145)/AK$146+2)/4-1.9)^3)</f>
        <v>0.159331254718193</v>
      </c>
      <c r="AM134" s="62" t="n">
        <f aca="false">0.01*AD134+0.15*AF134+0.24*AH134+0.25*AJ134+0.35*AL134</f>
        <v>0.272518006953564</v>
      </c>
      <c r="AO134" s="54" t="n">
        <f aca="false">0.01*AD134/$AM$145</f>
        <v>0.000782658520179202</v>
      </c>
      <c r="AP134" s="53" t="n">
        <f aca="false">AO134*$J$145</f>
        <v>8714.05500301806</v>
      </c>
      <c r="AQ134" s="54" t="n">
        <f aca="false">0.15*AF134/$AM$145</f>
        <v>0.00822979579929168</v>
      </c>
      <c r="AR134" s="53" t="n">
        <f aca="false">AQ134*$J$145</f>
        <v>91629.8633562622</v>
      </c>
      <c r="AS134" s="54" t="n">
        <f aca="false">0.24*AH134/$AM$145</f>
        <v>0.0465574043591291</v>
      </c>
      <c r="AT134" s="53" t="n">
        <f aca="false">AS134*$J$145</f>
        <v>518366.275869981</v>
      </c>
      <c r="AU134" s="54" t="n">
        <f aca="false">0.25*AJ134/$AM$145</f>
        <v>0.0200007834443727</v>
      </c>
      <c r="AV134" s="53" t="n">
        <f aca="false">AU134*$J$145</f>
        <v>222687.062804619</v>
      </c>
      <c r="AW134" s="54" t="n">
        <f aca="false">0.35*AL134/$AM$145</f>
        <v>0.019442803351271</v>
      </c>
      <c r="AX134" s="53" t="n">
        <f aca="false">AW134*$J$145</f>
        <v>216474.558760373</v>
      </c>
    </row>
    <row r="135" customFormat="false" ht="13.8" hidden="false" customHeight="false" outlineLevel="0" collapsed="false">
      <c r="A135" s="60" t="s">
        <v>94</v>
      </c>
      <c r="B135" s="53"/>
      <c r="C135" s="53"/>
      <c r="D135" s="53"/>
      <c r="E135" s="53"/>
      <c r="F135" s="53"/>
      <c r="G135" s="53"/>
      <c r="H135" s="53"/>
      <c r="I135" s="102" t="n">
        <f aca="false">AO135+AQ135+AS135+AU135+AW135</f>
        <v>0.00341159969097477</v>
      </c>
      <c r="J135" s="53" t="n">
        <f aca="false">ROUND(AP135+AR135+AT135+AV135+AX135,0)</f>
        <v>37984</v>
      </c>
      <c r="K135" s="54" t="n">
        <f aca="false">I135-DatosMinisterio!J135</f>
        <v>0</v>
      </c>
      <c r="L135" s="53" t="n">
        <f aca="false">J135-DatosMinisterio!K135</f>
        <v>-1</v>
      </c>
      <c r="M135" s="54" t="n">
        <f aca="false">P168/P$178</f>
        <v>0.00789464714380577</v>
      </c>
      <c r="N135" s="53" t="n">
        <f aca="false">ROUND(N$145*M135,0)</f>
        <v>1670069</v>
      </c>
      <c r="O135" s="53" t="n">
        <f aca="false">N135-DatosMinisterio!L135</f>
        <v>-3</v>
      </c>
      <c r="P135" s="55" t="n">
        <f aca="false">N135+J135</f>
        <v>1708053</v>
      </c>
      <c r="Q135" s="53" t="n">
        <f aca="false">P135-DatosMinisterio!M135</f>
        <v>-4</v>
      </c>
      <c r="S135" s="55" t="n">
        <f aca="false">B135+DatosMinisterio!B135</f>
        <v>3416</v>
      </c>
      <c r="T135" s="55" t="n">
        <f aca="false">C135+DatosMinisterio!C135</f>
        <v>30</v>
      </c>
      <c r="U135" s="55" t="n">
        <f aca="false">D135+DatosMinisterio!D135</f>
        <v>261.068181818182</v>
      </c>
      <c r="V135" s="55" t="n">
        <f aca="false">E135+DatosMinisterio!E135</f>
        <v>116.454545454545</v>
      </c>
      <c r="W135" s="55" t="n">
        <f aca="false">F135+DatosMinisterio!F135</f>
        <v>7</v>
      </c>
      <c r="X135" s="55" t="n">
        <f aca="false">G135+DatosMinisterio!G135</f>
        <v>46</v>
      </c>
      <c r="Y135" s="55" t="n">
        <f aca="false">H135+DatosMinisterio!H135</f>
        <v>7</v>
      </c>
      <c r="Z135" s="55" t="n">
        <f aca="false">X135+0.33*Y135</f>
        <v>48.31</v>
      </c>
      <c r="AC135" s="61" t="n">
        <f aca="false">IF(T135&gt;0,S135/T135,0)</f>
        <v>113.866666666667</v>
      </c>
      <c r="AD135" s="62" t="n">
        <f aca="false">EXP((((AC135-AC$145)/AC$146+2)/4-1.9)^3)</f>
        <v>0.00839635228138534</v>
      </c>
      <c r="AE135" s="63" t="n">
        <f aca="false">S135/U135</f>
        <v>13.084704448507</v>
      </c>
      <c r="AF135" s="62" t="n">
        <f aca="false">EXP((((AE135-AE$145)/AE$146+2)/4-1.9)^3)</f>
        <v>0.0129112637267664</v>
      </c>
      <c r="AG135" s="62" t="n">
        <f aca="false">V135/U135</f>
        <v>0.446069469835464</v>
      </c>
      <c r="AH135" s="62" t="n">
        <f aca="false">EXP((((AG135-AG$145)/AG$146+2)/4-1.9)^3)</f>
        <v>0.00204248909741161</v>
      </c>
      <c r="AI135" s="62" t="n">
        <f aca="false">W135/U135</f>
        <v>0.0268129189518586</v>
      </c>
      <c r="AJ135" s="62" t="n">
        <f aca="false">EXP((((AI135-AI$145)/AI$146+2)/4-1.9)^3)</f>
        <v>0.0113280385807647</v>
      </c>
      <c r="AK135" s="62" t="n">
        <f aca="false">Z135/U135</f>
        <v>0.185047444937756</v>
      </c>
      <c r="AL135" s="62" t="n">
        <f aca="false">EXP((((AK135-AK$145)/AK$146+2)/4-1.9)^3)</f>
        <v>0.0126923029058894</v>
      </c>
      <c r="AM135" s="62" t="n">
        <f aca="false">0.01*AD135+0.15*AF135+0.24*AH135+0.25*AJ135+0.35*AL135</f>
        <v>0.00978516612746004</v>
      </c>
      <c r="AO135" s="54" t="n">
        <f aca="false">0.01*AD135/$AM$145</f>
        <v>2.92738952771617E-005</v>
      </c>
      <c r="AP135" s="53" t="n">
        <f aca="false">AO135*$J$145</f>
        <v>325.93312028261</v>
      </c>
      <c r="AQ135" s="54" t="n">
        <f aca="false">0.15*AF135/$AM$145</f>
        <v>0.00067522711571628</v>
      </c>
      <c r="AR135" s="53" t="n">
        <f aca="false">AQ135*$J$145</f>
        <v>7517.92266253446</v>
      </c>
      <c r="AS135" s="54" t="n">
        <f aca="false">0.24*AH135/$AM$145</f>
        <v>0.00017090739389274</v>
      </c>
      <c r="AT135" s="53" t="n">
        <f aca="false">AS135*$J$145</f>
        <v>1902.86873828807</v>
      </c>
      <c r="AU135" s="54" t="n">
        <f aca="false">0.25*AJ135/$AM$145</f>
        <v>0.000987380602896278</v>
      </c>
      <c r="AV135" s="53" t="n">
        <f aca="false">AU135*$J$145</f>
        <v>10993.4136800571</v>
      </c>
      <c r="AW135" s="54" t="n">
        <f aca="false">0.35*AL135/$AM$145</f>
        <v>0.00154881068319231</v>
      </c>
      <c r="AX135" s="53" t="n">
        <f aca="false">AW135*$J$145</f>
        <v>17244.3295953765</v>
      </c>
    </row>
    <row r="136" customFormat="false" ht="13.8" hidden="false" customHeight="false" outlineLevel="0" collapsed="false">
      <c r="A136" s="60" t="s">
        <v>95</v>
      </c>
      <c r="B136" s="53"/>
      <c r="C136" s="53"/>
      <c r="D136" s="53"/>
      <c r="E136" s="53"/>
      <c r="F136" s="53"/>
      <c r="G136" s="53"/>
      <c r="H136" s="53"/>
      <c r="I136" s="102" t="n">
        <f aca="false">AO136+AQ136+AS136+AU136+AW136</f>
        <v>0.0619653455662682</v>
      </c>
      <c r="J136" s="53" t="n">
        <f aca="false">ROUND(AP136+AR136+AT136+AV136+AX136,0)</f>
        <v>689917</v>
      </c>
      <c r="K136" s="54" t="n">
        <f aca="false">I136-DatosMinisterio!J136</f>
        <v>-6.93889390390723E-016</v>
      </c>
      <c r="L136" s="53" t="n">
        <f aca="false">J136-DatosMinisterio!K136</f>
        <v>0</v>
      </c>
      <c r="M136" s="54" t="n">
        <f aca="false">P169/P$178</f>
        <v>0.0441644655463935</v>
      </c>
      <c r="N136" s="53" t="n">
        <f aca="false">ROUND(N$145*M136,0)</f>
        <v>9342746</v>
      </c>
      <c r="O136" s="53" t="n">
        <f aca="false">N136-DatosMinisterio!L136</f>
        <v>1</v>
      </c>
      <c r="P136" s="55" t="n">
        <f aca="false">N136+J136</f>
        <v>10032663</v>
      </c>
      <c r="Q136" s="53" t="n">
        <f aca="false">P136-DatosMinisterio!M136</f>
        <v>1</v>
      </c>
      <c r="S136" s="55" t="n">
        <f aca="false">B136+DatosMinisterio!B136</f>
        <v>8584</v>
      </c>
      <c r="T136" s="55" t="n">
        <f aca="false">C136+DatosMinisterio!C136</f>
        <v>76</v>
      </c>
      <c r="U136" s="55" t="n">
        <f aca="false">D136+DatosMinisterio!D136</f>
        <v>355.545454545455</v>
      </c>
      <c r="V136" s="55" t="n">
        <f aca="false">E136+DatosMinisterio!E136</f>
        <v>295.886363636364</v>
      </c>
      <c r="W136" s="55" t="n">
        <f aca="false">F136+DatosMinisterio!F136</f>
        <v>32</v>
      </c>
      <c r="X136" s="55" t="n">
        <f aca="false">G136+DatosMinisterio!G136</f>
        <v>179</v>
      </c>
      <c r="Y136" s="55" t="n">
        <f aca="false">H136+DatosMinisterio!H136</f>
        <v>32</v>
      </c>
      <c r="Z136" s="55" t="n">
        <f aca="false">X136+0.33*Y136</f>
        <v>189.56</v>
      </c>
      <c r="AC136" s="61" t="n">
        <f aca="false">IF(T136&gt;0,S136/T136,0)</f>
        <v>112.947368421053</v>
      </c>
      <c r="AD136" s="62" t="n">
        <f aca="false">EXP((((AC136-AC$145)/AC$146+2)/4-1.9)^3)</f>
        <v>0.00818878998029918</v>
      </c>
      <c r="AE136" s="63" t="n">
        <f aca="false">S136/U136</f>
        <v>24.1431858859626</v>
      </c>
      <c r="AF136" s="62" t="n">
        <f aca="false">EXP((((AE136-AE$145)/AE$146+2)/4-1.9)^3)</f>
        <v>0.366374028439977</v>
      </c>
      <c r="AG136" s="62" t="n">
        <f aca="false">V136/U136</f>
        <v>0.832204039887497</v>
      </c>
      <c r="AH136" s="62" t="n">
        <f aca="false">EXP((((AG136-AG$145)/AG$146+2)/4-1.9)^3)</f>
        <v>0.342569944935895</v>
      </c>
      <c r="AI136" s="62" t="n">
        <f aca="false">W136/U136</f>
        <v>0.0900025568908206</v>
      </c>
      <c r="AJ136" s="62" t="n">
        <f aca="false">EXP((((AI136-AI$145)/AI$146+2)/4-1.9)^3)</f>
        <v>0.0319026963008276</v>
      </c>
      <c r="AK136" s="62" t="n">
        <f aca="false">Z136/U136</f>
        <v>0.533152646381999</v>
      </c>
      <c r="AL136" s="62" t="n">
        <f aca="false">EXP((((AK136-AK$145)/AK$146+2)/4-1.9)^3)</f>
        <v>0.0928538280254174</v>
      </c>
      <c r="AM136" s="62" t="n">
        <f aca="false">0.01*AD136+0.15*AF136+0.24*AH136+0.25*AJ136+0.35*AL136</f>
        <v>0.177729292834517</v>
      </c>
      <c r="AO136" s="54" t="n">
        <f aca="false">0.01*AD136/$AM$145</f>
        <v>2.85502289918685E-005</v>
      </c>
      <c r="AP136" s="53" t="n">
        <f aca="false">AO136*$J$145</f>
        <v>317.875879926458</v>
      </c>
      <c r="AQ136" s="54" t="n">
        <f aca="false">0.15*AF136/$AM$145</f>
        <v>0.0191604542926363</v>
      </c>
      <c r="AR136" s="53" t="n">
        <f aca="false">AQ136*$J$145</f>
        <v>213330.907776506</v>
      </c>
      <c r="AS136" s="54" t="n">
        <f aca="false">0.24*AH136/$AM$145</f>
        <v>0.0286648954891212</v>
      </c>
      <c r="AT136" s="53" t="n">
        <f aca="false">AS136*$J$145</f>
        <v>319152.567189549</v>
      </c>
      <c r="AU136" s="54" t="n">
        <f aca="false">0.25*AJ136/$AM$145</f>
        <v>0.00278072000575776</v>
      </c>
      <c r="AV136" s="53" t="n">
        <f aca="false">AU136*$J$145</f>
        <v>30960.3057443464</v>
      </c>
      <c r="AW136" s="54" t="n">
        <f aca="false">0.35*AL136/$AM$145</f>
        <v>0.0113307255497611</v>
      </c>
      <c r="AX136" s="53" t="n">
        <f aca="false">AW136*$J$145</f>
        <v>126155.35782082</v>
      </c>
    </row>
    <row r="137" customFormat="false" ht="13.8" hidden="false" customHeight="false" outlineLevel="0" collapsed="false">
      <c r="A137" s="60" t="s">
        <v>96</v>
      </c>
      <c r="B137" s="53"/>
      <c r="C137" s="53"/>
      <c r="D137" s="53"/>
      <c r="E137" s="53"/>
      <c r="F137" s="53"/>
      <c r="G137" s="53"/>
      <c r="H137" s="53"/>
      <c r="I137" s="102" t="n">
        <f aca="false">AO137+AQ137+AS137+AU137+AW137</f>
        <v>0.00293410131000227</v>
      </c>
      <c r="J137" s="53" t="n">
        <f aca="false">ROUND(AP137+AR137+AT137+AV137+AX137,0)</f>
        <v>32668</v>
      </c>
      <c r="K137" s="54" t="n">
        <f aca="false">I137-DatosMinisterio!J137</f>
        <v>1.69135538907739E-017</v>
      </c>
      <c r="L137" s="53" t="n">
        <f aca="false">J137-DatosMinisterio!K137</f>
        <v>-1</v>
      </c>
      <c r="M137" s="54" t="n">
        <f aca="false">P170/P$178</f>
        <v>0.0116321485119726</v>
      </c>
      <c r="N137" s="53" t="n">
        <f aca="false">ROUND(N$145*M137,0)</f>
        <v>2460716</v>
      </c>
      <c r="O137" s="53" t="n">
        <f aca="false">N137-DatosMinisterio!L137</f>
        <v>0</v>
      </c>
      <c r="P137" s="55" t="n">
        <f aca="false">N137+J137</f>
        <v>2493384</v>
      </c>
      <c r="Q137" s="53" t="n">
        <f aca="false">P137-DatosMinisterio!M137</f>
        <v>-1</v>
      </c>
      <c r="S137" s="55" t="n">
        <f aca="false">B137+DatosMinisterio!B137</f>
        <v>4395</v>
      </c>
      <c r="T137" s="55" t="n">
        <f aca="false">C137+DatosMinisterio!C137</f>
        <v>41</v>
      </c>
      <c r="U137" s="55" t="n">
        <f aca="false">D137+DatosMinisterio!D137</f>
        <v>422.79666563415</v>
      </c>
      <c r="V137" s="55" t="n">
        <f aca="false">E137+DatosMinisterio!E137</f>
        <v>204.982160938066</v>
      </c>
      <c r="W137" s="55" t="n">
        <f aca="false">F137+DatosMinisterio!F137</f>
        <v>15</v>
      </c>
      <c r="X137" s="55" t="n">
        <f aca="false">G137+DatosMinisterio!G137</f>
        <v>56</v>
      </c>
      <c r="Y137" s="55" t="n">
        <f aca="false">H137+DatosMinisterio!H137</f>
        <v>22</v>
      </c>
      <c r="Z137" s="55" t="n">
        <f aca="false">X137+0.33*Y137</f>
        <v>63.26</v>
      </c>
      <c r="AC137" s="61" t="n">
        <f aca="false">IF(T137&gt;0,S137/T137,0)</f>
        <v>107.19512195122</v>
      </c>
      <c r="AD137" s="62" t="n">
        <f aca="false">EXP((((AC137-AC$145)/AC$146+2)/4-1.9)^3)</f>
        <v>0.00698771594183446</v>
      </c>
      <c r="AE137" s="63" t="n">
        <f aca="false">S137/U137</f>
        <v>10.3950677884556</v>
      </c>
      <c r="AF137" s="62" t="n">
        <f aca="false">EXP((((AE137-AE$145)/AE$146+2)/4-1.9)^3)</f>
        <v>0.00336120679155637</v>
      </c>
      <c r="AG137" s="62" t="n">
        <f aca="false">V137/U137</f>
        <v>0.48482445014228</v>
      </c>
      <c r="AH137" s="62" t="n">
        <f aca="false">EXP((((AG137-AG$145)/AG$146+2)/4-1.9)^3)</f>
        <v>0.00449892350110286</v>
      </c>
      <c r="AI137" s="62" t="n">
        <f aca="false">W137/U137</f>
        <v>0.0354780470595755</v>
      </c>
      <c r="AJ137" s="62" t="n">
        <f aca="false">EXP((((AI137-AI$145)/AI$146+2)/4-1.9)^3)</f>
        <v>0.0131984189949872</v>
      </c>
      <c r="AK137" s="62" t="n">
        <f aca="false">Z137/U137</f>
        <v>0.149622750465917</v>
      </c>
      <c r="AL137" s="62" t="n">
        <f aca="false">EXP((((AK137-AK$145)/AK$146+2)/4-1.9)^3)</f>
        <v>0.00989199565555312</v>
      </c>
      <c r="AM137" s="62" t="n">
        <f aca="false">0.01*AD137+0.15*AF137+0.24*AH137+0.25*AJ137+0.35*AL137</f>
        <v>0.00841560304660687</v>
      </c>
      <c r="AO137" s="54" t="n">
        <f aca="false">0.01*AD137/$AM$145</f>
        <v>2.43626824902664E-005</v>
      </c>
      <c r="AP137" s="53" t="n">
        <f aca="false">AO137*$J$145</f>
        <v>271.25208474398</v>
      </c>
      <c r="AQ137" s="54" t="n">
        <f aca="false">0.15*AF137/$AM$145</f>
        <v>0.000175782790532232</v>
      </c>
      <c r="AR137" s="53" t="n">
        <f aca="false">AQ137*$J$145</f>
        <v>1957.15099981426</v>
      </c>
      <c r="AS137" s="54" t="n">
        <f aca="false">0.24*AH137/$AM$145</f>
        <v>0.000376452090672452</v>
      </c>
      <c r="AT137" s="53" t="n">
        <f aca="false">AS137*$J$145</f>
        <v>4191.38633202356</v>
      </c>
      <c r="AU137" s="54" t="n">
        <f aca="false">0.25*AJ137/$AM$145</f>
        <v>0.00115040770841623</v>
      </c>
      <c r="AV137" s="53" t="n">
        <f aca="false">AU137*$J$145</f>
        <v>12808.5439416665</v>
      </c>
      <c r="AW137" s="54" t="n">
        <f aca="false">0.35*AL137/$AM$145</f>
        <v>0.00120709603789109</v>
      </c>
      <c r="AX137" s="53" t="n">
        <f aca="false">AW137*$J$145</f>
        <v>13439.7070969082</v>
      </c>
    </row>
    <row r="138" customFormat="false" ht="13.8" hidden="false" customHeight="false" outlineLevel="0" collapsed="false">
      <c r="A138" s="60" t="s">
        <v>97</v>
      </c>
      <c r="B138" s="53"/>
      <c r="C138" s="53"/>
      <c r="D138" s="53"/>
      <c r="E138" s="53"/>
      <c r="F138" s="53"/>
      <c r="G138" s="53"/>
      <c r="H138" s="53"/>
      <c r="I138" s="102" t="n">
        <f aca="false">AO138+AQ138+AS138+AU138+AW138</f>
        <v>0.0113054026487475</v>
      </c>
      <c r="J138" s="53" t="n">
        <f aca="false">ROUND(AP138+AR138+AT138+AV138+AX138,0)</f>
        <v>125873</v>
      </c>
      <c r="K138" s="54" t="n">
        <f aca="false">I138-DatosMinisterio!J138</f>
        <v>7.63278329429795E-017</v>
      </c>
      <c r="L138" s="53" t="n">
        <f aca="false">J138-DatosMinisterio!K138</f>
        <v>0</v>
      </c>
      <c r="M138" s="54" t="n">
        <f aca="false">P171/P$178</f>
        <v>0.020377421585959</v>
      </c>
      <c r="N138" s="53" t="n">
        <f aca="false">ROUND(N$145*M138,0)</f>
        <v>4310730</v>
      </c>
      <c r="O138" s="53" t="n">
        <f aca="false">N138-DatosMinisterio!L138</f>
        <v>1</v>
      </c>
      <c r="P138" s="55" t="n">
        <f aca="false">N138+J138</f>
        <v>4436603</v>
      </c>
      <c r="Q138" s="53" t="n">
        <f aca="false">P138-DatosMinisterio!M138</f>
        <v>1</v>
      </c>
      <c r="S138" s="55" t="n">
        <f aca="false">B138+DatosMinisterio!B138</f>
        <v>4684</v>
      </c>
      <c r="T138" s="55" t="n">
        <f aca="false">C138+DatosMinisterio!C138</f>
        <v>25</v>
      </c>
      <c r="U138" s="55" t="n">
        <f aca="false">D138+DatosMinisterio!D138</f>
        <v>302.294940036645</v>
      </c>
      <c r="V138" s="55" t="n">
        <f aca="false">E138+DatosMinisterio!E138</f>
        <v>206.4416445821</v>
      </c>
      <c r="W138" s="55" t="n">
        <f aca="false">F138+DatosMinisterio!F138</f>
        <v>5</v>
      </c>
      <c r="X138" s="55" t="n">
        <f aca="false">G138+DatosMinisterio!G138</f>
        <v>28</v>
      </c>
      <c r="Y138" s="55" t="n">
        <f aca="false">H138+DatosMinisterio!H138</f>
        <v>5</v>
      </c>
      <c r="Z138" s="55" t="n">
        <f aca="false">X138+0.33*Y138</f>
        <v>29.65</v>
      </c>
      <c r="AC138" s="61" t="n">
        <f aca="false">IF(T138&gt;0,S138/T138,0)</f>
        <v>187.36</v>
      </c>
      <c r="AD138" s="62" t="n">
        <f aca="false">EXP((((AC138-AC$145)/AC$146+2)/4-1.9)^3)</f>
        <v>0.0474688645791085</v>
      </c>
      <c r="AE138" s="63" t="n">
        <f aca="false">S138/U138</f>
        <v>15.4948012012116</v>
      </c>
      <c r="AF138" s="62" t="n">
        <f aca="false">EXP((((AE138-AE$145)/AE$146+2)/4-1.9)^3)</f>
        <v>0.0354249941771114</v>
      </c>
      <c r="AG138" s="62" t="n">
        <f aca="false">V138/U138</f>
        <v>0.682914654664992</v>
      </c>
      <c r="AH138" s="62" t="n">
        <f aca="false">EXP((((AG138-AG$145)/AG$146+2)/4-1.9)^3)</f>
        <v>0.0913194718692259</v>
      </c>
      <c r="AI138" s="62" t="n">
        <f aca="false">W138/U138</f>
        <v>0.0165401379176042</v>
      </c>
      <c r="AJ138" s="62" t="n">
        <f aca="false">EXP((((AI138-AI$145)/AI$146+2)/4-1.9)^3)</f>
        <v>0.00940745889633888</v>
      </c>
      <c r="AK138" s="62" t="n">
        <f aca="false">Z138/U138</f>
        <v>0.0980830178513929</v>
      </c>
      <c r="AL138" s="62" t="n">
        <f aca="false">EXP((((AK138-AK$145)/AK$146+2)/4-1.9)^3)</f>
        <v>0.00676923657479685</v>
      </c>
      <c r="AM138" s="62" t="n">
        <f aca="false">0.01*AD138+0.15*AF138+0.24*AH138+0.25*AJ138+0.35*AL138</f>
        <v>0.0324262085462356</v>
      </c>
      <c r="AO138" s="54" t="n">
        <f aca="false">0.01*AD138/$AM$145</f>
        <v>0.000165500270122696</v>
      </c>
      <c r="AP138" s="53" t="n">
        <f aca="false">AO138*$J$145</f>
        <v>1842.66627102368</v>
      </c>
      <c r="AQ138" s="54" t="n">
        <f aca="false">0.15*AF138/$AM$145</f>
        <v>0.00185263945874551</v>
      </c>
      <c r="AR138" s="53" t="n">
        <f aca="false">AQ138*$J$145</f>
        <v>20627.1339645974</v>
      </c>
      <c r="AS138" s="54" t="n">
        <f aca="false">0.24*AH138/$AM$145</f>
        <v>0.00764125153402742</v>
      </c>
      <c r="AT138" s="53" t="n">
        <f aca="false">AS138*$J$145</f>
        <v>85077.0603559839</v>
      </c>
      <c r="AU138" s="54" t="n">
        <f aca="false">0.25*AJ138/$AM$145</f>
        <v>0.000819978001536965</v>
      </c>
      <c r="AV138" s="53" t="n">
        <f aca="false">AU138*$J$145</f>
        <v>9129.56701093844</v>
      </c>
      <c r="AW138" s="54" t="n">
        <f aca="false">0.35*AL138/$AM$145</f>
        <v>0.000826033384314887</v>
      </c>
      <c r="AX138" s="53" t="n">
        <f aca="false">AW138*$J$145</f>
        <v>9196.98714019105</v>
      </c>
    </row>
    <row r="139" customFormat="false" ht="13.8" hidden="false" customHeight="false" outlineLevel="0" collapsed="false">
      <c r="A139" s="60" t="s">
        <v>98</v>
      </c>
      <c r="B139" s="53"/>
      <c r="C139" s="53"/>
      <c r="D139" s="53"/>
      <c r="E139" s="53"/>
      <c r="F139" s="53"/>
      <c r="G139" s="53"/>
      <c r="H139" s="53"/>
      <c r="I139" s="102" t="n">
        <f aca="false">AO139+AQ139+AS139+AU139+AW139</f>
        <v>0.0150494383602694</v>
      </c>
      <c r="J139" s="53" t="n">
        <f aca="false">ROUND(AP139+AR139+AT139+AV139+AX139,0)</f>
        <v>167559</v>
      </c>
      <c r="K139" s="54" t="n">
        <f aca="false">I139-DatosMinisterio!J139</f>
        <v>-1.75207071073658E-016</v>
      </c>
      <c r="L139" s="53" t="n">
        <f aca="false">J139-DatosMinisterio!K139</f>
        <v>0</v>
      </c>
      <c r="M139" s="54" t="n">
        <f aca="false">P172/P$178</f>
        <v>0.0130927352945069</v>
      </c>
      <c r="N139" s="53" t="n">
        <f aca="false">ROUND(N$145*M139,0)</f>
        <v>2769695</v>
      </c>
      <c r="O139" s="53" t="n">
        <f aca="false">N139-DatosMinisterio!L139</f>
        <v>-1</v>
      </c>
      <c r="P139" s="55" t="n">
        <f aca="false">N139+J139</f>
        <v>2937254</v>
      </c>
      <c r="Q139" s="53" t="n">
        <f aca="false">P139-DatosMinisterio!M139</f>
        <v>-1</v>
      </c>
      <c r="S139" s="55" t="n">
        <f aca="false">B139+DatosMinisterio!B139</f>
        <v>7044</v>
      </c>
      <c r="T139" s="55" t="n">
        <f aca="false">C139+DatosMinisterio!C139</f>
        <v>53</v>
      </c>
      <c r="U139" s="55" t="n">
        <f aca="false">D139+DatosMinisterio!D139</f>
        <v>444.58230254965</v>
      </c>
      <c r="V139" s="55" t="n">
        <f aca="false">E139+DatosMinisterio!E139</f>
        <v>315.377708678927</v>
      </c>
      <c r="W139" s="55" t="n">
        <f aca="false">F139+DatosMinisterio!F139</f>
        <v>20</v>
      </c>
      <c r="X139" s="55" t="n">
        <f aca="false">G139+DatosMinisterio!G139</f>
        <v>69</v>
      </c>
      <c r="Y139" s="55" t="n">
        <f aca="false">H139+DatosMinisterio!H139</f>
        <v>14</v>
      </c>
      <c r="Z139" s="55" t="n">
        <f aca="false">X139+0.33*Y139</f>
        <v>73.62</v>
      </c>
      <c r="AC139" s="61" t="n">
        <f aca="false">IF(T139&gt;0,S139/T139,0)</f>
        <v>132.905660377359</v>
      </c>
      <c r="AD139" s="62" t="n">
        <f aca="false">EXP((((AC139-AC$145)/AC$146+2)/4-1.9)^3)</f>
        <v>0.0138301260490912</v>
      </c>
      <c r="AE139" s="63" t="n">
        <f aca="false">S139/U139</f>
        <v>15.8440854698964</v>
      </c>
      <c r="AF139" s="62" t="n">
        <f aca="false">EXP((((AE139-AE$145)/AE$146+2)/4-1.9)^3)</f>
        <v>0.0404170422453493</v>
      </c>
      <c r="AG139" s="62" t="n">
        <f aca="false">V139/U139</f>
        <v>0.709379808575953</v>
      </c>
      <c r="AH139" s="62" t="n">
        <f aca="false">EXP((((AG139-AG$145)/AG$146+2)/4-1.9)^3)</f>
        <v>0.121664002349306</v>
      </c>
      <c r="AI139" s="62" t="n">
        <f aca="false">W139/U139</f>
        <v>0.0449860461950494</v>
      </c>
      <c r="AJ139" s="62" t="n">
        <f aca="false">EXP((((AI139-AI$145)/AI$146+2)/4-1.9)^3)</f>
        <v>0.0155449374494555</v>
      </c>
      <c r="AK139" s="62" t="n">
        <f aca="false">Z139/U139</f>
        <v>0.165593636043977</v>
      </c>
      <c r="AL139" s="62" t="n">
        <f aca="false">EXP((((AK139-AK$145)/AK$146+2)/4-1.9)^3)</f>
        <v>0.0110811905516467</v>
      </c>
      <c r="AM139" s="62" t="n">
        <f aca="false">0.01*AD139+0.15*AF139+0.24*AH139+0.25*AJ139+0.35*AL139</f>
        <v>0.043164869216567</v>
      </c>
      <c r="AO139" s="54" t="n">
        <f aca="false">0.01*AD139/$AM$145</f>
        <v>4.82187559624692E-005</v>
      </c>
      <c r="AP139" s="53" t="n">
        <f aca="false">AO139*$J$145</f>
        <v>536.863626729387</v>
      </c>
      <c r="AQ139" s="54" t="n">
        <f aca="false">0.15*AF139/$AM$145</f>
        <v>0.00211371120896043</v>
      </c>
      <c r="AR139" s="53" t="n">
        <f aca="false">AQ139*$J$145</f>
        <v>23533.885162535</v>
      </c>
      <c r="AS139" s="54" t="n">
        <f aca="false">0.24*AH139/$AM$145</f>
        <v>0.0101803615982238</v>
      </c>
      <c r="AT139" s="53" t="n">
        <f aca="false">AS139*$J$145</f>
        <v>113347.301064612</v>
      </c>
      <c r="AU139" s="54" t="n">
        <f aca="false">0.25*AJ139/$AM$145</f>
        <v>0.00135493621436733</v>
      </c>
      <c r="AV139" s="53" t="n">
        <f aca="false">AU139*$J$145</f>
        <v>15085.7473510601</v>
      </c>
      <c r="AW139" s="54" t="n">
        <f aca="false">0.35*AL139/$AM$145</f>
        <v>0.00135221058275535</v>
      </c>
      <c r="AX139" s="53" t="n">
        <f aca="false">AW139*$J$145</f>
        <v>15055.4003949197</v>
      </c>
    </row>
    <row r="140" customFormat="false" ht="13.8" hidden="false" customHeight="false" outlineLevel="0" collapsed="false">
      <c r="A140" s="60" t="s">
        <v>99</v>
      </c>
      <c r="B140" s="53"/>
      <c r="C140" s="53"/>
      <c r="D140" s="53"/>
      <c r="E140" s="53"/>
      <c r="F140" s="53"/>
      <c r="G140" s="53"/>
      <c r="H140" s="53"/>
      <c r="I140" s="102" t="n">
        <f aca="false">AO140+AQ140+AS140+AU140+AW140</f>
        <v>0.0251218937050133</v>
      </c>
      <c r="J140" s="53" t="n">
        <f aca="false">ROUND(AP140+AR140+AT140+AV140+AX140,0)</f>
        <v>279705</v>
      </c>
      <c r="K140" s="54" t="n">
        <f aca="false">I140-DatosMinisterio!J140</f>
        <v>0</v>
      </c>
      <c r="L140" s="53" t="n">
        <f aca="false">J140-DatosMinisterio!K140</f>
        <v>0</v>
      </c>
      <c r="M140" s="54" t="n">
        <f aca="false">P173/P$178</f>
        <v>0.0189622572724669</v>
      </c>
      <c r="N140" s="53" t="n">
        <f aca="false">ROUND(N$145*M140,0)</f>
        <v>4011360</v>
      </c>
      <c r="O140" s="53" t="n">
        <f aca="false">N140-DatosMinisterio!L140</f>
        <v>0</v>
      </c>
      <c r="P140" s="55" t="n">
        <f aca="false">N140+J140</f>
        <v>4291065</v>
      </c>
      <c r="Q140" s="53" t="n">
        <f aca="false">P140-DatosMinisterio!M140</f>
        <v>0</v>
      </c>
      <c r="S140" s="55" t="n">
        <f aca="false">B140+DatosMinisterio!B140</f>
        <v>7277</v>
      </c>
      <c r="T140" s="55" t="n">
        <f aca="false">C140+DatosMinisterio!C140</f>
        <v>35</v>
      </c>
      <c r="U140" s="55" t="n">
        <f aca="false">D140+DatosMinisterio!D140</f>
        <v>296.146906911842</v>
      </c>
      <c r="V140" s="55" t="n">
        <f aca="false">E140+DatosMinisterio!E140</f>
        <v>177.250355257509</v>
      </c>
      <c r="W140" s="55" t="n">
        <f aca="false">F140+DatosMinisterio!F140</f>
        <v>7</v>
      </c>
      <c r="X140" s="55" t="n">
        <f aca="false">G140+DatosMinisterio!G140</f>
        <v>26</v>
      </c>
      <c r="Y140" s="55" t="n">
        <f aca="false">H140+DatosMinisterio!H140</f>
        <v>2</v>
      </c>
      <c r="Z140" s="55" t="n">
        <f aca="false">X140+0.33*Y140</f>
        <v>26.66</v>
      </c>
      <c r="AC140" s="61" t="n">
        <f aca="false">IF(T140&gt;0,S140/T140,0)</f>
        <v>207.914285714286</v>
      </c>
      <c r="AD140" s="62" t="n">
        <f aca="false">EXP((((AC140-AC$145)/AC$146+2)/4-1.9)^3)</f>
        <v>0.0704917877459118</v>
      </c>
      <c r="AE140" s="63" t="n">
        <f aca="false">S140/U140</f>
        <v>24.5722640694885</v>
      </c>
      <c r="AF140" s="62" t="n">
        <f aca="false">EXP((((AE140-AE$145)/AE$146+2)/4-1.9)^3)</f>
        <v>0.393672640142177</v>
      </c>
      <c r="AG140" s="62" t="n">
        <f aca="false">V140/U140</f>
        <v>0.598521717163413</v>
      </c>
      <c r="AH140" s="62" t="n">
        <f aca="false">EXP((((AG140-AG$145)/AG$146+2)/4-1.9)^3)</f>
        <v>0.0308117997823203</v>
      </c>
      <c r="AI140" s="62" t="n">
        <f aca="false">W140/U140</f>
        <v>0.0236369174778644</v>
      </c>
      <c r="AJ140" s="62" t="n">
        <f aca="false">EXP((((AI140-AI$145)/AI$146+2)/4-1.9)^3)</f>
        <v>0.0107014733431094</v>
      </c>
      <c r="AK140" s="62" t="n">
        <f aca="false">Z140/U140</f>
        <v>0.090022888565695</v>
      </c>
      <c r="AL140" s="62" t="n">
        <f aca="false">EXP((((AK140-AK$145)/AK$146+2)/4-1.9)^3)</f>
        <v>0.00636776679754384</v>
      </c>
      <c r="AM140" s="62" t="n">
        <f aca="false">0.01*AD140+0.15*AF140+0.24*AH140+0.25*AJ140+0.35*AL140</f>
        <v>0.0720547325614603</v>
      </c>
      <c r="AO140" s="54" t="n">
        <f aca="false">0.01*AD140/$AM$145</f>
        <v>0.000245769727521873</v>
      </c>
      <c r="AP140" s="53" t="n">
        <f aca="false">AO140*$J$145</f>
        <v>2736.37974734115</v>
      </c>
      <c r="AQ140" s="54" t="n">
        <f aca="false">0.15*AF140/$AM$145</f>
        <v>0.0205881040744715</v>
      </c>
      <c r="AR140" s="53" t="n">
        <f aca="false">AQ140*$J$145</f>
        <v>229226.241952528</v>
      </c>
      <c r="AS140" s="54" t="n">
        <f aca="false">0.24*AH140/$AM$145</f>
        <v>0.00257820930775819</v>
      </c>
      <c r="AT140" s="53" t="n">
        <f aca="false">AS140*$J$145</f>
        <v>28705.5684412072</v>
      </c>
      <c r="AU140" s="54" t="n">
        <f aca="false">0.25*AJ140/$AM$145</f>
        <v>0.000932767586026758</v>
      </c>
      <c r="AV140" s="53" t="n">
        <f aca="false">AU140*$J$145</f>
        <v>10385.3568831123</v>
      </c>
      <c r="AW140" s="54" t="n">
        <f aca="false">0.35*AL140/$AM$145</f>
        <v>0.000777043009234902</v>
      </c>
      <c r="AX140" s="53" t="n">
        <f aca="false">AW140*$J$145</f>
        <v>8651.53237025164</v>
      </c>
    </row>
    <row r="141" customFormat="false" ht="13.8" hidden="false" customHeight="false" outlineLevel="0" collapsed="false">
      <c r="A141" s="60" t="s">
        <v>100</v>
      </c>
      <c r="B141" s="53"/>
      <c r="C141" s="53"/>
      <c r="D141" s="53"/>
      <c r="E141" s="53"/>
      <c r="F141" s="53"/>
      <c r="G141" s="53"/>
      <c r="H141" s="53"/>
      <c r="I141" s="102" t="n">
        <f aca="false">AO141+AQ141+AS141+AU141+AW141</f>
        <v>0.00503807109193123</v>
      </c>
      <c r="J141" s="53" t="n">
        <f aca="false">ROUND(AP141+AR141+AT141+AV141+AX141,0)</f>
        <v>56093</v>
      </c>
      <c r="K141" s="54" t="n">
        <f aca="false">I141-DatosMinisterio!J141</f>
        <v>6.07153216591883E-017</v>
      </c>
      <c r="L141" s="53" t="n">
        <f aca="false">J141-DatosMinisterio!K141</f>
        <v>-1</v>
      </c>
      <c r="M141" s="54" t="n">
        <f aca="false">P174/P$178</f>
        <v>0.0125419716681004</v>
      </c>
      <c r="N141" s="53" t="n">
        <f aca="false">ROUND(N$145*M141,0)</f>
        <v>2653184</v>
      </c>
      <c r="O141" s="53" t="n">
        <f aca="false">N141-DatosMinisterio!L141</f>
        <v>1</v>
      </c>
      <c r="P141" s="55" t="n">
        <f aca="false">N141+J141</f>
        <v>2709277</v>
      </c>
      <c r="Q141" s="53" t="n">
        <f aca="false">P141-DatosMinisterio!M141</f>
        <v>0</v>
      </c>
      <c r="S141" s="55" t="n">
        <f aca="false">B141+DatosMinisterio!B141</f>
        <v>3907</v>
      </c>
      <c r="T141" s="55" t="n">
        <f aca="false">C141+DatosMinisterio!C141</f>
        <v>42</v>
      </c>
      <c r="U141" s="55" t="n">
        <f aca="false">D141+DatosMinisterio!D141</f>
        <v>404.367285225451</v>
      </c>
      <c r="V141" s="55" t="n">
        <f aca="false">E141+DatosMinisterio!E141</f>
        <v>226.815415390747</v>
      </c>
      <c r="W141" s="55" t="n">
        <f aca="false">F141+DatosMinisterio!F141</f>
        <v>21</v>
      </c>
      <c r="X141" s="55" t="n">
        <f aca="false">G141+DatosMinisterio!G141</f>
        <v>84</v>
      </c>
      <c r="Y141" s="55" t="n">
        <f aca="false">H141+DatosMinisterio!H141</f>
        <v>12</v>
      </c>
      <c r="Z141" s="55" t="n">
        <f aca="false">X141+0.33*Y141</f>
        <v>87.96</v>
      </c>
      <c r="AC141" s="61" t="n">
        <f aca="false">IF(T141&gt;0,S141/T141,0)</f>
        <v>93.0238095238095</v>
      </c>
      <c r="AD141" s="62" t="n">
        <f aca="false">EXP((((AC141-AC$145)/AC$146+2)/4-1.9)^3)</f>
        <v>0.00465799858536579</v>
      </c>
      <c r="AE141" s="63" t="n">
        <f aca="false">S141/U141</f>
        <v>9.66200813654272</v>
      </c>
      <c r="AF141" s="62" t="n">
        <f aca="false">EXP((((AE141-AE$145)/AE$146+2)/4-1.9)^3)</f>
        <v>0.00223144183680034</v>
      </c>
      <c r="AG141" s="62" t="n">
        <f aca="false">V141/U141</f>
        <v>0.560914356027314</v>
      </c>
      <c r="AH141" s="62" t="n">
        <f aca="false">EXP((((AG141-AG$145)/AG$146+2)/4-1.9)^3)</f>
        <v>0.01734370432022</v>
      </c>
      <c r="AI141" s="62" t="n">
        <f aca="false">W141/U141</f>
        <v>0.0519329846090088</v>
      </c>
      <c r="AJ141" s="62" t="n">
        <f aca="false">EXP((((AI141-AI$145)/AI$146+2)/4-1.9)^3)</f>
        <v>0.0174729019034411</v>
      </c>
      <c r="AK141" s="62" t="n">
        <f aca="false">Z141/U141</f>
        <v>0.217525015533734</v>
      </c>
      <c r="AL141" s="62" t="n">
        <f aca="false">EXP((((AK141-AK$145)/AK$146+2)/4-1.9)^3)</f>
        <v>0.0158234520083655</v>
      </c>
      <c r="AM141" s="62" t="n">
        <f aca="false">0.01*AD141+0.15*AF141+0.24*AH141+0.25*AJ141+0.35*AL141</f>
        <v>0.0144502189770147</v>
      </c>
      <c r="AO141" s="54" t="n">
        <f aca="false">0.01*AD141/$AM$145</f>
        <v>1.62401193065076E-005</v>
      </c>
      <c r="AP141" s="53" t="n">
        <f aca="false">AO141*$J$145</f>
        <v>180.816140428753</v>
      </c>
      <c r="AQ141" s="54" t="n">
        <f aca="false">0.15*AF141/$AM$145</f>
        <v>0.000116698881475694</v>
      </c>
      <c r="AR141" s="53" t="n">
        <f aca="false">AQ141*$J$145</f>
        <v>1299.31566034321</v>
      </c>
      <c r="AS141" s="54" t="n">
        <f aca="false">0.24*AH141/$AM$145</f>
        <v>0.00145125244955846</v>
      </c>
      <c r="AT141" s="53" t="n">
        <f aca="false">AS141*$J$145</f>
        <v>16158.1243194306</v>
      </c>
      <c r="AU141" s="54" t="n">
        <f aca="false">0.25*AJ141/$AM$145</f>
        <v>0.0015229824909903</v>
      </c>
      <c r="AV141" s="53" t="n">
        <f aca="false">AU141*$J$145</f>
        <v>16956.7606471393</v>
      </c>
      <c r="AW141" s="54" t="n">
        <f aca="false">0.35*AL141/$AM$145</f>
        <v>0.00193089715060026</v>
      </c>
      <c r="AX141" s="53" t="n">
        <f aca="false">AW141*$J$145</f>
        <v>21498.4486103198</v>
      </c>
    </row>
    <row r="142" customFormat="false" ht="13.8" hidden="false" customHeight="false" outlineLevel="0" collapsed="false">
      <c r="A142" s="60" t="s">
        <v>101</v>
      </c>
      <c r="B142" s="53"/>
      <c r="C142" s="53"/>
      <c r="D142" s="53"/>
      <c r="E142" s="53"/>
      <c r="F142" s="53"/>
      <c r="G142" s="53"/>
      <c r="H142" s="53"/>
      <c r="I142" s="102" t="n">
        <f aca="false">AO142+AQ142+AS142+AU142+AW142</f>
        <v>0.015095049550238</v>
      </c>
      <c r="J142" s="53" t="n">
        <f aca="false">ROUND(AP142+AR142+AT142+AV142+AX142,0)</f>
        <v>168067</v>
      </c>
      <c r="K142" s="54" t="n">
        <f aca="false">I142-DatosMinisterio!J142</f>
        <v>-1.30104260698261E-016</v>
      </c>
      <c r="L142" s="53" t="n">
        <f aca="false">J142-DatosMinisterio!K142</f>
        <v>0</v>
      </c>
      <c r="M142" s="54" t="n">
        <f aca="false">P175/P$178</f>
        <v>0.0107114600422217</v>
      </c>
      <c r="N142" s="53" t="n">
        <f aca="false">ROUND(N$145*M142,0)</f>
        <v>2265950</v>
      </c>
      <c r="O142" s="53" t="n">
        <f aca="false">N142-DatosMinisterio!L142</f>
        <v>0</v>
      </c>
      <c r="P142" s="55" t="n">
        <f aca="false">N142+J142</f>
        <v>2434017</v>
      </c>
      <c r="Q142" s="53" t="n">
        <f aca="false">P142-DatosMinisterio!M142</f>
        <v>0</v>
      </c>
      <c r="S142" s="55" t="n">
        <f aca="false">B142+DatosMinisterio!B142</f>
        <v>6553</v>
      </c>
      <c r="T142" s="55" t="n">
        <f aca="false">C142+DatosMinisterio!C142</f>
        <v>26</v>
      </c>
      <c r="U142" s="55" t="n">
        <f aca="false">D142+DatosMinisterio!D142</f>
        <v>392.43923237613</v>
      </c>
      <c r="V142" s="55" t="n">
        <f aca="false">E142+DatosMinisterio!E142</f>
        <v>274.554845024351</v>
      </c>
      <c r="W142" s="55" t="n">
        <f aca="false">F142+DatosMinisterio!F142</f>
        <v>15</v>
      </c>
      <c r="X142" s="55" t="n">
        <f aca="false">G142+DatosMinisterio!G142</f>
        <v>61</v>
      </c>
      <c r="Y142" s="55" t="n">
        <f aca="false">H142+DatosMinisterio!H142</f>
        <v>8</v>
      </c>
      <c r="Z142" s="55" t="n">
        <f aca="false">X142+0.33*Y142</f>
        <v>63.64</v>
      </c>
      <c r="AC142" s="61" t="n">
        <f aca="false">IF(T142&gt;0,S142/T142,0)</f>
        <v>252.038461538462</v>
      </c>
      <c r="AD142" s="62" t="n">
        <f aca="false">EXP((((AC142-AC$145)/AC$146+2)/4-1.9)^3)</f>
        <v>0.146308677868589</v>
      </c>
      <c r="AE142" s="63" t="n">
        <f aca="false">S142/U142</f>
        <v>16.6981266381628</v>
      </c>
      <c r="AF142" s="62" t="n">
        <f aca="false">EXP((((AE142-AE$145)/AE$146+2)/4-1.9)^3)</f>
        <v>0.0549757307483036</v>
      </c>
      <c r="AG142" s="62" t="n">
        <f aca="false">V142/U142</f>
        <v>0.699611105041624</v>
      </c>
      <c r="AH142" s="62" t="n">
        <f aca="false">EXP((((AG142-AG$145)/AG$146+2)/4-1.9)^3)</f>
        <v>0.109749627206465</v>
      </c>
      <c r="AI142" s="62" t="n">
        <f aca="false">W142/U142</f>
        <v>0.0382224781889885</v>
      </c>
      <c r="AJ142" s="62" t="n">
        <f aca="false">EXP((((AI142-AI$145)/AI$146+2)/4-1.9)^3)</f>
        <v>0.0138427596120457</v>
      </c>
      <c r="AK142" s="62" t="n">
        <f aca="false">Z142/U142</f>
        <v>0.162165234129815</v>
      </c>
      <c r="AL142" s="62" t="n">
        <f aca="false">EXP((((AK142-AK$145)/AK$146+2)/4-1.9)^3)</f>
        <v>0.0108161274875193</v>
      </c>
      <c r="AM142" s="62" t="n">
        <f aca="false">0.01*AD142+0.15*AF142+0.24*AH142+0.25*AJ142+0.35*AL142</f>
        <v>0.0432956914441261</v>
      </c>
      <c r="AO142" s="54" t="n">
        <f aca="false">0.01*AD142/$AM$145</f>
        <v>0.000510105432755662</v>
      </c>
      <c r="AP142" s="53" t="n">
        <f aca="false">AO142*$J$145</f>
        <v>5679.47154955063</v>
      </c>
      <c r="AQ142" s="54" t="n">
        <f aca="false">0.15*AF142/$AM$145</f>
        <v>0.0028750945603114</v>
      </c>
      <c r="AR142" s="53" t="n">
        <f aca="false">AQ142*$J$145</f>
        <v>32011.0642016586</v>
      </c>
      <c r="AS142" s="54" t="n">
        <f aca="false">0.24*AH142/$AM$145</f>
        <v>0.00918341389940678</v>
      </c>
      <c r="AT142" s="53" t="n">
        <f aca="false">AS142*$J$145</f>
        <v>102247.368132641</v>
      </c>
      <c r="AU142" s="54" t="n">
        <f aca="false">0.25*AJ142/$AM$145</f>
        <v>0.00120657007248357</v>
      </c>
      <c r="AV142" s="53" t="n">
        <f aca="false">AU142*$J$145</f>
        <v>13433.8510417161</v>
      </c>
      <c r="AW142" s="54" t="n">
        <f aca="false">0.35*AL142/$AM$145</f>
        <v>0.00131986558528056</v>
      </c>
      <c r="AX142" s="53" t="n">
        <f aca="false">AW142*$J$145</f>
        <v>14695.2738776702</v>
      </c>
    </row>
    <row r="143" customFormat="false" ht="13.8" hidden="false" customHeight="false" outlineLevel="0" collapsed="false">
      <c r="A143" s="60" t="s">
        <v>102</v>
      </c>
      <c r="B143" s="53"/>
      <c r="C143" s="53"/>
      <c r="D143" s="53"/>
      <c r="E143" s="53"/>
      <c r="F143" s="53"/>
      <c r="G143" s="53"/>
      <c r="H143" s="53"/>
      <c r="I143" s="102" t="n">
        <f aca="false">AO143+AQ143+AS143+AU143+AW143</f>
        <v>0.0170289559632352</v>
      </c>
      <c r="J143" s="53" t="n">
        <f aca="false">ROUND(AP143+AR143+AT143+AV143+AX143,0)</f>
        <v>189599</v>
      </c>
      <c r="K143" s="54" t="n">
        <f aca="false">I143-DatosMinisterio!J143</f>
        <v>0</v>
      </c>
      <c r="L143" s="53" t="n">
        <f aca="false">J143-DatosMinisterio!K143</f>
        <v>0</v>
      </c>
      <c r="M143" s="54" t="n">
        <f aca="false">P176/P$178</f>
        <v>0.00808548164536076</v>
      </c>
      <c r="N143" s="53" t="n">
        <f aca="false">ROUND(N$145*M143,0)</f>
        <v>1710439</v>
      </c>
      <c r="O143" s="53" t="n">
        <f aca="false">N143-DatosMinisterio!L143</f>
        <v>-2</v>
      </c>
      <c r="P143" s="55" t="n">
        <f aca="false">N143+J143</f>
        <v>1900038</v>
      </c>
      <c r="Q143" s="53" t="n">
        <f aca="false">P143-DatosMinisterio!M143</f>
        <v>-2</v>
      </c>
      <c r="S143" s="55" t="n">
        <f aca="false">B143+DatosMinisterio!B143</f>
        <v>8646</v>
      </c>
      <c r="T143" s="55" t="n">
        <f aca="false">C143+DatosMinisterio!C143</f>
        <v>53</v>
      </c>
      <c r="U143" s="55" t="n">
        <f aca="false">D143+DatosMinisterio!D143</f>
        <v>461.585002292913</v>
      </c>
      <c r="V143" s="55" t="n">
        <f aca="false">E143+DatosMinisterio!E143</f>
        <v>313.327410264182</v>
      </c>
      <c r="W143" s="55" t="n">
        <f aca="false">F143+DatosMinisterio!F143</f>
        <v>34</v>
      </c>
      <c r="X143" s="55" t="n">
        <f aca="false">G143+DatosMinisterio!G143</f>
        <v>97</v>
      </c>
      <c r="Y143" s="55" t="n">
        <f aca="false">H143+DatosMinisterio!H143</f>
        <v>13</v>
      </c>
      <c r="Z143" s="55" t="n">
        <f aca="false">X143+0.33*Y143</f>
        <v>101.29</v>
      </c>
      <c r="AC143" s="61" t="n">
        <f aca="false">IF(T143&gt;0,S143/T143,0)</f>
        <v>163.132075471698</v>
      </c>
      <c r="AD143" s="62" t="n">
        <f aca="false">EXP((((AC143-AC$145)/AC$146+2)/4-1.9)^3)</f>
        <v>0.0283814498130451</v>
      </c>
      <c r="AE143" s="63" t="n">
        <f aca="false">S143/U143</f>
        <v>18.7311111865663</v>
      </c>
      <c r="AF143" s="62" t="n">
        <f aca="false">EXP((((AE143-AE$145)/AE$146+2)/4-1.9)^3)</f>
        <v>0.105502085362091</v>
      </c>
      <c r="AG143" s="62" t="n">
        <f aca="false">V143/U143</f>
        <v>0.678807605766512</v>
      </c>
      <c r="AH143" s="62" t="n">
        <f aca="false">EXP((((AG143-AG$145)/AG$146+2)/4-1.9)^3)</f>
        <v>0.0871501284071607</v>
      </c>
      <c r="AI143" s="62" t="n">
        <f aca="false">W143/U143</f>
        <v>0.0736592389941306</v>
      </c>
      <c r="AJ143" s="62" t="n">
        <f aca="false">EXP((((AI143-AI$145)/AI$146+2)/4-1.9)^3)</f>
        <v>0.0248321504995121</v>
      </c>
      <c r="AK143" s="62" t="n">
        <f aca="false">Z143/U143</f>
        <v>0.219439538756338</v>
      </c>
      <c r="AL143" s="62" t="n">
        <f aca="false">EXP((((AK143-AK$145)/AK$146+2)/4-1.9)^3)</f>
        <v>0.0160266716641137</v>
      </c>
      <c r="AM143" s="62" t="n">
        <f aca="false">0.01*AD143+0.15*AF143+0.24*AH143+0.25*AJ143+0.35*AL143</f>
        <v>0.0488425308274805</v>
      </c>
      <c r="AO143" s="54" t="n">
        <f aca="false">0.01*AD143/$AM$145</f>
        <v>9.8951968878564E-005</v>
      </c>
      <c r="AP143" s="53" t="n">
        <f aca="false">AO143*$J$145</f>
        <v>1101.72300848051</v>
      </c>
      <c r="AQ143" s="54" t="n">
        <f aca="false">0.15*AF143/$AM$145</f>
        <v>0.00551749776851156</v>
      </c>
      <c r="AR143" s="53" t="n">
        <f aca="false">AQ143*$J$145</f>
        <v>61431.3622022929</v>
      </c>
      <c r="AS143" s="54" t="n">
        <f aca="false">0.24*AH143/$AM$145</f>
        <v>0.00729237739499367</v>
      </c>
      <c r="AT143" s="53" t="n">
        <f aca="false">AS143*$J$145</f>
        <v>81192.7246485358</v>
      </c>
      <c r="AU143" s="54" t="n">
        <f aca="false">0.25*AJ143/$AM$145</f>
        <v>0.0021644332826561</v>
      </c>
      <c r="AV143" s="53" t="n">
        <f aca="false">AU143*$J$145</f>
        <v>24098.6205211305</v>
      </c>
      <c r="AW143" s="54" t="n">
        <f aca="false">0.35*AL143/$AM$145</f>
        <v>0.00195569554819535</v>
      </c>
      <c r="AX143" s="53" t="n">
        <f aca="false">AW143*$J$145</f>
        <v>21774.5519108765</v>
      </c>
    </row>
    <row r="144" customFormat="false" ht="13.8" hidden="false" customHeight="false" outlineLevel="0" collapsed="false">
      <c r="A144" s="64" t="s">
        <v>103</v>
      </c>
      <c r="B144" s="66"/>
      <c r="C144" s="66"/>
      <c r="D144" s="66"/>
      <c r="E144" s="66"/>
      <c r="F144" s="66"/>
      <c r="G144" s="66"/>
      <c r="H144" s="66"/>
      <c r="I144" s="103" t="n">
        <f aca="false">AO144+AQ144+AS144+AU144+AW144</f>
        <v>0.00558145097181923</v>
      </c>
      <c r="J144" s="66" t="n">
        <f aca="false">ROUND(AP144+AR144+AT144+AV144+AX144,0)</f>
        <v>62143</v>
      </c>
      <c r="K144" s="54" t="n">
        <f aca="false">I144-DatosMinisterio!J144</f>
        <v>0</v>
      </c>
      <c r="L144" s="53" t="n">
        <f aca="false">J144-DatosMinisterio!K144</f>
        <v>0</v>
      </c>
      <c r="M144" s="54" t="n">
        <f aca="false">P177/P$178</f>
        <v>0.00722712186912738</v>
      </c>
      <c r="N144" s="53" t="n">
        <f aca="false">ROUND(N$145*M144,0)</f>
        <v>1528857</v>
      </c>
      <c r="O144" s="53" t="n">
        <f aca="false">N144-DatosMinisterio!L144</f>
        <v>-3</v>
      </c>
      <c r="P144" s="55" t="n">
        <f aca="false">N144+J144</f>
        <v>1591000</v>
      </c>
      <c r="Q144" s="53" t="n">
        <f aca="false">P144-DatosMinisterio!M144</f>
        <v>-3</v>
      </c>
      <c r="S144" s="67" t="n">
        <f aca="false">B144+DatosMinisterio!B144</f>
        <v>8631</v>
      </c>
      <c r="T144" s="67" t="n">
        <f aca="false">C144+DatosMinisterio!C144</f>
        <v>33</v>
      </c>
      <c r="U144" s="67" t="n">
        <f aca="false">D144+DatosMinisterio!D144</f>
        <v>573.67824250946</v>
      </c>
      <c r="V144" s="67" t="n">
        <f aca="false">E144+DatosMinisterio!E144</f>
        <v>305.427086998304</v>
      </c>
      <c r="W144" s="67" t="n">
        <f aca="false">F144+DatosMinisterio!F144</f>
        <v>24</v>
      </c>
      <c r="X144" s="67" t="n">
        <f aca="false">G144+DatosMinisterio!G144</f>
        <v>85</v>
      </c>
      <c r="Y144" s="67" t="n">
        <f aca="false">H144+DatosMinisterio!H144</f>
        <v>12</v>
      </c>
      <c r="Z144" s="67" t="n">
        <f aca="false">X144+0.33*Y144</f>
        <v>88.96</v>
      </c>
      <c r="AC144" s="61" t="n">
        <f aca="false">IF(T144&gt;0,S144/T144,0)</f>
        <v>261.545454545455</v>
      </c>
      <c r="AD144" s="62" t="n">
        <f aca="false">EXP((((AC144-AC$145)/AC$146+2)/4-1.9)^3)</f>
        <v>0.167852946968926</v>
      </c>
      <c r="AE144" s="63" t="n">
        <f aca="false">S144/U144</f>
        <v>15.0450188981286</v>
      </c>
      <c r="AF144" s="62" t="n">
        <f aca="false">EXP((((AE144-AE$145)/AE$146+2)/4-1.9)^3)</f>
        <v>0.0297371532409421</v>
      </c>
      <c r="AG144" s="62" t="n">
        <f aca="false">V144/U144</f>
        <v>0.532401378274804</v>
      </c>
      <c r="AH144" s="62" t="n">
        <f aca="false">EXP((((AG144-AG$145)/AG$146+2)/4-1.9)^3)</f>
        <v>0.0107799318331277</v>
      </c>
      <c r="AI144" s="62" t="n">
        <f aca="false">W144/U144</f>
        <v>0.0418352975964645</v>
      </c>
      <c r="AJ144" s="62" t="n">
        <f aca="false">EXP((((AI144-AI$145)/AI$146+2)/4-1.9)^3)</f>
        <v>0.0147312984196064</v>
      </c>
      <c r="AK144" s="62" t="n">
        <f aca="false">Z144/U144</f>
        <v>0.155069503090895</v>
      </c>
      <c r="AL144" s="62" t="n">
        <f aca="false">EXP((((AK144-AK$145)/AK$146+2)/4-1.9)^3)</f>
        <v>0.0102846656551435</v>
      </c>
      <c r="AM144" s="62" t="n">
        <f aca="false">0.01*AD144+0.15*AF144+0.24*AH144+0.25*AJ144+0.35*AL144</f>
        <v>0.016008743679983</v>
      </c>
      <c r="AO144" s="54" t="n">
        <f aca="false">0.01*AD144/$AM$145</f>
        <v>0.000585219560454243</v>
      </c>
      <c r="AP144" s="53" t="n">
        <f aca="false">AO144*$J$145</f>
        <v>6515.78601287403</v>
      </c>
      <c r="AQ144" s="54" t="n">
        <f aca="false">0.15*AF144/$AM$145</f>
        <v>0.00155517946480079</v>
      </c>
      <c r="AR144" s="53" t="n">
        <f aca="false">AQ144*$J$145</f>
        <v>17315.2390811964</v>
      </c>
      <c r="AS144" s="54" t="n">
        <f aca="false">0.24*AH144/$AM$145</f>
        <v>0.000902021978122685</v>
      </c>
      <c r="AT144" s="53" t="n">
        <f aca="false">AS144*$J$145</f>
        <v>10043.0378365938</v>
      </c>
      <c r="AU144" s="54" t="n">
        <f aca="false">0.25*AJ144/$AM$145</f>
        <v>0.00128401737081779</v>
      </c>
      <c r="AV144" s="53" t="n">
        <f aca="false">AU144*$J$145</f>
        <v>14296.1428332435</v>
      </c>
      <c r="AW144" s="54" t="n">
        <f aca="false">0.35*AL144/$AM$145</f>
        <v>0.00125501259762372</v>
      </c>
      <c r="AX144" s="53" t="n">
        <f aca="false">AW144*$J$145</f>
        <v>13973.2060958969</v>
      </c>
    </row>
    <row r="145" customFormat="false" ht="13.8" hidden="false" customHeight="false" outlineLevel="0" collapsed="false">
      <c r="A145" s="71" t="s">
        <v>49</v>
      </c>
      <c r="B145" s="74"/>
      <c r="C145" s="74"/>
      <c r="D145" s="74"/>
      <c r="E145" s="74"/>
      <c r="F145" s="74"/>
      <c r="G145" s="74"/>
      <c r="H145" s="74"/>
      <c r="I145" s="72" t="n">
        <f aca="false">SUM(I118:I144)</f>
        <v>1</v>
      </c>
      <c r="J145" s="74" t="n">
        <f aca="false">DatosMinisterio!K145</f>
        <v>11133917</v>
      </c>
      <c r="K145" s="72" t="n">
        <f aca="false">I145-DatosMinisterio!J145</f>
        <v>0</v>
      </c>
      <c r="L145" s="74" t="n">
        <f aca="false">J145-DatosMinisterio!K145</f>
        <v>0</v>
      </c>
      <c r="M145" s="72"/>
      <c r="N145" s="74" t="n">
        <f aca="false">DatosMinisterio!L145</f>
        <v>211544423</v>
      </c>
      <c r="O145" s="74"/>
      <c r="P145" s="76" t="n">
        <f aca="false">DatosMinisterio!M145</f>
        <v>222678340</v>
      </c>
      <c r="Q145" s="74"/>
      <c r="S145" s="76"/>
      <c r="T145" s="76"/>
      <c r="U145" s="76"/>
      <c r="V145" s="76"/>
      <c r="W145" s="76"/>
      <c r="X145" s="76"/>
      <c r="Y145" s="76"/>
      <c r="Z145" s="76"/>
      <c r="AB145" s="77" t="s">
        <v>225</v>
      </c>
      <c r="AC145" s="77" t="n">
        <f aca="false">AVERAGE(AC120:AC144)</f>
        <v>202.972411967296</v>
      </c>
      <c r="AD145" s="76"/>
      <c r="AE145" s="77" t="n">
        <f aca="false">AVERAGE(AE120:AE144)</f>
        <v>17.1570186832754</v>
      </c>
      <c r="AF145" s="76"/>
      <c r="AG145" s="79" t="n">
        <f aca="false">AVERAGE(AG120:AG144)</f>
        <v>0.653303532790717</v>
      </c>
      <c r="AH145" s="76"/>
      <c r="AI145" s="79" t="n">
        <f aca="false">AVERAGE(AI120:AI144)</f>
        <v>0.140416370677496</v>
      </c>
      <c r="AJ145" s="76"/>
      <c r="AK145" s="79" t="n">
        <f aca="false">AVERAGE(AK120:AK144)</f>
        <v>0.457173302432142</v>
      </c>
      <c r="AL145" s="76"/>
      <c r="AM145" s="79" t="n">
        <f aca="false">SUM(AM120:AM144)</f>
        <v>2.86820465875473</v>
      </c>
      <c r="AO145" s="72" t="n">
        <f aca="false">SUM(AO118:AO144)</f>
        <v>0.00983759507517721</v>
      </c>
      <c r="AP145" s="74" t="n">
        <f aca="false">SUM(AP118:AP144)</f>
        <v>109530.967046632</v>
      </c>
      <c r="AQ145" s="72" t="n">
        <f aca="false">SUM(AQ118:AQ144)</f>
        <v>0.148026505081094</v>
      </c>
      <c r="AR145" s="74" t="n">
        <f aca="false">SUM(AR118:AR144)</f>
        <v>1648114.82137297</v>
      </c>
      <c r="AS145" s="72" t="n">
        <f aca="false">SUM(AS118:AS144)</f>
        <v>0.236598956606007</v>
      </c>
      <c r="AT145" s="74" t="n">
        <f aca="false">SUM(AT118:AT144)</f>
        <v>2634273.14513788</v>
      </c>
      <c r="AU145" s="72" t="n">
        <f aca="false">SUM(AU118:AU144)</f>
        <v>0.254783371806668</v>
      </c>
      <c r="AV145" s="74" t="n">
        <f aca="false">SUM(AV118:AV144)</f>
        <v>2836736.91467558</v>
      </c>
      <c r="AW145" s="72" t="n">
        <f aca="false">SUM(AW118:AW144)</f>
        <v>0.350753571431055</v>
      </c>
      <c r="AX145" s="74" t="n">
        <f aca="false">SUM(AX118:AX144)</f>
        <v>3905261.15176693</v>
      </c>
    </row>
    <row r="146" customFormat="false" ht="13.8" hidden="false" customHeight="false" outlineLevel="0" collapsed="false">
      <c r="A146" s="31" t="s">
        <v>50</v>
      </c>
      <c r="B146" s="82"/>
      <c r="C146" s="82"/>
      <c r="D146" s="82"/>
      <c r="E146" s="82"/>
      <c r="F146" s="82"/>
      <c r="G146" s="82"/>
      <c r="H146" s="82"/>
      <c r="I146" s="81"/>
      <c r="J146" s="82"/>
      <c r="S146" s="81"/>
      <c r="T146" s="81"/>
      <c r="U146" s="81"/>
      <c r="V146" s="81"/>
      <c r="W146" s="81"/>
      <c r="X146" s="81"/>
      <c r="Y146" s="81"/>
      <c r="Z146" s="81"/>
      <c r="AB146" s="77" t="s">
        <v>226</v>
      </c>
      <c r="AC146" s="77" t="n">
        <f aca="false">_xlfn.STDEV.P(AC120:AC144)</f>
        <v>78.2963797025188</v>
      </c>
      <c r="AD146" s="76"/>
      <c r="AE146" s="77" t="n">
        <f aca="false">_xlfn.STDEV.P(AE120:AE144)</f>
        <v>4.38130548656311</v>
      </c>
      <c r="AF146" s="76"/>
      <c r="AG146" s="79" t="n">
        <f aca="false">_xlfn.STDEV.P(AG120:AG144)</f>
        <v>0.118702495158907</v>
      </c>
      <c r="AH146" s="76"/>
      <c r="AI146" s="79" t="n">
        <f aca="false">_xlfn.STDEV.P(AI120:AI144)</f>
        <v>0.114255945183397</v>
      </c>
      <c r="AJ146" s="76"/>
      <c r="AK146" s="79" t="n">
        <f aca="false">_xlfn.STDEV.P(AK120:AK144)</f>
        <v>0.290105865884308</v>
      </c>
      <c r="AL146" s="76"/>
      <c r="AM146" s="79"/>
    </row>
    <row r="147" customFormat="false" ht="13.8" hidden="false" customHeight="false" outlineLevel="0" collapsed="false">
      <c r="A147" s="31" t="s">
        <v>51</v>
      </c>
      <c r="B147" s="82"/>
      <c r="C147" s="82"/>
      <c r="D147" s="82"/>
      <c r="E147" s="82"/>
      <c r="F147" s="82"/>
      <c r="G147" s="82"/>
      <c r="H147" s="82"/>
      <c r="I147" s="83"/>
      <c r="J147" s="82"/>
      <c r="S147" s="81"/>
      <c r="T147" s="81"/>
      <c r="U147" s="81"/>
      <c r="V147" s="81"/>
      <c r="W147" s="81"/>
      <c r="X147" s="81"/>
      <c r="Y147" s="81"/>
      <c r="Z147" s="81"/>
    </row>
    <row r="148" customFormat="false" ht="13.8" hidden="false" customHeight="false" outlineLevel="0" collapsed="false">
      <c r="A148" s="84"/>
      <c r="I148" s="25"/>
      <c r="S148" s="25"/>
      <c r="T148" s="25"/>
      <c r="U148" s="25"/>
      <c r="V148" s="25"/>
      <c r="W148" s="25"/>
      <c r="X148" s="25"/>
      <c r="Y148" s="25"/>
      <c r="Z148" s="25"/>
    </row>
    <row r="149" customFormat="false" ht="13.8" hidden="false" customHeight="false" outlineLevel="0" collapsed="false">
      <c r="A149" s="40" t="s">
        <v>61</v>
      </c>
      <c r="B149" s="90"/>
      <c r="C149" s="90"/>
      <c r="D149" s="90"/>
      <c r="E149" s="90"/>
      <c r="F149" s="90"/>
      <c r="G149" s="90"/>
      <c r="H149" s="90"/>
      <c r="I149" s="40"/>
      <c r="J149" s="40"/>
      <c r="S149" s="40"/>
      <c r="T149" s="40"/>
      <c r="U149" s="40"/>
      <c r="V149" s="40"/>
      <c r="W149" s="40"/>
      <c r="X149" s="40"/>
      <c r="Y149" s="40"/>
      <c r="Z149" s="40"/>
    </row>
    <row r="150" customFormat="false" ht="15.75" hidden="false" customHeight="true" outlineLevel="0" collapsed="false">
      <c r="A150" s="40" t="s">
        <v>105</v>
      </c>
      <c r="B150" s="40"/>
      <c r="C150" s="40"/>
      <c r="D150" s="40"/>
      <c r="E150" s="40"/>
      <c r="F150" s="40"/>
      <c r="G150" s="40"/>
      <c r="H150" s="40"/>
      <c r="I150" s="40"/>
      <c r="J150" s="40"/>
      <c r="S150" s="40"/>
      <c r="T150" s="40"/>
      <c r="U150" s="40"/>
      <c r="V150" s="40"/>
      <c r="W150" s="40"/>
      <c r="X150" s="40"/>
      <c r="Y150" s="40"/>
      <c r="Z150" s="40"/>
    </row>
    <row r="151" customFormat="false" ht="15.8" hidden="false" customHeight="true" outlineLevel="0" collapsed="false">
      <c r="A151" s="41" t="s">
        <v>8</v>
      </c>
      <c r="B151" s="100" t="s">
        <v>206</v>
      </c>
      <c r="C151" s="100"/>
      <c r="D151" s="100"/>
      <c r="E151" s="100"/>
      <c r="F151" s="100"/>
      <c r="G151" s="100"/>
      <c r="H151" s="100"/>
      <c r="I151" s="41" t="s">
        <v>10</v>
      </c>
      <c r="J151" s="43" t="s">
        <v>11</v>
      </c>
      <c r="K151" s="44" t="s">
        <v>207</v>
      </c>
      <c r="L151" s="43" t="s">
        <v>208</v>
      </c>
      <c r="M151" s="44" t="s">
        <v>209</v>
      </c>
      <c r="N151" s="43" t="s">
        <v>12</v>
      </c>
      <c r="O151" s="43" t="s">
        <v>210</v>
      </c>
      <c r="P151" s="41" t="s">
        <v>211</v>
      </c>
      <c r="Q151" s="43" t="s">
        <v>212</v>
      </c>
      <c r="S151" s="45" t="s">
        <v>206</v>
      </c>
      <c r="T151" s="45"/>
      <c r="U151" s="45"/>
      <c r="V151" s="45"/>
      <c r="W151" s="45"/>
      <c r="X151" s="45"/>
      <c r="Y151" s="45"/>
      <c r="Z151" s="45"/>
      <c r="AC151" s="46" t="s">
        <v>214</v>
      </c>
      <c r="AD151" s="46"/>
      <c r="AE151" s="46" t="s">
        <v>215</v>
      </c>
      <c r="AF151" s="46"/>
      <c r="AG151" s="46" t="s">
        <v>216</v>
      </c>
      <c r="AH151" s="46"/>
      <c r="AI151" s="46" t="s">
        <v>217</v>
      </c>
      <c r="AJ151" s="46"/>
      <c r="AK151" s="46" t="s">
        <v>218</v>
      </c>
      <c r="AL151" s="46"/>
      <c r="AM151" s="47" t="s">
        <v>219</v>
      </c>
      <c r="AO151" s="46" t="s">
        <v>214</v>
      </c>
      <c r="AP151" s="46"/>
      <c r="AQ151" s="46" t="s">
        <v>215</v>
      </c>
      <c r="AR151" s="46"/>
      <c r="AS151" s="46" t="s">
        <v>216</v>
      </c>
      <c r="AT151" s="46"/>
      <c r="AU151" s="46" t="s">
        <v>217</v>
      </c>
      <c r="AV151" s="46"/>
      <c r="AW151" s="47" t="s">
        <v>218</v>
      </c>
      <c r="AX151" s="47"/>
    </row>
    <row r="152" customFormat="false" ht="37.3" hidden="false" customHeight="false" outlineLevel="0" collapsed="false">
      <c r="A152" s="41"/>
      <c r="B152" s="92" t="s">
        <v>106</v>
      </c>
      <c r="C152" s="92" t="s">
        <v>107</v>
      </c>
      <c r="D152" s="92" t="s">
        <v>108</v>
      </c>
      <c r="E152" s="92" t="s">
        <v>109</v>
      </c>
      <c r="F152" s="92" t="s">
        <v>110</v>
      </c>
      <c r="G152" s="92" t="s">
        <v>111</v>
      </c>
      <c r="H152" s="92" t="s">
        <v>112</v>
      </c>
      <c r="I152" s="41"/>
      <c r="J152" s="43"/>
      <c r="K152" s="44"/>
      <c r="L152" s="43"/>
      <c r="M152" s="44"/>
      <c r="N152" s="43"/>
      <c r="O152" s="43"/>
      <c r="P152" s="41"/>
      <c r="Q152" s="43"/>
      <c r="S152" s="46" t="s">
        <v>106</v>
      </c>
      <c r="T152" s="46" t="s">
        <v>107</v>
      </c>
      <c r="U152" s="46" t="s">
        <v>108</v>
      </c>
      <c r="V152" s="46" t="s">
        <v>109</v>
      </c>
      <c r="W152" s="46" t="s">
        <v>110</v>
      </c>
      <c r="X152" s="46" t="s">
        <v>111</v>
      </c>
      <c r="Y152" s="46" t="s">
        <v>112</v>
      </c>
      <c r="Z152" s="41" t="s">
        <v>21</v>
      </c>
      <c r="AC152" s="46" t="s">
        <v>220</v>
      </c>
      <c r="AD152" s="46" t="s">
        <v>221</v>
      </c>
      <c r="AE152" s="46" t="s">
        <v>220</v>
      </c>
      <c r="AF152" s="46" t="s">
        <v>221</v>
      </c>
      <c r="AG152" s="46" t="s">
        <v>220</v>
      </c>
      <c r="AH152" s="46" t="s">
        <v>221</v>
      </c>
      <c r="AI152" s="46" t="s">
        <v>220</v>
      </c>
      <c r="AJ152" s="46" t="s">
        <v>221</v>
      </c>
      <c r="AK152" s="46" t="s">
        <v>220</v>
      </c>
      <c r="AL152" s="46" t="s">
        <v>221</v>
      </c>
      <c r="AM152" s="48" t="s">
        <v>222</v>
      </c>
      <c r="AO152" s="46" t="s">
        <v>223</v>
      </c>
      <c r="AP152" s="46" t="s">
        <v>224</v>
      </c>
      <c r="AQ152" s="46" t="s">
        <v>223</v>
      </c>
      <c r="AR152" s="46" t="s">
        <v>224</v>
      </c>
      <c r="AS152" s="46" t="s">
        <v>223</v>
      </c>
      <c r="AT152" s="46" t="s">
        <v>224</v>
      </c>
      <c r="AU152" s="46" t="s">
        <v>223</v>
      </c>
      <c r="AV152" s="46" t="s">
        <v>224</v>
      </c>
      <c r="AW152" s="46" t="s">
        <v>223</v>
      </c>
      <c r="AX152" s="48" t="s">
        <v>224</v>
      </c>
    </row>
    <row r="153" customFormat="false" ht="13.8" hidden="false" customHeight="false" outlineLevel="0" collapsed="false">
      <c r="A153" s="49" t="s">
        <v>79</v>
      </c>
      <c r="B153" s="52"/>
      <c r="C153" s="52"/>
      <c r="D153" s="52"/>
      <c r="E153" s="52"/>
      <c r="F153" s="52"/>
      <c r="G153" s="52"/>
      <c r="H153" s="52"/>
      <c r="I153" s="51" t="n">
        <f aca="false">AO153+AQ153+AS153+AU153+AW153</f>
        <v>0.119144356940126</v>
      </c>
      <c r="J153" s="52" t="n">
        <f aca="false">ROUND(AP153+AR153+AT153+AV153+AX153,0)</f>
        <v>1287906</v>
      </c>
      <c r="K153" s="51" t="n">
        <f aca="false">I153-DatosMinisterio!J153</f>
        <v>0</v>
      </c>
      <c r="L153" s="52" t="n">
        <f aca="false">J153-DatosMinisterio!K153</f>
        <v>0</v>
      </c>
      <c r="M153" s="54" t="n">
        <f aca="false">P186/P$211</f>
        <v>0.18679845296574</v>
      </c>
      <c r="N153" s="53" t="n">
        <f aca="false">ROUND((N$178*M153),0)</f>
        <v>38365215</v>
      </c>
      <c r="O153" s="53" t="n">
        <f aca="false">N153-DatosMinisterio!L153</f>
        <v>3</v>
      </c>
      <c r="P153" s="55" t="n">
        <f aca="false">N153+J153</f>
        <v>39653121</v>
      </c>
      <c r="Q153" s="53" t="n">
        <f aca="false">P153-DatosMinisterio!M153</f>
        <v>3</v>
      </c>
      <c r="S153" s="56" t="n">
        <f aca="false">B153+DatosMinisterio!B153</f>
        <v>28403</v>
      </c>
      <c r="T153" s="56" t="n">
        <f aca="false">C153+DatosMinisterio!C153</f>
        <v>68</v>
      </c>
      <c r="U153" s="56" t="n">
        <f aca="false">D153+DatosMinisterio!D153</f>
        <v>2129.06454545455</v>
      </c>
      <c r="V153" s="56" t="n">
        <f aca="false">E153+DatosMinisterio!E153</f>
        <v>1442.12659090909</v>
      </c>
      <c r="W153" s="56" t="n">
        <f aca="false">F153+DatosMinisterio!F153</f>
        <v>954.5</v>
      </c>
      <c r="X153" s="56" t="n">
        <f aca="false">G153+DatosMinisterio!G153</f>
        <v>2030</v>
      </c>
      <c r="Y153" s="56" t="n">
        <f aca="false">H153+DatosMinisterio!H153</f>
        <v>311</v>
      </c>
      <c r="Z153" s="56" t="n">
        <f aca="false">X153+0.33*Y153</f>
        <v>2132.63</v>
      </c>
      <c r="AC153" s="57" t="n">
        <f aca="false">IF(T153&gt;0,S153/T153,0)</f>
        <v>417.691176470588</v>
      </c>
      <c r="AD153" s="58" t="n">
        <f aca="false">EXP((((AC153-AC$178)/AC$179+2)/4-1.9)^3)</f>
        <v>0.700525673730991</v>
      </c>
      <c r="AE153" s="59" t="n">
        <f aca="false">S153/U153</f>
        <v>13.3406007162343</v>
      </c>
      <c r="AF153" s="58" t="n">
        <f aca="false">EXP((((AE153-AE$178)/AE$179+2)/4-1.9)^3)</f>
        <v>0.012729495041012</v>
      </c>
      <c r="AG153" s="58" t="n">
        <f aca="false">V153/U153</f>
        <v>0.677352217427114</v>
      </c>
      <c r="AH153" s="58" t="n">
        <f aca="false">EXP((((AG153-AG$178)/AG$179+2)/4-1.9)^3)</f>
        <v>0.0946251833702843</v>
      </c>
      <c r="AI153" s="58" t="n">
        <f aca="false">W153/U153</f>
        <v>0.448318958689069</v>
      </c>
      <c r="AJ153" s="58" t="n">
        <f aca="false">EXP((((AI153-AI$178)/AI$179+2)/4-1.9)^3)</f>
        <v>0.560570718436358</v>
      </c>
      <c r="AK153" s="58" t="n">
        <f aca="false">Z153/U153</f>
        <v>1.00167465779892</v>
      </c>
      <c r="AL153" s="58" t="n">
        <f aca="false">EXP((((AK153-AK$178)/AK$179+2)/4-1.9)^3)</f>
        <v>0.476177970686474</v>
      </c>
      <c r="AM153" s="58" t="n">
        <f aca="false">0.01*AD153+0.15*AF153+0.24*AH153+0.25*AJ153+0.35*AL153</f>
        <v>0.338429694351685</v>
      </c>
      <c r="AO153" s="51" t="n">
        <f aca="false">0.01*AD153/$AM$178</f>
        <v>0.00246620442324409</v>
      </c>
      <c r="AP153" s="52" t="n">
        <f aca="false">AO153*$J$178</f>
        <v>26658.7523872232</v>
      </c>
      <c r="AQ153" s="51" t="n">
        <f aca="false">0.15*AF153/$AM$178</f>
        <v>0.000672213842112438</v>
      </c>
      <c r="AR153" s="52" t="n">
        <f aca="false">AQ153*$J$178</f>
        <v>7266.38156968619</v>
      </c>
      <c r="AS153" s="51" t="n">
        <f aca="false">0.24*AH153/$AM$178</f>
        <v>0.00799508327631207</v>
      </c>
      <c r="AT153" s="52" t="n">
        <f aca="false">AS153*$J$178</f>
        <v>86423.8760459546</v>
      </c>
      <c r="AU153" s="51" t="n">
        <f aca="false">0.25*AJ153/$AM$178</f>
        <v>0.0493373061541693</v>
      </c>
      <c r="AV153" s="52" t="n">
        <f aca="false">AU153*$J$178</f>
        <v>533317.926048681</v>
      </c>
      <c r="AW153" s="51" t="n">
        <f aca="false">0.35*AL153/$AM$178</f>
        <v>0.0586735492442879</v>
      </c>
      <c r="AX153" s="52" t="n">
        <f aca="false">AW153*$J$178</f>
        <v>634239.240770433</v>
      </c>
    </row>
    <row r="154" customFormat="false" ht="13.8" hidden="false" customHeight="false" outlineLevel="0" collapsed="false">
      <c r="A154" s="60" t="s">
        <v>80</v>
      </c>
      <c r="B154" s="53"/>
      <c r="C154" s="53"/>
      <c r="D154" s="53"/>
      <c r="E154" s="53"/>
      <c r="F154" s="53"/>
      <c r="G154" s="53"/>
      <c r="H154" s="53"/>
      <c r="I154" s="54" t="n">
        <f aca="false">AO154+AQ154+AS154+AU154+AW154</f>
        <v>0.089006924907431</v>
      </c>
      <c r="J154" s="53" t="n">
        <f aca="false">ROUND(AP154+AR154+AT154+AV154+AX154,0)</f>
        <v>962132</v>
      </c>
      <c r="K154" s="54" t="n">
        <f aca="false">I154-DatosMinisterio!J154</f>
        <v>0</v>
      </c>
      <c r="L154" s="53" t="n">
        <f aca="false">J154-DatosMinisterio!K154</f>
        <v>0</v>
      </c>
      <c r="M154" s="54" t="n">
        <f aca="false">P187/P$211</f>
        <v>0.120031847434832</v>
      </c>
      <c r="N154" s="53" t="n">
        <f aca="false">ROUND((N$178*M154),0)</f>
        <v>24652493</v>
      </c>
      <c r="O154" s="53" t="n">
        <f aca="false">N154-DatosMinisterio!L154</f>
        <v>0</v>
      </c>
      <c r="P154" s="55" t="n">
        <f aca="false">N154+J154</f>
        <v>25614625</v>
      </c>
      <c r="Q154" s="53" t="n">
        <f aca="false">P154-DatosMinisterio!M154</f>
        <v>0</v>
      </c>
      <c r="S154" s="55" t="n">
        <f aca="false">B154+DatosMinisterio!B154</f>
        <v>24599</v>
      </c>
      <c r="T154" s="55" t="n">
        <f aca="false">C154+DatosMinisterio!C154</f>
        <v>78</v>
      </c>
      <c r="U154" s="55" t="n">
        <f aca="false">D154+DatosMinisterio!D154</f>
        <v>2076.39090909091</v>
      </c>
      <c r="V154" s="55" t="n">
        <f aca="false">E154+DatosMinisterio!E154</f>
        <v>1401.62363636364</v>
      </c>
      <c r="W154" s="55" t="n">
        <f aca="false">F154+DatosMinisterio!F154</f>
        <v>778.5</v>
      </c>
      <c r="X154" s="55" t="n">
        <f aca="false">G154+DatosMinisterio!G154</f>
        <v>1790</v>
      </c>
      <c r="Y154" s="55" t="n">
        <f aca="false">H154+DatosMinisterio!H154</f>
        <v>184</v>
      </c>
      <c r="Z154" s="55" t="n">
        <f aca="false">X154+0.33*Y154</f>
        <v>1850.72</v>
      </c>
      <c r="AC154" s="61" t="n">
        <f aca="false">IF(T154&gt;0,S154/T154,0)</f>
        <v>315.371794871795</v>
      </c>
      <c r="AD154" s="62" t="n">
        <f aca="false">EXP((((AC154-AC$178)/AC$179+2)/4-1.9)^3)</f>
        <v>0.321533065703405</v>
      </c>
      <c r="AE154" s="63" t="n">
        <f aca="false">S154/U154</f>
        <v>11.8469985070249</v>
      </c>
      <c r="AF154" s="62" t="n">
        <f aca="false">EXP((((AE154-AE$178)/AE$179+2)/4-1.9)^3)</f>
        <v>0.00623484506616676</v>
      </c>
      <c r="AG154" s="62" t="n">
        <f aca="false">V154/U154</f>
        <v>0.675028786837302</v>
      </c>
      <c r="AH154" s="62" t="n">
        <f aca="false">EXP((((AG154-AG$178)/AG$179+2)/4-1.9)^3)</f>
        <v>0.0923700256190033</v>
      </c>
      <c r="AI154" s="62" t="n">
        <f aca="false">W154/U154</f>
        <v>0.374929401102437</v>
      </c>
      <c r="AJ154" s="62" t="n">
        <f aca="false">EXP((((AI154-AI$178)/AI$179+2)/4-1.9)^3)</f>
        <v>0.393231510524292</v>
      </c>
      <c r="AK154" s="62" t="n">
        <f aca="false">Z154/U154</f>
        <v>0.891315788321519</v>
      </c>
      <c r="AL154" s="62" t="n">
        <f aca="false">EXP((((AK154-AK$178)/AK$179+2)/4-1.9)^3)</f>
        <v>0.366277256893164</v>
      </c>
      <c r="AM154" s="62" t="n">
        <f aca="false">0.01*AD154+0.15*AF154+0.24*AH154+0.25*AJ154+0.35*AL154</f>
        <v>0.2528242811092</v>
      </c>
      <c r="AO154" s="54" t="n">
        <f aca="false">0.01*AD154/$AM$178</f>
        <v>0.00113195889685762</v>
      </c>
      <c r="AP154" s="53" t="n">
        <f aca="false">AO154*$J$178</f>
        <v>12236.0545863212</v>
      </c>
      <c r="AQ154" s="54" t="n">
        <f aca="false">0.15*AF154/$AM$178</f>
        <v>0.000329247086659812</v>
      </c>
      <c r="AR154" s="53" t="n">
        <f aca="false">AQ154*$J$178</f>
        <v>3559.03852687633</v>
      </c>
      <c r="AS154" s="54" t="n">
        <f aca="false">0.24*AH154/$AM$178</f>
        <v>0.00780454019485607</v>
      </c>
      <c r="AT154" s="53" t="n">
        <f aca="false">AS154*$J$178</f>
        <v>84364.1762174417</v>
      </c>
      <c r="AU154" s="54" t="n">
        <f aca="false">0.25*AJ154/$AM$178</f>
        <v>0.0346093414909721</v>
      </c>
      <c r="AV154" s="53" t="n">
        <f aca="false">AU154*$J$178</f>
        <v>374114.106842373</v>
      </c>
      <c r="AW154" s="54" t="n">
        <f aca="false">0.35*AL154/$AM$178</f>
        <v>0.0451318372380854</v>
      </c>
      <c r="AX154" s="53" t="n">
        <f aca="false">AW154*$J$178</f>
        <v>487858.37150025</v>
      </c>
    </row>
    <row r="155" customFormat="false" ht="13.8" hidden="false" customHeight="false" outlineLevel="0" collapsed="false">
      <c r="A155" s="60" t="s">
        <v>81</v>
      </c>
      <c r="B155" s="53"/>
      <c r="C155" s="53"/>
      <c r="D155" s="53"/>
      <c r="E155" s="53"/>
      <c r="F155" s="53"/>
      <c r="G155" s="53"/>
      <c r="H155" s="53"/>
      <c r="I155" s="54" t="n">
        <f aca="false">AO155+AQ155+AS155+AU155+AW155</f>
        <v>0.0628006449633177</v>
      </c>
      <c r="J155" s="53" t="n">
        <f aca="false">ROUND(AP155+AR155+AT155+AV155+AX155,0)</f>
        <v>678852</v>
      </c>
      <c r="K155" s="54" t="n">
        <f aca="false">I155-DatosMinisterio!J155</f>
        <v>4.71844785465692E-016</v>
      </c>
      <c r="L155" s="53" t="n">
        <f aca="false">J155-DatosMinisterio!K155</f>
        <v>0</v>
      </c>
      <c r="M155" s="54" t="n">
        <f aca="false">P188/P$211</f>
        <v>0.0731530121911724</v>
      </c>
      <c r="N155" s="53" t="n">
        <f aca="false">ROUND((N$178*M155),0)</f>
        <v>15024380</v>
      </c>
      <c r="O155" s="53" t="n">
        <f aca="false">N155-DatosMinisterio!L155</f>
        <v>0</v>
      </c>
      <c r="P155" s="55" t="n">
        <f aca="false">N155+J155</f>
        <v>15703232</v>
      </c>
      <c r="Q155" s="53" t="n">
        <f aca="false">P155-DatosMinisterio!M155</f>
        <v>0</v>
      </c>
      <c r="S155" s="55" t="n">
        <f aca="false">B155+DatosMinisterio!B155</f>
        <v>24293</v>
      </c>
      <c r="T155" s="55" t="n">
        <f aca="false">C155+DatosMinisterio!C155</f>
        <v>92</v>
      </c>
      <c r="U155" s="55" t="n">
        <f aca="false">D155+DatosMinisterio!D155</f>
        <v>1395.3725</v>
      </c>
      <c r="V155" s="55" t="n">
        <f aca="false">E155+DatosMinisterio!E155</f>
        <v>1066.67363636364</v>
      </c>
      <c r="W155" s="55" t="n">
        <f aca="false">F155+DatosMinisterio!F155</f>
        <v>408</v>
      </c>
      <c r="X155" s="55" t="n">
        <f aca="false">G155+DatosMinisterio!G155</f>
        <v>886</v>
      </c>
      <c r="Y155" s="55" t="n">
        <f aca="false">H155+DatosMinisterio!H155</f>
        <v>83</v>
      </c>
      <c r="Z155" s="55" t="n">
        <f aca="false">X155+0.33*Y155</f>
        <v>913.39</v>
      </c>
      <c r="AC155" s="61" t="n">
        <f aca="false">IF(T155&gt;0,S155/T155,0)</f>
        <v>264.054347826087</v>
      </c>
      <c r="AD155" s="62" t="n">
        <f aca="false">EXP((((AC155-AC$178)/AC$179+2)/4-1.9)^3)</f>
        <v>0.169554916964835</v>
      </c>
      <c r="AE155" s="63" t="n">
        <f aca="false">S155/U155</f>
        <v>17.4096880940394</v>
      </c>
      <c r="AF155" s="62" t="n">
        <f aca="false">EXP((((AE155-AE$178)/AE$179+2)/4-1.9)^3)</f>
        <v>0.0629764529551531</v>
      </c>
      <c r="AG155" s="62" t="n">
        <f aca="false">V155/U155</f>
        <v>0.764436475825373</v>
      </c>
      <c r="AH155" s="62" t="n">
        <f aca="false">EXP((((AG155-AG$178)/AG$179+2)/4-1.9)^3)</f>
        <v>0.208730059652462</v>
      </c>
      <c r="AI155" s="62" t="n">
        <f aca="false">W155/U155</f>
        <v>0.292395041467422</v>
      </c>
      <c r="AJ155" s="62" t="n">
        <f aca="false">EXP((((AI155-AI$178)/AI$179+2)/4-1.9)^3)</f>
        <v>0.228087888961154</v>
      </c>
      <c r="AK155" s="62" t="n">
        <f aca="false">Z155/U155</f>
        <v>0.654585065994923</v>
      </c>
      <c r="AL155" s="62" t="n">
        <f aca="false">EXP((((AK155-AK$178)/AK$179+2)/4-1.9)^3)</f>
        <v>0.171788876008731</v>
      </c>
      <c r="AM155" s="62" t="n">
        <f aca="false">0.01*AD155+0.15*AF155+0.24*AH155+0.25*AJ155+0.35*AL155</f>
        <v>0.178385310272856</v>
      </c>
      <c r="AO155" s="54" t="n">
        <f aca="false">0.01*AD155/$AM$178</f>
        <v>0.000596919002232083</v>
      </c>
      <c r="AP155" s="53" t="n">
        <f aca="false">AO155*$J$178</f>
        <v>6452.47236025999</v>
      </c>
      <c r="AQ155" s="54" t="n">
        <f aca="false">0.15*AF155/$AM$178</f>
        <v>0.0033256341486607</v>
      </c>
      <c r="AR155" s="53" t="n">
        <f aca="false">AQ155*$J$178</f>
        <v>35948.8680111189</v>
      </c>
      <c r="AS155" s="54" t="n">
        <f aca="false">0.24*AH155/$AM$178</f>
        <v>0.0176360472947319</v>
      </c>
      <c r="AT155" s="53" t="n">
        <f aca="false">AS155*$J$178</f>
        <v>190639.110646459</v>
      </c>
      <c r="AU155" s="54" t="n">
        <f aca="false">0.25*AJ155/$AM$178</f>
        <v>0.0200746161681869</v>
      </c>
      <c r="AV155" s="53" t="n">
        <f aca="false">AU155*$J$178</f>
        <v>216999.133020885</v>
      </c>
      <c r="AW155" s="54" t="n">
        <f aca="false">0.35*AL155/$AM$178</f>
        <v>0.0211674283495061</v>
      </c>
      <c r="AX155" s="53" t="n">
        <f aca="false">AW155*$J$178</f>
        <v>228812.026174815</v>
      </c>
    </row>
    <row r="156" customFormat="false" ht="13.8" hidden="false" customHeight="false" outlineLevel="0" collapsed="false">
      <c r="A156" s="60" t="s">
        <v>82</v>
      </c>
      <c r="B156" s="53"/>
      <c r="C156" s="53"/>
      <c r="D156" s="53"/>
      <c r="E156" s="53"/>
      <c r="F156" s="53"/>
      <c r="G156" s="53"/>
      <c r="H156" s="53"/>
      <c r="I156" s="54" t="n">
        <f aca="false">AO156+AQ156+AS156+AU156+AW156</f>
        <v>0.0765878907393622</v>
      </c>
      <c r="J156" s="53" t="n">
        <f aca="false">ROUND(AP156+AR156+AT156+AV156+AX156,0)</f>
        <v>827887</v>
      </c>
      <c r="K156" s="54" t="n">
        <f aca="false">I156-DatosMinisterio!J156</f>
        <v>0</v>
      </c>
      <c r="L156" s="53" t="n">
        <f aca="false">J156-DatosMinisterio!K156</f>
        <v>0</v>
      </c>
      <c r="M156" s="54" t="n">
        <f aca="false">P189/P$211</f>
        <v>0.0581998149502099</v>
      </c>
      <c r="N156" s="53" t="n">
        <f aca="false">ROUND((N$178*M156),0)</f>
        <v>11953249</v>
      </c>
      <c r="O156" s="53" t="n">
        <f aca="false">N156-DatosMinisterio!L156</f>
        <v>-2</v>
      </c>
      <c r="P156" s="55" t="n">
        <f aca="false">N156+J156</f>
        <v>12781136</v>
      </c>
      <c r="Q156" s="53" t="n">
        <f aca="false">P156-DatosMinisterio!M156</f>
        <v>-2</v>
      </c>
      <c r="S156" s="55" t="n">
        <f aca="false">B156+DatosMinisterio!B156</f>
        <v>13502</v>
      </c>
      <c r="T156" s="55" t="n">
        <f aca="false">C156+DatosMinisterio!C156</f>
        <v>50</v>
      </c>
      <c r="U156" s="55" t="n">
        <f aca="false">D156+DatosMinisterio!D156</f>
        <v>640.391590909091</v>
      </c>
      <c r="V156" s="55" t="n">
        <f aca="false">E156+DatosMinisterio!E156</f>
        <v>484.172045454546</v>
      </c>
      <c r="W156" s="55" t="n">
        <f aca="false">F156+DatosMinisterio!F156</f>
        <v>207</v>
      </c>
      <c r="X156" s="55" t="n">
        <f aca="false">G156+DatosMinisterio!G156</f>
        <v>430</v>
      </c>
      <c r="Y156" s="55" t="n">
        <f aca="false">H156+DatosMinisterio!H156</f>
        <v>50</v>
      </c>
      <c r="Z156" s="55" t="n">
        <f aca="false">X156+0.33*Y156</f>
        <v>446.5</v>
      </c>
      <c r="AC156" s="61" t="n">
        <f aca="false">IF(T156&gt;0,S156/T156,0)</f>
        <v>270.04</v>
      </c>
      <c r="AD156" s="62" t="n">
        <f aca="false">EXP((((AC156-AC$178)/AC$179+2)/4-1.9)^3)</f>
        <v>0.184527172310292</v>
      </c>
      <c r="AE156" s="63" t="n">
        <f aca="false">S156/U156</f>
        <v>21.083974542565</v>
      </c>
      <c r="AF156" s="62" t="n">
        <f aca="false">EXP((((AE156-AE$178)/AE$179+2)/4-1.9)^3)</f>
        <v>0.181226540034278</v>
      </c>
      <c r="AG156" s="62" t="n">
        <f aca="false">V156/U156</f>
        <v>0.756056219862635</v>
      </c>
      <c r="AH156" s="62" t="n">
        <f aca="false">EXP((((AG156-AG$178)/AG$179+2)/4-1.9)^3)</f>
        <v>0.195211999616588</v>
      </c>
      <c r="AI156" s="62" t="n">
        <f aca="false">W156/U156</f>
        <v>0.323239722286399</v>
      </c>
      <c r="AJ156" s="62" t="n">
        <f aca="false">EXP((((AI156-AI$178)/AI$179+2)/4-1.9)^3)</f>
        <v>0.285107480125587</v>
      </c>
      <c r="AK156" s="62" t="n">
        <f aca="false">Z156/U156</f>
        <v>0.697229642516315</v>
      </c>
      <c r="AL156" s="62" t="n">
        <f aca="false">EXP((((AK156-AK$178)/AK$179+2)/4-1.9)^3)</f>
        <v>0.201117132605952</v>
      </c>
      <c r="AM156" s="62" t="n">
        <f aca="false">0.01*AD156+0.15*AF156+0.24*AH156+0.25*AJ156+0.35*AL156</f>
        <v>0.217547999079706</v>
      </c>
      <c r="AO156" s="54" t="n">
        <f aca="false">0.01*AD156/$AM$178</f>
        <v>0.000649628908154939</v>
      </c>
      <c r="AP156" s="53" t="n">
        <f aca="false">AO156*$J$178</f>
        <v>7022.24683520106</v>
      </c>
      <c r="AQ156" s="54" t="n">
        <f aca="false">0.15*AF156/$AM$178</f>
        <v>0.0095701352156307</v>
      </c>
      <c r="AR156" s="53" t="n">
        <f aca="false">AQ156*$J$178</f>
        <v>103449.601590668</v>
      </c>
      <c r="AS156" s="54" t="n">
        <f aca="false">0.24*AH156/$AM$178</f>
        <v>0.0164938776114451</v>
      </c>
      <c r="AT156" s="53" t="n">
        <f aca="false">AS156*$J$178</f>
        <v>178292.68125725</v>
      </c>
      <c r="AU156" s="54" t="n">
        <f aca="false">0.25*AJ156/$AM$178</f>
        <v>0.0250930606454729</v>
      </c>
      <c r="AV156" s="53" t="n">
        <f aca="false">AU156*$J$178</f>
        <v>271246.650959002</v>
      </c>
      <c r="AW156" s="54" t="n">
        <f aca="false">0.35*AL156/$AM$178</f>
        <v>0.0247811883586586</v>
      </c>
      <c r="AX156" s="53" t="n">
        <f aca="false">AW156*$J$178</f>
        <v>267875.42755503</v>
      </c>
    </row>
    <row r="157" customFormat="false" ht="13.8" hidden="false" customHeight="false" outlineLevel="0" collapsed="false">
      <c r="A157" s="60" t="s">
        <v>83</v>
      </c>
      <c r="B157" s="53"/>
      <c r="C157" s="53"/>
      <c r="D157" s="53"/>
      <c r="E157" s="53"/>
      <c r="F157" s="53"/>
      <c r="G157" s="53"/>
      <c r="H157" s="53"/>
      <c r="I157" s="54" t="n">
        <f aca="false">AO157+AQ157+AS157+AU157+AW157</f>
        <v>0.0618169026371795</v>
      </c>
      <c r="J157" s="53" t="n">
        <f aca="false">ROUND(AP157+AR157+AT157+AV157+AX157,0)</f>
        <v>668218</v>
      </c>
      <c r="K157" s="54" t="n">
        <f aca="false">I157-DatosMinisterio!J157</f>
        <v>0</v>
      </c>
      <c r="L157" s="53" t="n">
        <f aca="false">J157-DatosMinisterio!K157</f>
        <v>0</v>
      </c>
      <c r="M157" s="54" t="n">
        <f aca="false">P190/P$211</f>
        <v>0.0560876859586115</v>
      </c>
      <c r="N157" s="53" t="n">
        <f aca="false">ROUND((N$178*M157),0)</f>
        <v>11519454</v>
      </c>
      <c r="O157" s="53" t="n">
        <f aca="false">N157-DatosMinisterio!L157</f>
        <v>0</v>
      </c>
      <c r="P157" s="55" t="n">
        <f aca="false">N157+J157</f>
        <v>12187672</v>
      </c>
      <c r="Q157" s="53" t="n">
        <f aca="false">P157-DatosMinisterio!M157</f>
        <v>0</v>
      </c>
      <c r="S157" s="55" t="n">
        <f aca="false">B157+DatosMinisterio!B157</f>
        <v>14917</v>
      </c>
      <c r="T157" s="55" t="n">
        <f aca="false">C157+DatosMinisterio!C157</f>
        <v>63</v>
      </c>
      <c r="U157" s="55" t="n">
        <f aca="false">D157+DatosMinisterio!D157</f>
        <v>611.120227272727</v>
      </c>
      <c r="V157" s="55" t="n">
        <f aca="false">E157+DatosMinisterio!E157</f>
        <v>370.942272727273</v>
      </c>
      <c r="W157" s="55" t="n">
        <f aca="false">F157+DatosMinisterio!F157</f>
        <v>151</v>
      </c>
      <c r="X157" s="55" t="n">
        <f aca="false">G157+DatosMinisterio!G157</f>
        <v>427</v>
      </c>
      <c r="Y157" s="55" t="n">
        <f aca="false">H157+DatosMinisterio!H157</f>
        <v>2</v>
      </c>
      <c r="Z157" s="55" t="n">
        <f aca="false">X157+0.33*Y157</f>
        <v>427.66</v>
      </c>
      <c r="AC157" s="61" t="n">
        <f aca="false">IF(T157&gt;0,S157/T157,0)</f>
        <v>236.777777777778</v>
      </c>
      <c r="AD157" s="62" t="n">
        <f aca="false">EXP((((AC157-AC$178)/AC$179+2)/4-1.9)^3)</f>
        <v>0.111242152451103</v>
      </c>
      <c r="AE157" s="63" t="n">
        <f aca="false">S157/U157</f>
        <v>24.409272241848</v>
      </c>
      <c r="AF157" s="62" t="n">
        <f aca="false">EXP((((AE157-AE$178)/AE$179+2)/4-1.9)^3)</f>
        <v>0.360266200084387</v>
      </c>
      <c r="AG157" s="62" t="n">
        <f aca="false">V157/U157</f>
        <v>0.606987391634365</v>
      </c>
      <c r="AH157" s="62" t="n">
        <f aca="false">EXP((((AG157-AG$178)/AG$179+2)/4-1.9)^3)</f>
        <v>0.0422833500265662</v>
      </c>
      <c r="AI157" s="62" t="n">
        <f aca="false">W157/U157</f>
        <v>0.247087223202993</v>
      </c>
      <c r="AJ157" s="62" t="n">
        <f aca="false">EXP((((AI157-AI$178)/AI$179+2)/4-1.9)^3)</f>
        <v>0.15700294399376</v>
      </c>
      <c r="AK157" s="62" t="n">
        <f aca="false">Z157/U157</f>
        <v>0.699796833609218</v>
      </c>
      <c r="AL157" s="62" t="n">
        <f aca="false">EXP((((AK157-AK$178)/AK$179+2)/4-1.9)^3)</f>
        <v>0.202971135507588</v>
      </c>
      <c r="AM157" s="62" t="n">
        <f aca="false">0.01*AD157+0.15*AF157+0.24*AH157+0.25*AJ157+0.35*AL157</f>
        <v>0.175590988969641</v>
      </c>
      <c r="AO157" s="54" t="n">
        <f aca="false">0.01*AD157/$AM$178</f>
        <v>0.000391628599370156</v>
      </c>
      <c r="AP157" s="53" t="n">
        <f aca="false">AO157*$J$178</f>
        <v>4233.35947335243</v>
      </c>
      <c r="AQ157" s="54" t="n">
        <f aca="false">0.15*AF157/$AM$178</f>
        <v>0.0190247865890775</v>
      </c>
      <c r="AR157" s="53" t="n">
        <f aca="false">AQ157*$J$178</f>
        <v>205650.865807317</v>
      </c>
      <c r="AS157" s="54" t="n">
        <f aca="false">0.24*AH157/$AM$178</f>
        <v>0.00357261029910999</v>
      </c>
      <c r="AT157" s="53" t="n">
        <f aca="false">AS157*$J$178</f>
        <v>38618.5883223477</v>
      </c>
      <c r="AU157" s="54" t="n">
        <f aca="false">0.25*AJ157/$AM$178</f>
        <v>0.0138182428374654</v>
      </c>
      <c r="AV157" s="53" t="n">
        <f aca="false">AU157*$J$178</f>
        <v>149370.064686665</v>
      </c>
      <c r="AW157" s="54" t="n">
        <f aca="false">0.35*AL157/$AM$178</f>
        <v>0.0250096343121565</v>
      </c>
      <c r="AX157" s="53" t="n">
        <f aca="false">AW157*$J$178</f>
        <v>270344.843330447</v>
      </c>
    </row>
    <row r="158" customFormat="false" ht="13.8" hidden="false" customHeight="false" outlineLevel="0" collapsed="false">
      <c r="A158" s="60" t="s">
        <v>84</v>
      </c>
      <c r="B158" s="53"/>
      <c r="C158" s="53"/>
      <c r="D158" s="53"/>
      <c r="E158" s="53"/>
      <c r="F158" s="53"/>
      <c r="G158" s="53"/>
      <c r="H158" s="53"/>
      <c r="I158" s="54" t="n">
        <f aca="false">AO158+AQ158+AS158+AU158+AW158</f>
        <v>0.0331858591792027</v>
      </c>
      <c r="J158" s="53" t="n">
        <f aca="false">ROUND(AP158+AR158+AT158+AV158+AX158,0)</f>
        <v>358727</v>
      </c>
      <c r="K158" s="54" t="n">
        <f aca="false">I158-DatosMinisterio!J158</f>
        <v>0</v>
      </c>
      <c r="L158" s="53" t="n">
        <f aca="false">J158-DatosMinisterio!K158</f>
        <v>0</v>
      </c>
      <c r="M158" s="54" t="n">
        <f aca="false">P191/P$211</f>
        <v>0.0590401629506725</v>
      </c>
      <c r="N158" s="53" t="n">
        <f aca="false">ROUND((N$178*M158),0)</f>
        <v>12125842</v>
      </c>
      <c r="O158" s="53" t="n">
        <f aca="false">N158-DatosMinisterio!L158</f>
        <v>0</v>
      </c>
      <c r="P158" s="55" t="n">
        <f aca="false">N158+J158</f>
        <v>12484569</v>
      </c>
      <c r="Q158" s="53" t="n">
        <f aca="false">P158-DatosMinisterio!M158</f>
        <v>0</v>
      </c>
      <c r="S158" s="55" t="n">
        <f aca="false">B158+DatosMinisterio!B158</f>
        <v>18532</v>
      </c>
      <c r="T158" s="55" t="n">
        <f aca="false">C158+DatosMinisterio!C158</f>
        <v>66</v>
      </c>
      <c r="U158" s="55" t="n">
        <f aca="false">D158+DatosMinisterio!D158</f>
        <v>998.484772727273</v>
      </c>
      <c r="V158" s="55" t="n">
        <f aca="false">E158+DatosMinisterio!E158</f>
        <v>663.723181818182</v>
      </c>
      <c r="W158" s="55" t="n">
        <f aca="false">F158+DatosMinisterio!F158</f>
        <v>230</v>
      </c>
      <c r="X158" s="55" t="n">
        <f aca="false">G158+DatosMinisterio!G158</f>
        <v>437</v>
      </c>
      <c r="Y158" s="55" t="n">
        <f aca="false">H158+DatosMinisterio!H158</f>
        <v>49</v>
      </c>
      <c r="Z158" s="55" t="n">
        <f aca="false">X158+0.33*Y158</f>
        <v>453.17</v>
      </c>
      <c r="AC158" s="61" t="n">
        <f aca="false">IF(T158&gt;0,S158/T158,0)</f>
        <v>280.787878787879</v>
      </c>
      <c r="AD158" s="62" t="n">
        <f aca="false">EXP((((AC158-AC$178)/AC$179+2)/4-1.9)^3)</f>
        <v>0.213344713592538</v>
      </c>
      <c r="AE158" s="63" t="n">
        <f aca="false">S158/U158</f>
        <v>18.5601228042582</v>
      </c>
      <c r="AF158" s="62" t="n">
        <f aca="false">EXP((((AE158-AE$178)/AE$179+2)/4-1.9)^3)</f>
        <v>0.0909597109549568</v>
      </c>
      <c r="AG158" s="62" t="n">
        <f aca="false">V158/U158</f>
        <v>0.664730399448437</v>
      </c>
      <c r="AH158" s="62" t="n">
        <f aca="false">EXP((((AG158-AG$178)/AG$179+2)/4-1.9)^3)</f>
        <v>0.0828396175366529</v>
      </c>
      <c r="AI158" s="62" t="n">
        <f aca="false">W158/U158</f>
        <v>0.230349031134221</v>
      </c>
      <c r="AJ158" s="62" t="n">
        <f aca="false">EXP((((AI158-AI$178)/AI$179+2)/4-1.9)^3)</f>
        <v>0.134802427264126</v>
      </c>
      <c r="AK158" s="62" t="n">
        <f aca="false">Z158/U158</f>
        <v>0.453857697561282</v>
      </c>
      <c r="AL158" s="62" t="n">
        <f aca="false">EXP((((AK158-AK$178)/AK$179+2)/4-1.9)^3)</f>
        <v>0.0711570158477832</v>
      </c>
      <c r="AM158" s="62" t="n">
        <f aca="false">0.01*AD158+0.15*AF158+0.24*AH158+0.25*AJ158+0.35*AL158</f>
        <v>0.0942644743507211</v>
      </c>
      <c r="AO158" s="54" t="n">
        <f aca="false">0.01*AD158/$AM$178</f>
        <v>0.000751081218102091</v>
      </c>
      <c r="AP158" s="53" t="n">
        <f aca="false">AO158*$J$178</f>
        <v>8118.90856547047</v>
      </c>
      <c r="AQ158" s="54" t="n">
        <f aca="false">0.15*AF158/$AM$178</f>
        <v>0.00480336231574566</v>
      </c>
      <c r="AR158" s="53" t="n">
        <f aca="false">AQ158*$J$178</f>
        <v>51922.5597824291</v>
      </c>
      <c r="AS158" s="54" t="n">
        <f aca="false">0.24*AH158/$AM$178</f>
        <v>0.00699929571805057</v>
      </c>
      <c r="AT158" s="53" t="n">
        <f aca="false">AS158*$J$178</f>
        <v>75659.7829741196</v>
      </c>
      <c r="AU158" s="54" t="n">
        <f aca="false">0.25*AJ158/$AM$178</f>
        <v>0.0118643168569469</v>
      </c>
      <c r="AV158" s="53" t="n">
        <f aca="false">AU158*$J$178</f>
        <v>128248.851697725</v>
      </c>
      <c r="AW158" s="54" t="n">
        <f aca="false">0.35*AL158/$AM$178</f>
        <v>0.00876780307035752</v>
      </c>
      <c r="AX158" s="53" t="n">
        <f aca="false">AW158*$J$178</f>
        <v>94776.6895678227</v>
      </c>
    </row>
    <row r="159" customFormat="false" ht="13.8" hidden="false" customHeight="false" outlineLevel="0" collapsed="false">
      <c r="A159" s="60" t="s">
        <v>85</v>
      </c>
      <c r="B159" s="53"/>
      <c r="C159" s="53"/>
      <c r="D159" s="53"/>
      <c r="E159" s="53"/>
      <c r="F159" s="53"/>
      <c r="G159" s="53"/>
      <c r="H159" s="53"/>
      <c r="I159" s="54" t="n">
        <f aca="false">AO159+AQ159+AS159+AU159+AW159</f>
        <v>0.024316038475512</v>
      </c>
      <c r="J159" s="53" t="n">
        <f aca="false">ROUND(AP159+AR159+AT159+AV159+AX159,0)</f>
        <v>262847</v>
      </c>
      <c r="K159" s="54" t="n">
        <f aca="false">I159-DatosMinisterio!J159</f>
        <v>0</v>
      </c>
      <c r="L159" s="53" t="n">
        <f aca="false">J159-DatosMinisterio!K159</f>
        <v>0</v>
      </c>
      <c r="M159" s="54" t="n">
        <f aca="false">P192/P$211</f>
        <v>0.0451513556167783</v>
      </c>
      <c r="N159" s="53" t="n">
        <f aca="false">ROUND((N$178*M159),0)</f>
        <v>9273318</v>
      </c>
      <c r="O159" s="53" t="n">
        <f aca="false">N159-DatosMinisterio!L159</f>
        <v>1</v>
      </c>
      <c r="P159" s="55" t="n">
        <f aca="false">N159+J159</f>
        <v>9536165</v>
      </c>
      <c r="Q159" s="53" t="n">
        <f aca="false">P159-DatosMinisterio!M159</f>
        <v>1</v>
      </c>
      <c r="S159" s="55" t="n">
        <f aca="false">B159+DatosMinisterio!B159</f>
        <v>11204</v>
      </c>
      <c r="T159" s="55" t="n">
        <f aca="false">C159+DatosMinisterio!C159</f>
        <v>60</v>
      </c>
      <c r="U159" s="55" t="n">
        <f aca="false">D159+DatosMinisterio!D159</f>
        <v>934.659318181818</v>
      </c>
      <c r="V159" s="55" t="n">
        <f aca="false">E159+DatosMinisterio!E159</f>
        <v>569.430227272727</v>
      </c>
      <c r="W159" s="55" t="n">
        <f aca="false">F159+DatosMinisterio!F159</f>
        <v>184</v>
      </c>
      <c r="X159" s="55" t="n">
        <f aca="false">G159+DatosMinisterio!G159</f>
        <v>469</v>
      </c>
      <c r="Y159" s="55" t="n">
        <f aca="false">H159+DatosMinisterio!H159</f>
        <v>29</v>
      </c>
      <c r="Z159" s="55" t="n">
        <f aca="false">X159+0.33*Y159</f>
        <v>478.57</v>
      </c>
      <c r="AC159" s="61" t="n">
        <f aca="false">IF(T159&gt;0,S159/T159,0)</f>
        <v>186.733333333333</v>
      </c>
      <c r="AD159" s="62" t="n">
        <f aca="false">EXP((((AC159-AC$178)/AC$179+2)/4-1.9)^3)</f>
        <v>0.0435659020876801</v>
      </c>
      <c r="AE159" s="63" t="n">
        <f aca="false">S159/U159</f>
        <v>11.9872554438285</v>
      </c>
      <c r="AF159" s="62" t="n">
        <f aca="false">EXP((((AE159-AE$178)/AE$179+2)/4-1.9)^3)</f>
        <v>0.00668767720979041</v>
      </c>
      <c r="AG159" s="62" t="n">
        <f aca="false">V159/U159</f>
        <v>0.609238271309843</v>
      </c>
      <c r="AH159" s="62" t="n">
        <f aca="false">EXP((((AG159-AG$178)/AG$179+2)/4-1.9)^3)</f>
        <v>0.0434946611714102</v>
      </c>
      <c r="AI159" s="62" t="n">
        <f aca="false">W159/U159</f>
        <v>0.196863174015034</v>
      </c>
      <c r="AJ159" s="62" t="n">
        <f aca="false">EXP((((AI159-AI$178)/AI$179+2)/4-1.9)^3)</f>
        <v>0.0969455675144389</v>
      </c>
      <c r="AK159" s="62" t="n">
        <f aca="false">Z159/U159</f>
        <v>0.512026136893341</v>
      </c>
      <c r="AL159" s="62" t="n">
        <f aca="false">EXP((((AK159-AK$178)/AK$179+2)/4-1.9)^3)</f>
        <v>0.0941594755065674</v>
      </c>
      <c r="AM159" s="62" t="n">
        <f aca="false">0.01*AD159+0.15*AF159+0.24*AH159+0.25*AJ159+0.35*AL159</f>
        <v>0.0690697375893921</v>
      </c>
      <c r="AO159" s="54" t="n">
        <f aca="false">0.01*AD159/$AM$178</f>
        <v>0.000153373993930899</v>
      </c>
      <c r="AP159" s="53" t="n">
        <f aca="false">AO159*$J$178</f>
        <v>1657.91581926727</v>
      </c>
      <c r="AQ159" s="54" t="n">
        <f aca="false">0.15*AF159/$AM$178</f>
        <v>0.000353160056822144</v>
      </c>
      <c r="AR159" s="53" t="n">
        <f aca="false">AQ159*$J$178</f>
        <v>3817.52883870624</v>
      </c>
      <c r="AS159" s="54" t="n">
        <f aca="false">0.24*AH159/$AM$178</f>
        <v>0.00367495655759654</v>
      </c>
      <c r="AT159" s="53" t="n">
        <f aca="false">AS159*$J$178</f>
        <v>39724.9133037791</v>
      </c>
      <c r="AU159" s="54" t="n">
        <f aca="false">0.25*AJ159/$AM$178</f>
        <v>0.00853243486939746</v>
      </c>
      <c r="AV159" s="53" t="n">
        <f aca="false">AU159*$J$178</f>
        <v>92232.4468724151</v>
      </c>
      <c r="AW159" s="54" t="n">
        <f aca="false">0.35*AL159/$AM$178</f>
        <v>0.011602112997765</v>
      </c>
      <c r="AX159" s="53" t="n">
        <f aca="false">AW159*$J$178</f>
        <v>125414.525519804</v>
      </c>
    </row>
    <row r="160" customFormat="false" ht="13.8" hidden="false" customHeight="false" outlineLevel="0" collapsed="false">
      <c r="A160" s="60" t="s">
        <v>86</v>
      </c>
      <c r="B160" s="53"/>
      <c r="C160" s="53"/>
      <c r="D160" s="53"/>
      <c r="E160" s="53"/>
      <c r="F160" s="53"/>
      <c r="G160" s="53"/>
      <c r="H160" s="53"/>
      <c r="I160" s="54" t="n">
        <f aca="false">AO160+AQ160+AS160+AU160+AW160</f>
        <v>0.0256079405957612</v>
      </c>
      <c r="J160" s="53" t="n">
        <f aca="false">ROUND(AP160+AR160+AT160+AV160+AX160,0)</f>
        <v>276812</v>
      </c>
      <c r="K160" s="54" t="n">
        <f aca="false">I160-DatosMinisterio!J160</f>
        <v>-1.07552855510562E-016</v>
      </c>
      <c r="L160" s="53" t="n">
        <f aca="false">J160-DatosMinisterio!K160</f>
        <v>0</v>
      </c>
      <c r="M160" s="54" t="n">
        <f aca="false">P193/P$211</f>
        <v>0.0445656912615144</v>
      </c>
      <c r="N160" s="53" t="n">
        <f aca="false">ROUND((N$178*M160),0)</f>
        <v>9153032</v>
      </c>
      <c r="O160" s="53" t="n">
        <f aca="false">N160-DatosMinisterio!L160</f>
        <v>1</v>
      </c>
      <c r="P160" s="55" t="n">
        <f aca="false">N160+J160</f>
        <v>9429844</v>
      </c>
      <c r="Q160" s="53" t="n">
        <f aca="false">P160-DatosMinisterio!M160</f>
        <v>1</v>
      </c>
      <c r="S160" s="55" t="n">
        <f aca="false">B160+DatosMinisterio!B160</f>
        <v>9889</v>
      </c>
      <c r="T160" s="55" t="n">
        <f aca="false">C160+DatosMinisterio!C160</f>
        <v>49</v>
      </c>
      <c r="U160" s="55" t="n">
        <f aca="false">D160+DatosMinisterio!D160</f>
        <v>550.667954545455</v>
      </c>
      <c r="V160" s="55" t="n">
        <f aca="false">E160+DatosMinisterio!E160</f>
        <v>346.824090909091</v>
      </c>
      <c r="W160" s="55" t="n">
        <f aca="false">F160+DatosMinisterio!F160</f>
        <v>66</v>
      </c>
      <c r="X160" s="55" t="n">
        <f aca="false">G160+DatosMinisterio!G160</f>
        <v>286</v>
      </c>
      <c r="Y160" s="55" t="n">
        <f aca="false">H160+DatosMinisterio!H160</f>
        <v>35</v>
      </c>
      <c r="Z160" s="55" t="n">
        <f aca="false">X160+0.33*Y160</f>
        <v>297.55</v>
      </c>
      <c r="AC160" s="61" t="n">
        <f aca="false">IF(T160&gt;0,S160/T160,0)</f>
        <v>201.816326530612</v>
      </c>
      <c r="AD160" s="62" t="n">
        <f aca="false">EXP((((AC160-AC$178)/AC$179+2)/4-1.9)^3)</f>
        <v>0.0591648177920341</v>
      </c>
      <c r="AE160" s="63" t="n">
        <f aca="false">S160/U160</f>
        <v>17.9581904455704</v>
      </c>
      <c r="AF160" s="62" t="n">
        <f aca="false">EXP((((AE160-AE$178)/AE$179+2)/4-1.9)^3)</f>
        <v>0.0753702885515656</v>
      </c>
      <c r="AG160" s="62" t="n">
        <f aca="false">V160/U160</f>
        <v>0.62982435793885</v>
      </c>
      <c r="AH160" s="62" t="n">
        <f aca="false">EXP((((AG160-AG$178)/AG$179+2)/4-1.9)^3)</f>
        <v>0.0558796000610462</v>
      </c>
      <c r="AI160" s="62" t="n">
        <f aca="false">W160/U160</f>
        <v>0.119854441238512</v>
      </c>
      <c r="AJ160" s="62" t="n">
        <f aca="false">EXP((((AI160-AI$178)/AI$179+2)/4-1.9)^3)</f>
        <v>0.0397679290013048</v>
      </c>
      <c r="AK160" s="62" t="n">
        <f aca="false">Z160/U160</f>
        <v>0.540343772583626</v>
      </c>
      <c r="AL160" s="62" t="n">
        <f aca="false">EXP((((AK160-AK$178)/AK$179+2)/4-1.9)^3)</f>
        <v>0.107111741274683</v>
      </c>
      <c r="AM160" s="62" t="n">
        <f aca="false">0.01*AD160+0.15*AF160+0.24*AH160+0.25*AJ160+0.35*AL160</f>
        <v>0.0727393871717717</v>
      </c>
      <c r="AO160" s="54" t="n">
        <f aca="false">0.01*AD160/$AM$178</f>
        <v>0.000208290061036617</v>
      </c>
      <c r="AP160" s="53" t="n">
        <f aca="false">AO160*$J$178</f>
        <v>2251.53807590312</v>
      </c>
      <c r="AQ160" s="54" t="n">
        <f aca="false">0.15*AF160/$AM$178</f>
        <v>0.00398012262742066</v>
      </c>
      <c r="AR160" s="53" t="n">
        <f aca="false">AQ160*$J$178</f>
        <v>43023.6449968</v>
      </c>
      <c r="AS160" s="54" t="n">
        <f aca="false">0.24*AH160/$AM$178</f>
        <v>0.00472138642190865</v>
      </c>
      <c r="AT160" s="53" t="n">
        <f aca="false">AS160*$J$178</f>
        <v>51036.4308650836</v>
      </c>
      <c r="AU160" s="54" t="n">
        <f aca="false">0.25*AJ160/$AM$178</f>
        <v>0.00350008022846344</v>
      </c>
      <c r="AV160" s="53" t="n">
        <f aca="false">AU160*$J$178</f>
        <v>37834.5652398448</v>
      </c>
      <c r="AW160" s="54" t="n">
        <f aca="false">0.35*AL160/$AM$178</f>
        <v>0.0131980612569318</v>
      </c>
      <c r="AX160" s="53" t="n">
        <f aca="false">AW160*$J$178</f>
        <v>142666.132508645</v>
      </c>
    </row>
    <row r="161" customFormat="false" ht="13.8" hidden="false" customHeight="false" outlineLevel="0" collapsed="false">
      <c r="A161" s="60" t="s">
        <v>87</v>
      </c>
      <c r="B161" s="53"/>
      <c r="C161" s="53"/>
      <c r="D161" s="53"/>
      <c r="E161" s="53"/>
      <c r="F161" s="53"/>
      <c r="G161" s="53"/>
      <c r="H161" s="53"/>
      <c r="I161" s="54" t="n">
        <f aca="false">AO161+AQ161+AS161+AU161+AW161</f>
        <v>0.0155454600215982</v>
      </c>
      <c r="J161" s="53" t="n">
        <f aca="false">ROUND(AP161+AR161+AT161+AV161+AX161,0)</f>
        <v>168041</v>
      </c>
      <c r="K161" s="54" t="n">
        <f aca="false">I161-DatosMinisterio!J161</f>
        <v>0</v>
      </c>
      <c r="L161" s="53" t="n">
        <f aca="false">J161-DatosMinisterio!K161</f>
        <v>0</v>
      </c>
      <c r="M161" s="54" t="n">
        <f aca="false">P194/P$211</f>
        <v>0.0193060237725829</v>
      </c>
      <c r="N161" s="53" t="n">
        <f aca="false">ROUND((N$178*M161),0)</f>
        <v>3965128</v>
      </c>
      <c r="O161" s="53" t="n">
        <f aca="false">N161-DatosMinisterio!L161</f>
        <v>-1</v>
      </c>
      <c r="P161" s="55" t="n">
        <f aca="false">N161+J161</f>
        <v>4133169</v>
      </c>
      <c r="Q161" s="53" t="n">
        <f aca="false">P161-DatosMinisterio!M161</f>
        <v>-1</v>
      </c>
      <c r="S161" s="55" t="n">
        <f aca="false">B161+DatosMinisterio!B161</f>
        <v>14362</v>
      </c>
      <c r="T161" s="55" t="n">
        <f aca="false">C161+DatosMinisterio!C161</f>
        <v>60</v>
      </c>
      <c r="U161" s="55" t="n">
        <f aca="false">D161+DatosMinisterio!D161</f>
        <v>873.374090909091</v>
      </c>
      <c r="V161" s="55" t="n">
        <f aca="false">E161+DatosMinisterio!E161</f>
        <v>488.888863636364</v>
      </c>
      <c r="W161" s="55" t="n">
        <f aca="false">F161+DatosMinisterio!F161</f>
        <v>116</v>
      </c>
      <c r="X161" s="55" t="n">
        <f aca="false">G161+DatosMinisterio!G161</f>
        <v>337</v>
      </c>
      <c r="Y161" s="55" t="n">
        <f aca="false">H161+DatosMinisterio!H161</f>
        <v>45</v>
      </c>
      <c r="Z161" s="55" t="n">
        <f aca="false">X161+0.33*Y161</f>
        <v>351.85</v>
      </c>
      <c r="AC161" s="61" t="n">
        <f aca="false">IF(T161&gt;0,S161/T161,0)</f>
        <v>239.366666666667</v>
      </c>
      <c r="AD161" s="62" t="n">
        <f aca="false">EXP((((AC161-AC$178)/AC$179+2)/4-1.9)^3)</f>
        <v>0.116083083881907</v>
      </c>
      <c r="AE161" s="63" t="n">
        <f aca="false">S161/U161</f>
        <v>16.4442707305991</v>
      </c>
      <c r="AF161" s="62" t="n">
        <f aca="false">EXP((((AE161-AE$178)/AE$179+2)/4-1.9)^3)</f>
        <v>0.0450009355821127</v>
      </c>
      <c r="AG161" s="62" t="n">
        <f aca="false">V161/U161</f>
        <v>0.559770284835771</v>
      </c>
      <c r="AH161" s="62" t="n">
        <f aca="false">EXP((((AG161-AG$178)/AG$179+2)/4-1.9)^3)</f>
        <v>0.022468963973524</v>
      </c>
      <c r="AI161" s="62" t="n">
        <f aca="false">W161/U161</f>
        <v>0.13281822898966</v>
      </c>
      <c r="AJ161" s="62" t="n">
        <f aca="false">EXP((((AI161-AI$178)/AI$179+2)/4-1.9)^3)</f>
        <v>0.0468359791941348</v>
      </c>
      <c r="AK161" s="62" t="n">
        <f aca="false">Z161/U161</f>
        <v>0.402862878189758</v>
      </c>
      <c r="AL161" s="62" t="n">
        <f aca="false">EXP((((AK161-AK$178)/AK$179+2)/4-1.9)^3)</f>
        <v>0.0546982320968644</v>
      </c>
      <c r="AM161" s="62" t="n">
        <f aca="false">0.01*AD161+0.15*AF161+0.24*AH161+0.25*AJ161+0.35*AL161</f>
        <v>0.044156898562218</v>
      </c>
      <c r="AO161" s="54" t="n">
        <f aca="false">0.01*AD161/$AM$178</f>
        <v>0.000408671124655043</v>
      </c>
      <c r="AP161" s="53" t="n">
        <f aca="false">AO161*$J$178</f>
        <v>4417.58283186264</v>
      </c>
      <c r="AQ161" s="54" t="n">
        <f aca="false">0.15*AF161/$AM$178</f>
        <v>0.0023763905566439</v>
      </c>
      <c r="AR161" s="53" t="n">
        <f aca="false">AQ161*$J$178</f>
        <v>25687.8979000335</v>
      </c>
      <c r="AS161" s="54" t="n">
        <f aca="false">0.24*AH161/$AM$178</f>
        <v>0.00189845062067477</v>
      </c>
      <c r="AT161" s="53" t="n">
        <f aca="false">AS161*$J$178</f>
        <v>20521.5449858633</v>
      </c>
      <c r="AU161" s="54" t="n">
        <f aca="false">0.25*AJ161/$AM$178</f>
        <v>0.00412215795176907</v>
      </c>
      <c r="AV161" s="53" t="n">
        <f aca="false">AU161*$J$178</f>
        <v>44558.9940158656</v>
      </c>
      <c r="AW161" s="54" t="n">
        <f aca="false">0.35*AL161/$AM$178</f>
        <v>0.00673978976785543</v>
      </c>
      <c r="AX161" s="53" t="n">
        <f aca="false">AW161*$J$178</f>
        <v>72854.6201887236</v>
      </c>
    </row>
    <row r="162" customFormat="false" ht="13.8" hidden="false" customHeight="false" outlineLevel="0" collapsed="false">
      <c r="A162" s="60" t="s">
        <v>88</v>
      </c>
      <c r="B162" s="53"/>
      <c r="C162" s="53"/>
      <c r="D162" s="53"/>
      <c r="E162" s="53"/>
      <c r="F162" s="53"/>
      <c r="G162" s="53"/>
      <c r="H162" s="53"/>
      <c r="I162" s="54" t="n">
        <f aca="false">AO162+AQ162+AS162+AU162+AW162</f>
        <v>0.0147746348821813</v>
      </c>
      <c r="J162" s="53" t="n">
        <f aca="false">ROUND(AP162+AR162+AT162+AV162+AX162,0)</f>
        <v>159708</v>
      </c>
      <c r="K162" s="54" t="n">
        <f aca="false">I162-DatosMinisterio!J162</f>
        <v>0</v>
      </c>
      <c r="L162" s="53" t="n">
        <f aca="false">J162-DatosMinisterio!K162</f>
        <v>0</v>
      </c>
      <c r="M162" s="54" t="n">
        <f aca="false">P195/P$211</f>
        <v>0.0184845399825452</v>
      </c>
      <c r="N162" s="53" t="n">
        <f aca="false">ROUND((N$178*M162),0)</f>
        <v>3796409</v>
      </c>
      <c r="O162" s="53" t="n">
        <f aca="false">N162-DatosMinisterio!L162</f>
        <v>0</v>
      </c>
      <c r="P162" s="55" t="n">
        <f aca="false">N162+J162</f>
        <v>3956117</v>
      </c>
      <c r="Q162" s="53" t="n">
        <f aca="false">P162-DatosMinisterio!M162</f>
        <v>0</v>
      </c>
      <c r="S162" s="55" t="n">
        <f aca="false">B162+DatosMinisterio!B162</f>
        <v>6206</v>
      </c>
      <c r="T162" s="55" t="n">
        <f aca="false">C162+DatosMinisterio!C162</f>
        <v>58</v>
      </c>
      <c r="U162" s="55" t="n">
        <f aca="false">D162+DatosMinisterio!D162</f>
        <v>390.69</v>
      </c>
      <c r="V162" s="55" t="n">
        <f aca="false">E162+DatosMinisterio!E162</f>
        <v>235.713636363636</v>
      </c>
      <c r="W162" s="55" t="n">
        <f aca="false">F162+DatosMinisterio!F162</f>
        <v>47</v>
      </c>
      <c r="X162" s="55" t="n">
        <f aca="false">G162+DatosMinisterio!G162</f>
        <v>146</v>
      </c>
      <c r="Y162" s="55" t="n">
        <f aca="false">H162+DatosMinisterio!H162</f>
        <v>5</v>
      </c>
      <c r="Z162" s="55" t="n">
        <f aca="false">X162+0.33*Y162</f>
        <v>147.65</v>
      </c>
      <c r="AC162" s="61" t="n">
        <f aca="false">IF(T162&gt;0,S162/T162,0)</f>
        <v>107</v>
      </c>
      <c r="AD162" s="62" t="n">
        <f aca="false">EXP((((AC162-AC$178)/AC$179+2)/4-1.9)^3)</f>
        <v>0.00595962855760596</v>
      </c>
      <c r="AE162" s="63" t="n">
        <f aca="false">S162/U162</f>
        <v>15.8847167831273</v>
      </c>
      <c r="AF162" s="62" t="n">
        <f aca="false">EXP((((AE162-AE$178)/AE$179+2)/4-1.9)^3)</f>
        <v>0.0365971168424196</v>
      </c>
      <c r="AG162" s="62" t="n">
        <f aca="false">V162/U162</f>
        <v>0.603326515558719</v>
      </c>
      <c r="AH162" s="62" t="n">
        <f aca="false">EXP((((AG162-AG$178)/AG$179+2)/4-1.9)^3)</f>
        <v>0.0403702853050372</v>
      </c>
      <c r="AI162" s="62" t="n">
        <f aca="false">W162/U162</f>
        <v>0.120299982082981</v>
      </c>
      <c r="AJ162" s="62" t="n">
        <f aca="false">EXP((((AI162-AI$178)/AI$179+2)/4-1.9)^3)</f>
        <v>0.0399959244426806</v>
      </c>
      <c r="AK162" s="62" t="n">
        <f aca="false">Z162/U162</f>
        <v>0.377921113926643</v>
      </c>
      <c r="AL162" s="62" t="n">
        <f aca="false">EXP((((AK162-AK$178)/AK$179+2)/4-1.9)^3)</f>
        <v>0.0478010154210776</v>
      </c>
      <c r="AM162" s="62" t="n">
        <f aca="false">0.01*AD162+0.15*AF162+0.24*AH162+0.25*AJ162+0.35*AL162</f>
        <v>0.0419673687931953</v>
      </c>
      <c r="AO162" s="54" t="n">
        <f aca="false">0.01*AD162/$AM$178</f>
        <v>2.09809045703922E-005</v>
      </c>
      <c r="AP162" s="53" t="n">
        <f aca="false">AO162*$J$178</f>
        <v>226.79577350944</v>
      </c>
      <c r="AQ162" s="54" t="n">
        <f aca="false">0.15*AF162/$AM$178</f>
        <v>0.00193260521675217</v>
      </c>
      <c r="AR162" s="53" t="n">
        <f aca="false">AQ162*$J$178</f>
        <v>20890.7434639504</v>
      </c>
      <c r="AS162" s="54" t="n">
        <f aca="false">0.24*AH162/$AM$178</f>
        <v>0.00341097138632979</v>
      </c>
      <c r="AT162" s="53" t="n">
        <f aca="false">AS162*$J$178</f>
        <v>36871.3318048693</v>
      </c>
      <c r="AU162" s="54" t="n">
        <f aca="false">0.25*AJ162/$AM$178</f>
        <v>0.00352014670807603</v>
      </c>
      <c r="AV162" s="53" t="n">
        <f aca="false">AU162*$J$178</f>
        <v>38051.4764197264</v>
      </c>
      <c r="AW162" s="54" t="n">
        <f aca="false">0.35*AL162/$AM$178</f>
        <v>0.00588993066645288</v>
      </c>
      <c r="AX162" s="53" t="n">
        <f aca="false">AW162*$J$178</f>
        <v>63667.9594501477</v>
      </c>
    </row>
    <row r="163" customFormat="false" ht="13.8" hidden="false" customHeight="false" outlineLevel="0" collapsed="false">
      <c r="A163" s="60" t="s">
        <v>89</v>
      </c>
      <c r="B163" s="53"/>
      <c r="C163" s="53"/>
      <c r="D163" s="53"/>
      <c r="E163" s="53"/>
      <c r="F163" s="53"/>
      <c r="G163" s="53"/>
      <c r="H163" s="53"/>
      <c r="I163" s="54" t="n">
        <f aca="false">AO163+AQ163+AS163+AU163+AW163</f>
        <v>0.0142734092375885</v>
      </c>
      <c r="J163" s="53" t="n">
        <f aca="false">ROUND(AP163+AR163+AT163+AV163+AX163,0)</f>
        <v>154290</v>
      </c>
      <c r="K163" s="54" t="n">
        <f aca="false">I163-DatosMinisterio!J163</f>
        <v>0</v>
      </c>
      <c r="L163" s="53" t="n">
        <f aca="false">J163-DatosMinisterio!K163</f>
        <v>0</v>
      </c>
      <c r="M163" s="54" t="n">
        <f aca="false">P196/P$211</f>
        <v>0.0206058154034791</v>
      </c>
      <c r="N163" s="53" t="n">
        <f aca="false">ROUND((N$178*M163),0)</f>
        <v>4232083</v>
      </c>
      <c r="O163" s="53" t="n">
        <f aca="false">N163-DatosMinisterio!L163</f>
        <v>-1</v>
      </c>
      <c r="P163" s="55" t="n">
        <f aca="false">N163+J163</f>
        <v>4386373</v>
      </c>
      <c r="Q163" s="53" t="n">
        <f aca="false">P163-DatosMinisterio!M163</f>
        <v>-1</v>
      </c>
      <c r="S163" s="55" t="n">
        <f aca="false">B163+DatosMinisterio!B163</f>
        <v>6880</v>
      </c>
      <c r="T163" s="55" t="n">
        <f aca="false">C163+DatosMinisterio!C163</f>
        <v>41</v>
      </c>
      <c r="U163" s="55" t="n">
        <f aca="false">D163+DatosMinisterio!D163</f>
        <v>337.745909090909</v>
      </c>
      <c r="V163" s="55" t="n">
        <f aca="false">E163+DatosMinisterio!E163</f>
        <v>165.698409090909</v>
      </c>
      <c r="W163" s="55" t="n">
        <f aca="false">F163+DatosMinisterio!F163</f>
        <v>22</v>
      </c>
      <c r="X163" s="55" t="n">
        <f aca="false">G163+DatosMinisterio!G163</f>
        <v>101</v>
      </c>
      <c r="Y163" s="55" t="n">
        <f aca="false">H163+DatosMinisterio!H163</f>
        <v>6</v>
      </c>
      <c r="Z163" s="55" t="n">
        <f aca="false">X163+0.33*Y163</f>
        <v>102.98</v>
      </c>
      <c r="AC163" s="61" t="n">
        <f aca="false">IF(T163&gt;0,S163/T163,0)</f>
        <v>167.804878048781</v>
      </c>
      <c r="AD163" s="62" t="n">
        <f aca="false">EXP((((AC163-AC$178)/AC$179+2)/4-1.9)^3)</f>
        <v>0.028787277768908</v>
      </c>
      <c r="AE163" s="63" t="n">
        <f aca="false">S163/U163</f>
        <v>20.3703429555031</v>
      </c>
      <c r="AF163" s="62" t="n">
        <f aca="false">EXP((((AE163-AE$178)/AE$179+2)/4-1.9)^3)</f>
        <v>0.151482855558952</v>
      </c>
      <c r="AG163" s="62" t="n">
        <f aca="false">V163/U163</f>
        <v>0.49060078784347</v>
      </c>
      <c r="AH163" s="62" t="n">
        <f aca="false">EXP((((AG163-AG$178)/AG$179+2)/4-1.9)^3)</f>
        <v>0.0077047107077401</v>
      </c>
      <c r="AI163" s="62" t="n">
        <f aca="false">W163/U163</f>
        <v>0.0651377245670158</v>
      </c>
      <c r="AJ163" s="62" t="n">
        <f aca="false">EXP((((AI163-AI$178)/AI$179+2)/4-1.9)^3)</f>
        <v>0.018696260374781</v>
      </c>
      <c r="AK163" s="62" t="n">
        <f aca="false">Z163/U163</f>
        <v>0.304903767086877</v>
      </c>
      <c r="AL163" s="62" t="n">
        <f aca="false">EXP((((AK163-AK$178)/AK$179+2)/4-1.9)^3)</f>
        <v>0.0314575427145094</v>
      </c>
      <c r="AM163" s="62" t="n">
        <f aca="false">0.01*AD163+0.15*AF163+0.24*AH163+0.25*AJ163+0.35*AL163</f>
        <v>0.040543636725163</v>
      </c>
      <c r="AO163" s="54" t="n">
        <f aca="false">0.01*AD163/$AM$178</f>
        <v>0.000101345767084762</v>
      </c>
      <c r="AP163" s="53" t="n">
        <f aca="false">AO163*$J$178</f>
        <v>1095.51004156093</v>
      </c>
      <c r="AQ163" s="54" t="n">
        <f aca="false">0.15*AF163/$AM$178</f>
        <v>0.00799944318461754</v>
      </c>
      <c r="AR163" s="53" t="n">
        <f aca="false">AQ163*$J$178</f>
        <v>86471.005032851</v>
      </c>
      <c r="AS163" s="54" t="n">
        <f aca="false">0.24*AH163/$AM$178</f>
        <v>0.000650987417242035</v>
      </c>
      <c r="AT163" s="53" t="n">
        <f aca="false">AS163*$J$178</f>
        <v>7036.93181306719</v>
      </c>
      <c r="AU163" s="54" t="n">
        <f aca="false">0.25*AJ163/$AM$178</f>
        <v>0.00164550714425759</v>
      </c>
      <c r="AV163" s="53" t="n">
        <f aca="false">AU163*$J$178</f>
        <v>17787.3201007669</v>
      </c>
      <c r="AW163" s="54" t="n">
        <f aca="false">0.35*AL163/$AM$178</f>
        <v>0.00387612572438662</v>
      </c>
      <c r="AX163" s="53" t="n">
        <f aca="false">AW163*$J$178</f>
        <v>41899.4771618499</v>
      </c>
    </row>
    <row r="164" customFormat="false" ht="13.8" hidden="false" customHeight="false" outlineLevel="0" collapsed="false">
      <c r="A164" s="60" t="s">
        <v>90</v>
      </c>
      <c r="B164" s="53"/>
      <c r="C164" s="53"/>
      <c r="D164" s="53"/>
      <c r="E164" s="53"/>
      <c r="F164" s="53"/>
      <c r="G164" s="53"/>
      <c r="H164" s="53"/>
      <c r="I164" s="54" t="n">
        <f aca="false">AO164+AQ164+AS164+AU164+AW164</f>
        <v>0.0527624368280379</v>
      </c>
      <c r="J164" s="53" t="n">
        <f aca="false">ROUND(AP164+AR164+AT164+AV164+AX164,0)</f>
        <v>570342</v>
      </c>
      <c r="K164" s="54" t="n">
        <f aca="false">I164-DatosMinisterio!J164</f>
        <v>0</v>
      </c>
      <c r="L164" s="53" t="n">
        <f aca="false">J164-DatosMinisterio!K164</f>
        <v>0</v>
      </c>
      <c r="M164" s="54" t="n">
        <f aca="false">P197/P$211</f>
        <v>0.0263305823290534</v>
      </c>
      <c r="N164" s="53" t="n">
        <f aca="false">ROUND((N$178*M164),0)</f>
        <v>5407852</v>
      </c>
      <c r="O164" s="53" t="n">
        <f aca="false">N164-DatosMinisterio!L164</f>
        <v>0</v>
      </c>
      <c r="P164" s="55" t="n">
        <f aca="false">N164+J164</f>
        <v>5978194</v>
      </c>
      <c r="Q164" s="53" t="n">
        <f aca="false">P164-DatosMinisterio!M164</f>
        <v>0</v>
      </c>
      <c r="S164" s="55" t="n">
        <f aca="false">B164+DatosMinisterio!B164</f>
        <v>11155</v>
      </c>
      <c r="T164" s="55" t="n">
        <f aca="false">C164+DatosMinisterio!C164</f>
        <v>44</v>
      </c>
      <c r="U164" s="55" t="n">
        <f aca="false">D164+DatosMinisterio!D164</f>
        <v>494.530227272727</v>
      </c>
      <c r="V164" s="55" t="n">
        <f aca="false">E164+DatosMinisterio!E164</f>
        <v>413.317045454545</v>
      </c>
      <c r="W164" s="55" t="n">
        <f aca="false">F164+DatosMinisterio!F164</f>
        <v>77</v>
      </c>
      <c r="X164" s="55" t="n">
        <f aca="false">G164+DatosMinisterio!G164</f>
        <v>156</v>
      </c>
      <c r="Y164" s="55" t="n">
        <f aca="false">H164+DatosMinisterio!H164</f>
        <v>20</v>
      </c>
      <c r="Z164" s="55" t="n">
        <f aca="false">X164+0.33*Y164</f>
        <v>162.6</v>
      </c>
      <c r="AC164" s="61" t="n">
        <f aca="false">IF(T164&gt;0,S164/T164,0)</f>
        <v>253.522727272727</v>
      </c>
      <c r="AD164" s="62" t="n">
        <f aca="false">EXP((((AC164-AC$178)/AC$179+2)/4-1.9)^3)</f>
        <v>0.14511363630981</v>
      </c>
      <c r="AE164" s="63" t="n">
        <f aca="false">S164/U164</f>
        <v>22.5567607090843</v>
      </c>
      <c r="AF164" s="62" t="n">
        <f aca="false">EXP((((AE164-AE$178)/AE$179+2)/4-1.9)^3)</f>
        <v>0.252926723422119</v>
      </c>
      <c r="AG164" s="62" t="n">
        <f aca="false">V164/U164</f>
        <v>0.835777112622493</v>
      </c>
      <c r="AH164" s="62" t="n">
        <f aca="false">EXP((((AG164-AG$178)/AG$179+2)/4-1.9)^3)</f>
        <v>0.343286716140632</v>
      </c>
      <c r="AI164" s="62" t="n">
        <f aca="false">W164/U164</f>
        <v>0.155703323585791</v>
      </c>
      <c r="AJ164" s="62" t="n">
        <f aca="false">EXP((((AI164-AI$178)/AI$179+2)/4-1.9)^3)</f>
        <v>0.0616679051715365</v>
      </c>
      <c r="AK164" s="62" t="n">
        <f aca="false">Z164/U164</f>
        <v>0.328796888507137</v>
      </c>
      <c r="AL164" s="62" t="n">
        <f aca="false">EXP((((AK164-AK$178)/AK$179+2)/4-1.9)^3)</f>
        <v>0.0362166700375549</v>
      </c>
      <c r="AM164" s="62" t="n">
        <f aca="false">0.01*AD164+0.15*AF164+0.24*AH164+0.25*AJ164+0.35*AL164</f>
        <v>0.149871767556196</v>
      </c>
      <c r="AO164" s="54" t="n">
        <f aca="false">0.01*AD164/$AM$178</f>
        <v>0.000510873341492573</v>
      </c>
      <c r="AP164" s="53" t="n">
        <f aca="false">AO164*$J$178</f>
        <v>5522.35077665167</v>
      </c>
      <c r="AQ164" s="54" t="n">
        <f aca="false">0.15*AF164/$AM$178</f>
        <v>0.0133564484668652</v>
      </c>
      <c r="AR164" s="53" t="n">
        <f aca="false">AQ164*$J$178</f>
        <v>144378.239327983</v>
      </c>
      <c r="AS164" s="54" t="n">
        <f aca="false">0.24*AH164/$AM$178</f>
        <v>0.0290050257810962</v>
      </c>
      <c r="AT164" s="53" t="n">
        <f aca="false">AS164*$J$178</f>
        <v>313533.538824059</v>
      </c>
      <c r="AU164" s="54" t="n">
        <f aca="false">0.25*AJ164/$AM$178</f>
        <v>0.00542755484235982</v>
      </c>
      <c r="AV164" s="53" t="n">
        <f aca="false">AU164*$J$178</f>
        <v>58669.8487955083</v>
      </c>
      <c r="AW164" s="54" t="n">
        <f aca="false">0.35*AL164/$AM$178</f>
        <v>0.00446253439622414</v>
      </c>
      <c r="AX164" s="53" t="n">
        <f aca="false">AW164*$J$178</f>
        <v>48238.3367603876</v>
      </c>
    </row>
    <row r="165" customFormat="false" ht="13.8" hidden="false" customHeight="false" outlineLevel="0" collapsed="false">
      <c r="A165" s="60" t="s">
        <v>91</v>
      </c>
      <c r="B165" s="53"/>
      <c r="C165" s="53"/>
      <c r="D165" s="53"/>
      <c r="E165" s="53"/>
      <c r="F165" s="53"/>
      <c r="G165" s="53"/>
      <c r="H165" s="53"/>
      <c r="I165" s="54" t="n">
        <f aca="false">AO165+AQ165+AS165+AU165+AW165</f>
        <v>0.140679798877666</v>
      </c>
      <c r="J165" s="53" t="n">
        <f aca="false">ROUND(AP165+AR165+AT165+AV165+AX165,0)</f>
        <v>1520696</v>
      </c>
      <c r="K165" s="54" t="n">
        <f aca="false">I165-DatosMinisterio!J165</f>
        <v>7.7715611723761E-016</v>
      </c>
      <c r="L165" s="53" t="n">
        <f aca="false">J165-DatosMinisterio!K165</f>
        <v>0</v>
      </c>
      <c r="M165" s="54" t="n">
        <f aca="false">P198/P$211</f>
        <v>0.0416778346329321</v>
      </c>
      <c r="N165" s="53" t="n">
        <f aca="false">ROUND((N$178*M165),0)</f>
        <v>8559916</v>
      </c>
      <c r="O165" s="53" t="n">
        <f aca="false">N165-DatosMinisterio!L165</f>
        <v>-1</v>
      </c>
      <c r="P165" s="55" t="n">
        <f aca="false">N165+J165</f>
        <v>10080612</v>
      </c>
      <c r="Q165" s="53" t="n">
        <f aca="false">P165-DatosMinisterio!M165</f>
        <v>-1</v>
      </c>
      <c r="S165" s="55" t="n">
        <f aca="false">B165+DatosMinisterio!B165</f>
        <v>8998</v>
      </c>
      <c r="T165" s="55" t="n">
        <f aca="false">C165+DatosMinisterio!C165</f>
        <v>50</v>
      </c>
      <c r="U165" s="55" t="n">
        <f aca="false">D165+DatosMinisterio!D165</f>
        <v>370.591136363636</v>
      </c>
      <c r="V165" s="55" t="n">
        <f aca="false">E165+DatosMinisterio!E165</f>
        <v>271.260227272727</v>
      </c>
      <c r="W165" s="55" t="n">
        <f aca="false">F165+DatosMinisterio!F165</f>
        <v>145</v>
      </c>
      <c r="X165" s="55" t="n">
        <f aca="false">G165+DatosMinisterio!G165</f>
        <v>390</v>
      </c>
      <c r="Y165" s="55" t="n">
        <f aca="false">H165+DatosMinisterio!H165</f>
        <v>50</v>
      </c>
      <c r="Z165" s="55" t="n">
        <f aca="false">X165+0.33*Y165</f>
        <v>406.5</v>
      </c>
      <c r="AC165" s="61" t="n">
        <f aca="false">IF(T165&gt;0,S165/T165,0)</f>
        <v>179.96</v>
      </c>
      <c r="AD165" s="62" t="n">
        <f aca="false">EXP((((AC165-AC$178)/AC$179+2)/4-1.9)^3)</f>
        <v>0.0377105551520355</v>
      </c>
      <c r="AE165" s="63" t="n">
        <f aca="false">S165/U165</f>
        <v>24.2801273886132</v>
      </c>
      <c r="AF165" s="62" t="n">
        <f aca="false">EXP((((AE165-AE$178)/AE$179+2)/4-1.9)^3)</f>
        <v>0.35227835070128</v>
      </c>
      <c r="AG165" s="62" t="n">
        <f aca="false">V165/U165</f>
        <v>0.731966311807732</v>
      </c>
      <c r="AH165" s="62" t="n">
        <f aca="false">EXP((((AG165-AG$178)/AG$179+2)/4-1.9)^3)</f>
        <v>0.159341457907997</v>
      </c>
      <c r="AI165" s="62" t="n">
        <f aca="false">W165/U165</f>
        <v>0.39126677832284</v>
      </c>
      <c r="AJ165" s="62" t="n">
        <f aca="false">EXP((((AI165-AI$178)/AI$179+2)/4-1.9)^3)</f>
        <v>0.429749251514143</v>
      </c>
      <c r="AK165" s="62" t="n">
        <f aca="false">Z165/U165</f>
        <v>1.09689617509127</v>
      </c>
      <c r="AL165" s="62" t="n">
        <f aca="false">EXP((((AK165-AK$178)/AK$179+2)/4-1.9)^3)</f>
        <v>0.573437208791309</v>
      </c>
      <c r="AM165" s="62" t="n">
        <f aca="false">0.01*AD165+0.15*AF165+0.24*AH165+0.25*AJ165+0.35*AL165</f>
        <v>0.399601144010125</v>
      </c>
      <c r="AO165" s="54" t="n">
        <f aca="false">0.01*AD165/$AM$178</f>
        <v>0.000132760213374641</v>
      </c>
      <c r="AP165" s="53" t="n">
        <f aca="false">AO165*$J$178</f>
        <v>1435.08851978049</v>
      </c>
      <c r="AQ165" s="54" t="n">
        <f aca="false">0.15*AF165/$AM$178</f>
        <v>0.018602967584731</v>
      </c>
      <c r="AR165" s="53" t="n">
        <f aca="false">AQ165*$J$178</f>
        <v>201091.159287001</v>
      </c>
      <c r="AS165" s="54" t="n">
        <f aca="false">0.24*AH165/$AM$178</f>
        <v>0.0134630991451635</v>
      </c>
      <c r="AT165" s="53" t="n">
        <f aca="false">AS165*$J$178</f>
        <v>145531.093486335</v>
      </c>
      <c r="AU165" s="54" t="n">
        <f aca="false">0.25*AJ165/$AM$178</f>
        <v>0.0378233641076019</v>
      </c>
      <c r="AV165" s="53" t="n">
        <f aca="false">AU165*$J$178</f>
        <v>408856.495711729</v>
      </c>
      <c r="AW165" s="54" t="n">
        <f aca="false">0.35*AL165/$AM$178</f>
        <v>0.0706576078267948</v>
      </c>
      <c r="AX165" s="53" t="n">
        <f aca="false">AW165*$J$178</f>
        <v>763782.45597754</v>
      </c>
    </row>
    <row r="166" customFormat="false" ht="13.8" hidden="false" customHeight="false" outlineLevel="0" collapsed="false">
      <c r="A166" s="60" t="s">
        <v>92</v>
      </c>
      <c r="B166" s="53"/>
      <c r="C166" s="53"/>
      <c r="D166" s="53"/>
      <c r="E166" s="53"/>
      <c r="F166" s="53"/>
      <c r="G166" s="53"/>
      <c r="H166" s="53"/>
      <c r="I166" s="54" t="n">
        <f aca="false">AO166+AQ166+AS166+AU166+AW166</f>
        <v>0.00583094595209576</v>
      </c>
      <c r="J166" s="53" t="n">
        <f aca="false">ROUND(AP166+AR166+AT166+AV166+AX166,0)</f>
        <v>63030</v>
      </c>
      <c r="K166" s="54" t="n">
        <f aca="false">I166-DatosMinisterio!J166</f>
        <v>0</v>
      </c>
      <c r="L166" s="53" t="n">
        <f aca="false">J166-DatosMinisterio!K166</f>
        <v>0</v>
      </c>
      <c r="M166" s="54" t="n">
        <f aca="false">P199/P$211</f>
        <v>0.00958475695745473</v>
      </c>
      <c r="N166" s="53" t="n">
        <f aca="false">ROUND((N$178*M166),0)</f>
        <v>1968546</v>
      </c>
      <c r="O166" s="53" t="n">
        <f aca="false">N166-DatosMinisterio!L166</f>
        <v>-1</v>
      </c>
      <c r="P166" s="55" t="n">
        <f aca="false">N166+J166</f>
        <v>2031576</v>
      </c>
      <c r="Q166" s="53" t="n">
        <f aca="false">P166-DatosMinisterio!M166</f>
        <v>-1</v>
      </c>
      <c r="S166" s="55" t="n">
        <f aca="false">B166+DatosMinisterio!B166</f>
        <v>2737</v>
      </c>
      <c r="T166" s="55" t="n">
        <f aca="false">C166+DatosMinisterio!C166</f>
        <v>27</v>
      </c>
      <c r="U166" s="55" t="n">
        <f aca="false">D166+DatosMinisterio!D166</f>
        <v>262.665681818182</v>
      </c>
      <c r="V166" s="55" t="n">
        <f aca="false">E166+DatosMinisterio!E166</f>
        <v>114.018409090909</v>
      </c>
      <c r="W166" s="55" t="n">
        <f aca="false">F166+DatosMinisterio!F166</f>
        <v>18</v>
      </c>
      <c r="X166" s="55" t="n">
        <f aca="false">G166+DatosMinisterio!G166</f>
        <v>73</v>
      </c>
      <c r="Y166" s="55" t="n">
        <f aca="false">H166+DatosMinisterio!H166</f>
        <v>15</v>
      </c>
      <c r="Z166" s="55" t="n">
        <f aca="false">X166+0.33*Y166</f>
        <v>77.95</v>
      </c>
      <c r="AC166" s="61" t="n">
        <f aca="false">IF(T166&gt;0,S166/T166,0)</f>
        <v>101.37037037037</v>
      </c>
      <c r="AD166" s="62" t="n">
        <f aca="false">EXP((((AC166-AC$178)/AC$179+2)/4-1.9)^3)</f>
        <v>0.00504936971019866</v>
      </c>
      <c r="AE166" s="63" t="n">
        <f aca="false">S166/U166</f>
        <v>10.4200898307475</v>
      </c>
      <c r="AF166" s="62" t="n">
        <f aca="false">EXP((((AE166-AE$178)/AE$179+2)/4-1.9)^3)</f>
        <v>0.0029426461349793</v>
      </c>
      <c r="AG166" s="62" t="n">
        <f aca="false">V166/U166</f>
        <v>0.434081865212346</v>
      </c>
      <c r="AH166" s="62" t="n">
        <f aca="false">EXP((((AG166-AG$178)/AG$179+2)/4-1.9)^3)</f>
        <v>0.00280405647113301</v>
      </c>
      <c r="AI166" s="62" t="n">
        <f aca="false">W166/U166</f>
        <v>0.0685281757228554</v>
      </c>
      <c r="AJ166" s="62" t="n">
        <f aca="false">EXP((((AI166-AI$178)/AI$179+2)/4-1.9)^3)</f>
        <v>0.0196522918698574</v>
      </c>
      <c r="AK166" s="62" t="n">
        <f aca="false">Z166/U166</f>
        <v>0.296765072088699</v>
      </c>
      <c r="AL166" s="62" t="n">
        <f aca="false">EXP((((AK166-AK$178)/AK$179+2)/4-1.9)^3)</f>
        <v>0.02995677744246</v>
      </c>
      <c r="AM166" s="62" t="n">
        <f aca="false">0.01*AD166+0.15*AF166+0.24*AH166+0.25*AJ166+0.35*AL166</f>
        <v>0.0165628092427462</v>
      </c>
      <c r="AO166" s="54" t="n">
        <f aca="false">0.01*AD166/$AM$178</f>
        <v>1.77763333748546E-005</v>
      </c>
      <c r="AP166" s="53" t="n">
        <f aca="false">AO166*$J$178</f>
        <v>192.155550986162</v>
      </c>
      <c r="AQ166" s="54" t="n">
        <f aca="false">0.15*AF166/$AM$178</f>
        <v>0.00015539402450755</v>
      </c>
      <c r="AR166" s="53" t="n">
        <f aca="false">AQ166*$J$178</f>
        <v>1679.75159834949</v>
      </c>
      <c r="AS166" s="54" t="n">
        <f aca="false">0.24*AH166/$AM$178</f>
        <v>0.000236920703344501</v>
      </c>
      <c r="AT166" s="53" t="n">
        <f aca="false">AS166*$J$178</f>
        <v>2561.02466865242</v>
      </c>
      <c r="AU166" s="54" t="n">
        <f aca="false">0.25*AJ166/$AM$178</f>
        <v>0.00172964999548817</v>
      </c>
      <c r="AV166" s="53" t="n">
        <f aca="false">AU166*$J$178</f>
        <v>18696.8730214288</v>
      </c>
      <c r="AW166" s="54" t="n">
        <f aca="false">0.35*AL166/$AM$178</f>
        <v>0.00369120489538068</v>
      </c>
      <c r="AX166" s="53" t="n">
        <f aca="false">AW166*$J$178</f>
        <v>39900.5517908441</v>
      </c>
    </row>
    <row r="167" customFormat="false" ht="13.8" hidden="false" customHeight="false" outlineLevel="0" collapsed="false">
      <c r="A167" s="60" t="s">
        <v>93</v>
      </c>
      <c r="B167" s="53"/>
      <c r="C167" s="53"/>
      <c r="D167" s="53"/>
      <c r="E167" s="53"/>
      <c r="F167" s="53"/>
      <c r="G167" s="53"/>
      <c r="H167" s="53"/>
      <c r="I167" s="54" t="n">
        <f aca="false">AO167+AQ167+AS167+AU167+AW167</f>
        <v>0.097016695601684</v>
      </c>
      <c r="J167" s="53" t="n">
        <f aca="false">ROUND(AP167+AR167+AT167+AV167+AX167,0)</f>
        <v>1048714</v>
      </c>
      <c r="K167" s="54" t="n">
        <f aca="false">I167-DatosMinisterio!J167</f>
        <v>0</v>
      </c>
      <c r="L167" s="53" t="n">
        <f aca="false">J167-DatosMinisterio!K167</f>
        <v>0</v>
      </c>
      <c r="M167" s="54" t="n">
        <f aca="false">P200/P$211</f>
        <v>0.0669221716500167</v>
      </c>
      <c r="N167" s="53" t="n">
        <f aca="false">ROUND((N$178*M167),0)</f>
        <v>13744672</v>
      </c>
      <c r="O167" s="53" t="n">
        <f aca="false">N167-DatosMinisterio!L167</f>
        <v>0</v>
      </c>
      <c r="P167" s="55" t="n">
        <f aca="false">N167+J167</f>
        <v>14793386</v>
      </c>
      <c r="Q167" s="53" t="n">
        <f aca="false">P167-DatosMinisterio!M167</f>
        <v>0</v>
      </c>
      <c r="S167" s="55" t="n">
        <f aca="false">B167+DatosMinisterio!B167</f>
        <v>8848</v>
      </c>
      <c r="T167" s="55" t="n">
        <f aca="false">C167+DatosMinisterio!C167</f>
        <v>32</v>
      </c>
      <c r="U167" s="55" t="n">
        <f aca="false">D167+DatosMinisterio!D167</f>
        <v>426.389772727273</v>
      </c>
      <c r="V167" s="55" t="n">
        <f aca="false">E167+DatosMinisterio!E167</f>
        <v>394.798863636364</v>
      </c>
      <c r="W167" s="55" t="n">
        <f aca="false">F167+DatosMinisterio!F167</f>
        <v>126</v>
      </c>
      <c r="X167" s="55" t="n">
        <f aca="false">G167+DatosMinisterio!G167</f>
        <v>262</v>
      </c>
      <c r="Y167" s="55" t="n">
        <f aca="false">H167+DatosMinisterio!H167</f>
        <v>48</v>
      </c>
      <c r="Z167" s="55" t="n">
        <f aca="false">X167+0.33*Y167</f>
        <v>277.84</v>
      </c>
      <c r="AC167" s="61" t="n">
        <f aca="false">IF(T167&gt;0,S167/T167,0)</f>
        <v>276.5</v>
      </c>
      <c r="AD167" s="62" t="n">
        <f aca="false">EXP((((AC167-AC$178)/AC$179+2)/4-1.9)^3)</f>
        <v>0.201553843916944</v>
      </c>
      <c r="AE167" s="63" t="n">
        <f aca="false">S167/U167</f>
        <v>20.7509667584343</v>
      </c>
      <c r="AF167" s="62" t="n">
        <f aca="false">EXP((((AE167-AE$178)/AE$179+2)/4-1.9)^3)</f>
        <v>0.166930034272071</v>
      </c>
      <c r="AG167" s="62" t="n">
        <f aca="false">V167/U167</f>
        <v>0.925910725088814</v>
      </c>
      <c r="AH167" s="62" t="n">
        <f aca="false">EXP((((AG167-AG$178)/AG$179+2)/4-1.9)^3)</f>
        <v>0.544543481770239</v>
      </c>
      <c r="AI167" s="62" t="n">
        <f aca="false">W167/U167</f>
        <v>0.295504273458716</v>
      </c>
      <c r="AJ167" s="62" t="n">
        <f aca="false">EXP((((AI167-AI$178)/AI$179+2)/4-1.9)^3)</f>
        <v>0.233535595447558</v>
      </c>
      <c r="AK167" s="62" t="n">
        <f aca="false">Z167/U167</f>
        <v>0.651610375696585</v>
      </c>
      <c r="AL167" s="62" t="n">
        <f aca="false">EXP((((AK167-AK$178)/AK$179+2)/4-1.9)^3)</f>
        <v>0.169847619086584</v>
      </c>
      <c r="AM167" s="62" t="n">
        <f aca="false">0.01*AD167+0.15*AF167+0.24*AH167+0.25*AJ167+0.35*AL167</f>
        <v>0.275576044747031</v>
      </c>
      <c r="AO167" s="54" t="n">
        <f aca="false">0.01*AD167/$AM$178</f>
        <v>0.000709571397636882</v>
      </c>
      <c r="AP167" s="53" t="n">
        <f aca="false">AO167*$J$178</f>
        <v>7670.20284789478</v>
      </c>
      <c r="AQ167" s="54" t="n">
        <f aca="false">0.15*AF167/$AM$178</f>
        <v>0.00881517132772839</v>
      </c>
      <c r="AR167" s="53" t="n">
        <f aca="false">AQ167*$J$178</f>
        <v>95288.72280901</v>
      </c>
      <c r="AS167" s="54" t="n">
        <f aca="false">0.24*AH167/$AM$178</f>
        <v>0.0460096385471649</v>
      </c>
      <c r="AT167" s="53" t="n">
        <f aca="false">AS167*$J$178</f>
        <v>497347.077109313</v>
      </c>
      <c r="AU167" s="54" t="n">
        <f aca="false">0.25*AJ167/$AM$178</f>
        <v>0.0205540831719352</v>
      </c>
      <c r="AV167" s="53" t="n">
        <f aca="false">AU167*$J$178</f>
        <v>222181.99296968</v>
      </c>
      <c r="AW167" s="54" t="n">
        <f aca="false">0.35*AL167/$AM$178</f>
        <v>0.0209282311572185</v>
      </c>
      <c r="AX167" s="53" t="n">
        <f aca="false">AW167*$J$178</f>
        <v>226226.393507542</v>
      </c>
    </row>
    <row r="168" customFormat="false" ht="13.8" hidden="false" customHeight="false" outlineLevel="0" collapsed="false">
      <c r="A168" s="60" t="s">
        <v>94</v>
      </c>
      <c r="B168" s="53"/>
      <c r="C168" s="53"/>
      <c r="D168" s="53"/>
      <c r="E168" s="53"/>
      <c r="F168" s="53"/>
      <c r="G168" s="53"/>
      <c r="H168" s="53"/>
      <c r="I168" s="54" t="n">
        <f aca="false">AO168+AQ168+AS168+AU168+AW168</f>
        <v>0.0038058207148541</v>
      </c>
      <c r="J168" s="53" t="n">
        <f aca="false">ROUND(AP168+AR168+AT168+AV168+AX168,0)</f>
        <v>41140</v>
      </c>
      <c r="K168" s="54" t="n">
        <f aca="false">I168-DatosMinisterio!J168</f>
        <v>0</v>
      </c>
      <c r="L168" s="53" t="n">
        <f aca="false">J168-DatosMinisterio!K168</f>
        <v>-1</v>
      </c>
      <c r="M168" s="54" t="n">
        <f aca="false">P201/P$211</f>
        <v>0.00810984841466621</v>
      </c>
      <c r="N168" s="53" t="n">
        <f aca="false">ROUND((N$178*M168),0)</f>
        <v>1665624</v>
      </c>
      <c r="O168" s="53" t="n">
        <f aca="false">N168-DatosMinisterio!L168</f>
        <v>-3</v>
      </c>
      <c r="P168" s="55" t="n">
        <f aca="false">N168+J168</f>
        <v>1706764</v>
      </c>
      <c r="Q168" s="53" t="n">
        <f aca="false">P168-DatosMinisterio!M168</f>
        <v>-4</v>
      </c>
      <c r="S168" s="55" t="n">
        <f aca="false">B168+DatosMinisterio!B168</f>
        <v>3958</v>
      </c>
      <c r="T168" s="55" t="n">
        <f aca="false">C168+DatosMinisterio!C168</f>
        <v>30</v>
      </c>
      <c r="U168" s="55" t="n">
        <f aca="false">D168+DatosMinisterio!D168</f>
        <v>247.090909090909</v>
      </c>
      <c r="V168" s="55" t="n">
        <f aca="false">E168+DatosMinisterio!E168</f>
        <v>78.6590909090909</v>
      </c>
      <c r="W168" s="55" t="n">
        <f aca="false">F168+DatosMinisterio!F168</f>
        <v>3</v>
      </c>
      <c r="X168" s="55" t="n">
        <f aca="false">G168+DatosMinisterio!G168</f>
        <v>25</v>
      </c>
      <c r="Y168" s="55" t="n">
        <f aca="false">H168+DatosMinisterio!H168</f>
        <v>1</v>
      </c>
      <c r="Z168" s="55" t="n">
        <f aca="false">X168+0.33*Y168</f>
        <v>25.33</v>
      </c>
      <c r="AC168" s="61" t="n">
        <f aca="false">IF(T168&gt;0,S168/T168,0)</f>
        <v>131.933333333333</v>
      </c>
      <c r="AD168" s="62" t="n">
        <f aca="false">EXP((((AC168-AC$178)/AC$179+2)/4-1.9)^3)</f>
        <v>0.0119117039953333</v>
      </c>
      <c r="AE168" s="63" t="n">
        <f aca="false">S168/U168</f>
        <v>16.018395879323</v>
      </c>
      <c r="AF168" s="62" t="n">
        <f aca="false">EXP((((AE168-AE$178)/AE$179+2)/4-1.9)^3)</f>
        <v>0.0384809747174362</v>
      </c>
      <c r="AG168" s="62" t="n">
        <f aca="false">V168/U168</f>
        <v>0.318340691685063</v>
      </c>
      <c r="AH168" s="62" t="n">
        <f aca="false">EXP((((AG168-AG$178)/AG$179+2)/4-1.9)^3)</f>
        <v>0.000233022227556825</v>
      </c>
      <c r="AI168" s="62" t="n">
        <f aca="false">W168/U168</f>
        <v>0.0121412803532009</v>
      </c>
      <c r="AJ168" s="62" t="n">
        <f aca="false">EXP((((AI168-AI$178)/AI$179+2)/4-1.9)^3)</f>
        <v>0.00810971997586934</v>
      </c>
      <c r="AK168" s="62" t="n">
        <f aca="false">Z168/U168</f>
        <v>0.102512877115526</v>
      </c>
      <c r="AL168" s="62" t="n">
        <f aca="false">EXP((((AK168-AK$178)/AK$179+2)/4-1.9)^3)</f>
        <v>0.00810234259070242</v>
      </c>
      <c r="AM168" s="62" t="n">
        <f aca="false">0.01*AD168+0.15*AF168+0.24*AH168+0.25*AJ168+0.35*AL168</f>
        <v>0.0108104384828956</v>
      </c>
      <c r="AO168" s="54" t="n">
        <f aca="false">0.01*AD168/$AM$178</f>
        <v>4.19352183413998E-005</v>
      </c>
      <c r="AP168" s="53" t="n">
        <f aca="false">AO168*$J$178</f>
        <v>453.304110369309</v>
      </c>
      <c r="AQ168" s="54" t="n">
        <f aca="false">0.15*AF168/$AM$178</f>
        <v>0.00203208719432306</v>
      </c>
      <c r="AR168" s="53" t="n">
        <f aca="false">AQ168*$J$178</f>
        <v>21966.106634196</v>
      </c>
      <c r="AS168" s="54" t="n">
        <f aca="false">0.24*AH168/$AM$178</f>
        <v>1.96885442985954E-005</v>
      </c>
      <c r="AT168" s="53" t="n">
        <f aca="false">AS168*$J$178</f>
        <v>212.825839729337</v>
      </c>
      <c r="AU168" s="54" t="n">
        <f aca="false">0.25*AJ168/$AM$178</f>
        <v>0.000713757825935165</v>
      </c>
      <c r="AV168" s="53" t="n">
        <f aca="false">AU168*$J$178</f>
        <v>7715.45658044789</v>
      </c>
      <c r="AW168" s="54" t="n">
        <f aca="false">0.35*AL168/$AM$178</f>
        <v>0.000998351931955876</v>
      </c>
      <c r="AX168" s="53" t="n">
        <f aca="false">AW168*$J$178</f>
        <v>10791.8129975243</v>
      </c>
    </row>
    <row r="169" customFormat="false" ht="13.8" hidden="false" customHeight="false" outlineLevel="0" collapsed="false">
      <c r="A169" s="60" t="s">
        <v>95</v>
      </c>
      <c r="B169" s="53"/>
      <c r="C169" s="53"/>
      <c r="D169" s="53"/>
      <c r="E169" s="53"/>
      <c r="F169" s="53"/>
      <c r="G169" s="53"/>
      <c r="H169" s="53"/>
      <c r="I169" s="54" t="n">
        <f aca="false">AO169+AQ169+AS169+AU169+AW169</f>
        <v>0.0631853271827478</v>
      </c>
      <c r="J169" s="53" t="n">
        <f aca="false">ROUND(AP169+AR169+AT169+AV169+AX169,0)</f>
        <v>683010</v>
      </c>
      <c r="K169" s="54" t="n">
        <f aca="false">I169-DatosMinisterio!J169</f>
        <v>0</v>
      </c>
      <c r="L169" s="53" t="n">
        <f aca="false">J169-DatosMinisterio!K169</f>
        <v>0</v>
      </c>
      <c r="M169" s="54" t="n">
        <f aca="false">P202/P$211</f>
        <v>0.0431633683978306</v>
      </c>
      <c r="N169" s="53" t="n">
        <f aca="false">ROUND((N$178*M169),0)</f>
        <v>8865019</v>
      </c>
      <c r="O169" s="53" t="n">
        <f aca="false">N169-DatosMinisterio!L169</f>
        <v>1</v>
      </c>
      <c r="P169" s="55" t="n">
        <f aca="false">N169+J169</f>
        <v>9548029</v>
      </c>
      <c r="Q169" s="53" t="n">
        <f aca="false">P169-DatosMinisterio!M169</f>
        <v>1</v>
      </c>
      <c r="S169" s="55" t="n">
        <f aca="false">B169+DatosMinisterio!B169</f>
        <v>8611</v>
      </c>
      <c r="T169" s="55" t="n">
        <f aca="false">C169+DatosMinisterio!C169</f>
        <v>76</v>
      </c>
      <c r="U169" s="55" t="n">
        <f aca="false">D169+DatosMinisterio!D169</f>
        <v>358.795454545455</v>
      </c>
      <c r="V169" s="55" t="n">
        <f aca="false">E169+DatosMinisterio!E169</f>
        <v>294.568181818182</v>
      </c>
      <c r="W169" s="55" t="n">
        <f aca="false">F169+DatosMinisterio!F169</f>
        <v>32</v>
      </c>
      <c r="X169" s="55" t="n">
        <f aca="false">G169+DatosMinisterio!G169</f>
        <v>198</v>
      </c>
      <c r="Y169" s="55" t="n">
        <f aca="false">H169+DatosMinisterio!H169</f>
        <v>47</v>
      </c>
      <c r="Z169" s="55" t="n">
        <f aca="false">X169+0.33*Y169</f>
        <v>213.51</v>
      </c>
      <c r="AC169" s="61" t="n">
        <f aca="false">IF(T169&gt;0,S169/T169,0)</f>
        <v>113.302631578947</v>
      </c>
      <c r="AD169" s="62" t="n">
        <f aca="false">EXP((((AC169-AC$178)/AC$179+2)/4-1.9)^3)</f>
        <v>0.00714502665388525</v>
      </c>
      <c r="AE169" s="63" t="n">
        <f aca="false">S169/U169</f>
        <v>23.9997466269715</v>
      </c>
      <c r="AF169" s="62" t="n">
        <f aca="false">EXP((((AE169-AE$178)/AE$179+2)/4-1.9)^3)</f>
        <v>0.335163382115195</v>
      </c>
      <c r="AG169" s="62" t="n">
        <f aca="false">V169/U169</f>
        <v>0.820991955406346</v>
      </c>
      <c r="AH169" s="62" t="n">
        <f aca="false">EXP((((AG169-AG$178)/AG$179+2)/4-1.9)^3)</f>
        <v>0.312845380242835</v>
      </c>
      <c r="AI169" s="62" t="n">
        <f aca="false">W169/U169</f>
        <v>0.089187306011275</v>
      </c>
      <c r="AJ169" s="62" t="n">
        <f aca="false">EXP((((AI169-AI$178)/AI$179+2)/4-1.9)^3)</f>
        <v>0.0263928592046308</v>
      </c>
      <c r="AK169" s="62" t="n">
        <f aca="false">Z169/U169</f>
        <v>0.595074428327104</v>
      </c>
      <c r="AL169" s="62" t="n">
        <f aca="false">EXP((((AK169-AK$178)/AK$179+2)/4-1.9)^3)</f>
        <v>0.135574105580674</v>
      </c>
      <c r="AM169" s="62" t="n">
        <f aca="false">0.01*AD169+0.15*AF169+0.24*AH169+0.25*AJ169+0.35*AL169</f>
        <v>0.179478000596492</v>
      </c>
      <c r="AO169" s="54" t="n">
        <f aca="false">0.01*AD169/$AM$178</f>
        <v>2.51541049797062E-005</v>
      </c>
      <c r="AP169" s="53" t="n">
        <f aca="false">AO169*$J$178</f>
        <v>271.906517503572</v>
      </c>
      <c r="AQ169" s="54" t="n">
        <f aca="false">0.15*AF169/$AM$178</f>
        <v>0.017699167492597</v>
      </c>
      <c r="AR169" s="53" t="n">
        <f aca="false">AQ169*$J$178</f>
        <v>191321.416504666</v>
      </c>
      <c r="AS169" s="54" t="n">
        <f aca="false">0.24*AH169/$AM$178</f>
        <v>0.0264329724769279</v>
      </c>
      <c r="AT169" s="53" t="n">
        <f aca="false">AS169*$J$178</f>
        <v>285730.599409829</v>
      </c>
      <c r="AU169" s="54" t="n">
        <f aca="false">0.25*AJ169/$AM$178</f>
        <v>0.00232290508946837</v>
      </c>
      <c r="AV169" s="53" t="n">
        <f aca="false">AU169*$J$178</f>
        <v>25109.7398964598</v>
      </c>
      <c r="AW169" s="54" t="n">
        <f aca="false">0.35*AL169/$AM$178</f>
        <v>0.0167051280187748</v>
      </c>
      <c r="AX169" s="53" t="n">
        <f aca="false">AW169*$J$178</f>
        <v>180576.219575333</v>
      </c>
    </row>
    <row r="170" customFormat="false" ht="13.8" hidden="false" customHeight="false" outlineLevel="0" collapsed="false">
      <c r="A170" s="60" t="s">
        <v>96</v>
      </c>
      <c r="B170" s="53"/>
      <c r="C170" s="53"/>
      <c r="D170" s="53"/>
      <c r="E170" s="53"/>
      <c r="F170" s="53"/>
      <c r="G170" s="53"/>
      <c r="H170" s="53"/>
      <c r="I170" s="54" t="n">
        <f aca="false">AO170+AQ170+AS170+AU170+AW170</f>
        <v>0.00425659168436581</v>
      </c>
      <c r="J170" s="53" t="n">
        <f aca="false">ROUND(AP170+AR170+AT170+AV170+AX170,0)</f>
        <v>46012</v>
      </c>
      <c r="K170" s="54" t="n">
        <f aca="false">I170-DatosMinisterio!J170</f>
        <v>0</v>
      </c>
      <c r="L170" s="53" t="n">
        <f aca="false">J170-DatosMinisterio!K170</f>
        <v>0</v>
      </c>
      <c r="M170" s="54" t="n">
        <f aca="false">P203/P$211</f>
        <v>0.0120203382595394</v>
      </c>
      <c r="N170" s="53" t="n">
        <f aca="false">ROUND((N$178*M170),0)</f>
        <v>2468772</v>
      </c>
      <c r="O170" s="53" t="n">
        <f aca="false">N170-DatosMinisterio!L170</f>
        <v>0</v>
      </c>
      <c r="P170" s="55" t="n">
        <f aca="false">N170+J170</f>
        <v>2514784</v>
      </c>
      <c r="Q170" s="53" t="n">
        <f aca="false">P170-DatosMinisterio!M170</f>
        <v>0</v>
      </c>
      <c r="S170" s="55" t="n">
        <f aca="false">B170+DatosMinisterio!B170</f>
        <v>4097</v>
      </c>
      <c r="T170" s="55" t="n">
        <f aca="false">C170+DatosMinisterio!C170</f>
        <v>37</v>
      </c>
      <c r="U170" s="55" t="n">
        <f aca="false">D170+DatosMinisterio!D170</f>
        <v>364.879318181818</v>
      </c>
      <c r="V170" s="55" t="n">
        <f aca="false">E170+DatosMinisterio!E170</f>
        <v>188.754772727273</v>
      </c>
      <c r="W170" s="55" t="n">
        <f aca="false">F170+DatosMinisterio!F170</f>
        <v>20</v>
      </c>
      <c r="X170" s="55" t="n">
        <f aca="false">G170+DatosMinisterio!G170</f>
        <v>52</v>
      </c>
      <c r="Y170" s="55" t="n">
        <f aca="false">H170+DatosMinisterio!H170</f>
        <v>26</v>
      </c>
      <c r="Z170" s="55" t="n">
        <f aca="false">X170+0.33*Y170</f>
        <v>60.58</v>
      </c>
      <c r="AC170" s="61" t="n">
        <f aca="false">IF(T170&gt;0,S170/T170,0)</f>
        <v>110.72972972973</v>
      </c>
      <c r="AD170" s="62" t="n">
        <f aca="false">EXP((((AC170-AC$178)/AC$179+2)/4-1.9)^3)</f>
        <v>0.00663850836801027</v>
      </c>
      <c r="AE170" s="63" t="n">
        <f aca="false">S170/U170</f>
        <v>11.2283700276991</v>
      </c>
      <c r="AF170" s="62" t="n">
        <f aca="false">EXP((((AE170-AE$178)/AE$179+2)/4-1.9)^3)</f>
        <v>0.00454075957778941</v>
      </c>
      <c r="AG170" s="62" t="n">
        <f aca="false">V170/U170</f>
        <v>0.517307403630965</v>
      </c>
      <c r="AH170" s="62" t="n">
        <f aca="false">EXP((((AG170-AG$178)/AG$179+2)/4-1.9)^3)</f>
        <v>0.0118951231261025</v>
      </c>
      <c r="AI170" s="62" t="n">
        <f aca="false">W170/U170</f>
        <v>0.0548126435328244</v>
      </c>
      <c r="AJ170" s="62" t="n">
        <f aca="false">EXP((((AI170-AI$178)/AI$179+2)/4-1.9)^3)</f>
        <v>0.0160202812953409</v>
      </c>
      <c r="AK170" s="62" t="n">
        <f aca="false">Z170/U170</f>
        <v>0.166027497260925</v>
      </c>
      <c r="AL170" s="62" t="n">
        <f aca="false">EXP((((AK170-AK$178)/AK$179+2)/4-1.9)^3)</f>
        <v>0.0128098716829755</v>
      </c>
      <c r="AM170" s="62" t="n">
        <f aca="false">0.01*AD170+0.15*AF170+0.24*AH170+0.25*AJ170+0.35*AL170</f>
        <v>0.0120908539834898</v>
      </c>
      <c r="AO170" s="54" t="n">
        <f aca="false">0.01*AD170/$AM$178</f>
        <v>2.33709046147206E-005</v>
      </c>
      <c r="AP170" s="53" t="n">
        <f aca="false">AO170*$J$178</f>
        <v>252.630784908613</v>
      </c>
      <c r="AQ170" s="54" t="n">
        <f aca="false">0.15*AF170/$AM$178</f>
        <v>0.000239786529792466</v>
      </c>
      <c r="AR170" s="53" t="n">
        <f aca="false">AQ170*$J$178</f>
        <v>2592.00318646747</v>
      </c>
      <c r="AS170" s="54" t="n">
        <f aca="false">0.24*AH170/$AM$178</f>
        <v>0.00100504428723824</v>
      </c>
      <c r="AT170" s="53" t="n">
        <f aca="false">AS170*$J$178</f>
        <v>10864.1548685705</v>
      </c>
      <c r="AU170" s="54" t="n">
        <f aca="false">0.25*AJ170/$AM$178</f>
        <v>0.00140998717369481</v>
      </c>
      <c r="AV170" s="53" t="n">
        <f aca="false">AU170*$J$178</f>
        <v>15241.4368324123</v>
      </c>
      <c r="AW170" s="54" t="n">
        <f aca="false">0.35*AL170/$AM$178</f>
        <v>0.00157840278902558</v>
      </c>
      <c r="AX170" s="53" t="n">
        <f aca="false">AW170*$J$178</f>
        <v>17061.946983529</v>
      </c>
    </row>
    <row r="171" customFormat="false" ht="13.8" hidden="false" customHeight="false" outlineLevel="0" collapsed="false">
      <c r="A171" s="60" t="s">
        <v>97</v>
      </c>
      <c r="B171" s="53"/>
      <c r="C171" s="53"/>
      <c r="D171" s="53"/>
      <c r="E171" s="53"/>
      <c r="F171" s="53"/>
      <c r="G171" s="53"/>
      <c r="H171" s="53"/>
      <c r="I171" s="54" t="n">
        <f aca="false">AO171+AQ171+AS171+AU171+AW171</f>
        <v>0.00691857749415889</v>
      </c>
      <c r="J171" s="53" t="n">
        <f aca="false">ROUND(AP171+AR171+AT171+AV171+AX171,0)</f>
        <v>74787</v>
      </c>
      <c r="K171" s="54" t="n">
        <f aca="false">I171-DatosMinisterio!J171</f>
        <v>-2.68882138776405E-017</v>
      </c>
      <c r="L171" s="53" t="n">
        <f aca="false">J171-DatosMinisterio!K171</f>
        <v>0</v>
      </c>
      <c r="M171" s="54" t="n">
        <f aca="false">P204/P$211</f>
        <v>0.0210857844855711</v>
      </c>
      <c r="N171" s="53" t="n">
        <f aca="false">ROUND((N$178*M171),0)</f>
        <v>4330660</v>
      </c>
      <c r="O171" s="53" t="n">
        <f aca="false">N171-DatosMinisterio!L171</f>
        <v>1</v>
      </c>
      <c r="P171" s="55" t="n">
        <f aca="false">N171+J171</f>
        <v>4405447</v>
      </c>
      <c r="Q171" s="53" t="n">
        <f aca="false">P171-DatosMinisterio!M171</f>
        <v>1</v>
      </c>
      <c r="S171" s="55" t="n">
        <f aca="false">B171+DatosMinisterio!B171</f>
        <v>4525</v>
      </c>
      <c r="T171" s="55" t="n">
        <f aca="false">C171+DatosMinisterio!C171</f>
        <v>25</v>
      </c>
      <c r="U171" s="55" t="n">
        <f aca="false">D171+DatosMinisterio!D171</f>
        <v>318.5775</v>
      </c>
      <c r="V171" s="55" t="n">
        <f aca="false">E171+DatosMinisterio!E171</f>
        <v>194.603409090909</v>
      </c>
      <c r="W171" s="55" t="n">
        <f aca="false">F171+DatosMinisterio!F171</f>
        <v>7</v>
      </c>
      <c r="X171" s="55" t="n">
        <f aca="false">G171+DatosMinisterio!G171</f>
        <v>39</v>
      </c>
      <c r="Y171" s="55" t="n">
        <f aca="false">H171+DatosMinisterio!H171</f>
        <v>6</v>
      </c>
      <c r="Z171" s="55" t="n">
        <f aca="false">X171+0.33*Y171</f>
        <v>40.98</v>
      </c>
      <c r="AC171" s="61" t="n">
        <f aca="false">IF(T171&gt;0,S171/T171,0)</f>
        <v>181</v>
      </c>
      <c r="AD171" s="62" t="n">
        <f aca="false">EXP((((AC171-AC$178)/AC$179+2)/4-1.9)^3)</f>
        <v>0.0385664887700275</v>
      </c>
      <c r="AE171" s="63" t="n">
        <f aca="false">S171/U171</f>
        <v>14.203765174879</v>
      </c>
      <c r="AF171" s="62" t="n">
        <f aca="false">EXP((((AE171-AE$178)/AE$179+2)/4-1.9)^3)</f>
        <v>0.018618527708437</v>
      </c>
      <c r="AG171" s="62" t="n">
        <f aca="false">V171/U171</f>
        <v>0.610851077338823</v>
      </c>
      <c r="AH171" s="62" t="n">
        <f aca="false">EXP((((AG171-AG$178)/AG$179+2)/4-1.9)^3)</f>
        <v>0.044379271815315</v>
      </c>
      <c r="AI171" s="62" t="n">
        <f aca="false">W171/U171</f>
        <v>0.0219726754086525</v>
      </c>
      <c r="AJ171" s="62" t="n">
        <f aca="false">EXP((((AI171-AI$178)/AI$179+2)/4-1.9)^3)</f>
        <v>0.00954556037409185</v>
      </c>
      <c r="AK171" s="62" t="n">
        <f aca="false">Z171/U171</f>
        <v>0.128634319749512</v>
      </c>
      <c r="AL171" s="62" t="n">
        <f aca="false">EXP((((AK171-AK$178)/AK$179+2)/4-1.9)^3)</f>
        <v>0.00981819605739064</v>
      </c>
      <c r="AM171" s="62" t="n">
        <f aca="false">0.01*AD171+0.15*AF171+0.24*AH171+0.25*AJ171+0.35*AL171</f>
        <v>0.0196522279932511</v>
      </c>
      <c r="AO171" s="54" t="n">
        <f aca="false">0.01*AD171/$AM$178</f>
        <v>0.000135773532306197</v>
      </c>
      <c r="AP171" s="53" t="n">
        <f aca="false">AO171*$J$178</f>
        <v>1467.66137647598</v>
      </c>
      <c r="AQ171" s="54" t="n">
        <f aca="false">0.15*AF171/$AM$178</f>
        <v>0.000983199412470202</v>
      </c>
      <c r="AR171" s="53" t="n">
        <f aca="false">AQ171*$J$178</f>
        <v>10628.0198986214</v>
      </c>
      <c r="AS171" s="54" t="n">
        <f aca="false">0.24*AH171/$AM$178</f>
        <v>0.0037496991949498</v>
      </c>
      <c r="AT171" s="53" t="n">
        <f aca="false">AS171*$J$178</f>
        <v>40532.8534093068</v>
      </c>
      <c r="AU171" s="54" t="n">
        <f aca="false">0.25*AJ171/$AM$178</f>
        <v>0.000840129923131445</v>
      </c>
      <c r="AV171" s="53" t="n">
        <f aca="false">AU171*$J$178</f>
        <v>9081.49194071952</v>
      </c>
      <c r="AW171" s="54" t="n">
        <f aca="false">0.35*AL171/$AM$178</f>
        <v>0.00120977543130125</v>
      </c>
      <c r="AX171" s="53" t="n">
        <f aca="false">AW171*$J$178</f>
        <v>13077.2223759061</v>
      </c>
    </row>
    <row r="172" customFormat="false" ht="13.8" hidden="false" customHeight="false" outlineLevel="0" collapsed="false">
      <c r="A172" s="60" t="s">
        <v>98</v>
      </c>
      <c r="B172" s="53"/>
      <c r="C172" s="53"/>
      <c r="D172" s="53"/>
      <c r="E172" s="53"/>
      <c r="F172" s="53"/>
      <c r="G172" s="53"/>
      <c r="H172" s="53"/>
      <c r="I172" s="54" t="n">
        <f aca="false">AO172+AQ172+AS172+AU172+AW172</f>
        <v>0.0213037882124265</v>
      </c>
      <c r="J172" s="53" t="n">
        <f aca="false">ROUND(AP172+AR172+AT172+AV172+AX172,0)</f>
        <v>230286</v>
      </c>
      <c r="K172" s="54" t="n">
        <f aca="false">I172-DatosMinisterio!J172</f>
        <v>0</v>
      </c>
      <c r="L172" s="53" t="n">
        <f aca="false">J172-DatosMinisterio!K172</f>
        <v>0</v>
      </c>
      <c r="M172" s="54" t="n">
        <f aca="false">P205/P$211</f>
        <v>0.012660573909201</v>
      </c>
      <c r="N172" s="53" t="n">
        <f aca="false">ROUND((N$178*M172),0)</f>
        <v>2600266</v>
      </c>
      <c r="O172" s="53" t="n">
        <f aca="false">N172-DatosMinisterio!L172</f>
        <v>-1</v>
      </c>
      <c r="P172" s="55" t="n">
        <f aca="false">N172+J172</f>
        <v>2830552</v>
      </c>
      <c r="Q172" s="53" t="n">
        <f aca="false">P172-DatosMinisterio!M172</f>
        <v>-1</v>
      </c>
      <c r="S172" s="55" t="n">
        <f aca="false">B172+DatosMinisterio!B172</f>
        <v>6688</v>
      </c>
      <c r="T172" s="55" t="n">
        <f aca="false">C172+DatosMinisterio!C172</f>
        <v>45</v>
      </c>
      <c r="U172" s="55" t="n">
        <f aca="false">D172+DatosMinisterio!D172</f>
        <v>384.155</v>
      </c>
      <c r="V172" s="55" t="n">
        <f aca="false">E172+DatosMinisterio!E172</f>
        <v>287.383409090909</v>
      </c>
      <c r="W172" s="55" t="n">
        <f aca="false">F172+DatosMinisterio!F172</f>
        <v>15</v>
      </c>
      <c r="X172" s="55" t="n">
        <f aca="false">G172+DatosMinisterio!G172</f>
        <v>50</v>
      </c>
      <c r="Y172" s="55" t="n">
        <f aca="false">H172+DatosMinisterio!H172</f>
        <v>17</v>
      </c>
      <c r="Z172" s="55" t="n">
        <f aca="false">X172+0.33*Y172</f>
        <v>55.61</v>
      </c>
      <c r="AC172" s="61" t="n">
        <f aca="false">IF(T172&gt;0,S172/T172,0)</f>
        <v>148.622222222222</v>
      </c>
      <c r="AD172" s="62" t="n">
        <f aca="false">EXP((((AC172-AC$178)/AC$179+2)/4-1.9)^3)</f>
        <v>0.0182526199210777</v>
      </c>
      <c r="AE172" s="63" t="n">
        <f aca="false">S172/U172</f>
        <v>17.4096393382879</v>
      </c>
      <c r="AF172" s="62" t="n">
        <f aca="false">EXP((((AE172-AE$178)/AE$179+2)/4-1.9)^3)</f>
        <v>0.0629754246823478</v>
      </c>
      <c r="AG172" s="62" t="n">
        <f aca="false">V172/U172</f>
        <v>0.74809233015556</v>
      </c>
      <c r="AH172" s="62" t="n">
        <f aca="false">EXP((((AG172-AG$178)/AG$179+2)/4-1.9)^3)</f>
        <v>0.182858822420984</v>
      </c>
      <c r="AI172" s="62" t="n">
        <f aca="false">W172/U172</f>
        <v>0.039046738946519</v>
      </c>
      <c r="AJ172" s="62" t="n">
        <f aca="false">EXP((((AI172-AI$178)/AI$179+2)/4-1.9)^3)</f>
        <v>0.0125580214213377</v>
      </c>
      <c r="AK172" s="62" t="n">
        <f aca="false">Z172/U172</f>
        <v>0.144759276854395</v>
      </c>
      <c r="AL172" s="62" t="n">
        <f aca="false">EXP((((AK172-AK$178)/AK$179+2)/4-1.9)^3)</f>
        <v>0.0110256409304653</v>
      </c>
      <c r="AM172" s="62" t="n">
        <f aca="false">0.01*AD172+0.15*AF172+0.24*AH172+0.25*AJ172+0.35*AL172</f>
        <v>0.0605134369635964</v>
      </c>
      <c r="AO172" s="54" t="n">
        <f aca="false">0.01*AD172/$AM$178</f>
        <v>6.42584471535603E-005</v>
      </c>
      <c r="AP172" s="53" t="n">
        <f aca="false">AO172*$J$178</f>
        <v>694.609909587645</v>
      </c>
      <c r="AQ172" s="54" t="n">
        <f aca="false">0.15*AF172/$AM$178</f>
        <v>0.00332557984806112</v>
      </c>
      <c r="AR172" s="53" t="n">
        <f aca="false">AQ172*$J$178</f>
        <v>35948.2810418372</v>
      </c>
      <c r="AS172" s="54" t="n">
        <f aca="false">0.24*AH172/$AM$178</f>
        <v>0.015450131360308</v>
      </c>
      <c r="AT172" s="53" t="n">
        <f aca="false">AS172*$J$178</f>
        <v>167010.172556064</v>
      </c>
      <c r="AU172" s="54" t="n">
        <f aca="false">0.25*AJ172/$AM$178</f>
        <v>0.00110526455838327</v>
      </c>
      <c r="AV172" s="53" t="n">
        <f aca="false">AU172*$J$178</f>
        <v>11947.4987177075</v>
      </c>
      <c r="AW172" s="54" t="n">
        <f aca="false">0.35*AL172/$AM$178</f>
        <v>0.00135855399852051</v>
      </c>
      <c r="AX172" s="53" t="n">
        <f aca="false">AW172*$J$178</f>
        <v>14685.4633419193</v>
      </c>
    </row>
    <row r="173" customFormat="false" ht="13.8" hidden="false" customHeight="false" outlineLevel="0" collapsed="false">
      <c r="A173" s="60" t="s">
        <v>99</v>
      </c>
      <c r="B173" s="53"/>
      <c r="C173" s="53"/>
      <c r="D173" s="53"/>
      <c r="E173" s="53"/>
      <c r="F173" s="53"/>
      <c r="G173" s="53"/>
      <c r="H173" s="53"/>
      <c r="I173" s="54" t="n">
        <f aca="false">AO173+AQ173+AS173+AU173+AW173</f>
        <v>0.017341824889445</v>
      </c>
      <c r="J173" s="53" t="n">
        <f aca="false">ROUND(AP173+AR173+AT173+AV173+AX173,0)</f>
        <v>187459</v>
      </c>
      <c r="K173" s="54" t="n">
        <f aca="false">I173-DatosMinisterio!J173</f>
        <v>0</v>
      </c>
      <c r="L173" s="53" t="n">
        <f aca="false">J173-DatosMinisterio!K173</f>
        <v>0</v>
      </c>
      <c r="M173" s="54" t="n">
        <f aca="false">P206/P$211</f>
        <v>0.019047542318668</v>
      </c>
      <c r="N173" s="53" t="n">
        <f aca="false">ROUND((N$178*M173),0)</f>
        <v>3912040</v>
      </c>
      <c r="O173" s="53" t="n">
        <f aca="false">N173-DatosMinisterio!L173</f>
        <v>0</v>
      </c>
      <c r="P173" s="55" t="n">
        <f aca="false">N173+J173</f>
        <v>4099499</v>
      </c>
      <c r="Q173" s="53" t="n">
        <f aca="false">P173-DatosMinisterio!M173</f>
        <v>0</v>
      </c>
      <c r="S173" s="55" t="n">
        <f aca="false">B173+DatosMinisterio!B173</f>
        <v>6649</v>
      </c>
      <c r="T173" s="55" t="n">
        <f aca="false">C173+DatosMinisterio!C173</f>
        <v>36</v>
      </c>
      <c r="U173" s="55" t="n">
        <f aca="false">D173+DatosMinisterio!D173</f>
        <v>295.811363636364</v>
      </c>
      <c r="V173" s="55" t="n">
        <f aca="false">E173+DatosMinisterio!E173</f>
        <v>173.150681818182</v>
      </c>
      <c r="W173" s="55" t="n">
        <f aca="false">F173+DatosMinisterio!F173</f>
        <v>3</v>
      </c>
      <c r="X173" s="55" t="n">
        <f aca="false">G173+DatosMinisterio!G173</f>
        <v>15</v>
      </c>
      <c r="Y173" s="55" t="n">
        <f aca="false">H173+DatosMinisterio!H173</f>
        <v>0</v>
      </c>
      <c r="Z173" s="55" t="n">
        <f aca="false">X173+0.33*Y173</f>
        <v>15</v>
      </c>
      <c r="AC173" s="61" t="n">
        <f aca="false">IF(T173&gt;0,S173/T173,0)</f>
        <v>184.694444444444</v>
      </c>
      <c r="AD173" s="62" t="n">
        <f aca="false">EXP((((AC173-AC$178)/AC$179+2)/4-1.9)^3)</f>
        <v>0.0417326148488348</v>
      </c>
      <c r="AE173" s="63" t="n">
        <f aca="false">S173/U173</f>
        <v>22.4771621964243</v>
      </c>
      <c r="AF173" s="62" t="n">
        <f aca="false">EXP((((AE173-AE$178)/AE$179+2)/4-1.9)^3)</f>
        <v>0.248713725337305</v>
      </c>
      <c r="AG173" s="62" t="n">
        <f aca="false">V173/U173</f>
        <v>0.585341549052298</v>
      </c>
      <c r="AH173" s="62" t="n">
        <f aca="false">EXP((((AG173-AG$178)/AG$179+2)/4-1.9)^3)</f>
        <v>0.0319466074518598</v>
      </c>
      <c r="AI173" s="62" t="n">
        <f aca="false">W173/U173</f>
        <v>0.0101415982236837</v>
      </c>
      <c r="AJ173" s="62" t="n">
        <f aca="false">EXP((((AI173-AI$178)/AI$179+2)/4-1.9)^3)</f>
        <v>0.00784163683552078</v>
      </c>
      <c r="AK173" s="62" t="n">
        <f aca="false">Z173/U173</f>
        <v>0.0507079911184185</v>
      </c>
      <c r="AL173" s="62" t="n">
        <f aca="false">EXP((((AK173-AK$178)/AK$179+2)/4-1.9)^3)</f>
        <v>0.00544998646096686</v>
      </c>
      <c r="AM173" s="62" t="n">
        <f aca="false">0.01*AD173+0.15*AF173+0.24*AH173+0.25*AJ173+0.35*AL173</f>
        <v>0.0492594752077491</v>
      </c>
      <c r="AO173" s="54" t="n">
        <f aca="false">0.01*AD173/$AM$178</f>
        <v>0.000146919896290998</v>
      </c>
      <c r="AP173" s="53" t="n">
        <f aca="false">AO173*$J$178</f>
        <v>1588.14942470427</v>
      </c>
      <c r="AQ173" s="54" t="n">
        <f aca="false">0.15*AF173/$AM$178</f>
        <v>0.0131339702287041</v>
      </c>
      <c r="AR173" s="53" t="n">
        <f aca="false">AQ173*$J$178</f>
        <v>141973.332335366</v>
      </c>
      <c r="AS173" s="54" t="n">
        <f aca="false">0.24*AH173/$AM$178</f>
        <v>0.00269923690370866</v>
      </c>
      <c r="AT173" s="53" t="n">
        <f aca="false">AS173*$J$178</f>
        <v>29177.7468129624</v>
      </c>
      <c r="AU173" s="54" t="n">
        <f aca="false">0.25*AJ173/$AM$178</f>
        <v>0.00069016312229627</v>
      </c>
      <c r="AV173" s="53" t="n">
        <f aca="false">AU173*$J$178</f>
        <v>7460.40661134119</v>
      </c>
      <c r="AW173" s="54" t="n">
        <f aca="false">0.35*AL173/$AM$178</f>
        <v>0.000671534738445061</v>
      </c>
      <c r="AX173" s="53" t="n">
        <f aca="false">AW173*$J$178</f>
        <v>7259.04071166841</v>
      </c>
    </row>
    <row r="174" customFormat="false" ht="13.8" hidden="false" customHeight="false" outlineLevel="0" collapsed="false">
      <c r="A174" s="60" t="s">
        <v>100</v>
      </c>
      <c r="B174" s="53"/>
      <c r="C174" s="53"/>
      <c r="D174" s="53"/>
      <c r="E174" s="53"/>
      <c r="F174" s="53"/>
      <c r="G174" s="53"/>
      <c r="H174" s="53"/>
      <c r="I174" s="54" t="n">
        <f aca="false">AO174+AQ174+AS174+AU174+AW174</f>
        <v>0.00624285914112892</v>
      </c>
      <c r="J174" s="53" t="n">
        <f aca="false">ROUND(AP174+AR174+AT174+AV174+AX174,0)</f>
        <v>67483</v>
      </c>
      <c r="K174" s="54" t="n">
        <f aca="false">I174-DatosMinisterio!J174</f>
        <v>-2.77555756156289E-017</v>
      </c>
      <c r="L174" s="53" t="n">
        <f aca="false">J174-DatosMinisterio!K174</f>
        <v>0</v>
      </c>
      <c r="M174" s="54" t="n">
        <f aca="false">P207/P$211</f>
        <v>0.0128735056648974</v>
      </c>
      <c r="N174" s="53" t="n">
        <f aca="false">ROUND((N$178*M174),0)</f>
        <v>2643998</v>
      </c>
      <c r="O174" s="53" t="n">
        <f aca="false">N174-DatosMinisterio!L174</f>
        <v>1</v>
      </c>
      <c r="P174" s="55" t="n">
        <f aca="false">N174+J174</f>
        <v>2711481</v>
      </c>
      <c r="Q174" s="53" t="n">
        <f aca="false">P174-DatosMinisterio!M174</f>
        <v>1</v>
      </c>
      <c r="S174" s="55" t="n">
        <f aca="false">B174+DatosMinisterio!B174</f>
        <v>3171</v>
      </c>
      <c r="T174" s="55" t="n">
        <f aca="false">C174+DatosMinisterio!C174</f>
        <v>28</v>
      </c>
      <c r="U174" s="55" t="n">
        <f aca="false">D174+DatosMinisterio!D174</f>
        <v>363.6175</v>
      </c>
      <c r="V174" s="55" t="n">
        <f aca="false">E174+DatosMinisterio!E174</f>
        <v>206.119318181818</v>
      </c>
      <c r="W174" s="55" t="n">
        <f aca="false">F174+DatosMinisterio!F174</f>
        <v>32</v>
      </c>
      <c r="X174" s="55" t="n">
        <f aca="false">G174+DatosMinisterio!G174</f>
        <v>61</v>
      </c>
      <c r="Y174" s="55" t="n">
        <f aca="false">H174+DatosMinisterio!H174</f>
        <v>17</v>
      </c>
      <c r="Z174" s="55" t="n">
        <f aca="false">X174+0.33*Y174</f>
        <v>66.61</v>
      </c>
      <c r="AC174" s="61" t="n">
        <f aca="false">IF(T174&gt;0,S174/T174,0)</f>
        <v>113.25</v>
      </c>
      <c r="AD174" s="62" t="n">
        <f aca="false">EXP((((AC174-AC$178)/AC$179+2)/4-1.9)^3)</f>
        <v>0.00713433944751394</v>
      </c>
      <c r="AE174" s="63" t="n">
        <f aca="false">S174/U174</f>
        <v>8.7207023864363</v>
      </c>
      <c r="AF174" s="62" t="n">
        <f aca="false">EXP((((AE174-AE$178)/AE$179+2)/4-1.9)^3)</f>
        <v>0.00109715337554221</v>
      </c>
      <c r="AG174" s="62" t="n">
        <f aca="false">V174/U174</f>
        <v>0.566857530734406</v>
      </c>
      <c r="AH174" s="62" t="n">
        <f aca="false">EXP((((AG174-AG$178)/AG$179+2)/4-1.9)^3)</f>
        <v>0.0248278736866176</v>
      </c>
      <c r="AI174" s="62" t="n">
        <f aca="false">W174/U174</f>
        <v>0.0880045652368217</v>
      </c>
      <c r="AJ174" s="62" t="n">
        <f aca="false">EXP((((AI174-AI$178)/AI$179+2)/4-1.9)^3)</f>
        <v>0.0259617076222808</v>
      </c>
      <c r="AK174" s="62" t="n">
        <f aca="false">Z174/U174</f>
        <v>0.183187002825772</v>
      </c>
      <c r="AL174" s="62" t="n">
        <f aca="false">EXP((((AK174-AK$178)/AK$179+2)/4-1.9)^3)</f>
        <v>0.0144223319380179</v>
      </c>
      <c r="AM174" s="62" t="n">
        <f aca="false">0.01*AD174+0.15*AF174+0.24*AH174+0.25*AJ174+0.35*AL174</f>
        <v>0.0177328491694712</v>
      </c>
      <c r="AO174" s="54" t="n">
        <f aca="false">0.01*AD174/$AM$178</f>
        <v>2.5116480611873E-005</v>
      </c>
      <c r="AP174" s="53" t="n">
        <f aca="false">AO174*$J$178</f>
        <v>271.49981208356</v>
      </c>
      <c r="AQ174" s="54" t="n">
        <f aca="false">0.15*AF174/$AM$178</f>
        <v>5.79380158901593E-005</v>
      </c>
      <c r="AR174" s="53" t="n">
        <f aca="false">AQ174*$J$178</f>
        <v>626.288398830711</v>
      </c>
      <c r="AS174" s="54" t="n">
        <f aca="false">0.24*AH174/$AM$178</f>
        <v>0.00209775992635594</v>
      </c>
      <c r="AT174" s="53" t="n">
        <f aca="false">AS174*$J$178</f>
        <v>22676.0044372151</v>
      </c>
      <c r="AU174" s="54" t="n">
        <f aca="false">0.25*AJ174/$AM$178</f>
        <v>0.00228495830252846</v>
      </c>
      <c r="AV174" s="53" t="n">
        <f aca="false">AU174*$J$178</f>
        <v>24699.5492458441</v>
      </c>
      <c r="AW174" s="54" t="n">
        <f aca="false">0.35*AL174/$AM$178</f>
        <v>0.00177708641574249</v>
      </c>
      <c r="AX174" s="53" t="n">
        <f aca="false">AW174*$J$178</f>
        <v>19209.6430780297</v>
      </c>
    </row>
    <row r="175" customFormat="false" ht="13.8" hidden="false" customHeight="false" outlineLevel="0" collapsed="false">
      <c r="A175" s="60" t="s">
        <v>101</v>
      </c>
      <c r="B175" s="53"/>
      <c r="C175" s="53"/>
      <c r="D175" s="53"/>
      <c r="E175" s="53"/>
      <c r="F175" s="53"/>
      <c r="G175" s="53"/>
      <c r="H175" s="53"/>
      <c r="I175" s="54" t="n">
        <f aca="false">AO175+AQ175+AS175+AU175+AW175</f>
        <v>0.0150092060276555</v>
      </c>
      <c r="J175" s="53" t="n">
        <f aca="false">ROUND(AP175+AR175+AT175+AV175+AX175,0)</f>
        <v>162244</v>
      </c>
      <c r="K175" s="54" t="n">
        <f aca="false">I175-DatosMinisterio!J175</f>
        <v>-1.09287578986539E-016</v>
      </c>
      <c r="L175" s="53" t="n">
        <f aca="false">J175-DatosMinisterio!K175</f>
        <v>0</v>
      </c>
      <c r="M175" s="54" t="n">
        <f aca="false">P208/P$211</f>
        <v>0.0104852601354212</v>
      </c>
      <c r="N175" s="53" t="n">
        <f aca="false">ROUND((N$178*M175),0)</f>
        <v>2153494</v>
      </c>
      <c r="O175" s="53" t="n">
        <f aca="false">N175-DatosMinisterio!L175</f>
        <v>0</v>
      </c>
      <c r="P175" s="55" t="n">
        <f aca="false">N175+J175</f>
        <v>2315738</v>
      </c>
      <c r="Q175" s="53" t="n">
        <f aca="false">P175-DatosMinisterio!M175</f>
        <v>0</v>
      </c>
      <c r="S175" s="55" t="n">
        <f aca="false">B175+DatosMinisterio!B175</f>
        <v>6622</v>
      </c>
      <c r="T175" s="55" t="n">
        <f aca="false">C175+DatosMinisterio!C175</f>
        <v>26</v>
      </c>
      <c r="U175" s="55" t="n">
        <f aca="false">D175+DatosMinisterio!D175</f>
        <v>378.357954545455</v>
      </c>
      <c r="V175" s="55" t="n">
        <f aca="false">E175+DatosMinisterio!E175</f>
        <v>258.4925</v>
      </c>
      <c r="W175" s="55" t="n">
        <f aca="false">F175+DatosMinisterio!F175</f>
        <v>19</v>
      </c>
      <c r="X175" s="55" t="n">
        <f aca="false">G175+DatosMinisterio!G175</f>
        <v>47</v>
      </c>
      <c r="Y175" s="55" t="n">
        <f aca="false">H175+DatosMinisterio!H175</f>
        <v>11</v>
      </c>
      <c r="Z175" s="55" t="n">
        <f aca="false">X175+0.33*Y175</f>
        <v>50.63</v>
      </c>
      <c r="AC175" s="61" t="n">
        <f aca="false">IF(T175&gt;0,S175/T175,0)</f>
        <v>254.692307692308</v>
      </c>
      <c r="AD175" s="62" t="n">
        <f aca="false">EXP((((AC175-AC$178)/AC$179+2)/4-1.9)^3)</f>
        <v>0.14770779904019</v>
      </c>
      <c r="AE175" s="63" t="n">
        <f aca="false">S175/U175</f>
        <v>17.5019447072427</v>
      </c>
      <c r="AF175" s="62" t="n">
        <f aca="false">EXP((((AE175-AE$178)/AE$179+2)/4-1.9)^3)</f>
        <v>0.0649450883281794</v>
      </c>
      <c r="AG175" s="62" t="n">
        <f aca="false">V175/U175</f>
        <v>0.683195627036686</v>
      </c>
      <c r="AH175" s="62" t="n">
        <f aca="false">EXP((((AG175-AG$178)/AG$179+2)/4-1.9)^3)</f>
        <v>0.100470795801593</v>
      </c>
      <c r="AI175" s="62" t="n">
        <f aca="false">W175/U175</f>
        <v>0.05021699629079</v>
      </c>
      <c r="AJ175" s="62" t="n">
        <f aca="false">EXP((((AI175-AI$178)/AI$179+2)/4-1.9)^3)</f>
        <v>0.0149369237612774</v>
      </c>
      <c r="AK175" s="62" t="n">
        <f aca="false">Z175/U175</f>
        <v>0.133815080115931</v>
      </c>
      <c r="AL175" s="62" t="n">
        <f aca="false">EXP((((AK175-AK$178)/AK$179+2)/4-1.9)^3)</f>
        <v>0.0101931578625097</v>
      </c>
      <c r="AM175" s="62" t="n">
        <f aca="false">0.01*AD175+0.15*AF175+0.24*AH175+0.25*AJ175+0.35*AL175</f>
        <v>0.0426336684242089</v>
      </c>
      <c r="AO175" s="54" t="n">
        <f aca="false">0.01*AD175/$AM$178</f>
        <v>0.000520006105415706</v>
      </c>
      <c r="AP175" s="53" t="n">
        <f aca="false">AO175*$J$178</f>
        <v>5621.07255727257</v>
      </c>
      <c r="AQ175" s="54" t="n">
        <f aca="false">0.15*AF175/$AM$178</f>
        <v>0.00342959302083568</v>
      </c>
      <c r="AR175" s="53" t="n">
        <f aca="false">AQ175*$J$178</f>
        <v>37072.6247466299</v>
      </c>
      <c r="AS175" s="54" t="n">
        <f aca="false">0.24*AH175/$AM$178</f>
        <v>0.00848899152065833</v>
      </c>
      <c r="AT175" s="53" t="n">
        <f aca="false">AS175*$J$178</f>
        <v>91762.8404334708</v>
      </c>
      <c r="AU175" s="54" t="n">
        <f aca="false">0.25*AJ175/$AM$178</f>
        <v>0.00131463802224142</v>
      </c>
      <c r="AV175" s="53" t="n">
        <f aca="false">AU175*$J$178</f>
        <v>14210.7479750855</v>
      </c>
      <c r="AW175" s="54" t="n">
        <f aca="false">0.35*AL175/$AM$178</f>
        <v>0.00125597735850436</v>
      </c>
      <c r="AX175" s="53" t="n">
        <f aca="false">AW175*$J$178</f>
        <v>13576.6480218547</v>
      </c>
    </row>
    <row r="176" customFormat="false" ht="13.8" hidden="false" customHeight="false" outlineLevel="0" collapsed="false">
      <c r="A176" s="60" t="s">
        <v>102</v>
      </c>
      <c r="B176" s="53"/>
      <c r="C176" s="53"/>
      <c r="D176" s="53"/>
      <c r="E176" s="53"/>
      <c r="F176" s="53"/>
      <c r="G176" s="53"/>
      <c r="H176" s="53"/>
      <c r="I176" s="54" t="n">
        <f aca="false">AO176+AQ176+AS176+AU176+AW176</f>
        <v>0.0167276249288388</v>
      </c>
      <c r="J176" s="53" t="n">
        <f aca="false">ROUND(AP176+AR176+AT176+AV176+AX176,0)</f>
        <v>180819</v>
      </c>
      <c r="K176" s="54" t="n">
        <f aca="false">I176-DatosMinisterio!J176</f>
        <v>0</v>
      </c>
      <c r="L176" s="53" t="n">
        <f aca="false">J176-DatosMinisterio!K176</f>
        <v>0</v>
      </c>
      <c r="M176" s="54" t="n">
        <f aca="false">P209/P$211</f>
        <v>0.00763063313278711</v>
      </c>
      <c r="N176" s="53" t="n">
        <f aca="false">ROUND((N$178*M176),0)</f>
        <v>1567202</v>
      </c>
      <c r="O176" s="53" t="n">
        <f aca="false">N176-DatosMinisterio!L176</f>
        <v>-2</v>
      </c>
      <c r="P176" s="55" t="n">
        <f aca="false">N176+J176</f>
        <v>1748021</v>
      </c>
      <c r="Q176" s="53" t="n">
        <f aca="false">P176-DatosMinisterio!M176</f>
        <v>-2</v>
      </c>
      <c r="S176" s="55" t="n">
        <f aca="false">B176+DatosMinisterio!B176</f>
        <v>8100</v>
      </c>
      <c r="T176" s="55" t="n">
        <f aca="false">C176+DatosMinisterio!C176</f>
        <v>52</v>
      </c>
      <c r="U176" s="55" t="n">
        <f aca="false">D176+DatosMinisterio!D176</f>
        <v>427.685</v>
      </c>
      <c r="V176" s="55" t="n">
        <f aca="false">E176+DatosMinisterio!E176</f>
        <v>276.100681818182</v>
      </c>
      <c r="W176" s="55" t="n">
        <f aca="false">F176+DatosMinisterio!F176</f>
        <v>43</v>
      </c>
      <c r="X176" s="55" t="n">
        <f aca="false">G176+DatosMinisterio!G176</f>
        <v>107</v>
      </c>
      <c r="Y176" s="55" t="n">
        <f aca="false">H176+DatosMinisterio!H176</f>
        <v>9</v>
      </c>
      <c r="Z176" s="55" t="n">
        <f aca="false">X176+0.33*Y176</f>
        <v>109.97</v>
      </c>
      <c r="AC176" s="61" t="n">
        <f aca="false">IF(T176&gt;0,S176/T176,0)</f>
        <v>155.769230769231</v>
      </c>
      <c r="AD176" s="62" t="n">
        <f aca="false">EXP((((AC176-AC$178)/AC$179+2)/4-1.9)^3)</f>
        <v>0.0217227368814185</v>
      </c>
      <c r="AE176" s="63" t="n">
        <f aca="false">S176/U176</f>
        <v>18.9391725218327</v>
      </c>
      <c r="AF176" s="62" t="n">
        <f aca="false">EXP((((AE176-AE$178)/AE$179+2)/4-1.9)^3)</f>
        <v>0.101900557788374</v>
      </c>
      <c r="AG176" s="62" t="n">
        <f aca="false">V176/U176</f>
        <v>0.64557017856175</v>
      </c>
      <c r="AH176" s="62" t="n">
        <f aca="false">EXP((((AG176-AG$178)/AG$179+2)/4-1.9)^3)</f>
        <v>0.0670586598484996</v>
      </c>
      <c r="AI176" s="62" t="n">
        <f aca="false">W176/U176</f>
        <v>0.100541286227013</v>
      </c>
      <c r="AJ176" s="62" t="n">
        <f aca="false">EXP((((AI176-AI$178)/AI$179+2)/4-1.9)^3)</f>
        <v>0.0308363956282823</v>
      </c>
      <c r="AK176" s="62" t="n">
        <f aca="false">Z176/U176</f>
        <v>0.257128494101968</v>
      </c>
      <c r="AL176" s="62" t="n">
        <f aca="false">EXP((((AK176-AK$178)/AK$179+2)/4-1.9)^3)</f>
        <v>0.0234552889900708</v>
      </c>
      <c r="AM176" s="62" t="n">
        <f aca="false">0.01*AD176+0.15*AF176+0.24*AH176+0.25*AJ176+0.35*AL176</f>
        <v>0.0475148394543055</v>
      </c>
      <c r="AO176" s="54" t="n">
        <f aca="false">0.01*AD176/$AM$178</f>
        <v>7.64750126809691E-005</v>
      </c>
      <c r="AP176" s="53" t="n">
        <f aca="false">AO176*$J$178</f>
        <v>826.666438376558</v>
      </c>
      <c r="AQ176" s="54" t="n">
        <f aca="false">0.15*AF176/$AM$178</f>
        <v>0.00538112197252386</v>
      </c>
      <c r="AR176" s="53" t="n">
        <f aca="false">AQ176*$J$178</f>
        <v>58167.9267456091</v>
      </c>
      <c r="AS176" s="54" t="n">
        <f aca="false">0.24*AH176/$AM$178</f>
        <v>0.00566592899258788</v>
      </c>
      <c r="AT176" s="53" t="n">
        <f aca="false">AS176*$J$178</f>
        <v>61246.5846842898</v>
      </c>
      <c r="AU176" s="54" t="n">
        <f aca="false">0.25*AJ176/$AM$178</f>
        <v>0.00271399243978952</v>
      </c>
      <c r="AV176" s="53" t="n">
        <f aca="false">AU176*$J$178</f>
        <v>29337.2486689371</v>
      </c>
      <c r="AW176" s="54" t="n">
        <f aca="false">0.35*AL176/$AM$178</f>
        <v>0.00289010651125658</v>
      </c>
      <c r="AX176" s="53" t="n">
        <f aca="false">AW176*$J$178</f>
        <v>31240.9762670614</v>
      </c>
    </row>
    <row r="177" customFormat="false" ht="13.8" hidden="false" customHeight="false" outlineLevel="0" collapsed="false">
      <c r="A177" s="64" t="s">
        <v>103</v>
      </c>
      <c r="B177" s="66"/>
      <c r="C177" s="66"/>
      <c r="D177" s="66"/>
      <c r="E177" s="66"/>
      <c r="F177" s="66"/>
      <c r="G177" s="66"/>
      <c r="H177" s="66"/>
      <c r="I177" s="65" t="n">
        <f aca="false">AO177+AQ177+AS177+AU177+AW177</f>
        <v>0.0118584398856352</v>
      </c>
      <c r="J177" s="66" t="n">
        <f aca="false">ROUND(AP177+AR177+AT177+AV177+AX177,0)</f>
        <v>128185</v>
      </c>
      <c r="K177" s="54" t="n">
        <f aca="false">I177-DatosMinisterio!J177</f>
        <v>-4.33680868994202E-017</v>
      </c>
      <c r="L177" s="53" t="n">
        <f aca="false">J177-DatosMinisterio!K177</f>
        <v>0</v>
      </c>
      <c r="M177" s="54" t="n">
        <f aca="false">P210/P$211</f>
        <v>0.0069833684161715</v>
      </c>
      <c r="N177" s="53" t="n">
        <f aca="false">ROUND((N$178*M177),0)</f>
        <v>1434265</v>
      </c>
      <c r="O177" s="53" t="n">
        <f aca="false">N177-DatosMinisterio!L177</f>
        <v>-2</v>
      </c>
      <c r="P177" s="55" t="n">
        <f aca="false">N177+J177</f>
        <v>1562450</v>
      </c>
      <c r="Q177" s="53" t="n">
        <f aca="false">P177-DatosMinisterio!M177</f>
        <v>-2</v>
      </c>
      <c r="S177" s="67" t="n">
        <f aca="false">B177+DatosMinisterio!B177</f>
        <v>8323</v>
      </c>
      <c r="T177" s="67" t="n">
        <f aca="false">C177+DatosMinisterio!C177</f>
        <v>32</v>
      </c>
      <c r="U177" s="67" t="n">
        <f aca="false">D177+DatosMinisterio!D177</f>
        <v>437.795681818182</v>
      </c>
      <c r="V177" s="67" t="n">
        <f aca="false">E177+DatosMinisterio!E177</f>
        <v>256.476590909091</v>
      </c>
      <c r="W177" s="67" t="n">
        <f aca="false">F177+DatosMinisterio!F177</f>
        <v>24</v>
      </c>
      <c r="X177" s="67" t="n">
        <f aca="false">G177+DatosMinisterio!G177</f>
        <v>73</v>
      </c>
      <c r="Y177" s="67" t="n">
        <f aca="false">H177+DatosMinisterio!H177</f>
        <v>10</v>
      </c>
      <c r="Z177" s="67" t="n">
        <f aca="false">X177+0.33*Y177</f>
        <v>76.3</v>
      </c>
      <c r="AC177" s="61" t="n">
        <f aca="false">IF(T177&gt;0,S177/T177,0)</f>
        <v>260.09375</v>
      </c>
      <c r="AD177" s="62" t="n">
        <f aca="false">EXP((((AC177-AC$178)/AC$179+2)/4-1.9)^3)</f>
        <v>0.160077916146644</v>
      </c>
      <c r="AE177" s="63" t="n">
        <f aca="false">S177/U177</f>
        <v>19.0111514244139</v>
      </c>
      <c r="AF177" s="62" t="n">
        <f aca="false">EXP((((AE177-AE$178)/AE$179+2)/4-1.9)^3)</f>
        <v>0.104079179881055</v>
      </c>
      <c r="AG177" s="62" t="n">
        <f aca="false">V177/U177</f>
        <v>0.585836273770299</v>
      </c>
      <c r="AH177" s="62" t="n">
        <f aca="false">EXP((((AG177-AG$178)/AG$179+2)/4-1.9)^3)</f>
        <v>0.0321576688524554</v>
      </c>
      <c r="AI177" s="62" t="n">
        <f aca="false">W177/U177</f>
        <v>0.054820093017654</v>
      </c>
      <c r="AJ177" s="62" t="n">
        <f aca="false">EXP((((AI177-AI$178)/AI$179+2)/4-1.9)^3)</f>
        <v>0.0160220895170868</v>
      </c>
      <c r="AK177" s="62" t="n">
        <f aca="false">Z177/U177</f>
        <v>0.174282212385292</v>
      </c>
      <c r="AL177" s="62" t="n">
        <f aca="false">EXP((((AK177-AK$178)/AK$179+2)/4-1.9)^3)</f>
        <v>0.0135654120691761</v>
      </c>
      <c r="AM177" s="62" t="n">
        <f aca="false">0.01*AD177+0.15*AF177+0.24*AH177+0.25*AJ177+0.35*AL177</f>
        <v>0.0336839132716973</v>
      </c>
      <c r="AO177" s="54" t="n">
        <f aca="false">0.01*AD177/$AM$178</f>
        <v>0.000563555169594186</v>
      </c>
      <c r="AP177" s="53" t="n">
        <f aca="false">AO177*$J$178</f>
        <v>6091.82174079006</v>
      </c>
      <c r="AQ177" s="54" t="n">
        <f aca="false">0.15*AF177/$AM$178</f>
        <v>0.00549616973543305</v>
      </c>
      <c r="AR177" s="53" t="n">
        <f aca="false">AQ177*$J$178</f>
        <v>59411.5502648897</v>
      </c>
      <c r="AS177" s="54" t="n">
        <f aca="false">0.24*AH177/$AM$178</f>
        <v>0.00271706993096499</v>
      </c>
      <c r="AT177" s="53" t="n">
        <f aca="false">AS177*$J$178</f>
        <v>29370.5152037172</v>
      </c>
      <c r="AU177" s="54" t="n">
        <f aca="false">0.25*AJ177/$AM$178</f>
        <v>0.00141014632005571</v>
      </c>
      <c r="AV177" s="53" t="n">
        <f aca="false">AU177*$J$178</f>
        <v>15243.1571453712</v>
      </c>
      <c r="AW177" s="54" t="n">
        <f aca="false">0.35*AL177/$AM$178</f>
        <v>0.00167149872958722</v>
      </c>
      <c r="AX177" s="53" t="n">
        <f aca="false">AW177*$J$178</f>
        <v>18068.2794693104</v>
      </c>
    </row>
    <row r="178" customFormat="false" ht="13.8" hidden="false" customHeight="false" outlineLevel="0" collapsed="false">
      <c r="A178" s="71" t="s">
        <v>49</v>
      </c>
      <c r="B178" s="74"/>
      <c r="C178" s="74"/>
      <c r="D178" s="74"/>
      <c r="E178" s="74"/>
      <c r="F178" s="74"/>
      <c r="G178" s="74"/>
      <c r="H178" s="74"/>
      <c r="I178" s="85" t="n">
        <f aca="false">SUM(I151:I177)</f>
        <v>1</v>
      </c>
      <c r="J178" s="74" t="n">
        <f aca="false">DatosMinisterio!K178</f>
        <v>10809628</v>
      </c>
      <c r="K178" s="72" t="n">
        <f aca="false">I178-DatosMinisterio!J178</f>
        <v>0</v>
      </c>
      <c r="L178" s="74" t="n">
        <f aca="false">J178-DatosMinisterio!K178</f>
        <v>0</v>
      </c>
      <c r="M178" s="72"/>
      <c r="N178" s="74" t="n">
        <f aca="false">DatosMinisterio!L178</f>
        <v>205382935</v>
      </c>
      <c r="O178" s="74"/>
      <c r="P178" s="76" t="n">
        <f aca="false">DatosMinisterio!M178</f>
        <v>216192563</v>
      </c>
      <c r="Q178" s="74"/>
      <c r="S178" s="76"/>
      <c r="T178" s="76"/>
      <c r="U178" s="76"/>
      <c r="V178" s="76"/>
      <c r="W178" s="76"/>
      <c r="X178" s="76"/>
      <c r="Y178" s="76"/>
      <c r="Z178" s="76"/>
      <c r="AB178" s="77" t="s">
        <v>225</v>
      </c>
      <c r="AC178" s="77" t="n">
        <f aca="false">AVERAGE(AC153:AC177)</f>
        <v>206.115397109073</v>
      </c>
      <c r="AD178" s="76"/>
      <c r="AE178" s="77" t="n">
        <f aca="false">AVERAGE(AE153:AE177)</f>
        <v>17.4725371293995</v>
      </c>
      <c r="AF178" s="76"/>
      <c r="AG178" s="79" t="n">
        <f aca="false">AVERAGE(AG153:AG177)</f>
        <v>0.641898893625018</v>
      </c>
      <c r="AH178" s="76"/>
      <c r="AI178" s="79" t="n">
        <f aca="false">AVERAGE(AI153:AI177)</f>
        <v>0.159327226524575</v>
      </c>
      <c r="AJ178" s="76"/>
      <c r="AK178" s="79" t="n">
        <f aca="false">AVERAGE(AK153:AK177)</f>
        <v>0.433868601828838</v>
      </c>
      <c r="AL178" s="76"/>
      <c r="AM178" s="79" t="n">
        <f aca="false">SUM(AM153:AM177)</f>
        <v>2.84050124607881</v>
      </c>
      <c r="AO178" s="72" t="n">
        <f aca="false">SUM(AO151:AO177)</f>
        <v>0.00987362905710696</v>
      </c>
      <c r="AP178" s="74" t="n">
        <f aca="false">SUM(AP151:AP177)</f>
        <v>106730.257117317</v>
      </c>
      <c r="AQ178" s="72" t="n">
        <f aca="false">SUM(AQ151:AQ177)</f>
        <v>0.147075695694606</v>
      </c>
      <c r="AR178" s="74" t="n">
        <f aca="false">SUM(AR151:AR177)</f>
        <v>1589833.55829989</v>
      </c>
      <c r="AS178" s="72" t="n">
        <f aca="false">SUM(AS151:AS177)</f>
        <v>0.231899414113025</v>
      </c>
      <c r="AT178" s="74" t="n">
        <f aca="false">SUM(AT151:AT177)</f>
        <v>2506746.39997975</v>
      </c>
      <c r="AU178" s="72" t="n">
        <f aca="false">SUM(AU151:AU177)</f>
        <v>0.256457805950087</v>
      </c>
      <c r="AV178" s="74" t="n">
        <f aca="false">SUM(AV151:AV177)</f>
        <v>2772213.48001662</v>
      </c>
      <c r="AW178" s="72" t="n">
        <f aca="false">SUM(AW151:AW177)</f>
        <v>0.354693455185176</v>
      </c>
      <c r="AX178" s="74" t="n">
        <f aca="false">SUM(AX151:AX177)</f>
        <v>3834104.30458642</v>
      </c>
    </row>
    <row r="179" s="30" customFormat="true" ht="13.8" hidden="false" customHeight="false" outlineLevel="0" collapsed="false">
      <c r="A179" s="31" t="s">
        <v>50</v>
      </c>
      <c r="B179" s="82"/>
      <c r="C179" s="82"/>
      <c r="D179" s="82"/>
      <c r="E179" s="82"/>
      <c r="F179" s="82"/>
      <c r="G179" s="82"/>
      <c r="H179" s="82"/>
      <c r="I179" s="81"/>
      <c r="J179" s="82"/>
      <c r="K179" s="86"/>
      <c r="L179" s="82"/>
      <c r="M179" s="86"/>
      <c r="N179" s="82"/>
      <c r="O179" s="82"/>
      <c r="Q179" s="82"/>
      <c r="S179" s="81"/>
      <c r="T179" s="81"/>
      <c r="U179" s="81"/>
      <c r="V179" s="81"/>
      <c r="W179" s="81"/>
      <c r="X179" s="81"/>
      <c r="Y179" s="81"/>
      <c r="Z179" s="81"/>
      <c r="AB179" s="77" t="s">
        <v>226</v>
      </c>
      <c r="AC179" s="77" t="n">
        <f aca="false">_xlfn.STDEV.P(AC153:AC177)</f>
        <v>76.5119465364527</v>
      </c>
      <c r="AD179" s="76"/>
      <c r="AE179" s="77" t="n">
        <f aca="false">_xlfn.STDEV.P(AE153:AE177)</f>
        <v>4.41181313175147</v>
      </c>
      <c r="AF179" s="76"/>
      <c r="AG179" s="79" t="n">
        <f aca="false">_xlfn.STDEV.P(AG153:AG177)</f>
        <v>0.12841342930389</v>
      </c>
      <c r="AH179" s="76"/>
      <c r="AI179" s="79" t="n">
        <f aca="false">_xlfn.STDEV.P(AI153:AI177)</f>
        <v>0.127506738808283</v>
      </c>
      <c r="AJ179" s="76"/>
      <c r="AK179" s="79" t="n">
        <f aca="false">_xlfn.STDEV.P(AK153:AK177)</f>
        <v>0.286946673511762</v>
      </c>
      <c r="AL179" s="76"/>
      <c r="AM179" s="79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MI179" s="96"/>
      <c r="AMJ179" s="96"/>
    </row>
    <row r="180" s="30" customFormat="true" ht="13.8" hidden="false" customHeight="false" outlineLevel="0" collapsed="false">
      <c r="A180" s="31" t="s">
        <v>51</v>
      </c>
      <c r="B180" s="82"/>
      <c r="C180" s="82"/>
      <c r="D180" s="82"/>
      <c r="E180" s="82"/>
      <c r="F180" s="82"/>
      <c r="G180" s="82"/>
      <c r="H180" s="82"/>
      <c r="I180" s="83"/>
      <c r="J180" s="82"/>
      <c r="K180" s="86"/>
      <c r="L180" s="82"/>
      <c r="M180" s="86"/>
      <c r="N180" s="82"/>
      <c r="O180" s="82"/>
      <c r="Q180" s="82"/>
      <c r="S180" s="81"/>
      <c r="T180" s="81"/>
      <c r="U180" s="81"/>
      <c r="V180" s="81"/>
      <c r="W180" s="81"/>
      <c r="X180" s="81"/>
      <c r="Y180" s="81"/>
      <c r="Z180" s="81"/>
      <c r="AMI180" s="96"/>
      <c r="AMJ180" s="96"/>
    </row>
    <row r="181" customFormat="false" ht="13.8" hidden="false" customHeight="false" outlineLevel="0" collapsed="false">
      <c r="A181" s="84"/>
      <c r="I181" s="25"/>
      <c r="S181" s="25"/>
      <c r="T181" s="25"/>
      <c r="U181" s="25"/>
      <c r="V181" s="25"/>
      <c r="W181" s="25"/>
      <c r="X181" s="25"/>
      <c r="Y181" s="25"/>
      <c r="Z181" s="25"/>
    </row>
    <row r="182" customFormat="false" ht="13.8" hidden="false" customHeight="false" outlineLevel="0" collapsed="false">
      <c r="A182" s="40" t="s">
        <v>70</v>
      </c>
      <c r="B182" s="90"/>
      <c r="C182" s="90"/>
      <c r="D182" s="90"/>
      <c r="E182" s="90"/>
      <c r="F182" s="90"/>
      <c r="G182" s="90"/>
      <c r="H182" s="90"/>
      <c r="I182" s="40"/>
      <c r="J182" s="40"/>
      <c r="S182" s="40"/>
      <c r="T182" s="40"/>
      <c r="U182" s="40"/>
      <c r="V182" s="40"/>
      <c r="W182" s="40"/>
      <c r="X182" s="40"/>
      <c r="Y182" s="40"/>
      <c r="Z182" s="40"/>
    </row>
    <row r="183" customFormat="false" ht="12.75" hidden="false" customHeight="true" outlineLevel="0" collapsed="false">
      <c r="A183" s="40" t="s">
        <v>114</v>
      </c>
      <c r="B183" s="40"/>
      <c r="C183" s="40"/>
      <c r="D183" s="40"/>
      <c r="E183" s="40"/>
      <c r="F183" s="40"/>
      <c r="G183" s="40"/>
      <c r="H183" s="40"/>
      <c r="I183" s="40"/>
      <c r="J183" s="40"/>
      <c r="S183" s="40"/>
      <c r="T183" s="40"/>
      <c r="U183" s="40"/>
      <c r="V183" s="40"/>
      <c r="W183" s="40"/>
      <c r="X183" s="40"/>
      <c r="Y183" s="40"/>
      <c r="Z183" s="40"/>
    </row>
    <row r="184" customFormat="false" ht="15.8" hidden="false" customHeight="true" outlineLevel="0" collapsed="false">
      <c r="A184" s="41" t="s">
        <v>8</v>
      </c>
      <c r="B184" s="91" t="s">
        <v>206</v>
      </c>
      <c r="C184" s="91"/>
      <c r="D184" s="91"/>
      <c r="E184" s="91"/>
      <c r="F184" s="91"/>
      <c r="G184" s="91"/>
      <c r="H184" s="91"/>
      <c r="I184" s="41" t="s">
        <v>10</v>
      </c>
      <c r="J184" s="43" t="s">
        <v>11</v>
      </c>
      <c r="K184" s="44" t="s">
        <v>207</v>
      </c>
      <c r="L184" s="43" t="s">
        <v>208</v>
      </c>
      <c r="M184" s="44" t="s">
        <v>209</v>
      </c>
      <c r="N184" s="43" t="s">
        <v>12</v>
      </c>
      <c r="O184" s="43" t="s">
        <v>210</v>
      </c>
      <c r="P184" s="41" t="s">
        <v>211</v>
      </c>
      <c r="Q184" s="43" t="s">
        <v>212</v>
      </c>
      <c r="S184" s="45" t="s">
        <v>206</v>
      </c>
      <c r="T184" s="45"/>
      <c r="U184" s="45"/>
      <c r="V184" s="45"/>
      <c r="W184" s="45"/>
      <c r="X184" s="45"/>
      <c r="Y184" s="45"/>
      <c r="Z184" s="45"/>
      <c r="AC184" s="46" t="s">
        <v>214</v>
      </c>
      <c r="AD184" s="46"/>
      <c r="AE184" s="46" t="s">
        <v>215</v>
      </c>
      <c r="AF184" s="46"/>
      <c r="AG184" s="46" t="s">
        <v>216</v>
      </c>
      <c r="AH184" s="46"/>
      <c r="AI184" s="46" t="s">
        <v>217</v>
      </c>
      <c r="AJ184" s="46"/>
      <c r="AK184" s="46" t="s">
        <v>218</v>
      </c>
      <c r="AL184" s="46"/>
      <c r="AM184" s="47" t="s">
        <v>219</v>
      </c>
      <c r="AO184" s="46" t="s">
        <v>214</v>
      </c>
      <c r="AP184" s="46"/>
      <c r="AQ184" s="46" t="s">
        <v>215</v>
      </c>
      <c r="AR184" s="46"/>
      <c r="AS184" s="46" t="s">
        <v>216</v>
      </c>
      <c r="AT184" s="46"/>
      <c r="AU184" s="46" t="s">
        <v>217</v>
      </c>
      <c r="AV184" s="46"/>
      <c r="AW184" s="47" t="s">
        <v>218</v>
      </c>
      <c r="AX184" s="47"/>
    </row>
    <row r="185" customFormat="false" ht="37.3" hidden="false" customHeight="false" outlineLevel="0" collapsed="false">
      <c r="A185" s="41"/>
      <c r="B185" s="92" t="s">
        <v>115</v>
      </c>
      <c r="C185" s="92" t="s">
        <v>116</v>
      </c>
      <c r="D185" s="92" t="s">
        <v>117</v>
      </c>
      <c r="E185" s="92" t="s">
        <v>118</v>
      </c>
      <c r="F185" s="92" t="s">
        <v>119</v>
      </c>
      <c r="G185" s="92" t="s">
        <v>120</v>
      </c>
      <c r="H185" s="92" t="s">
        <v>121</v>
      </c>
      <c r="I185" s="41"/>
      <c r="J185" s="43"/>
      <c r="K185" s="44"/>
      <c r="L185" s="43"/>
      <c r="M185" s="44"/>
      <c r="N185" s="43"/>
      <c r="O185" s="43"/>
      <c r="P185" s="41"/>
      <c r="Q185" s="43"/>
      <c r="S185" s="46" t="s">
        <v>115</v>
      </c>
      <c r="T185" s="46" t="s">
        <v>116</v>
      </c>
      <c r="U185" s="46" t="s">
        <v>117</v>
      </c>
      <c r="V185" s="46" t="s">
        <v>118</v>
      </c>
      <c r="W185" s="46" t="s">
        <v>119</v>
      </c>
      <c r="X185" s="46" t="s">
        <v>120</v>
      </c>
      <c r="Y185" s="46" t="s">
        <v>121</v>
      </c>
      <c r="Z185" s="41" t="s">
        <v>21</v>
      </c>
      <c r="AC185" s="46" t="s">
        <v>220</v>
      </c>
      <c r="AD185" s="46" t="s">
        <v>221</v>
      </c>
      <c r="AE185" s="46" t="s">
        <v>220</v>
      </c>
      <c r="AF185" s="46" t="s">
        <v>221</v>
      </c>
      <c r="AG185" s="46" t="s">
        <v>220</v>
      </c>
      <c r="AH185" s="46" t="s">
        <v>221</v>
      </c>
      <c r="AI185" s="46" t="s">
        <v>220</v>
      </c>
      <c r="AJ185" s="46" t="s">
        <v>221</v>
      </c>
      <c r="AK185" s="46" t="s">
        <v>220</v>
      </c>
      <c r="AL185" s="46" t="s">
        <v>221</v>
      </c>
      <c r="AM185" s="48" t="s">
        <v>222</v>
      </c>
      <c r="AO185" s="46" t="s">
        <v>223</v>
      </c>
      <c r="AP185" s="46" t="s">
        <v>224</v>
      </c>
      <c r="AQ185" s="46" t="s">
        <v>223</v>
      </c>
      <c r="AR185" s="46" t="s">
        <v>224</v>
      </c>
      <c r="AS185" s="46" t="s">
        <v>223</v>
      </c>
      <c r="AT185" s="46" t="s">
        <v>224</v>
      </c>
      <c r="AU185" s="46" t="s">
        <v>223</v>
      </c>
      <c r="AV185" s="46" t="s">
        <v>224</v>
      </c>
      <c r="AW185" s="46" t="s">
        <v>223</v>
      </c>
      <c r="AX185" s="48" t="s">
        <v>224</v>
      </c>
    </row>
    <row r="186" customFormat="false" ht="13.8" hidden="false" customHeight="false" outlineLevel="0" collapsed="false">
      <c r="A186" s="49" t="s">
        <v>79</v>
      </c>
      <c r="B186" s="52"/>
      <c r="C186" s="52"/>
      <c r="D186" s="52"/>
      <c r="E186" s="52"/>
      <c r="F186" s="52"/>
      <c r="G186" s="52"/>
      <c r="H186" s="52"/>
      <c r="I186" s="51" t="n">
        <f aca="false">AO186+AQ186+AS186+AU186+AW186</f>
        <v>0.129260026110301</v>
      </c>
      <c r="J186" s="52" t="n">
        <f aca="false">ROUND(AP186+AR186+AT186+AV186+AX186,0)</f>
        <v>1346101</v>
      </c>
      <c r="K186" s="51" t="n">
        <f aca="false">I186-DatosMinisterio!J186</f>
        <v>0</v>
      </c>
      <c r="L186" s="52" t="n">
        <f aca="false">J186-DatosMinisterio!K186</f>
        <v>0</v>
      </c>
      <c r="M186" s="54" t="n">
        <f aca="false">P219/P$244</f>
        <v>0.189826788952049</v>
      </c>
      <c r="N186" s="53" t="n">
        <f aca="false">ROUND((N$211*M186),0)</f>
        <v>37559907</v>
      </c>
      <c r="O186" s="53" t="n">
        <f aca="false">N186-DatosMinisterio!L186</f>
        <v>3</v>
      </c>
      <c r="P186" s="55" t="n">
        <f aca="false">N186+J186</f>
        <v>38906008</v>
      </c>
      <c r="Q186" s="53" t="n">
        <f aca="false">P186-DatosMinisterio!M186</f>
        <v>3</v>
      </c>
      <c r="S186" s="56" t="n">
        <f aca="false">B186+DatosMinisterio!B186</f>
        <v>27618</v>
      </c>
      <c r="T186" s="56" t="n">
        <f aca="false">C186+DatosMinisterio!C186</f>
        <v>69</v>
      </c>
      <c r="U186" s="56" t="n">
        <f aca="false">D186+DatosMinisterio!D186</f>
        <v>2057.64318181818</v>
      </c>
      <c r="V186" s="56" t="n">
        <f aca="false">E186+DatosMinisterio!E186</f>
        <v>1376.31045454545</v>
      </c>
      <c r="W186" s="56" t="n">
        <f aca="false">F186+DatosMinisterio!F186</f>
        <v>937</v>
      </c>
      <c r="X186" s="56" t="n">
        <f aca="false">G186+DatosMinisterio!G186</f>
        <v>1878</v>
      </c>
      <c r="Y186" s="56" t="n">
        <f aca="false">H186+DatosMinisterio!H186</f>
        <v>226</v>
      </c>
      <c r="Z186" s="56" t="n">
        <f aca="false">X186+0.33*Y186</f>
        <v>1952.58</v>
      </c>
      <c r="AC186" s="57" t="n">
        <f aca="false">IF(T186&gt;0,S186/T186,0)</f>
        <v>400.260869565217</v>
      </c>
      <c r="AD186" s="58" t="n">
        <f aca="false">EXP((((AC186-AC$211)/AC$212+2)/4-1.9)^3)</f>
        <v>0.514383189177013</v>
      </c>
      <c r="AE186" s="59" t="n">
        <f aca="false">S186/U186</f>
        <v>13.422152219607</v>
      </c>
      <c r="AF186" s="58" t="n">
        <f aca="false">EXP((((AE186-AE$211)/AE$212+2)/4-1.9)^3)</f>
        <v>0.0104741152533134</v>
      </c>
      <c r="AG186" s="58" t="n">
        <f aca="false">V186/U186</f>
        <v>0.668877124424124</v>
      </c>
      <c r="AH186" s="58" t="n">
        <f aca="false">EXP((((AG186-AG$211)/AG$212+2)/4-1.9)^3)</f>
        <v>0.0999522664043321</v>
      </c>
      <c r="AI186" s="58" t="n">
        <f aca="false">W186/U186</f>
        <v>0.455375357729442</v>
      </c>
      <c r="AJ186" s="58" t="n">
        <f aca="false">EXP((((AI186-AI$211)/AI$212+2)/4-1.9)^3)</f>
        <v>0.636850830883795</v>
      </c>
      <c r="AK186" s="58" t="n">
        <f aca="false">Z186/U186</f>
        <v>0.948940038415531</v>
      </c>
      <c r="AL186" s="58" t="n">
        <f aca="false">EXP((((AK186-AK$211)/AK$212+2)/4-1.9)^3)</f>
        <v>0.506524921362667</v>
      </c>
      <c r="AM186" s="58" t="n">
        <f aca="false">0.01*AD186+0.15*AF186+0.24*AH186+0.25*AJ186+0.35*AL186</f>
        <v>0.367199923314689</v>
      </c>
      <c r="AO186" s="51" t="n">
        <f aca="false">0.01*AD186/$AM$211</f>
        <v>0.00181070801604551</v>
      </c>
      <c r="AP186" s="52" t="n">
        <f aca="false">AO186*$J$211</f>
        <v>18856.5322082964</v>
      </c>
      <c r="AQ186" s="51" t="n">
        <f aca="false">0.15*AF186/$AM$211</f>
        <v>0.000553057472985358</v>
      </c>
      <c r="AR186" s="52" t="n">
        <f aca="false">AQ186*$J$211</f>
        <v>5759.48521792222</v>
      </c>
      <c r="AS186" s="51" t="n">
        <f aca="false">0.24*AH186/$AM$211</f>
        <v>0.00844433677343802</v>
      </c>
      <c r="AT186" s="52" t="n">
        <f aca="false">AS186*$J$211</f>
        <v>87938.4787249062</v>
      </c>
      <c r="AU186" s="51" t="n">
        <f aca="false">0.25*AJ186/$AM$211</f>
        <v>0.0560453242237327</v>
      </c>
      <c r="AV186" s="52" t="n">
        <f aca="false">AU186*$J$211</f>
        <v>583650.40193353</v>
      </c>
      <c r="AW186" s="51" t="n">
        <f aca="false">0.35*AL186/$AM$211</f>
        <v>0.0624065996240993</v>
      </c>
      <c r="AX186" s="52" t="n">
        <f aca="false">AW186*$J$211</f>
        <v>649896.087825408</v>
      </c>
    </row>
    <row r="187" customFormat="false" ht="13.8" hidden="false" customHeight="false" outlineLevel="0" collapsed="false">
      <c r="A187" s="60" t="s">
        <v>80</v>
      </c>
      <c r="B187" s="53"/>
      <c r="C187" s="53"/>
      <c r="D187" s="53"/>
      <c r="E187" s="53"/>
      <c r="F187" s="53"/>
      <c r="G187" s="53"/>
      <c r="H187" s="53"/>
      <c r="I187" s="54" t="n">
        <f aca="false">AO187+AQ187+AS187+AU187+AW187</f>
        <v>0.100445497003692</v>
      </c>
      <c r="J187" s="53" t="n">
        <f aca="false">ROUND(AP187+AR187+AT187+AV187+AX187,0)</f>
        <v>1046029</v>
      </c>
      <c r="K187" s="54" t="n">
        <f aca="false">I187-DatosMinisterio!J187</f>
        <v>-1.13797860024079E-015</v>
      </c>
      <c r="L187" s="53" t="n">
        <f aca="false">J187-DatosMinisterio!K187</f>
        <v>0</v>
      </c>
      <c r="M187" s="54" t="n">
        <f aca="false">P220/P$244</f>
        <v>0.121062710182911</v>
      </c>
      <c r="N187" s="53" t="n">
        <f aca="false">ROUND((N$211*M187),0)</f>
        <v>23953964</v>
      </c>
      <c r="O187" s="53" t="n">
        <f aca="false">N187-DatosMinisterio!L187</f>
        <v>0</v>
      </c>
      <c r="P187" s="55" t="n">
        <f aca="false">N187+J187</f>
        <v>24999993</v>
      </c>
      <c r="Q187" s="53" t="n">
        <f aca="false">P187-DatosMinisterio!M187</f>
        <v>0</v>
      </c>
      <c r="S187" s="55" t="n">
        <f aca="false">B187+DatosMinisterio!B187</f>
        <v>23273</v>
      </c>
      <c r="T187" s="55" t="n">
        <f aca="false">C187+DatosMinisterio!C187</f>
        <v>48</v>
      </c>
      <c r="U187" s="55" t="n">
        <f aca="false">D187+DatosMinisterio!D187</f>
        <v>2011.50272727273</v>
      </c>
      <c r="V187" s="55" t="n">
        <f aca="false">E187+DatosMinisterio!E187</f>
        <v>1364.53386363636</v>
      </c>
      <c r="W187" s="55" t="n">
        <f aca="false">F187+DatosMinisterio!F187</f>
        <v>734</v>
      </c>
      <c r="X187" s="55" t="n">
        <f aca="false">G187+DatosMinisterio!G187</f>
        <v>1693</v>
      </c>
      <c r="Y187" s="55" t="n">
        <f aca="false">H187+DatosMinisterio!H187</f>
        <v>154</v>
      </c>
      <c r="Z187" s="55" t="n">
        <f aca="false">X187+0.33*Y187</f>
        <v>1743.82</v>
      </c>
      <c r="AC187" s="61" t="n">
        <f aca="false">IF(T187&gt;0,S187/T187,0)</f>
        <v>484.854166666667</v>
      </c>
      <c r="AD187" s="62" t="n">
        <f aca="false">EXP((((AC187-AC$211)/AC$212+2)/4-1.9)^3)</f>
        <v>0.774265727968242</v>
      </c>
      <c r="AE187" s="63" t="n">
        <f aca="false">S187/U187</f>
        <v>11.5699569702072</v>
      </c>
      <c r="AF187" s="62" t="n">
        <f aca="false">EXP((((AE187-AE$211)/AE$212+2)/4-1.9)^3)</f>
        <v>0.0041895626798506</v>
      </c>
      <c r="AG187" s="62" t="n">
        <f aca="false">V187/U187</f>
        <v>0.678365405691717</v>
      </c>
      <c r="AH187" s="62" t="n">
        <f aca="false">EXP((((AG187-AG$211)/AG$212+2)/4-1.9)^3)</f>
        <v>0.10987808184795</v>
      </c>
      <c r="AI187" s="62" t="n">
        <f aca="false">W187/U187</f>
        <v>0.364901319818335</v>
      </c>
      <c r="AJ187" s="62" t="n">
        <f aca="false">EXP((((AI187-AI$211)/AI$212+2)/4-1.9)^3)</f>
        <v>0.418720370301963</v>
      </c>
      <c r="AK187" s="62" t="n">
        <f aca="false">Z187/U187</f>
        <v>0.866924004803282</v>
      </c>
      <c r="AL187" s="62" t="n">
        <f aca="false">EXP((((AK187-AK$211)/AK$212+2)/4-1.9)^3)</f>
        <v>0.416920347986195</v>
      </c>
      <c r="AM187" s="62" t="n">
        <f aca="false">0.01*AD187+0.15*AF187+0.24*AH187+0.25*AJ187+0.35*AL187</f>
        <v>0.285344045695827</v>
      </c>
      <c r="AO187" s="54" t="n">
        <f aca="false">0.01*AD187/$AM$211</f>
        <v>0.00272553456193716</v>
      </c>
      <c r="AP187" s="53" t="n">
        <f aca="false">AO187*$J$211</f>
        <v>28383.4443745574</v>
      </c>
      <c r="AQ187" s="54" t="n">
        <f aca="false">0.15*AF187/$AM$211</f>
        <v>0.000221218584347632</v>
      </c>
      <c r="AR187" s="53" t="n">
        <f aca="false">AQ187*$J$211</f>
        <v>2303.74821553781</v>
      </c>
      <c r="AS187" s="54" t="n">
        <f aca="false">0.24*AH187/$AM$211</f>
        <v>0.00928290633641165</v>
      </c>
      <c r="AT187" s="53" t="n">
        <f aca="false">AS187*$J$211</f>
        <v>96671.2582967573</v>
      </c>
      <c r="AU187" s="54" t="n">
        <f aca="false">0.25*AJ187/$AM$211</f>
        <v>0.0368490041539052</v>
      </c>
      <c r="AV187" s="53" t="n">
        <f aca="false">AU187*$J$211</f>
        <v>383741.844358353</v>
      </c>
      <c r="AW187" s="54" t="n">
        <f aca="false">0.35*AL187/$AM$211</f>
        <v>0.0513668333670903</v>
      </c>
      <c r="AX187" s="53" t="n">
        <f aca="false">AW187*$J$211</f>
        <v>534929.066001541</v>
      </c>
    </row>
    <row r="188" customFormat="false" ht="13.8" hidden="false" customHeight="false" outlineLevel="0" collapsed="false">
      <c r="A188" s="60" t="s">
        <v>81</v>
      </c>
      <c r="B188" s="53"/>
      <c r="C188" s="53"/>
      <c r="D188" s="53"/>
      <c r="E188" s="53"/>
      <c r="F188" s="53"/>
      <c r="G188" s="53"/>
      <c r="H188" s="53"/>
      <c r="I188" s="54" t="n">
        <f aca="false">AO188+AQ188+AS188+AU188+AW188</f>
        <v>0.06731282767107</v>
      </c>
      <c r="J188" s="53" t="n">
        <f aca="false">ROUND(AP188+AR188+AT188+AV188+AX188,0)</f>
        <v>700989</v>
      </c>
      <c r="K188" s="54" t="n">
        <f aca="false">I188-DatosMinisterio!J188</f>
        <v>7.21644966006352E-016</v>
      </c>
      <c r="L188" s="53" t="n">
        <f aca="false">J188-DatosMinisterio!K188</f>
        <v>0</v>
      </c>
      <c r="M188" s="54" t="n">
        <f aca="false">P221/P$244</f>
        <v>0.0734603900512762</v>
      </c>
      <c r="N188" s="53" t="n">
        <f aca="false">ROUND((N$211*M188),0)</f>
        <v>14535174</v>
      </c>
      <c r="O188" s="53" t="n">
        <f aca="false">N188-DatosMinisterio!L188</f>
        <v>0</v>
      </c>
      <c r="P188" s="55" t="n">
        <f aca="false">N188+J188</f>
        <v>15236163</v>
      </c>
      <c r="Q188" s="53" t="n">
        <f aca="false">P188-DatosMinisterio!M188</f>
        <v>0</v>
      </c>
      <c r="S188" s="55" t="n">
        <f aca="false">B188+DatosMinisterio!B188</f>
        <v>24450</v>
      </c>
      <c r="T188" s="55" t="n">
        <f aca="false">C188+DatosMinisterio!C188</f>
        <v>92</v>
      </c>
      <c r="U188" s="55" t="n">
        <f aca="false">D188+DatosMinisterio!D188</f>
        <v>1373.07886363636</v>
      </c>
      <c r="V188" s="55" t="n">
        <f aca="false">E188+DatosMinisterio!E188</f>
        <v>1028.72090909091</v>
      </c>
      <c r="W188" s="55" t="n">
        <f aca="false">F188+DatosMinisterio!F188</f>
        <v>408</v>
      </c>
      <c r="X188" s="55" t="n">
        <f aca="false">G188+DatosMinisterio!G188</f>
        <v>829</v>
      </c>
      <c r="Y188" s="55" t="n">
        <f aca="false">H188+DatosMinisterio!H188</f>
        <v>50</v>
      </c>
      <c r="Z188" s="55" t="n">
        <f aca="false">X188+0.33*Y188</f>
        <v>845.5</v>
      </c>
      <c r="AC188" s="61" t="n">
        <f aca="false">IF(T188&gt;0,S188/T188,0)</f>
        <v>265.760869565217</v>
      </c>
      <c r="AD188" s="62" t="n">
        <f aca="false">EXP((((AC188-AC$211)/AC$212+2)/4-1.9)^3)</f>
        <v>0.141127633575639</v>
      </c>
      <c r="AE188" s="63" t="n">
        <f aca="false">S188/U188</f>
        <v>17.806697523002</v>
      </c>
      <c r="AF188" s="62" t="n">
        <f aca="false">EXP((((AE188-AE$211)/AE$212+2)/4-1.9)^3)</f>
        <v>0.0602425673743836</v>
      </c>
      <c r="AG188" s="62" t="n">
        <f aca="false">V188/U188</f>
        <v>0.749207446370941</v>
      </c>
      <c r="AH188" s="62" t="n">
        <f aca="false">EXP((((AG188-AG$211)/AG$212+2)/4-1.9)^3)</f>
        <v>0.205539323592656</v>
      </c>
      <c r="AI188" s="62" t="n">
        <f aca="false">W188/U188</f>
        <v>0.297142437193653</v>
      </c>
      <c r="AJ188" s="62" t="n">
        <f aca="false">EXP((((AI188-AI$211)/AI$212+2)/4-1.9)^3)</f>
        <v>0.268524964702587</v>
      </c>
      <c r="AK188" s="62" t="n">
        <f aca="false">Z188/U188</f>
        <v>0.615769437860867</v>
      </c>
      <c r="AL188" s="62" t="n">
        <f aca="false">EXP((((AK188-AK$211)/AK$212+2)/4-1.9)^3)</f>
        <v>0.183751201377079</v>
      </c>
      <c r="AM188" s="62" t="n">
        <f aca="false">0.01*AD188+0.15*AF188+0.24*AH188+0.25*AJ188+0.35*AL188</f>
        <v>0.191221260761776</v>
      </c>
      <c r="AO188" s="54" t="n">
        <f aca="false">0.01*AD188/$AM$211</f>
        <v>0.00049679099701877</v>
      </c>
      <c r="AP188" s="53" t="n">
        <f aca="false">AO188*$J$211</f>
        <v>5173.53176385377</v>
      </c>
      <c r="AQ188" s="54" t="n">
        <f aca="false">0.15*AF188/$AM$211</f>
        <v>0.00318094667401019</v>
      </c>
      <c r="AR188" s="53" t="n">
        <f aca="false">AQ188*$J$211</f>
        <v>33126.0605684747</v>
      </c>
      <c r="AS188" s="54" t="n">
        <f aca="false">0.24*AH188/$AM$211</f>
        <v>0.0173647214919562</v>
      </c>
      <c r="AT188" s="53" t="n">
        <f aca="false">AS188*$J$211</f>
        <v>180834.473145083</v>
      </c>
      <c r="AU188" s="54" t="n">
        <f aca="false">0.25*AJ188/$AM$211</f>
        <v>0.0236312303903847</v>
      </c>
      <c r="AV188" s="53" t="n">
        <f aca="false">AU188*$J$211</f>
        <v>246093.270162427</v>
      </c>
      <c r="AW188" s="54" t="n">
        <f aca="false">0.35*AL188/$AM$211</f>
        <v>0.0226391381177001</v>
      </c>
      <c r="AX188" s="53" t="n">
        <f aca="false">AW188*$J$211</f>
        <v>235761.720443917</v>
      </c>
    </row>
    <row r="189" customFormat="false" ht="13.8" hidden="false" customHeight="false" outlineLevel="0" collapsed="false">
      <c r="A189" s="60" t="s">
        <v>82</v>
      </c>
      <c r="B189" s="53"/>
      <c r="C189" s="53"/>
      <c r="D189" s="53"/>
      <c r="E189" s="53"/>
      <c r="F189" s="53"/>
      <c r="G189" s="53"/>
      <c r="H189" s="53"/>
      <c r="I189" s="54" t="n">
        <f aca="false">AO189+AQ189+AS189+AU189+AW189</f>
        <v>0.0761166856006748</v>
      </c>
      <c r="J189" s="53" t="n">
        <f aca="false">ROUND(AP189+AR189+AT189+AV189+AX189,0)</f>
        <v>792672</v>
      </c>
      <c r="K189" s="54" t="n">
        <f aca="false">I189-DatosMinisterio!J189</f>
        <v>0</v>
      </c>
      <c r="L189" s="53" t="n">
        <f aca="false">J189-DatosMinisterio!K189</f>
        <v>0</v>
      </c>
      <c r="M189" s="54" t="n">
        <f aca="false">P222/P$244</f>
        <v>0.0572568203789492</v>
      </c>
      <c r="N189" s="53" t="n">
        <f aca="false">ROUND((N$211*M189),0)</f>
        <v>11329069</v>
      </c>
      <c r="O189" s="53" t="n">
        <f aca="false">N189-DatosMinisterio!L189</f>
        <v>-2</v>
      </c>
      <c r="P189" s="55" t="n">
        <f aca="false">N189+J189</f>
        <v>12121741</v>
      </c>
      <c r="Q189" s="53" t="n">
        <f aca="false">P189-DatosMinisterio!M189</f>
        <v>-2</v>
      </c>
      <c r="S189" s="55" t="n">
        <f aca="false">B189+DatosMinisterio!B189</f>
        <v>13417</v>
      </c>
      <c r="T189" s="55" t="n">
        <f aca="false">C189+DatosMinisterio!C189</f>
        <v>51</v>
      </c>
      <c r="U189" s="55" t="n">
        <f aca="false">D189+DatosMinisterio!D189</f>
        <v>603.412272727273</v>
      </c>
      <c r="V189" s="55" t="n">
        <f aca="false">E189+DatosMinisterio!E189</f>
        <v>458.718181818182</v>
      </c>
      <c r="W189" s="55" t="n">
        <f aca="false">F189+DatosMinisterio!F189</f>
        <v>184</v>
      </c>
      <c r="X189" s="55" t="n">
        <f aca="false">G189+DatosMinisterio!G189</f>
        <v>342</v>
      </c>
      <c r="Y189" s="55" t="n">
        <f aca="false">H189+DatosMinisterio!H189</f>
        <v>49</v>
      </c>
      <c r="Z189" s="55" t="n">
        <f aca="false">X189+0.33*Y189</f>
        <v>358.17</v>
      </c>
      <c r="AC189" s="61" t="n">
        <f aca="false">IF(T189&gt;0,S189/T189,0)</f>
        <v>263.078431372549</v>
      </c>
      <c r="AD189" s="62" t="n">
        <f aca="false">EXP((((AC189-AC$211)/AC$212+2)/4-1.9)^3)</f>
        <v>0.136186433403352</v>
      </c>
      <c r="AE189" s="63" t="n">
        <f aca="false">S189/U189</f>
        <v>22.2352123190311</v>
      </c>
      <c r="AF189" s="62" t="n">
        <f aca="false">EXP((((AE189-AE$211)/AE$212+2)/4-1.9)^3)</f>
        <v>0.208716603040045</v>
      </c>
      <c r="AG189" s="62" t="n">
        <f aca="false">V189/U189</f>
        <v>0.760206914163164</v>
      </c>
      <c r="AH189" s="62" t="n">
        <f aca="false">EXP((((AG189-AG$211)/AG$212+2)/4-1.9)^3)</f>
        <v>0.223791786495571</v>
      </c>
      <c r="AI189" s="62" t="n">
        <f aca="false">W189/U189</f>
        <v>0.304932478698794</v>
      </c>
      <c r="AJ189" s="62" t="n">
        <f aca="false">EXP((((AI189-AI$211)/AI$212+2)/4-1.9)^3)</f>
        <v>0.284382865429997</v>
      </c>
      <c r="AK189" s="62" t="n">
        <f aca="false">Z189/U189</f>
        <v>0.593574271171451</v>
      </c>
      <c r="AL189" s="62" t="n">
        <f aca="false">EXP((((AK189-AK$211)/AK$212+2)/4-1.9)^3)</f>
        <v>0.167874362984132</v>
      </c>
      <c r="AM189" s="62" t="n">
        <f aca="false">0.01*AD189+0.15*AF189+0.24*AH189+0.25*AJ189+0.35*AL189</f>
        <v>0.216231126950923</v>
      </c>
      <c r="AO189" s="54" t="n">
        <f aca="false">0.01*AD189/$AM$211</f>
        <v>0.000479397211706384</v>
      </c>
      <c r="AP189" s="53" t="n">
        <f aca="false">AO189*$J$211</f>
        <v>4992.39462298912</v>
      </c>
      <c r="AQ189" s="54" t="n">
        <f aca="false">0.15*AF189/$AM$211</f>
        <v>0.0110207186245062</v>
      </c>
      <c r="AR189" s="53" t="n">
        <f aca="false">AQ189*$J$211</f>
        <v>114768.661683745</v>
      </c>
      <c r="AS189" s="54" t="n">
        <f aca="false">0.24*AH189/$AM$211</f>
        <v>0.0189067569979187</v>
      </c>
      <c r="AT189" s="53" t="n">
        <f aca="false">AS189*$J$211</f>
        <v>196893.076700626</v>
      </c>
      <c r="AU189" s="54" t="n">
        <f aca="false">0.25*AJ189/$AM$211</f>
        <v>0.0250267866881477</v>
      </c>
      <c r="AV189" s="53" t="n">
        <f aca="false">AU189*$J$211</f>
        <v>260626.453891701</v>
      </c>
      <c r="AW189" s="54" t="n">
        <f aca="false">0.35*AL189/$AM$211</f>
        <v>0.0206830260783958</v>
      </c>
      <c r="AX189" s="53" t="n">
        <f aca="false">AW189*$J$211</f>
        <v>215390.965277806</v>
      </c>
    </row>
    <row r="190" customFormat="false" ht="13.8" hidden="false" customHeight="false" outlineLevel="0" collapsed="false">
      <c r="A190" s="60" t="s">
        <v>83</v>
      </c>
      <c r="B190" s="53"/>
      <c r="C190" s="53"/>
      <c r="D190" s="53"/>
      <c r="E190" s="53"/>
      <c r="F190" s="53"/>
      <c r="G190" s="53"/>
      <c r="H190" s="53"/>
      <c r="I190" s="54" t="n">
        <f aca="false">AO190+AQ190+AS190+AU190+AW190</f>
        <v>0.047452957960178</v>
      </c>
      <c r="J190" s="53" t="n">
        <f aca="false">ROUND(AP190+AR190+AT190+AV190+AX190,0)</f>
        <v>494170</v>
      </c>
      <c r="K190" s="54" t="n">
        <f aca="false">I190-DatosMinisterio!J190</f>
        <v>0</v>
      </c>
      <c r="L190" s="53" t="n">
        <f aca="false">J190-DatosMinisterio!K190</f>
        <v>0</v>
      </c>
      <c r="M190" s="54" t="n">
        <f aca="false">P223/P$244</f>
        <v>0.0565421481611162</v>
      </c>
      <c r="N190" s="53" t="n">
        <f aca="false">ROUND((N$211*M190),0)</f>
        <v>11187661</v>
      </c>
      <c r="O190" s="53" t="n">
        <f aca="false">N190-DatosMinisterio!L190</f>
        <v>0</v>
      </c>
      <c r="P190" s="55" t="n">
        <f aca="false">N190+J190</f>
        <v>11681831</v>
      </c>
      <c r="Q190" s="53" t="n">
        <f aca="false">P190-DatosMinisterio!M190</f>
        <v>0</v>
      </c>
      <c r="S190" s="55" t="n">
        <f aca="false">B190+DatosMinisterio!B190</f>
        <v>15303</v>
      </c>
      <c r="T190" s="55" t="n">
        <f aca="false">C190+DatosMinisterio!C190</f>
        <v>65</v>
      </c>
      <c r="U190" s="55" t="n">
        <f aca="false">D190+DatosMinisterio!D190</f>
        <v>635.724090909091</v>
      </c>
      <c r="V190" s="55" t="n">
        <f aca="false">E190+DatosMinisterio!E190</f>
        <v>359.082272727273</v>
      </c>
      <c r="W190" s="55" t="n">
        <f aca="false">F190+DatosMinisterio!F190</f>
        <v>143</v>
      </c>
      <c r="X190" s="55" t="n">
        <f aca="false">G190+DatosMinisterio!G190</f>
        <v>336</v>
      </c>
      <c r="Y190" s="55" t="n">
        <f aca="false">H190+DatosMinisterio!H190</f>
        <v>4</v>
      </c>
      <c r="Z190" s="55" t="n">
        <f aca="false">X190+0.33*Y190</f>
        <v>337.32</v>
      </c>
      <c r="AC190" s="61" t="n">
        <f aca="false">IF(T190&gt;0,S190/T190,0)</f>
        <v>235.430769230769</v>
      </c>
      <c r="AD190" s="62" t="n">
        <f aca="false">EXP((((AC190-AC$211)/AC$212+2)/4-1.9)^3)</f>
        <v>0.0919434483390772</v>
      </c>
      <c r="AE190" s="63" t="n">
        <f aca="false">S190/U190</f>
        <v>24.0717635509401</v>
      </c>
      <c r="AF190" s="62" t="n">
        <f aca="false">EXP((((AE190-AE$211)/AE$212+2)/4-1.9)^3)</f>
        <v>0.306012013553237</v>
      </c>
      <c r="AG190" s="62" t="n">
        <f aca="false">V190/U190</f>
        <v>0.564839806863041</v>
      </c>
      <c r="AH190" s="62" t="n">
        <f aca="false">EXP((((AG190-AG$211)/AG$212+2)/4-1.9)^3)</f>
        <v>0.0294726293673914</v>
      </c>
      <c r="AI190" s="62" t="n">
        <f aca="false">W190/U190</f>
        <v>0.224940350766806</v>
      </c>
      <c r="AJ190" s="62" t="n">
        <f aca="false">EXP((((AI190-AI$211)/AI$212+2)/4-1.9)^3)</f>
        <v>0.144891857473278</v>
      </c>
      <c r="AK190" s="62" t="n">
        <f aca="false">Z190/U190</f>
        <v>0.530607546298315</v>
      </c>
      <c r="AL190" s="62" t="n">
        <f aca="false">EXP((((AK190-AK$211)/AK$212+2)/4-1.9)^3)</f>
        <v>0.127674319768044</v>
      </c>
      <c r="AM190" s="62" t="n">
        <f aca="false">0.01*AD190+0.15*AF190+0.24*AH190+0.25*AJ190+0.35*AL190</f>
        <v>0.134803643851685</v>
      </c>
      <c r="AO190" s="54" t="n">
        <f aca="false">0.01*AD190/$AM$211</f>
        <v>0.000323655092999438</v>
      </c>
      <c r="AP190" s="53" t="n">
        <f aca="false">AO190*$J$211</f>
        <v>3370.51177298685</v>
      </c>
      <c r="AQ190" s="54" t="n">
        <f aca="false">0.15*AF190/$AM$211</f>
        <v>0.0161581409814424</v>
      </c>
      <c r="AR190" s="53" t="n">
        <f aca="false">AQ190*$J$211</f>
        <v>168269.264366643</v>
      </c>
      <c r="AS190" s="54" t="n">
        <f aca="false">0.24*AH190/$AM$211</f>
        <v>0.0024899566255977</v>
      </c>
      <c r="AT190" s="53" t="n">
        <f aca="false">AS190*$J$211</f>
        <v>25930.1593033119</v>
      </c>
      <c r="AU190" s="54" t="n">
        <f aca="false">0.25*AJ190/$AM$211</f>
        <v>0.0127510411161738</v>
      </c>
      <c r="AV190" s="53" t="n">
        <f aca="false">AU190*$J$211</f>
        <v>132788.067079723</v>
      </c>
      <c r="AW190" s="54" t="n">
        <f aca="false">0.35*AL190/$AM$211</f>
        <v>0.0157301641439647</v>
      </c>
      <c r="AX190" s="53" t="n">
        <f aca="false">AW190*$J$211</f>
        <v>163812.356378834</v>
      </c>
    </row>
    <row r="191" customFormat="false" ht="13.8" hidden="false" customHeight="false" outlineLevel="0" collapsed="false">
      <c r="A191" s="60" t="s">
        <v>84</v>
      </c>
      <c r="B191" s="53"/>
      <c r="C191" s="53"/>
      <c r="D191" s="53"/>
      <c r="E191" s="53"/>
      <c r="F191" s="53"/>
      <c r="G191" s="53"/>
      <c r="H191" s="53"/>
      <c r="I191" s="54" t="n">
        <f aca="false">AO191+AQ191+AS191+AU191+AW191</f>
        <v>0.0303396302474881</v>
      </c>
      <c r="J191" s="53" t="n">
        <f aca="false">ROUND(AP191+AR191+AT191+AV191+AX191,0)</f>
        <v>315954</v>
      </c>
      <c r="K191" s="54" t="n">
        <f aca="false">I191-DatosMinisterio!J191</f>
        <v>0</v>
      </c>
      <c r="L191" s="53" t="n">
        <f aca="false">J191-DatosMinisterio!K191</f>
        <v>0</v>
      </c>
      <c r="M191" s="54" t="n">
        <f aca="false">P224/P$244</f>
        <v>0.0605507149854674</v>
      </c>
      <c r="N191" s="53" t="n">
        <f aca="false">ROUND((N$211*M191),0)</f>
        <v>11980813</v>
      </c>
      <c r="O191" s="53" t="n">
        <f aca="false">N191-DatosMinisterio!L191</f>
        <v>0</v>
      </c>
      <c r="P191" s="55" t="n">
        <f aca="false">N191+J191</f>
        <v>12296767</v>
      </c>
      <c r="Q191" s="53" t="n">
        <f aca="false">P191-DatosMinisterio!M191</f>
        <v>0</v>
      </c>
      <c r="S191" s="55" t="n">
        <f aca="false">B191+DatosMinisterio!B191</f>
        <v>18215</v>
      </c>
      <c r="T191" s="55" t="n">
        <f aca="false">C191+DatosMinisterio!C191</f>
        <v>65</v>
      </c>
      <c r="U191" s="55" t="n">
        <f aca="false">D191+DatosMinisterio!D191</f>
        <v>980.007045454545</v>
      </c>
      <c r="V191" s="55" t="n">
        <f aca="false">E191+DatosMinisterio!E191</f>
        <v>625.271363636364</v>
      </c>
      <c r="W191" s="55" t="n">
        <f aca="false">F191+DatosMinisterio!F191</f>
        <v>206</v>
      </c>
      <c r="X191" s="55" t="n">
        <f aca="false">G191+DatosMinisterio!G191</f>
        <v>386</v>
      </c>
      <c r="Y191" s="55" t="n">
        <f aca="false">H191+DatosMinisterio!H191</f>
        <v>41</v>
      </c>
      <c r="Z191" s="55" t="n">
        <f aca="false">X191+0.33*Y191</f>
        <v>399.53</v>
      </c>
      <c r="AC191" s="61" t="n">
        <f aca="false">IF(T191&gt;0,S191/T191,0)</f>
        <v>280.230769230769</v>
      </c>
      <c r="AD191" s="62" t="n">
        <f aca="false">EXP((((AC191-AC$211)/AC$212+2)/4-1.9)^3)</f>
        <v>0.169798645887918</v>
      </c>
      <c r="AE191" s="63" t="n">
        <f aca="false">S191/U191</f>
        <v>18.5866010703541</v>
      </c>
      <c r="AF191" s="62" t="n">
        <f aca="false">EXP((((AE191-AE$211)/AE$212+2)/4-1.9)^3)</f>
        <v>0.0776970392621686</v>
      </c>
      <c r="AG191" s="62" t="n">
        <f aca="false">V191/U191</f>
        <v>0.638027416778776</v>
      </c>
      <c r="AH191" s="62" t="n">
        <f aca="false">EXP((((AG191-AG$211)/AG$212+2)/4-1.9)^3)</f>
        <v>0.0721124670982162</v>
      </c>
      <c r="AI191" s="62" t="n">
        <f aca="false">W191/U191</f>
        <v>0.210202570436066</v>
      </c>
      <c r="AJ191" s="62" t="n">
        <f aca="false">EXP((((AI191-AI$211)/AI$212+2)/4-1.9)^3)</f>
        <v>0.125220796314824</v>
      </c>
      <c r="AK191" s="62" t="n">
        <f aca="false">Z191/U191</f>
        <v>0.407680742554959</v>
      </c>
      <c r="AL191" s="62" t="n">
        <f aca="false">EXP((((AK191-AK$211)/AK$212+2)/4-1.9)^3)</f>
        <v>0.0692103665639453</v>
      </c>
      <c r="AM191" s="62" t="n">
        <f aca="false">0.01*AD191+0.15*AF191+0.24*AH191+0.25*AJ191+0.35*AL191</f>
        <v>0.0861883618278633</v>
      </c>
      <c r="AO191" s="54" t="n">
        <f aca="false">0.01*AD191/$AM$211</f>
        <v>0.000597717374307742</v>
      </c>
      <c r="AP191" s="53" t="n">
        <f aca="false">AO191*$J$211</f>
        <v>6224.5689643034</v>
      </c>
      <c r="AQ191" s="54" t="n">
        <f aca="false">0.15*AF191/$AM$211</f>
        <v>0.00410258309685732</v>
      </c>
      <c r="AR191" s="53" t="n">
        <f aca="false">AQ191*$J$211</f>
        <v>42723.8901123625</v>
      </c>
      <c r="AS191" s="54" t="n">
        <f aca="false">0.24*AH191/$AM$211</f>
        <v>0.00609232766446219</v>
      </c>
      <c r="AT191" s="53" t="n">
        <f aca="false">AS191*$J$211</f>
        <v>63444.8910649428</v>
      </c>
      <c r="AU191" s="54" t="n">
        <f aca="false">0.25*AJ191/$AM$211</f>
        <v>0.0110199120244202</v>
      </c>
      <c r="AV191" s="53" t="n">
        <f aca="false">AU191*$J$211</f>
        <v>114760.261831109</v>
      </c>
      <c r="AW191" s="54" t="n">
        <f aca="false">0.35*AL191/$AM$211</f>
        <v>0.0085270900874407</v>
      </c>
      <c r="AX191" s="53" t="n">
        <f aca="false">AW191*$J$211</f>
        <v>88800.2634615987</v>
      </c>
    </row>
    <row r="192" customFormat="false" ht="13.8" hidden="false" customHeight="false" outlineLevel="0" collapsed="false">
      <c r="A192" s="60" t="s">
        <v>85</v>
      </c>
      <c r="B192" s="53"/>
      <c r="C192" s="53"/>
      <c r="D192" s="53"/>
      <c r="E192" s="53"/>
      <c r="F192" s="53"/>
      <c r="G192" s="53"/>
      <c r="H192" s="53"/>
      <c r="I192" s="54" t="n">
        <f aca="false">AO192+AQ192+AS192+AU192+AW192</f>
        <v>0.0251454481165735</v>
      </c>
      <c r="J192" s="53" t="n">
        <f aca="false">ROUND(AP192+AR192+AT192+AV192+AX192,0)</f>
        <v>261862</v>
      </c>
      <c r="K192" s="54" t="n">
        <f aca="false">I192-DatosMinisterio!J192</f>
        <v>0</v>
      </c>
      <c r="L192" s="53" t="n">
        <f aca="false">J192-DatosMinisterio!K192</f>
        <v>0</v>
      </c>
      <c r="M192" s="54" t="n">
        <f aca="false">P225/P$244</f>
        <v>0.0462043006559172</v>
      </c>
      <c r="N192" s="53" t="n">
        <f aca="false">ROUND((N$211*M192),0)</f>
        <v>9142172</v>
      </c>
      <c r="O192" s="53" t="n">
        <f aca="false">N192-DatosMinisterio!L192</f>
        <v>1</v>
      </c>
      <c r="P192" s="55" t="n">
        <f aca="false">N192+J192</f>
        <v>9404034</v>
      </c>
      <c r="Q192" s="53" t="n">
        <f aca="false">P192-DatosMinisterio!M192</f>
        <v>1</v>
      </c>
      <c r="S192" s="55" t="n">
        <f aca="false">B192+DatosMinisterio!B192</f>
        <v>12165</v>
      </c>
      <c r="T192" s="55" t="n">
        <f aca="false">C192+DatosMinisterio!C192</f>
        <v>59</v>
      </c>
      <c r="U192" s="55" t="n">
        <f aca="false">D192+DatosMinisterio!D192</f>
        <v>896.880681818182</v>
      </c>
      <c r="V192" s="55" t="n">
        <f aca="false">E192+DatosMinisterio!E192</f>
        <v>522.280454545455</v>
      </c>
      <c r="W192" s="55" t="n">
        <f aca="false">F192+DatosMinisterio!F192</f>
        <v>184</v>
      </c>
      <c r="X192" s="55" t="n">
        <f aca="false">G192+DatosMinisterio!G192</f>
        <v>392</v>
      </c>
      <c r="Y192" s="55" t="n">
        <f aca="false">H192+DatosMinisterio!H192</f>
        <v>40</v>
      </c>
      <c r="Z192" s="55" t="n">
        <f aca="false">X192+0.33*Y192</f>
        <v>405.2</v>
      </c>
      <c r="AC192" s="61" t="n">
        <f aca="false">IF(T192&gt;0,S192/T192,0)</f>
        <v>206.186440677966</v>
      </c>
      <c r="AD192" s="62" t="n">
        <f aca="false">EXP((((AC192-AC$211)/AC$212+2)/4-1.9)^3)</f>
        <v>0.0575588882498404</v>
      </c>
      <c r="AE192" s="63" t="n">
        <f aca="false">S192/U192</f>
        <v>13.5636771385674</v>
      </c>
      <c r="AF192" s="62" t="n">
        <f aca="false">EXP((((AE192-AE$211)/AE$212+2)/4-1.9)^3)</f>
        <v>0.011182805650941</v>
      </c>
      <c r="AG192" s="62" t="n">
        <f aca="false">V192/U192</f>
        <v>0.582329918720819</v>
      </c>
      <c r="AH192" s="62" t="n">
        <f aca="false">EXP((((AG192-AG$211)/AG$212+2)/4-1.9)^3)</f>
        <v>0.0370877043382778</v>
      </c>
      <c r="AI192" s="62" t="n">
        <f aca="false">W192/U192</f>
        <v>0.205155494738709</v>
      </c>
      <c r="AJ192" s="62" t="n">
        <f aca="false">EXP((((AI192-AI$211)/AI$212+2)/4-1.9)^3)</f>
        <v>0.118922461035624</v>
      </c>
      <c r="AK192" s="62" t="n">
        <f aca="false">Z192/U192</f>
        <v>0.451788078631114</v>
      </c>
      <c r="AL192" s="62" t="n">
        <f aca="false">EXP((((AK192-AK$211)/AK$212+2)/4-1.9)^3)</f>
        <v>0.0872803826139858</v>
      </c>
      <c r="AM192" s="62" t="n">
        <f aca="false">0.01*AD192+0.15*AF192+0.24*AH192+0.25*AJ192+0.35*AL192</f>
        <v>0.0714328079451273</v>
      </c>
      <c r="AO192" s="54" t="n">
        <f aca="false">0.01*AD192/$AM$211</f>
        <v>0.000202616147925449</v>
      </c>
      <c r="AP192" s="53" t="n">
        <f aca="false">AO192*$J$211</f>
        <v>2110.02430288083</v>
      </c>
      <c r="AQ192" s="54" t="n">
        <f aca="false">0.15*AF192/$AM$211</f>
        <v>0.00059047796254097</v>
      </c>
      <c r="AR192" s="53" t="n">
        <f aca="false">AQ192*$J$211</f>
        <v>6149.17845410541</v>
      </c>
      <c r="AS192" s="54" t="n">
        <f aca="false">0.24*AH192/$AM$211</f>
        <v>0.00313330629561935</v>
      </c>
      <c r="AT192" s="53" t="n">
        <f aca="false">AS192*$J$211</f>
        <v>32629.9384319503</v>
      </c>
      <c r="AU192" s="54" t="n">
        <f aca="false">0.25*AJ192/$AM$211</f>
        <v>0.0104656342788724</v>
      </c>
      <c r="AV192" s="53" t="n">
        <f aca="false">AU192*$J$211</f>
        <v>108988.068816749</v>
      </c>
      <c r="AW192" s="54" t="n">
        <f aca="false">0.35*AL192/$AM$211</f>
        <v>0.0107534134316153</v>
      </c>
      <c r="AX192" s="53" t="n">
        <f aca="false">AW192*$J$211</f>
        <v>111984.972135499</v>
      </c>
    </row>
    <row r="193" customFormat="false" ht="13.8" hidden="false" customHeight="false" outlineLevel="0" collapsed="false">
      <c r="A193" s="60" t="s">
        <v>86</v>
      </c>
      <c r="B193" s="53"/>
      <c r="C193" s="53"/>
      <c r="D193" s="53"/>
      <c r="E193" s="53"/>
      <c r="F193" s="53"/>
      <c r="G193" s="53"/>
      <c r="H193" s="53"/>
      <c r="I193" s="54" t="n">
        <f aca="false">AO193+AQ193+AS193+AU193+AW193</f>
        <v>0.0234788938795746</v>
      </c>
      <c r="J193" s="53" t="n">
        <f aca="false">ROUND(AP193+AR193+AT193+AV193+AX193,0)</f>
        <v>244507</v>
      </c>
      <c r="K193" s="54" t="n">
        <f aca="false">I193-DatosMinisterio!J193</f>
        <v>0</v>
      </c>
      <c r="L193" s="53" t="n">
        <f aca="false">J193-DatosMinisterio!K193</f>
        <v>0</v>
      </c>
      <c r="M193" s="54" t="n">
        <f aca="false">P226/P$244</f>
        <v>0.0456755220996727</v>
      </c>
      <c r="N193" s="53" t="n">
        <f aca="false">ROUND((N$211*M193),0)</f>
        <v>9037546</v>
      </c>
      <c r="O193" s="53" t="n">
        <f aca="false">N193-DatosMinisterio!L193</f>
        <v>1</v>
      </c>
      <c r="P193" s="55" t="n">
        <f aca="false">N193+J193</f>
        <v>9282053</v>
      </c>
      <c r="Q193" s="53" t="n">
        <f aca="false">P193-DatosMinisterio!M193</f>
        <v>1</v>
      </c>
      <c r="S193" s="55" t="n">
        <f aca="false">B193+DatosMinisterio!B193</f>
        <v>9557</v>
      </c>
      <c r="T193" s="55" t="n">
        <f aca="false">C193+DatosMinisterio!C193</f>
        <v>51</v>
      </c>
      <c r="U193" s="55" t="n">
        <f aca="false">D193+DatosMinisterio!D193</f>
        <v>558.524318181818</v>
      </c>
      <c r="V193" s="55" t="n">
        <f aca="false">E193+DatosMinisterio!E193</f>
        <v>340.024545454545</v>
      </c>
      <c r="W193" s="55" t="n">
        <f aca="false">F193+DatosMinisterio!F193</f>
        <v>58</v>
      </c>
      <c r="X193" s="55" t="n">
        <f aca="false">G193+DatosMinisterio!G193</f>
        <v>268</v>
      </c>
      <c r="Y193" s="55" t="n">
        <f aca="false">H193+DatosMinisterio!H193</f>
        <v>28</v>
      </c>
      <c r="Z193" s="55" t="n">
        <f aca="false">X193+0.33*Y193</f>
        <v>277.24</v>
      </c>
      <c r="AC193" s="61" t="n">
        <f aca="false">IF(T193&gt;0,S193/T193,0)</f>
        <v>187.392156862745</v>
      </c>
      <c r="AD193" s="62" t="n">
        <f aca="false">EXP((((AC193-AC$211)/AC$212+2)/4-1.9)^3)</f>
        <v>0.0413312943844293</v>
      </c>
      <c r="AE193" s="63" t="n">
        <f aca="false">S193/U193</f>
        <v>17.1111618400273</v>
      </c>
      <c r="AF193" s="62" t="n">
        <f aca="false">EXP((((AE193-AE$211)/AE$212+2)/4-1.9)^3)</f>
        <v>0.0473555513795667</v>
      </c>
      <c r="AG193" s="62" t="n">
        <f aca="false">V193/U193</f>
        <v>0.608790941388976</v>
      </c>
      <c r="AH193" s="62" t="n">
        <f aca="false">EXP((((AG193-AG$211)/AG$212+2)/4-1.9)^3)</f>
        <v>0.0515033077697482</v>
      </c>
      <c r="AI193" s="62" t="n">
        <f aca="false">W193/U193</f>
        <v>0.103845075517588</v>
      </c>
      <c r="AJ193" s="62" t="n">
        <f aca="false">EXP((((AI193-AI$211)/AI$212+2)/4-1.9)^3)</f>
        <v>0.0349534835659922</v>
      </c>
      <c r="AK193" s="62" t="n">
        <f aca="false">Z193/U193</f>
        <v>0.496379460974069</v>
      </c>
      <c r="AL193" s="62" t="n">
        <f aca="false">EXP((((AK193-AK$211)/AK$212+2)/4-1.9)^3)</f>
        <v>0.108807644335116</v>
      </c>
      <c r="AM193" s="62" t="n">
        <f aca="false">0.01*AD193+0.15*AF193+0.24*AH193+0.25*AJ193+0.35*AL193</f>
        <v>0.0666984859243075</v>
      </c>
      <c r="AO193" s="54" t="n">
        <f aca="false">0.01*AD193/$AM$211</f>
        <v>0.000145492519254297</v>
      </c>
      <c r="AP193" s="53" t="n">
        <f aca="false">AO193*$J$211</f>
        <v>1515.14454626232</v>
      </c>
      <c r="AQ193" s="54" t="n">
        <f aca="false">0.15*AF193/$AM$211</f>
        <v>0.00250048246982257</v>
      </c>
      <c r="AR193" s="53" t="n">
        <f aca="false">AQ193*$J$211</f>
        <v>26039.7743924853</v>
      </c>
      <c r="AS193" s="54" t="n">
        <f aca="false">0.24*AH193/$AM$211</f>
        <v>0.00435118973685354</v>
      </c>
      <c r="AT193" s="53" t="n">
        <f aca="false">AS193*$J$211</f>
        <v>45312.8548006191</v>
      </c>
      <c r="AU193" s="54" t="n">
        <f aca="false">0.25*AJ193/$AM$211</f>
        <v>0.00307604108247195</v>
      </c>
      <c r="AV193" s="53" t="n">
        <f aca="false">AU193*$J$211</f>
        <v>32033.5842287546</v>
      </c>
      <c r="AW193" s="54" t="n">
        <f aca="false">0.35*AL193/$AM$211</f>
        <v>0.0134056880711723</v>
      </c>
      <c r="AX193" s="53" t="n">
        <f aca="false">AW193*$J$211</f>
        <v>139605.495004381</v>
      </c>
    </row>
    <row r="194" customFormat="false" ht="13.8" hidden="false" customHeight="false" outlineLevel="0" collapsed="false">
      <c r="A194" s="60" t="s">
        <v>87</v>
      </c>
      <c r="B194" s="53"/>
      <c r="C194" s="53"/>
      <c r="D194" s="53"/>
      <c r="E194" s="53"/>
      <c r="F194" s="53"/>
      <c r="G194" s="53"/>
      <c r="H194" s="53"/>
      <c r="I194" s="54" t="n">
        <f aca="false">AO194+AQ194+AS194+AU194+AW194</f>
        <v>0.0157503946900847</v>
      </c>
      <c r="J194" s="53" t="n">
        <f aca="false">ROUND(AP194+AR194+AT194+AV194+AX194,0)</f>
        <v>164023</v>
      </c>
      <c r="K194" s="54" t="n">
        <f aca="false">I194-DatosMinisterio!J194</f>
        <v>-1.07552855510562E-016</v>
      </c>
      <c r="L194" s="53" t="n">
        <f aca="false">J194-DatosMinisterio!K194</f>
        <v>0</v>
      </c>
      <c r="M194" s="54" t="n">
        <f aca="false">P227/P$244</f>
        <v>0.0194931637766265</v>
      </c>
      <c r="N194" s="53" t="n">
        <f aca="false">ROUND((N$211*M194),0)</f>
        <v>3856997</v>
      </c>
      <c r="O194" s="53" t="n">
        <f aca="false">N194-DatosMinisterio!L194</f>
        <v>-1</v>
      </c>
      <c r="P194" s="55" t="n">
        <f aca="false">N194+J194</f>
        <v>4021020</v>
      </c>
      <c r="Q194" s="53" t="n">
        <f aca="false">P194-DatosMinisterio!M194</f>
        <v>-1</v>
      </c>
      <c r="S194" s="55" t="n">
        <f aca="false">B194+DatosMinisterio!B194</f>
        <v>15060</v>
      </c>
      <c r="T194" s="55" t="n">
        <f aca="false">C194+DatosMinisterio!C194</f>
        <v>61</v>
      </c>
      <c r="U194" s="55" t="n">
        <f aca="false">D194+DatosMinisterio!D194</f>
        <v>871.540681818182</v>
      </c>
      <c r="V194" s="55" t="n">
        <f aca="false">E194+DatosMinisterio!E194</f>
        <v>484.164545454545</v>
      </c>
      <c r="W194" s="55" t="n">
        <f aca="false">F194+DatosMinisterio!F194</f>
        <v>114</v>
      </c>
      <c r="X194" s="55" t="n">
        <f aca="false">G194+DatosMinisterio!G194</f>
        <v>293</v>
      </c>
      <c r="Y194" s="55" t="n">
        <f aca="false">H194+DatosMinisterio!H194</f>
        <v>32</v>
      </c>
      <c r="Z194" s="55" t="n">
        <f aca="false">X194+0.33*Y194</f>
        <v>303.56</v>
      </c>
      <c r="AC194" s="61" t="n">
        <f aca="false">IF(T194&gt;0,S194/T194,0)</f>
        <v>246.885245901639</v>
      </c>
      <c r="AD194" s="62" t="n">
        <f aca="false">EXP((((AC194-AC$211)/AC$212+2)/4-1.9)^3)</f>
        <v>0.108815523797819</v>
      </c>
      <c r="AE194" s="63" t="n">
        <f aca="false">S194/U194</f>
        <v>17.2797441521402</v>
      </c>
      <c r="AF194" s="62" t="n">
        <f aca="false">EXP((((AE194-AE$211)/AE$212+2)/4-1.9)^3)</f>
        <v>0.0502613790053113</v>
      </c>
      <c r="AG194" s="62" t="n">
        <f aca="false">V194/U194</f>
        <v>0.555527189441686</v>
      </c>
      <c r="AH194" s="62" t="n">
        <f aca="false">EXP((((AG194-AG$211)/AG$212+2)/4-1.9)^3)</f>
        <v>0.0259674782430912</v>
      </c>
      <c r="AI194" s="62" t="n">
        <f aca="false">W194/U194</f>
        <v>0.130802844179547</v>
      </c>
      <c r="AJ194" s="62" t="n">
        <f aca="false">EXP((((AI194-AI$211)/AI$212+2)/4-1.9)^3)</f>
        <v>0.0502158707419584</v>
      </c>
      <c r="AK194" s="62" t="n">
        <f aca="false">Z194/U194</f>
        <v>0.348302731395994</v>
      </c>
      <c r="AL194" s="62" t="n">
        <f aca="false">EXP((((AK194-AK$211)/AK$212+2)/4-1.9)^3)</f>
        <v>0.0495141657001281</v>
      </c>
      <c r="AM194" s="62" t="n">
        <f aca="false">0.01*AD194+0.15*AF194+0.24*AH194+0.25*AJ194+0.35*AL194</f>
        <v>0.0447434825476512</v>
      </c>
      <c r="AO194" s="54" t="n">
        <f aca="false">0.01*AD194/$AM$211</f>
        <v>0.000383047396098122</v>
      </c>
      <c r="AP194" s="53" t="n">
        <f aca="false">AO194*$J$211</f>
        <v>3989.01727822623</v>
      </c>
      <c r="AQ194" s="54" t="n">
        <f aca="false">0.15*AF194/$AM$211</f>
        <v>0.00265391687881639</v>
      </c>
      <c r="AR194" s="53" t="n">
        <f aca="false">AQ194*$J$211</f>
        <v>27637.6249843061</v>
      </c>
      <c r="AS194" s="54" t="n">
        <f aca="false">0.24*AH194/$AM$211</f>
        <v>0.00219382850764535</v>
      </c>
      <c r="AT194" s="53" t="n">
        <f aca="false">AS194*$J$211</f>
        <v>22846.3106957679</v>
      </c>
      <c r="AU194" s="54" t="n">
        <f aca="false">0.25*AJ194/$AM$211</f>
        <v>0.00441918989570046</v>
      </c>
      <c r="AV194" s="53" t="n">
        <f aca="false">AU194*$J$211</f>
        <v>46021.001654835</v>
      </c>
      <c r="AW194" s="54" t="n">
        <f aca="false">0.35*AL194/$AM$211</f>
        <v>0.00610041201182436</v>
      </c>
      <c r="AX194" s="53" t="n">
        <f aca="false">AW194*$J$211</f>
        <v>63529.0806499377</v>
      </c>
    </row>
    <row r="195" customFormat="false" ht="13.8" hidden="false" customHeight="false" outlineLevel="0" collapsed="false">
      <c r="A195" s="60" t="s">
        <v>88</v>
      </c>
      <c r="B195" s="53"/>
      <c r="C195" s="53"/>
      <c r="D195" s="53"/>
      <c r="E195" s="53"/>
      <c r="F195" s="53"/>
      <c r="G195" s="53"/>
      <c r="H195" s="53"/>
      <c r="I195" s="54" t="n">
        <f aca="false">AO195+AQ195+AS195+AU195+AW195</f>
        <v>0.0133672170127874</v>
      </c>
      <c r="J195" s="53" t="n">
        <f aca="false">ROUND(AP195+AR195+AT195+AV195+AX195,0)</f>
        <v>139205</v>
      </c>
      <c r="K195" s="54" t="n">
        <f aca="false">I195-DatosMinisterio!J195</f>
        <v>0</v>
      </c>
      <c r="L195" s="53" t="n">
        <f aca="false">J195-DatosMinisterio!K195</f>
        <v>0</v>
      </c>
      <c r="M195" s="54" t="n">
        <f aca="false">P228/P$244</f>
        <v>0.018753874364436</v>
      </c>
      <c r="N195" s="53" t="n">
        <f aca="false">ROUND((N$211*M195),0)</f>
        <v>3710718</v>
      </c>
      <c r="O195" s="53" t="n">
        <f aca="false">N195-DatosMinisterio!L195</f>
        <v>0</v>
      </c>
      <c r="P195" s="55" t="n">
        <f aca="false">N195+J195</f>
        <v>3849923</v>
      </c>
      <c r="Q195" s="53" t="n">
        <f aca="false">P195-DatosMinisterio!M195</f>
        <v>0</v>
      </c>
      <c r="S195" s="55" t="n">
        <f aca="false">B195+DatosMinisterio!B195</f>
        <v>5955</v>
      </c>
      <c r="T195" s="55" t="n">
        <f aca="false">C195+DatosMinisterio!C195</f>
        <v>53</v>
      </c>
      <c r="U195" s="55" t="n">
        <f aca="false">D195+DatosMinisterio!D195</f>
        <v>382.730909090909</v>
      </c>
      <c r="V195" s="55" t="n">
        <f aca="false">E195+DatosMinisterio!E195</f>
        <v>229.057272727273</v>
      </c>
      <c r="W195" s="55" t="n">
        <f aca="false">F195+DatosMinisterio!F195</f>
        <v>42</v>
      </c>
      <c r="X195" s="55" t="n">
        <f aca="false">G195+DatosMinisterio!G195</f>
        <v>116</v>
      </c>
      <c r="Y195" s="55" t="n">
        <f aca="false">H195+DatosMinisterio!H195</f>
        <v>5</v>
      </c>
      <c r="Z195" s="55" t="n">
        <f aca="false">X195+0.33*Y195</f>
        <v>117.65</v>
      </c>
      <c r="AC195" s="61" t="n">
        <f aca="false">IF(T195&gt;0,S195/T195,0)</f>
        <v>112.358490566038</v>
      </c>
      <c r="AD195" s="62" t="n">
        <f aca="false">EXP((((AC195-AC$211)/AC$212+2)/4-1.9)^3)</f>
        <v>0.00853966108489276</v>
      </c>
      <c r="AE195" s="63" t="n">
        <f aca="false">S195/U195</f>
        <v>15.5592345915953</v>
      </c>
      <c r="AF195" s="62" t="n">
        <f aca="false">EXP((((AE195-AE$211)/AE$212+2)/4-1.9)^3)</f>
        <v>0.0263613189749831</v>
      </c>
      <c r="AG195" s="62" t="n">
        <f aca="false">V195/U195</f>
        <v>0.598481249584328</v>
      </c>
      <c r="AH195" s="62" t="n">
        <f aca="false">EXP((((AG195-AG$211)/AG$212+2)/4-1.9)^3)</f>
        <v>0.045442134305931</v>
      </c>
      <c r="AI195" s="62" t="n">
        <f aca="false">W195/U195</f>
        <v>0.109737674701428</v>
      </c>
      <c r="AJ195" s="62" t="n">
        <f aca="false">EXP((((AI195-AI$211)/AI$212+2)/4-1.9)^3)</f>
        <v>0.0379238808596582</v>
      </c>
      <c r="AK195" s="62" t="n">
        <f aca="false">Z195/U195</f>
        <v>0.307396129252929</v>
      </c>
      <c r="AL195" s="62" t="n">
        <f aca="false">EXP((((AK195-AK$211)/AK$212+2)/4-1.9)^3)</f>
        <v>0.0387048874634363</v>
      </c>
      <c r="AM195" s="62" t="n">
        <f aca="false">0.01*AD195+0.15*AF195+0.24*AH195+0.25*AJ195+0.35*AL195</f>
        <v>0.0379733875176371</v>
      </c>
      <c r="AO195" s="54" t="n">
        <f aca="false">0.01*AD195/$AM$211</f>
        <v>3.00609217137655E-005</v>
      </c>
      <c r="AP195" s="53" t="n">
        <f aca="false">AO195*$J$211</f>
        <v>313.051432634983</v>
      </c>
      <c r="AQ195" s="54" t="n">
        <f aca="false">0.15*AF195/$AM$211</f>
        <v>0.00139193851740872</v>
      </c>
      <c r="AR195" s="53" t="n">
        <f aca="false">AQ195*$J$211</f>
        <v>14495.5085264426</v>
      </c>
      <c r="AS195" s="54" t="n">
        <f aca="false">0.24*AH195/$AM$211</f>
        <v>0.00383911940756605</v>
      </c>
      <c r="AT195" s="53" t="n">
        <f aca="false">AS195*$J$211</f>
        <v>39980.2055984521</v>
      </c>
      <c r="AU195" s="54" t="n">
        <f aca="false">0.25*AJ195/$AM$211</f>
        <v>0.00333744747675392</v>
      </c>
      <c r="AV195" s="53" t="n">
        <f aca="false">AU195*$J$211</f>
        <v>34755.8442781676</v>
      </c>
      <c r="AW195" s="54" t="n">
        <f aca="false">0.35*AL195/$AM$211</f>
        <v>0.00476865068934497</v>
      </c>
      <c r="AX195" s="53" t="n">
        <f aca="false">AW195*$J$211</f>
        <v>49660.2514137696</v>
      </c>
    </row>
    <row r="196" customFormat="false" ht="13.8" hidden="false" customHeight="false" outlineLevel="0" collapsed="false">
      <c r="A196" s="60" t="s">
        <v>89</v>
      </c>
      <c r="B196" s="53"/>
      <c r="C196" s="53"/>
      <c r="D196" s="53"/>
      <c r="E196" s="53"/>
      <c r="F196" s="53"/>
      <c r="G196" s="53"/>
      <c r="H196" s="53"/>
      <c r="I196" s="54" t="n">
        <f aca="false">AO196+AQ196+AS196+AU196+AW196</f>
        <v>0.0180562227087745</v>
      </c>
      <c r="J196" s="53" t="n">
        <f aca="false">ROUND(AP196+AR196+AT196+AV196+AX196,0)</f>
        <v>188036</v>
      </c>
      <c r="K196" s="54" t="n">
        <f aca="false">I196-DatosMinisterio!J196</f>
        <v>-1.00613961606655E-016</v>
      </c>
      <c r="L196" s="53" t="n">
        <f aca="false">J196-DatosMinisterio!K196</f>
        <v>0</v>
      </c>
      <c r="M196" s="54" t="n">
        <f aca="false">P229/P$244</f>
        <v>0.0207400040589616</v>
      </c>
      <c r="N196" s="53" t="n">
        <f aca="false">ROUND((N$211*M196),0)</f>
        <v>4103702</v>
      </c>
      <c r="O196" s="53" t="n">
        <f aca="false">N196-DatosMinisterio!L196</f>
        <v>-1</v>
      </c>
      <c r="P196" s="55" t="n">
        <f aca="false">N196+J196</f>
        <v>4291738</v>
      </c>
      <c r="Q196" s="53" t="n">
        <f aca="false">P196-DatosMinisterio!M196</f>
        <v>-1</v>
      </c>
      <c r="S196" s="55" t="n">
        <f aca="false">B196+DatosMinisterio!B196</f>
        <v>7054</v>
      </c>
      <c r="T196" s="55" t="n">
        <f aca="false">C196+DatosMinisterio!C196</f>
        <v>40</v>
      </c>
      <c r="U196" s="55" t="n">
        <f aca="false">D196+DatosMinisterio!D196</f>
        <v>325.824090909091</v>
      </c>
      <c r="V196" s="55" t="n">
        <f aca="false">E196+DatosMinisterio!E196</f>
        <v>165.454545454545</v>
      </c>
      <c r="W196" s="55" t="n">
        <f aca="false">F196+DatosMinisterio!F196</f>
        <v>27</v>
      </c>
      <c r="X196" s="55" t="n">
        <f aca="false">G196+DatosMinisterio!G196</f>
        <v>96</v>
      </c>
      <c r="Y196" s="55" t="n">
        <f aca="false">H196+DatosMinisterio!H196</f>
        <v>19</v>
      </c>
      <c r="Z196" s="55" t="n">
        <f aca="false">X196+0.33*Y196</f>
        <v>102.27</v>
      </c>
      <c r="AC196" s="61" t="n">
        <f aca="false">IF(T196&gt;0,S196/T196,0)</f>
        <v>176.35</v>
      </c>
      <c r="AD196" s="62" t="n">
        <f aca="false">EXP((((AC196-AC$211)/AC$212+2)/4-1.9)^3)</f>
        <v>0.0336357302955699</v>
      </c>
      <c r="AE196" s="63" t="n">
        <f aca="false">S196/U196</f>
        <v>21.6497189643603</v>
      </c>
      <c r="AF196" s="62" t="n">
        <f aca="false">EXP((((AE196-AE$211)/AE$212+2)/4-1.9)^3)</f>
        <v>0.181928450007689</v>
      </c>
      <c r="AG196" s="62" t="n">
        <f aca="false">V196/U196</f>
        <v>0.507803290397913</v>
      </c>
      <c r="AH196" s="62" t="n">
        <f aca="false">EXP((((AG196-AG$211)/AG$212+2)/4-1.9)^3)</f>
        <v>0.012938263200761</v>
      </c>
      <c r="AI196" s="62" t="n">
        <f aca="false">W196/U196</f>
        <v>0.0828668006858134</v>
      </c>
      <c r="AJ196" s="62" t="n">
        <f aca="false">EXP((((AI196-AI$211)/AI$212+2)/4-1.9)^3)</f>
        <v>0.0258589857387789</v>
      </c>
      <c r="AK196" s="62" t="n">
        <f aca="false">Z196/U196</f>
        <v>0.313881026153264</v>
      </c>
      <c r="AL196" s="62" t="n">
        <f aca="false">EXP((((AK196-AK$211)/AK$212+2)/4-1.9)^3)</f>
        <v>0.0402808269505578</v>
      </c>
      <c r="AM196" s="62" t="n">
        <f aca="false">0.01*AD196+0.15*AF196+0.24*AH196+0.25*AJ196+0.35*AL196</f>
        <v>0.0512938438396816</v>
      </c>
      <c r="AO196" s="54" t="n">
        <f aca="false">0.01*AD196/$AM$211</f>
        <v>0.000118402948916697</v>
      </c>
      <c r="AP196" s="53" t="n">
        <f aca="false">AO196*$J$211</f>
        <v>1233.03646972359</v>
      </c>
      <c r="AQ196" s="54" t="n">
        <f aca="false">0.15*AF196/$AM$211</f>
        <v>0.00960624228319101</v>
      </c>
      <c r="AR196" s="53" t="n">
        <f aca="false">AQ196*$J$211</f>
        <v>100038.446512923</v>
      </c>
      <c r="AS196" s="54" t="n">
        <f aca="false">0.24*AH196/$AM$211</f>
        <v>0.00109307228000856</v>
      </c>
      <c r="AT196" s="53" t="n">
        <f aca="false">AS196*$J$211</f>
        <v>11383.1454167812</v>
      </c>
      <c r="AU196" s="54" t="n">
        <f aca="false">0.25*AJ196/$AM$211</f>
        <v>0.00227569027085275</v>
      </c>
      <c r="AV196" s="53" t="n">
        <f aca="false">AU196*$J$211</f>
        <v>23698.8109116335</v>
      </c>
      <c r="AW196" s="54" t="n">
        <f aca="false">0.35*AL196/$AM$211</f>
        <v>0.00496281492580548</v>
      </c>
      <c r="AX196" s="53" t="n">
        <f aca="false">AW196*$J$211</f>
        <v>51682.2583558457</v>
      </c>
    </row>
    <row r="197" customFormat="false" ht="13.8" hidden="false" customHeight="false" outlineLevel="0" collapsed="false">
      <c r="A197" s="60" t="s">
        <v>90</v>
      </c>
      <c r="B197" s="53"/>
      <c r="C197" s="53"/>
      <c r="D197" s="53"/>
      <c r="E197" s="53"/>
      <c r="F197" s="53"/>
      <c r="G197" s="53"/>
      <c r="H197" s="53"/>
      <c r="I197" s="54" t="n">
        <f aca="false">AO197+AQ197+AS197+AU197+AW197</f>
        <v>0.0489183196733156</v>
      </c>
      <c r="J197" s="53" t="n">
        <f aca="false">ROUND(AP197+AR197+AT197+AV197+AX197,0)</f>
        <v>509430</v>
      </c>
      <c r="K197" s="54" t="n">
        <f aca="false">I197-DatosMinisterio!J197</f>
        <v>0</v>
      </c>
      <c r="L197" s="53" t="n">
        <f aca="false">J197-DatosMinisterio!K197</f>
        <v>0</v>
      </c>
      <c r="M197" s="54" t="n">
        <f aca="false">P230/P$244</f>
        <v>0.0251417589305489</v>
      </c>
      <c r="N197" s="53" t="n">
        <f aca="false">ROUND((N$211*M197),0)</f>
        <v>4974651</v>
      </c>
      <c r="O197" s="53" t="n">
        <f aca="false">N197-DatosMinisterio!L197</f>
        <v>0</v>
      </c>
      <c r="P197" s="55" t="n">
        <f aca="false">N197+J197</f>
        <v>5484081</v>
      </c>
      <c r="Q197" s="53" t="n">
        <f aca="false">P197-DatosMinisterio!M197</f>
        <v>0</v>
      </c>
      <c r="S197" s="55" t="n">
        <f aca="false">B197+DatosMinisterio!B197</f>
        <v>11114</v>
      </c>
      <c r="T197" s="55" t="n">
        <f aca="false">C197+DatosMinisterio!C197</f>
        <v>46</v>
      </c>
      <c r="U197" s="55" t="n">
        <f aca="false">D197+DatosMinisterio!D197</f>
        <v>474.556136363636</v>
      </c>
      <c r="V197" s="55" t="n">
        <f aca="false">E197+DatosMinisterio!E197</f>
        <v>383.178636363636</v>
      </c>
      <c r="W197" s="55" t="n">
        <f aca="false">F197+DatosMinisterio!F197</f>
        <v>57</v>
      </c>
      <c r="X197" s="55" t="n">
        <f aca="false">G197+DatosMinisterio!G197</f>
        <v>130</v>
      </c>
      <c r="Y197" s="55" t="n">
        <f aca="false">H197+DatosMinisterio!H197</f>
        <v>18</v>
      </c>
      <c r="Z197" s="55" t="n">
        <f aca="false">X197+0.33*Y197</f>
        <v>135.94</v>
      </c>
      <c r="AC197" s="61" t="n">
        <f aca="false">IF(T197&gt;0,S197/T197,0)</f>
        <v>241.608695652174</v>
      </c>
      <c r="AD197" s="62" t="n">
        <f aca="false">EXP((((AC197-AC$211)/AC$212+2)/4-1.9)^3)</f>
        <v>0.100792501698272</v>
      </c>
      <c r="AE197" s="63" t="n">
        <f aca="false">S197/U197</f>
        <v>23.4197793440473</v>
      </c>
      <c r="AF197" s="62" t="n">
        <f aca="false">EXP((((AE197-AE$211)/AE$212+2)/4-1.9)^3)</f>
        <v>0.269323212013716</v>
      </c>
      <c r="AG197" s="62" t="n">
        <f aca="false">V197/U197</f>
        <v>0.80744638410917</v>
      </c>
      <c r="AH197" s="62" t="n">
        <f aca="false">EXP((((AG197-AG$211)/AG$212+2)/4-1.9)^3)</f>
        <v>0.311534546772567</v>
      </c>
      <c r="AI197" s="62" t="n">
        <f aca="false">W197/U197</f>
        <v>0.120112238852861</v>
      </c>
      <c r="AJ197" s="62" t="n">
        <f aca="false">EXP((((AI197-AI$211)/AI$212+2)/4-1.9)^3)</f>
        <v>0.0436388635662809</v>
      </c>
      <c r="AK197" s="62" t="n">
        <f aca="false">Z197/U197</f>
        <v>0.286457153502771</v>
      </c>
      <c r="AL197" s="62" t="n">
        <f aca="false">EXP((((AK197-AK$211)/AK$212+2)/4-1.9)^3)</f>
        <v>0.0339485921818503</v>
      </c>
      <c r="AM197" s="62" t="n">
        <f aca="false">0.01*AD197+0.15*AF197+0.24*AH197+0.25*AJ197+0.35*AL197</f>
        <v>0.138966421199674</v>
      </c>
      <c r="AO197" s="54" t="n">
        <f aca="false">0.01*AD197/$AM$211</f>
        <v>0.000354805123150199</v>
      </c>
      <c r="AP197" s="53" t="n">
        <f aca="false">AO197*$J$211</f>
        <v>3694.90507197386</v>
      </c>
      <c r="AQ197" s="54" t="n">
        <f aca="false">0.15*AF197/$AM$211</f>
        <v>0.0142208875356308</v>
      </c>
      <c r="AR197" s="53" t="n">
        <f aca="false">AQ197*$J$211</f>
        <v>148094.900707306</v>
      </c>
      <c r="AS197" s="54" t="n">
        <f aca="false">0.24*AH197/$AM$211</f>
        <v>0.0263195895815516</v>
      </c>
      <c r="AT197" s="53" t="n">
        <f aca="false">AS197*$J$211</f>
        <v>274089.57394332</v>
      </c>
      <c r="AU197" s="54" t="n">
        <f aca="false">0.25*AJ197/$AM$211</f>
        <v>0.00384038795071262</v>
      </c>
      <c r="AV197" s="53" t="n">
        <f aca="false">AU197*$J$211</f>
        <v>39993.4160799262</v>
      </c>
      <c r="AW197" s="54" t="n">
        <f aca="false">0.35*AL197/$AM$211</f>
        <v>0.00418264948227029</v>
      </c>
      <c r="AX197" s="53" t="n">
        <f aca="false">AW197*$J$211</f>
        <v>43557.6934434146</v>
      </c>
    </row>
    <row r="198" customFormat="false" ht="13.8" hidden="false" customHeight="false" outlineLevel="0" collapsed="false">
      <c r="A198" s="60" t="s">
        <v>91</v>
      </c>
      <c r="B198" s="53"/>
      <c r="C198" s="53"/>
      <c r="D198" s="53"/>
      <c r="E198" s="53"/>
      <c r="F198" s="53"/>
      <c r="G198" s="53"/>
      <c r="H198" s="53"/>
      <c r="I198" s="54" t="n">
        <f aca="false">AO198+AQ198+AS198+AU198+AW198</f>
        <v>0.129167913305213</v>
      </c>
      <c r="J198" s="53" t="n">
        <f aca="false">ROUND(AP198+AR198+AT198+AV198+AX198,0)</f>
        <v>1345142</v>
      </c>
      <c r="K198" s="54" t="n">
        <f aca="false">I198-DatosMinisterio!J198</f>
        <v>0</v>
      </c>
      <c r="L198" s="53" t="n">
        <f aca="false">J198-DatosMinisterio!K198</f>
        <v>0</v>
      </c>
      <c r="M198" s="54" t="n">
        <f aca="false">P231/P$244</f>
        <v>0.0370730926436734</v>
      </c>
      <c r="N198" s="53" t="n">
        <f aca="false">ROUND((N$211*M198),0)</f>
        <v>7335434</v>
      </c>
      <c r="O198" s="53" t="n">
        <f aca="false">N198-DatosMinisterio!L198</f>
        <v>-1</v>
      </c>
      <c r="P198" s="55" t="n">
        <f aca="false">N198+J198</f>
        <v>8680576</v>
      </c>
      <c r="Q198" s="53" t="n">
        <f aca="false">P198-DatosMinisterio!M198</f>
        <v>-1</v>
      </c>
      <c r="S198" s="55" t="n">
        <f aca="false">B198+DatosMinisterio!B198</f>
        <v>8867</v>
      </c>
      <c r="T198" s="55" t="n">
        <f aca="false">C198+DatosMinisterio!C198</f>
        <v>50</v>
      </c>
      <c r="U198" s="55" t="n">
        <f aca="false">D198+DatosMinisterio!D198</f>
        <v>345.488181818182</v>
      </c>
      <c r="V198" s="55" t="n">
        <f aca="false">E198+DatosMinisterio!E198</f>
        <v>244.833636363636</v>
      </c>
      <c r="W198" s="55" t="n">
        <f aca="false">F198+DatosMinisterio!F198</f>
        <v>113</v>
      </c>
      <c r="X198" s="55" t="n">
        <f aca="false">G198+DatosMinisterio!G198</f>
        <v>322</v>
      </c>
      <c r="Y198" s="55" t="n">
        <f aca="false">H198+DatosMinisterio!H198</f>
        <v>47</v>
      </c>
      <c r="Z198" s="55" t="n">
        <f aca="false">X198+0.33*Y198</f>
        <v>337.51</v>
      </c>
      <c r="AC198" s="61" t="n">
        <f aca="false">IF(T198&gt;0,S198/T198,0)</f>
        <v>177.34</v>
      </c>
      <c r="AD198" s="62" t="n">
        <f aca="false">EXP((((AC198-AC$211)/AC$212+2)/4-1.9)^3)</f>
        <v>0.0342748932260002</v>
      </c>
      <c r="AE198" s="63" t="n">
        <f aca="false">S198/U198</f>
        <v>25.6651326055094</v>
      </c>
      <c r="AF198" s="62" t="n">
        <f aca="false">EXP((((AE198-AE$211)/AE$212+2)/4-1.9)^3)</f>
        <v>0.403540012227312</v>
      </c>
      <c r="AG198" s="62" t="n">
        <f aca="false">V198/U198</f>
        <v>0.708659946268388</v>
      </c>
      <c r="AH198" s="62" t="n">
        <f aca="false">EXP((((AG198-AG$211)/AG$212+2)/4-1.9)^3)</f>
        <v>0.146091839717069</v>
      </c>
      <c r="AI198" s="62" t="n">
        <f aca="false">W198/U198</f>
        <v>0.327073416535758</v>
      </c>
      <c r="AJ198" s="62" t="n">
        <f aca="false">EXP((((AI198-AI$211)/AI$212+2)/4-1.9)^3)</f>
        <v>0.331701632339196</v>
      </c>
      <c r="AK198" s="62" t="n">
        <f aca="false">Z198/U198</f>
        <v>0.976907511637024</v>
      </c>
      <c r="AL198" s="62" t="n">
        <f aca="false">EXP((((AK198-AK$211)/AK$212+2)/4-1.9)^3)</f>
        <v>0.537363000773308</v>
      </c>
      <c r="AM198" s="62" t="n">
        <f aca="false">0.01*AD198+0.15*AF198+0.24*AH198+0.25*AJ198+0.35*AL198</f>
        <v>0.36693825065391</v>
      </c>
      <c r="AO198" s="54" t="n">
        <f aca="false">0.01*AD198/$AM$211</f>
        <v>0.000120652900832001</v>
      </c>
      <c r="AP198" s="53" t="n">
        <f aca="false">AO198*$J$211</f>
        <v>1256.46724397438</v>
      </c>
      <c r="AQ198" s="54" t="n">
        <f aca="false">0.15*AF198/$AM$211</f>
        <v>0.0213078445303832</v>
      </c>
      <c r="AR198" s="53" t="n">
        <f aca="false">AQ198*$J$211</f>
        <v>221897.762154957</v>
      </c>
      <c r="AS198" s="54" t="n">
        <f aca="false">0.24*AH198/$AM$211</f>
        <v>0.0123423784052243</v>
      </c>
      <c r="AT198" s="53" t="n">
        <f aca="false">AS198*$J$211</f>
        <v>128532.294474165</v>
      </c>
      <c r="AU198" s="54" t="n">
        <f aca="false">0.25*AJ198/$AM$211</f>
        <v>0.0291910202962171</v>
      </c>
      <c r="AV198" s="53" t="n">
        <f aca="false">AU198*$J$211</f>
        <v>303992.366262776</v>
      </c>
      <c r="AW198" s="54" t="n">
        <f aca="false">0.35*AL198/$AM$211</f>
        <v>0.0662060171725561</v>
      </c>
      <c r="AX198" s="53" t="n">
        <f aca="false">AW198*$J$211</f>
        <v>689462.842233282</v>
      </c>
    </row>
    <row r="199" customFormat="false" ht="13.8" hidden="false" customHeight="false" outlineLevel="0" collapsed="false">
      <c r="A199" s="60" t="s">
        <v>92</v>
      </c>
      <c r="B199" s="53"/>
      <c r="C199" s="53"/>
      <c r="D199" s="53"/>
      <c r="E199" s="53"/>
      <c r="F199" s="53"/>
      <c r="G199" s="53"/>
      <c r="H199" s="53"/>
      <c r="I199" s="54" t="n">
        <f aca="false">AO199+AQ199+AS199+AU199+AW199</f>
        <v>0.0058159834284263</v>
      </c>
      <c r="J199" s="53" t="n">
        <f aca="false">ROUND(AP199+AR199+AT199+AV199+AX199,0)</f>
        <v>60567</v>
      </c>
      <c r="K199" s="54" t="n">
        <f aca="false">I199-DatosMinisterio!J199</f>
        <v>0</v>
      </c>
      <c r="L199" s="53" t="n">
        <f aca="false">J199-DatosMinisterio!K199</f>
        <v>0</v>
      </c>
      <c r="M199" s="54" t="n">
        <f aca="false">P232/P$244</f>
        <v>0.00978311325508988</v>
      </c>
      <c r="N199" s="53" t="n">
        <f aca="false">ROUND((N$211*M199),0)</f>
        <v>1935727</v>
      </c>
      <c r="O199" s="53" t="n">
        <f aca="false">N199-DatosMinisterio!L199</f>
        <v>-1</v>
      </c>
      <c r="P199" s="55" t="n">
        <f aca="false">N199+J199</f>
        <v>1996294</v>
      </c>
      <c r="Q199" s="53" t="n">
        <f aca="false">P199-DatosMinisterio!M199</f>
        <v>-1</v>
      </c>
      <c r="S199" s="55" t="n">
        <f aca="false">B199+DatosMinisterio!B199</f>
        <v>2714</v>
      </c>
      <c r="T199" s="55" t="n">
        <f aca="false">C199+DatosMinisterio!C199</f>
        <v>22</v>
      </c>
      <c r="U199" s="55" t="n">
        <f aca="false">D199+DatosMinisterio!D199</f>
        <v>237.204545454545</v>
      </c>
      <c r="V199" s="55" t="n">
        <f aca="false">E199+DatosMinisterio!E199</f>
        <v>107.181818181818</v>
      </c>
      <c r="W199" s="55" t="n">
        <f aca="false">F199+DatosMinisterio!F199</f>
        <v>13</v>
      </c>
      <c r="X199" s="55" t="n">
        <f aca="false">G199+DatosMinisterio!G199</f>
        <v>62</v>
      </c>
      <c r="Y199" s="55" t="n">
        <f aca="false">H199+DatosMinisterio!H199</f>
        <v>3</v>
      </c>
      <c r="Z199" s="55" t="n">
        <f aca="false">X199+0.33*Y199</f>
        <v>62.99</v>
      </c>
      <c r="AC199" s="61" t="n">
        <f aca="false">IF(T199&gt;0,S199/T199,0)</f>
        <v>123.363636363636</v>
      </c>
      <c r="AD199" s="62" t="n">
        <f aca="false">EXP((((AC199-AC$211)/AC$212+2)/4-1.9)^3)</f>
        <v>0.0110539993206859</v>
      </c>
      <c r="AE199" s="63" t="n">
        <f aca="false">S199/U199</f>
        <v>11.4416019929099</v>
      </c>
      <c r="AF199" s="62" t="n">
        <f aca="false">EXP((((AE199-AE$211)/AE$212+2)/4-1.9)^3)</f>
        <v>0.00391535648708391</v>
      </c>
      <c r="AG199" s="62" t="n">
        <f aca="false">V199/U199</f>
        <v>0.451853981029031</v>
      </c>
      <c r="AH199" s="62" t="n">
        <f aca="false">EXP((((AG199-AG$211)/AG$212+2)/4-1.9)^3)</f>
        <v>0.00513915192937986</v>
      </c>
      <c r="AI199" s="62" t="n">
        <f aca="false">W199/U199</f>
        <v>0.0548050205997893</v>
      </c>
      <c r="AJ199" s="62" t="n">
        <f aca="false">EXP((((AI199-AI$211)/AI$212+2)/4-1.9)^3)</f>
        <v>0.0168111310701248</v>
      </c>
      <c r="AK199" s="62" t="n">
        <f aca="false">Z199/U199</f>
        <v>0.265551403660056</v>
      </c>
      <c r="AL199" s="62" t="n">
        <f aca="false">EXP((((AK199-AK$211)/AK$212+2)/4-1.9)^3)</f>
        <v>0.0296798139680663</v>
      </c>
      <c r="AM199" s="62" t="n">
        <f aca="false">0.01*AD199+0.15*AF199+0.24*AH199+0.25*AJ199+0.35*AL199</f>
        <v>0.016521957585675</v>
      </c>
      <c r="AO199" s="54" t="n">
        <f aca="false">0.01*AD199/$AM$211</f>
        <v>3.89117793902858E-005</v>
      </c>
      <c r="AP199" s="53" t="n">
        <f aca="false">AO199*$J$211</f>
        <v>405.223379392497</v>
      </c>
      <c r="AQ199" s="54" t="n">
        <f aca="false">0.15*AF199/$AM$211</f>
        <v>0.0002067398641521</v>
      </c>
      <c r="AR199" s="53" t="n">
        <f aca="false">AQ199*$J$211</f>
        <v>2152.96827129355</v>
      </c>
      <c r="AS199" s="54" t="n">
        <f aca="false">0.24*AH199/$AM$211</f>
        <v>0.000434174543336483</v>
      </c>
      <c r="AT199" s="53" t="n">
        <f aca="false">AS199*$J$211</f>
        <v>4521.4502768518</v>
      </c>
      <c r="AU199" s="54" t="n">
        <f aca="false">0.25*AJ199/$AM$211</f>
        <v>0.00147944423670656</v>
      </c>
      <c r="AV199" s="53" t="n">
        <f aca="false">AU199*$J$211</f>
        <v>15406.7843366384</v>
      </c>
      <c r="AW199" s="54" t="n">
        <f aca="false">0.35*AL199/$AM$211</f>
        <v>0.00365671300484087</v>
      </c>
      <c r="AX199" s="53" t="n">
        <f aca="false">AW199*$J$211</f>
        <v>38080.6435611123</v>
      </c>
    </row>
    <row r="200" customFormat="false" ht="13.8" hidden="false" customHeight="false" outlineLevel="0" collapsed="false">
      <c r="A200" s="60" t="s">
        <v>93</v>
      </c>
      <c r="B200" s="53"/>
      <c r="C200" s="53"/>
      <c r="D200" s="53"/>
      <c r="E200" s="53"/>
      <c r="F200" s="53"/>
      <c r="G200" s="53"/>
      <c r="H200" s="53"/>
      <c r="I200" s="54" t="n">
        <f aca="false">AO200+AQ200+AS200+AU200+AW200</f>
        <v>0.09255737606738</v>
      </c>
      <c r="J200" s="53" t="n">
        <f aca="false">ROUND(AP200+AR200+AT200+AV200+AX200,0)</f>
        <v>963883</v>
      </c>
      <c r="K200" s="54" t="n">
        <f aca="false">I200-DatosMinisterio!J200</f>
        <v>7.07767178198537E-016</v>
      </c>
      <c r="L200" s="53" t="n">
        <f aca="false">J200-DatosMinisterio!K200</f>
        <v>0</v>
      </c>
      <c r="M200" s="54" t="n">
        <f aca="false">P233/P$244</f>
        <v>0.0655729534422693</v>
      </c>
      <c r="N200" s="53" t="n">
        <f aca="false">ROUND((N$211*M200),0)</f>
        <v>12974533</v>
      </c>
      <c r="O200" s="53" t="n">
        <f aca="false">N200-DatosMinisterio!L200</f>
        <v>0</v>
      </c>
      <c r="P200" s="55" t="n">
        <f aca="false">N200+J200</f>
        <v>13938416</v>
      </c>
      <c r="Q200" s="53" t="n">
        <f aca="false">P200-DatosMinisterio!M200</f>
        <v>0</v>
      </c>
      <c r="S200" s="55" t="n">
        <f aca="false">B200+DatosMinisterio!B200</f>
        <v>8205</v>
      </c>
      <c r="T200" s="55" t="n">
        <f aca="false">C200+DatosMinisterio!C200</f>
        <v>28</v>
      </c>
      <c r="U200" s="55" t="n">
        <f aca="false">D200+DatosMinisterio!D200</f>
        <v>413.710227272727</v>
      </c>
      <c r="V200" s="55" t="n">
        <f aca="false">E200+DatosMinisterio!E200</f>
        <v>378.232954545455</v>
      </c>
      <c r="W200" s="55" t="n">
        <f aca="false">F200+DatosMinisterio!F200</f>
        <v>101</v>
      </c>
      <c r="X200" s="55" t="n">
        <f aca="false">G200+DatosMinisterio!G200</f>
        <v>249</v>
      </c>
      <c r="Y200" s="55" t="n">
        <f aca="false">H200+DatosMinisterio!H200</f>
        <v>43</v>
      </c>
      <c r="Z200" s="55" t="n">
        <f aca="false">X200+0.33*Y200</f>
        <v>263.19</v>
      </c>
      <c r="AC200" s="61" t="n">
        <f aca="false">IF(T200&gt;0,S200/T200,0)</f>
        <v>293.035714285714</v>
      </c>
      <c r="AD200" s="62" t="n">
        <f aca="false">EXP((((AC200-AC$211)/AC$212+2)/4-1.9)^3)</f>
        <v>0.19799381750951</v>
      </c>
      <c r="AE200" s="63" t="n">
        <f aca="false">S200/U200</f>
        <v>19.8327221787318</v>
      </c>
      <c r="AF200" s="62" t="n">
        <f aca="false">EXP((((AE200-AE$211)/AE$212+2)/4-1.9)^3)</f>
        <v>0.112920053329768</v>
      </c>
      <c r="AG200" s="62" t="n">
        <f aca="false">V200/U200</f>
        <v>0.914246082430337</v>
      </c>
      <c r="AH200" s="62" t="n">
        <f aca="false">EXP((((AG200-AG$211)/AG$212+2)/4-1.9)^3)</f>
        <v>0.545745302267668</v>
      </c>
      <c r="AI200" s="62" t="n">
        <f aca="false">W200/U200</f>
        <v>0.244132229134907</v>
      </c>
      <c r="AJ200" s="62" t="n">
        <f aca="false">EXP((((AI200-AI$211)/AI$212+2)/4-1.9)^3)</f>
        <v>0.173388093290494</v>
      </c>
      <c r="AK200" s="62" t="n">
        <f aca="false">Z200/U200</f>
        <v>0.636169914713032</v>
      </c>
      <c r="AL200" s="62" t="n">
        <f aca="false">EXP((((AK200-AK$211)/AK$212+2)/4-1.9)^3)</f>
        <v>0.199119283538137</v>
      </c>
      <c r="AM200" s="62" t="n">
        <f aca="false">0.01*AD200+0.15*AF200+0.24*AH200+0.25*AJ200+0.35*AL200</f>
        <v>0.262935591279772</v>
      </c>
      <c r="AO200" s="54" t="n">
        <f aca="false">0.01*AD200/$AM$211</f>
        <v>0.000696968719109034</v>
      </c>
      <c r="AP200" s="53" t="n">
        <f aca="false">AO200*$J$211</f>
        <v>7258.16254392957</v>
      </c>
      <c r="AQ200" s="54" t="n">
        <f aca="false">0.15*AF200/$AM$211</f>
        <v>0.00596243957924537</v>
      </c>
      <c r="AR200" s="53" t="n">
        <f aca="false">AQ200*$J$211</f>
        <v>62092.2495343033</v>
      </c>
      <c r="AS200" s="54" t="n">
        <f aca="false">0.24*AH200/$AM$211</f>
        <v>0.0461065795769708</v>
      </c>
      <c r="AT200" s="53" t="n">
        <f aca="false">AS200*$J$211</f>
        <v>480149.309056616</v>
      </c>
      <c r="AU200" s="54" t="n">
        <f aca="false">0.25*AJ200/$AM$211</f>
        <v>0.0152588195441543</v>
      </c>
      <c r="AV200" s="53" t="n">
        <f aca="false">AU200*$J$211</f>
        <v>158903.820850869</v>
      </c>
      <c r="AW200" s="54" t="n">
        <f aca="false">0.35*AL200/$AM$211</f>
        <v>0.0245325686479005</v>
      </c>
      <c r="AX200" s="53" t="n">
        <f aca="false">AW200*$J$211</f>
        <v>255479.716642371</v>
      </c>
    </row>
    <row r="201" customFormat="false" ht="13.8" hidden="false" customHeight="false" outlineLevel="0" collapsed="false">
      <c r="A201" s="60" t="s">
        <v>94</v>
      </c>
      <c r="B201" s="53"/>
      <c r="C201" s="53"/>
      <c r="D201" s="53"/>
      <c r="E201" s="53"/>
      <c r="F201" s="53"/>
      <c r="G201" s="53"/>
      <c r="H201" s="53"/>
      <c r="I201" s="54" t="n">
        <f aca="false">AO201+AQ201+AS201+AU201+AW201</f>
        <v>0.0022610162312436</v>
      </c>
      <c r="J201" s="53" t="n">
        <f aca="false">ROUND(AP201+AR201+AT201+AV201+AX201,0)</f>
        <v>23546</v>
      </c>
      <c r="K201" s="54" t="n">
        <f aca="false">I201-DatosMinisterio!J201</f>
        <v>0</v>
      </c>
      <c r="L201" s="53" t="n">
        <f aca="false">J201-DatosMinisterio!K201</f>
        <v>-1</v>
      </c>
      <c r="M201" s="54" t="n">
        <f aca="false">P234/P$244</f>
        <v>0.00841768089855192</v>
      </c>
      <c r="N201" s="53" t="n">
        <f aca="false">ROUND((N$211*M201),0)</f>
        <v>1665557</v>
      </c>
      <c r="O201" s="53" t="n">
        <f aca="false">N201-DatosMinisterio!L201</f>
        <v>-2</v>
      </c>
      <c r="P201" s="55" t="n">
        <f aca="false">N201+J201</f>
        <v>1689103</v>
      </c>
      <c r="Q201" s="53" t="n">
        <f aca="false">P201-DatosMinisterio!M201</f>
        <v>-3</v>
      </c>
      <c r="S201" s="55" t="n">
        <f aca="false">B201+DatosMinisterio!B201</f>
        <v>3226</v>
      </c>
      <c r="T201" s="55" t="n">
        <f aca="false">C201+DatosMinisterio!C201</f>
        <v>26</v>
      </c>
      <c r="U201" s="55" t="n">
        <f aca="false">D201+DatosMinisterio!D201</f>
        <v>246.164318181818</v>
      </c>
      <c r="V201" s="55" t="n">
        <f aca="false">E201+DatosMinisterio!E201</f>
        <v>66.2097727272727</v>
      </c>
      <c r="W201" s="55" t="n">
        <f aca="false">F201+DatosMinisterio!F201</f>
        <v>1</v>
      </c>
      <c r="X201" s="55" t="n">
        <f aca="false">G201+DatosMinisterio!G201</f>
        <v>23</v>
      </c>
      <c r="Y201" s="55" t="n">
        <f aca="false">H201+DatosMinisterio!H201</f>
        <v>5</v>
      </c>
      <c r="Z201" s="55" t="n">
        <f aca="false">X201+0.33*Y201</f>
        <v>24.65</v>
      </c>
      <c r="AC201" s="61" t="n">
        <f aca="false">IF(T201&gt;0,S201/T201,0)</f>
        <v>124.076923076923</v>
      </c>
      <c r="AD201" s="62" t="n">
        <f aca="false">EXP((((AC201-AC$211)/AC$212+2)/4-1.9)^3)</f>
        <v>0.0112367464829688</v>
      </c>
      <c r="AE201" s="63" t="n">
        <f aca="false">S201/U201</f>
        <v>13.1050674761777</v>
      </c>
      <c r="AF201" s="62" t="n">
        <f aca="false">EXP((((AE201-AE$211)/AE$212+2)/4-1.9)^3)</f>
        <v>0.00902428624501539</v>
      </c>
      <c r="AG201" s="62" t="n">
        <f aca="false">V201/U201</f>
        <v>0.268965759198171</v>
      </c>
      <c r="AH201" s="62" t="n">
        <f aca="false">EXP((((AG201-AG$211)/AG$212+2)/4-1.9)^3)</f>
        <v>0.000102866664127157</v>
      </c>
      <c r="AI201" s="62" t="n">
        <f aca="false">W201/U201</f>
        <v>0.00406232717798441</v>
      </c>
      <c r="AJ201" s="62" t="n">
        <f aca="false">EXP((((AI201-AI$211)/AI$212+2)/4-1.9)^3)</f>
        <v>0.0070986134959909</v>
      </c>
      <c r="AK201" s="62" t="n">
        <f aca="false">Z201/U201</f>
        <v>0.100136364937316</v>
      </c>
      <c r="AL201" s="62" t="n">
        <f aca="false">EXP((((AK201-AK$211)/AK$212+2)/4-1.9)^3)</f>
        <v>0.00902202534394064</v>
      </c>
      <c r="AM201" s="62" t="n">
        <f aca="false">0.01*AD201+0.15*AF201+0.24*AH201+0.25*AJ201+0.35*AL201</f>
        <v>0.00642306064534946</v>
      </c>
      <c r="AO201" s="54" t="n">
        <f aca="false">0.01*AD201/$AM$211</f>
        <v>3.95550775357494E-005</v>
      </c>
      <c r="AP201" s="53" t="n">
        <f aca="false">AO201*$J$211</f>
        <v>411.922621949541</v>
      </c>
      <c r="AQ201" s="54" t="n">
        <f aca="false">0.15*AF201/$AM$211</f>
        <v>0.000476503153293628</v>
      </c>
      <c r="AR201" s="53" t="n">
        <f aca="false">AQ201*$J$211</f>
        <v>4962.25618808451</v>
      </c>
      <c r="AS201" s="54" t="n">
        <f aca="false">0.24*AH201/$AM$211</f>
        <v>8.69055586129463E-006</v>
      </c>
      <c r="AT201" s="53" t="n">
        <f aca="false">AS201*$J$211</f>
        <v>90.5025796839361</v>
      </c>
      <c r="AU201" s="54" t="n">
        <f aca="false">0.25*AJ201/$AM$211</f>
        <v>0.000624705308729304</v>
      </c>
      <c r="AV201" s="53" t="n">
        <f aca="false">AU201*$J$211</f>
        <v>6505.6186145761</v>
      </c>
      <c r="AW201" s="54" t="n">
        <f aca="false">0.35*AL201/$AM$211</f>
        <v>0.00111156213582363</v>
      </c>
      <c r="AX201" s="53" t="n">
        <f aca="false">AW201*$J$211</f>
        <v>11575.6969262537</v>
      </c>
    </row>
    <row r="202" customFormat="false" ht="13.8" hidden="false" customHeight="false" outlineLevel="0" collapsed="false">
      <c r="A202" s="60" t="s">
        <v>95</v>
      </c>
      <c r="B202" s="53"/>
      <c r="C202" s="53"/>
      <c r="D202" s="53"/>
      <c r="E202" s="53"/>
      <c r="F202" s="53"/>
      <c r="G202" s="53"/>
      <c r="H202" s="53"/>
      <c r="I202" s="54" t="n">
        <f aca="false">AO202+AQ202+AS202+AU202+AW202</f>
        <v>0.0700608664344738</v>
      </c>
      <c r="J202" s="53" t="n">
        <f aca="false">ROUND(AP202+AR202+AT202+AV202+AX202,0)</f>
        <v>729607</v>
      </c>
      <c r="K202" s="54" t="n">
        <f aca="false">I202-DatosMinisterio!J202</f>
        <v>0</v>
      </c>
      <c r="L202" s="53" t="n">
        <f aca="false">J202-DatosMinisterio!K202</f>
        <v>0</v>
      </c>
      <c r="M202" s="54" t="n">
        <f aca="false">P235/P$244</f>
        <v>0.0417477080193511</v>
      </c>
      <c r="N202" s="53" t="n">
        <f aca="false">ROUND((N$211*M202),0)</f>
        <v>8260373</v>
      </c>
      <c r="O202" s="53" t="n">
        <f aca="false">N202-DatosMinisterio!L202</f>
        <v>1</v>
      </c>
      <c r="P202" s="55" t="n">
        <f aca="false">N202+J202</f>
        <v>8989980</v>
      </c>
      <c r="Q202" s="53" t="n">
        <f aca="false">P202-DatosMinisterio!M202</f>
        <v>1</v>
      </c>
      <c r="S202" s="55" t="n">
        <f aca="false">B202+DatosMinisterio!B202</f>
        <v>8850</v>
      </c>
      <c r="T202" s="55" t="n">
        <f aca="false">C202+DatosMinisterio!C202</f>
        <v>65</v>
      </c>
      <c r="U202" s="55" t="n">
        <f aca="false">D202+DatosMinisterio!D202</f>
        <v>352.626590909091</v>
      </c>
      <c r="V202" s="55" t="n">
        <f aca="false">E202+DatosMinisterio!E202</f>
        <v>285.876590909091</v>
      </c>
      <c r="W202" s="55" t="n">
        <f aca="false">F202+DatosMinisterio!F202</f>
        <v>33</v>
      </c>
      <c r="X202" s="55" t="n">
        <f aca="false">G202+DatosMinisterio!G202</f>
        <v>196</v>
      </c>
      <c r="Y202" s="55" t="n">
        <f aca="false">H202+DatosMinisterio!H202</f>
        <v>45</v>
      </c>
      <c r="Z202" s="55" t="n">
        <f aca="false">X202+0.33*Y202</f>
        <v>210.85</v>
      </c>
      <c r="AC202" s="61" t="n">
        <f aca="false">IF(T202&gt;0,S202/T202,0)</f>
        <v>136.153846153846</v>
      </c>
      <c r="AD202" s="62" t="n">
        <f aca="false">EXP((((AC202-AC$211)/AC$212+2)/4-1.9)^3)</f>
        <v>0.0147435518220085</v>
      </c>
      <c r="AE202" s="63" t="n">
        <f aca="false">S202/U202</f>
        <v>25.097369932268</v>
      </c>
      <c r="AF202" s="62" t="n">
        <f aca="false">EXP((((AE202-AE$211)/AE$212+2)/4-1.9)^3)</f>
        <v>0.367709705203857</v>
      </c>
      <c r="AG202" s="62" t="n">
        <f aca="false">V202/U202</f>
        <v>0.810706277629504</v>
      </c>
      <c r="AH202" s="62" t="n">
        <f aca="false">EXP((((AG202-AG$211)/AG$212+2)/4-1.9)^3)</f>
        <v>0.318092067141014</v>
      </c>
      <c r="AI202" s="62" t="n">
        <f aca="false">W202/U202</f>
        <v>0.0935834133067621</v>
      </c>
      <c r="AJ202" s="62" t="n">
        <f aca="false">EXP((((AI202-AI$211)/AI$212+2)/4-1.9)^3)</f>
        <v>0.0302278988820584</v>
      </c>
      <c r="AK202" s="62" t="n">
        <f aca="false">Z202/U202</f>
        <v>0.597941293810024</v>
      </c>
      <c r="AL202" s="62" t="n">
        <f aca="false">EXP((((AK202-AK$211)/AK$212+2)/4-1.9)^3)</f>
        <v>0.170928244293686</v>
      </c>
      <c r="AM202" s="62" t="n">
        <f aca="false">0.01*AD202+0.15*AF202+0.24*AH202+0.25*AJ202+0.35*AL202</f>
        <v>0.199027847635947</v>
      </c>
      <c r="AO202" s="54" t="n">
        <f aca="false">0.01*AD202/$AM$211</f>
        <v>5.1899572207649E-005</v>
      </c>
      <c r="AP202" s="53" t="n">
        <f aca="false">AO202*$J$211</f>
        <v>540.476955013236</v>
      </c>
      <c r="AQ202" s="54" t="n">
        <f aca="false">0.15*AF202/$AM$211</f>
        <v>0.0194159215775197</v>
      </c>
      <c r="AR202" s="53" t="n">
        <f aca="false">AQ202*$J$211</f>
        <v>202195.465716132</v>
      </c>
      <c r="AS202" s="54" t="n">
        <f aca="false">0.24*AH202/$AM$211</f>
        <v>0.0268735931312646</v>
      </c>
      <c r="AT202" s="53" t="n">
        <f aca="false">AS202*$J$211</f>
        <v>279858.911509676</v>
      </c>
      <c r="AU202" s="54" t="n">
        <f aca="false">0.25*AJ202/$AM$211</f>
        <v>0.00266017144249639</v>
      </c>
      <c r="AV202" s="53" t="n">
        <f aca="false">AU202*$J$211</f>
        <v>27702.7593850132</v>
      </c>
      <c r="AW202" s="54" t="n">
        <f aca="false">0.35*AL202/$AM$211</f>
        <v>0.0210592807109855</v>
      </c>
      <c r="AX202" s="53" t="n">
        <f aca="false">AW202*$J$211</f>
        <v>219309.243396132</v>
      </c>
    </row>
    <row r="203" customFormat="false" ht="13.8" hidden="false" customHeight="false" outlineLevel="0" collapsed="false">
      <c r="A203" s="60" t="s">
        <v>96</v>
      </c>
      <c r="B203" s="53"/>
      <c r="C203" s="53"/>
      <c r="D203" s="53"/>
      <c r="E203" s="53"/>
      <c r="F203" s="53"/>
      <c r="G203" s="53"/>
      <c r="H203" s="53"/>
      <c r="I203" s="54" t="n">
        <f aca="false">AO203+AQ203+AS203+AU203+AW203</f>
        <v>0.00475155394121666</v>
      </c>
      <c r="J203" s="53" t="n">
        <f aca="false">ROUND(AP203+AR203+AT203+AV203+AX203,0)</f>
        <v>49482</v>
      </c>
      <c r="K203" s="54" t="n">
        <f aca="false">I203-DatosMinisterio!J203</f>
        <v>-2.86229373536173E-017</v>
      </c>
      <c r="L203" s="53" t="n">
        <f aca="false">J203-DatosMinisterio!K203</f>
        <v>0</v>
      </c>
      <c r="M203" s="54" t="n">
        <f aca="false">P236/P$244</f>
        <v>0.0124029079558319</v>
      </c>
      <c r="N203" s="53" t="n">
        <f aca="false">ROUND((N$211*M203),0)</f>
        <v>2454090</v>
      </c>
      <c r="O203" s="53" t="n">
        <f aca="false">N203-DatosMinisterio!L203</f>
        <v>0</v>
      </c>
      <c r="P203" s="55" t="n">
        <f aca="false">N203+J203</f>
        <v>2503572</v>
      </c>
      <c r="Q203" s="53" t="n">
        <f aca="false">P203-DatosMinisterio!M203</f>
        <v>0</v>
      </c>
      <c r="S203" s="55" t="n">
        <f aca="false">B203+DatosMinisterio!B203</f>
        <v>4197</v>
      </c>
      <c r="T203" s="55" t="n">
        <f aca="false">C203+DatosMinisterio!C203</f>
        <v>37</v>
      </c>
      <c r="U203" s="55" t="n">
        <f aca="false">D203+DatosMinisterio!D203</f>
        <v>337.105</v>
      </c>
      <c r="V203" s="55" t="n">
        <f aca="false">E203+DatosMinisterio!E203</f>
        <v>176.931590909091</v>
      </c>
      <c r="W203" s="55" t="n">
        <f aca="false">F203+DatosMinisterio!F203</f>
        <v>13</v>
      </c>
      <c r="X203" s="55" t="n">
        <f aca="false">G203+DatosMinisterio!G203</f>
        <v>51</v>
      </c>
      <c r="Y203" s="55" t="n">
        <f aca="false">H203+DatosMinisterio!H203</f>
        <v>14</v>
      </c>
      <c r="Z203" s="55" t="n">
        <f aca="false">X203+0.33*Y203</f>
        <v>55.62</v>
      </c>
      <c r="AC203" s="61" t="n">
        <f aca="false">IF(T203&gt;0,S203/T203,0)</f>
        <v>113.432432432432</v>
      </c>
      <c r="AD203" s="62" t="n">
        <f aca="false">EXP((((AC203-AC$211)/AC$212+2)/4-1.9)^3)</f>
        <v>0.00876115991552659</v>
      </c>
      <c r="AE203" s="63" t="n">
        <f aca="false">S203/U203</f>
        <v>12.4501268150873</v>
      </c>
      <c r="AF203" s="62" t="n">
        <f aca="false">EXP((((AE203-AE$211)/AE$212+2)/4-1.9)^3)</f>
        <v>0.00656649192830413</v>
      </c>
      <c r="AG203" s="62" t="n">
        <f aca="false">V203/U203</f>
        <v>0.52485602678421</v>
      </c>
      <c r="AH203" s="62" t="n">
        <f aca="false">EXP((((AG203-AG$211)/AG$212+2)/4-1.9)^3)</f>
        <v>0.0167509031417492</v>
      </c>
      <c r="AI203" s="62" t="n">
        <f aca="false">W203/U203</f>
        <v>0.0385636522745139</v>
      </c>
      <c r="AJ203" s="62" t="n">
        <f aca="false">EXP((((AI203-AI$211)/AI$212+2)/4-1.9)^3)</f>
        <v>0.0129101401716997</v>
      </c>
      <c r="AK203" s="62" t="n">
        <f aca="false">Z203/U203</f>
        <v>0.164993103039112</v>
      </c>
      <c r="AL203" s="62" t="n">
        <f aca="false">EXP((((AK203-AK$211)/AK$212+2)/4-1.9)^3)</f>
        <v>0.0147937292681867</v>
      </c>
      <c r="AM203" s="62" t="n">
        <f aca="false">0.01*AD203+0.15*AF203+0.24*AH203+0.25*AJ203+0.35*AL203</f>
        <v>0.0134981424292109</v>
      </c>
      <c r="AO203" s="54" t="n">
        <f aca="false">0.01*AD203/$AM$211</f>
        <v>3.08406316977078E-005</v>
      </c>
      <c r="AP203" s="53" t="n">
        <f aca="false">AO203*$J$211</f>
        <v>321.17125443676</v>
      </c>
      <c r="AQ203" s="54" t="n">
        <f aca="false">0.15*AF203/$AM$211</f>
        <v>0.000346725937648794</v>
      </c>
      <c r="AR203" s="53" t="n">
        <f aca="false">AQ203*$J$211</f>
        <v>3610.76924208077</v>
      </c>
      <c r="AS203" s="54" t="n">
        <f aca="false">0.24*AH203/$AM$211</f>
        <v>0.00141517818931658</v>
      </c>
      <c r="AT203" s="53" t="n">
        <f aca="false">AS203*$J$211</f>
        <v>14737.5241457239</v>
      </c>
      <c r="AU203" s="54" t="n">
        <f aca="false">0.25*AJ203/$AM$211</f>
        <v>0.00113614202354518</v>
      </c>
      <c r="AV203" s="53" t="n">
        <f aca="false">AU203*$J$211</f>
        <v>11831.6694189972</v>
      </c>
      <c r="AW203" s="54" t="n">
        <f aca="false">0.35*AL203/$AM$211</f>
        <v>0.0018226671590084</v>
      </c>
      <c r="AX203" s="53" t="n">
        <f aca="false">AW203*$J$211</f>
        <v>18981.0735271975</v>
      </c>
    </row>
    <row r="204" customFormat="false" ht="13.8" hidden="false" customHeight="false" outlineLevel="0" collapsed="false">
      <c r="A204" s="60" t="s">
        <v>97</v>
      </c>
      <c r="B204" s="53"/>
      <c r="C204" s="53"/>
      <c r="D204" s="53"/>
      <c r="E204" s="53"/>
      <c r="F204" s="53"/>
      <c r="G204" s="53"/>
      <c r="H204" s="53"/>
      <c r="I204" s="54" t="n">
        <f aca="false">AO204+AQ204+AS204+AU204+AW204</f>
        <v>0.00598204672032748</v>
      </c>
      <c r="J204" s="53" t="n">
        <f aca="false">ROUND(AP204+AR204+AT204+AV204+AX204,0)</f>
        <v>62296</v>
      </c>
      <c r="K204" s="54" t="n">
        <f aca="false">I204-DatosMinisterio!J204</f>
        <v>-7.45931094670027E-017</v>
      </c>
      <c r="L204" s="53" t="n">
        <f aca="false">J204-DatosMinisterio!K204</f>
        <v>0</v>
      </c>
      <c r="M204" s="54" t="n">
        <f aca="false">P237/P$244</f>
        <v>0.0218807211788522</v>
      </c>
      <c r="N204" s="53" t="n">
        <f aca="false">ROUND((N$211*M204),0)</f>
        <v>4329409</v>
      </c>
      <c r="O204" s="53" t="n">
        <f aca="false">N204-DatosMinisterio!L204</f>
        <v>1</v>
      </c>
      <c r="P204" s="55" t="n">
        <f aca="false">N204+J204</f>
        <v>4391705</v>
      </c>
      <c r="Q204" s="53" t="n">
        <f aca="false">P204-DatosMinisterio!M204</f>
        <v>1</v>
      </c>
      <c r="S204" s="55" t="n">
        <f aca="false">B204+DatosMinisterio!B204</f>
        <v>4659</v>
      </c>
      <c r="T204" s="55" t="n">
        <f aca="false">C204+DatosMinisterio!C204</f>
        <v>24</v>
      </c>
      <c r="U204" s="55" t="n">
        <f aca="false">D204+DatosMinisterio!D204</f>
        <v>306.164318181818</v>
      </c>
      <c r="V204" s="55" t="n">
        <f aca="false">E204+DatosMinisterio!E204</f>
        <v>174.784545454545</v>
      </c>
      <c r="W204" s="55" t="n">
        <f aca="false">F204+DatosMinisterio!F204</f>
        <v>10</v>
      </c>
      <c r="X204" s="55" t="n">
        <f aca="false">G204+DatosMinisterio!G204</f>
        <v>20</v>
      </c>
      <c r="Y204" s="55" t="n">
        <f aca="false">H204+DatosMinisterio!H204</f>
        <v>5</v>
      </c>
      <c r="Z204" s="55" t="n">
        <f aca="false">X204+0.33*Y204</f>
        <v>21.65</v>
      </c>
      <c r="AC204" s="61" t="n">
        <f aca="false">IF(T204&gt;0,S204/T204,0)</f>
        <v>194.125</v>
      </c>
      <c r="AD204" s="62" t="n">
        <f aca="false">EXP((((AC204-AC$211)/AC$212+2)/4-1.9)^3)</f>
        <v>0.0466678004677417</v>
      </c>
      <c r="AE204" s="63" t="n">
        <f aca="false">S204/U204</f>
        <v>15.2173186858216</v>
      </c>
      <c r="AF204" s="62" t="n">
        <f aca="false">EXP((((AE204-AE$211)/AE$212+2)/4-1.9)^3)</f>
        <v>0.0229539955823653</v>
      </c>
      <c r="AG204" s="62" t="n">
        <f aca="false">V204/U204</f>
        <v>0.570884767018304</v>
      </c>
      <c r="AH204" s="62" t="n">
        <f aca="false">EXP((((AG204-AG$211)/AG$212+2)/4-1.9)^3)</f>
        <v>0.0319465313088146</v>
      </c>
      <c r="AI204" s="62" t="n">
        <f aca="false">W204/U204</f>
        <v>0.0326621993685803</v>
      </c>
      <c r="AJ204" s="62" t="n">
        <f aca="false">EXP((((AI204-AI$211)/AI$212+2)/4-1.9)^3)</f>
        <v>0.0116969671877576</v>
      </c>
      <c r="AK204" s="62" t="n">
        <f aca="false">Z204/U204</f>
        <v>0.0707136616329764</v>
      </c>
      <c r="AL204" s="62" t="n">
        <f aca="false">EXP((((AK204-AK$211)/AK$212+2)/4-1.9)^3)</f>
        <v>0.00712148861608444</v>
      </c>
      <c r="AM204" s="62" t="n">
        <f aca="false">0.01*AD204+0.15*AF204+0.24*AH204+0.25*AJ204+0.35*AL204</f>
        <v>0.0169937076687167</v>
      </c>
      <c r="AO204" s="54" t="n">
        <f aca="false">0.01*AD204/$AM$211</f>
        <v>0.000164277842231491</v>
      </c>
      <c r="AP204" s="53" t="n">
        <f aca="false">AO204*$J$211</f>
        <v>1710.77302121452</v>
      </c>
      <c r="AQ204" s="54" t="n">
        <f aca="false">0.15*AF204/$AM$211</f>
        <v>0.00121202397383245</v>
      </c>
      <c r="AR204" s="53" t="n">
        <f aca="false">AQ204*$J$211</f>
        <v>12621.8964610937</v>
      </c>
      <c r="AS204" s="54" t="n">
        <f aca="false">0.24*AH204/$AM$211</f>
        <v>0.00269896100228019</v>
      </c>
      <c r="AT204" s="53" t="n">
        <f aca="false">AS204*$J$211</f>
        <v>28106.7099816456</v>
      </c>
      <c r="AU204" s="54" t="n">
        <f aca="false">0.25*AJ204/$AM$211</f>
        <v>0.00102937813170861</v>
      </c>
      <c r="AV204" s="53" t="n">
        <f aca="false">AU204*$J$211</f>
        <v>10719.8409258003</v>
      </c>
      <c r="AW204" s="54" t="n">
        <f aca="false">0.35*AL204/$AM$211</f>
        <v>0.000877405770274739</v>
      </c>
      <c r="AX204" s="53" t="n">
        <f aca="false">AW204*$J$211</f>
        <v>9137.21595106411</v>
      </c>
    </row>
    <row r="205" customFormat="false" ht="13.8" hidden="false" customHeight="false" outlineLevel="0" collapsed="false">
      <c r="A205" s="60" t="s">
        <v>98</v>
      </c>
      <c r="B205" s="53"/>
      <c r="C205" s="53"/>
      <c r="D205" s="53"/>
      <c r="E205" s="53"/>
      <c r="F205" s="53"/>
      <c r="G205" s="53"/>
      <c r="H205" s="53"/>
      <c r="I205" s="54" t="n">
        <f aca="false">AO205+AQ205+AS205+AU205+AW205</f>
        <v>0.0248362191454026</v>
      </c>
      <c r="J205" s="53" t="n">
        <f aca="false">ROUND(AP205+AR205+AT205+AV205+AX205,0)</f>
        <v>258642</v>
      </c>
      <c r="K205" s="54" t="n">
        <f aca="false">I205-DatosMinisterio!J205</f>
        <v>0</v>
      </c>
      <c r="L205" s="53" t="n">
        <f aca="false">J205-DatosMinisterio!K205</f>
        <v>0</v>
      </c>
      <c r="M205" s="54" t="n">
        <f aca="false">P238/P$244</f>
        <v>0.0120197510208718</v>
      </c>
      <c r="N205" s="53" t="n">
        <f aca="false">ROUND((N$211*M205),0)</f>
        <v>2378277</v>
      </c>
      <c r="O205" s="53" t="n">
        <f aca="false">N205-DatosMinisterio!L205</f>
        <v>-1</v>
      </c>
      <c r="P205" s="55" t="n">
        <f aca="false">N205+J205</f>
        <v>2636919</v>
      </c>
      <c r="Q205" s="53" t="n">
        <f aca="false">P205-DatosMinisterio!M205</f>
        <v>-1</v>
      </c>
      <c r="S205" s="55" t="n">
        <f aca="false">B205+DatosMinisterio!B205</f>
        <v>7235</v>
      </c>
      <c r="T205" s="55" t="n">
        <f aca="false">C205+DatosMinisterio!C205</f>
        <v>50</v>
      </c>
      <c r="U205" s="55" t="n">
        <f aca="false">D205+DatosMinisterio!D205</f>
        <v>348.509090909091</v>
      </c>
      <c r="V205" s="55" t="n">
        <f aca="false">E205+DatosMinisterio!E205</f>
        <v>254.725681818182</v>
      </c>
      <c r="W205" s="55" t="n">
        <f aca="false">F205+DatosMinisterio!F205</f>
        <v>10</v>
      </c>
      <c r="X205" s="55" t="n">
        <f aca="false">G205+DatosMinisterio!G205</f>
        <v>34</v>
      </c>
      <c r="Y205" s="55" t="n">
        <f aca="false">H205+DatosMinisterio!H205</f>
        <v>9</v>
      </c>
      <c r="Z205" s="55" t="n">
        <f aca="false">X205+0.33*Y205</f>
        <v>36.97</v>
      </c>
      <c r="AC205" s="61" t="n">
        <f aca="false">IF(T205&gt;0,S205/T205,0)</f>
        <v>144.7</v>
      </c>
      <c r="AD205" s="62" t="n">
        <f aca="false">EXP((((AC205-AC$211)/AC$212+2)/4-1.9)^3)</f>
        <v>0.017747448350198</v>
      </c>
      <c r="AE205" s="63" t="n">
        <f aca="false">S205/U205</f>
        <v>20.7598601836394</v>
      </c>
      <c r="AF205" s="62" t="n">
        <f aca="false">EXP((((AE205-AE$211)/AE$212+2)/4-1.9)^3)</f>
        <v>0.14544945840659</v>
      </c>
      <c r="AG205" s="62" t="n">
        <f aca="false">V205/U205</f>
        <v>0.730901111227045</v>
      </c>
      <c r="AH205" s="62" t="n">
        <f aca="false">EXP((((AG205-AG$211)/AG$212+2)/4-1.9)^3)</f>
        <v>0.177150307971144</v>
      </c>
      <c r="AI205" s="62" t="n">
        <f aca="false">W205/U205</f>
        <v>0.0286936560934891</v>
      </c>
      <c r="AJ205" s="62" t="n">
        <f aca="false">EXP((((AI205-AI$211)/AI$212+2)/4-1.9)^3)</f>
        <v>0.0109368263937509</v>
      </c>
      <c r="AK205" s="62" t="n">
        <f aca="false">Z205/U205</f>
        <v>0.106080446577629</v>
      </c>
      <c r="AL205" s="62" t="n">
        <f aca="false">EXP((((AK205-AK$211)/AK$212+2)/4-1.9)^3)</f>
        <v>0.00945480346858562</v>
      </c>
      <c r="AM205" s="62" t="n">
        <f aca="false">0.01*AD205+0.15*AF205+0.24*AH205+0.25*AJ205+0.35*AL205</f>
        <v>0.0705543549700078</v>
      </c>
      <c r="AO205" s="54" t="n">
        <f aca="false">0.01*AD205/$AM$211</f>
        <v>6.24737504417131E-005</v>
      </c>
      <c r="AP205" s="53" t="n">
        <f aca="false">AO205*$J$211</f>
        <v>650.595389724956</v>
      </c>
      <c r="AQ205" s="54" t="n">
        <f aca="false">0.15*AF205/$AM$211</f>
        <v>0.00768006728663697</v>
      </c>
      <c r="AR205" s="53" t="n">
        <f aca="false">AQ205*$J$211</f>
        <v>79979.4527163088</v>
      </c>
      <c r="AS205" s="54" t="n">
        <f aca="false">0.24*AH205/$AM$211</f>
        <v>0.0149663125593895</v>
      </c>
      <c r="AT205" s="53" t="n">
        <f aca="false">AS205*$J$211</f>
        <v>155857.682362226</v>
      </c>
      <c r="AU205" s="54" t="n">
        <f aca="false">0.25*AJ205/$AM$211</f>
        <v>0.000962482816212722</v>
      </c>
      <c r="AV205" s="53" t="n">
        <f aca="false">AU205*$J$211</f>
        <v>10023.1997997577</v>
      </c>
      <c r="AW205" s="54" t="n">
        <f aca="false">0.35*AL205/$AM$211</f>
        <v>0.00116488273272166</v>
      </c>
      <c r="AX205" s="53" t="n">
        <f aca="false">AW205*$J$211</f>
        <v>12130.9722902901</v>
      </c>
    </row>
    <row r="206" customFormat="false" ht="13.8" hidden="false" customHeight="false" outlineLevel="0" collapsed="false">
      <c r="A206" s="60" t="s">
        <v>99</v>
      </c>
      <c r="B206" s="53"/>
      <c r="C206" s="53"/>
      <c r="D206" s="53"/>
      <c r="E206" s="53"/>
      <c r="F206" s="53"/>
      <c r="G206" s="53"/>
      <c r="H206" s="53"/>
      <c r="I206" s="54" t="n">
        <f aca="false">AO206+AQ206+AS206+AU206+AW206</f>
        <v>0.0198991347896011</v>
      </c>
      <c r="J206" s="53" t="n">
        <f aca="false">ROUND(AP206+AR206+AT206+AV206+AX206,0)</f>
        <v>207228</v>
      </c>
      <c r="K206" s="54" t="n">
        <f aca="false">I206-DatosMinisterio!J206</f>
        <v>1.21430643318377E-016</v>
      </c>
      <c r="L206" s="53" t="n">
        <f aca="false">J206-DatosMinisterio!K206</f>
        <v>0</v>
      </c>
      <c r="M206" s="54" t="n">
        <f aca="false">P239/P$244</f>
        <v>0.019002718217674</v>
      </c>
      <c r="N206" s="53" t="n">
        <f aca="false">ROUND((N$211*M206),0)</f>
        <v>3759956</v>
      </c>
      <c r="O206" s="53" t="n">
        <f aca="false">N206-DatosMinisterio!L206</f>
        <v>0</v>
      </c>
      <c r="P206" s="55" t="n">
        <f aca="false">N206+J206</f>
        <v>3967184</v>
      </c>
      <c r="Q206" s="53" t="n">
        <f aca="false">P206-DatosMinisterio!M206</f>
        <v>0</v>
      </c>
      <c r="S206" s="55" t="n">
        <f aca="false">B206+DatosMinisterio!B206</f>
        <v>6627</v>
      </c>
      <c r="T206" s="55" t="n">
        <f aca="false">C206+DatosMinisterio!C206</f>
        <v>34</v>
      </c>
      <c r="U206" s="55" t="n">
        <f aca="false">D206+DatosMinisterio!D206</f>
        <v>279.466136363636</v>
      </c>
      <c r="V206" s="55" t="n">
        <f aca="false">E206+DatosMinisterio!E206</f>
        <v>163.288863636364</v>
      </c>
      <c r="W206" s="55" t="n">
        <f aca="false">F206+DatosMinisterio!F206</f>
        <v>5</v>
      </c>
      <c r="X206" s="55" t="n">
        <f aca="false">G206+DatosMinisterio!G206</f>
        <v>9</v>
      </c>
      <c r="Y206" s="55" t="n">
        <f aca="false">H206+DatosMinisterio!H206</f>
        <v>1</v>
      </c>
      <c r="Z206" s="55" t="n">
        <f aca="false">X206+0.33*Y206</f>
        <v>9.33</v>
      </c>
      <c r="AC206" s="61" t="n">
        <f aca="false">IF(T206&gt;0,S206/T206,0)</f>
        <v>194.911764705882</v>
      </c>
      <c r="AD206" s="62" t="n">
        <f aca="false">EXP((((AC206-AC$211)/AC$212+2)/4-1.9)^3)</f>
        <v>0.0473250567078803</v>
      </c>
      <c r="AE206" s="63" t="n">
        <f aca="false">S206/U206</f>
        <v>23.7130698059856</v>
      </c>
      <c r="AF206" s="62" t="n">
        <f aca="false">EXP((((AE206-AE$211)/AE$212+2)/4-1.9)^3)</f>
        <v>0.285557127462012</v>
      </c>
      <c r="AG206" s="62" t="n">
        <f aca="false">V206/U206</f>
        <v>0.584288550165862</v>
      </c>
      <c r="AH206" s="62" t="n">
        <f aca="false">EXP((((AG206-AG$211)/AG$212+2)/4-1.9)^3)</f>
        <v>0.0380302537781717</v>
      </c>
      <c r="AI206" s="62" t="n">
        <f aca="false">W206/U206</f>
        <v>0.017891255323665</v>
      </c>
      <c r="AJ206" s="62" t="n">
        <f aca="false">EXP((((AI206-AI$211)/AI$212+2)/4-1.9)^3)</f>
        <v>0.00907762923020969</v>
      </c>
      <c r="AK206" s="62" t="n">
        <f aca="false">Z206/U206</f>
        <v>0.0333850824339589</v>
      </c>
      <c r="AL206" s="62" t="n">
        <f aca="false">EXP((((AK206-AK$211)/AK$212+2)/4-1.9)^3)</f>
        <v>0.00521620757129726</v>
      </c>
      <c r="AM206" s="62" t="n">
        <f aca="false">0.01*AD206+0.15*AF206+0.24*AH206+0.25*AJ206+0.35*AL206</f>
        <v>0.0565291605506483</v>
      </c>
      <c r="AO206" s="54" t="n">
        <f aca="false">0.01*AD206/$AM$211</f>
        <v>0.000166591485382464</v>
      </c>
      <c r="AP206" s="53" t="n">
        <f aca="false">AO206*$J$211</f>
        <v>1734.86706962444</v>
      </c>
      <c r="AQ206" s="54" t="n">
        <f aca="false">0.15*AF206/$AM$211</f>
        <v>0.0150780757598727</v>
      </c>
      <c r="AR206" s="53" t="n">
        <f aca="false">AQ206*$J$211</f>
        <v>157021.573155739</v>
      </c>
      <c r="AS206" s="54" t="n">
        <f aca="false">0.24*AH206/$AM$211</f>
        <v>0.00321293635487066</v>
      </c>
      <c r="AT206" s="53" t="n">
        <f aca="false">AS206*$J$211</f>
        <v>33459.1979059875</v>
      </c>
      <c r="AU206" s="54" t="n">
        <f aca="false">0.25*AJ206/$AM$211</f>
        <v>0.000798866310159164</v>
      </c>
      <c r="AV206" s="53" t="n">
        <f aca="false">AU206*$J$211</f>
        <v>8319.31386736652</v>
      </c>
      <c r="AW206" s="54" t="n">
        <f aca="false">0.35*AL206/$AM$211</f>
        <v>0.000642664879316116</v>
      </c>
      <c r="AX206" s="53" t="n">
        <f aca="false">AW206*$J$211</f>
        <v>6692.6477867101</v>
      </c>
    </row>
    <row r="207" customFormat="false" ht="13.8" hidden="false" customHeight="false" outlineLevel="0" collapsed="false">
      <c r="A207" s="60" t="s">
        <v>100</v>
      </c>
      <c r="B207" s="53"/>
      <c r="C207" s="53"/>
      <c r="D207" s="53"/>
      <c r="E207" s="53"/>
      <c r="F207" s="53"/>
      <c r="G207" s="53"/>
      <c r="H207" s="53"/>
      <c r="I207" s="54" t="n">
        <f aca="false">AO207+AQ207+AS207+AU207+AW207</f>
        <v>0.00834836977959015</v>
      </c>
      <c r="J207" s="53" t="n">
        <f aca="false">ROUND(AP207+AR207+AT207+AV207+AX207,0)</f>
        <v>86939</v>
      </c>
      <c r="K207" s="54" t="n">
        <f aca="false">I207-DatosMinisterio!J207</f>
        <v>0</v>
      </c>
      <c r="L207" s="53" t="n">
        <f aca="false">J207-DatosMinisterio!K207</f>
        <v>0</v>
      </c>
      <c r="M207" s="54" t="n">
        <f aca="false">P240/P$244</f>
        <v>0.0131116714362968</v>
      </c>
      <c r="N207" s="53" t="n">
        <f aca="false">ROUND((N$211*M207),0)</f>
        <v>2594329</v>
      </c>
      <c r="O207" s="53" t="n">
        <f aca="false">N207-DatosMinisterio!L207</f>
        <v>1</v>
      </c>
      <c r="P207" s="55" t="n">
        <f aca="false">N207+J207</f>
        <v>2681268</v>
      </c>
      <c r="Q207" s="53" t="n">
        <f aca="false">P207-DatosMinisterio!M207</f>
        <v>1</v>
      </c>
      <c r="S207" s="55" t="n">
        <f aca="false">B207+DatosMinisterio!B207</f>
        <v>3590</v>
      </c>
      <c r="T207" s="55" t="n">
        <f aca="false">C207+DatosMinisterio!C207</f>
        <v>37</v>
      </c>
      <c r="U207" s="55" t="n">
        <f aca="false">D207+DatosMinisterio!D207</f>
        <v>319.209318181818</v>
      </c>
      <c r="V207" s="55" t="n">
        <f aca="false">E207+DatosMinisterio!E207</f>
        <v>181.556590909091</v>
      </c>
      <c r="W207" s="55" t="n">
        <f aca="false">F207+DatosMinisterio!F207</f>
        <v>35</v>
      </c>
      <c r="X207" s="55" t="n">
        <f aca="false">G207+DatosMinisterio!G207</f>
        <v>58</v>
      </c>
      <c r="Y207" s="55" t="n">
        <f aca="false">H207+DatosMinisterio!H207</f>
        <v>8</v>
      </c>
      <c r="Z207" s="55" t="n">
        <f aca="false">X207+0.33*Y207</f>
        <v>60.64</v>
      </c>
      <c r="AC207" s="61" t="n">
        <f aca="false">IF(T207&gt;0,S207/T207,0)</f>
        <v>97.027027027027</v>
      </c>
      <c r="AD207" s="62" t="n">
        <f aca="false">EXP((((AC207-AC$211)/AC$212+2)/4-1.9)^3)</f>
        <v>0.00586519611542684</v>
      </c>
      <c r="AE207" s="63" t="n">
        <f aca="false">S207/U207</f>
        <v>11.2465388555956</v>
      </c>
      <c r="AF207" s="62" t="n">
        <f aca="false">EXP((((AE207-AE$211)/AE$212+2)/4-1.9)^3)</f>
        <v>0.00352885083721956</v>
      </c>
      <c r="AG207" s="62" t="n">
        <f aca="false">V207/U207</f>
        <v>0.568769708676482</v>
      </c>
      <c r="AH207" s="62" t="n">
        <f aca="false">EXP((((AG207-AG$211)/AG$212+2)/4-1.9)^3)</f>
        <v>0.0310625658374077</v>
      </c>
      <c r="AI207" s="62" t="n">
        <f aca="false">W207/U207</f>
        <v>0.109645921990487</v>
      </c>
      <c r="AJ207" s="62" t="n">
        <f aca="false">EXP((((AI207-AI$211)/AI$212+2)/4-1.9)^3)</f>
        <v>0.0378761361149135</v>
      </c>
      <c r="AK207" s="62" t="n">
        <f aca="false">Z207/U207</f>
        <v>0.189969391700089</v>
      </c>
      <c r="AL207" s="62" t="n">
        <f aca="false">EXP((((AK207-AK$211)/AK$212+2)/4-1.9)^3)</f>
        <v>0.0177254083965612</v>
      </c>
      <c r="AM207" s="62" t="n">
        <f aca="false">0.01*AD207+0.15*AF207+0.24*AH207+0.25*AJ207+0.35*AL207</f>
        <v>0.0237159223552399</v>
      </c>
      <c r="AO207" s="54" t="n">
        <f aca="false">0.01*AD207/$AM$211</f>
        <v>2.06463932829416E-005</v>
      </c>
      <c r="AP207" s="53" t="n">
        <f aca="false">AO207*$J$211</f>
        <v>215.009475009226</v>
      </c>
      <c r="AQ207" s="54" t="n">
        <f aca="false">0.15*AF207/$AM$211</f>
        <v>0.000186331473291505</v>
      </c>
      <c r="AR207" s="53" t="n">
        <f aca="false">AQ207*$J$211</f>
        <v>1940.4373297104</v>
      </c>
      <c r="AS207" s="54" t="n">
        <f aca="false">0.24*AH207/$AM$211</f>
        <v>0.00262428033314503</v>
      </c>
      <c r="AT207" s="53" t="n">
        <f aca="false">AS207*$J$211</f>
        <v>27328.9929613391</v>
      </c>
      <c r="AU207" s="54" t="n">
        <f aca="false">0.25*AJ207/$AM$211</f>
        <v>0.00333324575545682</v>
      </c>
      <c r="AV207" s="53" t="n">
        <f aca="false">AU207*$J$211</f>
        <v>34712.0879727518</v>
      </c>
      <c r="AW207" s="54" t="n">
        <f aca="false">0.35*AL207/$AM$211</f>
        <v>0.00218386582441385</v>
      </c>
      <c r="AX207" s="53" t="n">
        <f aca="false">AW207*$J$211</f>
        <v>22742.5603088634</v>
      </c>
    </row>
    <row r="208" customFormat="false" ht="13.8" hidden="false" customHeight="false" outlineLevel="0" collapsed="false">
      <c r="A208" s="60" t="s">
        <v>101</v>
      </c>
      <c r="B208" s="53"/>
      <c r="C208" s="53"/>
      <c r="D208" s="53"/>
      <c r="E208" s="53"/>
      <c r="F208" s="53"/>
      <c r="G208" s="53"/>
      <c r="H208" s="53"/>
      <c r="I208" s="54" t="n">
        <f aca="false">AO208+AQ208+AS208+AU208+AW208</f>
        <v>0.0164952803373926</v>
      </c>
      <c r="J208" s="53" t="n">
        <f aca="false">ROUND(AP208+AR208+AT208+AV208+AX208,0)</f>
        <v>171780</v>
      </c>
      <c r="K208" s="54" t="n">
        <f aca="false">I208-DatosMinisterio!J208</f>
        <v>-5.89805981832114E-017</v>
      </c>
      <c r="L208" s="53" t="n">
        <f aca="false">J208-DatosMinisterio!K208</f>
        <v>0</v>
      </c>
      <c r="M208" s="54" t="n">
        <f aca="false">P241/P$244</f>
        <v>0.0101689420997125</v>
      </c>
      <c r="N208" s="53" t="n">
        <f aca="false">ROUND((N$211*M208),0)</f>
        <v>2012069</v>
      </c>
      <c r="O208" s="53" t="n">
        <f aca="false">N208-DatosMinisterio!L208</f>
        <v>-1</v>
      </c>
      <c r="P208" s="55" t="n">
        <f aca="false">N208+J208</f>
        <v>2183849</v>
      </c>
      <c r="Q208" s="53" t="n">
        <f aca="false">P208-DatosMinisterio!M208</f>
        <v>-1</v>
      </c>
      <c r="S208" s="55" t="n">
        <f aca="false">B208+DatosMinisterio!B208</f>
        <v>6473</v>
      </c>
      <c r="T208" s="55" t="n">
        <f aca="false">C208+DatosMinisterio!C208</f>
        <v>26</v>
      </c>
      <c r="U208" s="55" t="n">
        <f aca="false">D208+DatosMinisterio!D208</f>
        <v>356.963181818182</v>
      </c>
      <c r="V208" s="55" t="n">
        <f aca="false">E208+DatosMinisterio!E208</f>
        <v>241.835909090909</v>
      </c>
      <c r="W208" s="55" t="n">
        <f aca="false">F208+DatosMinisterio!F208</f>
        <v>21</v>
      </c>
      <c r="X208" s="55" t="n">
        <f aca="false">G208+DatosMinisterio!G208</f>
        <v>54</v>
      </c>
      <c r="Y208" s="55" t="n">
        <f aca="false">H208+DatosMinisterio!H208</f>
        <v>11</v>
      </c>
      <c r="Z208" s="55" t="n">
        <f aca="false">X208+0.33*Y208</f>
        <v>57.63</v>
      </c>
      <c r="AC208" s="61" t="n">
        <f aca="false">IF(T208&gt;0,S208/T208,0)</f>
        <v>248.961538461538</v>
      </c>
      <c r="AD208" s="62" t="n">
        <f aca="false">EXP((((AC208-AC$211)/AC$212+2)/4-1.9)^3)</f>
        <v>0.112091796325811</v>
      </c>
      <c r="AE208" s="63" t="n">
        <f aca="false">S208/U208</f>
        <v>18.1335228104757</v>
      </c>
      <c r="AF208" s="62" t="n">
        <f aca="false">EXP((((AE208-AE$211)/AE$212+2)/4-1.9)^3)</f>
        <v>0.0671524305403897</v>
      </c>
      <c r="AG208" s="62" t="n">
        <f aca="false">V208/U208</f>
        <v>0.677481380177991</v>
      </c>
      <c r="AH208" s="62" t="n">
        <f aca="false">EXP((((AG208-AG$211)/AG$212+2)/4-1.9)^3)</f>
        <v>0.108925252248372</v>
      </c>
      <c r="AI208" s="62" t="n">
        <f aca="false">W208/U208</f>
        <v>0.0588295966352526</v>
      </c>
      <c r="AJ208" s="62" t="n">
        <f aca="false">EXP((((AI208-AI$211)/AI$212+2)/4-1.9)^3)</f>
        <v>0.0179173904092265</v>
      </c>
      <c r="AK208" s="62" t="n">
        <f aca="false">Z208/U208</f>
        <v>0.161445221623315</v>
      </c>
      <c r="AL208" s="62" t="n">
        <f aca="false">EXP((((AK208-AK$211)/AK$212+2)/4-1.9)^3)</f>
        <v>0.0144124334856815</v>
      </c>
      <c r="AM208" s="62" t="n">
        <f aca="false">0.01*AD208+0.15*AF208+0.24*AH208+0.25*AJ208+0.35*AL208</f>
        <v>0.046859542406221</v>
      </c>
      <c r="AO208" s="54" t="n">
        <f aca="false">0.01*AD208/$AM$211</f>
        <v>0.000394580379784225</v>
      </c>
      <c r="AP208" s="53" t="n">
        <f aca="false">AO208*$J$211</f>
        <v>4109.12061703495</v>
      </c>
      <c r="AQ208" s="54" t="n">
        <f aca="false">0.15*AF208/$AM$211</f>
        <v>0.0035458034059482</v>
      </c>
      <c r="AR208" s="53" t="n">
        <f aca="false">AQ208*$J$211</f>
        <v>36925.6420892039</v>
      </c>
      <c r="AS208" s="54" t="n">
        <f aca="false">0.24*AH208/$AM$211</f>
        <v>0.00920240777128666</v>
      </c>
      <c r="AT208" s="53" t="n">
        <f aca="false">AS208*$J$211</f>
        <v>95832.9542894022</v>
      </c>
      <c r="AU208" s="54" t="n">
        <f aca="false">0.25*AJ208/$AM$211</f>
        <v>0.00157679931630886</v>
      </c>
      <c r="AV208" s="53" t="n">
        <f aca="false">AU208*$J$211</f>
        <v>16420.6304001088</v>
      </c>
      <c r="AW208" s="54" t="n">
        <f aca="false">0.35*AL208/$AM$211</f>
        <v>0.0017756894640647</v>
      </c>
      <c r="AX208" s="53" t="n">
        <f aca="false">AW208*$J$211</f>
        <v>18491.8525098233</v>
      </c>
    </row>
    <row r="209" customFormat="false" ht="13.8" hidden="false" customHeight="false" outlineLevel="0" collapsed="false">
      <c r="A209" s="60" t="s">
        <v>102</v>
      </c>
      <c r="B209" s="53"/>
      <c r="C209" s="53"/>
      <c r="D209" s="53"/>
      <c r="E209" s="53"/>
      <c r="F209" s="53"/>
      <c r="G209" s="53"/>
      <c r="H209" s="53"/>
      <c r="I209" s="54" t="n">
        <f aca="false">AO209+AQ209+AS209+AU209+AW209</f>
        <v>0.0146104900180135</v>
      </c>
      <c r="J209" s="53" t="n">
        <f aca="false">ROUND(AP209+AR209+AT209+AV209+AX209,0)</f>
        <v>152152</v>
      </c>
      <c r="K209" s="54" t="n">
        <f aca="false">I209-DatosMinisterio!J209</f>
        <v>0</v>
      </c>
      <c r="L209" s="53" t="n">
        <f aca="false">J209-DatosMinisterio!K209</f>
        <v>0</v>
      </c>
      <c r="M209" s="54" t="n">
        <f aca="false">P242/P$244</f>
        <v>0.00726327342248558</v>
      </c>
      <c r="N209" s="53" t="n">
        <f aca="false">ROUND((N$211*M209),0)</f>
        <v>1437141</v>
      </c>
      <c r="O209" s="53" t="n">
        <f aca="false">N209-DatosMinisterio!L209</f>
        <v>-2</v>
      </c>
      <c r="P209" s="55" t="n">
        <f aca="false">N209+J209</f>
        <v>1589293</v>
      </c>
      <c r="Q209" s="53" t="n">
        <f aca="false">P209-DatosMinisterio!M209</f>
        <v>-2</v>
      </c>
      <c r="S209" s="55" t="n">
        <f aca="false">B209+DatosMinisterio!B209</f>
        <v>7484</v>
      </c>
      <c r="T209" s="55" t="n">
        <f aca="false">C209+DatosMinisterio!C209</f>
        <v>51</v>
      </c>
      <c r="U209" s="55" t="n">
        <f aca="false">D209+DatosMinisterio!D209</f>
        <v>412.023863636364</v>
      </c>
      <c r="V209" s="55" t="n">
        <f aca="false">E209+DatosMinisterio!E209</f>
        <v>257.501363636364</v>
      </c>
      <c r="W209" s="55" t="n">
        <f aca="false">F209+DatosMinisterio!F209</f>
        <v>39</v>
      </c>
      <c r="X209" s="55" t="n">
        <f aca="false">G209+DatosMinisterio!G209</f>
        <v>82</v>
      </c>
      <c r="Y209" s="55" t="n">
        <f aca="false">H209+DatosMinisterio!H209</f>
        <v>46</v>
      </c>
      <c r="Z209" s="55" t="n">
        <f aca="false">X209+0.33*Y209</f>
        <v>97.18</v>
      </c>
      <c r="AC209" s="61" t="n">
        <f aca="false">IF(T209&gt;0,S209/T209,0)</f>
        <v>146.745098039216</v>
      </c>
      <c r="AD209" s="62" t="n">
        <f aca="false">EXP((((AC209-AC$211)/AC$212+2)/4-1.9)^3)</f>
        <v>0.0185374935389387</v>
      </c>
      <c r="AE209" s="63" t="n">
        <f aca="false">S209/U209</f>
        <v>18.1639964587223</v>
      </c>
      <c r="AF209" s="62" t="n">
        <f aca="false">EXP((((AE209-AE$211)/AE$212+2)/4-1.9)^3)</f>
        <v>0.0678259433564618</v>
      </c>
      <c r="AG209" s="62" t="n">
        <f aca="false">V209/U209</f>
        <v>0.624967110797312</v>
      </c>
      <c r="AH209" s="62" t="n">
        <f aca="false">EXP((((AG209-AG$211)/AG$212+2)/4-1.9)^3)</f>
        <v>0.0622531196749951</v>
      </c>
      <c r="AI209" s="62" t="n">
        <f aca="false">W209/U209</f>
        <v>0.0946547116368479</v>
      </c>
      <c r="AJ209" s="62" t="n">
        <f aca="false">EXP((((AI209-AI$211)/AI$212+2)/4-1.9)^3)</f>
        <v>0.0306956735568215</v>
      </c>
      <c r="AK209" s="62" t="n">
        <f aca="false">Z209/U209</f>
        <v>0.23586012504792</v>
      </c>
      <c r="AL209" s="62" t="n">
        <f aca="false">EXP((((AK209-AK$211)/AK$212+2)/4-1.9)^3)</f>
        <v>0.0243752145135751</v>
      </c>
      <c r="AM209" s="62" t="n">
        <f aca="false">0.01*AD209+0.15*AF209+0.24*AH209+0.25*AJ209+0.35*AL209</f>
        <v>0.0415052586298142</v>
      </c>
      <c r="AO209" s="54" t="n">
        <f aca="false">0.01*AD209/$AM$211</f>
        <v>6.52548311348433E-005</v>
      </c>
      <c r="AP209" s="53" t="n">
        <f aca="false">AO209*$J$211</f>
        <v>679.557285955145</v>
      </c>
      <c r="AQ209" s="54" t="n">
        <f aca="false">0.15*AF209/$AM$211</f>
        <v>0.00358136643796297</v>
      </c>
      <c r="AR209" s="53" t="n">
        <f aca="false">AQ209*$J$211</f>
        <v>37295.9919483026</v>
      </c>
      <c r="AS209" s="54" t="n">
        <f aca="false">0.24*AH209/$AM$211</f>
        <v>0.00525937356544039</v>
      </c>
      <c r="AT209" s="53" t="n">
        <f aca="false">AS209*$J$211</f>
        <v>54770.5903731397</v>
      </c>
      <c r="AU209" s="54" t="n">
        <f aca="false">0.25*AJ209/$AM$211</f>
        <v>0.00270133741424266</v>
      </c>
      <c r="AV209" s="53" t="n">
        <f aca="false">AU209*$J$211</f>
        <v>28131.4576981816</v>
      </c>
      <c r="AW209" s="54" t="n">
        <f aca="false">0.35*AL209/$AM$211</f>
        <v>0.00300315776923258</v>
      </c>
      <c r="AX209" s="53" t="n">
        <f aca="false">AW209*$J$211</f>
        <v>31274.5846930112</v>
      </c>
    </row>
    <row r="210" customFormat="false" ht="13.8" hidden="false" customHeight="false" outlineLevel="0" collapsed="false">
      <c r="A210" s="64" t="s">
        <v>103</v>
      </c>
      <c r="B210" s="66"/>
      <c r="C210" s="66"/>
      <c r="D210" s="66"/>
      <c r="E210" s="66"/>
      <c r="F210" s="66"/>
      <c r="G210" s="66"/>
      <c r="H210" s="66"/>
      <c r="I210" s="65" t="n">
        <f aca="false">AO210+AQ210+AS210+AU210+AW210</f>
        <v>0.00956962912720543</v>
      </c>
      <c r="J210" s="66" t="n">
        <f aca="false">ROUND(AP210+AR210+AT210+AV210+AX210,0)</f>
        <v>99657</v>
      </c>
      <c r="K210" s="54" t="n">
        <f aca="false">I210-DatosMinisterio!J210</f>
        <v>-7.11236625150491E-017</v>
      </c>
      <c r="L210" s="53" t="n">
        <f aca="false">J210-DatosMinisterio!K210</f>
        <v>0</v>
      </c>
      <c r="M210" s="54" t="n">
        <f aca="false">P243/P$244</f>
        <v>0.00684724945400035</v>
      </c>
      <c r="N210" s="53" t="n">
        <f aca="false">ROUND((N$211*M210),0)</f>
        <v>1354825</v>
      </c>
      <c r="O210" s="53" t="n">
        <f aca="false">N210-DatosMinisterio!L210</f>
        <v>-1</v>
      </c>
      <c r="P210" s="55" t="n">
        <f aca="false">N210+J210</f>
        <v>1454482</v>
      </c>
      <c r="Q210" s="53" t="n">
        <f aca="false">P210-DatosMinisterio!M210</f>
        <v>-1</v>
      </c>
      <c r="S210" s="67" t="n">
        <f aca="false">B210+DatosMinisterio!B210</f>
        <v>8358</v>
      </c>
      <c r="T210" s="67" t="n">
        <f aca="false">C210+DatosMinisterio!C210</f>
        <v>37</v>
      </c>
      <c r="U210" s="67" t="n">
        <f aca="false">D210+DatosMinisterio!D210</f>
        <v>440.848181818182</v>
      </c>
      <c r="V210" s="67" t="n">
        <f aca="false">E210+DatosMinisterio!E210</f>
        <v>237.601136363636</v>
      </c>
      <c r="W210" s="67" t="n">
        <f aca="false">F210+DatosMinisterio!F210</f>
        <v>21</v>
      </c>
      <c r="X210" s="67" t="n">
        <f aca="false">G210+DatosMinisterio!G210</f>
        <v>63</v>
      </c>
      <c r="Y210" s="67" t="n">
        <f aca="false">H210+DatosMinisterio!H210</f>
        <v>9</v>
      </c>
      <c r="Z210" s="67" t="n">
        <f aca="false">X210+0.33*Y210</f>
        <v>65.97</v>
      </c>
      <c r="AC210" s="61" t="n">
        <f aca="false">IF(T210&gt;0,S210/T210,0)</f>
        <v>225.891891891892</v>
      </c>
      <c r="AD210" s="62" t="n">
        <f aca="false">EXP((((AC210-AC$211)/AC$212+2)/4-1.9)^3)</f>
        <v>0.079402249952483</v>
      </c>
      <c r="AE210" s="63" t="n">
        <f aca="false">S210/U210</f>
        <v>18.9589077253971</v>
      </c>
      <c r="AF210" s="62" t="n">
        <f aca="false">EXP((((AE210-AE$211)/AE$212+2)/4-1.9)^3)</f>
        <v>0.0872397862504073</v>
      </c>
      <c r="AG210" s="62" t="n">
        <f aca="false">V210/U210</f>
        <v>0.53896363002724</v>
      </c>
      <c r="AH210" s="62" t="n">
        <f aca="false">EXP((((AG210-AG$211)/AG$212+2)/4-1.9)^3)</f>
        <v>0.0205778228559847</v>
      </c>
      <c r="AI210" s="62" t="n">
        <f aca="false">W210/U210</f>
        <v>0.0476354465462239</v>
      </c>
      <c r="AJ210" s="62" t="n">
        <f aca="false">EXP((((AI210-AI$211)/AI$212+2)/4-1.9)^3)</f>
        <v>0.0149819647212302</v>
      </c>
      <c r="AK210" s="62" t="n">
        <f aca="false">Z210/U210</f>
        <v>0.149643352793066</v>
      </c>
      <c r="AL210" s="62" t="n">
        <f aca="false">EXP((((AK210-AK$211)/AK$212+2)/4-1.9)^3)</f>
        <v>0.0132031379990014</v>
      </c>
      <c r="AM210" s="62" t="n">
        <f aca="false">0.01*AD210+0.15*AF210+0.24*AH210+0.25*AJ210+0.35*AL210</f>
        <v>0.0271852574024803</v>
      </c>
      <c r="AO210" s="54" t="n">
        <f aca="false">0.01*AD210/$AM$211</f>
        <v>0.0002795081439404</v>
      </c>
      <c r="AP210" s="53" t="n">
        <f aca="false">AO210*$J$211</f>
        <v>2910.76986018093</v>
      </c>
      <c r="AQ210" s="54" t="n">
        <f aca="false">0.15*AF210/$AM$211</f>
        <v>0.00460646217466147</v>
      </c>
      <c r="AR210" s="53" t="n">
        <f aca="false">AQ210*$J$211</f>
        <v>47971.2364407071</v>
      </c>
      <c r="AS210" s="54" t="n">
        <f aca="false">0.24*AH210/$AM$211</f>
        <v>0.00173849050663001</v>
      </c>
      <c r="AT210" s="53" t="n">
        <f aca="false">AS210*$J$211</f>
        <v>18104.4662869942</v>
      </c>
      <c r="AU210" s="54" t="n">
        <f aca="false">0.25*AJ210/$AM$211</f>
        <v>0.00131847055792424</v>
      </c>
      <c r="AV210" s="53" t="n">
        <f aca="false">AU210*$J$211</f>
        <v>13730.4205431672</v>
      </c>
      <c r="AW210" s="54" t="n">
        <f aca="false">0.35*AL210/$AM$211</f>
        <v>0.00162669774404932</v>
      </c>
      <c r="AX210" s="53" t="n">
        <f aca="false">AW210*$J$211</f>
        <v>16940.2676367552</v>
      </c>
    </row>
    <row r="211" customFormat="false" ht="13.8" hidden="false" customHeight="false" outlineLevel="0" collapsed="false">
      <c r="A211" s="71" t="s">
        <v>49</v>
      </c>
      <c r="B211" s="74"/>
      <c r="C211" s="74"/>
      <c r="D211" s="74"/>
      <c r="E211" s="74"/>
      <c r="F211" s="74"/>
      <c r="G211" s="74"/>
      <c r="H211" s="74"/>
      <c r="I211" s="85" t="n">
        <f aca="false">SUM(I184:I210)</f>
        <v>1</v>
      </c>
      <c r="J211" s="74" t="n">
        <f aca="false">DatosMinisterio!K211</f>
        <v>10413900</v>
      </c>
      <c r="K211" s="72" t="n">
        <f aca="false">I211-DatosMinisterio!J211</f>
        <v>0</v>
      </c>
      <c r="L211" s="74" t="n">
        <f aca="false">J211-DatosMinisterio!K211</f>
        <v>0</v>
      </c>
      <c r="M211" s="72"/>
      <c r="N211" s="74" t="n">
        <f aca="false">DatosMinisterio!L211</f>
        <v>197864099</v>
      </c>
      <c r="O211" s="74"/>
      <c r="P211" s="76" t="n">
        <f aca="false">DatosMinisterio!M211</f>
        <v>208277999</v>
      </c>
      <c r="Q211" s="74"/>
      <c r="S211" s="76"/>
      <c r="T211" s="76"/>
      <c r="U211" s="76"/>
      <c r="V211" s="76"/>
      <c r="W211" s="76"/>
      <c r="X211" s="76"/>
      <c r="Y211" s="76"/>
      <c r="Z211" s="76"/>
      <c r="AB211" s="77" t="s">
        <v>225</v>
      </c>
      <c r="AC211" s="77" t="n">
        <f aca="false">AVERAGE(AC186:AC210)</f>
        <v>212.806471109194</v>
      </c>
      <c r="AD211" s="76"/>
      <c r="AE211" s="77" t="n">
        <f aca="false">AVERAGE(AE186:AE210)</f>
        <v>18.002437408408</v>
      </c>
      <c r="AF211" s="76"/>
      <c r="AG211" s="79" t="n">
        <f aca="false">AVERAGE(AG186:AG210)</f>
        <v>0.627817896774581</v>
      </c>
      <c r="AH211" s="76"/>
      <c r="AI211" s="79" t="n">
        <f aca="false">AVERAGE(AI186:AI210)</f>
        <v>0.150489899597732</v>
      </c>
      <c r="AJ211" s="76"/>
      <c r="AK211" s="79" t="n">
        <f aca="false">AVERAGE(AK186:AK210)</f>
        <v>0.394259899784803</v>
      </c>
      <c r="AL211" s="76"/>
      <c r="AM211" s="79" t="n">
        <f aca="false">SUM(AM186:AM210)</f>
        <v>2.84078484558983</v>
      </c>
      <c r="AO211" s="72" t="n">
        <f aca="false">SUM(AO184:AO210)</f>
        <v>0.00980038981804404</v>
      </c>
      <c r="AP211" s="74" t="n">
        <f aca="false">SUM(AP184:AP210)</f>
        <v>102060.279526129</v>
      </c>
      <c r="AQ211" s="72" t="n">
        <f aca="false">SUM(AQ184:AQ210)</f>
        <v>0.149806916236009</v>
      </c>
      <c r="AR211" s="74" t="n">
        <f aca="false">SUM(AR184:AR210)</f>
        <v>1560074.24499017</v>
      </c>
      <c r="AS211" s="72" t="n">
        <f aca="false">SUM(AS184:AS210)</f>
        <v>0.230394468194045</v>
      </c>
      <c r="AT211" s="74" t="n">
        <f aca="false">SUM(AT184:AT210)</f>
        <v>2399304.95232597</v>
      </c>
      <c r="AU211" s="72" t="n">
        <f aca="false">SUM(AU184:AU210)</f>
        <v>0.25480857270599</v>
      </c>
      <c r="AV211" s="74" t="n">
        <f aca="false">SUM(AV184:AV210)</f>
        <v>2653550.99530291</v>
      </c>
      <c r="AW211" s="72" t="n">
        <f aca="false">SUM(AW184:AW210)</f>
        <v>0.355189653045912</v>
      </c>
      <c r="AX211" s="74" t="n">
        <f aca="false">SUM(AX184:AX210)</f>
        <v>3698909.52785482</v>
      </c>
    </row>
    <row r="212" customFormat="false" ht="13.8" hidden="false" customHeight="false" outlineLevel="0" collapsed="false">
      <c r="A212" s="31" t="s">
        <v>50</v>
      </c>
      <c r="I212" s="25"/>
      <c r="S212" s="25"/>
      <c r="T212" s="25"/>
      <c r="U212" s="25"/>
      <c r="V212" s="25"/>
      <c r="W212" s="25"/>
      <c r="X212" s="25"/>
      <c r="Y212" s="25"/>
      <c r="Z212" s="25"/>
      <c r="AB212" s="77" t="s">
        <v>226</v>
      </c>
      <c r="AC212" s="77" t="n">
        <f aca="false">_xlfn.STDEV.P(AC186:AC210)</f>
        <v>88.8845180179174</v>
      </c>
      <c r="AD212" s="76"/>
      <c r="AE212" s="77" t="n">
        <f aca="false">_xlfn.STDEV.P(AE186:AE210)</f>
        <v>4.43603857923166</v>
      </c>
      <c r="AF212" s="76"/>
      <c r="AG212" s="79" t="n">
        <f aca="false">_xlfn.STDEV.P(AG186:AG210)</f>
        <v>0.129266240408756</v>
      </c>
      <c r="AH212" s="76"/>
      <c r="AI212" s="79" t="n">
        <f aca="false">_xlfn.STDEV.P(AI186:AI210)</f>
        <v>0.120413131216074</v>
      </c>
      <c r="AJ212" s="76"/>
      <c r="AK212" s="79" t="n">
        <f aca="false">_xlfn.STDEV.P(AK186:AK210)</f>
        <v>0.266388453410543</v>
      </c>
      <c r="AL212" s="76"/>
      <c r="AM212" s="79"/>
    </row>
    <row r="213" customFormat="false" ht="13.8" hidden="false" customHeight="false" outlineLevel="0" collapsed="false">
      <c r="A213" s="31" t="s">
        <v>51</v>
      </c>
      <c r="I213" s="25"/>
      <c r="S213" s="25"/>
      <c r="T213" s="25"/>
      <c r="U213" s="25"/>
      <c r="V213" s="25"/>
      <c r="W213" s="25"/>
      <c r="X213" s="25"/>
      <c r="Y213" s="25"/>
      <c r="Z213" s="25"/>
    </row>
    <row r="214" customFormat="false" ht="13.8" hidden="false" customHeight="false" outlineLevel="0" collapsed="false">
      <c r="I214" s="25"/>
      <c r="S214" s="25"/>
      <c r="T214" s="25"/>
      <c r="U214" s="25"/>
      <c r="V214" s="25"/>
      <c r="W214" s="25"/>
      <c r="X214" s="25"/>
      <c r="Y214" s="25"/>
      <c r="Z214" s="25"/>
    </row>
    <row r="215" customFormat="false" ht="13.8" hidden="false" customHeight="false" outlineLevel="0" collapsed="false">
      <c r="A215" s="40" t="s">
        <v>104</v>
      </c>
      <c r="B215" s="90"/>
      <c r="C215" s="90"/>
      <c r="D215" s="90"/>
      <c r="E215" s="90"/>
      <c r="F215" s="90"/>
      <c r="G215" s="90"/>
      <c r="H215" s="90"/>
      <c r="I215" s="40"/>
      <c r="J215" s="40"/>
      <c r="S215" s="40"/>
      <c r="T215" s="40"/>
      <c r="U215" s="40"/>
      <c r="V215" s="40"/>
      <c r="W215" s="40"/>
      <c r="X215" s="40"/>
      <c r="Y215" s="40"/>
      <c r="Z215" s="40"/>
    </row>
    <row r="216" customFormat="false" ht="12.75" hidden="false" customHeight="true" outlineLevel="0" collapsed="false">
      <c r="A216" s="40" t="s">
        <v>123</v>
      </c>
      <c r="B216" s="40"/>
      <c r="C216" s="40"/>
      <c r="D216" s="40"/>
      <c r="E216" s="40"/>
      <c r="F216" s="40"/>
      <c r="G216" s="40"/>
      <c r="H216" s="40"/>
      <c r="I216" s="40"/>
      <c r="J216" s="40"/>
      <c r="S216" s="40"/>
      <c r="T216" s="40"/>
      <c r="U216" s="40"/>
      <c r="V216" s="40"/>
      <c r="W216" s="40"/>
      <c r="X216" s="40"/>
      <c r="Y216" s="40"/>
      <c r="Z216" s="40"/>
    </row>
    <row r="217" customFormat="false" ht="15.8" hidden="false" customHeight="true" outlineLevel="0" collapsed="false">
      <c r="A217" s="41" t="s">
        <v>8</v>
      </c>
      <c r="B217" s="91" t="s">
        <v>206</v>
      </c>
      <c r="C217" s="91"/>
      <c r="D217" s="91"/>
      <c r="E217" s="91"/>
      <c r="F217" s="91"/>
      <c r="G217" s="91"/>
      <c r="H217" s="91"/>
      <c r="I217" s="41" t="s">
        <v>10</v>
      </c>
      <c r="J217" s="43" t="s">
        <v>11</v>
      </c>
      <c r="K217" s="44" t="s">
        <v>207</v>
      </c>
      <c r="L217" s="43" t="s">
        <v>208</v>
      </c>
      <c r="M217" s="44" t="s">
        <v>209</v>
      </c>
      <c r="N217" s="43" t="s">
        <v>12</v>
      </c>
      <c r="O217" s="43" t="s">
        <v>210</v>
      </c>
      <c r="P217" s="41" t="s">
        <v>211</v>
      </c>
      <c r="Q217" s="43" t="s">
        <v>212</v>
      </c>
      <c r="S217" s="45" t="s">
        <v>206</v>
      </c>
      <c r="T217" s="45"/>
      <c r="U217" s="45"/>
      <c r="V217" s="45"/>
      <c r="W217" s="45"/>
      <c r="X217" s="45"/>
      <c r="Y217" s="45"/>
      <c r="Z217" s="45"/>
      <c r="AC217" s="46" t="s">
        <v>214</v>
      </c>
      <c r="AD217" s="46"/>
      <c r="AE217" s="46" t="s">
        <v>215</v>
      </c>
      <c r="AF217" s="46"/>
      <c r="AG217" s="46" t="s">
        <v>216</v>
      </c>
      <c r="AH217" s="46"/>
      <c r="AI217" s="46" t="s">
        <v>217</v>
      </c>
      <c r="AJ217" s="46"/>
      <c r="AK217" s="46" t="s">
        <v>218</v>
      </c>
      <c r="AL217" s="46"/>
      <c r="AM217" s="47" t="s">
        <v>219</v>
      </c>
      <c r="AO217" s="46" t="s">
        <v>214</v>
      </c>
      <c r="AP217" s="46"/>
      <c r="AQ217" s="46" t="s">
        <v>215</v>
      </c>
      <c r="AR217" s="46"/>
      <c r="AS217" s="46" t="s">
        <v>216</v>
      </c>
      <c r="AT217" s="46"/>
      <c r="AU217" s="46" t="s">
        <v>217</v>
      </c>
      <c r="AV217" s="46"/>
      <c r="AW217" s="47" t="s">
        <v>218</v>
      </c>
      <c r="AX217" s="47"/>
    </row>
    <row r="218" customFormat="false" ht="37.3" hidden="false" customHeight="false" outlineLevel="0" collapsed="false">
      <c r="A218" s="41"/>
      <c r="B218" s="92" t="s">
        <v>124</v>
      </c>
      <c r="C218" s="92" t="s">
        <v>125</v>
      </c>
      <c r="D218" s="92" t="s">
        <v>126</v>
      </c>
      <c r="E218" s="92" t="s">
        <v>127</v>
      </c>
      <c r="F218" s="92" t="s">
        <v>128</v>
      </c>
      <c r="G218" s="92" t="s">
        <v>129</v>
      </c>
      <c r="H218" s="92" t="s">
        <v>130</v>
      </c>
      <c r="I218" s="41"/>
      <c r="J218" s="43"/>
      <c r="K218" s="44"/>
      <c r="L218" s="43"/>
      <c r="M218" s="44"/>
      <c r="N218" s="43"/>
      <c r="O218" s="43"/>
      <c r="P218" s="41"/>
      <c r="Q218" s="43"/>
      <c r="S218" s="46" t="s">
        <v>124</v>
      </c>
      <c r="T218" s="46" t="s">
        <v>125</v>
      </c>
      <c r="U218" s="46" t="s">
        <v>126</v>
      </c>
      <c r="V218" s="46" t="s">
        <v>127</v>
      </c>
      <c r="W218" s="46" t="s">
        <v>128</v>
      </c>
      <c r="X218" s="46" t="s">
        <v>129</v>
      </c>
      <c r="Y218" s="46" t="s">
        <v>130</v>
      </c>
      <c r="Z218" s="41" t="s">
        <v>21</v>
      </c>
      <c r="AC218" s="46" t="s">
        <v>220</v>
      </c>
      <c r="AD218" s="46" t="s">
        <v>221</v>
      </c>
      <c r="AE218" s="46" t="s">
        <v>220</v>
      </c>
      <c r="AF218" s="46" t="s">
        <v>221</v>
      </c>
      <c r="AG218" s="46" t="s">
        <v>220</v>
      </c>
      <c r="AH218" s="46" t="s">
        <v>221</v>
      </c>
      <c r="AI218" s="46" t="s">
        <v>220</v>
      </c>
      <c r="AJ218" s="46" t="s">
        <v>221</v>
      </c>
      <c r="AK218" s="46" t="s">
        <v>220</v>
      </c>
      <c r="AL218" s="46" t="s">
        <v>221</v>
      </c>
      <c r="AM218" s="48" t="s">
        <v>222</v>
      </c>
      <c r="AO218" s="46" t="s">
        <v>223</v>
      </c>
      <c r="AP218" s="46" t="s">
        <v>224</v>
      </c>
      <c r="AQ218" s="46" t="s">
        <v>223</v>
      </c>
      <c r="AR218" s="46" t="s">
        <v>224</v>
      </c>
      <c r="AS218" s="46" t="s">
        <v>223</v>
      </c>
      <c r="AT218" s="46" t="s">
        <v>224</v>
      </c>
      <c r="AU218" s="46" t="s">
        <v>223</v>
      </c>
      <c r="AV218" s="46" t="s">
        <v>224</v>
      </c>
      <c r="AW218" s="46" t="s">
        <v>223</v>
      </c>
      <c r="AX218" s="48" t="s">
        <v>224</v>
      </c>
    </row>
    <row r="219" customFormat="false" ht="13.8" hidden="false" customHeight="false" outlineLevel="0" collapsed="false">
      <c r="A219" s="49" t="s">
        <v>79</v>
      </c>
      <c r="B219" s="52"/>
      <c r="C219" s="52"/>
      <c r="D219" s="52"/>
      <c r="E219" s="52"/>
      <c r="F219" s="52"/>
      <c r="G219" s="52"/>
      <c r="H219" s="52"/>
      <c r="I219" s="51" t="n">
        <f aca="false">AO219+AQ219+AS219+AU219+AW219</f>
        <v>0.120609278417016</v>
      </c>
      <c r="J219" s="52" t="n">
        <f aca="false">ROUND(AP219+AR219+AT219+AV219+AX219,0)</f>
        <v>1184918</v>
      </c>
      <c r="K219" s="51" t="n">
        <f aca="false">I219-DatosMinisterio!J219</f>
        <v>0</v>
      </c>
      <c r="L219" s="52" t="n">
        <f aca="false">J219-DatosMinisterio!K219</f>
        <v>0</v>
      </c>
      <c r="M219" s="54" t="n">
        <f aca="false">P252/P$277</f>
        <v>0.193469816295734</v>
      </c>
      <c r="N219" s="53" t="n">
        <f aca="false">ROUND((N$244*M219),0)</f>
        <v>36113897</v>
      </c>
      <c r="O219" s="53" t="n">
        <f aca="false">N219-DatosMinisterio!L219</f>
        <v>3</v>
      </c>
      <c r="P219" s="55" t="n">
        <f aca="false">N219+J219</f>
        <v>37298815</v>
      </c>
      <c r="Q219" s="53" t="n">
        <f aca="false">P219-DatosMinisterio!M219</f>
        <v>3</v>
      </c>
      <c r="S219" s="56" t="n">
        <f aca="false">B219+DatosMinisterio!B219</f>
        <v>27171</v>
      </c>
      <c r="T219" s="56" t="n">
        <f aca="false">C219+DatosMinisterio!C219</f>
        <v>68</v>
      </c>
      <c r="U219" s="56" t="n">
        <f aca="false">D219+DatosMinisterio!D219</f>
        <v>1998.95646747913</v>
      </c>
      <c r="V219" s="56" t="n">
        <f aca="false">E219+DatosMinisterio!E219</f>
        <v>1303.11673434868</v>
      </c>
      <c r="W219" s="56" t="n">
        <f aca="false">F219+DatosMinisterio!F219</f>
        <v>892</v>
      </c>
      <c r="X219" s="56" t="n">
        <f aca="false">G219+DatosMinisterio!G219</f>
        <v>1519</v>
      </c>
      <c r="Y219" s="56" t="n">
        <f aca="false">H219+DatosMinisterio!H219</f>
        <v>184</v>
      </c>
      <c r="Z219" s="56" t="n">
        <f aca="false">X219+0.33*Y219</f>
        <v>1579.72</v>
      </c>
      <c r="AC219" s="57" t="n">
        <f aca="false">IF(T219&gt;0,S219/T219,0)</f>
        <v>399.573529411765</v>
      </c>
      <c r="AD219" s="58" t="n">
        <f aca="false">EXP((((AC219-AC$244)/AC$245+2)/4-1.9)^3)</f>
        <v>0.68916531226711</v>
      </c>
      <c r="AE219" s="59" t="n">
        <f aca="false">S219/U219</f>
        <v>13.5925921559788</v>
      </c>
      <c r="AF219" s="58" t="n">
        <f aca="false">EXP((((AE219-AE$244)/AE$245+2)/4-1.9)^3)</f>
        <v>0.00961209776132997</v>
      </c>
      <c r="AG219" s="58" t="n">
        <f aca="false">V219/U219</f>
        <v>0.651898505819905</v>
      </c>
      <c r="AH219" s="58" t="n">
        <f aca="false">EXP((((AG219-AG$244)/AG$245+2)/4-1.9)^3)</f>
        <v>0.0949961304858258</v>
      </c>
      <c r="AI219" s="58" t="n">
        <f aca="false">W219/U219</f>
        <v>0.446232829234593</v>
      </c>
      <c r="AJ219" s="58" t="n">
        <f aca="false">EXP((((AI219-AI$244)/AI$245+2)/4-1.9)^3)</f>
        <v>0.622817541641329</v>
      </c>
      <c r="AK219" s="58" t="n">
        <f aca="false">Z219/U219</f>
        <v>0.790272337442232</v>
      </c>
      <c r="AL219" s="58" t="n">
        <f aca="false">EXP((((AK219-AK$244)/AK$245+2)/4-1.9)^3)</f>
        <v>0.451624383202494</v>
      </c>
      <c r="AM219" s="58" t="n">
        <f aca="false">0.01*AD219+0.15*AF219+0.24*AH219+0.25*AJ219+0.35*AL219</f>
        <v>0.344905458634674</v>
      </c>
      <c r="AO219" s="51" t="n">
        <f aca="false">0.01*AD219/$AM$244</f>
        <v>0.00240992796552446</v>
      </c>
      <c r="AP219" s="52" t="n">
        <f aca="false">AO219*$J$244</f>
        <v>23676.1782420493</v>
      </c>
      <c r="AQ219" s="51" t="n">
        <f aca="false">0.15*AF219/$AM$244</f>
        <v>0.000504185195991247</v>
      </c>
      <c r="AR219" s="52" t="n">
        <f aca="false">AQ219*$J$244</f>
        <v>4953.33418179307</v>
      </c>
      <c r="AS219" s="51" t="n">
        <f aca="false">0.24*AH219/$AM$244</f>
        <v>0.00797256022261332</v>
      </c>
      <c r="AT219" s="52" t="n">
        <f aca="false">AS219*$J$244</f>
        <v>78325.8917180898</v>
      </c>
      <c r="AU219" s="51" t="n">
        <f aca="false">0.25*AJ219/$AM$244</f>
        <v>0.0544479453733333</v>
      </c>
      <c r="AV219" s="52" t="n">
        <f aca="false">AU219*$J$244</f>
        <v>534920.245755918</v>
      </c>
      <c r="AW219" s="51" t="n">
        <f aca="false">0.35*AL219/$AM$244</f>
        <v>0.0552746596595541</v>
      </c>
      <c r="AX219" s="52" t="n">
        <f aca="false">AW219*$J$244</f>
        <v>543042.245697751</v>
      </c>
    </row>
    <row r="220" customFormat="false" ht="13.8" hidden="false" customHeight="false" outlineLevel="0" collapsed="false">
      <c r="A220" s="60" t="s">
        <v>80</v>
      </c>
      <c r="B220" s="53"/>
      <c r="C220" s="53"/>
      <c r="D220" s="53"/>
      <c r="E220" s="53"/>
      <c r="F220" s="53"/>
      <c r="G220" s="53"/>
      <c r="H220" s="53"/>
      <c r="I220" s="54" t="n">
        <f aca="false">AO220+AQ220+AS220+AU220+AW220</f>
        <v>0.0856143467199138</v>
      </c>
      <c r="J220" s="53" t="n">
        <f aca="false">ROUND(AP220+AR220+AT220+AV220+AX220,0)</f>
        <v>841112</v>
      </c>
      <c r="K220" s="54" t="n">
        <f aca="false">I220-DatosMinisterio!J220</f>
        <v>0</v>
      </c>
      <c r="L220" s="53" t="n">
        <f aca="false">J220-DatosMinisterio!K220</f>
        <v>0</v>
      </c>
      <c r="M220" s="54" t="n">
        <f aca="false">P253/P$277</f>
        <v>0.122928418072786</v>
      </c>
      <c r="N220" s="53" t="n">
        <f aca="false">ROUND((N$244*M220),0)</f>
        <v>22946340</v>
      </c>
      <c r="O220" s="53" t="n">
        <f aca="false">N220-DatosMinisterio!L220</f>
        <v>0</v>
      </c>
      <c r="P220" s="55" t="n">
        <f aca="false">N220+J220</f>
        <v>23787452</v>
      </c>
      <c r="Q220" s="53" t="n">
        <f aca="false">P220-DatosMinisterio!M220</f>
        <v>0</v>
      </c>
      <c r="S220" s="55" t="n">
        <f aca="false">B220+DatosMinisterio!B220</f>
        <v>22868</v>
      </c>
      <c r="T220" s="55" t="n">
        <f aca="false">C220+DatosMinisterio!C220</f>
        <v>74</v>
      </c>
      <c r="U220" s="55" t="n">
        <f aca="false">D220+DatosMinisterio!D220</f>
        <v>2073.25575252554</v>
      </c>
      <c r="V220" s="55" t="n">
        <f aca="false">E220+DatosMinisterio!E220</f>
        <v>1287.74863164683</v>
      </c>
      <c r="W220" s="55" t="n">
        <f aca="false">F220+DatosMinisterio!F220</f>
        <v>721</v>
      </c>
      <c r="X220" s="55" t="n">
        <f aca="false">G220+DatosMinisterio!G220</f>
        <v>1450</v>
      </c>
      <c r="Y220" s="55" t="n">
        <f aca="false">H220+DatosMinisterio!H220</f>
        <v>149</v>
      </c>
      <c r="Z220" s="55" t="n">
        <f aca="false">X220+0.33*Y220</f>
        <v>1499.17</v>
      </c>
      <c r="AC220" s="61" t="n">
        <f aca="false">IF(T220&gt;0,S220/T220,0)</f>
        <v>309.027027027027</v>
      </c>
      <c r="AD220" s="62" t="n">
        <f aca="false">EXP((((AC220-AC$244)/AC$245+2)/4-1.9)^3)</f>
        <v>0.333566158910067</v>
      </c>
      <c r="AE220" s="63" t="n">
        <f aca="false">S220/U220</f>
        <v>11.0299947182798</v>
      </c>
      <c r="AF220" s="62" t="n">
        <f aca="false">EXP((((AE220-AE$244)/AE$245+2)/4-1.9)^3)</f>
        <v>0.00264745416319074</v>
      </c>
      <c r="AG220" s="62" t="n">
        <f aca="false">V220/U220</f>
        <v>0.621123867655091</v>
      </c>
      <c r="AH220" s="62" t="n">
        <f aca="false">EXP((((AG220-AG$244)/AG$245+2)/4-1.9)^3)</f>
        <v>0.0661816273417268</v>
      </c>
      <c r="AI220" s="62" t="n">
        <f aca="false">W220/U220</f>
        <v>0.347762208845538</v>
      </c>
      <c r="AJ220" s="62" t="n">
        <f aca="false">EXP((((AI220-AI$244)/AI$245+2)/4-1.9)^3)</f>
        <v>0.381297411198943</v>
      </c>
      <c r="AK220" s="62" t="n">
        <f aca="false">Z220/U220</f>
        <v>0.723099404486776</v>
      </c>
      <c r="AL220" s="62" t="n">
        <f aca="false">EXP((((AK220-AK$244)/AK$245+2)/4-1.9)^3)</f>
        <v>0.371114254366496</v>
      </c>
      <c r="AM220" s="62" t="n">
        <f aca="false">0.01*AD220+0.15*AF220+0.24*AH220+0.25*AJ220+0.35*AL220</f>
        <v>0.244830712103603</v>
      </c>
      <c r="AO220" s="54" t="n">
        <f aca="false">0.01*AD220/$AM$244</f>
        <v>0.00116644062085118</v>
      </c>
      <c r="AP220" s="53" t="n">
        <f aca="false">AO220*$J$244</f>
        <v>11459.6188944715</v>
      </c>
      <c r="AQ220" s="54" t="n">
        <f aca="false">0.15*AF220/$AM$244</f>
        <v>0.000138867417840482</v>
      </c>
      <c r="AR220" s="53" t="n">
        <f aca="false">AQ220*$J$244</f>
        <v>1364.29378132423</v>
      </c>
      <c r="AS220" s="54" t="n">
        <f aca="false">0.24*AH220/$AM$244</f>
        <v>0.00555430002163296</v>
      </c>
      <c r="AT220" s="53" t="n">
        <f aca="false">AS220*$J$244</f>
        <v>54567.8539787316</v>
      </c>
      <c r="AU220" s="54" t="n">
        <f aca="false">0.25*AJ220/$AM$244</f>
        <v>0.0333337763115049</v>
      </c>
      <c r="AV220" s="53" t="n">
        <f aca="false">AU220*$J$244</f>
        <v>327485.485343143</v>
      </c>
      <c r="AW220" s="54" t="n">
        <f aca="false">0.35*AL220/$AM$244</f>
        <v>0.0454209623480843</v>
      </c>
      <c r="AX220" s="53" t="n">
        <f aca="false">AW220*$J$244</f>
        <v>446235.24680524</v>
      </c>
    </row>
    <row r="221" customFormat="false" ht="13.8" hidden="false" customHeight="false" outlineLevel="0" collapsed="false">
      <c r="A221" s="60" t="s">
        <v>81</v>
      </c>
      <c r="B221" s="53"/>
      <c r="C221" s="53"/>
      <c r="D221" s="53"/>
      <c r="E221" s="53"/>
      <c r="F221" s="53"/>
      <c r="G221" s="53"/>
      <c r="H221" s="53"/>
      <c r="I221" s="54" t="n">
        <f aca="false">AO221+AQ221+AS221+AU221+AW221</f>
        <v>0.070155615107444</v>
      </c>
      <c r="J221" s="53" t="n">
        <f aca="false">ROUND(AP221+AR221+AT221+AV221+AX221,0)</f>
        <v>689239</v>
      </c>
      <c r="K221" s="54" t="n">
        <f aca="false">I221-DatosMinisterio!J221</f>
        <v>0</v>
      </c>
      <c r="L221" s="53" t="n">
        <f aca="false">J221-DatosMinisterio!K221</f>
        <v>0</v>
      </c>
      <c r="M221" s="54" t="n">
        <f aca="false">P254/P$277</f>
        <v>0.0736343251703707</v>
      </c>
      <c r="N221" s="53" t="n">
        <f aca="false">ROUND((N$244*M221),0)</f>
        <v>13744896</v>
      </c>
      <c r="O221" s="53" t="n">
        <f aca="false">N221-DatosMinisterio!L221</f>
        <v>0</v>
      </c>
      <c r="P221" s="55" t="n">
        <f aca="false">N221+J221</f>
        <v>14434135</v>
      </c>
      <c r="Q221" s="53" t="n">
        <f aca="false">P221-DatosMinisterio!M221</f>
        <v>0</v>
      </c>
      <c r="S221" s="55" t="n">
        <f aca="false">B221+DatosMinisterio!B221</f>
        <v>23380</v>
      </c>
      <c r="T221" s="55" t="n">
        <f aca="false">C221+DatosMinisterio!C221</f>
        <v>88</v>
      </c>
      <c r="U221" s="55" t="n">
        <f aca="false">D221+DatosMinisterio!D221</f>
        <v>1292.57532417322</v>
      </c>
      <c r="V221" s="55" t="n">
        <f aca="false">E221+DatosMinisterio!E221</f>
        <v>961.935172658068</v>
      </c>
      <c r="W221" s="55" t="n">
        <f aca="false">F221+DatosMinisterio!F221</f>
        <v>377</v>
      </c>
      <c r="X221" s="55" t="n">
        <f aca="false">G221+DatosMinisterio!G221</f>
        <v>700</v>
      </c>
      <c r="Y221" s="55" t="n">
        <f aca="false">H221+DatosMinisterio!H221</f>
        <v>63</v>
      </c>
      <c r="Z221" s="55" t="n">
        <f aca="false">X221+0.33*Y221</f>
        <v>720.79</v>
      </c>
      <c r="AC221" s="61" t="n">
        <f aca="false">IF(T221&gt;0,S221/T221,0)</f>
        <v>265.681818181818</v>
      </c>
      <c r="AD221" s="62" t="n">
        <f aca="false">EXP((((AC221-AC$244)/AC$245+2)/4-1.9)^3)</f>
        <v>0.192501164651434</v>
      </c>
      <c r="AE221" s="63" t="n">
        <f aca="false">S221/U221</f>
        <v>18.0879207290722</v>
      </c>
      <c r="AF221" s="62" t="n">
        <f aca="false">EXP((((AE221-AE$244)/AE$245+2)/4-1.9)^3)</f>
        <v>0.0572783671372046</v>
      </c>
      <c r="AG221" s="62" t="n">
        <f aca="false">V221/U221</f>
        <v>0.744200476883897</v>
      </c>
      <c r="AH221" s="62" t="n">
        <f aca="false">EXP((((AG221-AG$244)/AG$245+2)/4-1.9)^3)</f>
        <v>0.231132509618335</v>
      </c>
      <c r="AI221" s="62" t="n">
        <f aca="false">W221/U221</f>
        <v>0.291665787633029</v>
      </c>
      <c r="AJ221" s="62" t="n">
        <f aca="false">EXP((((AI221-AI$244)/AI$245+2)/4-1.9)^3)</f>
        <v>0.257841097731924</v>
      </c>
      <c r="AK221" s="62" t="n">
        <f aca="false">Z221/U221</f>
        <v>0.557638681878013</v>
      </c>
      <c r="AL221" s="62" t="n">
        <f aca="false">EXP((((AK221-AK$244)/AK$245+2)/4-1.9)^3)</f>
        <v>0.200498995852079</v>
      </c>
      <c r="AM221" s="62" t="n">
        <f aca="false">0.01*AD221+0.15*AF221+0.24*AH221+0.25*AJ221+0.35*AL221</f>
        <v>0.200623492006704</v>
      </c>
      <c r="AO221" s="54" t="n">
        <f aca="false">0.01*AD221/$AM$244</f>
        <v>0.000673153352079499</v>
      </c>
      <c r="AP221" s="53" t="n">
        <f aca="false">AO221*$J$244</f>
        <v>6613.3506793838</v>
      </c>
      <c r="AQ221" s="54" t="n">
        <f aca="false">0.15*AF221/$AM$244</f>
        <v>0.00300443310900474</v>
      </c>
      <c r="AR221" s="53" t="n">
        <f aca="false">AQ221*$J$244</f>
        <v>29516.8547868319</v>
      </c>
      <c r="AS221" s="54" t="n">
        <f aca="false">0.24*AH221/$AM$244</f>
        <v>0.019397820131325</v>
      </c>
      <c r="AT221" s="53" t="n">
        <f aca="false">AS221*$J$244</f>
        <v>190572.603624074</v>
      </c>
      <c r="AU221" s="54" t="n">
        <f aca="false">0.25*AJ221/$AM$244</f>
        <v>0.0225409804086618</v>
      </c>
      <c r="AV221" s="53" t="n">
        <f aca="false">AU221*$J$244</f>
        <v>221452.374320191</v>
      </c>
      <c r="AW221" s="54" t="n">
        <f aca="false">0.35*AL221/$AM$244</f>
        <v>0.024539228106373</v>
      </c>
      <c r="AX221" s="53" t="n">
        <f aca="false">AW221*$J$244</f>
        <v>241084.026942006</v>
      </c>
    </row>
    <row r="222" customFormat="false" ht="13.8" hidden="false" customHeight="false" outlineLevel="0" collapsed="false">
      <c r="A222" s="60" t="s">
        <v>82</v>
      </c>
      <c r="B222" s="53"/>
      <c r="C222" s="53"/>
      <c r="D222" s="53"/>
      <c r="E222" s="53"/>
      <c r="F222" s="53"/>
      <c r="G222" s="53"/>
      <c r="H222" s="53"/>
      <c r="I222" s="54" t="n">
        <f aca="false">AO222+AQ222+AS222+AU222+AW222</f>
        <v>0.0784638931816413</v>
      </c>
      <c r="J222" s="53" t="n">
        <f aca="false">ROUND(AP222+AR222+AT222+AV222+AX222,0)</f>
        <v>770863</v>
      </c>
      <c r="K222" s="54" t="n">
        <f aca="false">I222-DatosMinisterio!J222</f>
        <v>0</v>
      </c>
      <c r="L222" s="53" t="n">
        <f aca="false">J222-DatosMinisterio!K222</f>
        <v>0</v>
      </c>
      <c r="M222" s="54" t="n">
        <f aca="false">P255/P$277</f>
        <v>0.0561406630291791</v>
      </c>
      <c r="N222" s="53" t="n">
        <f aca="false">ROUND((N$244*M222),0)</f>
        <v>10479454</v>
      </c>
      <c r="O222" s="53" t="n">
        <f aca="false">N222-DatosMinisterio!L222</f>
        <v>-2</v>
      </c>
      <c r="P222" s="55" t="n">
        <f aca="false">N222+J222</f>
        <v>11250317</v>
      </c>
      <c r="Q222" s="53" t="n">
        <f aca="false">P222-DatosMinisterio!M222</f>
        <v>-2</v>
      </c>
      <c r="S222" s="55" t="n">
        <f aca="false">B222+DatosMinisterio!B222</f>
        <v>13427</v>
      </c>
      <c r="T222" s="55" t="n">
        <f aca="false">C222+DatosMinisterio!C222</f>
        <v>54</v>
      </c>
      <c r="U222" s="55" t="n">
        <f aca="false">D222+DatosMinisterio!D222</f>
        <v>573.988878406606</v>
      </c>
      <c r="V222" s="55" t="n">
        <f aca="false">E222+DatosMinisterio!E222</f>
        <v>435.366807283963</v>
      </c>
      <c r="W222" s="55" t="n">
        <f aca="false">F222+DatosMinisterio!F222</f>
        <v>171</v>
      </c>
      <c r="X222" s="55" t="n">
        <f aca="false">G222+DatosMinisterio!G222</f>
        <v>276</v>
      </c>
      <c r="Y222" s="55" t="n">
        <f aca="false">H222+DatosMinisterio!H222</f>
        <v>54</v>
      </c>
      <c r="Z222" s="55" t="n">
        <f aca="false">X222+0.33*Y222</f>
        <v>293.82</v>
      </c>
      <c r="AC222" s="61" t="n">
        <f aca="false">IF(T222&gt;0,S222/T222,0)</f>
        <v>248.648148148148</v>
      </c>
      <c r="AD222" s="62" t="n">
        <f aca="false">EXP((((AC222-AC$244)/AC$245+2)/4-1.9)^3)</f>
        <v>0.148686274413279</v>
      </c>
      <c r="AE222" s="63" t="n">
        <f aca="false">S222/U222</f>
        <v>23.3924393052238</v>
      </c>
      <c r="AF222" s="62" t="n">
        <f aca="false">EXP((((AE222-AE$244)/AE$245+2)/4-1.9)^3)</f>
        <v>0.240288404970691</v>
      </c>
      <c r="AG222" s="62" t="n">
        <f aca="false">V222/U222</f>
        <v>0.75849345459888</v>
      </c>
      <c r="AH222" s="62" t="n">
        <f aca="false">EXP((((AG222-AG$244)/AG$245+2)/4-1.9)^3)</f>
        <v>0.258915084357143</v>
      </c>
      <c r="AI222" s="62" t="n">
        <f aca="false">W222/U222</f>
        <v>0.297915179950344</v>
      </c>
      <c r="AJ222" s="62" t="n">
        <f aca="false">EXP((((AI222-AI$244)/AI$245+2)/4-1.9)^3)</f>
        <v>0.270529446570519</v>
      </c>
      <c r="AK222" s="62" t="n">
        <f aca="false">Z222/U222</f>
        <v>0.511891451304152</v>
      </c>
      <c r="AL222" s="62" t="n">
        <f aca="false">EXP((((AK222-AK$244)/AK$245+2)/4-1.9)^3)</f>
        <v>0.163087165127299</v>
      </c>
      <c r="AM222" s="62" t="n">
        <f aca="false">0.01*AD222+0.15*AF222+0.24*AH222+0.25*AJ222+0.35*AL222</f>
        <v>0.224382613172635</v>
      </c>
      <c r="AO222" s="54" t="n">
        <f aca="false">0.01*AD222/$AM$244</f>
        <v>0.000519937966145521</v>
      </c>
      <c r="AP222" s="53" t="n">
        <f aca="false">AO222*$J$244</f>
        <v>5108.0962324909</v>
      </c>
      <c r="AQ222" s="54" t="n">
        <f aca="false">0.15*AF222/$AM$244</f>
        <v>0.0126038935061569</v>
      </c>
      <c r="AR222" s="53" t="n">
        <f aca="false">AQ222*$J$244</f>
        <v>123826.119894267</v>
      </c>
      <c r="AS222" s="54" t="n">
        <f aca="false">0.24*AH222/$AM$244</f>
        <v>0.0217294756325714</v>
      </c>
      <c r="AT222" s="53" t="n">
        <f aca="false">AS222*$J$244</f>
        <v>213479.799206806</v>
      </c>
      <c r="AU222" s="54" t="n">
        <f aca="false">0.25*AJ222/$AM$244</f>
        <v>0.0236502210421561</v>
      </c>
      <c r="AV222" s="53" t="n">
        <f aca="false">AU222*$J$244</f>
        <v>232350.035714074</v>
      </c>
      <c r="AW222" s="54" t="n">
        <f aca="false">0.35*AL222/$AM$244</f>
        <v>0.0199603650346113</v>
      </c>
      <c r="AX222" s="53" t="n">
        <f aca="false">AW222*$J$244</f>
        <v>196099.288898446</v>
      </c>
    </row>
    <row r="223" customFormat="false" ht="13.8" hidden="false" customHeight="false" outlineLevel="0" collapsed="false">
      <c r="A223" s="60" t="s">
        <v>83</v>
      </c>
      <c r="B223" s="53"/>
      <c r="C223" s="53"/>
      <c r="D223" s="53"/>
      <c r="E223" s="53"/>
      <c r="F223" s="53"/>
      <c r="G223" s="53"/>
      <c r="H223" s="53"/>
      <c r="I223" s="54" t="n">
        <f aca="false">AO223+AQ223+AS223+AU223+AW223</f>
        <v>0.0588203651940481</v>
      </c>
      <c r="J223" s="53" t="n">
        <f aca="false">ROUND(AP223+AR223+AT223+AV223+AX223,0)</f>
        <v>577877</v>
      </c>
      <c r="K223" s="54" t="n">
        <f aca="false">I223-DatosMinisterio!J223</f>
        <v>0</v>
      </c>
      <c r="L223" s="53" t="n">
        <f aca="false">J223-DatosMinisterio!K223</f>
        <v>0</v>
      </c>
      <c r="M223" s="54" t="n">
        <f aca="false">P256/P$277</f>
        <v>0.056422243510622</v>
      </c>
      <c r="N223" s="53" t="n">
        <f aca="false">ROUND((N$244*M223),0)</f>
        <v>10532015</v>
      </c>
      <c r="O223" s="53" t="n">
        <f aca="false">N223-DatosMinisterio!L223</f>
        <v>0</v>
      </c>
      <c r="P223" s="55" t="n">
        <f aca="false">N223+J223</f>
        <v>11109892</v>
      </c>
      <c r="Q223" s="53" t="n">
        <f aca="false">P223-DatosMinisterio!M223</f>
        <v>0</v>
      </c>
      <c r="S223" s="55" t="n">
        <f aca="false">B223+DatosMinisterio!B223</f>
        <v>15003</v>
      </c>
      <c r="T223" s="55" t="n">
        <f aca="false">C223+DatosMinisterio!C223</f>
        <v>67</v>
      </c>
      <c r="U223" s="55" t="n">
        <f aca="false">D223+DatosMinisterio!D223</f>
        <v>586.394595730406</v>
      </c>
      <c r="V223" s="55" t="n">
        <f aca="false">E223+DatosMinisterio!E223</f>
        <v>319.531146239442</v>
      </c>
      <c r="W223" s="55" t="n">
        <f aca="false">F223+DatosMinisterio!F223</f>
        <v>131</v>
      </c>
      <c r="X223" s="55" t="n">
        <f aca="false">G223+DatosMinisterio!G223</f>
        <v>329</v>
      </c>
      <c r="Y223" s="55" t="n">
        <f aca="false">H223+DatosMinisterio!H223</f>
        <v>4</v>
      </c>
      <c r="Z223" s="55" t="n">
        <f aca="false">X223+0.33*Y223</f>
        <v>330.32</v>
      </c>
      <c r="AC223" s="61" t="n">
        <f aca="false">IF(T223&gt;0,S223/T223,0)</f>
        <v>223.925373134328</v>
      </c>
      <c r="AD223" s="62" t="n">
        <f aca="false">EXP((((AC223-AC$244)/AC$245+2)/4-1.9)^3)</f>
        <v>0.0976122130135609</v>
      </c>
      <c r="AE223" s="63" t="n">
        <f aca="false">S223/U223</f>
        <v>25.585160759049</v>
      </c>
      <c r="AF223" s="62" t="n">
        <f aca="false">EXP((((AE223-AE$244)/AE$245+2)/4-1.9)^3)</f>
        <v>0.363397853266447</v>
      </c>
      <c r="AG223" s="62" t="n">
        <f aca="false">V223/U223</f>
        <v>0.544908067990357</v>
      </c>
      <c r="AH223" s="62" t="n">
        <f aca="false">EXP((((AG223-AG$244)/AG$245+2)/4-1.9)^3)</f>
        <v>0.0231541719693257</v>
      </c>
      <c r="AI223" s="62" t="n">
        <f aca="false">W223/U223</f>
        <v>0.223399057484198</v>
      </c>
      <c r="AJ223" s="62" t="n">
        <f aca="false">EXP((((AI223-AI$244)/AI$245+2)/4-1.9)^3)</f>
        <v>0.141018328273006</v>
      </c>
      <c r="AK223" s="62" t="n">
        <f aca="false">Z223/U223</f>
        <v>0.563306692123514</v>
      </c>
      <c r="AL223" s="62" t="n">
        <f aca="false">EXP((((AK223-AK$244)/AK$245+2)/4-1.9)^3)</f>
        <v>0.205459367056255</v>
      </c>
      <c r="AM223" s="62" t="n">
        <f aca="false">0.01*AD223+0.15*AF223+0.24*AH223+0.25*AJ223+0.35*AL223</f>
        <v>0.168208161930682</v>
      </c>
      <c r="AO223" s="54" t="n">
        <f aca="false">0.01*AD223/$AM$244</f>
        <v>0.000341338134306644</v>
      </c>
      <c r="AP223" s="53" t="n">
        <f aca="false">AO223*$J$244</f>
        <v>3353.45397217876</v>
      </c>
      <c r="AQ223" s="54" t="n">
        <f aca="false">0.15*AF223/$AM$244</f>
        <v>0.0190613768629202</v>
      </c>
      <c r="AR223" s="53" t="n">
        <f aca="false">AQ223*$J$244</f>
        <v>187267.238938886</v>
      </c>
      <c r="AS223" s="54" t="n">
        <f aca="false">0.24*AH223/$AM$244</f>
        <v>0.00194321631298169</v>
      </c>
      <c r="AT223" s="53" t="n">
        <f aca="false">AS223*$J$244</f>
        <v>19091.000414612</v>
      </c>
      <c r="AU223" s="54" t="n">
        <f aca="false">0.25*AJ223/$AM$244</f>
        <v>0.0123281020862273</v>
      </c>
      <c r="AV223" s="53" t="n">
        <f aca="false">AU223*$J$244</f>
        <v>121116.625291402</v>
      </c>
      <c r="AW223" s="54" t="n">
        <f aca="false">0.35*AL223/$AM$244</f>
        <v>0.0251463317976123</v>
      </c>
      <c r="AX223" s="53" t="n">
        <f aca="false">AW223*$J$244</f>
        <v>247048.477087743</v>
      </c>
    </row>
    <row r="224" customFormat="false" ht="13.8" hidden="false" customHeight="false" outlineLevel="0" collapsed="false">
      <c r="A224" s="60" t="s">
        <v>84</v>
      </c>
      <c r="B224" s="53"/>
      <c r="C224" s="53"/>
      <c r="D224" s="53"/>
      <c r="E224" s="53"/>
      <c r="F224" s="53"/>
      <c r="G224" s="53"/>
      <c r="H224" s="53"/>
      <c r="I224" s="54" t="n">
        <f aca="false">AO224+AQ224+AS224+AU224+AW224</f>
        <v>0.0399869502757883</v>
      </c>
      <c r="J224" s="53" t="n">
        <f aca="false">ROUND(AP224+AR224+AT224+AV224+AX224,0)</f>
        <v>392849</v>
      </c>
      <c r="K224" s="54" t="n">
        <f aca="false">I224-DatosMinisterio!J224</f>
        <v>0</v>
      </c>
      <c r="L224" s="53" t="n">
        <f aca="false">J224-DatosMinisterio!K224</f>
        <v>0</v>
      </c>
      <c r="M224" s="54" t="n">
        <f aca="false">P257/P$277</f>
        <v>0.0616330180706715</v>
      </c>
      <c r="N224" s="53" t="n">
        <f aca="false">ROUND((N$244*M224),0)</f>
        <v>11504681</v>
      </c>
      <c r="O224" s="53" t="n">
        <f aca="false">N224-DatosMinisterio!L224</f>
        <v>0</v>
      </c>
      <c r="P224" s="55" t="n">
        <f aca="false">N224+J224</f>
        <v>11897530</v>
      </c>
      <c r="Q224" s="53" t="n">
        <f aca="false">P224-DatosMinisterio!M224</f>
        <v>0</v>
      </c>
      <c r="S224" s="55" t="n">
        <f aca="false">B224+DatosMinisterio!B224</f>
        <v>17507</v>
      </c>
      <c r="T224" s="55" t="n">
        <f aca="false">C224+DatosMinisterio!C224</f>
        <v>66</v>
      </c>
      <c r="U224" s="55" t="n">
        <f aca="false">D224+DatosMinisterio!D224</f>
        <v>886.865540256339</v>
      </c>
      <c r="V224" s="55" t="n">
        <f aca="false">E224+DatosMinisterio!E224</f>
        <v>599.918308392751</v>
      </c>
      <c r="W224" s="55" t="n">
        <f aca="false">F224+DatosMinisterio!F224</f>
        <v>195</v>
      </c>
      <c r="X224" s="55" t="n">
        <f aca="false">G224+DatosMinisterio!G224</f>
        <v>355</v>
      </c>
      <c r="Y224" s="55" t="n">
        <f aca="false">H224+DatosMinisterio!H224</f>
        <v>32</v>
      </c>
      <c r="Z224" s="55" t="n">
        <f aca="false">X224+0.33*Y224</f>
        <v>365.56</v>
      </c>
      <c r="AC224" s="61" t="n">
        <f aca="false">IF(T224&gt;0,S224/T224,0)</f>
        <v>265.257575757576</v>
      </c>
      <c r="AD224" s="62" t="n">
        <f aca="false">EXP((((AC224-AC$244)/AC$245+2)/4-1.9)^3)</f>
        <v>0.191324671246202</v>
      </c>
      <c r="AE224" s="63" t="n">
        <f aca="false">S224/U224</f>
        <v>19.7403092186216</v>
      </c>
      <c r="AF224" s="62" t="n">
        <f aca="false">EXP((((AE224-AE$244)/AE$245+2)/4-1.9)^3)</f>
        <v>0.0961906572138904</v>
      </c>
      <c r="AG224" s="62" t="n">
        <f aca="false">V224/U224</f>
        <v>0.676447873055651</v>
      </c>
      <c r="AH224" s="62" t="n">
        <f aca="false">EXP((((AG224-AG$244)/AG$245+2)/4-1.9)^3)</f>
        <v>0.123716801310977</v>
      </c>
      <c r="AI224" s="62" t="n">
        <f aca="false">W224/U224</f>
        <v>0.219875495380774</v>
      </c>
      <c r="AJ224" s="62" t="n">
        <f aca="false">EXP((((AI224-AI$244)/AI$245+2)/4-1.9)^3)</f>
        <v>0.136134278391055</v>
      </c>
      <c r="AK224" s="62" t="n">
        <f aca="false">Z224/U224</f>
        <v>0.412193262007157</v>
      </c>
      <c r="AL224" s="62" t="n">
        <f aca="false">EXP((((AK224-AK$244)/AK$245+2)/4-1.9)^3)</f>
        <v>0.0979512509016118</v>
      </c>
      <c r="AM224" s="62" t="n">
        <f aca="false">0.01*AD224+0.15*AF224+0.24*AH224+0.25*AJ224+0.35*AL224</f>
        <v>0.114350385022508</v>
      </c>
      <c r="AO224" s="54" t="n">
        <f aca="false">0.01*AD224/$AM$244</f>
        <v>0.000669039296557467</v>
      </c>
      <c r="AP224" s="53" t="n">
        <f aca="false">AO224*$J$244</f>
        <v>6572.93241243526</v>
      </c>
      <c r="AQ224" s="54" t="n">
        <f aca="false">0.15*AF224/$AM$244</f>
        <v>0.00504550687728355</v>
      </c>
      <c r="AR224" s="53" t="n">
        <f aca="false">AQ224*$J$244</f>
        <v>49569.2493124184</v>
      </c>
      <c r="AS224" s="54" t="n">
        <f aca="false">0.24*AH224/$AM$244</f>
        <v>0.0103829455363765</v>
      </c>
      <c r="AT224" s="53" t="n">
        <f aca="false">AS224*$J$244</f>
        <v>102006.563147726</v>
      </c>
      <c r="AU224" s="54" t="n">
        <f aca="false">0.25*AJ224/$AM$244</f>
        <v>0.0119011287539214</v>
      </c>
      <c r="AV224" s="53" t="n">
        <f aca="false">AU224*$J$244</f>
        <v>116921.853968403</v>
      </c>
      <c r="AW224" s="54" t="n">
        <f aca="false">0.35*AL224/$AM$244</f>
        <v>0.0119883298116493</v>
      </c>
      <c r="AX224" s="53" t="n">
        <f aca="false">AW224*$J$244</f>
        <v>117778.555004781</v>
      </c>
    </row>
    <row r="225" customFormat="false" ht="13.8" hidden="false" customHeight="false" outlineLevel="0" collapsed="false">
      <c r="A225" s="60" t="s">
        <v>85</v>
      </c>
      <c r="B225" s="53"/>
      <c r="C225" s="53"/>
      <c r="D225" s="53"/>
      <c r="E225" s="53"/>
      <c r="F225" s="53"/>
      <c r="G225" s="53"/>
      <c r="H225" s="53"/>
      <c r="I225" s="54" t="n">
        <f aca="false">AO225+AQ225+AS225+AU225+AW225</f>
        <v>0.0313635028940916</v>
      </c>
      <c r="J225" s="53" t="n">
        <f aca="false">ROUND(AP225+AR225+AT225+AV225+AX225,0)</f>
        <v>308129</v>
      </c>
      <c r="K225" s="54" t="n">
        <f aca="false">I225-DatosMinisterio!J225</f>
        <v>0</v>
      </c>
      <c r="L225" s="53" t="n">
        <f aca="false">J225-DatosMinisterio!K225</f>
        <v>0</v>
      </c>
      <c r="M225" s="54" t="n">
        <f aca="false">P258/P$277</f>
        <v>0.0469853949513563</v>
      </c>
      <c r="N225" s="53" t="n">
        <f aca="false">ROUND((N$244*M225),0)</f>
        <v>8770493</v>
      </c>
      <c r="O225" s="53" t="n">
        <f aca="false">N225-DatosMinisterio!L225</f>
        <v>1</v>
      </c>
      <c r="P225" s="55" t="n">
        <f aca="false">N225+J225</f>
        <v>9078622</v>
      </c>
      <c r="Q225" s="53" t="n">
        <f aca="false">P225-DatosMinisterio!M225</f>
        <v>1</v>
      </c>
      <c r="S225" s="55" t="n">
        <f aca="false">B225+DatosMinisterio!B225</f>
        <v>11777</v>
      </c>
      <c r="T225" s="55" t="n">
        <f aca="false">C225+DatosMinisterio!C225</f>
        <v>56</v>
      </c>
      <c r="U225" s="55" t="n">
        <f aca="false">D225+DatosMinisterio!D225</f>
        <v>837.571414141414</v>
      </c>
      <c r="V225" s="55" t="n">
        <f aca="false">E225+DatosMinisterio!E225</f>
        <v>472.986262626263</v>
      </c>
      <c r="W225" s="55" t="n">
        <f aca="false">F225+DatosMinisterio!F225</f>
        <v>192</v>
      </c>
      <c r="X225" s="55" t="n">
        <f aca="false">G225+DatosMinisterio!G225</f>
        <v>364</v>
      </c>
      <c r="Y225" s="55" t="n">
        <f aca="false">H225+DatosMinisterio!H225</f>
        <v>43</v>
      </c>
      <c r="Z225" s="55" t="n">
        <f aca="false">X225+0.33*Y225</f>
        <v>378.19</v>
      </c>
      <c r="AC225" s="61" t="n">
        <f aca="false">IF(T225&gt;0,S225/T225,0)</f>
        <v>210.303571428571</v>
      </c>
      <c r="AD225" s="62" t="n">
        <f aca="false">EXP((((AC225-AC$244)/AC$245+2)/4-1.9)^3)</f>
        <v>0.0755408788779743</v>
      </c>
      <c r="AE225" s="63" t="n">
        <f aca="false">S225/U225</f>
        <v>14.0608905714296</v>
      </c>
      <c r="AF225" s="62" t="n">
        <f aca="false">EXP((((AE225-AE$244)/AE$245+2)/4-1.9)^3)</f>
        <v>0.0118976968719393</v>
      </c>
      <c r="AG225" s="62" t="n">
        <f aca="false">V225/U225</f>
        <v>0.564711563265464</v>
      </c>
      <c r="AH225" s="62" t="n">
        <f aca="false">EXP((((AG225-AG$244)/AG$245+2)/4-1.9)^3)</f>
        <v>0.0311004725911587</v>
      </c>
      <c r="AI225" s="62" t="n">
        <f aca="false">W225/U225</f>
        <v>0.229234184403031</v>
      </c>
      <c r="AJ225" s="62" t="n">
        <f aca="false">EXP((((AI225-AI$244)/AI$245+2)/4-1.9)^3)</f>
        <v>0.149357705950178</v>
      </c>
      <c r="AK225" s="62" t="n">
        <f aca="false">Z225/U225</f>
        <v>0.451531646871782</v>
      </c>
      <c r="AL225" s="62" t="n">
        <f aca="false">EXP((((AK225-AK$244)/AK$245+2)/4-1.9)^3)</f>
        <v>0.120989637992315</v>
      </c>
      <c r="AM225" s="62" t="n">
        <f aca="false">0.01*AD225+0.15*AF225+0.24*AH225+0.25*AJ225+0.35*AL225</f>
        <v>0.0896899765263033</v>
      </c>
      <c r="AO225" s="54" t="n">
        <f aca="false">0.01*AD225/$AM$244</f>
        <v>0.000264157341218252</v>
      </c>
      <c r="AP225" s="53" t="n">
        <f aca="false">AO225*$J$244</f>
        <v>2595.1963644142</v>
      </c>
      <c r="AQ225" s="54" t="n">
        <f aca="false">0.15*AF225/$AM$244</f>
        <v>0.000624072161787207</v>
      </c>
      <c r="AR225" s="53" t="n">
        <f aca="false">AQ225*$J$244</f>
        <v>6131.15576471574</v>
      </c>
      <c r="AS225" s="54" t="n">
        <f aca="false">0.24*AH225/$AM$244</f>
        <v>0.00261011042677937</v>
      </c>
      <c r="AT225" s="53" t="n">
        <f aca="false">AS225*$J$244</f>
        <v>25642.8576206057</v>
      </c>
      <c r="AU225" s="54" t="n">
        <f aca="false">0.25*AJ225/$AM$244</f>
        <v>0.0130571470309436</v>
      </c>
      <c r="AV225" s="53" t="n">
        <f aca="false">AU225*$J$244</f>
        <v>128279.079233801</v>
      </c>
      <c r="AW225" s="54" t="n">
        <f aca="false">0.35*AL225/$AM$244</f>
        <v>0.0148080159333632</v>
      </c>
      <c r="AX225" s="53" t="n">
        <f aca="false">AW225*$J$244</f>
        <v>145480.375208275</v>
      </c>
    </row>
    <row r="226" customFormat="false" ht="13.8" hidden="false" customHeight="false" outlineLevel="0" collapsed="false">
      <c r="A226" s="60" t="s">
        <v>86</v>
      </c>
      <c r="B226" s="53"/>
      <c r="C226" s="53"/>
      <c r="D226" s="53"/>
      <c r="E226" s="53"/>
      <c r="F226" s="53"/>
      <c r="G226" s="53"/>
      <c r="H226" s="53"/>
      <c r="I226" s="54" t="n">
        <f aca="false">AO226+AQ226+AS226+AU226+AW226</f>
        <v>0.0339134429651071</v>
      </c>
      <c r="J226" s="53" t="n">
        <f aca="false">ROUND(AP226+AR226+AT226+AV226+AX226,0)</f>
        <v>333180</v>
      </c>
      <c r="K226" s="54" t="n">
        <f aca="false">I226-DatosMinisterio!J226</f>
        <v>0</v>
      </c>
      <c r="L226" s="53" t="n">
        <f aca="false">J226-DatosMinisterio!K226</f>
        <v>0</v>
      </c>
      <c r="M226" s="54" t="n">
        <f aca="false">P259/P$277</f>
        <v>0.0462945821153396</v>
      </c>
      <c r="N226" s="53" t="n">
        <f aca="false">ROUND((N$244*M226),0)</f>
        <v>8641543</v>
      </c>
      <c r="O226" s="53" t="n">
        <f aca="false">N226-DatosMinisterio!L226</f>
        <v>1</v>
      </c>
      <c r="P226" s="55" t="n">
        <f aca="false">N226+J226</f>
        <v>8974723</v>
      </c>
      <c r="Q226" s="53" t="n">
        <f aca="false">P226-DatosMinisterio!M226</f>
        <v>1</v>
      </c>
      <c r="S226" s="55" t="n">
        <f aca="false">B226+DatosMinisterio!B226</f>
        <v>8875</v>
      </c>
      <c r="T226" s="55" t="n">
        <f aca="false">C226+DatosMinisterio!C226</f>
        <v>50</v>
      </c>
      <c r="U226" s="55" t="n">
        <f aca="false">D226+DatosMinisterio!D226</f>
        <v>501.41654149786</v>
      </c>
      <c r="V226" s="55" t="n">
        <f aca="false">E226+DatosMinisterio!E226</f>
        <v>323.136710614613</v>
      </c>
      <c r="W226" s="55" t="n">
        <f aca="false">F226+DatosMinisterio!F226</f>
        <v>60</v>
      </c>
      <c r="X226" s="55" t="n">
        <f aca="false">G226+DatosMinisterio!G226</f>
        <v>249</v>
      </c>
      <c r="Y226" s="55" t="n">
        <f aca="false">H226+DatosMinisterio!H226</f>
        <v>27</v>
      </c>
      <c r="Z226" s="55" t="n">
        <f aca="false">X226+0.33*Y226</f>
        <v>257.91</v>
      </c>
      <c r="AC226" s="61" t="n">
        <f aca="false">IF(T226&gt;0,S226/T226,0)</f>
        <v>177.5</v>
      </c>
      <c r="AD226" s="62" t="n">
        <f aca="false">EXP((((AC226-AC$244)/AC$245+2)/4-1.9)^3)</f>
        <v>0.0377748430238206</v>
      </c>
      <c r="AE226" s="63" t="n">
        <f aca="false">S226/U226</f>
        <v>17.6998548422198</v>
      </c>
      <c r="AF226" s="62" t="n">
        <f aca="false">EXP((((AE226-AE$244)/AE$245+2)/4-1.9)^3)</f>
        <v>0.0501989819562196</v>
      </c>
      <c r="AG226" s="62" t="n">
        <f aca="false">V226/U226</f>
        <v>0.6444476475573</v>
      </c>
      <c r="AH226" s="62" t="n">
        <f aca="false">EXP((((AG226-AG$244)/AG$245+2)/4-1.9)^3)</f>
        <v>0.087310703014609</v>
      </c>
      <c r="AI226" s="62" t="n">
        <f aca="false">W226/U226</f>
        <v>0.119660990482613</v>
      </c>
      <c r="AJ226" s="62" t="n">
        <f aca="false">EXP((((AI226-AI$244)/AI$245+2)/4-1.9)^3)</f>
        <v>0.0414970285257042</v>
      </c>
      <c r="AK226" s="62" t="n">
        <f aca="false">Z226/U226</f>
        <v>0.514362767589511</v>
      </c>
      <c r="AL226" s="62" t="n">
        <f aca="false">EXP((((AK226-AK$244)/AK$245+2)/4-1.9)^3)</f>
        <v>0.164987427570374</v>
      </c>
      <c r="AM226" s="62" t="n">
        <f aca="false">0.01*AD226+0.15*AF226+0.24*AH226+0.25*AJ226+0.35*AL226</f>
        <v>0.0969820212282343</v>
      </c>
      <c r="AO226" s="54" t="n">
        <f aca="false">0.01*AD226/$AM$244</f>
        <v>0.0001320940694141</v>
      </c>
      <c r="AP226" s="53" t="n">
        <f aca="false">AO226*$J$244</f>
        <v>1297.74946675025</v>
      </c>
      <c r="AQ226" s="54" t="n">
        <f aca="false">0.15*AF226/$AM$244</f>
        <v>0.00263309676873862</v>
      </c>
      <c r="AR226" s="53" t="n">
        <f aca="false">AQ226*$J$244</f>
        <v>25868.6854200858</v>
      </c>
      <c r="AS226" s="54" t="n">
        <f aca="false">0.24*AH226/$AM$244</f>
        <v>0.00732755991536454</v>
      </c>
      <c r="AT226" s="53" t="n">
        <f aca="false">AS226*$J$244</f>
        <v>71989.1287695445</v>
      </c>
      <c r="AU226" s="54" t="n">
        <f aca="false">0.25*AJ226/$AM$244</f>
        <v>0.00362775257801645</v>
      </c>
      <c r="AV226" s="53" t="n">
        <f aca="false">AU226*$J$244</f>
        <v>35640.6157710524</v>
      </c>
      <c r="AW226" s="54" t="n">
        <f aca="false">0.35*AL226/$AM$244</f>
        <v>0.0201929396335734</v>
      </c>
      <c r="AX226" s="53" t="n">
        <f aca="false">AW226*$J$244</f>
        <v>198384.202696026</v>
      </c>
    </row>
    <row r="227" customFormat="false" ht="13.8" hidden="false" customHeight="false" outlineLevel="0" collapsed="false">
      <c r="A227" s="60" t="s">
        <v>87</v>
      </c>
      <c r="B227" s="53"/>
      <c r="C227" s="53"/>
      <c r="D227" s="53"/>
      <c r="E227" s="53"/>
      <c r="F227" s="53"/>
      <c r="G227" s="53"/>
      <c r="H227" s="53"/>
      <c r="I227" s="54" t="n">
        <f aca="false">AO227+AQ227+AS227+AU227+AW227</f>
        <v>0.0146893397675054</v>
      </c>
      <c r="J227" s="53" t="n">
        <f aca="false">ROUND(AP227+AR227+AT227+AV227+AX227,0)</f>
        <v>144314</v>
      </c>
      <c r="K227" s="54" t="n">
        <f aca="false">I227-DatosMinisterio!J227</f>
        <v>0</v>
      </c>
      <c r="L227" s="53" t="n">
        <f aca="false">J227-DatosMinisterio!K227</f>
        <v>0</v>
      </c>
      <c r="M227" s="54" t="n">
        <f aca="false">P260/P$277</f>
        <v>0.0197459977612376</v>
      </c>
      <c r="N227" s="53" t="n">
        <f aca="false">ROUND((N$244*M227),0)</f>
        <v>3685872</v>
      </c>
      <c r="O227" s="53" t="n">
        <f aca="false">N227-DatosMinisterio!L227</f>
        <v>-1</v>
      </c>
      <c r="P227" s="55" t="n">
        <f aca="false">N227+J227</f>
        <v>3830186</v>
      </c>
      <c r="Q227" s="53" t="n">
        <f aca="false">P227-DatosMinisterio!M227</f>
        <v>-1</v>
      </c>
      <c r="S227" s="55" t="n">
        <f aca="false">B227+DatosMinisterio!B227</f>
        <v>15229</v>
      </c>
      <c r="T227" s="55" t="n">
        <f aca="false">C227+DatosMinisterio!C227</f>
        <v>64</v>
      </c>
      <c r="U227" s="55" t="n">
        <f aca="false">D227+DatosMinisterio!D227</f>
        <v>821.410661400061</v>
      </c>
      <c r="V227" s="55" t="n">
        <f aca="false">E227+DatosMinisterio!E227</f>
        <v>425.502237693346</v>
      </c>
      <c r="W227" s="55" t="n">
        <f aca="false">F227+DatosMinisterio!F227</f>
        <v>104</v>
      </c>
      <c r="X227" s="55" t="n">
        <f aca="false">G227+DatosMinisterio!G227</f>
        <v>227</v>
      </c>
      <c r="Y227" s="55" t="n">
        <f aca="false">H227+DatosMinisterio!H227</f>
        <v>22</v>
      </c>
      <c r="Z227" s="55" t="n">
        <f aca="false">X227+0.33*Y227</f>
        <v>234.26</v>
      </c>
      <c r="AC227" s="61" t="n">
        <f aca="false">IF(T227&gt;0,S227/T227,0)</f>
        <v>237.953125</v>
      </c>
      <c r="AD227" s="62" t="n">
        <f aca="false">EXP((((AC227-AC$244)/AC$245+2)/4-1.9)^3)</f>
        <v>0.124790966531134</v>
      </c>
      <c r="AE227" s="63" t="n">
        <f aca="false">S227/U227</f>
        <v>18.5400564122735</v>
      </c>
      <c r="AF227" s="62" t="n">
        <f aca="false">EXP((((AE227-AE$244)/AE$245+2)/4-1.9)^3)</f>
        <v>0.0664647459756979</v>
      </c>
      <c r="AG227" s="62" t="n">
        <f aca="false">V227/U227</f>
        <v>0.518014018673796</v>
      </c>
      <c r="AH227" s="62" t="n">
        <f aca="false">EXP((((AG227-AG$244)/AG$245+2)/4-1.9)^3)</f>
        <v>0.0151100312367253</v>
      </c>
      <c r="AI227" s="62" t="n">
        <f aca="false">W227/U227</f>
        <v>0.126611456226702</v>
      </c>
      <c r="AJ227" s="62" t="n">
        <f aca="false">EXP((((AI227-AI$244)/AI$245+2)/4-1.9)^3)</f>
        <v>0.045612473288057</v>
      </c>
      <c r="AK227" s="62" t="n">
        <f aca="false">Z227/U227</f>
        <v>0.285192305150646</v>
      </c>
      <c r="AL227" s="62" t="n">
        <f aca="false">EXP((((AK227-AK$244)/AK$245+2)/4-1.9)^3)</f>
        <v>0.0450281387594978</v>
      </c>
      <c r="AM227" s="62" t="n">
        <f aca="false">0.01*AD227+0.15*AF227+0.24*AH227+0.25*AJ227+0.35*AL227</f>
        <v>0.0420069959463186</v>
      </c>
      <c r="AO227" s="54" t="n">
        <f aca="false">0.01*AD227/$AM$244</f>
        <v>0.00043637895688465</v>
      </c>
      <c r="AP227" s="53" t="n">
        <f aca="false">AO227*$J$244</f>
        <v>4287.17626090209</v>
      </c>
      <c r="AQ227" s="54" t="n">
        <f aca="false">0.15*AF227/$AM$244</f>
        <v>0.00348628798919218</v>
      </c>
      <c r="AR227" s="53" t="n">
        <f aca="false">AQ227*$J$244</f>
        <v>34250.8062548112</v>
      </c>
      <c r="AS227" s="54" t="n">
        <f aca="false">0.24*AH227/$AM$244</f>
        <v>0.00126811095761775</v>
      </c>
      <c r="AT227" s="53" t="n">
        <f aca="false">AS227*$J$244</f>
        <v>12458.4724077923</v>
      </c>
      <c r="AU227" s="54" t="n">
        <f aca="false">0.25*AJ227/$AM$244</f>
        <v>0.0039875329255915</v>
      </c>
      <c r="AV227" s="53" t="n">
        <f aca="false">AU227*$J$244</f>
        <v>39175.2540503006</v>
      </c>
      <c r="AW227" s="54" t="n">
        <f aca="false">0.35*AL227/$AM$244</f>
        <v>0.00551102893821937</v>
      </c>
      <c r="AX227" s="53" t="n">
        <f aca="false">AW227*$J$244</f>
        <v>54142.7400756263</v>
      </c>
    </row>
    <row r="228" customFormat="false" ht="13.8" hidden="false" customHeight="false" outlineLevel="0" collapsed="false">
      <c r="A228" s="60" t="s">
        <v>88</v>
      </c>
      <c r="B228" s="53"/>
      <c r="C228" s="53"/>
      <c r="D228" s="53"/>
      <c r="E228" s="53"/>
      <c r="F228" s="53"/>
      <c r="G228" s="53"/>
      <c r="H228" s="53"/>
      <c r="I228" s="54" t="n">
        <f aca="false">AO228+AQ228+AS228+AU228+AW228</f>
        <v>0.0114198325122511</v>
      </c>
      <c r="J228" s="53" t="n">
        <f aca="false">ROUND(AP228+AR228+AT228+AV228+AX228,0)</f>
        <v>112193</v>
      </c>
      <c r="K228" s="54" t="n">
        <f aca="false">I228-DatosMinisterio!J228</f>
        <v>9.54097911787244E-017</v>
      </c>
      <c r="L228" s="53" t="n">
        <f aca="false">J228-DatosMinisterio!K228</f>
        <v>0</v>
      </c>
      <c r="M228" s="54" t="n">
        <f aca="false">P261/P$277</f>
        <v>0.0191398770333557</v>
      </c>
      <c r="N228" s="53" t="n">
        <f aca="false">ROUND((N$244*M228),0)</f>
        <v>3572731</v>
      </c>
      <c r="O228" s="53" t="n">
        <f aca="false">N228-DatosMinisterio!L228</f>
        <v>0</v>
      </c>
      <c r="P228" s="55" t="n">
        <f aca="false">N228+J228</f>
        <v>3684924</v>
      </c>
      <c r="Q228" s="53" t="n">
        <f aca="false">P228-DatosMinisterio!M228</f>
        <v>0</v>
      </c>
      <c r="S228" s="55" t="n">
        <f aca="false">B228+DatosMinisterio!B228</f>
        <v>5781</v>
      </c>
      <c r="T228" s="55" t="n">
        <f aca="false">C228+DatosMinisterio!C228</f>
        <v>52</v>
      </c>
      <c r="U228" s="55" t="n">
        <f aca="false">D228+DatosMinisterio!D228</f>
        <v>371.256438768524</v>
      </c>
      <c r="V228" s="55" t="n">
        <f aca="false">E228+DatosMinisterio!E228</f>
        <v>214.587942620824</v>
      </c>
      <c r="W228" s="55" t="n">
        <f aca="false">F228+DatosMinisterio!F228</f>
        <v>42</v>
      </c>
      <c r="X228" s="55" t="n">
        <f aca="false">G228+DatosMinisterio!G228</f>
        <v>84</v>
      </c>
      <c r="Y228" s="55" t="n">
        <f aca="false">H228+DatosMinisterio!H228</f>
        <v>4</v>
      </c>
      <c r="Z228" s="55" t="n">
        <f aca="false">X228+0.33*Y228</f>
        <v>85.32</v>
      </c>
      <c r="AC228" s="61" t="n">
        <f aca="false">IF(T228&gt;0,S228/T228,0)</f>
        <v>111.173076923077</v>
      </c>
      <c r="AD228" s="62" t="n">
        <f aca="false">EXP((((AC228-AC$244)/AC$245+2)/4-1.9)^3)</f>
        <v>0.00650737850363682</v>
      </c>
      <c r="AE228" s="63" t="n">
        <f aca="false">S228/U228</f>
        <v>15.5714471085697</v>
      </c>
      <c r="AF228" s="62" t="n">
        <f aca="false">EXP((((AE228-AE$244)/AE$245+2)/4-1.9)^3)</f>
        <v>0.0226410247816021</v>
      </c>
      <c r="AG228" s="62" t="n">
        <f aca="false">V228/U228</f>
        <v>0.578004635643823</v>
      </c>
      <c r="AH228" s="62" t="n">
        <f aca="false">EXP((((AG228-AG$244)/AG$245+2)/4-1.9)^3)</f>
        <v>0.0375760928368172</v>
      </c>
      <c r="AI228" s="62" t="n">
        <f aca="false">W228/U228</f>
        <v>0.113129351074196</v>
      </c>
      <c r="AJ228" s="62" t="n">
        <f aca="false">EXP((((AI228-AI$244)/AI$245+2)/4-1.9)^3)</f>
        <v>0.0379025691222811</v>
      </c>
      <c r="AK228" s="62" t="n">
        <f aca="false">Z228/U228</f>
        <v>0.229814196039295</v>
      </c>
      <c r="AL228" s="62" t="n">
        <f aca="false">EXP((((AK228-AK$244)/AK$245+2)/4-1.9)^3)</f>
        <v>0.0305773664077974</v>
      </c>
      <c r="AM228" s="62" t="n">
        <f aca="false">0.01*AD228+0.15*AF228+0.24*AH228+0.25*AJ228+0.35*AL228</f>
        <v>0.0326572103064122</v>
      </c>
      <c r="AO228" s="54" t="n">
        <f aca="false">0.01*AD228/$AM$244</f>
        <v>2.27555176661138E-005</v>
      </c>
      <c r="AP228" s="53" t="n">
        <f aca="false">AO228*$J$244</f>
        <v>223.560081446569</v>
      </c>
      <c r="AQ228" s="54" t="n">
        <f aca="false">0.15*AF228/$AM$244</f>
        <v>0.00118759398836735</v>
      </c>
      <c r="AR228" s="53" t="n">
        <f aca="false">AQ228*$J$244</f>
        <v>11667.4387575118</v>
      </c>
      <c r="AS228" s="54" t="n">
        <f aca="false">0.24*AH228/$AM$244</f>
        <v>0.00315357753563166</v>
      </c>
      <c r="AT228" s="53" t="n">
        <f aca="false">AS228*$J$244</f>
        <v>30982.1143626959</v>
      </c>
      <c r="AU228" s="54" t="n">
        <f aca="false">0.25*AJ228/$AM$244</f>
        <v>0.00331351780433219</v>
      </c>
      <c r="AV228" s="53" t="n">
        <f aca="false">AU228*$J$244</f>
        <v>32553.4369764865</v>
      </c>
      <c r="AW228" s="54" t="n">
        <f aca="false">0.35*AL228/$AM$244</f>
        <v>0.00374238766625378</v>
      </c>
      <c r="AX228" s="53" t="n">
        <f aca="false">AW228*$J$244</f>
        <v>36766.8406295243</v>
      </c>
    </row>
    <row r="229" customFormat="false" ht="13.8" hidden="false" customHeight="false" outlineLevel="0" collapsed="false">
      <c r="A229" s="60" t="s">
        <v>89</v>
      </c>
      <c r="B229" s="53"/>
      <c r="C229" s="53"/>
      <c r="D229" s="53"/>
      <c r="E229" s="53"/>
      <c r="F229" s="53"/>
      <c r="G229" s="53"/>
      <c r="H229" s="53"/>
      <c r="I229" s="54" t="n">
        <f aca="false">AO229+AQ229+AS229+AU229+AW229</f>
        <v>0.0206901404525664</v>
      </c>
      <c r="J229" s="53" t="n">
        <f aca="false">ROUND(AP229+AR229+AT229+AV229+AX229,0)</f>
        <v>203269</v>
      </c>
      <c r="K229" s="54" t="n">
        <f aca="false">I229-DatosMinisterio!J229</f>
        <v>1.11022302462516E-016</v>
      </c>
      <c r="L229" s="53" t="n">
        <f aca="false">J229-DatosMinisterio!K229</f>
        <v>0</v>
      </c>
      <c r="M229" s="54" t="n">
        <f aca="false">P262/P$277</f>
        <v>0.0207426257802062</v>
      </c>
      <c r="N229" s="53" t="n">
        <f aca="false">ROUND((N$244*M229),0)</f>
        <v>3871907</v>
      </c>
      <c r="O229" s="53" t="n">
        <f aca="false">N229-DatosMinisterio!L229</f>
        <v>-1</v>
      </c>
      <c r="P229" s="55" t="n">
        <f aca="false">N229+J229</f>
        <v>4075176</v>
      </c>
      <c r="Q229" s="53" t="n">
        <f aca="false">P229-DatosMinisterio!M229</f>
        <v>-1</v>
      </c>
      <c r="S229" s="55" t="n">
        <f aca="false">B229+DatosMinisterio!B229</f>
        <v>7326</v>
      </c>
      <c r="T229" s="55" t="n">
        <f aca="false">C229+DatosMinisterio!C229</f>
        <v>37</v>
      </c>
      <c r="U229" s="55" t="n">
        <f aca="false">D229+DatosMinisterio!D229</f>
        <v>319.193548329561</v>
      </c>
      <c r="V229" s="55" t="n">
        <f aca="false">E229+DatosMinisterio!E229</f>
        <v>160.021326933936</v>
      </c>
      <c r="W229" s="55" t="n">
        <f aca="false">F229+DatosMinisterio!F229</f>
        <v>29</v>
      </c>
      <c r="X229" s="55" t="n">
        <f aca="false">G229+DatosMinisterio!G229</f>
        <v>90</v>
      </c>
      <c r="Y229" s="55" t="n">
        <f aca="false">H229+DatosMinisterio!H229</f>
        <v>7</v>
      </c>
      <c r="Z229" s="55" t="n">
        <f aca="false">X229+0.33*Y229</f>
        <v>92.31</v>
      </c>
      <c r="AC229" s="61" t="n">
        <f aca="false">IF(T229&gt;0,S229/T229,0)</f>
        <v>198</v>
      </c>
      <c r="AD229" s="62" t="n">
        <f aca="false">EXP((((AC229-AC$244)/AC$245+2)/4-1.9)^3)</f>
        <v>0.0590009662822607</v>
      </c>
      <c r="AE229" s="63" t="n">
        <f aca="false">S229/U229</f>
        <v>22.9515917171235</v>
      </c>
      <c r="AF229" s="62" t="n">
        <f aca="false">EXP((((AE229-AE$244)/AE$245+2)/4-1.9)^3)</f>
        <v>0.218543882313201</v>
      </c>
      <c r="AG229" s="62" t="n">
        <f aca="false">V229/U229</f>
        <v>0.501330079418514</v>
      </c>
      <c r="AH229" s="62" t="n">
        <f aca="false">EXP((((AG229-AG$244)/AG$245+2)/4-1.9)^3)</f>
        <v>0.0114160794913421</v>
      </c>
      <c r="AI229" s="62" t="n">
        <f aca="false">W229/U229</f>
        <v>0.0908539666661999</v>
      </c>
      <c r="AJ229" s="62" t="n">
        <f aca="false">EXP((((AI229-AI$244)/AI$245+2)/4-1.9)^3)</f>
        <v>0.0274706982669748</v>
      </c>
      <c r="AK229" s="62" t="n">
        <f aca="false">Z229/U229</f>
        <v>0.289197574584721</v>
      </c>
      <c r="AL229" s="62" t="n">
        <f aca="false">EXP((((AK229-AK$244)/AK$245+2)/4-1.9)^3)</f>
        <v>0.0462523299665155</v>
      </c>
      <c r="AM229" s="62" t="n">
        <f aca="false">0.01*AD229+0.15*AF229+0.24*AH229+0.25*AJ229+0.35*AL229</f>
        <v>0.0591674411427489</v>
      </c>
      <c r="AO229" s="54" t="n">
        <f aca="false">0.01*AD229/$AM$244</f>
        <v>0.000206319262019786</v>
      </c>
      <c r="AP229" s="53" t="n">
        <f aca="false">AO229*$J$244</f>
        <v>2026.9699726421</v>
      </c>
      <c r="AQ229" s="54" t="n">
        <f aca="false">0.15*AF229/$AM$244</f>
        <v>0.0114633239145836</v>
      </c>
      <c r="AR229" s="53" t="n">
        <f aca="false">AQ229*$J$244</f>
        <v>112620.669219448</v>
      </c>
      <c r="AS229" s="54" t="n">
        <f aca="false">0.24*AH229/$AM$244</f>
        <v>0.000958095669638311</v>
      </c>
      <c r="AT229" s="53" t="n">
        <f aca="false">AS229*$J$244</f>
        <v>9412.74767204739</v>
      </c>
      <c r="AU229" s="54" t="n">
        <f aca="false">0.25*AJ229/$AM$244</f>
        <v>0.00240154295376114</v>
      </c>
      <c r="AV229" s="53" t="n">
        <f aca="false">AU229*$J$244</f>
        <v>23593.8002473913</v>
      </c>
      <c r="AW229" s="54" t="n">
        <f aca="false">0.35*AL229/$AM$244</f>
        <v>0.00566085865256361</v>
      </c>
      <c r="AX229" s="53" t="n">
        <f aca="false">AW229*$J$244</f>
        <v>55614.7322154401</v>
      </c>
    </row>
    <row r="230" customFormat="false" ht="13.8" hidden="false" customHeight="false" outlineLevel="0" collapsed="false">
      <c r="A230" s="60" t="s">
        <v>90</v>
      </c>
      <c r="B230" s="53"/>
      <c r="C230" s="53"/>
      <c r="D230" s="53"/>
      <c r="E230" s="53"/>
      <c r="F230" s="53"/>
      <c r="G230" s="53"/>
      <c r="H230" s="53"/>
      <c r="I230" s="54" t="n">
        <f aca="false">AO230+AQ230+AS230+AU230+AW230</f>
        <v>0.0476073537448245</v>
      </c>
      <c r="J230" s="53" t="n">
        <f aca="false">ROUND(AP230+AR230+AT230+AV230+AX230,0)</f>
        <v>467715</v>
      </c>
      <c r="K230" s="54" t="n">
        <f aca="false">I230-DatosMinisterio!J230</f>
        <v>-2.56739074444567E-016</v>
      </c>
      <c r="L230" s="53" t="n">
        <f aca="false">J230-DatosMinisterio!K230</f>
        <v>0</v>
      </c>
      <c r="M230" s="54" t="n">
        <f aca="false">P263/P$277</f>
        <v>0.0239593627153064</v>
      </c>
      <c r="N230" s="53" t="n">
        <f aca="false">ROUND((N$244*M230),0)</f>
        <v>4472356</v>
      </c>
      <c r="O230" s="53" t="n">
        <f aca="false">N230-DatosMinisterio!L230</f>
        <v>0</v>
      </c>
      <c r="P230" s="55" t="n">
        <f aca="false">N230+J230</f>
        <v>4940071</v>
      </c>
      <c r="Q230" s="53" t="n">
        <f aca="false">P230-DatosMinisterio!M230</f>
        <v>0</v>
      </c>
      <c r="S230" s="55" t="n">
        <f aca="false">B230+DatosMinisterio!B230</f>
        <v>11086</v>
      </c>
      <c r="T230" s="55" t="n">
        <f aca="false">C230+DatosMinisterio!C230</f>
        <v>59</v>
      </c>
      <c r="U230" s="55" t="n">
        <f aca="false">D230+DatosMinisterio!D230</f>
        <v>455.782754432188</v>
      </c>
      <c r="V230" s="55" t="n">
        <f aca="false">E230+DatosMinisterio!E230</f>
        <v>354.560344076586</v>
      </c>
      <c r="W230" s="55" t="n">
        <f aca="false">F230+DatosMinisterio!F230</f>
        <v>46</v>
      </c>
      <c r="X230" s="55" t="n">
        <f aca="false">G230+DatosMinisterio!G230</f>
        <v>111</v>
      </c>
      <c r="Y230" s="55" t="n">
        <f aca="false">H230+DatosMinisterio!H230</f>
        <v>10</v>
      </c>
      <c r="Z230" s="55" t="n">
        <f aca="false">X230+0.33*Y230</f>
        <v>114.3</v>
      </c>
      <c r="AC230" s="61" t="n">
        <f aca="false">IF(T230&gt;0,S230/T230,0)</f>
        <v>187.898305084746</v>
      </c>
      <c r="AD230" s="62" t="n">
        <f aca="false">EXP((((AC230-AC$244)/AC$245+2)/4-1.9)^3)</f>
        <v>0.0476202119030662</v>
      </c>
      <c r="AE230" s="63" t="n">
        <f aca="false">S230/U230</f>
        <v>24.3229913641882</v>
      </c>
      <c r="AF230" s="62" t="n">
        <f aca="false">EXP((((AE230-AE$244)/AE$245+2)/4-1.9)^3)</f>
        <v>0.289726720837263</v>
      </c>
      <c r="AG230" s="62" t="n">
        <f aca="false">V230/U230</f>
        <v>0.777915225244306</v>
      </c>
      <c r="AH230" s="62" t="n">
        <f aca="false">EXP((((AG230-AG$244)/AG$245+2)/4-1.9)^3)</f>
        <v>0.299202887571974</v>
      </c>
      <c r="AI230" s="62" t="n">
        <f aca="false">W230/U230</f>
        <v>0.100925275370075</v>
      </c>
      <c r="AJ230" s="62" t="n">
        <f aca="false">EXP((((AI230-AI$244)/AI$245+2)/4-1.9)^3)</f>
        <v>0.0318537017901181</v>
      </c>
      <c r="AK230" s="62" t="n">
        <f aca="false">Z230/U230</f>
        <v>0.250777369017383</v>
      </c>
      <c r="AL230" s="62" t="n">
        <f aca="false">EXP((((AK230-AK$244)/AK$245+2)/4-1.9)^3)</f>
        <v>0.0355287644979643</v>
      </c>
      <c r="AM230" s="62" t="n">
        <f aca="false">0.01*AD230+0.15*AF230+0.24*AH230+0.25*AJ230+0.35*AL230</f>
        <v>0.136142396283711</v>
      </c>
      <c r="AO230" s="54" t="n">
        <f aca="false">0.01*AD230/$AM$244</f>
        <v>0.000166522136774232</v>
      </c>
      <c r="AP230" s="53" t="n">
        <f aca="false">AO230*$J$244</f>
        <v>1635.98574227741</v>
      </c>
      <c r="AQ230" s="54" t="n">
        <f aca="false">0.15*AF230/$AM$244</f>
        <v>0.0151970909115083</v>
      </c>
      <c r="AR230" s="53" t="n">
        <f aca="false">AQ230*$J$244</f>
        <v>149302.816652113</v>
      </c>
      <c r="AS230" s="54" t="n">
        <f aca="false">0.24*AH230/$AM$244</f>
        <v>0.0251106337463218</v>
      </c>
      <c r="AT230" s="53" t="n">
        <f aca="false">AS230*$J$244</f>
        <v>246697.763938911</v>
      </c>
      <c r="AU230" s="54" t="n">
        <f aca="false">0.25*AJ230/$AM$244</f>
        <v>0.0027847138191326</v>
      </c>
      <c r="AV230" s="53" t="n">
        <f aca="false">AU230*$J$244</f>
        <v>27358.2371249562</v>
      </c>
      <c r="AW230" s="54" t="n">
        <f aca="false">0.35*AL230/$AM$244</f>
        <v>0.00434839313108765</v>
      </c>
      <c r="AX230" s="53" t="n">
        <f aca="false">AW230*$J$244</f>
        <v>42720.501322424</v>
      </c>
    </row>
    <row r="231" customFormat="false" ht="13.8" hidden="false" customHeight="false" outlineLevel="0" collapsed="false">
      <c r="A231" s="60" t="s">
        <v>91</v>
      </c>
      <c r="B231" s="53"/>
      <c r="C231" s="53"/>
      <c r="D231" s="53"/>
      <c r="E231" s="53"/>
      <c r="F231" s="53"/>
      <c r="G231" s="53"/>
      <c r="H231" s="53"/>
      <c r="I231" s="54" t="n">
        <f aca="false">AO231+AQ231+AS231+AU231+AW231</f>
        <v>0.122332197161914</v>
      </c>
      <c r="J231" s="53" t="n">
        <f aca="false">ROUND(AP231+AR231+AT231+AV231+AX231,0)</f>
        <v>1201845</v>
      </c>
      <c r="K231" s="54" t="n">
        <f aca="false">I231-DatosMinisterio!J231</f>
        <v>0</v>
      </c>
      <c r="L231" s="53" t="n">
        <f aca="false">J231-DatosMinisterio!K231</f>
        <v>0</v>
      </c>
      <c r="M231" s="54" t="n">
        <f aca="false">P264/P$277</f>
        <v>0.0325857715926333</v>
      </c>
      <c r="N231" s="53" t="n">
        <f aca="false">ROUND((N$244*M231),0)</f>
        <v>6082598</v>
      </c>
      <c r="O231" s="53" t="n">
        <f aca="false">N231-DatosMinisterio!L231</f>
        <v>-1</v>
      </c>
      <c r="P231" s="55" t="n">
        <f aca="false">N231+J231</f>
        <v>7284443</v>
      </c>
      <c r="Q231" s="53" t="n">
        <f aca="false">P231-DatosMinisterio!M231</f>
        <v>-1</v>
      </c>
      <c r="S231" s="55" t="n">
        <f aca="false">B231+DatosMinisterio!B231</f>
        <v>8534</v>
      </c>
      <c r="T231" s="55" t="n">
        <f aca="false">C231+DatosMinisterio!C231</f>
        <v>48</v>
      </c>
      <c r="U231" s="55" t="n">
        <f aca="false">D231+DatosMinisterio!D231</f>
        <v>328.860845295056</v>
      </c>
      <c r="V231" s="55" t="n">
        <f aca="false">E231+DatosMinisterio!E231</f>
        <v>220.039633173844</v>
      </c>
      <c r="W231" s="55" t="n">
        <f aca="false">F231+DatosMinisterio!F231</f>
        <v>107</v>
      </c>
      <c r="X231" s="55" t="n">
        <f aca="false">G231+DatosMinisterio!G231</f>
        <v>265</v>
      </c>
      <c r="Y231" s="55" t="n">
        <f aca="false">H231+DatosMinisterio!H231</f>
        <v>39</v>
      </c>
      <c r="Z231" s="55" t="n">
        <f aca="false">X231+0.33*Y231</f>
        <v>277.87</v>
      </c>
      <c r="AC231" s="61" t="n">
        <f aca="false">IF(T231&gt;0,S231/T231,0)</f>
        <v>177.791666666667</v>
      </c>
      <c r="AD231" s="62" t="n">
        <f aca="false">EXP((((AC231-AC$244)/AC$245+2)/4-1.9)^3)</f>
        <v>0.0380269416592624</v>
      </c>
      <c r="AE231" s="63" t="n">
        <f aca="false">S231/U231</f>
        <v>25.9501856852045</v>
      </c>
      <c r="AF231" s="62" t="n">
        <f aca="false">EXP((((AE231-AE$244)/AE$245+2)/4-1.9)^3)</f>
        <v>0.38584598991381</v>
      </c>
      <c r="AG231" s="62" t="n">
        <f aca="false">V231/U231</f>
        <v>0.669096477497718</v>
      </c>
      <c r="AH231" s="62" t="n">
        <f aca="false">EXP((((AG231-AG$244)/AG$245+2)/4-1.9)^3)</f>
        <v>0.114558327051344</v>
      </c>
      <c r="AI231" s="62" t="n">
        <f aca="false">W231/U231</f>
        <v>0.325365581007368</v>
      </c>
      <c r="AJ231" s="62" t="n">
        <f aca="false">EXP((((AI231-AI$244)/AI$245+2)/4-1.9)^3)</f>
        <v>0.329628987131882</v>
      </c>
      <c r="AK231" s="62" t="n">
        <f aca="false">Z231/U231</f>
        <v>0.844947046677732</v>
      </c>
      <c r="AL231" s="62" t="n">
        <f aca="false">EXP((((AK231-AK$244)/AK$245+2)/4-1.9)^3)</f>
        <v>0.519068752592548</v>
      </c>
      <c r="AM231" s="62" t="n">
        <f aca="false">0.01*AD231+0.15*AF231+0.24*AH231+0.25*AJ231+0.35*AL231</f>
        <v>0.349832476586349</v>
      </c>
      <c r="AO231" s="54" t="n">
        <f aca="false">0.01*AD231/$AM$244</f>
        <v>0.00013297562793251</v>
      </c>
      <c r="AP231" s="53" t="n">
        <f aca="false">AO231*$J$244</f>
        <v>1306.4102802315</v>
      </c>
      <c r="AQ231" s="54" t="n">
        <f aca="false">0.15*AF231/$AM$244</f>
        <v>0.0202388532532168</v>
      </c>
      <c r="AR231" s="53" t="n">
        <f aca="false">AQ231*$J$244</f>
        <v>198835.278021914</v>
      </c>
      <c r="AS231" s="54" t="n">
        <f aca="false">0.24*AH231/$AM$244</f>
        <v>0.00961431962278665</v>
      </c>
      <c r="AT231" s="53" t="n">
        <f aca="false">AS231*$J$244</f>
        <v>94455.2485889723</v>
      </c>
      <c r="AU231" s="54" t="n">
        <f aca="false">0.25*AJ231/$AM$244</f>
        <v>0.028816820151735</v>
      </c>
      <c r="AV231" s="53" t="n">
        <f aca="false">AU231*$J$244</f>
        <v>283108.947670591</v>
      </c>
      <c r="AW231" s="54" t="n">
        <f aca="false">0.35*AL231/$AM$244</f>
        <v>0.0635292285062432</v>
      </c>
      <c r="AX231" s="53" t="n">
        <f aca="false">AW231*$J$244</f>
        <v>624138.712530505</v>
      </c>
    </row>
    <row r="232" customFormat="false" ht="13.8" hidden="false" customHeight="false" outlineLevel="0" collapsed="false">
      <c r="A232" s="60" t="s">
        <v>92</v>
      </c>
      <c r="B232" s="53"/>
      <c r="C232" s="53"/>
      <c r="D232" s="53"/>
      <c r="E232" s="53"/>
      <c r="F232" s="53"/>
      <c r="G232" s="53"/>
      <c r="H232" s="53"/>
      <c r="I232" s="54" t="n">
        <f aca="false">AO232+AQ232+AS232+AU232+AW232</f>
        <v>0.00416574336002829</v>
      </c>
      <c r="J232" s="53" t="n">
        <f aca="false">ROUND(AP232+AR232+AT232+AV232+AX232,0)</f>
        <v>40926</v>
      </c>
      <c r="K232" s="54" t="n">
        <f aca="false">I232-DatosMinisterio!J232</f>
        <v>0</v>
      </c>
      <c r="L232" s="53" t="n">
        <f aca="false">J232-DatosMinisterio!K232</f>
        <v>-1</v>
      </c>
      <c r="M232" s="54" t="n">
        <f aca="false">P265/P$277</f>
        <v>0.0100787626698213</v>
      </c>
      <c r="N232" s="53" t="n">
        <f aca="false">ROUND((N$244*M232),0)</f>
        <v>1881345</v>
      </c>
      <c r="O232" s="53" t="n">
        <f aca="false">N232-DatosMinisterio!L232</f>
        <v>0</v>
      </c>
      <c r="P232" s="55" t="n">
        <f aca="false">N232+J232</f>
        <v>1922271</v>
      </c>
      <c r="Q232" s="53" t="n">
        <f aca="false">P232-DatosMinisterio!M232</f>
        <v>-1</v>
      </c>
      <c r="S232" s="55" t="n">
        <f aca="false">B232+DatosMinisterio!B232</f>
        <v>2664</v>
      </c>
      <c r="T232" s="55" t="n">
        <f aca="false">C232+DatosMinisterio!C232</f>
        <v>24</v>
      </c>
      <c r="U232" s="55" t="n">
        <f aca="false">D232+DatosMinisterio!D232</f>
        <v>219.545317056994</v>
      </c>
      <c r="V232" s="55" t="n">
        <f aca="false">E232+DatosMinisterio!E232</f>
        <v>98.8333333333333</v>
      </c>
      <c r="W232" s="55" t="n">
        <f aca="false">F232+DatosMinisterio!F232</f>
        <v>12</v>
      </c>
      <c r="X232" s="55" t="n">
        <f aca="false">G232+DatosMinisterio!G232</f>
        <v>29</v>
      </c>
      <c r="Y232" s="55" t="n">
        <f aca="false">H232+DatosMinisterio!H232</f>
        <v>17</v>
      </c>
      <c r="Z232" s="55" t="n">
        <f aca="false">X232+0.33*Y232</f>
        <v>34.61</v>
      </c>
      <c r="AC232" s="61" t="n">
        <f aca="false">IF(T232&gt;0,S232/T232,0)</f>
        <v>111</v>
      </c>
      <c r="AD232" s="62" t="n">
        <f aca="false">EXP((((AC232-AC$244)/AC$245+2)/4-1.9)^3)</f>
        <v>0.00647322768508381</v>
      </c>
      <c r="AE232" s="63" t="n">
        <f aca="false">S232/U232</f>
        <v>12.1341690896027</v>
      </c>
      <c r="AF232" s="62" t="n">
        <f aca="false">EXP((((AE232-AE$244)/AE$245+2)/4-1.9)^3)</f>
        <v>0.00473522037584238</v>
      </c>
      <c r="AG232" s="62" t="n">
        <f aca="false">V232/U232</f>
        <v>0.450172814698098</v>
      </c>
      <c r="AH232" s="62" t="n">
        <f aca="false">EXP((((AG232-AG$244)/AG$245+2)/4-1.9)^3)</f>
        <v>0.00447317784219572</v>
      </c>
      <c r="AI232" s="62" t="n">
        <f aca="false">W232/U232</f>
        <v>0.0546584193225347</v>
      </c>
      <c r="AJ232" s="62" t="n">
        <f aca="false">EXP((((AI232-AI$244)/AI$245+2)/4-1.9)^3)</f>
        <v>0.0155830314481535</v>
      </c>
      <c r="AK232" s="62" t="n">
        <f aca="false">Z232/U232</f>
        <v>0.157643991062744</v>
      </c>
      <c r="AL232" s="62" t="n">
        <f aca="false">EXP((((AK232-AK$244)/AK$245+2)/4-1.9)^3)</f>
        <v>0.017624027147878</v>
      </c>
      <c r="AM232" s="62" t="n">
        <f aca="false">0.01*AD232+0.15*AF232+0.24*AH232+0.25*AJ232+0.35*AL232</f>
        <v>0.0119127453791498</v>
      </c>
      <c r="AO232" s="54" t="n">
        <f aca="false">0.01*AD232/$AM$244</f>
        <v>2.26360963731214E-005</v>
      </c>
      <c r="AP232" s="53" t="n">
        <f aca="false">AO232*$J$244</f>
        <v>222.386834835371</v>
      </c>
      <c r="AQ232" s="54" t="n">
        <f aca="false">0.15*AF232/$AM$244</f>
        <v>0.000248377416931879</v>
      </c>
      <c r="AR232" s="53" t="n">
        <f aca="false">AQ232*$J$244</f>
        <v>2440.16753973773</v>
      </c>
      <c r="AS232" s="54" t="n">
        <f aca="false">0.24*AH232/$AM$244</f>
        <v>0.000375411919948529</v>
      </c>
      <c r="AT232" s="53" t="n">
        <f aca="false">AS232*$J$244</f>
        <v>3688.2096303476</v>
      </c>
      <c r="AU232" s="54" t="n">
        <f aca="false">0.25*AJ232/$AM$244</f>
        <v>0.00136229953126242</v>
      </c>
      <c r="AV232" s="53" t="n">
        <f aca="false">AU232*$J$244</f>
        <v>13383.8218331186</v>
      </c>
      <c r="AW232" s="54" t="n">
        <f aca="false">0.35*AL232/$AM$244</f>
        <v>0.00215701839551235</v>
      </c>
      <c r="AX232" s="53" t="n">
        <f aca="false">AW232*$J$244</f>
        <v>21191.4848634969</v>
      </c>
    </row>
    <row r="233" customFormat="false" ht="13.8" hidden="false" customHeight="false" outlineLevel="0" collapsed="false">
      <c r="A233" s="60" t="s">
        <v>93</v>
      </c>
      <c r="B233" s="53"/>
      <c r="C233" s="53"/>
      <c r="D233" s="53"/>
      <c r="E233" s="53"/>
      <c r="F233" s="53"/>
      <c r="G233" s="53"/>
      <c r="H233" s="53"/>
      <c r="I233" s="54" t="n">
        <f aca="false">AO233+AQ233+AS233+AU233+AW233</f>
        <v>0.102740811769439</v>
      </c>
      <c r="J233" s="53" t="n">
        <f aca="false">ROUND(AP233+AR233+AT233+AV233+AX233,0)</f>
        <v>1009370</v>
      </c>
      <c r="K233" s="54" t="n">
        <f aca="false">I233-DatosMinisterio!J233</f>
        <v>0</v>
      </c>
      <c r="L233" s="53" t="n">
        <f aca="false">J233-DatosMinisterio!K233</f>
        <v>0</v>
      </c>
      <c r="M233" s="54" t="n">
        <f aca="false">P266/P$277</f>
        <v>0.0636167519569824</v>
      </c>
      <c r="N233" s="53" t="n">
        <f aca="false">ROUND((N$244*M233),0)</f>
        <v>11874973</v>
      </c>
      <c r="O233" s="53" t="n">
        <f aca="false">N233-DatosMinisterio!L233</f>
        <v>0</v>
      </c>
      <c r="P233" s="55" t="n">
        <f aca="false">N233+J233</f>
        <v>12884343</v>
      </c>
      <c r="Q233" s="53" t="n">
        <f aca="false">P233-DatosMinisterio!M233</f>
        <v>0</v>
      </c>
      <c r="S233" s="55" t="n">
        <f aca="false">B233+DatosMinisterio!B233</f>
        <v>7672</v>
      </c>
      <c r="T233" s="55" t="n">
        <f aca="false">C233+DatosMinisterio!C233</f>
        <v>25</v>
      </c>
      <c r="U233" s="55" t="n">
        <f aca="false">D233+DatosMinisterio!D233</f>
        <v>373.095406414025</v>
      </c>
      <c r="V233" s="55" t="n">
        <f aca="false">E233+DatosMinisterio!E233</f>
        <v>342.481770050389</v>
      </c>
      <c r="W233" s="55" t="n">
        <f aca="false">F233+DatosMinisterio!F233</f>
        <v>101</v>
      </c>
      <c r="X233" s="55" t="n">
        <f aca="false">G233+DatosMinisterio!G233</f>
        <v>188</v>
      </c>
      <c r="Y233" s="55" t="n">
        <f aca="false">H233+DatosMinisterio!H233</f>
        <v>44</v>
      </c>
      <c r="Z233" s="55" t="n">
        <f aca="false">X233+0.33*Y233</f>
        <v>202.52</v>
      </c>
      <c r="AC233" s="61" t="n">
        <f aca="false">IF(T233&gt;0,S233/T233,0)</f>
        <v>306.88</v>
      </c>
      <c r="AD233" s="62" t="n">
        <f aca="false">EXP((((AC233-AC$244)/AC$245+2)/4-1.9)^3)</f>
        <v>0.325717853508004</v>
      </c>
      <c r="AE233" s="63" t="n">
        <f aca="false">S233/U233</f>
        <v>20.5631049541424</v>
      </c>
      <c r="AF233" s="62" t="n">
        <f aca="false">EXP((((AE233-AE$244)/AE$245+2)/4-1.9)^3)</f>
        <v>0.12142317892003</v>
      </c>
      <c r="AG233" s="62" t="n">
        <f aca="false">V233/U233</f>
        <v>0.91794689551963</v>
      </c>
      <c r="AH233" s="62" t="n">
        <f aca="false">EXP((((AG233-AG$244)/AG$245+2)/4-1.9)^3)</f>
        <v>0.63410398835672</v>
      </c>
      <c r="AI233" s="62" t="n">
        <f aca="false">W233/U233</f>
        <v>0.27070823779567</v>
      </c>
      <c r="AJ233" s="62" t="n">
        <f aca="false">EXP((((AI233-AI$244)/AI$245+2)/4-1.9)^3)</f>
        <v>0.21760518854087</v>
      </c>
      <c r="AK233" s="62" t="n">
        <f aca="false">Z233/U233</f>
        <v>0.54281022097405</v>
      </c>
      <c r="AL233" s="62" t="n">
        <f aca="false">EXP((((AK233-AK$244)/AK$245+2)/4-1.9)^3)</f>
        <v>0.187857792636771</v>
      </c>
      <c r="AM233" s="62" t="n">
        <f aca="false">0.01*AD233+0.15*AF233+0.24*AH233+0.25*AJ233+0.35*AL233</f>
        <v>0.293807137136785</v>
      </c>
      <c r="AO233" s="54" t="n">
        <f aca="false">0.01*AD233/$AM$244</f>
        <v>0.00113899604357234</v>
      </c>
      <c r="AP233" s="53" t="n">
        <f aca="false">AO233*$J$244</f>
        <v>11189.9914563376</v>
      </c>
      <c r="AQ233" s="54" t="n">
        <f aca="false">0.15*AF233/$AM$244</f>
        <v>0.00636903314778655</v>
      </c>
      <c r="AR233" s="53" t="n">
        <f aca="false">AQ233*$J$244</f>
        <v>62572.1458042412</v>
      </c>
      <c r="AS233" s="54" t="n">
        <f aca="false">0.24*AH233/$AM$244</f>
        <v>0.0532172437837092</v>
      </c>
      <c r="AT233" s="53" t="n">
        <f aca="false">AS233*$J$244</f>
        <v>522829.299214962</v>
      </c>
      <c r="AU233" s="54" t="n">
        <f aca="false">0.25*AJ233/$AM$244</f>
        <v>0.0190234773853726</v>
      </c>
      <c r="AV233" s="53" t="n">
        <f aca="false">AU233*$J$244</f>
        <v>186894.898023086</v>
      </c>
      <c r="AW233" s="54" t="n">
        <f aca="false">0.35*AL233/$AM$244</f>
        <v>0.022992061408998</v>
      </c>
      <c r="AX233" s="53" t="n">
        <f aca="false">AW233*$J$244</f>
        <v>225883.989836648</v>
      </c>
    </row>
    <row r="234" customFormat="false" ht="13.8" hidden="false" customHeight="false" outlineLevel="0" collapsed="false">
      <c r="A234" s="60" t="s">
        <v>94</v>
      </c>
      <c r="B234" s="53"/>
      <c r="C234" s="53"/>
      <c r="D234" s="53"/>
      <c r="E234" s="53"/>
      <c r="F234" s="53"/>
      <c r="G234" s="53"/>
      <c r="H234" s="53"/>
      <c r="I234" s="54" t="n">
        <f aca="false">AO234+AQ234+AS234+AU234+AW234</f>
        <v>0.00396405345053521</v>
      </c>
      <c r="J234" s="53" t="n">
        <f aca="false">ROUND(AP234+AR234+AT234+AV234+AX234,0)</f>
        <v>38945</v>
      </c>
      <c r="K234" s="54" t="n">
        <f aca="false">I234-DatosMinisterio!J234</f>
        <v>2.51534904016637E-017</v>
      </c>
      <c r="L234" s="53" t="n">
        <f aca="false">J234-DatosMinisterio!K234</f>
        <v>-1</v>
      </c>
      <c r="M234" s="54" t="n">
        <f aca="false">P267/P$277</f>
        <v>0.00865208015778062</v>
      </c>
      <c r="N234" s="53" t="n">
        <f aca="false">ROUND((N$244*M234),0)</f>
        <v>1615034</v>
      </c>
      <c r="O234" s="53" t="n">
        <f aca="false">N234-DatosMinisterio!L234</f>
        <v>-1</v>
      </c>
      <c r="P234" s="55" t="n">
        <f aca="false">N234+J234</f>
        <v>1653979</v>
      </c>
      <c r="Q234" s="53" t="n">
        <f aca="false">P234-DatosMinisterio!M234</f>
        <v>-2</v>
      </c>
      <c r="S234" s="55" t="n">
        <f aca="false">B234+DatosMinisterio!B234</f>
        <v>2763</v>
      </c>
      <c r="T234" s="55" t="n">
        <f aca="false">C234+DatosMinisterio!C234</f>
        <v>24</v>
      </c>
      <c r="U234" s="55" t="n">
        <f aca="false">D234+DatosMinisterio!D234</f>
        <v>161.895067698259</v>
      </c>
      <c r="V234" s="55" t="n">
        <f aca="false">E234+DatosMinisterio!E234</f>
        <v>63.1450676982592</v>
      </c>
      <c r="W234" s="55" t="n">
        <f aca="false">F234+DatosMinisterio!F234</f>
        <v>1</v>
      </c>
      <c r="X234" s="55" t="n">
        <f aca="false">G234+DatosMinisterio!G234</f>
        <v>12</v>
      </c>
      <c r="Y234" s="55" t="n">
        <f aca="false">H234+DatosMinisterio!H234</f>
        <v>4</v>
      </c>
      <c r="Z234" s="55" t="n">
        <f aca="false">X234+0.33*Y234</f>
        <v>13.32</v>
      </c>
      <c r="AC234" s="61" t="n">
        <f aca="false">IF(T234&gt;0,S234/T234,0)</f>
        <v>115.125</v>
      </c>
      <c r="AD234" s="62" t="n">
        <f aca="false">EXP((((AC234-AC$244)/AC$245+2)/4-1.9)^3)</f>
        <v>0.00733082157591082</v>
      </c>
      <c r="AE234" s="63" t="n">
        <f aca="false">S234/U234</f>
        <v>17.0666101153229</v>
      </c>
      <c r="AF234" s="62" t="n">
        <f aca="false">EXP((((AE234-AE$244)/AE$245+2)/4-1.9)^3)</f>
        <v>0.0401292956052395</v>
      </c>
      <c r="AG234" s="62" t="n">
        <f aca="false">V234/U234</f>
        <v>0.390037007278995</v>
      </c>
      <c r="AH234" s="62" t="n">
        <f aca="false">EXP((((AG234-AG$244)/AG$245+2)/4-1.9)^3)</f>
        <v>0.00127070179801732</v>
      </c>
      <c r="AI234" s="62" t="n">
        <f aca="false">W234/U234</f>
        <v>0.00617684043261779</v>
      </c>
      <c r="AJ234" s="62" t="n">
        <f aca="false">EXP((((AI234-AI$244)/AI$245+2)/4-1.9)^3)</f>
        <v>0.00666935771631194</v>
      </c>
      <c r="AK234" s="62" t="n">
        <f aca="false">Z234/U234</f>
        <v>0.0822755145624689</v>
      </c>
      <c r="AL234" s="62" t="n">
        <f aca="false">EXP((((AK234-AK$244)/AK$245+2)/4-1.9)^3)</f>
        <v>0.00934561092643825</v>
      </c>
      <c r="AM234" s="62" t="n">
        <f aca="false">0.01*AD234+0.15*AF234+0.24*AH234+0.25*AJ234+0.35*AL234</f>
        <v>0.0113359742414006</v>
      </c>
      <c r="AO234" s="54" t="n">
        <f aca="false">0.01*AD234/$AM$244</f>
        <v>2.56349987609507E-005</v>
      </c>
      <c r="AP234" s="53" t="n">
        <f aca="false">AO234*$J$244</f>
        <v>251.849353417042</v>
      </c>
      <c r="AQ234" s="54" t="n">
        <f aca="false">0.15*AF234/$AM$244</f>
        <v>0.00210490959123567</v>
      </c>
      <c r="AR234" s="53" t="n">
        <f aca="false">AQ234*$J$244</f>
        <v>20679.5453550618</v>
      </c>
      <c r="AS234" s="54" t="n">
        <f aca="false">0.24*AH234/$AM$244</f>
        <v>0.000106643781782119</v>
      </c>
      <c r="AT234" s="53" t="n">
        <f aca="false">AS234*$J$244</f>
        <v>1047.71479562883</v>
      </c>
      <c r="AU234" s="54" t="n">
        <f aca="false">0.25*AJ234/$AM$244</f>
        <v>0.00058304848584707</v>
      </c>
      <c r="AV234" s="53" t="n">
        <f aca="false">AU234*$J$244</f>
        <v>5728.12136800448</v>
      </c>
      <c r="AW234" s="54" t="n">
        <f aca="false">0.35*AL234/$AM$244</f>
        <v>0.0011438165929094</v>
      </c>
      <c r="AX234" s="53" t="n">
        <f aca="false">AW234*$J$244</f>
        <v>11237.3506251432</v>
      </c>
    </row>
    <row r="235" customFormat="false" ht="13.8" hidden="false" customHeight="false" outlineLevel="0" collapsed="false">
      <c r="A235" s="60" t="s">
        <v>95</v>
      </c>
      <c r="B235" s="53"/>
      <c r="C235" s="53"/>
      <c r="D235" s="53"/>
      <c r="E235" s="53"/>
      <c r="F235" s="53"/>
      <c r="G235" s="53"/>
      <c r="H235" s="53"/>
      <c r="I235" s="54" t="n">
        <f aca="false">AO235+AQ235+AS235+AU235+AW235</f>
        <v>0.0600864931631849</v>
      </c>
      <c r="J235" s="53" t="n">
        <f aca="false">ROUND(AP235+AR235+AT235+AV235+AX235,0)</f>
        <v>590316</v>
      </c>
      <c r="K235" s="54" t="n">
        <f aca="false">I235-DatosMinisterio!J235</f>
        <v>-3.7470027081099E-016</v>
      </c>
      <c r="L235" s="53" t="n">
        <f aca="false">J235-DatosMinisterio!K235</f>
        <v>0</v>
      </c>
      <c r="M235" s="54" t="n">
        <f aca="false">P268/P$277</f>
        <v>0.0407825057621264</v>
      </c>
      <c r="N235" s="53" t="n">
        <f aca="false">ROUND((N$244*M235),0)</f>
        <v>7612636</v>
      </c>
      <c r="O235" s="53" t="n">
        <f aca="false">N235-DatosMinisterio!L235</f>
        <v>1</v>
      </c>
      <c r="P235" s="55" t="n">
        <f aca="false">N235+J235</f>
        <v>8202952</v>
      </c>
      <c r="Q235" s="53" t="n">
        <f aca="false">P235-DatosMinisterio!M235</f>
        <v>1</v>
      </c>
      <c r="S235" s="55" t="n">
        <f aca="false">B235+DatosMinisterio!B235</f>
        <v>7584</v>
      </c>
      <c r="T235" s="55" t="n">
        <f aca="false">C235+DatosMinisterio!C235</f>
        <v>54</v>
      </c>
      <c r="U235" s="55" t="n">
        <f aca="false">D235+DatosMinisterio!D235</f>
        <v>339.74025974026</v>
      </c>
      <c r="V235" s="55" t="n">
        <f aca="false">E235+DatosMinisterio!E235</f>
        <v>279.581168831169</v>
      </c>
      <c r="W235" s="55" t="n">
        <f aca="false">F235+DatosMinisterio!F235</f>
        <v>33</v>
      </c>
      <c r="X235" s="55" t="n">
        <f aca="false">G235+DatosMinisterio!G235</f>
        <v>139</v>
      </c>
      <c r="Y235" s="55" t="n">
        <f aca="false">H235+DatosMinisterio!H235</f>
        <v>29</v>
      </c>
      <c r="Z235" s="55" t="n">
        <f aca="false">X235+0.33*Y235</f>
        <v>148.57</v>
      </c>
      <c r="AC235" s="61" t="n">
        <f aca="false">IF(T235&gt;0,S235/T235,0)</f>
        <v>140.444444444444</v>
      </c>
      <c r="AD235" s="62" t="n">
        <f aca="false">EXP((((AC235-AC$244)/AC$245+2)/4-1.9)^3)</f>
        <v>0.0150467474185837</v>
      </c>
      <c r="AE235" s="63" t="n">
        <f aca="false">S235/U235</f>
        <v>22.3229357798165</v>
      </c>
      <c r="AF235" s="62" t="n">
        <f aca="false">EXP((((AE235-AE$244)/AE$245+2)/4-1.9)^3)</f>
        <v>0.189536918701655</v>
      </c>
      <c r="AG235" s="62" t="n">
        <f aca="false">V235/U235</f>
        <v>0.82292622324159</v>
      </c>
      <c r="AH235" s="62" t="n">
        <f aca="false">EXP((((AG235-AG$244)/AG$245+2)/4-1.9)^3)</f>
        <v>0.401749913498561</v>
      </c>
      <c r="AI235" s="62" t="n">
        <f aca="false">W235/U235</f>
        <v>0.0971330275229357</v>
      </c>
      <c r="AJ235" s="62" t="n">
        <f aca="false">EXP((((AI235-AI$244)/AI$245+2)/4-1.9)^3)</f>
        <v>0.0301414075812732</v>
      </c>
      <c r="AK235" s="62" t="n">
        <f aca="false">Z235/U235</f>
        <v>0.437304663608562</v>
      </c>
      <c r="AL235" s="62" t="n">
        <f aca="false">EXP((((AK235-AK$244)/AK$245+2)/4-1.9)^3)</f>
        <v>0.112264463644693</v>
      </c>
      <c r="AM235" s="62" t="n">
        <f aca="false">0.01*AD235+0.15*AF235+0.24*AH235+0.25*AJ235+0.35*AL235</f>
        <v>0.17182889869005</v>
      </c>
      <c r="AO235" s="54" t="n">
        <f aca="false">0.01*AD235/$AM$244</f>
        <v>5.26166606890586E-005</v>
      </c>
      <c r="AP235" s="53" t="n">
        <f aca="false">AO235*$J$244</f>
        <v>516.928910240051</v>
      </c>
      <c r="AQ235" s="54" t="n">
        <f aca="false">0.15*AF235/$AM$244</f>
        <v>0.00994181612338791</v>
      </c>
      <c r="AR235" s="53" t="n">
        <f aca="false">AQ235*$J$244</f>
        <v>97672.7163443603</v>
      </c>
      <c r="AS235" s="54" t="n">
        <f aca="false">0.24*AH235/$AM$244</f>
        <v>0.0337169036614063</v>
      </c>
      <c r="AT235" s="53" t="n">
        <f aca="false">AS235*$J$244</f>
        <v>331249.494705844</v>
      </c>
      <c r="AU235" s="54" t="n">
        <f aca="false">0.25*AJ235/$AM$244</f>
        <v>0.00263502166161794</v>
      </c>
      <c r="AV235" s="53" t="n">
        <f aca="false">AU235*$J$244</f>
        <v>25887.5964031358</v>
      </c>
      <c r="AW235" s="54" t="n">
        <f aca="false">0.35*AL235/$AM$244</f>
        <v>0.0137401350560837</v>
      </c>
      <c r="AX235" s="53" t="n">
        <f aca="false">AW235*$J$244</f>
        <v>134989.050009581</v>
      </c>
    </row>
    <row r="236" customFormat="false" ht="13.8" hidden="false" customHeight="false" outlineLevel="0" collapsed="false">
      <c r="A236" s="60" t="s">
        <v>96</v>
      </c>
      <c r="B236" s="53"/>
      <c r="C236" s="53"/>
      <c r="D236" s="53"/>
      <c r="E236" s="53"/>
      <c r="F236" s="53"/>
      <c r="G236" s="53"/>
      <c r="H236" s="53"/>
      <c r="I236" s="54" t="n">
        <f aca="false">AO236+AQ236+AS236+AU236+AW236</f>
        <v>0.00578244957039946</v>
      </c>
      <c r="J236" s="53" t="n">
        <f aca="false">ROUND(AP236+AR236+AT236+AV236+AX236,0)</f>
        <v>56809</v>
      </c>
      <c r="K236" s="54" t="n">
        <f aca="false">I236-DatosMinisterio!J236</f>
        <v>3.03576608295941E-017</v>
      </c>
      <c r="L236" s="53" t="n">
        <f aca="false">J236-DatosMinisterio!K236</f>
        <v>0</v>
      </c>
      <c r="M236" s="54" t="n">
        <f aca="false">P269/P$277</f>
        <v>0.0127513554246187</v>
      </c>
      <c r="N236" s="53" t="n">
        <f aca="false">ROUND((N$244*M236),0)</f>
        <v>2380222</v>
      </c>
      <c r="O236" s="53" t="n">
        <f aca="false">N236-DatosMinisterio!L236</f>
        <v>0</v>
      </c>
      <c r="P236" s="55" t="n">
        <f aca="false">N236+J236</f>
        <v>2437031</v>
      </c>
      <c r="Q236" s="53" t="n">
        <f aca="false">P236-DatosMinisterio!M236</f>
        <v>0</v>
      </c>
      <c r="S236" s="55" t="n">
        <f aca="false">B236+DatosMinisterio!B236</f>
        <v>3874</v>
      </c>
      <c r="T236" s="55" t="n">
        <f aca="false">C236+DatosMinisterio!C236</f>
        <v>37</v>
      </c>
      <c r="U236" s="55" t="n">
        <f aca="false">D236+DatosMinisterio!D236</f>
        <v>264.656171328671</v>
      </c>
      <c r="V236" s="55" t="n">
        <f aca="false">E236+DatosMinisterio!E236</f>
        <v>125.128199300699</v>
      </c>
      <c r="W236" s="55" t="n">
        <f aca="false">F236+DatosMinisterio!F236</f>
        <v>14</v>
      </c>
      <c r="X236" s="55" t="n">
        <f aca="false">G236+DatosMinisterio!G236</f>
        <v>49</v>
      </c>
      <c r="Y236" s="55" t="n">
        <f aca="false">H236+DatosMinisterio!H236</f>
        <v>14</v>
      </c>
      <c r="Z236" s="55" t="n">
        <f aca="false">X236+0.33*Y236</f>
        <v>53.62</v>
      </c>
      <c r="AC236" s="61" t="n">
        <f aca="false">IF(T236&gt;0,S236/T236,0)</f>
        <v>104.702702702703</v>
      </c>
      <c r="AD236" s="62" t="n">
        <f aca="false">EXP((((AC236-AC$244)/AC$245+2)/4-1.9)^3)</f>
        <v>0.00533198504823898</v>
      </c>
      <c r="AE236" s="63" t="n">
        <f aca="false">S236/U236</f>
        <v>14.6378600602854</v>
      </c>
      <c r="AF236" s="62" t="n">
        <f aca="false">EXP((((AE236-AE$244)/AE$245+2)/4-1.9)^3)</f>
        <v>0.0153337994557533</v>
      </c>
      <c r="AG236" s="62" t="n">
        <f aca="false">V236/U236</f>
        <v>0.472795320330184</v>
      </c>
      <c r="AH236" s="62" t="n">
        <f aca="false">EXP((((AG236-AG$244)/AG$245+2)/4-1.9)^3)</f>
        <v>0.00686941969495297</v>
      </c>
      <c r="AI236" s="62" t="n">
        <f aca="false">W236/U236</f>
        <v>0.0528988231399059</v>
      </c>
      <c r="AJ236" s="62" t="n">
        <f aca="false">EXP((((AI236-AI$244)/AI$245+2)/4-1.9)^3)</f>
        <v>0.0151378594941605</v>
      </c>
      <c r="AK236" s="62" t="n">
        <f aca="false">Z236/U236</f>
        <v>0.20260249262584</v>
      </c>
      <c r="AL236" s="62" t="n">
        <f aca="false">EXP((((AK236-AK$244)/AK$245+2)/4-1.9)^3)</f>
        <v>0.0249986078991535</v>
      </c>
      <c r="AM236" s="62" t="n">
        <f aca="false">0.01*AD236+0.15*AF236+0.24*AH236+0.25*AJ236+0.35*AL236</f>
        <v>0.0165360281338779</v>
      </c>
      <c r="AO236" s="54" t="n">
        <f aca="false">0.01*AD236/$AM$244</f>
        <v>1.86453085359715E-005</v>
      </c>
      <c r="AP236" s="53" t="n">
        <f aca="false">AO236*$J$244</f>
        <v>183.179603121288</v>
      </c>
      <c r="AQ236" s="54" t="n">
        <f aca="false">0.15*AF236/$AM$244</f>
        <v>0.000804306705555161</v>
      </c>
      <c r="AR236" s="53" t="n">
        <f aca="false">AQ236*$J$244</f>
        <v>7901.85814448412</v>
      </c>
      <c r="AS236" s="54" t="n">
        <f aca="false">0.24*AH236/$AM$244</f>
        <v>0.000576516768970818</v>
      </c>
      <c r="AT236" s="53" t="n">
        <f aca="false">AS236*$J$244</f>
        <v>5663.95094664705</v>
      </c>
      <c r="AU236" s="54" t="n">
        <f aca="false">0.25*AJ236/$AM$244</f>
        <v>0.00132338171567092</v>
      </c>
      <c r="AV236" s="53" t="n">
        <f aca="false">AU236*$J$244</f>
        <v>13001.4763224157</v>
      </c>
      <c r="AW236" s="54" t="n">
        <f aca="false">0.35*AL236/$AM$244</f>
        <v>0.00305959907166659</v>
      </c>
      <c r="AX236" s="53" t="n">
        <f aca="false">AW236*$J$244</f>
        <v>30058.8291460497</v>
      </c>
    </row>
    <row r="237" customFormat="false" ht="13.8" hidden="false" customHeight="false" outlineLevel="0" collapsed="false">
      <c r="A237" s="60" t="s">
        <v>97</v>
      </c>
      <c r="B237" s="53"/>
      <c r="C237" s="53"/>
      <c r="D237" s="53"/>
      <c r="E237" s="53"/>
      <c r="F237" s="53"/>
      <c r="G237" s="53"/>
      <c r="H237" s="53"/>
      <c r="I237" s="54" t="n">
        <f aca="false">AO237+AQ237+AS237+AU237+AW237</f>
        <v>0.00787440934745866</v>
      </c>
      <c r="J237" s="53" t="n">
        <f aca="false">ROUND(AP237+AR237+AT237+AV237+AX237,0)</f>
        <v>77362</v>
      </c>
      <c r="K237" s="54" t="n">
        <f aca="false">I237-DatosMinisterio!J237</f>
        <v>3.64291929955129E-017</v>
      </c>
      <c r="L237" s="53" t="n">
        <f aca="false">J237-DatosMinisterio!K237</f>
        <v>0</v>
      </c>
      <c r="M237" s="54" t="n">
        <f aca="false">P270/P$277</f>
        <v>0.0226178952041199</v>
      </c>
      <c r="N237" s="53" t="n">
        <f aca="false">ROUND((N$244*M237),0)</f>
        <v>4221952</v>
      </c>
      <c r="O237" s="53" t="n">
        <f aca="false">N237-DatosMinisterio!L237</f>
        <v>1</v>
      </c>
      <c r="P237" s="55" t="n">
        <f aca="false">N237+J237</f>
        <v>4299314</v>
      </c>
      <c r="Q237" s="53" t="n">
        <f aca="false">P237-DatosMinisterio!M237</f>
        <v>1</v>
      </c>
      <c r="S237" s="55" t="n">
        <f aca="false">B237+DatosMinisterio!B237</f>
        <v>4510</v>
      </c>
      <c r="T237" s="55" t="n">
        <f aca="false">C237+DatosMinisterio!C237</f>
        <v>25</v>
      </c>
      <c r="U237" s="55" t="n">
        <f aca="false">D237+DatosMinisterio!D237</f>
        <v>315.608833113851</v>
      </c>
      <c r="V237" s="55" t="n">
        <f aca="false">E237+DatosMinisterio!E237</f>
        <v>194.039027919046</v>
      </c>
      <c r="W237" s="55" t="n">
        <f aca="false">F237+DatosMinisterio!F237</f>
        <v>13</v>
      </c>
      <c r="X237" s="55" t="n">
        <f aca="false">G237+DatosMinisterio!G237</f>
        <v>14</v>
      </c>
      <c r="Y237" s="55" t="n">
        <f aca="false">H237+DatosMinisterio!H237</f>
        <v>1</v>
      </c>
      <c r="Z237" s="55" t="n">
        <f aca="false">X237+0.33*Y237</f>
        <v>14.33</v>
      </c>
      <c r="AC237" s="61" t="n">
        <f aca="false">IF(T237&gt;0,S237/T237,0)</f>
        <v>180.4</v>
      </c>
      <c r="AD237" s="62" t="n">
        <f aca="false">EXP((((AC237-AC$244)/AC$245+2)/4-1.9)^3)</f>
        <v>0.0403414272108376</v>
      </c>
      <c r="AE237" s="63" t="n">
        <f aca="false">S237/U237</f>
        <v>14.2898408625119</v>
      </c>
      <c r="AF237" s="62" t="n">
        <f aca="false">EXP((((AE237-AE$244)/AE$245+2)/4-1.9)^3)</f>
        <v>0.0131736269771528</v>
      </c>
      <c r="AG237" s="62" t="n">
        <f aca="false">V237/U237</f>
        <v>0.614808609773762</v>
      </c>
      <c r="AH237" s="62" t="n">
        <f aca="false">EXP((((AG237-AG$244)/AG$245+2)/4-1.9)^3)</f>
        <v>0.0611867752893932</v>
      </c>
      <c r="AI237" s="62" t="n">
        <f aca="false">W237/U237</f>
        <v>0.041190228650256</v>
      </c>
      <c r="AJ237" s="62" t="n">
        <f aca="false">EXP((((AI237-AI$244)/AI$245+2)/4-1.9)^3)</f>
        <v>0.0124398260029302</v>
      </c>
      <c r="AK237" s="62" t="n">
        <f aca="false">Z237/U237</f>
        <v>0.0454043058890898</v>
      </c>
      <c r="AL237" s="62" t="n">
        <f aca="false">EXP((((AK237-AK$244)/AK$245+2)/4-1.9)^3)</f>
        <v>0.00669756885221621</v>
      </c>
      <c r="AM237" s="62" t="n">
        <f aca="false">0.01*AD237+0.15*AF237+0.24*AH237+0.25*AJ237+0.35*AL237</f>
        <v>0.0225183899871439</v>
      </c>
      <c r="AO237" s="54" t="n">
        <f aca="false">0.01*AD237/$AM$244</f>
        <v>0.0001410691047185</v>
      </c>
      <c r="AP237" s="53" t="n">
        <f aca="false">AO237*$J$244</f>
        <v>1385.924108746</v>
      </c>
      <c r="AQ237" s="54" t="n">
        <f aca="false">0.15*AF237/$AM$244</f>
        <v>0.000690998766794935</v>
      </c>
      <c r="AR237" s="53" t="n">
        <f aca="false">AQ237*$J$244</f>
        <v>6788.67177845823</v>
      </c>
      <c r="AS237" s="54" t="n">
        <f aca="false">0.24*AH237/$AM$244</f>
        <v>0.0051351065388393</v>
      </c>
      <c r="AT237" s="53" t="n">
        <f aca="false">AS237*$J$244</f>
        <v>50449.5152737952</v>
      </c>
      <c r="AU237" s="54" t="n">
        <f aca="false">0.25*AJ237/$AM$244</f>
        <v>0.00108751427404621</v>
      </c>
      <c r="AV237" s="53" t="n">
        <f aca="false">AU237*$J$244</f>
        <v>10684.2122094249</v>
      </c>
      <c r="AW237" s="54" t="n">
        <f aca="false">0.35*AL237/$AM$244</f>
        <v>0.000819720663059711</v>
      </c>
      <c r="AX237" s="53" t="n">
        <f aca="false">AW237*$J$244</f>
        <v>8053.29155266637</v>
      </c>
    </row>
    <row r="238" customFormat="false" ht="13.8" hidden="false" customHeight="false" outlineLevel="0" collapsed="false">
      <c r="A238" s="60" t="s">
        <v>98</v>
      </c>
      <c r="B238" s="53"/>
      <c r="C238" s="53"/>
      <c r="D238" s="53"/>
      <c r="E238" s="53"/>
      <c r="F238" s="53"/>
      <c r="G238" s="53"/>
      <c r="H238" s="53"/>
      <c r="I238" s="54" t="n">
        <f aca="false">AO238+AQ238+AS238+AU238+AW238</f>
        <v>0.0145732484061851</v>
      </c>
      <c r="J238" s="53" t="n">
        <f aca="false">ROUND(AP238+AR238+AT238+AV238+AX238,0)</f>
        <v>143174</v>
      </c>
      <c r="K238" s="54" t="n">
        <f aca="false">I238-DatosMinisterio!J238</f>
        <v>6.59194920871187E-017</v>
      </c>
      <c r="L238" s="53" t="n">
        <f aca="false">J238-DatosMinisterio!K238</f>
        <v>0</v>
      </c>
      <c r="M238" s="54" t="n">
        <f aca="false">P271/P$277</f>
        <v>0.0118853570152143</v>
      </c>
      <c r="N238" s="53" t="n">
        <f aca="false">ROUND((N$244*M238),0)</f>
        <v>2218571</v>
      </c>
      <c r="O238" s="53" t="n">
        <f aca="false">N238-DatosMinisterio!L238</f>
        <v>-1</v>
      </c>
      <c r="P238" s="55" t="n">
        <f aca="false">N238+J238</f>
        <v>2361745</v>
      </c>
      <c r="Q238" s="53" t="n">
        <f aca="false">P238-DatosMinisterio!M238</f>
        <v>-1</v>
      </c>
      <c r="S238" s="55" t="n">
        <f aca="false">B238+DatosMinisterio!B238</f>
        <v>7195</v>
      </c>
      <c r="T238" s="55" t="n">
        <f aca="false">C238+DatosMinisterio!C238</f>
        <v>50</v>
      </c>
      <c r="U238" s="55" t="n">
        <f aca="false">D238+DatosMinisterio!D238</f>
        <v>351.946380213805</v>
      </c>
      <c r="V238" s="55" t="n">
        <f aca="false">E238+DatosMinisterio!E238</f>
        <v>224.235317768605</v>
      </c>
      <c r="W238" s="55" t="n">
        <f aca="false">F238+DatosMinisterio!F238</f>
        <v>9</v>
      </c>
      <c r="X238" s="55" t="n">
        <f aca="false">G238+DatosMinisterio!G238</f>
        <v>13</v>
      </c>
      <c r="Y238" s="55" t="n">
        <f aca="false">H238+DatosMinisterio!H238</f>
        <v>5</v>
      </c>
      <c r="Z238" s="55" t="n">
        <f aca="false">X238+0.33*Y238</f>
        <v>14.65</v>
      </c>
      <c r="AC238" s="61" t="n">
        <f aca="false">IF(T238&gt;0,S238/T238,0)</f>
        <v>143.9</v>
      </c>
      <c r="AD238" s="62" t="n">
        <f aca="false">EXP((((AC238-AC$244)/AC$245+2)/4-1.9)^3)</f>
        <v>0.0165021156515012</v>
      </c>
      <c r="AE238" s="63" t="n">
        <f aca="false">S238/U238</f>
        <v>20.4434550388871</v>
      </c>
      <c r="AF238" s="62" t="n">
        <f aca="false">EXP((((AE238-AE$244)/AE$245+2)/4-1.9)^3)</f>
        <v>0.117497072650325</v>
      </c>
      <c r="AG238" s="62" t="n">
        <f aca="false">V238/U238</f>
        <v>0.637129205967067</v>
      </c>
      <c r="AH238" s="62" t="n">
        <f aca="false">EXP((((AG238-AG$244)/AG$245+2)/4-1.9)^3)</f>
        <v>0.0802117646544173</v>
      </c>
      <c r="AI238" s="62" t="n">
        <f aca="false">W238/U238</f>
        <v>0.0255720771855433</v>
      </c>
      <c r="AJ238" s="62" t="n">
        <f aca="false">EXP((((AI238-AI$244)/AI$245+2)/4-1.9)^3)</f>
        <v>0.00948442905072241</v>
      </c>
      <c r="AK238" s="62" t="n">
        <f aca="false">Z238/U238</f>
        <v>0.0416256589742455</v>
      </c>
      <c r="AL238" s="62" t="n">
        <f aca="false">EXP((((AK238-AK$244)/AK$245+2)/4-1.9)^3)</f>
        <v>0.00646713573680052</v>
      </c>
      <c r="AM238" s="62" t="n">
        <f aca="false">0.01*AD238+0.15*AF238+0.24*AH238+0.25*AJ238+0.35*AL238</f>
        <v>0.0416750103416847</v>
      </c>
      <c r="AO238" s="54" t="n">
        <f aca="false">0.01*AD238/$AM$244</f>
        <v>5.77059078438612E-005</v>
      </c>
      <c r="AP238" s="53" t="n">
        <f aca="false">AO238*$J$244</f>
        <v>566.927883022097</v>
      </c>
      <c r="AQ238" s="54" t="n">
        <f aca="false">0.15*AF238/$AM$244</f>
        <v>0.0061630963472853</v>
      </c>
      <c r="AR238" s="53" t="n">
        <f aca="false">AQ238*$J$244</f>
        <v>60548.9332995456</v>
      </c>
      <c r="AS238" s="54" t="n">
        <f aca="false">0.24*AH238/$AM$244</f>
        <v>0.00673178076832135</v>
      </c>
      <c r="AT238" s="53" t="n">
        <f aca="false">AS238*$J$244</f>
        <v>66135.9358608424</v>
      </c>
      <c r="AU238" s="54" t="n">
        <f aca="false">0.25*AJ238/$AM$244</f>
        <v>0.000829147607965706</v>
      </c>
      <c r="AV238" s="53" t="n">
        <f aca="false">AU238*$J$244</f>
        <v>8145.90595071695</v>
      </c>
      <c r="AW238" s="54" t="n">
        <f aca="false">0.35*AL238/$AM$244</f>
        <v>0.000791517774768842</v>
      </c>
      <c r="AX238" s="53" t="n">
        <f aca="false">AW238*$J$244</f>
        <v>7776.21413804335</v>
      </c>
    </row>
    <row r="239" customFormat="false" ht="13.8" hidden="false" customHeight="false" outlineLevel="0" collapsed="false">
      <c r="A239" s="60" t="s">
        <v>99</v>
      </c>
      <c r="B239" s="53"/>
      <c r="C239" s="53"/>
      <c r="D239" s="53"/>
      <c r="E239" s="53"/>
      <c r="F239" s="53"/>
      <c r="G239" s="53"/>
      <c r="H239" s="53"/>
      <c r="I239" s="54" t="n">
        <f aca="false">AO239+AQ239+AS239+AU239+AW239</f>
        <v>0.0223459151810409</v>
      </c>
      <c r="J239" s="53" t="n">
        <f aca="false">ROUND(AP239+AR239+AT239+AV239+AX239,0)</f>
        <v>219536</v>
      </c>
      <c r="K239" s="54" t="n">
        <f aca="false">I239-DatosMinisterio!J239</f>
        <v>1.21430643318377E-016</v>
      </c>
      <c r="L239" s="53" t="n">
        <f aca="false">J239-DatosMinisterio!K239</f>
        <v>0</v>
      </c>
      <c r="M239" s="54" t="n">
        <f aca="false">P272/P$277</f>
        <v>0.0188267578647344</v>
      </c>
      <c r="N239" s="53" t="n">
        <f aca="false">ROUND((N$244*M239),0)</f>
        <v>3514283</v>
      </c>
      <c r="O239" s="53" t="n">
        <f aca="false">N239-DatosMinisterio!L239</f>
        <v>0</v>
      </c>
      <c r="P239" s="55" t="n">
        <f aca="false">N239+J239</f>
        <v>3733819</v>
      </c>
      <c r="Q239" s="53" t="n">
        <f aca="false">P239-DatosMinisterio!M239</f>
        <v>0</v>
      </c>
      <c r="S239" s="55" t="n">
        <f aca="false">B239+DatosMinisterio!B239</f>
        <v>6583</v>
      </c>
      <c r="T239" s="55" t="n">
        <f aca="false">C239+DatosMinisterio!C239</f>
        <v>32</v>
      </c>
      <c r="U239" s="55" t="n">
        <f aca="false">D239+DatosMinisterio!D239</f>
        <v>261.978561938392</v>
      </c>
      <c r="V239" s="55" t="n">
        <f aca="false">E239+DatosMinisterio!E239</f>
        <v>150.129530899208</v>
      </c>
      <c r="W239" s="55" t="n">
        <f aca="false">F239+DatosMinisterio!F239</f>
        <v>4</v>
      </c>
      <c r="X239" s="55" t="n">
        <f aca="false">G239+DatosMinisterio!G239</f>
        <v>13</v>
      </c>
      <c r="Y239" s="55" t="n">
        <f aca="false">H239+DatosMinisterio!H239</f>
        <v>0</v>
      </c>
      <c r="Z239" s="55" t="n">
        <f aca="false">X239+0.33*Y239</f>
        <v>13</v>
      </c>
      <c r="AC239" s="61" t="n">
        <f aca="false">IF(T239&gt;0,S239/T239,0)</f>
        <v>205.71875</v>
      </c>
      <c r="AD239" s="62" t="n">
        <f aca="false">EXP((((AC239-AC$244)/AC$245+2)/4-1.9)^3)</f>
        <v>0.0690163630633689</v>
      </c>
      <c r="AE239" s="63" t="n">
        <f aca="false">S239/U239</f>
        <v>25.1280102894377</v>
      </c>
      <c r="AF239" s="62" t="n">
        <f aca="false">EXP((((AE239-AE$244)/AE$245+2)/4-1.9)^3)</f>
        <v>0.335945705660373</v>
      </c>
      <c r="AG239" s="62" t="n">
        <f aca="false">V239/U239</f>
        <v>0.573060367185744</v>
      </c>
      <c r="AH239" s="62" t="n">
        <f aca="false">EXP((((AG239-AG$244)/AG$245+2)/4-1.9)^3)</f>
        <v>0.0350523093689246</v>
      </c>
      <c r="AI239" s="62" t="n">
        <f aca="false">W239/U239</f>
        <v>0.0152684249062359</v>
      </c>
      <c r="AJ239" s="62" t="n">
        <f aca="false">EXP((((AI239-AI$244)/AI$245+2)/4-1.9)^3)</f>
        <v>0.00788305163538676</v>
      </c>
      <c r="AK239" s="62" t="n">
        <f aca="false">Z239/U239</f>
        <v>0.0496223809452666</v>
      </c>
      <c r="AL239" s="62" t="n">
        <f aca="false">EXP((((AK239-AK$244)/AK$245+2)/4-1.9)^3)</f>
        <v>0.00696317489072029</v>
      </c>
      <c r="AM239" s="62" t="n">
        <f aca="false">0.01*AD239+0.15*AF239+0.24*AH239+0.25*AJ239+0.35*AL239</f>
        <v>0.0639024478488303</v>
      </c>
      <c r="AO239" s="54" t="n">
        <f aca="false">0.01*AD239/$AM$244</f>
        <v>0.000241341896442892</v>
      </c>
      <c r="AP239" s="53" t="n">
        <f aca="false">AO239*$J$244</f>
        <v>2371.04753303802</v>
      </c>
      <c r="AQ239" s="54" t="n">
        <f aca="false">0.15*AF239/$AM$244</f>
        <v>0.0176214241320156</v>
      </c>
      <c r="AR239" s="53" t="n">
        <f aca="false">AQ239*$J$244</f>
        <v>173120.518370994</v>
      </c>
      <c r="AS239" s="54" t="n">
        <f aca="false">0.24*AH239/$AM$244</f>
        <v>0.0029417687431713</v>
      </c>
      <c r="AT239" s="53" t="n">
        <f aca="false">AS239*$J$244</f>
        <v>28901.2128605494</v>
      </c>
      <c r="AU239" s="54" t="n">
        <f aca="false">0.25*AJ239/$AM$244</f>
        <v>0.000689152016636491</v>
      </c>
      <c r="AV239" s="53" t="n">
        <f aca="false">AU239*$J$244</f>
        <v>6770.52850341211</v>
      </c>
      <c r="AW239" s="54" t="n">
        <f aca="false">0.35*AL239/$AM$244</f>
        <v>0.000852228392774678</v>
      </c>
      <c r="AX239" s="53" t="n">
        <f aca="false">AW239*$J$244</f>
        <v>8372.6615977409</v>
      </c>
    </row>
    <row r="240" customFormat="false" ht="13.8" hidden="false" customHeight="false" outlineLevel="0" collapsed="false">
      <c r="A240" s="60" t="s">
        <v>100</v>
      </c>
      <c r="B240" s="53"/>
      <c r="C240" s="53"/>
      <c r="D240" s="53"/>
      <c r="E240" s="53"/>
      <c r="F240" s="53"/>
      <c r="G240" s="53"/>
      <c r="H240" s="53"/>
      <c r="I240" s="54" t="n">
        <f aca="false">AO240+AQ240+AS240+AU240+AW240</f>
        <v>0.00755704965534591</v>
      </c>
      <c r="J240" s="53" t="n">
        <f aca="false">ROUND(AP240+AR240+AT240+AV240+AX240,0)</f>
        <v>74244</v>
      </c>
      <c r="K240" s="54" t="n">
        <f aca="false">I240-DatosMinisterio!J240</f>
        <v>0</v>
      </c>
      <c r="L240" s="53" t="n">
        <f aca="false">J240-DatosMinisterio!K240</f>
        <v>0</v>
      </c>
      <c r="M240" s="54" t="n">
        <f aca="false">P273/P$277</f>
        <v>0.0134040191086576</v>
      </c>
      <c r="N240" s="53" t="n">
        <f aca="false">ROUND((N$244*M240),0)</f>
        <v>2502051</v>
      </c>
      <c r="O240" s="53" t="n">
        <f aca="false">N240-DatosMinisterio!L240</f>
        <v>1</v>
      </c>
      <c r="P240" s="55" t="n">
        <f aca="false">N240+J240</f>
        <v>2576295</v>
      </c>
      <c r="Q240" s="53" t="n">
        <f aca="false">P240-DatosMinisterio!M240</f>
        <v>1</v>
      </c>
      <c r="S240" s="55" t="n">
        <f aca="false">B240+DatosMinisterio!B240</f>
        <v>3527</v>
      </c>
      <c r="T240" s="55" t="n">
        <f aca="false">C240+DatosMinisterio!C240</f>
        <v>37</v>
      </c>
      <c r="U240" s="55" t="n">
        <f aca="false">D240+DatosMinisterio!D240</f>
        <v>337.825928641251</v>
      </c>
      <c r="V240" s="55" t="n">
        <f aca="false">E240+DatosMinisterio!E240</f>
        <v>189.945928641251</v>
      </c>
      <c r="W240" s="55" t="n">
        <f aca="false">F240+DatosMinisterio!F240</f>
        <v>38</v>
      </c>
      <c r="X240" s="55" t="n">
        <f aca="false">G240+DatosMinisterio!G240</f>
        <v>39</v>
      </c>
      <c r="Y240" s="55" t="n">
        <f aca="false">H240+DatosMinisterio!H240</f>
        <v>9</v>
      </c>
      <c r="Z240" s="55" t="n">
        <f aca="false">X240+0.33*Y240</f>
        <v>41.97</v>
      </c>
      <c r="AC240" s="61" t="n">
        <f aca="false">IF(T240&gt;0,S240/T240,0)</f>
        <v>95.3243243243243</v>
      </c>
      <c r="AD240" s="62" t="n">
        <f aca="false">EXP((((AC240-AC$244)/AC$245+2)/4-1.9)^3)</f>
        <v>0.00395805397309197</v>
      </c>
      <c r="AE240" s="63" t="n">
        <f aca="false">S240/U240</f>
        <v>10.4402880329101</v>
      </c>
      <c r="AF240" s="62" t="n">
        <f aca="false">EXP((((AE240-AE$244)/AE$245+2)/4-1.9)^3)</f>
        <v>0.00190886593316845</v>
      </c>
      <c r="AG240" s="62" t="n">
        <f aca="false">V240/U240</f>
        <v>0.562259769121988</v>
      </c>
      <c r="AH240" s="62" t="n">
        <f aca="false">EXP((((AG240-AG$244)/AG$245+2)/4-1.9)^3)</f>
        <v>0.0300109312386325</v>
      </c>
      <c r="AI240" s="62" t="n">
        <f aca="false">W240/U240</f>
        <v>0.112483965197217</v>
      </c>
      <c r="AJ240" s="62" t="n">
        <f aca="false">EXP((((AI240-AI$244)/AI$245+2)/4-1.9)^3)</f>
        <v>0.0375613001733793</v>
      </c>
      <c r="AK240" s="62" t="n">
        <f aca="false">Z240/U240</f>
        <v>0.124235579455979</v>
      </c>
      <c r="AL240" s="62" t="n">
        <f aca="false">EXP((((AK240-AK$244)/AK$245+2)/4-1.9)^3)</f>
        <v>0.01340565674263</v>
      </c>
      <c r="AM240" s="62" t="n">
        <f aca="false">0.01*AD240+0.15*AF240+0.24*AH240+0.25*AJ240+0.35*AL240</f>
        <v>0.0216108388302433</v>
      </c>
      <c r="AO240" s="54" t="n">
        <f aca="false">0.01*AD240/$AM$244</f>
        <v>1.38408372984282E-005</v>
      </c>
      <c r="AP240" s="53" t="n">
        <f aca="false">AO240*$J$244</f>
        <v>135.978392543146</v>
      </c>
      <c r="AQ240" s="54" t="n">
        <f aca="false">0.15*AF240/$AM$244</f>
        <v>0.000100126108632335</v>
      </c>
      <c r="AR240" s="53" t="n">
        <f aca="false">AQ240*$J$244</f>
        <v>983.682345935207</v>
      </c>
      <c r="AS240" s="54" t="n">
        <f aca="false">0.24*AH240/$AM$244</f>
        <v>0.00251867055440121</v>
      </c>
      <c r="AT240" s="53" t="n">
        <f aca="false">AS240*$J$244</f>
        <v>24744.5126294581</v>
      </c>
      <c r="AU240" s="54" t="n">
        <f aca="false">0.25*AJ240/$AM$244</f>
        <v>0.00328368339562487</v>
      </c>
      <c r="AV240" s="53" t="n">
        <f aca="false">AU240*$J$244</f>
        <v>32260.3307972124</v>
      </c>
      <c r="AW240" s="54" t="n">
        <f aca="false">0.35*AL240/$AM$244</f>
        <v>0.00164072875938907</v>
      </c>
      <c r="AX240" s="53" t="n">
        <f aca="false">AW240*$J$244</f>
        <v>16119.2314085198</v>
      </c>
    </row>
    <row r="241" customFormat="false" ht="13.8" hidden="false" customHeight="false" outlineLevel="0" collapsed="false">
      <c r="A241" s="60" t="s">
        <v>101</v>
      </c>
      <c r="B241" s="53"/>
      <c r="C241" s="53"/>
      <c r="D241" s="53"/>
      <c r="E241" s="53"/>
      <c r="F241" s="53"/>
      <c r="G241" s="53"/>
      <c r="H241" s="53"/>
      <c r="I241" s="54" t="n">
        <f aca="false">AO241+AQ241+AS241+AU241+AW241</f>
        <v>0.0122633330042577</v>
      </c>
      <c r="J241" s="53" t="n">
        <f aca="false">ROUND(AP241+AR241+AT241+AV241+AX241,0)</f>
        <v>120480</v>
      </c>
      <c r="K241" s="54" t="n">
        <f aca="false">I241-DatosMinisterio!J241</f>
        <v>0</v>
      </c>
      <c r="L241" s="53" t="n">
        <f aca="false">J241-DatosMinisterio!K241</f>
        <v>0</v>
      </c>
      <c r="M241" s="54" t="n">
        <f aca="false">P274/P$277</f>
        <v>0.0100587111100673</v>
      </c>
      <c r="N241" s="53" t="n">
        <f aca="false">ROUND((N$244*M241),0)</f>
        <v>1877602</v>
      </c>
      <c r="O241" s="53" t="n">
        <f aca="false">N241-DatosMinisterio!L241</f>
        <v>-1</v>
      </c>
      <c r="P241" s="55" t="n">
        <f aca="false">N241+J241</f>
        <v>1998082</v>
      </c>
      <c r="Q241" s="53" t="n">
        <f aca="false">P241-DatosMinisterio!M241</f>
        <v>-1</v>
      </c>
      <c r="S241" s="55" t="n">
        <f aca="false">B241+DatosMinisterio!B241</f>
        <v>5891</v>
      </c>
      <c r="T241" s="55" t="n">
        <f aca="false">C241+DatosMinisterio!C241</f>
        <v>25</v>
      </c>
      <c r="U241" s="55" t="n">
        <f aca="false">D241+DatosMinisterio!D241</f>
        <v>376.173874624485</v>
      </c>
      <c r="V241" s="55" t="n">
        <f aca="false">E241+DatosMinisterio!E241</f>
        <v>243.363268563879</v>
      </c>
      <c r="W241" s="55" t="n">
        <f aca="false">F241+DatosMinisterio!F241</f>
        <v>19</v>
      </c>
      <c r="X241" s="55" t="n">
        <f aca="false">G241+DatosMinisterio!G241</f>
        <v>48</v>
      </c>
      <c r="Y241" s="55" t="n">
        <f aca="false">H241+DatosMinisterio!H241</f>
        <v>9</v>
      </c>
      <c r="Z241" s="55" t="n">
        <f aca="false">X241+0.33*Y241</f>
        <v>50.97</v>
      </c>
      <c r="AC241" s="61" t="n">
        <f aca="false">IF(T241&gt;0,S241/T241,0)</f>
        <v>235.64</v>
      </c>
      <c r="AD241" s="62" t="n">
        <f aca="false">EXP((((AC241-AC$244)/AC$245+2)/4-1.9)^3)</f>
        <v>0.119987528721626</v>
      </c>
      <c r="AE241" s="63" t="n">
        <f aca="false">S241/U241</f>
        <v>15.6603113543722</v>
      </c>
      <c r="AF241" s="62" t="n">
        <f aca="false">EXP((((AE241-AE$244)/AE$245+2)/4-1.9)^3)</f>
        <v>0.0234657186386366</v>
      </c>
      <c r="AG241" s="62" t="n">
        <f aca="false">V241/U241</f>
        <v>0.646943567803096</v>
      </c>
      <c r="AH241" s="62" t="n">
        <f aca="false">EXP((((AG241-AG$244)/AG$245+2)/4-1.9)^3)</f>
        <v>0.0898331527870712</v>
      </c>
      <c r="AI241" s="62" t="n">
        <f aca="false">W241/U241</f>
        <v>0.0505085580942236</v>
      </c>
      <c r="AJ241" s="62" t="n">
        <f aca="false">EXP((((AI241-AI$244)/AI$245+2)/4-1.9)^3)</f>
        <v>0.0145503017573569</v>
      </c>
      <c r="AK241" s="62" t="n">
        <f aca="false">Z241/U241</f>
        <v>0.135495852950662</v>
      </c>
      <c r="AL241" s="62" t="n">
        <f aca="false">EXP((((AK241-AK$244)/AK$245+2)/4-1.9)^3)</f>
        <v>0.0147202777538454</v>
      </c>
      <c r="AM241" s="62" t="n">
        <f aca="false">0.01*AD241+0.15*AF241+0.24*AH241+0.25*AJ241+0.35*AL241</f>
        <v>0.035069362405094</v>
      </c>
      <c r="AO241" s="54" t="n">
        <f aca="false">0.01*AD241/$AM$244</f>
        <v>0.000419581914285816</v>
      </c>
      <c r="AP241" s="53" t="n">
        <f aca="false">AO241*$J$244</f>
        <v>4122.15482449466</v>
      </c>
      <c r="AQ241" s="54" t="n">
        <f aca="false">0.15*AF241/$AM$244</f>
        <v>0.00123085181244135</v>
      </c>
      <c r="AR241" s="53" t="n">
        <f aca="false">AQ241*$J$244</f>
        <v>12092.4223951105</v>
      </c>
      <c r="AS241" s="54" t="n">
        <f aca="false">0.24*AH241/$AM$244</f>
        <v>0.00753925677729591</v>
      </c>
      <c r="AT241" s="53" t="n">
        <f aca="false">AS241*$J$244</f>
        <v>74068.9306175964</v>
      </c>
      <c r="AU241" s="54" t="n">
        <f aca="false">0.25*AJ241/$AM$244</f>
        <v>0.00127201625240401</v>
      </c>
      <c r="AV241" s="53" t="n">
        <f aca="false">AU241*$J$244</f>
        <v>12496.8397186706</v>
      </c>
      <c r="AW241" s="54" t="n">
        <f aca="false">0.35*AL241/$AM$244</f>
        <v>0.00180162624783058</v>
      </c>
      <c r="AX241" s="53" t="n">
        <f aca="false">AW241*$J$244</f>
        <v>17699.9581644792</v>
      </c>
    </row>
    <row r="242" customFormat="false" ht="13.8" hidden="false" customHeight="false" outlineLevel="0" collapsed="false">
      <c r="A242" s="60" t="s">
        <v>102</v>
      </c>
      <c r="B242" s="53"/>
      <c r="C242" s="53"/>
      <c r="D242" s="53"/>
      <c r="E242" s="53"/>
      <c r="F242" s="53"/>
      <c r="G242" s="53"/>
      <c r="H242" s="53"/>
      <c r="I242" s="54" t="n">
        <f aca="false">AO242+AQ242+AS242+AU242+AW242</f>
        <v>0.0149806569561187</v>
      </c>
      <c r="J242" s="53" t="n">
        <f aca="false">ROUND(AP242+AR242+AT242+AV242+AX242,0)</f>
        <v>147176</v>
      </c>
      <c r="K242" s="54" t="n">
        <f aca="false">I242-DatosMinisterio!J242</f>
        <v>-9.19403442267708E-017</v>
      </c>
      <c r="L242" s="53" t="n">
        <f aca="false">J242-DatosMinisterio!K242</f>
        <v>0</v>
      </c>
      <c r="M242" s="54" t="n">
        <f aca="false">P275/P$277</f>
        <v>0.00685709953489133</v>
      </c>
      <c r="N242" s="53" t="n">
        <f aca="false">ROUND((N$244*M242),0)</f>
        <v>1279975</v>
      </c>
      <c r="O242" s="53" t="n">
        <f aca="false">N242-DatosMinisterio!L242</f>
        <v>-2</v>
      </c>
      <c r="P242" s="55" t="n">
        <f aca="false">N242+J242</f>
        <v>1427151</v>
      </c>
      <c r="Q242" s="53" t="n">
        <f aca="false">P242-DatosMinisterio!M242</f>
        <v>-2</v>
      </c>
      <c r="S242" s="55" t="n">
        <f aca="false">B242+DatosMinisterio!B242</f>
        <v>6921</v>
      </c>
      <c r="T242" s="55" t="n">
        <f aca="false">C242+DatosMinisterio!C242</f>
        <v>42</v>
      </c>
      <c r="U242" s="55" t="n">
        <f aca="false">D242+DatosMinisterio!D242</f>
        <v>360.980373699111</v>
      </c>
      <c r="V242" s="55" t="n">
        <f aca="false">E242+DatosMinisterio!E242</f>
        <v>220.712776233224</v>
      </c>
      <c r="W242" s="55" t="n">
        <f aca="false">F242+DatosMinisterio!F242</f>
        <v>42</v>
      </c>
      <c r="X242" s="55" t="n">
        <f aca="false">G242+DatosMinisterio!G242</f>
        <v>55</v>
      </c>
      <c r="Y242" s="55" t="n">
        <f aca="false">H242+DatosMinisterio!H242</f>
        <v>11</v>
      </c>
      <c r="Z242" s="55" t="n">
        <f aca="false">X242+0.33*Y242</f>
        <v>58.63</v>
      </c>
      <c r="AC242" s="61" t="n">
        <f aca="false">IF(T242&gt;0,S242/T242,0)</f>
        <v>164.785714285714</v>
      </c>
      <c r="AD242" s="62" t="n">
        <f aca="false">EXP((((AC242-AC$244)/AC$245+2)/4-1.9)^3)</f>
        <v>0.0280179040514277</v>
      </c>
      <c r="AE242" s="63" t="n">
        <f aca="false">S242/U242</f>
        <v>19.1727875094087</v>
      </c>
      <c r="AF242" s="62" t="n">
        <f aca="false">EXP((((AE242-AE$244)/AE$245+2)/4-1.9)^3)</f>
        <v>0.0811291488626771</v>
      </c>
      <c r="AG242" s="62" t="n">
        <f aca="false">V242/U242</f>
        <v>0.611425973028648</v>
      </c>
      <c r="AH242" s="62" t="n">
        <f aca="false">EXP((((AG242-AG$244)/AG$245+2)/4-1.9)^3)</f>
        <v>0.0586322168504914</v>
      </c>
      <c r="AI242" s="62" t="n">
        <f aca="false">W242/U242</f>
        <v>0.116349815835163</v>
      </c>
      <c r="AJ242" s="62" t="n">
        <f aca="false">EXP((((AI242-AI$244)/AI$245+2)/4-1.9)^3)</f>
        <v>0.0396425546692703</v>
      </c>
      <c r="AK242" s="62" t="n">
        <f aca="false">Z242/U242</f>
        <v>0.162418802438467</v>
      </c>
      <c r="AL242" s="62" t="n">
        <f aca="false">EXP((((AK242-AK$244)/AK$245+2)/4-1.9)^3)</f>
        <v>0.0183090041938039</v>
      </c>
      <c r="AM242" s="62" t="n">
        <f aca="false">0.01*AD242+0.15*AF242+0.24*AH242+0.25*AJ242+0.35*AL242</f>
        <v>0.0428400735491827</v>
      </c>
      <c r="AO242" s="54" t="n">
        <f aca="false">0.01*AD242/$AM$244</f>
        <v>9.79752307712585E-005</v>
      </c>
      <c r="AP242" s="53" t="n">
        <f aca="false">AO242*$J$244</f>
        <v>962.551188346998</v>
      </c>
      <c r="AQ242" s="54" t="n">
        <f aca="false">0.15*AF242/$AM$244</f>
        <v>0.00425548270893494</v>
      </c>
      <c r="AR242" s="53" t="n">
        <f aca="false">AQ242*$J$244</f>
        <v>41807.7090120725</v>
      </c>
      <c r="AS242" s="54" t="n">
        <f aca="false">0.24*AH242/$AM$244</f>
        <v>0.0049207149537066</v>
      </c>
      <c r="AT242" s="53" t="n">
        <f aca="false">AS242*$J$244</f>
        <v>48343.2392955035</v>
      </c>
      <c r="AU242" s="54" t="n">
        <f aca="false">0.25*AJ242/$AM$244</f>
        <v>0.0034656307935765</v>
      </c>
      <c r="AV242" s="53" t="n">
        <f aca="false">AU242*$J$244</f>
        <v>34047.86099986</v>
      </c>
      <c r="AW242" s="54" t="n">
        <f aca="false">0.35*AL242/$AM$244</f>
        <v>0.00224085326912941</v>
      </c>
      <c r="AX242" s="53" t="n">
        <f aca="false">AW242*$J$244</f>
        <v>22015.1150462461</v>
      </c>
    </row>
    <row r="243" customFormat="false" ht="13.8" hidden="false" customHeight="false" outlineLevel="0" collapsed="false">
      <c r="A243" s="64" t="s">
        <v>103</v>
      </c>
      <c r="B243" s="66"/>
      <c r="C243" s="66"/>
      <c r="D243" s="66"/>
      <c r="E243" s="66"/>
      <c r="F243" s="66"/>
      <c r="G243" s="66"/>
      <c r="H243" s="66"/>
      <c r="I243" s="65" t="n">
        <f aca="false">AO243+AQ243+AS243+AU243+AW243</f>
        <v>0.00799957774189427</v>
      </c>
      <c r="J243" s="66" t="n">
        <f aca="false">ROUND(AP243+AR243+AT243+AV243+AX243,0)</f>
        <v>78591</v>
      </c>
      <c r="K243" s="54" t="n">
        <f aca="false">I243-DatosMinisterio!J243</f>
        <v>0</v>
      </c>
      <c r="L243" s="53" t="n">
        <f aca="false">J243-DatosMinisterio!K243</f>
        <v>0</v>
      </c>
      <c r="M243" s="54" t="n">
        <f aca="false">P276/P$277</f>
        <v>0.00678660258805366</v>
      </c>
      <c r="N243" s="53" t="n">
        <f aca="false">ROUND((N$244*M243),0)</f>
        <v>1266816</v>
      </c>
      <c r="O243" s="53" t="n">
        <f aca="false">N243-DatosMinisterio!L243</f>
        <v>0</v>
      </c>
      <c r="P243" s="55" t="n">
        <f aca="false">N243+J243</f>
        <v>1345407</v>
      </c>
      <c r="Q243" s="53" t="n">
        <f aca="false">P243-DatosMinisterio!M243</f>
        <v>0</v>
      </c>
      <c r="S243" s="67" t="n">
        <f aca="false">B243+DatosMinisterio!B243</f>
        <v>8110</v>
      </c>
      <c r="T243" s="67" t="n">
        <f aca="false">C243+DatosMinisterio!C243</f>
        <v>34</v>
      </c>
      <c r="U243" s="67" t="n">
        <f aca="false">D243+DatosMinisterio!D243</f>
        <v>436.483244913171</v>
      </c>
      <c r="V243" s="67" t="n">
        <f aca="false">E243+DatosMinisterio!E243</f>
        <v>226.977041660159</v>
      </c>
      <c r="W243" s="67" t="n">
        <f aca="false">F243+DatosMinisterio!F243</f>
        <v>23</v>
      </c>
      <c r="X243" s="67" t="n">
        <f aca="false">G243+DatosMinisterio!G243</f>
        <v>43</v>
      </c>
      <c r="Y243" s="67" t="n">
        <f aca="false">H243+DatosMinisterio!H243</f>
        <v>9</v>
      </c>
      <c r="Z243" s="67" t="n">
        <f aca="false">X243+0.33*Y243</f>
        <v>45.97</v>
      </c>
      <c r="AC243" s="61" t="n">
        <f aca="false">IF(T243&gt;0,S243/T243,0)</f>
        <v>238.529411764706</v>
      </c>
      <c r="AD243" s="62" t="n">
        <f aca="false">EXP((((AC243-AC$244)/AC$245+2)/4-1.9)^3)</f>
        <v>0.126007738727446</v>
      </c>
      <c r="AE243" s="63" t="n">
        <f aca="false">S243/U243</f>
        <v>18.5803237455617</v>
      </c>
      <c r="AF243" s="62" t="n">
        <f aca="false">EXP((((AE243-AE$244)/AE$245+2)/4-1.9)^3)</f>
        <v>0.0673338648452607</v>
      </c>
      <c r="AG243" s="62" t="n">
        <f aca="false">V243/U243</f>
        <v>0.520013183336078</v>
      </c>
      <c r="AH243" s="62" t="n">
        <f aca="false">EXP((((AG243-AG$244)/AG$245+2)/4-1.9)^3)</f>
        <v>0.0156136007631235</v>
      </c>
      <c r="AI243" s="62" t="n">
        <f aca="false">W243/U243</f>
        <v>0.0526938897839603</v>
      </c>
      <c r="AJ243" s="62" t="n">
        <f aca="false">EXP((((AI243-AI$244)/AI$245+2)/4-1.9)^3)</f>
        <v>0.015086714322451</v>
      </c>
      <c r="AK243" s="62" t="n">
        <f aca="false">Z243/U243</f>
        <v>0.105319048407333</v>
      </c>
      <c r="AL243" s="62" t="n">
        <f aca="false">EXP((((AK243-AK$244)/AK$245+2)/4-1.9)^3)</f>
        <v>0.011420666394871</v>
      </c>
      <c r="AM243" s="62" t="n">
        <f aca="false">0.01*AD243+0.15*AF243+0.24*AH243+0.25*AJ243+0.35*AL243</f>
        <v>0.0228763331160308</v>
      </c>
      <c r="AO243" s="54" t="n">
        <f aca="false">0.01*AD243/$AM$244</f>
        <v>0.000440633862480404</v>
      </c>
      <c r="AP243" s="53" t="n">
        <f aca="false">AO243*$J$244</f>
        <v>4328.97830010381</v>
      </c>
      <c r="AQ243" s="54" t="n">
        <f aca="false">0.15*AF243/$AM$244</f>
        <v>0.00353187604691597</v>
      </c>
      <c r="AR243" s="53" t="n">
        <f aca="false">AQ243*$J$244</f>
        <v>34698.6831191068</v>
      </c>
      <c r="AS243" s="54" t="n">
        <f aca="false">0.24*AH243/$AM$244</f>
        <v>0.0013103730829796</v>
      </c>
      <c r="AT243" s="53" t="n">
        <f aca="false">AS243*$J$244</f>
        <v>12873.6738691096</v>
      </c>
      <c r="AU243" s="54" t="n">
        <f aca="false">0.25*AJ243/$AM$244</f>
        <v>0.00131891050327056</v>
      </c>
      <c r="AV243" s="53" t="n">
        <f aca="false">AU243*$J$244</f>
        <v>12957.5491912884</v>
      </c>
      <c r="AW243" s="54" t="n">
        <f aca="false">0.35*AL243/$AM$244</f>
        <v>0.00139778424624775</v>
      </c>
      <c r="AX243" s="53" t="n">
        <f aca="false">AW243*$J$244</f>
        <v>13732.4390735007</v>
      </c>
    </row>
    <row r="244" customFormat="false" ht="13.8" hidden="false" customHeight="false" outlineLevel="0" collapsed="false">
      <c r="A244" s="71" t="s">
        <v>49</v>
      </c>
      <c r="B244" s="74"/>
      <c r="C244" s="74"/>
      <c r="D244" s="74"/>
      <c r="E244" s="74"/>
      <c r="F244" s="74"/>
      <c r="G244" s="74"/>
      <c r="H244" s="74"/>
      <c r="I244" s="85" t="n">
        <f aca="false">SUM(I217:I243)</f>
        <v>1</v>
      </c>
      <c r="J244" s="74" t="n">
        <f aca="false">DatosMinisterio!K244</f>
        <v>9824434</v>
      </c>
      <c r="K244" s="72" t="n">
        <f aca="false">I244-DatosMinisterio!J244</f>
        <v>0</v>
      </c>
      <c r="L244" s="74" t="n">
        <f aca="false">J244-DatosMinisterio!K244</f>
        <v>0</v>
      </c>
      <c r="M244" s="72"/>
      <c r="N244" s="74" t="n">
        <f aca="false">DatosMinisterio!L244</f>
        <v>186664245</v>
      </c>
      <c r="O244" s="74"/>
      <c r="P244" s="76" t="n">
        <f aca="false">DatosMinisterio!M244</f>
        <v>196488679</v>
      </c>
      <c r="Q244" s="74"/>
      <c r="S244" s="76"/>
      <c r="T244" s="76"/>
      <c r="U244" s="76"/>
      <c r="V244" s="76"/>
      <c r="W244" s="76"/>
      <c r="X244" s="76"/>
      <c r="Y244" s="76"/>
      <c r="Z244" s="76"/>
      <c r="AB244" s="77" t="s">
        <v>225</v>
      </c>
      <c r="AC244" s="77" t="n">
        <f aca="false">AVERAGE(AC219:AC243)</f>
        <v>202.207342571425</v>
      </c>
      <c r="AD244" s="76"/>
      <c r="AE244" s="77" t="n">
        <f aca="false">AVERAGE(AE219:AE243)</f>
        <v>18.4386052567797</v>
      </c>
      <c r="AF244" s="76"/>
      <c r="AG244" s="79" t="n">
        <f aca="false">AVERAGE(AG219:AG243)</f>
        <v>0.618804433223583</v>
      </c>
      <c r="AH244" s="76"/>
      <c r="AI244" s="79" t="n">
        <f aca="false">AVERAGE(AI219:AI243)</f>
        <v>0.153130946864997</v>
      </c>
      <c r="AJ244" s="76"/>
      <c r="AK244" s="79" t="n">
        <f aca="false">AVERAGE(AK219:AK243)</f>
        <v>0.340439329882705</v>
      </c>
      <c r="AL244" s="76"/>
      <c r="AM244" s="79" t="n">
        <f aca="false">SUM(AM219:AM243)</f>
        <v>2.85969258055035</v>
      </c>
      <c r="AO244" s="72" t="n">
        <f aca="false">SUM(AO217:AO243)</f>
        <v>0.00981171810914702</v>
      </c>
      <c r="AP244" s="74" t="n">
        <f aca="false">SUM(AP217:AP243)</f>
        <v>96394.5769899197</v>
      </c>
      <c r="AQ244" s="72" t="n">
        <f aca="false">SUM(AQ217:AQ243)</f>
        <v>0.148250880864509</v>
      </c>
      <c r="AR244" s="74" t="n">
        <f aca="false">SUM(AR217:AR243)</f>
        <v>1456480.99449523</v>
      </c>
      <c r="AS244" s="72" t="n">
        <f aca="false">SUM(AS217:AS243)</f>
        <v>0.236113117066173</v>
      </c>
      <c r="AT244" s="74" t="n">
        <f aca="false">SUM(AT217:AT243)</f>
        <v>2319677.73515089</v>
      </c>
      <c r="AU244" s="72" t="n">
        <f aca="false">SUM(AU217:AU243)</f>
        <v>0.253064464862613</v>
      </c>
      <c r="AV244" s="74" t="n">
        <f aca="false">SUM(AV217:AV243)</f>
        <v>2486215.13278806</v>
      </c>
      <c r="AW244" s="72" t="n">
        <f aca="false">SUM(AW217:AW243)</f>
        <v>0.352759819097558</v>
      </c>
      <c r="AX244" s="74" t="n">
        <f aca="false">SUM(AX217:AX243)</f>
        <v>3465665.5605759</v>
      </c>
    </row>
    <row r="245" customFormat="false" ht="13.8" hidden="false" customHeight="false" outlineLevel="0" collapsed="false">
      <c r="A245" s="31" t="s">
        <v>50</v>
      </c>
      <c r="I245" s="25"/>
      <c r="S245" s="25"/>
      <c r="T245" s="25"/>
      <c r="U245" s="25"/>
      <c r="V245" s="25"/>
      <c r="W245" s="25"/>
      <c r="X245" s="25"/>
      <c r="Y245" s="25"/>
      <c r="Z245" s="25"/>
      <c r="AB245" s="77" t="s">
        <v>226</v>
      </c>
      <c r="AC245" s="77" t="n">
        <f aca="false">_xlfn.STDEV.P(AC219:AC243)</f>
        <v>72.4942793501857</v>
      </c>
      <c r="AD245" s="76"/>
      <c r="AE245" s="77" t="n">
        <f aca="false">_xlfn.STDEV.P(AE219:AE243)</f>
        <v>4.5125017044351</v>
      </c>
      <c r="AF245" s="76"/>
      <c r="AG245" s="79" t="n">
        <f aca="false">_xlfn.STDEV.P(AG219:AG243)</f>
        <v>0.118602396550759</v>
      </c>
      <c r="AH245" s="76"/>
      <c r="AI245" s="79" t="n">
        <f aca="false">_xlfn.STDEV.P(AI219:AI243)</f>
        <v>0.118076568175076</v>
      </c>
      <c r="AJ245" s="76"/>
      <c r="AK245" s="79" t="n">
        <f aca="false">_xlfn.STDEV.P(AK219:AK243)</f>
        <v>0.237425311026185</v>
      </c>
      <c r="AL245" s="76"/>
      <c r="AM245" s="79"/>
    </row>
    <row r="246" customFormat="false" ht="13.8" hidden="false" customHeight="false" outlineLevel="0" collapsed="false">
      <c r="A246" s="31" t="s">
        <v>51</v>
      </c>
      <c r="I246" s="25"/>
      <c r="S246" s="25"/>
      <c r="T246" s="25"/>
      <c r="U246" s="25"/>
      <c r="V246" s="25"/>
      <c r="W246" s="25"/>
      <c r="X246" s="25"/>
      <c r="Y246" s="25"/>
      <c r="Z246" s="25"/>
    </row>
    <row r="247" customFormat="false" ht="13.8" hidden="false" customHeight="false" outlineLevel="0" collapsed="false">
      <c r="A247" s="31"/>
      <c r="I247" s="25"/>
      <c r="S247" s="25"/>
      <c r="T247" s="25"/>
      <c r="U247" s="25"/>
      <c r="V247" s="25"/>
      <c r="W247" s="25"/>
      <c r="X247" s="25"/>
      <c r="Y247" s="25"/>
      <c r="Z247" s="25"/>
    </row>
    <row r="248" customFormat="false" ht="13.8" hidden="false" customHeight="false" outlineLevel="0" collapsed="false">
      <c r="A248" s="40" t="s">
        <v>113</v>
      </c>
      <c r="B248" s="90"/>
      <c r="C248" s="90"/>
      <c r="D248" s="90"/>
      <c r="E248" s="90"/>
      <c r="F248" s="90"/>
      <c r="G248" s="90"/>
      <c r="H248" s="90"/>
      <c r="I248" s="40"/>
      <c r="J248" s="40"/>
      <c r="S248" s="40"/>
      <c r="T248" s="40"/>
      <c r="U248" s="40"/>
      <c r="V248" s="40"/>
      <c r="W248" s="40"/>
      <c r="X248" s="40"/>
      <c r="Y248" s="40"/>
      <c r="Z248" s="40"/>
    </row>
    <row r="249" customFormat="false" ht="13.8" hidden="false" customHeight="false" outlineLevel="0" collapsed="false">
      <c r="A249" s="40" t="s">
        <v>132</v>
      </c>
      <c r="B249" s="40"/>
      <c r="C249" s="40"/>
      <c r="D249" s="40"/>
      <c r="E249" s="40"/>
      <c r="F249" s="40"/>
      <c r="G249" s="40"/>
      <c r="H249" s="40"/>
      <c r="I249" s="40"/>
      <c r="J249" s="40"/>
      <c r="S249" s="40"/>
      <c r="T249" s="40"/>
      <c r="U249" s="40"/>
      <c r="V249" s="40"/>
      <c r="W249" s="40"/>
      <c r="X249" s="40"/>
      <c r="Y249" s="40"/>
      <c r="Z249" s="40"/>
    </row>
    <row r="250" customFormat="false" ht="15.8" hidden="false" customHeight="true" outlineLevel="0" collapsed="false">
      <c r="A250" s="41" t="s">
        <v>8</v>
      </c>
      <c r="B250" s="91" t="s">
        <v>206</v>
      </c>
      <c r="C250" s="91"/>
      <c r="D250" s="91"/>
      <c r="E250" s="91"/>
      <c r="F250" s="91"/>
      <c r="G250" s="91"/>
      <c r="H250" s="91"/>
      <c r="I250" s="41" t="s">
        <v>10</v>
      </c>
      <c r="J250" s="43" t="s">
        <v>11</v>
      </c>
      <c r="K250" s="44" t="s">
        <v>207</v>
      </c>
      <c r="L250" s="43" t="s">
        <v>208</v>
      </c>
      <c r="M250" s="44" t="s">
        <v>209</v>
      </c>
      <c r="N250" s="43" t="s">
        <v>12</v>
      </c>
      <c r="O250" s="43" t="s">
        <v>210</v>
      </c>
      <c r="P250" s="41" t="s">
        <v>211</v>
      </c>
      <c r="Q250" s="43" t="s">
        <v>212</v>
      </c>
      <c r="S250" s="45" t="s">
        <v>206</v>
      </c>
      <c r="T250" s="45"/>
      <c r="U250" s="45"/>
      <c r="V250" s="45"/>
      <c r="W250" s="45"/>
      <c r="X250" s="45"/>
      <c r="Y250" s="45"/>
      <c r="Z250" s="45"/>
      <c r="AC250" s="46" t="s">
        <v>214</v>
      </c>
      <c r="AD250" s="46"/>
      <c r="AE250" s="46" t="s">
        <v>215</v>
      </c>
      <c r="AF250" s="46"/>
      <c r="AG250" s="46" t="s">
        <v>216</v>
      </c>
      <c r="AH250" s="46"/>
      <c r="AI250" s="46" t="s">
        <v>217</v>
      </c>
      <c r="AJ250" s="46"/>
      <c r="AK250" s="46" t="s">
        <v>218</v>
      </c>
      <c r="AL250" s="46"/>
      <c r="AM250" s="47" t="s">
        <v>219</v>
      </c>
      <c r="AO250" s="46" t="s">
        <v>214</v>
      </c>
      <c r="AP250" s="46"/>
      <c r="AQ250" s="46" t="s">
        <v>215</v>
      </c>
      <c r="AR250" s="46"/>
      <c r="AS250" s="46" t="s">
        <v>216</v>
      </c>
      <c r="AT250" s="46"/>
      <c r="AU250" s="46" t="s">
        <v>217</v>
      </c>
      <c r="AV250" s="46"/>
      <c r="AW250" s="47" t="s">
        <v>218</v>
      </c>
      <c r="AX250" s="47"/>
    </row>
    <row r="251" customFormat="false" ht="37.3" hidden="false" customHeight="false" outlineLevel="0" collapsed="false">
      <c r="A251" s="41"/>
      <c r="B251" s="92" t="s">
        <v>133</v>
      </c>
      <c r="C251" s="92" t="s">
        <v>134</v>
      </c>
      <c r="D251" s="92" t="s">
        <v>135</v>
      </c>
      <c r="E251" s="92" t="s">
        <v>136</v>
      </c>
      <c r="F251" s="92" t="s">
        <v>137</v>
      </c>
      <c r="G251" s="92" t="s">
        <v>138</v>
      </c>
      <c r="H251" s="92" t="s">
        <v>139</v>
      </c>
      <c r="I251" s="41"/>
      <c r="J251" s="43"/>
      <c r="K251" s="44"/>
      <c r="L251" s="43"/>
      <c r="M251" s="44"/>
      <c r="N251" s="43"/>
      <c r="O251" s="43"/>
      <c r="P251" s="41"/>
      <c r="Q251" s="43"/>
      <c r="S251" s="46" t="s">
        <v>133</v>
      </c>
      <c r="T251" s="46" t="s">
        <v>134</v>
      </c>
      <c r="U251" s="46" t="s">
        <v>135</v>
      </c>
      <c r="V251" s="46" t="s">
        <v>136</v>
      </c>
      <c r="W251" s="46" t="s">
        <v>137</v>
      </c>
      <c r="X251" s="46" t="s">
        <v>138</v>
      </c>
      <c r="Y251" s="46" t="s">
        <v>139</v>
      </c>
      <c r="Z251" s="41" t="s">
        <v>21</v>
      </c>
      <c r="AC251" s="46" t="s">
        <v>220</v>
      </c>
      <c r="AD251" s="46" t="s">
        <v>221</v>
      </c>
      <c r="AE251" s="46" t="s">
        <v>220</v>
      </c>
      <c r="AF251" s="46" t="s">
        <v>221</v>
      </c>
      <c r="AG251" s="46" t="s">
        <v>220</v>
      </c>
      <c r="AH251" s="46" t="s">
        <v>221</v>
      </c>
      <c r="AI251" s="46" t="s">
        <v>220</v>
      </c>
      <c r="AJ251" s="46" t="s">
        <v>221</v>
      </c>
      <c r="AK251" s="46" t="s">
        <v>220</v>
      </c>
      <c r="AL251" s="46" t="s">
        <v>221</v>
      </c>
      <c r="AM251" s="48" t="s">
        <v>222</v>
      </c>
      <c r="AO251" s="46" t="s">
        <v>223</v>
      </c>
      <c r="AP251" s="46" t="s">
        <v>224</v>
      </c>
      <c r="AQ251" s="46" t="s">
        <v>223</v>
      </c>
      <c r="AR251" s="46" t="s">
        <v>224</v>
      </c>
      <c r="AS251" s="46" t="s">
        <v>223</v>
      </c>
      <c r="AT251" s="46" t="s">
        <v>224</v>
      </c>
      <c r="AU251" s="46" t="s">
        <v>223</v>
      </c>
      <c r="AV251" s="46" t="s">
        <v>224</v>
      </c>
      <c r="AW251" s="46" t="s">
        <v>223</v>
      </c>
      <c r="AX251" s="48" t="s">
        <v>224</v>
      </c>
    </row>
    <row r="252" customFormat="false" ht="13.8" hidden="false" customHeight="false" outlineLevel="0" collapsed="false">
      <c r="A252" s="49" t="s">
        <v>79</v>
      </c>
      <c r="B252" s="52"/>
      <c r="C252" s="52"/>
      <c r="D252" s="52"/>
      <c r="E252" s="52"/>
      <c r="F252" s="52"/>
      <c r="G252" s="52"/>
      <c r="H252" s="52"/>
      <c r="I252" s="51" t="n">
        <f aca="false">AO252+AQ252+AS252+AU252+AW252</f>
        <v>0.139974656313444</v>
      </c>
      <c r="J252" s="52" t="n">
        <f aca="false">ROUND(AP252+AR252+AT252+AV252+AX252,0)</f>
        <v>1271541</v>
      </c>
      <c r="K252" s="51" t="n">
        <f aca="false">I252-DatosMinisterio!J252</f>
        <v>0</v>
      </c>
      <c r="L252" s="52" t="n">
        <f aca="false">J252-DatosMinisterio!K252</f>
        <v>1</v>
      </c>
      <c r="M252" s="54" t="n">
        <f aca="false">P285/P$310</f>
        <v>0.196285352704503</v>
      </c>
      <c r="N252" s="53" t="n">
        <f aca="false">ROUND((N$277*M252),0)</f>
        <v>33878370</v>
      </c>
      <c r="O252" s="53" t="n">
        <f aca="false">N252-DatosMinisterio!L252</f>
        <v>3</v>
      </c>
      <c r="P252" s="55" t="n">
        <f aca="false">N252+J252</f>
        <v>35149911</v>
      </c>
      <c r="Q252" s="53" t="n">
        <f aca="false">P252-DatosMinisterio!M252</f>
        <v>4</v>
      </c>
      <c r="S252" s="56" t="n">
        <f aca="false">B252+DatosMinisterio!B252</f>
        <v>26658</v>
      </c>
      <c r="T252" s="56" t="n">
        <f aca="false">C252+DatosMinisterio!C252</f>
        <v>68</v>
      </c>
      <c r="U252" s="56" t="n">
        <f aca="false">D252+DatosMinisterio!D252</f>
        <v>1775.77608022699</v>
      </c>
      <c r="V252" s="56" t="n">
        <f aca="false">E252+DatosMinisterio!E252</f>
        <v>1119.83258844264</v>
      </c>
      <c r="W252" s="56" t="n">
        <f aca="false">F252+DatosMinisterio!F252</f>
        <v>739</v>
      </c>
      <c r="X252" s="56" t="n">
        <f aca="false">G252+DatosMinisterio!G252</f>
        <v>1618</v>
      </c>
      <c r="Y252" s="56" t="n">
        <f aca="false">H252+DatosMinisterio!H252</f>
        <v>184</v>
      </c>
      <c r="Z252" s="56" t="n">
        <f aca="false">X252+0.33*Y252</f>
        <v>1678.72</v>
      </c>
      <c r="AC252" s="57" t="n">
        <f aca="false">IF(T252&gt;0,S252/T252,0)</f>
        <v>392.029411764706</v>
      </c>
      <c r="AD252" s="58" t="n">
        <f aca="false">EXP((((AC252-AC$277)/AC$278+2)/4-1.9)^3)</f>
        <v>0.6487477719512</v>
      </c>
      <c r="AE252" s="59" t="n">
        <f aca="false">S252/U252</f>
        <v>15.012027865919</v>
      </c>
      <c r="AF252" s="58" t="n">
        <f aca="false">EXP((((AE252-AE$277)/AE$278+2)/4-1.9)^3)</f>
        <v>0.00935578248358164</v>
      </c>
      <c r="AG252" s="58" t="n">
        <f aca="false">V252/U252</f>
        <v>0.630615876017148</v>
      </c>
      <c r="AH252" s="58" t="n">
        <f aca="false">EXP((((AG252-AG$277)/AG$278+2)/4-1.9)^3)</f>
        <v>0.093737942461318</v>
      </c>
      <c r="AI252" s="58" t="n">
        <f aca="false">W252/U252</f>
        <v>0.416156072957992</v>
      </c>
      <c r="AJ252" s="58" t="n">
        <f aca="false">EXP((((AI252-AI$277)/AI$278+2)/4-1.9)^3)</f>
        <v>0.730423400230202</v>
      </c>
      <c r="AK252" s="58" t="n">
        <f aca="false">Z252/U252</f>
        <v>0.945344415150257</v>
      </c>
      <c r="AL252" s="58" t="n">
        <f aca="false">EXP((((AK252-AK$277)/AK$278+2)/4-1.9)^3)</f>
        <v>0.526320613605977</v>
      </c>
      <c r="AM252" s="58" t="n">
        <f aca="false">0.01*AD252+0.15*AF252+0.24*AH252+0.25*AJ252+0.35*AL252</f>
        <v>0.397206016102408</v>
      </c>
      <c r="AO252" s="51" t="n">
        <f aca="false">0.01*AD252/$AM$277</f>
        <v>0.00228617500067192</v>
      </c>
      <c r="AP252" s="52" t="n">
        <f aca="false">AO252*$J$277</f>
        <v>20767.7988862788</v>
      </c>
      <c r="AQ252" s="51" t="n">
        <f aca="false">0.15*AF252/$AM$277</f>
        <v>0.00049454403430223</v>
      </c>
      <c r="AR252" s="52" t="n">
        <f aca="false">AQ252*$J$277</f>
        <v>4492.47806566823</v>
      </c>
      <c r="AS252" s="51" t="n">
        <f aca="false">0.24*AH252/$AM$277</f>
        <v>0.00792793809618602</v>
      </c>
      <c r="AT252" s="52" t="n">
        <f aca="false">AS252*$J$277</f>
        <v>72018.0318287396</v>
      </c>
      <c r="AU252" s="51" t="n">
        <f aca="false">0.25*AJ252/$AM$277</f>
        <v>0.0643499596341459</v>
      </c>
      <c r="AV252" s="52" t="n">
        <f aca="false">AU252*$J$277</f>
        <v>584560.245663311</v>
      </c>
      <c r="AW252" s="51" t="n">
        <f aca="false">0.35*AL252/$AM$277</f>
        <v>0.0649160395481376</v>
      </c>
      <c r="AX252" s="52" t="n">
        <f aca="false">AW252*$J$277</f>
        <v>589702.561454485</v>
      </c>
    </row>
    <row r="253" customFormat="false" ht="13.8" hidden="false" customHeight="false" outlineLevel="0" collapsed="false">
      <c r="A253" s="60" t="s">
        <v>80</v>
      </c>
      <c r="B253" s="53"/>
      <c r="C253" s="53"/>
      <c r="D253" s="53"/>
      <c r="E253" s="53"/>
      <c r="F253" s="53"/>
      <c r="G253" s="53"/>
      <c r="H253" s="53"/>
      <c r="I253" s="54" t="n">
        <f aca="false">AO253+AQ253+AS253+AU253+AW253</f>
        <v>0.0902090671814147</v>
      </c>
      <c r="J253" s="53" t="n">
        <f aca="false">ROUND(AP253+AR253+AT253+AV253+AX253,0)</f>
        <v>819466</v>
      </c>
      <c r="K253" s="54" t="n">
        <f aca="false">I253-DatosMinisterio!J253</f>
        <v>0</v>
      </c>
      <c r="L253" s="53" t="n">
        <f aca="false">J253-DatosMinisterio!K253</f>
        <v>0</v>
      </c>
      <c r="M253" s="54" t="n">
        <f aca="false">P286/P$310</f>
        <v>0.124650490802962</v>
      </c>
      <c r="N253" s="53" t="n">
        <f aca="false">ROUND((N$277*M253),0)</f>
        <v>21514369</v>
      </c>
      <c r="O253" s="53" t="n">
        <f aca="false">N253-DatosMinisterio!L253</f>
        <v>0</v>
      </c>
      <c r="P253" s="55" t="n">
        <f aca="false">N253+J253</f>
        <v>22333835</v>
      </c>
      <c r="Q253" s="53" t="n">
        <f aca="false">P253-DatosMinisterio!M253</f>
        <v>0</v>
      </c>
      <c r="S253" s="55" t="n">
        <f aca="false">B253+DatosMinisterio!B253</f>
        <v>21566</v>
      </c>
      <c r="T253" s="55" t="n">
        <f aca="false">C253+DatosMinisterio!C253</f>
        <v>65</v>
      </c>
      <c r="U253" s="55" t="n">
        <f aca="false">D253+DatosMinisterio!D253</f>
        <v>1914.83930893964</v>
      </c>
      <c r="V253" s="55" t="n">
        <f aca="false">E253+DatosMinisterio!E253</f>
        <v>1187.45514216684</v>
      </c>
      <c r="W253" s="55" t="n">
        <f aca="false">F253+DatosMinisterio!F253</f>
        <v>578</v>
      </c>
      <c r="X253" s="55" t="n">
        <f aca="false">G253+DatosMinisterio!G253</f>
        <v>1490</v>
      </c>
      <c r="Y253" s="55" t="n">
        <f aca="false">H253+DatosMinisterio!H253</f>
        <v>128</v>
      </c>
      <c r="Z253" s="55" t="n">
        <f aca="false">X253+0.33*Y253</f>
        <v>1532.24</v>
      </c>
      <c r="AC253" s="61" t="n">
        <f aca="false">IF(T253&gt;0,S253/T253,0)</f>
        <v>331.784615384615</v>
      </c>
      <c r="AD253" s="62" t="n">
        <f aca="false">EXP((((AC253-AC$277)/AC$278+2)/4-1.9)^3)</f>
        <v>0.410219898365471</v>
      </c>
      <c r="AE253" s="63" t="n">
        <f aca="false">S253/U253</f>
        <v>11.2625638607463</v>
      </c>
      <c r="AF253" s="62" t="n">
        <f aca="false">EXP((((AE253-AE$277)/AE$278+2)/4-1.9)^3)</f>
        <v>0.00141154515349772</v>
      </c>
      <c r="AG253" s="62" t="n">
        <f aca="false">V253/U253</f>
        <v>0.620133050654994</v>
      </c>
      <c r="AH253" s="62" t="n">
        <f aca="false">EXP((((AG253-AG$277)/AG$278+2)/4-1.9)^3)</f>
        <v>0.0841949187625462</v>
      </c>
      <c r="AI253" s="62" t="n">
        <f aca="false">W253/U253</f>
        <v>0.301853005263441</v>
      </c>
      <c r="AJ253" s="62" t="n">
        <f aca="false">EXP((((AI253-AI$277)/AI$278+2)/4-1.9)^3)</f>
        <v>0.409267893490864</v>
      </c>
      <c r="AK253" s="62" t="n">
        <f aca="false">Z253/U253</f>
        <v>0.800192471946114</v>
      </c>
      <c r="AL253" s="62" t="n">
        <f aca="false">EXP((((AK253-AK$277)/AK$278+2)/4-1.9)^3)</f>
        <v>0.368995836277867</v>
      </c>
      <c r="AM253" s="62" t="n">
        <f aca="false">0.01*AD253+0.15*AF253+0.24*AH253+0.25*AJ253+0.35*AL253</f>
        <v>0.25598622732966</v>
      </c>
      <c r="AO253" s="54" t="n">
        <f aca="false">0.01*AD253/$AM$277</f>
        <v>0.00144560724054689</v>
      </c>
      <c r="AP253" s="53" t="n">
        <f aca="false">AO253*$J$277</f>
        <v>13132.0132673144</v>
      </c>
      <c r="AQ253" s="54" t="n">
        <f aca="false">0.15*AF253/$AM$277</f>
        <v>7.46138803499934E-005</v>
      </c>
      <c r="AR253" s="53" t="n">
        <f aca="false">AQ253*$J$277</f>
        <v>677.798532823649</v>
      </c>
      <c r="AS253" s="54" t="n">
        <f aca="false">0.24*AH253/$AM$277</f>
        <v>0.00712083161243192</v>
      </c>
      <c r="AT253" s="53" t="n">
        <f aca="false">AS253*$J$277</f>
        <v>64686.2111546922</v>
      </c>
      <c r="AU253" s="54" t="n">
        <f aca="false">0.25*AJ253/$AM$277</f>
        <v>0.0360563098298723</v>
      </c>
      <c r="AV253" s="53" t="n">
        <f aca="false">AU253*$J$277</f>
        <v>327538.439055656</v>
      </c>
      <c r="AW253" s="54" t="n">
        <f aca="false">0.35*AL253/$AM$277</f>
        <v>0.0455117046182135</v>
      </c>
      <c r="AX253" s="53" t="n">
        <f aca="false">AW253*$J$277</f>
        <v>413432.011199926</v>
      </c>
    </row>
    <row r="254" customFormat="false" ht="13.8" hidden="false" customHeight="false" outlineLevel="0" collapsed="false">
      <c r="A254" s="60" t="s">
        <v>81</v>
      </c>
      <c r="B254" s="53"/>
      <c r="C254" s="53"/>
      <c r="D254" s="53"/>
      <c r="E254" s="53"/>
      <c r="F254" s="53"/>
      <c r="G254" s="53"/>
      <c r="H254" s="53"/>
      <c r="I254" s="54" t="n">
        <f aca="false">AO254+AQ254+AS254+AU254+AW254</f>
        <v>0.0675617764007377</v>
      </c>
      <c r="J254" s="53" t="n">
        <f aca="false">ROUND(AP254+AR254+AT254+AV254+AX254,0)</f>
        <v>613737</v>
      </c>
      <c r="K254" s="54" t="n">
        <f aca="false">I254-DatosMinisterio!J254</f>
        <v>0</v>
      </c>
      <c r="L254" s="53" t="n">
        <f aca="false">J254-DatosMinisterio!K254</f>
        <v>0</v>
      </c>
      <c r="M254" s="54" t="n">
        <f aca="false">P287/P$310</f>
        <v>0.0739539331322885</v>
      </c>
      <c r="N254" s="53" t="n">
        <f aca="false">ROUND((N$277*M254),0)</f>
        <v>12764267</v>
      </c>
      <c r="O254" s="53" t="n">
        <f aca="false">N254-DatosMinisterio!L254</f>
        <v>0</v>
      </c>
      <c r="P254" s="55" t="n">
        <f aca="false">N254+J254</f>
        <v>13378004</v>
      </c>
      <c r="Q254" s="53" t="n">
        <f aca="false">P254-DatosMinisterio!M254</f>
        <v>0</v>
      </c>
      <c r="S254" s="55" t="n">
        <f aca="false">B254+DatosMinisterio!B254</f>
        <v>23749</v>
      </c>
      <c r="T254" s="55" t="n">
        <f aca="false">C254+DatosMinisterio!C254</f>
        <v>98</v>
      </c>
      <c r="U254" s="55" t="n">
        <f aca="false">D254+DatosMinisterio!D254</f>
        <v>1278.84568721162</v>
      </c>
      <c r="V254" s="55" t="n">
        <f aca="false">E254+DatosMinisterio!E254</f>
        <v>929.410081151014</v>
      </c>
      <c r="W254" s="55" t="n">
        <f aca="false">F254+DatosMinisterio!F254</f>
        <v>294</v>
      </c>
      <c r="X254" s="55" t="n">
        <f aca="false">G254+DatosMinisterio!G254</f>
        <v>792</v>
      </c>
      <c r="Y254" s="55" t="n">
        <f aca="false">H254+DatosMinisterio!H254</f>
        <v>69</v>
      </c>
      <c r="Z254" s="55" t="n">
        <f aca="false">X254+0.33*Y254</f>
        <v>814.77</v>
      </c>
      <c r="AC254" s="61" t="n">
        <f aca="false">IF(T254&gt;0,S254/T254,0)</f>
        <v>242.336734693878</v>
      </c>
      <c r="AD254" s="62" t="n">
        <f aca="false">EXP((((AC254-AC$277)/AC$278+2)/4-1.9)^3)</f>
        <v>0.130186761655655</v>
      </c>
      <c r="AE254" s="63" t="n">
        <f aca="false">S254/U254</f>
        <v>18.5706533927342</v>
      </c>
      <c r="AF254" s="62" t="n">
        <f aca="false">EXP((((AE254-AE$277)/AE$278+2)/4-1.9)^3)</f>
        <v>0.0387481371007272</v>
      </c>
      <c r="AG254" s="62" t="n">
        <f aca="false">V254/U254</f>
        <v>0.726757020370056</v>
      </c>
      <c r="AH254" s="62" t="n">
        <f aca="false">EXP((((AG254-AG$277)/AG$278+2)/4-1.9)^3)</f>
        <v>0.217932381860867</v>
      </c>
      <c r="AI254" s="62" t="n">
        <f aca="false">W254/U254</f>
        <v>0.229894820727772</v>
      </c>
      <c r="AJ254" s="62" t="n">
        <f aca="false">EXP((((AI254-AI$277)/AI$278+2)/4-1.9)^3)</f>
        <v>0.22596933782021</v>
      </c>
      <c r="AK254" s="62" t="n">
        <f aca="false">Z254/U254</f>
        <v>0.637113615933221</v>
      </c>
      <c r="AL254" s="62" t="n">
        <f aca="false">EXP((((AK254-AK$277)/AK$278+2)/4-1.9)^3)</f>
        <v>0.21659950484472</v>
      </c>
      <c r="AM254" s="62" t="n">
        <f aca="false">0.01*AD254+0.15*AF254+0.24*AH254+0.25*AJ254+0.35*AL254</f>
        <v>0.191720020978978</v>
      </c>
      <c r="AO254" s="54" t="n">
        <f aca="false">0.01*AD254/$AM$277</f>
        <v>0.00045877571035108</v>
      </c>
      <c r="AP254" s="53" t="n">
        <f aca="false">AO254*$J$277</f>
        <v>4167.55571366174</v>
      </c>
      <c r="AQ254" s="54" t="n">
        <f aca="false">0.15*AF254/$AM$277</f>
        <v>0.00204821564386708</v>
      </c>
      <c r="AR254" s="53" t="n">
        <f aca="false">AQ254*$J$277</f>
        <v>18606.1568143557</v>
      </c>
      <c r="AS254" s="54" t="n">
        <f aca="false">0.24*AH254/$AM$277</f>
        <v>0.0184317511904031</v>
      </c>
      <c r="AT254" s="53" t="n">
        <f aca="false">AS254*$J$277</f>
        <v>167435.520785468</v>
      </c>
      <c r="AU254" s="54" t="n">
        <f aca="false">0.25*AJ254/$AM$277</f>
        <v>0.0199077928810911</v>
      </c>
      <c r="AV254" s="53" t="n">
        <f aca="false">AU254*$J$277</f>
        <v>180844.003063055</v>
      </c>
      <c r="AW254" s="54" t="n">
        <f aca="false">0.35*AL254/$AM$277</f>
        <v>0.0267152409750253</v>
      </c>
      <c r="AX254" s="53" t="n">
        <f aca="false">AW254*$J$277</f>
        <v>242683.412951649</v>
      </c>
    </row>
    <row r="255" customFormat="false" ht="13.8" hidden="false" customHeight="false" outlineLevel="0" collapsed="false">
      <c r="A255" s="60" t="s">
        <v>82</v>
      </c>
      <c r="B255" s="53"/>
      <c r="C255" s="53"/>
      <c r="D255" s="53"/>
      <c r="E255" s="53"/>
      <c r="F255" s="53"/>
      <c r="G255" s="53"/>
      <c r="H255" s="53"/>
      <c r="I255" s="54" t="n">
        <f aca="false">AO255+AQ255+AS255+AU255+AW255</f>
        <v>0.0585003306697916</v>
      </c>
      <c r="J255" s="53" t="n">
        <f aca="false">ROUND(AP255+AR255+AT255+AV255+AX255,0)</f>
        <v>531422</v>
      </c>
      <c r="K255" s="54" t="n">
        <f aca="false">I255-DatosMinisterio!J255</f>
        <v>0</v>
      </c>
      <c r="L255" s="53" t="n">
        <f aca="false">J255-DatosMinisterio!K255</f>
        <v>0</v>
      </c>
      <c r="M255" s="54" t="n">
        <f aca="false">P288/P$310</f>
        <v>0.0560164711686665</v>
      </c>
      <c r="N255" s="53" t="n">
        <f aca="false">ROUND((N$277*M255),0)</f>
        <v>9668305</v>
      </c>
      <c r="O255" s="53" t="n">
        <f aca="false">N255-DatosMinisterio!L255</f>
        <v>-2</v>
      </c>
      <c r="P255" s="55" t="n">
        <f aca="false">N255+J255</f>
        <v>10199727</v>
      </c>
      <c r="Q255" s="53" t="n">
        <f aca="false">P255-DatosMinisterio!M255</f>
        <v>-2</v>
      </c>
      <c r="S255" s="55" t="n">
        <f aca="false">B255+DatosMinisterio!B255</f>
        <v>13386</v>
      </c>
      <c r="T255" s="55" t="n">
        <f aca="false">C255+DatosMinisterio!C255</f>
        <v>54</v>
      </c>
      <c r="U255" s="55" t="n">
        <f aca="false">D255+DatosMinisterio!D255</f>
        <v>552.623309754551</v>
      </c>
      <c r="V255" s="55" t="n">
        <f aca="false">E255+DatosMinisterio!E255</f>
        <v>398.712305996039</v>
      </c>
      <c r="W255" s="55" t="n">
        <f aca="false">F255+DatosMinisterio!F255</f>
        <v>113</v>
      </c>
      <c r="X255" s="55" t="n">
        <f aca="false">G255+DatosMinisterio!G255</f>
        <v>257</v>
      </c>
      <c r="Y255" s="55" t="n">
        <f aca="false">H255+DatosMinisterio!H255</f>
        <v>49</v>
      </c>
      <c r="Z255" s="55" t="n">
        <f aca="false">X255+0.33*Y255</f>
        <v>273.17</v>
      </c>
      <c r="AC255" s="61" t="n">
        <f aca="false">IF(T255&gt;0,S255/T255,0)</f>
        <v>247.888888888889</v>
      </c>
      <c r="AD255" s="62" t="n">
        <f aca="false">EXP((((AC255-AC$277)/AC$278+2)/4-1.9)^3)</f>
        <v>0.142471862465076</v>
      </c>
      <c r="AE255" s="63" t="n">
        <f aca="false">S255/U255</f>
        <v>24.2226481650682</v>
      </c>
      <c r="AF255" s="62" t="n">
        <f aca="false">EXP((((AE255-AE$277)/AE$278+2)/4-1.9)^3)</f>
        <v>0.194189147882749</v>
      </c>
      <c r="AG255" s="62" t="n">
        <f aca="false">V255/U255</f>
        <v>0.721490206725315</v>
      </c>
      <c r="AH255" s="62" t="n">
        <f aca="false">EXP((((AG255-AG$277)/AG$278+2)/4-1.9)^3)</f>
        <v>0.209394756645952</v>
      </c>
      <c r="AI255" s="62" t="n">
        <f aca="false">W255/U255</f>
        <v>0.204479250160818</v>
      </c>
      <c r="AJ255" s="62" t="n">
        <f aca="false">EXP((((AI255-AI$277)/AI$278+2)/4-1.9)^3)</f>
        <v>0.174214939202014</v>
      </c>
      <c r="AK255" s="62" t="n">
        <f aca="false">Z255/U255</f>
        <v>0.49431501563213</v>
      </c>
      <c r="AL255" s="62" t="n">
        <f aca="false">EXP((((AK255-AK$277)/AK$278+2)/4-1.9)^3)</f>
        <v>0.118985124302658</v>
      </c>
      <c r="AM255" s="62" t="n">
        <f aca="false">0.01*AD255+0.15*AF255+0.24*AH255+0.25*AJ255+0.35*AL255</f>
        <v>0.166006360708526</v>
      </c>
      <c r="AO255" s="54" t="n">
        <f aca="false">0.01*AD255/$AM$277</f>
        <v>0.000502068175567202</v>
      </c>
      <c r="AP255" s="53" t="n">
        <f aca="false">AO255*$J$277</f>
        <v>4560.82797437468</v>
      </c>
      <c r="AQ255" s="54" t="n">
        <f aca="false">0.15*AF255/$AM$277</f>
        <v>0.0102647838147347</v>
      </c>
      <c r="AR255" s="53" t="n">
        <f aca="false">AQ255*$J$277</f>
        <v>93246.1276205387</v>
      </c>
      <c r="AS255" s="54" t="n">
        <f aca="false">0.24*AH255/$AM$277</f>
        <v>0.0177096768369979</v>
      </c>
      <c r="AT255" s="53" t="n">
        <f aca="false">AS255*$J$277</f>
        <v>160876.138871113</v>
      </c>
      <c r="AU255" s="54" t="n">
        <f aca="false">0.25*AJ255/$AM$277</f>
        <v>0.0153482545901207</v>
      </c>
      <c r="AV255" s="53" t="n">
        <f aca="false">AU255*$J$277</f>
        <v>139424.787905278</v>
      </c>
      <c r="AW255" s="54" t="n">
        <f aca="false">0.35*AL255/$AM$277</f>
        <v>0.014675547252371</v>
      </c>
      <c r="AX255" s="53" t="n">
        <f aca="false">AW255*$J$277</f>
        <v>133313.859959866</v>
      </c>
    </row>
    <row r="256" customFormat="false" ht="13.8" hidden="false" customHeight="false" outlineLevel="0" collapsed="false">
      <c r="A256" s="60" t="s">
        <v>83</v>
      </c>
      <c r="B256" s="53"/>
      <c r="C256" s="53"/>
      <c r="D256" s="53"/>
      <c r="E256" s="53"/>
      <c r="F256" s="53"/>
      <c r="G256" s="53"/>
      <c r="H256" s="53"/>
      <c r="I256" s="54" t="n">
        <f aca="false">AO256+AQ256+AS256+AU256+AW256</f>
        <v>0.078822979630657</v>
      </c>
      <c r="J256" s="53" t="n">
        <f aca="false">ROUND(AP256+AR256+AT256+AV256+AX256,0)</f>
        <v>716034</v>
      </c>
      <c r="K256" s="54" t="n">
        <f aca="false">I256-DatosMinisterio!J256</f>
        <v>0</v>
      </c>
      <c r="L256" s="53" t="n">
        <f aca="false">J256-DatosMinisterio!K256</f>
        <v>0</v>
      </c>
      <c r="M256" s="54" t="n">
        <f aca="false">P289/P$310</f>
        <v>0.0552432572564914</v>
      </c>
      <c r="N256" s="53" t="n">
        <f aca="false">ROUND((N$277*M256),0)</f>
        <v>9534851</v>
      </c>
      <c r="O256" s="53" t="n">
        <f aca="false">N256-DatosMinisterio!L256</f>
        <v>0</v>
      </c>
      <c r="P256" s="55" t="n">
        <f aca="false">N256+J256</f>
        <v>10250885</v>
      </c>
      <c r="Q256" s="53" t="n">
        <f aca="false">P256-DatosMinisterio!M256</f>
        <v>0</v>
      </c>
      <c r="S256" s="55" t="n">
        <f aca="false">B256+DatosMinisterio!B256</f>
        <v>14130</v>
      </c>
      <c r="T256" s="55" t="n">
        <f aca="false">C256+DatosMinisterio!C256</f>
        <v>64</v>
      </c>
      <c r="U256" s="55" t="n">
        <f aca="false">D256+DatosMinisterio!D256</f>
        <v>527.336169117455</v>
      </c>
      <c r="V256" s="55" t="n">
        <f aca="false">E256+DatosMinisterio!E256</f>
        <v>288.252155443993</v>
      </c>
      <c r="W256" s="55" t="n">
        <f aca="false">F256+DatosMinisterio!F256</f>
        <v>100</v>
      </c>
      <c r="X256" s="55" t="n">
        <f aca="false">G256+DatosMinisterio!G256</f>
        <v>420</v>
      </c>
      <c r="Y256" s="55" t="n">
        <f aca="false">H256+DatosMinisterio!H256</f>
        <v>4</v>
      </c>
      <c r="Z256" s="55" t="n">
        <f aca="false">X256+0.33*Y256</f>
        <v>421.32</v>
      </c>
      <c r="AC256" s="61" t="n">
        <f aca="false">IF(T256&gt;0,S256/T256,0)</f>
        <v>220.78125</v>
      </c>
      <c r="AD256" s="62" t="n">
        <f aca="false">EXP((((AC256-AC$277)/AC$278+2)/4-1.9)^3)</f>
        <v>0.0893479985054107</v>
      </c>
      <c r="AE256" s="63" t="n">
        <f aca="false">S256/U256</f>
        <v>26.7950518616006</v>
      </c>
      <c r="AF256" s="62" t="n">
        <f aca="false">EXP((((AE256-AE$277)/AE$278+2)/4-1.9)^3)</f>
        <v>0.323209136810421</v>
      </c>
      <c r="AG256" s="62" t="n">
        <f aca="false">V256/U256</f>
        <v>0.546619352748758</v>
      </c>
      <c r="AH256" s="62" t="n">
        <f aca="false">EXP((((AG256-AG$277)/AG$278+2)/4-1.9)^3)</f>
        <v>0.0361500462115512</v>
      </c>
      <c r="AI256" s="62" t="n">
        <f aca="false">W256/U256</f>
        <v>0.189632355708426</v>
      </c>
      <c r="AJ256" s="62" t="n">
        <f aca="false">EXP((((AI256-AI$277)/AI$278+2)/4-1.9)^3)</f>
        <v>0.147697580900462</v>
      </c>
      <c r="AK256" s="62" t="n">
        <f aca="false">Z256/U256</f>
        <v>0.798959041070741</v>
      </c>
      <c r="AL256" s="62" t="n">
        <f aca="false">EXP((((AK256-AK$277)/AK$278+2)/4-1.9)^3)</f>
        <v>0.367716214979108</v>
      </c>
      <c r="AM256" s="62" t="n">
        <f aca="false">0.01*AD256+0.15*AF256+0.24*AH256+0.25*AJ256+0.35*AL256</f>
        <v>0.223675932065193</v>
      </c>
      <c r="AO256" s="54" t="n">
        <f aca="false">0.01*AD256/$AM$277</f>
        <v>0.000314860673708037</v>
      </c>
      <c r="AP256" s="53" t="n">
        <f aca="false">AO256*$J$277</f>
        <v>2860.21986367837</v>
      </c>
      <c r="AQ256" s="54" t="n">
        <f aca="false">0.15*AF256/$AM$277</f>
        <v>0.0170847441913138</v>
      </c>
      <c r="AR256" s="53" t="n">
        <f aca="false">AQ256*$J$277</f>
        <v>155199.200098174</v>
      </c>
      <c r="AS256" s="54" t="n">
        <f aca="false">0.24*AH256/$AM$277</f>
        <v>0.00305741006271509</v>
      </c>
      <c r="AT256" s="53" t="n">
        <f aca="false">AS256*$J$277</f>
        <v>27773.760659919</v>
      </c>
      <c r="AU256" s="54" t="n">
        <f aca="false">0.25*AJ256/$AM$277</f>
        <v>0.0130120877370718</v>
      </c>
      <c r="AV256" s="53" t="n">
        <f aca="false">AU256*$J$277</f>
        <v>118202.858982667</v>
      </c>
      <c r="AW256" s="54" t="n">
        <f aca="false">0.35*AL256/$AM$277</f>
        <v>0.0453538769658483</v>
      </c>
      <c r="AX256" s="53" t="n">
        <f aca="false">AW256*$J$277</f>
        <v>411998.2920218</v>
      </c>
    </row>
    <row r="257" customFormat="false" ht="13.8" hidden="false" customHeight="false" outlineLevel="0" collapsed="false">
      <c r="A257" s="60" t="s">
        <v>84</v>
      </c>
      <c r="B257" s="53"/>
      <c r="C257" s="53"/>
      <c r="D257" s="53"/>
      <c r="E257" s="53"/>
      <c r="F257" s="53"/>
      <c r="G257" s="53"/>
      <c r="H257" s="53"/>
      <c r="I257" s="54" t="n">
        <f aca="false">AO257+AQ257+AS257+AU257+AW257</f>
        <v>0.0408077141157917</v>
      </c>
      <c r="J257" s="53" t="n">
        <f aca="false">ROUND(AP257+AR257+AT257+AV257+AX257,0)</f>
        <v>370701</v>
      </c>
      <c r="K257" s="54" t="n">
        <f aca="false">I257-DatosMinisterio!J257</f>
        <v>0</v>
      </c>
      <c r="L257" s="53" t="n">
        <f aca="false">J257-DatosMinisterio!K257</f>
        <v>0</v>
      </c>
      <c r="M257" s="54" t="n">
        <f aca="false">P290/P$310</f>
        <v>0.0627290864247801</v>
      </c>
      <c r="N257" s="53" t="n">
        <f aca="false">ROUND((N$277*M257),0)</f>
        <v>10826886</v>
      </c>
      <c r="O257" s="53" t="n">
        <f aca="false">N257-DatosMinisterio!L257</f>
        <v>0</v>
      </c>
      <c r="P257" s="55" t="n">
        <f aca="false">N257+J257</f>
        <v>11197587</v>
      </c>
      <c r="Q257" s="53" t="n">
        <f aca="false">P257-DatosMinisterio!M257</f>
        <v>0</v>
      </c>
      <c r="S257" s="55" t="n">
        <f aca="false">B257+DatosMinisterio!B257</f>
        <v>17275</v>
      </c>
      <c r="T257" s="55" t="n">
        <f aca="false">C257+DatosMinisterio!C257</f>
        <v>64</v>
      </c>
      <c r="U257" s="55" t="n">
        <f aca="false">D257+DatosMinisterio!D257</f>
        <v>851.501519874431</v>
      </c>
      <c r="V257" s="55" t="n">
        <f aca="false">E257+DatosMinisterio!E257</f>
        <v>571.952884044852</v>
      </c>
      <c r="W257" s="55" t="n">
        <f aca="false">F257+DatosMinisterio!F257</f>
        <v>164</v>
      </c>
      <c r="X257" s="55" t="n">
        <f aca="false">G257+DatosMinisterio!G257</f>
        <v>367</v>
      </c>
      <c r="Y257" s="55" t="n">
        <f aca="false">H257+DatosMinisterio!H257</f>
        <v>25</v>
      </c>
      <c r="Z257" s="55" t="n">
        <f aca="false">X257+0.33*Y257</f>
        <v>375.25</v>
      </c>
      <c r="AC257" s="61" t="n">
        <f aca="false">IF(T257&gt;0,S257/T257,0)</f>
        <v>269.921875</v>
      </c>
      <c r="AD257" s="62" t="n">
        <f aca="false">EXP((((AC257-AC$277)/AC$278+2)/4-1.9)^3)</f>
        <v>0.198498931471174</v>
      </c>
      <c r="AE257" s="63" t="n">
        <f aca="false">S257/U257</f>
        <v>20.2876913273713</v>
      </c>
      <c r="AF257" s="62" t="n">
        <f aca="false">EXP((((AE257-AE$277)/AE$278+2)/4-1.9)^3)</f>
        <v>0.068375623932577</v>
      </c>
      <c r="AG257" s="62" t="n">
        <f aca="false">V257/U257</f>
        <v>0.671699193360449</v>
      </c>
      <c r="AH257" s="62" t="n">
        <f aca="false">EXP((((AG257-AG$277)/AG$278+2)/4-1.9)^3)</f>
        <v>0.138567029152402</v>
      </c>
      <c r="AI257" s="62" t="n">
        <f aca="false">W257/U257</f>
        <v>0.192600948057244</v>
      </c>
      <c r="AJ257" s="62" t="n">
        <f aca="false">EXP((((AI257-AI$277)/AI$278+2)/4-1.9)^3)</f>
        <v>0.152777090428914</v>
      </c>
      <c r="AK257" s="62" t="n">
        <f aca="false">Z257/U257</f>
        <v>0.440692108283421</v>
      </c>
      <c r="AL257" s="62" t="n">
        <f aca="false">EXP((((AK257-AK$277)/AK$278+2)/4-1.9)^3)</f>
        <v>0.0917381101774246</v>
      </c>
      <c r="AM257" s="62" t="n">
        <f aca="false">0.01*AD257+0.15*AF257+0.24*AH257+0.25*AJ257+0.35*AL257</f>
        <v>0.115800031070502</v>
      </c>
      <c r="AO257" s="54" t="n">
        <f aca="false">0.01*AD257/$AM$277</f>
        <v>0.000699506517648006</v>
      </c>
      <c r="AP257" s="53" t="n">
        <f aca="false">AO257*$J$277</f>
        <v>6354.37386634242</v>
      </c>
      <c r="AQ257" s="54" t="n">
        <f aca="false">0.15*AF257/$AM$277</f>
        <v>0.00361431627625908</v>
      </c>
      <c r="AR257" s="53" t="n">
        <f aca="false">AQ257*$J$277</f>
        <v>32832.7418131559</v>
      </c>
      <c r="AS257" s="54" t="n">
        <f aca="false">0.24*AH257/$AM$277</f>
        <v>0.0117193827861752</v>
      </c>
      <c r="AT257" s="53" t="n">
        <f aca="false">AS257*$J$277</f>
        <v>106459.822499621</v>
      </c>
      <c r="AU257" s="54" t="n">
        <f aca="false">0.25*AJ257/$AM$277</f>
        <v>0.0134595901487062</v>
      </c>
      <c r="AV257" s="53" t="n">
        <f aca="false">AU257*$J$277</f>
        <v>122268.007137649</v>
      </c>
      <c r="AW257" s="54" t="n">
        <f aca="false">0.35*AL257/$AM$277</f>
        <v>0.0113149183870032</v>
      </c>
      <c r="AX257" s="53" t="n">
        <f aca="false">AW257*$J$277</f>
        <v>102785.635135927</v>
      </c>
    </row>
    <row r="258" customFormat="false" ht="13.8" hidden="false" customHeight="false" outlineLevel="0" collapsed="false">
      <c r="A258" s="60" t="s">
        <v>85</v>
      </c>
      <c r="B258" s="53"/>
      <c r="C258" s="53"/>
      <c r="D258" s="53"/>
      <c r="E258" s="53"/>
      <c r="F258" s="53"/>
      <c r="G258" s="53"/>
      <c r="H258" s="53"/>
      <c r="I258" s="54" t="n">
        <f aca="false">AO258+AQ258+AS258+AU258+AW258</f>
        <v>0.0242657450092146</v>
      </c>
      <c r="J258" s="53" t="n">
        <f aca="false">ROUND(AP258+AR258+AT258+AV258+AX258,0)</f>
        <v>220432</v>
      </c>
      <c r="K258" s="54" t="n">
        <f aca="false">I258-DatosMinisterio!J258</f>
        <v>0</v>
      </c>
      <c r="L258" s="53" t="n">
        <f aca="false">J258-DatosMinisterio!K258</f>
        <v>0</v>
      </c>
      <c r="M258" s="54" t="n">
        <f aca="false">P291/P$310</f>
        <v>0.0481811685611855</v>
      </c>
      <c r="N258" s="53" t="n">
        <f aca="false">ROUND((N$277*M258),0)</f>
        <v>8315951</v>
      </c>
      <c r="O258" s="53" t="n">
        <f aca="false">N258-DatosMinisterio!L258</f>
        <v>1</v>
      </c>
      <c r="P258" s="55" t="n">
        <f aca="false">N258+J258</f>
        <v>8536383</v>
      </c>
      <c r="Q258" s="53" t="n">
        <f aca="false">P258-DatosMinisterio!M258</f>
        <v>1</v>
      </c>
      <c r="S258" s="55" t="n">
        <f aca="false">B258+DatosMinisterio!B258</f>
        <v>11648</v>
      </c>
      <c r="T258" s="55" t="n">
        <f aca="false">C258+DatosMinisterio!C258</f>
        <v>55</v>
      </c>
      <c r="U258" s="55" t="n">
        <f aca="false">D258+DatosMinisterio!D258</f>
        <v>860.151789492559</v>
      </c>
      <c r="V258" s="55" t="n">
        <f aca="false">E258+DatosMinisterio!E258</f>
        <v>441.562092522862</v>
      </c>
      <c r="W258" s="55" t="n">
        <f aca="false">F258+DatosMinisterio!F258</f>
        <v>158</v>
      </c>
      <c r="X258" s="55" t="n">
        <f aca="false">G258+DatosMinisterio!G258</f>
        <v>340</v>
      </c>
      <c r="Y258" s="55" t="n">
        <f aca="false">H258+DatosMinisterio!H258</f>
        <v>37</v>
      </c>
      <c r="Z258" s="55" t="n">
        <f aca="false">X258+0.33*Y258</f>
        <v>352.21</v>
      </c>
      <c r="AC258" s="61" t="n">
        <f aca="false">IF(T258&gt;0,S258/T258,0)</f>
        <v>211.781818181818</v>
      </c>
      <c r="AD258" s="62" t="n">
        <f aca="false">EXP((((AC258-AC$277)/AC$278+2)/4-1.9)^3)</f>
        <v>0.0753833260427436</v>
      </c>
      <c r="AE258" s="63" t="n">
        <f aca="false">S258/U258</f>
        <v>13.5417959275207</v>
      </c>
      <c r="AF258" s="62" t="n">
        <f aca="false">EXP((((AE258-AE$277)/AE$278+2)/4-1.9)^3)</f>
        <v>0.0046886398643196</v>
      </c>
      <c r="AG258" s="62" t="n">
        <f aca="false">V258/U258</f>
        <v>0.513353687008381</v>
      </c>
      <c r="AH258" s="62" t="n">
        <f aca="false">EXP((((AG258-AG$277)/AG$278+2)/4-1.9)^3)</f>
        <v>0.023314107030381</v>
      </c>
      <c r="AI258" s="62" t="n">
        <f aca="false">W258/U258</f>
        <v>0.183688509319048</v>
      </c>
      <c r="AJ258" s="62" t="n">
        <f aca="false">EXP((((AI258-AI$277)/AI$278+2)/4-1.9)^3)</f>
        <v>0.137861584077009</v>
      </c>
      <c r="AK258" s="62" t="n">
        <f aca="false">Z258/U258</f>
        <v>0.409474239666215</v>
      </c>
      <c r="AL258" s="62" t="n">
        <f aca="false">EXP((((AK258-AK$277)/AK$278+2)/4-1.9)^3)</f>
        <v>0.0781170920111215</v>
      </c>
      <c r="AM258" s="62" t="n">
        <f aca="false">0.01*AD258+0.15*AF258+0.24*AH258+0.25*AJ258+0.35*AL258</f>
        <v>0.0688588931505116</v>
      </c>
      <c r="AO258" s="54" t="n">
        <f aca="false">0.01*AD258/$AM$277</f>
        <v>0.000265649429435551</v>
      </c>
      <c r="AP258" s="53" t="n">
        <f aca="false">AO258*$J$277</f>
        <v>2413.18093459633</v>
      </c>
      <c r="AQ258" s="54" t="n">
        <f aca="false">0.15*AF258/$AM$277</f>
        <v>0.000247840186318996</v>
      </c>
      <c r="AR258" s="53" t="n">
        <f aca="false">AQ258*$J$277</f>
        <v>2251.40032757685</v>
      </c>
      <c r="AS258" s="54" t="n">
        <f aca="false">0.24*AH258/$AM$277</f>
        <v>0.00197180343894352</v>
      </c>
      <c r="AT258" s="53" t="n">
        <f aca="false">AS258*$J$277</f>
        <v>17912.0221554415</v>
      </c>
      <c r="AU258" s="54" t="n">
        <f aca="false">0.25*AJ258/$AM$277</f>
        <v>0.012145541021357</v>
      </c>
      <c r="AV258" s="53" t="n">
        <f aca="false">AU258*$J$277</f>
        <v>110331.078426829</v>
      </c>
      <c r="AW258" s="54" t="n">
        <f aca="false">0.35*AL258/$AM$277</f>
        <v>0.00963491093315954</v>
      </c>
      <c r="AX258" s="53" t="n">
        <f aca="false">AW258*$J$277</f>
        <v>87524.3113446069</v>
      </c>
    </row>
    <row r="259" customFormat="false" ht="13.8" hidden="false" customHeight="false" outlineLevel="0" collapsed="false">
      <c r="A259" s="60" t="s">
        <v>86</v>
      </c>
      <c r="B259" s="53"/>
      <c r="C259" s="53"/>
      <c r="D259" s="53"/>
      <c r="E259" s="53"/>
      <c r="F259" s="53"/>
      <c r="G259" s="53"/>
      <c r="H259" s="53"/>
      <c r="I259" s="54" t="n">
        <f aca="false">AO259+AQ259+AS259+AU259+AW259</f>
        <v>0.034552184635595</v>
      </c>
      <c r="J259" s="53" t="n">
        <f aca="false">ROUND(AP259+AR259+AT259+AV259+AX259,0)</f>
        <v>313875</v>
      </c>
      <c r="K259" s="54" t="n">
        <f aca="false">I259-DatosMinisterio!J259</f>
        <v>0</v>
      </c>
      <c r="L259" s="53" t="n">
        <f aca="false">J259-DatosMinisterio!K259</f>
        <v>0</v>
      </c>
      <c r="M259" s="54" t="n">
        <f aca="false">P292/P$310</f>
        <v>0.046912603144721</v>
      </c>
      <c r="N259" s="53" t="n">
        <f aca="false">ROUND((N$277*M259),0)</f>
        <v>8097000</v>
      </c>
      <c r="O259" s="53" t="n">
        <f aca="false">N259-DatosMinisterio!L259</f>
        <v>1</v>
      </c>
      <c r="P259" s="55" t="n">
        <f aca="false">N259+J259</f>
        <v>8410875</v>
      </c>
      <c r="Q259" s="53" t="n">
        <f aca="false">P259-DatosMinisterio!M259</f>
        <v>1</v>
      </c>
      <c r="S259" s="55" t="n">
        <f aca="false">B259+DatosMinisterio!B259</f>
        <v>9216</v>
      </c>
      <c r="T259" s="55" t="n">
        <f aca="false">C259+DatosMinisterio!C259</f>
        <v>49</v>
      </c>
      <c r="U259" s="55" t="n">
        <f aca="false">D259+DatosMinisterio!D259</f>
        <v>448.882388942995</v>
      </c>
      <c r="V259" s="55" t="n">
        <f aca="false">E259+DatosMinisterio!E259</f>
        <v>296.667099160314</v>
      </c>
      <c r="W259" s="55" t="n">
        <f aca="false">F259+DatosMinisterio!F259</f>
        <v>47.5</v>
      </c>
      <c r="X259" s="55" t="n">
        <f aca="false">G259+DatosMinisterio!G259</f>
        <v>220</v>
      </c>
      <c r="Y259" s="55" t="n">
        <f aca="false">H259+DatosMinisterio!H259</f>
        <v>25</v>
      </c>
      <c r="Z259" s="55" t="n">
        <f aca="false">X259+0.33*Y259</f>
        <v>228.25</v>
      </c>
      <c r="AC259" s="61" t="n">
        <f aca="false">IF(T259&gt;0,S259/T259,0)</f>
        <v>188.081632653061</v>
      </c>
      <c r="AD259" s="62" t="n">
        <f aca="false">EXP((((AC259-AC$277)/AC$278+2)/4-1.9)^3)</f>
        <v>0.0463990713646151</v>
      </c>
      <c r="AE259" s="63" t="n">
        <f aca="false">S259/U259</f>
        <v>20.5309903596382</v>
      </c>
      <c r="AF259" s="62" t="n">
        <f aca="false">EXP((((AE259-AE$277)/AE$278+2)/4-1.9)^3)</f>
        <v>0.0736772760583185</v>
      </c>
      <c r="AG259" s="62" t="n">
        <f aca="false">V259/U259</f>
        <v>0.660901622491562</v>
      </c>
      <c r="AH259" s="62" t="n">
        <f aca="false">EXP((((AG259-AG$277)/AG$278+2)/4-1.9)^3)</f>
        <v>0.125607348490555</v>
      </c>
      <c r="AI259" s="62" t="n">
        <f aca="false">W259/U259</f>
        <v>0.105818363941278</v>
      </c>
      <c r="AJ259" s="62" t="n">
        <f aca="false">EXP((((AI259-AI$277)/AI$278+2)/4-1.9)^3)</f>
        <v>0.0477087832651373</v>
      </c>
      <c r="AK259" s="62" t="n">
        <f aca="false">Z259/U259</f>
        <v>0.508485085675718</v>
      </c>
      <c r="AL259" s="62" t="n">
        <f aca="false">EXP((((AK259-AK$277)/AK$278+2)/4-1.9)^3)</f>
        <v>0.127029075551401</v>
      </c>
      <c r="AM259" s="62" t="n">
        <f aca="false">0.01*AD259+0.15*AF259+0.24*AH259+0.25*AJ259+0.35*AL259</f>
        <v>0.0980487180194018</v>
      </c>
      <c r="AO259" s="54" t="n">
        <f aca="false">0.01*AD259/$AM$277</f>
        <v>0.000163509458674727</v>
      </c>
      <c r="AP259" s="53" t="n">
        <f aca="false">AO259*$J$277</f>
        <v>1485.33316686737</v>
      </c>
      <c r="AQ259" s="54" t="n">
        <f aca="false">0.15*AF259/$AM$277</f>
        <v>0.00389456011853869</v>
      </c>
      <c r="AR259" s="53" t="n">
        <f aca="false">AQ259*$J$277</f>
        <v>35378.4995761751</v>
      </c>
      <c r="AS259" s="54" t="n">
        <f aca="false">0.24*AH259/$AM$277</f>
        <v>0.0106233106585427</v>
      </c>
      <c r="AT259" s="53" t="n">
        <f aca="false">AS259*$J$277</f>
        <v>96503.0145103654</v>
      </c>
      <c r="AU259" s="54" t="n">
        <f aca="false">0.25*AJ259/$AM$277</f>
        <v>0.00420312147220123</v>
      </c>
      <c r="AV259" s="53" t="n">
        <f aca="false">AU259*$J$277</f>
        <v>38181.4959063152</v>
      </c>
      <c r="AW259" s="54" t="n">
        <f aca="false">0.35*AL259/$AM$277</f>
        <v>0.0156676829276376</v>
      </c>
      <c r="AX259" s="53" t="n">
        <f aca="false">AW259*$J$277</f>
        <v>142326.500796977</v>
      </c>
    </row>
    <row r="260" customFormat="false" ht="13.8" hidden="false" customHeight="false" outlineLevel="0" collapsed="false">
      <c r="A260" s="60" t="s">
        <v>87</v>
      </c>
      <c r="B260" s="53"/>
      <c r="C260" s="53"/>
      <c r="D260" s="53"/>
      <c r="E260" s="53"/>
      <c r="F260" s="53"/>
      <c r="G260" s="53"/>
      <c r="H260" s="53"/>
      <c r="I260" s="54" t="n">
        <f aca="false">AO260+AQ260+AS260+AU260+AW260</f>
        <v>0.0135951501609844</v>
      </c>
      <c r="J260" s="53" t="n">
        <f aca="false">ROUND(AP260+AR260+AT260+AV260+AX260,0)</f>
        <v>123499</v>
      </c>
      <c r="K260" s="54" t="n">
        <f aca="false">I260-DatosMinisterio!J260</f>
        <v>0</v>
      </c>
      <c r="L260" s="53" t="n">
        <f aca="false">J260-DatosMinisterio!K260</f>
        <v>0</v>
      </c>
      <c r="M260" s="54" t="n">
        <f aca="false">P293/P$310</f>
        <v>0.0200697265296068</v>
      </c>
      <c r="N260" s="53" t="n">
        <f aca="false">ROUND((N$277*M260),0)</f>
        <v>3463986</v>
      </c>
      <c r="O260" s="53" t="n">
        <f aca="false">N260-DatosMinisterio!L260</f>
        <v>-1</v>
      </c>
      <c r="P260" s="55" t="n">
        <f aca="false">N260+J260</f>
        <v>3587485</v>
      </c>
      <c r="Q260" s="53" t="n">
        <f aca="false">P260-DatosMinisterio!M260</f>
        <v>-1</v>
      </c>
      <c r="S260" s="55" t="n">
        <f aca="false">B260+DatosMinisterio!B260</f>
        <v>15464</v>
      </c>
      <c r="T260" s="55" t="n">
        <f aca="false">C260+DatosMinisterio!C260</f>
        <v>65</v>
      </c>
      <c r="U260" s="55" t="n">
        <f aca="false">D260+DatosMinisterio!D260</f>
        <v>787.294757147325</v>
      </c>
      <c r="V260" s="55" t="n">
        <f aca="false">E260+DatosMinisterio!E260</f>
        <v>366.491462880141</v>
      </c>
      <c r="W260" s="55" t="n">
        <f aca="false">F260+DatosMinisterio!F260</f>
        <v>85</v>
      </c>
      <c r="X260" s="55" t="n">
        <f aca="false">G260+DatosMinisterio!G260</f>
        <v>220</v>
      </c>
      <c r="Y260" s="55" t="n">
        <f aca="false">H260+DatosMinisterio!H260</f>
        <v>27</v>
      </c>
      <c r="Z260" s="55" t="n">
        <f aca="false">X260+0.33*Y260</f>
        <v>228.91</v>
      </c>
      <c r="AC260" s="61" t="n">
        <f aca="false">IF(T260&gt;0,S260/T260,0)</f>
        <v>237.907692307692</v>
      </c>
      <c r="AD260" s="62" t="n">
        <f aca="false">EXP((((AC260-AC$277)/AC$278+2)/4-1.9)^3)</f>
        <v>0.120913304643431</v>
      </c>
      <c r="AE260" s="63" t="n">
        <f aca="false">S260/U260</f>
        <v>19.6419445952264</v>
      </c>
      <c r="AF260" s="62" t="n">
        <f aca="false">EXP((((AE260-AE$277)/AE$278+2)/4-1.9)^3)</f>
        <v>0.0556971148370235</v>
      </c>
      <c r="AG260" s="62" t="n">
        <f aca="false">V260/U260</f>
        <v>0.465507307845008</v>
      </c>
      <c r="AH260" s="62" t="n">
        <f aca="false">EXP((((AG260-AG$277)/AG$278+2)/4-1.9)^3)</f>
        <v>0.0116217816097012</v>
      </c>
      <c r="AI260" s="62" t="n">
        <f aca="false">W260/U260</f>
        <v>0.107964646313648</v>
      </c>
      <c r="AJ260" s="62" t="n">
        <f aca="false">EXP((((AI260-AI$277)/AI$278+2)/4-1.9)^3)</f>
        <v>0.0493286962542488</v>
      </c>
      <c r="AK260" s="62" t="n">
        <f aca="false">Z260/U260</f>
        <v>0.290755143384201</v>
      </c>
      <c r="AL260" s="62" t="n">
        <f aca="false">EXP((((AK260-AK$277)/AK$278+2)/4-1.9)^3)</f>
        <v>0.0396967121947408</v>
      </c>
      <c r="AM260" s="62" t="n">
        <f aca="false">0.01*AD260+0.15*AF260+0.24*AH260+0.25*AJ260+0.35*AL260</f>
        <v>0.0385789511900376</v>
      </c>
      <c r="AO260" s="54" t="n">
        <f aca="false">0.01*AD260/$AM$277</f>
        <v>0.000426096221483802</v>
      </c>
      <c r="AP260" s="53" t="n">
        <f aca="false">AO260*$J$277</f>
        <v>3870.6925897528</v>
      </c>
      <c r="AQ260" s="54" t="n">
        <f aca="false">0.15*AF260/$AM$277</f>
        <v>0.00294413384650979</v>
      </c>
      <c r="AR260" s="53" t="n">
        <f aca="false">AQ260*$J$277</f>
        <v>26744.7503365365</v>
      </c>
      <c r="AS260" s="54" t="n">
        <f aca="false">0.24*AH260/$AM$277</f>
        <v>0.000982918578644135</v>
      </c>
      <c r="AT260" s="53" t="n">
        <f aca="false">AS260*$J$277</f>
        <v>8928.91198480819</v>
      </c>
      <c r="AU260" s="54" t="n">
        <f aca="false">0.25*AJ260/$AM$277</f>
        <v>0.00434583504822755</v>
      </c>
      <c r="AV260" s="53" t="n">
        <f aca="false">AU260*$J$277</f>
        <v>39477.917590738</v>
      </c>
      <c r="AW260" s="54" t="n">
        <f aca="false">0.35*AL260/$AM$277</f>
        <v>0.00489616646611913</v>
      </c>
      <c r="AX260" s="53" t="n">
        <f aca="false">AW260*$J$277</f>
        <v>44477.1727677099</v>
      </c>
    </row>
    <row r="261" customFormat="false" ht="13.8" hidden="false" customHeight="false" outlineLevel="0" collapsed="false">
      <c r="A261" s="60" t="s">
        <v>88</v>
      </c>
      <c r="B261" s="53"/>
      <c r="C261" s="53"/>
      <c r="D261" s="53"/>
      <c r="E261" s="53"/>
      <c r="F261" s="53"/>
      <c r="G261" s="53"/>
      <c r="H261" s="53"/>
      <c r="I261" s="54" t="n">
        <f aca="false">AO261+AQ261+AS261+AU261+AW261</f>
        <v>0.0159984945053241</v>
      </c>
      <c r="J261" s="53" t="n">
        <f aca="false">ROUND(AP261+AR261+AT261+AV261+AX261,0)</f>
        <v>145332</v>
      </c>
      <c r="K261" s="54" t="n">
        <f aca="false">I261-DatosMinisterio!J261</f>
        <v>5.89805981832114E-017</v>
      </c>
      <c r="L261" s="53" t="n">
        <f aca="false">J261-DatosMinisterio!K261</f>
        <v>0</v>
      </c>
      <c r="M261" s="54" t="n">
        <f aca="false">P294/P$310</f>
        <v>0.0193052126044955</v>
      </c>
      <c r="N261" s="53" t="n">
        <f aca="false">ROUND((N$277*M261),0)</f>
        <v>3332032</v>
      </c>
      <c r="O261" s="53" t="n">
        <f aca="false">N261-DatosMinisterio!L261</f>
        <v>0</v>
      </c>
      <c r="P261" s="55" t="n">
        <f aca="false">N261+J261</f>
        <v>3477364</v>
      </c>
      <c r="Q261" s="53" t="n">
        <f aca="false">P261-DatosMinisterio!M261</f>
        <v>0</v>
      </c>
      <c r="S261" s="55" t="n">
        <f aca="false">B261+DatosMinisterio!B261</f>
        <v>6317</v>
      </c>
      <c r="T261" s="55" t="n">
        <f aca="false">C261+DatosMinisterio!C261</f>
        <v>52</v>
      </c>
      <c r="U261" s="55" t="n">
        <f aca="false">D261+DatosMinisterio!D261</f>
        <v>315.137275897253</v>
      </c>
      <c r="V261" s="55" t="n">
        <f aca="false">E261+DatosMinisterio!E261</f>
        <v>180.440299612668</v>
      </c>
      <c r="W261" s="55" t="n">
        <f aca="false">F261+DatosMinisterio!F261</f>
        <v>26.5</v>
      </c>
      <c r="X261" s="55" t="n">
        <f aca="false">G261+DatosMinisterio!G261</f>
        <v>93</v>
      </c>
      <c r="Y261" s="55" t="n">
        <f aca="false">H261+DatosMinisterio!H261</f>
        <v>13</v>
      </c>
      <c r="Z261" s="55" t="n">
        <f aca="false">X261+0.33*Y261</f>
        <v>97.29</v>
      </c>
      <c r="AC261" s="61" t="n">
        <f aca="false">IF(T261&gt;0,S261/T261,0)</f>
        <v>121.480769230769</v>
      </c>
      <c r="AD261" s="62" t="n">
        <f aca="false">EXP((((AC261-AC$277)/AC$278+2)/4-1.9)^3)</f>
        <v>0.00864374037958663</v>
      </c>
      <c r="AE261" s="63" t="n">
        <f aca="false">S261/U261</f>
        <v>20.0452326117701</v>
      </c>
      <c r="AF261" s="62" t="n">
        <f aca="false">EXP((((AE261-AE$277)/AE$278+2)/4-1.9)^3)</f>
        <v>0.0633827348204323</v>
      </c>
      <c r="AG261" s="62" t="n">
        <f aca="false">V261/U261</f>
        <v>0.572576821002599</v>
      </c>
      <c r="AH261" s="62" t="n">
        <f aca="false">EXP((((AG261-AG$277)/AG$278+2)/4-1.9)^3)</f>
        <v>0.0496593129737455</v>
      </c>
      <c r="AI261" s="62" t="n">
        <f aca="false">W261/U261</f>
        <v>0.0840903378521303</v>
      </c>
      <c r="AJ261" s="62" t="n">
        <f aca="false">EXP((((AI261-AI$277)/AI$278+2)/4-1.9)^3)</f>
        <v>0.0335512507488399</v>
      </c>
      <c r="AK261" s="62" t="n">
        <f aca="false">Z261/U261</f>
        <v>0.308722602627689</v>
      </c>
      <c r="AL261" s="62" t="n">
        <f aca="false">EXP((((AK261-AK$277)/AK$278+2)/4-1.9)^3)</f>
        <v>0.0442829282084569</v>
      </c>
      <c r="AM261" s="62" t="n">
        <f aca="false">0.01*AD261+0.15*AF261+0.24*AH261+0.25*AJ261+0.35*AL261</f>
        <v>0.0453989203007295</v>
      </c>
      <c r="AO261" s="54" t="n">
        <f aca="false">0.01*AD261/$AM$277</f>
        <v>3.04603792451959E-005</v>
      </c>
      <c r="AP261" s="53" t="n">
        <f aca="false">AO261*$J$277</f>
        <v>276.704552354078</v>
      </c>
      <c r="AQ261" s="54" t="n">
        <f aca="false">0.15*AF261/$AM$277</f>
        <v>0.00335039356015523</v>
      </c>
      <c r="AR261" s="53" t="n">
        <f aca="false">AQ261*$J$277</f>
        <v>30435.2464823285</v>
      </c>
      <c r="AS261" s="54" t="n">
        <f aca="false">0.24*AH261/$AM$277</f>
        <v>0.0041999637373889</v>
      </c>
      <c r="AT261" s="53" t="n">
        <f aca="false">AS261*$J$277</f>
        <v>38152.8107875035</v>
      </c>
      <c r="AU261" s="54" t="n">
        <f aca="false">0.25*AJ261/$AM$277</f>
        <v>0.00295584948494601</v>
      </c>
      <c r="AV261" s="53" t="n">
        <f aca="false">AU261*$J$277</f>
        <v>26851.1761450578</v>
      </c>
      <c r="AW261" s="54" t="n">
        <f aca="false">0.35*AL261/$AM$277</f>
        <v>0.00546182734358873</v>
      </c>
      <c r="AX261" s="53" t="n">
        <f aca="false">AW261*$J$277</f>
        <v>49615.6819971748</v>
      </c>
    </row>
    <row r="262" customFormat="false" ht="13.8" hidden="false" customHeight="false" outlineLevel="0" collapsed="false">
      <c r="A262" s="60" t="s">
        <v>89</v>
      </c>
      <c r="B262" s="53"/>
      <c r="C262" s="53"/>
      <c r="D262" s="53"/>
      <c r="E262" s="53"/>
      <c r="F262" s="53"/>
      <c r="G262" s="53"/>
      <c r="H262" s="53"/>
      <c r="I262" s="54" t="n">
        <f aca="false">AO262+AQ262+AS262+AU262+AW262</f>
        <v>0.02206234539676</v>
      </c>
      <c r="J262" s="53" t="n">
        <f aca="false">ROUND(AP262+AR262+AT262+AV262+AX262,0)</f>
        <v>200416</v>
      </c>
      <c r="K262" s="54" t="n">
        <f aca="false">I262-DatosMinisterio!J262</f>
        <v>1.45716771982052E-016</v>
      </c>
      <c r="L262" s="53" t="n">
        <f aca="false">J262-DatosMinisterio!K262</f>
        <v>0</v>
      </c>
      <c r="M262" s="54" t="n">
        <f aca="false">P295/P$310</f>
        <v>0.0206731688617086</v>
      </c>
      <c r="N262" s="53" t="n">
        <f aca="false">ROUND((N$277*M262),0)</f>
        <v>3568138</v>
      </c>
      <c r="O262" s="53" t="n">
        <f aca="false">N262-DatosMinisterio!L262</f>
        <v>-1</v>
      </c>
      <c r="P262" s="55" t="n">
        <f aca="false">N262+J262</f>
        <v>3768554</v>
      </c>
      <c r="Q262" s="53" t="n">
        <f aca="false">P262-DatosMinisterio!M262</f>
        <v>-1</v>
      </c>
      <c r="S262" s="55" t="n">
        <f aca="false">B262+DatosMinisterio!B262</f>
        <v>7507</v>
      </c>
      <c r="T262" s="55" t="n">
        <f aca="false">C262+DatosMinisterio!C262</f>
        <v>37</v>
      </c>
      <c r="U262" s="55" t="n">
        <f aca="false">D262+DatosMinisterio!D262</f>
        <v>309.016044239448</v>
      </c>
      <c r="V262" s="55" t="n">
        <f aca="false">E262+DatosMinisterio!E262</f>
        <v>138.95979020979</v>
      </c>
      <c r="W262" s="55" t="n">
        <f aca="false">F262+DatosMinisterio!F262</f>
        <v>26</v>
      </c>
      <c r="X262" s="55" t="n">
        <f aca="false">G262+DatosMinisterio!G262</f>
        <v>111</v>
      </c>
      <c r="Y262" s="55" t="n">
        <f aca="false">H262+DatosMinisterio!H262</f>
        <v>8</v>
      </c>
      <c r="Z262" s="55" t="n">
        <f aca="false">X262+0.33*Y262</f>
        <v>113.64</v>
      </c>
      <c r="AC262" s="61" t="n">
        <f aca="false">IF(T262&gt;0,S262/T262,0)</f>
        <v>202.891891891892</v>
      </c>
      <c r="AD262" s="62" t="n">
        <f aca="false">EXP((((AC262-AC$277)/AC$278+2)/4-1.9)^3)</f>
        <v>0.0632472908325486</v>
      </c>
      <c r="AE262" s="63" t="n">
        <f aca="false">S262/U262</f>
        <v>24.2932370015812</v>
      </c>
      <c r="AF262" s="62" t="n">
        <f aca="false">EXP((((AE262-AE$277)/AE$278+2)/4-1.9)^3)</f>
        <v>0.197261201471597</v>
      </c>
      <c r="AG262" s="62" t="n">
        <f aca="false">V262/U262</f>
        <v>0.449684709904946</v>
      </c>
      <c r="AH262" s="62" t="n">
        <f aca="false">EXP((((AG262-AG$277)/AG$278+2)/4-1.9)^3)</f>
        <v>0.00907063845878687</v>
      </c>
      <c r="AI262" s="62" t="n">
        <f aca="false">W262/U262</f>
        <v>0.0841380261144412</v>
      </c>
      <c r="AJ262" s="62" t="n">
        <f aca="false">EXP((((AI262-AI$277)/AI$278+2)/4-1.9)^3)</f>
        <v>0.033578134515631</v>
      </c>
      <c r="AK262" s="62" t="n">
        <f aca="false">Z262/U262</f>
        <v>0.367747895678658</v>
      </c>
      <c r="AL262" s="62" t="n">
        <f aca="false">EXP((((AK262-AK$277)/AK$278+2)/4-1.9)^3)</f>
        <v>0.0623233346370367</v>
      </c>
      <c r="AM262" s="62" t="n">
        <f aca="false">0.01*AD262+0.15*AF262+0.24*AH262+0.25*AJ262+0.35*AL262</f>
        <v>0.0626063071110445</v>
      </c>
      <c r="AO262" s="54" t="n">
        <f aca="false">0.01*AD262/$AM$277</f>
        <v>0.000222882268599877</v>
      </c>
      <c r="AP262" s="53" t="n">
        <f aca="false">AO262*$J$277</f>
        <v>2024.68058142504</v>
      </c>
      <c r="AQ262" s="54" t="n">
        <f aca="false">0.15*AF262/$AM$277</f>
        <v>0.0104271717045865</v>
      </c>
      <c r="AR262" s="53" t="n">
        <f aca="false">AQ262*$J$277</f>
        <v>94721.272365372</v>
      </c>
      <c r="AS262" s="54" t="n">
        <f aca="false">0.24*AH262/$AM$277</f>
        <v>0.000767154241985006</v>
      </c>
      <c r="AT262" s="53" t="n">
        <f aca="false">AS262*$J$277</f>
        <v>6968.8912736854</v>
      </c>
      <c r="AU262" s="54" t="n">
        <f aca="false">0.25*AJ262/$AM$277</f>
        <v>0.00295821793221546</v>
      </c>
      <c r="AV262" s="53" t="n">
        <f aca="false">AU262*$J$277</f>
        <v>26872.6913118978</v>
      </c>
      <c r="AW262" s="54" t="n">
        <f aca="false">0.35*AL262/$AM$277</f>
        <v>0.00768691924937318</v>
      </c>
      <c r="AX262" s="53" t="n">
        <f aca="false">AW262*$J$277</f>
        <v>69828.5971017652</v>
      </c>
    </row>
    <row r="263" customFormat="false" ht="13.8" hidden="false" customHeight="false" outlineLevel="0" collapsed="false">
      <c r="A263" s="60" t="s">
        <v>90</v>
      </c>
      <c r="B263" s="53"/>
      <c r="C263" s="53"/>
      <c r="D263" s="53"/>
      <c r="E263" s="53"/>
      <c r="F263" s="53"/>
      <c r="G263" s="53"/>
      <c r="H263" s="53"/>
      <c r="I263" s="54" t="n">
        <f aca="false">AO263+AQ263+AS263+AU263+AW263</f>
        <v>0.0416505873465859</v>
      </c>
      <c r="J263" s="53" t="n">
        <f aca="false">ROUND(AP263+AR263+AT263+AV263+AX263,0)</f>
        <v>378357</v>
      </c>
      <c r="K263" s="54" t="n">
        <f aca="false">I263-DatosMinisterio!J263</f>
        <v>-2.35922392732846E-016</v>
      </c>
      <c r="L263" s="53" t="n">
        <f aca="false">J263-DatosMinisterio!K263</f>
        <v>0</v>
      </c>
      <c r="M263" s="54" t="n">
        <f aca="false">P296/P$310</f>
        <v>0.0230282476227836</v>
      </c>
      <c r="N263" s="53" t="n">
        <f aca="false">ROUND((N$277*M263),0)</f>
        <v>3974619</v>
      </c>
      <c r="O263" s="53" t="n">
        <f aca="false">N263-DatosMinisterio!L263</f>
        <v>0</v>
      </c>
      <c r="P263" s="55" t="n">
        <f aca="false">N263+J263</f>
        <v>4352976</v>
      </c>
      <c r="Q263" s="53" t="n">
        <f aca="false">P263-DatosMinisterio!M263</f>
        <v>0</v>
      </c>
      <c r="S263" s="55" t="n">
        <f aca="false">B263+DatosMinisterio!B263</f>
        <v>10659</v>
      </c>
      <c r="T263" s="55" t="n">
        <f aca="false">C263+DatosMinisterio!C263</f>
        <v>55</v>
      </c>
      <c r="U263" s="55" t="n">
        <f aca="false">D263+DatosMinisterio!D263</f>
        <v>424.986300538114</v>
      </c>
      <c r="V263" s="55" t="n">
        <f aca="false">E263+DatosMinisterio!E263</f>
        <v>322.379133895233</v>
      </c>
      <c r="W263" s="55" t="n">
        <f aca="false">F263+DatosMinisterio!F263</f>
        <v>32</v>
      </c>
      <c r="X263" s="55" t="n">
        <f aca="false">G263+DatosMinisterio!G263</f>
        <v>97</v>
      </c>
      <c r="Y263" s="55" t="n">
        <f aca="false">H263+DatosMinisterio!H263</f>
        <v>10</v>
      </c>
      <c r="Z263" s="55" t="n">
        <f aca="false">X263+0.33*Y263</f>
        <v>100.3</v>
      </c>
      <c r="AC263" s="61" t="n">
        <f aca="false">IF(T263&gt;0,S263/T263,0)</f>
        <v>193.8</v>
      </c>
      <c r="AD263" s="62" t="n">
        <f aca="false">EXP((((AC263-AC$277)/AC$278+2)/4-1.9)^3)</f>
        <v>0.0524306419050345</v>
      </c>
      <c r="AE263" s="63" t="n">
        <f aca="false">S263/U263</f>
        <v>25.0808084554812</v>
      </c>
      <c r="AF263" s="62" t="n">
        <f aca="false">EXP((((AE263-AE$277)/AE$278+2)/4-1.9)^3)</f>
        <v>0.233436078750969</v>
      </c>
      <c r="AG263" s="62" t="n">
        <f aca="false">V263/U263</f>
        <v>0.758563590136998</v>
      </c>
      <c r="AH263" s="62" t="n">
        <f aca="false">EXP((((AG263-AG$277)/AG$278+2)/4-1.9)^3)</f>
        <v>0.27345608355167</v>
      </c>
      <c r="AI263" s="62" t="n">
        <f aca="false">W263/U263</f>
        <v>0.0752965447579884</v>
      </c>
      <c r="AJ263" s="62" t="n">
        <f aca="false">EXP((((AI263-AI$277)/AI$278+2)/4-1.9)^3)</f>
        <v>0.0288818284503308</v>
      </c>
      <c r="AK263" s="62" t="n">
        <f aca="false">Z263/U263</f>
        <v>0.23600760747582</v>
      </c>
      <c r="AL263" s="62" t="n">
        <f aca="false">EXP((((AK263-AK$277)/AK$278+2)/4-1.9)^3)</f>
        <v>0.0280063332648827</v>
      </c>
      <c r="AM263" s="62" t="n">
        <f aca="false">0.01*AD263+0.15*AF263+0.24*AH263+0.25*AJ263+0.35*AL263</f>
        <v>0.118191852039388</v>
      </c>
      <c r="AO263" s="54" t="n">
        <f aca="false">0.01*AD263/$AM$277</f>
        <v>0.000184764600319102</v>
      </c>
      <c r="AP263" s="53" t="n">
        <f aca="false">AO263*$J$277</f>
        <v>1678.41659523135</v>
      </c>
      <c r="AQ263" s="54" t="n">
        <f aca="false">0.15*AF263/$AM$277</f>
        <v>0.0123393655570541</v>
      </c>
      <c r="AR263" s="53" t="n">
        <f aca="false">AQ263*$J$277</f>
        <v>112091.796208889</v>
      </c>
      <c r="AS263" s="54" t="n">
        <f aca="false">0.24*AH263/$AM$277</f>
        <v>0.0231276988324951</v>
      </c>
      <c r="AT263" s="53" t="n">
        <f aca="false">AS263*$J$277</f>
        <v>210093.889537991</v>
      </c>
      <c r="AU263" s="54" t="n">
        <f aca="false">0.25*AJ263/$AM$277</f>
        <v>0.00254447556629945</v>
      </c>
      <c r="AV263" s="53" t="n">
        <f aca="false">AU263*$J$277</f>
        <v>23114.2221467851</v>
      </c>
      <c r="AW263" s="54" t="n">
        <f aca="false">0.35*AL263/$AM$277</f>
        <v>0.00345428279041815</v>
      </c>
      <c r="AX263" s="53" t="n">
        <f aca="false">AW263*$J$277</f>
        <v>31378.9846650645</v>
      </c>
    </row>
    <row r="264" customFormat="false" ht="13.8" hidden="false" customHeight="false" outlineLevel="0" collapsed="false">
      <c r="A264" s="60" t="s">
        <v>91</v>
      </c>
      <c r="B264" s="53"/>
      <c r="C264" s="53"/>
      <c r="D264" s="53"/>
      <c r="E264" s="53"/>
      <c r="F264" s="53"/>
      <c r="G264" s="53"/>
      <c r="H264" s="53"/>
      <c r="I264" s="54" t="n">
        <f aca="false">AO264+AQ264+AS264+AU264+AW264</f>
        <v>0.109033932130603</v>
      </c>
      <c r="J264" s="53" t="n">
        <f aca="false">ROUND(AP264+AR264+AT264+AV264+AX264,0)</f>
        <v>990473</v>
      </c>
      <c r="K264" s="54" t="n">
        <f aca="false">I264-DatosMinisterio!J264</f>
        <v>0</v>
      </c>
      <c r="L264" s="53" t="n">
        <f aca="false">J264-DatosMinisterio!K264</f>
        <v>0</v>
      </c>
      <c r="M264" s="54" t="n">
        <f aca="false">P297/P$310</f>
        <v>0.0285621875124999</v>
      </c>
      <c r="N264" s="53" t="n">
        <f aca="false">ROUND((N$277*M264),0)</f>
        <v>4929763</v>
      </c>
      <c r="O264" s="53" t="n">
        <f aca="false">N264-DatosMinisterio!L264</f>
        <v>-1</v>
      </c>
      <c r="P264" s="55" t="n">
        <f aca="false">N264+J264</f>
        <v>5920236</v>
      </c>
      <c r="Q264" s="53" t="n">
        <f aca="false">P264-DatosMinisterio!M264</f>
        <v>-1</v>
      </c>
      <c r="S264" s="55" t="n">
        <f aca="false">B264+DatosMinisterio!B264</f>
        <v>8289</v>
      </c>
      <c r="T264" s="55" t="n">
        <f aca="false">C264+DatosMinisterio!C264</f>
        <v>50</v>
      </c>
      <c r="U264" s="55" t="n">
        <f aca="false">D264+DatosMinisterio!D264</f>
        <v>305.556417280862</v>
      </c>
      <c r="V264" s="55" t="n">
        <f aca="false">E264+DatosMinisterio!E264</f>
        <v>200.360606060606</v>
      </c>
      <c r="W264" s="55" t="n">
        <f aca="false">F264+DatosMinisterio!F264</f>
        <v>77</v>
      </c>
      <c r="X264" s="55" t="n">
        <f aca="false">G264+DatosMinisterio!G264</f>
        <v>254</v>
      </c>
      <c r="Y264" s="55" t="n">
        <f aca="false">H264+DatosMinisterio!H264</f>
        <v>47</v>
      </c>
      <c r="Z264" s="55" t="n">
        <f aca="false">X264+0.33*Y264</f>
        <v>269.51</v>
      </c>
      <c r="AC264" s="61" t="n">
        <f aca="false">IF(T264&gt;0,S264/T264,0)</f>
        <v>165.78</v>
      </c>
      <c r="AD264" s="62" t="n">
        <f aca="false">EXP((((AC264-AC$277)/AC$278+2)/4-1.9)^3)</f>
        <v>0.0278938906425878</v>
      </c>
      <c r="AE264" s="63" t="n">
        <f aca="false">S264/U264</f>
        <v>27.1275598587115</v>
      </c>
      <c r="AF264" s="62" t="n">
        <f aca="false">EXP((((AE264-AE$277)/AE$278+2)/4-1.9)^3)</f>
        <v>0.342128763155555</v>
      </c>
      <c r="AG264" s="62" t="n">
        <f aca="false">V264/U264</f>
        <v>0.655723770567836</v>
      </c>
      <c r="AH264" s="62" t="n">
        <f aca="false">EXP((((AG264-AG$277)/AG$278+2)/4-1.9)^3)</f>
        <v>0.119694338446638</v>
      </c>
      <c r="AI264" s="62" t="n">
        <f aca="false">W264/U264</f>
        <v>0.251999289313642</v>
      </c>
      <c r="AJ264" s="62" t="n">
        <f aca="false">EXP((((AI264-AI$277)/AI$278+2)/4-1.9)^3)</f>
        <v>0.27712452898959</v>
      </c>
      <c r="AK264" s="62" t="n">
        <f aca="false">Z264/U264</f>
        <v>0.882030239778179</v>
      </c>
      <c r="AL264" s="62" t="n">
        <f aca="false">EXP((((AK264-AK$277)/AK$278+2)/4-1.9)^3)</f>
        <v>0.456570030998667</v>
      </c>
      <c r="AM264" s="62" t="n">
        <f aca="false">0.01*AD264+0.15*AF264+0.24*AH264+0.25*AJ264+0.35*AL264</f>
        <v>0.309405537703883</v>
      </c>
      <c r="AO264" s="54" t="n">
        <f aca="false">0.01*AD264/$AM$277</f>
        <v>9.82975483164474E-005</v>
      </c>
      <c r="AP264" s="53" t="n">
        <f aca="false">AO264*$J$277</f>
        <v>892.942891008022</v>
      </c>
      <c r="AQ264" s="54" t="n">
        <f aca="false">0.15*AF264/$AM$277</f>
        <v>0.0180848303259192</v>
      </c>
      <c r="AR264" s="53" t="n">
        <f aca="false">AQ264*$J$277</f>
        <v>164284.063551906</v>
      </c>
      <c r="AS264" s="54" t="n">
        <f aca="false">0.24*AH264/$AM$277</f>
        <v>0.0101232145783494</v>
      </c>
      <c r="AT264" s="53" t="n">
        <f aca="false">AS264*$J$277</f>
        <v>91960.1012101064</v>
      </c>
      <c r="AU264" s="54" t="n">
        <f aca="false">0.25*AJ264/$AM$277</f>
        <v>0.0244145412763221</v>
      </c>
      <c r="AV264" s="53" t="n">
        <f aca="false">AU264*$J$277</f>
        <v>221783.670531953</v>
      </c>
      <c r="AW264" s="54" t="n">
        <f aca="false">0.35*AL264/$AM$277</f>
        <v>0.0563130484016962</v>
      </c>
      <c r="AX264" s="53" t="n">
        <f aca="false">AW264*$J$277</f>
        <v>511552.293037929</v>
      </c>
    </row>
    <row r="265" customFormat="false" ht="13.8" hidden="false" customHeight="false" outlineLevel="0" collapsed="false">
      <c r="A265" s="60" t="s">
        <v>92</v>
      </c>
      <c r="B265" s="53"/>
      <c r="C265" s="53"/>
      <c r="D265" s="53"/>
      <c r="E265" s="53"/>
      <c r="F265" s="53"/>
      <c r="G265" s="53"/>
      <c r="H265" s="53"/>
      <c r="I265" s="54" t="n">
        <f aca="false">AO265+AQ265+AS265+AU265+AW265</f>
        <v>0.0088530232633254</v>
      </c>
      <c r="J265" s="53" t="n">
        <f aca="false">ROUND(AP265+AR265+AT265+AV265+AX265,0)</f>
        <v>80422</v>
      </c>
      <c r="K265" s="54" t="n">
        <f aca="false">I265-DatosMinisterio!J265</f>
        <v>5.89805981832114E-017</v>
      </c>
      <c r="L265" s="53" t="n">
        <f aca="false">J265-DatosMinisterio!K265</f>
        <v>0</v>
      </c>
      <c r="M265" s="54" t="n">
        <f aca="false">P298/P$310</f>
        <v>0.0101432737777541</v>
      </c>
      <c r="N265" s="53" t="n">
        <f aca="false">ROUND((N$277*M265),0)</f>
        <v>1750704</v>
      </c>
      <c r="O265" s="53" t="n">
        <f aca="false">N265-DatosMinisterio!L265</f>
        <v>0</v>
      </c>
      <c r="P265" s="55" t="n">
        <f aca="false">N265+J265</f>
        <v>1831126</v>
      </c>
      <c r="Q265" s="53" t="n">
        <f aca="false">P265-DatosMinisterio!M265</f>
        <v>0</v>
      </c>
      <c r="S265" s="55" t="n">
        <f aca="false">B265+DatosMinisterio!B265</f>
        <v>2583</v>
      </c>
      <c r="T265" s="55" t="n">
        <f aca="false">C265+DatosMinisterio!C265</f>
        <v>25</v>
      </c>
      <c r="U265" s="55" t="n">
        <f aca="false">D265+DatosMinisterio!D265</f>
        <v>167.113636363636</v>
      </c>
      <c r="V265" s="55" t="n">
        <f aca="false">E265+DatosMinisterio!E265</f>
        <v>67.6590909090909</v>
      </c>
      <c r="W265" s="55" t="n">
        <f aca="false">F265+DatosMinisterio!F265</f>
        <v>10</v>
      </c>
      <c r="X265" s="55" t="n">
        <f aca="false">G265+DatosMinisterio!G265</f>
        <v>47</v>
      </c>
      <c r="Y265" s="55" t="n">
        <f aca="false">H265+DatosMinisterio!H265</f>
        <v>21</v>
      </c>
      <c r="Z265" s="55" t="n">
        <f aca="false">X265+0.33*Y265</f>
        <v>53.93</v>
      </c>
      <c r="AC265" s="61" t="n">
        <f aca="false">IF(T265&gt;0,S265/T265,0)</f>
        <v>103.32</v>
      </c>
      <c r="AD265" s="62" t="n">
        <f aca="false">EXP((((AC265-AC$277)/AC$278+2)/4-1.9)^3)</f>
        <v>0.00500727957029387</v>
      </c>
      <c r="AE265" s="63" t="n">
        <f aca="false">S265/U265</f>
        <v>15.4565483476133</v>
      </c>
      <c r="AF265" s="62" t="n">
        <f aca="false">EXP((((AE265-AE$277)/AE$278+2)/4-1.9)^3)</f>
        <v>0.0113875895790582</v>
      </c>
      <c r="AG265" s="62" t="n">
        <f aca="false">V265/U265</f>
        <v>0.404868761049912</v>
      </c>
      <c r="AH265" s="62" t="n">
        <f aca="false">EXP((((AG265-AG$277)/AG$278+2)/4-1.9)^3)</f>
        <v>0.00427824719309021</v>
      </c>
      <c r="AI265" s="62" t="n">
        <f aca="false">W265/U265</f>
        <v>0.0598395212838299</v>
      </c>
      <c r="AJ265" s="62" t="n">
        <f aca="false">EXP((((AI265-AI$277)/AI$278+2)/4-1.9)^3)</f>
        <v>0.0219600470265145</v>
      </c>
      <c r="AK265" s="62" t="n">
        <f aca="false">Z265/U265</f>
        <v>0.322714538283694</v>
      </c>
      <c r="AL265" s="62" t="n">
        <f aca="false">EXP((((AK265-AK$277)/AK$278+2)/4-1.9)^3)</f>
        <v>0.0481349074771535</v>
      </c>
      <c r="AM265" s="62" t="n">
        <f aca="false">0.01*AD265+0.15*AF265+0.24*AH265+0.25*AJ265+0.35*AL265</f>
        <v>0.0251222199325357</v>
      </c>
      <c r="AO265" s="54" t="n">
        <f aca="false">0.01*AD265/$AM$277</f>
        <v>1.76455594453158E-005</v>
      </c>
      <c r="AP265" s="53" t="n">
        <f aca="false">AO265*$J$277</f>
        <v>160.293691291564</v>
      </c>
      <c r="AQ265" s="54" t="n">
        <f aca="false">0.15*AF265/$AM$277</f>
        <v>0.000601944786690844</v>
      </c>
      <c r="AR265" s="53" t="n">
        <f aca="false">AQ265*$J$277</f>
        <v>5468.11519982735</v>
      </c>
      <c r="AS265" s="54" t="n">
        <f aca="false">0.24*AH265/$AM$277</f>
        <v>0.000361835111977174</v>
      </c>
      <c r="AT265" s="53" t="n">
        <f aca="false">AS265*$J$277</f>
        <v>3286.93946584471</v>
      </c>
      <c r="AU265" s="54" t="n">
        <f aca="false">0.25*AJ265/$AM$277</f>
        <v>0.00193466986308871</v>
      </c>
      <c r="AV265" s="53" t="n">
        <f aca="false">AU265*$J$277</f>
        <v>17574.6977445567</v>
      </c>
      <c r="AW265" s="54" t="n">
        <f aca="false">0.35*AL265/$AM$277</f>
        <v>0.00593692794212336</v>
      </c>
      <c r="AX265" s="53" t="n">
        <f aca="false">AW265*$J$277</f>
        <v>53931.5343174119</v>
      </c>
    </row>
    <row r="266" customFormat="false" ht="13.8" hidden="false" customHeight="false" outlineLevel="0" collapsed="false">
      <c r="A266" s="60" t="s">
        <v>93</v>
      </c>
      <c r="B266" s="53"/>
      <c r="C266" s="53"/>
      <c r="D266" s="53"/>
      <c r="E266" s="53"/>
      <c r="F266" s="53"/>
      <c r="G266" s="53"/>
      <c r="H266" s="53"/>
      <c r="I266" s="54" t="n">
        <f aca="false">AO266+AQ266+AS266+AU266+AW266</f>
        <v>0.0930129809383014</v>
      </c>
      <c r="J266" s="53" t="n">
        <f aca="false">ROUND(AP266+AR266+AT266+AV266+AX266,0)</f>
        <v>844937</v>
      </c>
      <c r="K266" s="54" t="n">
        <f aca="false">I266-DatosMinisterio!J266</f>
        <v>3.33066907387547E-016</v>
      </c>
      <c r="L266" s="53" t="n">
        <f aca="false">J266-DatosMinisterio!K266</f>
        <v>0</v>
      </c>
      <c r="M266" s="54" t="n">
        <f aca="false">P299/P$310</f>
        <v>0.0620695854591797</v>
      </c>
      <c r="N266" s="53" t="n">
        <f aca="false">ROUND((N$277*M266),0)</f>
        <v>10713058</v>
      </c>
      <c r="O266" s="53" t="n">
        <f aca="false">N266-DatosMinisterio!L266</f>
        <v>0</v>
      </c>
      <c r="P266" s="55" t="n">
        <f aca="false">N266+J266</f>
        <v>11557995</v>
      </c>
      <c r="Q266" s="53" t="n">
        <f aca="false">P266-DatosMinisterio!M266</f>
        <v>0</v>
      </c>
      <c r="S266" s="55" t="n">
        <f aca="false">B266+DatosMinisterio!B266</f>
        <v>7229</v>
      </c>
      <c r="T266" s="55" t="n">
        <f aca="false">C266+DatosMinisterio!C266</f>
        <v>26</v>
      </c>
      <c r="U266" s="55" t="n">
        <f aca="false">D266+DatosMinisterio!D266</f>
        <v>342.322528562325</v>
      </c>
      <c r="V266" s="55" t="n">
        <f aca="false">E266+DatosMinisterio!E266</f>
        <v>315.254346744144</v>
      </c>
      <c r="W266" s="55" t="n">
        <f aca="false">F266+DatosMinisterio!F266</f>
        <v>73</v>
      </c>
      <c r="X266" s="55" t="n">
        <f aca="false">G266+DatosMinisterio!G266</f>
        <v>171</v>
      </c>
      <c r="Y266" s="55" t="n">
        <f aca="false">H266+DatosMinisterio!H266</f>
        <v>47</v>
      </c>
      <c r="Z266" s="55" t="n">
        <f aca="false">X266+0.33*Y266</f>
        <v>186.51</v>
      </c>
      <c r="AC266" s="61" t="n">
        <f aca="false">IF(T266&gt;0,S266/T266,0)</f>
        <v>278.038461538462</v>
      </c>
      <c r="AD266" s="62" t="n">
        <f aca="false">EXP((((AC266-AC$277)/AC$278+2)/4-1.9)^3)</f>
        <v>0.222016463888511</v>
      </c>
      <c r="AE266" s="63" t="n">
        <f aca="false">S266/U266</f>
        <v>21.1175116938991</v>
      </c>
      <c r="AF266" s="62" t="n">
        <f aca="false">EXP((((AE266-AE$277)/AE$278+2)/4-1.9)^3)</f>
        <v>0.0877064600036789</v>
      </c>
      <c r="AG266" s="62" t="n">
        <f aca="false">V266/U266</f>
        <v>0.920927839801076</v>
      </c>
      <c r="AH266" s="62" t="n">
        <f aca="false">EXP((((AG266-AG$277)/AG$278+2)/4-1.9)^3)</f>
        <v>0.618794649653555</v>
      </c>
      <c r="AI266" s="62" t="n">
        <f aca="false">W266/U266</f>
        <v>0.213249184348407</v>
      </c>
      <c r="AJ266" s="62" t="n">
        <f aca="false">EXP((((AI266-AI$277)/AI$278+2)/4-1.9)^3)</f>
        <v>0.19117873619716</v>
      </c>
      <c r="AK266" s="62" t="n">
        <f aca="false">Z266/U266</f>
        <v>0.544837059901662</v>
      </c>
      <c r="AL266" s="62" t="n">
        <f aca="false">EXP((((AK266-AK$277)/AK$278+2)/4-1.9)^3)</f>
        <v>0.149318167050126</v>
      </c>
      <c r="AM266" s="62" t="n">
        <f aca="false">0.01*AD266+0.15*AF266+0.24*AH266+0.25*AJ266+0.35*AL266</f>
        <v>0.263942892073124</v>
      </c>
      <c r="AO266" s="54" t="n">
        <f aca="false">0.01*AD266/$AM$277</f>
        <v>0.000782381861525183</v>
      </c>
      <c r="AP266" s="53" t="n">
        <f aca="false">AO266*$J$277</f>
        <v>7107.22020302554</v>
      </c>
      <c r="AQ266" s="54" t="n">
        <f aca="false">0.15*AF266/$AM$277</f>
        <v>0.00463613884148165</v>
      </c>
      <c r="AR266" s="53" t="n">
        <f aca="false">AQ266*$J$277</f>
        <v>42115.0607632655</v>
      </c>
      <c r="AS266" s="54" t="n">
        <f aca="false">0.24*AH266/$AM$277</f>
        <v>0.0523348982054831</v>
      </c>
      <c r="AT266" s="53" t="n">
        <f aca="false">AS266*$J$277</f>
        <v>475414.454425363</v>
      </c>
      <c r="AU266" s="54" t="n">
        <f aca="false">0.25*AJ266/$AM$277</f>
        <v>0.0168427571642927</v>
      </c>
      <c r="AV266" s="53" t="n">
        <f aca="false">AU266*$J$277</f>
        <v>153000.970343765</v>
      </c>
      <c r="AW266" s="54" t="n">
        <f aca="false">0.35*AL266/$AM$277</f>
        <v>0.0184168048655188</v>
      </c>
      <c r="AX266" s="53" t="n">
        <f aca="false">AW266*$J$277</f>
        <v>167299.747159567</v>
      </c>
    </row>
    <row r="267" customFormat="false" ht="13.8" hidden="false" customHeight="false" outlineLevel="0" collapsed="false">
      <c r="A267" s="60" t="s">
        <v>94</v>
      </c>
      <c r="B267" s="53"/>
      <c r="C267" s="53"/>
      <c r="D267" s="53"/>
      <c r="E267" s="53"/>
      <c r="F267" s="53"/>
      <c r="G267" s="53"/>
      <c r="H267" s="53"/>
      <c r="I267" s="54" t="n">
        <f aca="false">AO267+AQ267+AS267+AU267+AW267</f>
        <v>0.00375490856319918</v>
      </c>
      <c r="J267" s="53" t="n">
        <f aca="false">ROUND(AP267+AR267+AT267+AV267+AX267,0)</f>
        <v>34110</v>
      </c>
      <c r="K267" s="54" t="n">
        <f aca="false">I267-DatosMinisterio!J267</f>
        <v>-3.51281503885303E-017</v>
      </c>
      <c r="L267" s="53" t="n">
        <f aca="false">J267-DatosMinisterio!K267</f>
        <v>0</v>
      </c>
      <c r="M267" s="54" t="n">
        <f aca="false">P300/P$310</f>
        <v>0.00890982754534082</v>
      </c>
      <c r="N267" s="53" t="n">
        <f aca="false">ROUND((N$277*M267),0)</f>
        <v>1537814</v>
      </c>
      <c r="O267" s="53" t="n">
        <f aca="false">N267-DatosMinisterio!L267</f>
        <v>-1</v>
      </c>
      <c r="P267" s="55" t="n">
        <f aca="false">N267+J267</f>
        <v>1571924</v>
      </c>
      <c r="Q267" s="53" t="n">
        <f aca="false">P267-DatosMinisterio!M267</f>
        <v>-1</v>
      </c>
      <c r="S267" s="55" t="n">
        <f aca="false">B267+DatosMinisterio!B267</f>
        <v>2916</v>
      </c>
      <c r="T267" s="55" t="n">
        <f aca="false">C267+DatosMinisterio!C267</f>
        <v>24</v>
      </c>
      <c r="U267" s="55" t="n">
        <f aca="false">D267+DatosMinisterio!D267</f>
        <v>160.956442666591</v>
      </c>
      <c r="V267" s="55" t="n">
        <f aca="false">E267+DatosMinisterio!E267</f>
        <v>48.2368247694335</v>
      </c>
      <c r="W267" s="55" t="n">
        <f aca="false">F267+DatosMinisterio!F267</f>
        <v>3</v>
      </c>
      <c r="X267" s="55" t="n">
        <f aca="false">G267+DatosMinisterio!G267</f>
        <v>9</v>
      </c>
      <c r="Y267" s="55" t="n">
        <f aca="false">H267+DatosMinisterio!H267</f>
        <v>9</v>
      </c>
      <c r="Z267" s="55" t="n">
        <f aca="false">X267+0.33*Y267</f>
        <v>11.97</v>
      </c>
      <c r="AC267" s="61" t="n">
        <f aca="false">IF(T267&gt;0,S267/T267,0)</f>
        <v>121.5</v>
      </c>
      <c r="AD267" s="62" t="n">
        <f aca="false">EXP((((AC267-AC$277)/AC$278+2)/4-1.9)^3)</f>
        <v>0.00864855850249568</v>
      </c>
      <c r="AE267" s="63" t="n">
        <f aca="false">S267/U267</f>
        <v>18.1167025792206</v>
      </c>
      <c r="AF267" s="62" t="n">
        <f aca="false">EXP((((AE267-AE$277)/AE$278+2)/4-1.9)^3)</f>
        <v>0.0329368091689739</v>
      </c>
      <c r="AG267" s="62" t="n">
        <f aca="false">V267/U267</f>
        <v>0.299688685772911</v>
      </c>
      <c r="AH267" s="62" t="n">
        <f aca="false">EXP((((AG267-AG$277)/AG$278+2)/4-1.9)^3)</f>
        <v>0.000540405877315278</v>
      </c>
      <c r="AI267" s="62" t="n">
        <f aca="false">W267/U267</f>
        <v>0.0186385829004327</v>
      </c>
      <c r="AJ267" s="62" t="n">
        <f aca="false">EXP((((AI267-AI$277)/AI$278+2)/4-1.9)^3)</f>
        <v>0.00988217890103873</v>
      </c>
      <c r="AK267" s="62" t="n">
        <f aca="false">Z267/U267</f>
        <v>0.0743679457727265</v>
      </c>
      <c r="AL267" s="62" t="n">
        <f aca="false">EXP((((AK267-AK$277)/AK$278+2)/4-1.9)^3)</f>
        <v>0.00865158045697172</v>
      </c>
      <c r="AM267" s="62" t="n">
        <f aca="false">0.01*AD267+0.15*AF267+0.24*AH267+0.25*AJ267+0.35*AL267</f>
        <v>0.0106553022561265</v>
      </c>
      <c r="AO267" s="54" t="n">
        <f aca="false">0.01*AD267/$AM$277</f>
        <v>3.04773582201089E-005</v>
      </c>
      <c r="AP267" s="53" t="n">
        <f aca="false">AO267*$J$277</f>
        <v>276.858790737485</v>
      </c>
      <c r="AQ267" s="54" t="n">
        <f aca="false">0.15*AF267/$AM$277</f>
        <v>0.00174103048163549</v>
      </c>
      <c r="AR267" s="53" t="n">
        <f aca="false">AQ267*$J$277</f>
        <v>15815.6619186458</v>
      </c>
      <c r="AS267" s="54" t="n">
        <f aca="false">0.24*AH267/$AM$277</f>
        <v>4.57051246237733E-005</v>
      </c>
      <c r="AT267" s="53" t="n">
        <f aca="false">AS267*$J$277</f>
        <v>415.189054197451</v>
      </c>
      <c r="AU267" s="54" t="n">
        <f aca="false">0.25*AJ267/$AM$277</f>
        <v>0.000870615335131422</v>
      </c>
      <c r="AV267" s="53" t="n">
        <f aca="false">AU267*$J$277</f>
        <v>7908.74022417598</v>
      </c>
      <c r="AW267" s="54" t="n">
        <f aca="false">0.35*AL267/$AM$277</f>
        <v>0.00106708026358839</v>
      </c>
      <c r="AX267" s="53" t="n">
        <f aca="false">AW267*$J$277</f>
        <v>9693.4435479383</v>
      </c>
    </row>
    <row r="268" customFormat="false" ht="13.8" hidden="false" customHeight="false" outlineLevel="0" collapsed="false">
      <c r="A268" s="60" t="s">
        <v>95</v>
      </c>
      <c r="B268" s="53"/>
      <c r="C268" s="53"/>
      <c r="D268" s="53"/>
      <c r="E268" s="53"/>
      <c r="F268" s="53"/>
      <c r="G268" s="53"/>
      <c r="H268" s="53"/>
      <c r="I268" s="54" t="n">
        <f aca="false">AO268+AQ268+AS268+AU268+AW268</f>
        <v>0.0470416054081573</v>
      </c>
      <c r="J268" s="53" t="n">
        <f aca="false">ROUND(AP268+AR268+AT268+AV268+AX268,0)</f>
        <v>427330</v>
      </c>
      <c r="K268" s="54" t="n">
        <f aca="false">I268-DatosMinisterio!J268</f>
        <v>-3.12250225675825E-016</v>
      </c>
      <c r="L268" s="53" t="n">
        <f aca="false">J268-DatosMinisterio!K268</f>
        <v>0</v>
      </c>
      <c r="M268" s="54" t="n">
        <f aca="false">P301/P$310</f>
        <v>0.0404530768640621</v>
      </c>
      <c r="N268" s="53" t="n">
        <f aca="false">ROUND((N$277*M268),0)</f>
        <v>6982102</v>
      </c>
      <c r="O268" s="53" t="n">
        <f aca="false">N268-DatosMinisterio!L268</f>
        <v>1</v>
      </c>
      <c r="P268" s="55" t="n">
        <f aca="false">N268+J268</f>
        <v>7409432</v>
      </c>
      <c r="Q268" s="53" t="n">
        <f aca="false">P268-DatosMinisterio!M268</f>
        <v>1</v>
      </c>
      <c r="S268" s="55" t="n">
        <f aca="false">B268+DatosMinisterio!B268</f>
        <v>7669</v>
      </c>
      <c r="T268" s="55" t="n">
        <f aca="false">C268+DatosMinisterio!C268</f>
        <v>76</v>
      </c>
      <c r="U268" s="55" t="n">
        <f aca="false">D268+DatosMinisterio!D268</f>
        <v>333.141774891775</v>
      </c>
      <c r="V268" s="55" t="n">
        <f aca="false">E268+DatosMinisterio!E268</f>
        <v>265.353896103896</v>
      </c>
      <c r="W268" s="55" t="n">
        <f aca="false">F268+DatosMinisterio!F268</f>
        <v>25</v>
      </c>
      <c r="X268" s="55" t="n">
        <f aca="false">G268+DatosMinisterio!G268</f>
        <v>113</v>
      </c>
      <c r="Y268" s="55" t="n">
        <f aca="false">H268+DatosMinisterio!H268</f>
        <v>21</v>
      </c>
      <c r="Z268" s="55" t="n">
        <f aca="false">X268+0.33*Y268</f>
        <v>119.93</v>
      </c>
      <c r="AC268" s="61" t="n">
        <f aca="false">IF(T268&gt;0,S268/T268,0)</f>
        <v>100.907894736842</v>
      </c>
      <c r="AD268" s="62" t="n">
        <f aca="false">EXP((((AC268-AC$277)/AC$278+2)/4-1.9)^3)</f>
        <v>0.00464309137452622</v>
      </c>
      <c r="AE268" s="63" t="n">
        <f aca="false">S268/U268</f>
        <v>23.0202291576653</v>
      </c>
      <c r="AF268" s="62" t="n">
        <f aca="false">EXP((((AE268-AE$277)/AE$278+2)/4-1.9)^3)</f>
        <v>0.146306962003656</v>
      </c>
      <c r="AG268" s="62" t="n">
        <f aca="false">V268/U268</f>
        <v>0.796519428372798</v>
      </c>
      <c r="AH268" s="62" t="n">
        <f aca="false">EXP((((AG268-AG$277)/AG$278+2)/4-1.9)^3)</f>
        <v>0.347588863891735</v>
      </c>
      <c r="AI268" s="62" t="n">
        <f aca="false">W268/U268</f>
        <v>0.0750431254324725</v>
      </c>
      <c r="AJ268" s="62" t="n">
        <f aca="false">EXP((((AI268-AI$277)/AI$278+2)/4-1.9)^3)</f>
        <v>0.0287555208263016</v>
      </c>
      <c r="AK268" s="62" t="n">
        <f aca="false">Z268/U268</f>
        <v>0.359996881324657</v>
      </c>
      <c r="AL268" s="62" t="n">
        <f aca="false">EXP((((AK268-AK$277)/AK$278+2)/4-1.9)^3)</f>
        <v>0.0596778819752269</v>
      </c>
      <c r="AM268" s="62" t="n">
        <f aca="false">0.01*AD268+0.15*AF268+0.24*AH268+0.25*AJ268+0.35*AL268</f>
        <v>0.133489941446215</v>
      </c>
      <c r="AO268" s="54" t="n">
        <f aca="false">0.01*AD268/$AM$277</f>
        <v>1.63621670627884E-005</v>
      </c>
      <c r="AP268" s="53" t="n">
        <f aca="false">AO268*$J$277</f>
        <v>148.635250933902</v>
      </c>
      <c r="AQ268" s="54" t="n">
        <f aca="false">0.15*AF268/$AM$277</f>
        <v>0.00773374491794421</v>
      </c>
      <c r="AR268" s="53" t="n">
        <f aca="false">AQ268*$J$277</f>
        <v>70253.9652679435</v>
      </c>
      <c r="AS268" s="54" t="n">
        <f aca="false">0.24*AH268/$AM$277</f>
        <v>0.0293975195475884</v>
      </c>
      <c r="AT268" s="53" t="n">
        <f aca="false">AS268*$J$277</f>
        <v>267049.448769376</v>
      </c>
      <c r="AU268" s="54" t="n">
        <f aca="false">0.25*AJ268/$AM$277</f>
        <v>0.00253334792374966</v>
      </c>
      <c r="AV268" s="53" t="n">
        <f aca="false">AU268*$J$277</f>
        <v>23013.1377405237</v>
      </c>
      <c r="AW268" s="54" t="n">
        <f aca="false">0.35*AL268/$AM$277</f>
        <v>0.00736063085181226</v>
      </c>
      <c r="AX268" s="53" t="n">
        <f aca="false">AW268*$J$277</f>
        <v>66864.5668689615</v>
      </c>
    </row>
    <row r="269" customFormat="false" ht="13.8" hidden="false" customHeight="false" outlineLevel="0" collapsed="false">
      <c r="A269" s="60" t="s">
        <v>96</v>
      </c>
      <c r="B269" s="53"/>
      <c r="C269" s="53"/>
      <c r="D269" s="53"/>
      <c r="E269" s="53"/>
      <c r="F269" s="53"/>
      <c r="G269" s="53"/>
      <c r="H269" s="53"/>
      <c r="I269" s="54" t="n">
        <f aca="false">AO269+AQ269+AS269+AU269+AW269</f>
        <v>0.00624186371631796</v>
      </c>
      <c r="J269" s="53" t="n">
        <f aca="false">ROUND(AP269+AR269+AT269+AV269+AX269,0)</f>
        <v>56702</v>
      </c>
      <c r="K269" s="54" t="n">
        <f aca="false">I269-DatosMinisterio!J269</f>
        <v>3.03576608295941E-017</v>
      </c>
      <c r="L269" s="53" t="n">
        <f aca="false">J269-DatosMinisterio!K269</f>
        <v>0</v>
      </c>
      <c r="M269" s="54" t="n">
        <f aca="false">P302/P$310</f>
        <v>0.0130939575599332</v>
      </c>
      <c r="N269" s="53" t="n">
        <f aca="false">ROUND((N$277*M269),0)</f>
        <v>2259985</v>
      </c>
      <c r="O269" s="53" t="n">
        <f aca="false">N269-DatosMinisterio!L269</f>
        <v>0</v>
      </c>
      <c r="P269" s="55" t="n">
        <f aca="false">N269+J269</f>
        <v>2316687</v>
      </c>
      <c r="Q269" s="53" t="n">
        <f aca="false">P269-DatosMinisterio!M269</f>
        <v>0</v>
      </c>
      <c r="S269" s="55" t="n">
        <f aca="false">B269+DatosMinisterio!B269</f>
        <v>4207</v>
      </c>
      <c r="T269" s="55" t="n">
        <f aca="false">C269+DatosMinisterio!C269</f>
        <v>41</v>
      </c>
      <c r="U269" s="55" t="n">
        <f aca="false">D269+DatosMinisterio!D269</f>
        <v>280.220742590743</v>
      </c>
      <c r="V269" s="55" t="n">
        <f aca="false">E269+DatosMinisterio!E269</f>
        <v>147.692770562771</v>
      </c>
      <c r="W269" s="55" t="n">
        <f aca="false">F269+DatosMinisterio!F269</f>
        <v>15</v>
      </c>
      <c r="X269" s="55" t="n">
        <f aca="false">G269+DatosMinisterio!G269</f>
        <v>33</v>
      </c>
      <c r="Y269" s="55" t="n">
        <f aca="false">H269+DatosMinisterio!H269</f>
        <v>10</v>
      </c>
      <c r="Z269" s="55" t="n">
        <f aca="false">X269+0.33*Y269</f>
        <v>36.3</v>
      </c>
      <c r="AC269" s="61" t="n">
        <f aca="false">IF(T269&gt;0,S269/T269,0)</f>
        <v>102.609756097561</v>
      </c>
      <c r="AD269" s="62" t="n">
        <f aca="false">EXP((((AC269-AC$277)/AC$278+2)/4-1.9)^3)</f>
        <v>0.00489753570121412</v>
      </c>
      <c r="AE269" s="63" t="n">
        <f aca="false">S269/U269</f>
        <v>15.0131641259128</v>
      </c>
      <c r="AF269" s="62" t="n">
        <f aca="false">EXP((((AE269-AE$277)/AE$278+2)/4-1.9)^3)</f>
        <v>0.00936055097194893</v>
      </c>
      <c r="AG269" s="62" t="n">
        <f aca="false">V269/U269</f>
        <v>0.527058665241186</v>
      </c>
      <c r="AH269" s="62" t="n">
        <f aca="false">EXP((((AG269-AG$277)/AG$278+2)/4-1.9)^3)</f>
        <v>0.0280548816504858</v>
      </c>
      <c r="AI269" s="62" t="n">
        <f aca="false">W269/U269</f>
        <v>0.0535292279269533</v>
      </c>
      <c r="AJ269" s="62" t="n">
        <f aca="false">EXP((((AI269-AI$277)/AI$278+2)/4-1.9)^3)</f>
        <v>0.0195589198351079</v>
      </c>
      <c r="AK269" s="62" t="n">
        <f aca="false">Z269/U269</f>
        <v>0.129540731583227</v>
      </c>
      <c r="AL269" s="62" t="n">
        <f aca="false">EXP((((AK269-AK$277)/AK$278+2)/4-1.9)^3)</f>
        <v>0.0132473547477103</v>
      </c>
      <c r="AM269" s="62" t="n">
        <f aca="false">0.01*AD269+0.15*AF269+0.24*AH269+0.25*AJ269+0.35*AL269</f>
        <v>0.0177125337193967</v>
      </c>
      <c r="AO269" s="54" t="n">
        <f aca="false">0.01*AD269/$AM$277</f>
        <v>1.72588241056128E-005</v>
      </c>
      <c r="AP269" s="53" t="n">
        <f aca="false">AO269*$J$277</f>
        <v>156.780556140139</v>
      </c>
      <c r="AQ269" s="54" t="n">
        <f aca="false">0.15*AF269/$AM$277</f>
        <v>0.000494796095257989</v>
      </c>
      <c r="AR269" s="53" t="n">
        <f aca="false">AQ269*$J$277</f>
        <v>4494.76780780728</v>
      </c>
      <c r="AS269" s="54" t="n">
        <f aca="false">0.24*AH269/$AM$277</f>
        <v>0.00237275706273007</v>
      </c>
      <c r="AT269" s="53" t="n">
        <f aca="false">AS269*$J$277</f>
        <v>21554.317351162</v>
      </c>
      <c r="AU269" s="54" t="n">
        <f aca="false">0.25*AJ269/$AM$277</f>
        <v>0.00172313168154254</v>
      </c>
      <c r="AV269" s="53" t="n">
        <f aca="false">AU269*$J$277</f>
        <v>15653.0677687986</v>
      </c>
      <c r="AW269" s="54" t="n">
        <f aca="false">0.35*AL269/$AM$277</f>
        <v>0.00163392005268176</v>
      </c>
      <c r="AX269" s="53" t="n">
        <f aca="false">AW269*$J$277</f>
        <v>14842.6621060853</v>
      </c>
    </row>
    <row r="270" customFormat="false" ht="13.8" hidden="false" customHeight="false" outlineLevel="0" collapsed="false">
      <c r="A270" s="60" t="s">
        <v>97</v>
      </c>
      <c r="B270" s="53"/>
      <c r="C270" s="53"/>
      <c r="D270" s="53"/>
      <c r="E270" s="53"/>
      <c r="F270" s="53"/>
      <c r="G270" s="53"/>
      <c r="H270" s="53"/>
      <c r="I270" s="54" t="n">
        <f aca="false">AO270+AQ270+AS270+AU270+AW270</f>
        <v>0.00521718612328377</v>
      </c>
      <c r="J270" s="53" t="n">
        <f aca="false">ROUND(AP270+AR270+AT270+AV270+AX270,0)</f>
        <v>47393</v>
      </c>
      <c r="K270" s="54" t="n">
        <f aca="false">I270-DatosMinisterio!J270</f>
        <v>7.80625564189563E-017</v>
      </c>
      <c r="L270" s="53" t="n">
        <f aca="false">J270-DatosMinisterio!K270</f>
        <v>0</v>
      </c>
      <c r="M270" s="54" t="n">
        <f aca="false">P303/P$310</f>
        <v>0.0235337257648472</v>
      </c>
      <c r="N270" s="53" t="n">
        <f aca="false">ROUND((N$277*M270),0)</f>
        <v>4061863</v>
      </c>
      <c r="O270" s="53" t="n">
        <f aca="false">N270-DatosMinisterio!L270</f>
        <v>1</v>
      </c>
      <c r="P270" s="55" t="n">
        <f aca="false">N270+J270</f>
        <v>4109256</v>
      </c>
      <c r="Q270" s="53" t="n">
        <f aca="false">P270-DatosMinisterio!M270</f>
        <v>1</v>
      </c>
      <c r="S270" s="55" t="n">
        <f aca="false">B270+DatosMinisterio!B270</f>
        <v>4694</v>
      </c>
      <c r="T270" s="55" t="n">
        <f aca="false">C270+DatosMinisterio!C270</f>
        <v>25</v>
      </c>
      <c r="U270" s="55" t="n">
        <f aca="false">D270+DatosMinisterio!D270</f>
        <v>257.833957290384</v>
      </c>
      <c r="V270" s="55" t="n">
        <f aca="false">E270+DatosMinisterio!E270</f>
        <v>119.735173551928</v>
      </c>
      <c r="W270" s="55" t="n">
        <f aca="false">F270+DatosMinisterio!F270</f>
        <v>9</v>
      </c>
      <c r="X270" s="55" t="n">
        <f aca="false">G270+DatosMinisterio!G270</f>
        <v>18</v>
      </c>
      <c r="Y270" s="55" t="n">
        <f aca="false">H270+DatosMinisterio!H270</f>
        <v>5</v>
      </c>
      <c r="Z270" s="55" t="n">
        <f aca="false">X270+0.33*Y270</f>
        <v>19.65</v>
      </c>
      <c r="AC270" s="61" t="n">
        <f aca="false">IF(T270&gt;0,S270/T270,0)</f>
        <v>187.76</v>
      </c>
      <c r="AD270" s="62" t="n">
        <f aca="false">EXP((((AC270-AC$277)/AC$278+2)/4-1.9)^3)</f>
        <v>0.0460766833946405</v>
      </c>
      <c r="AE270" s="63" t="n">
        <f aca="false">S270/U270</f>
        <v>18.205515089362</v>
      </c>
      <c r="AF270" s="62" t="n">
        <f aca="false">EXP((((AE270-AE$277)/AE$278+2)/4-1.9)^3)</f>
        <v>0.0340148688563527</v>
      </c>
      <c r="AG270" s="62" t="n">
        <f aca="false">V270/U270</f>
        <v>0.464388689566894</v>
      </c>
      <c r="AH270" s="62" t="n">
        <f aca="false">EXP((((AG270-AG$277)/AG$278+2)/4-1.9)^3)</f>
        <v>0.0114232709208836</v>
      </c>
      <c r="AI270" s="62" t="n">
        <f aca="false">W270/U270</f>
        <v>0.0349061857273664</v>
      </c>
      <c r="AJ270" s="62" t="n">
        <f aca="false">EXP((((AI270-AI$277)/AI$278+2)/4-1.9)^3)</f>
        <v>0.0137096633918572</v>
      </c>
      <c r="AK270" s="62" t="n">
        <f aca="false">Z270/U270</f>
        <v>0.0762118388380833</v>
      </c>
      <c r="AL270" s="62" t="n">
        <f aca="false">EXP((((AK270-AK$277)/AK$278+2)/4-1.9)^3)</f>
        <v>0.00877945304652362</v>
      </c>
      <c r="AM270" s="62" t="n">
        <f aca="false">0.01*AD270+0.15*AF270+0.24*AH270+0.25*AJ270+0.35*AL270</f>
        <v>0.0148048065976589</v>
      </c>
      <c r="AO270" s="54" t="n">
        <f aca="false">0.01*AD270/$AM$277</f>
        <v>0.000162373369505192</v>
      </c>
      <c r="AP270" s="53" t="n">
        <f aca="false">AO270*$J$277</f>
        <v>1475.01284082809</v>
      </c>
      <c r="AQ270" s="54" t="n">
        <f aca="false">0.15*AF270/$AM$277</f>
        <v>0.00179801641391326</v>
      </c>
      <c r="AR270" s="53" t="n">
        <f aca="false">AQ270*$J$277</f>
        <v>16333.3267433176</v>
      </c>
      <c r="AS270" s="54" t="n">
        <f aca="false">0.24*AH270/$AM$277</f>
        <v>0.000966129427836536</v>
      </c>
      <c r="AT270" s="53" t="n">
        <f aca="false">AS270*$J$277</f>
        <v>8776.39797895074</v>
      </c>
      <c r="AU270" s="54" t="n">
        <f aca="false">0.25*AJ270/$AM$277</f>
        <v>0.00120781492704874</v>
      </c>
      <c r="AV270" s="53" t="n">
        <f aca="false">AU270*$J$277</f>
        <v>10971.8886303199</v>
      </c>
      <c r="AW270" s="54" t="n">
        <f aca="false">0.35*AL270/$AM$277</f>
        <v>0.00108285198498004</v>
      </c>
      <c r="AX270" s="53" t="n">
        <f aca="false">AW270*$J$277</f>
        <v>9836.71514256945</v>
      </c>
    </row>
    <row r="271" customFormat="false" ht="13.8" hidden="false" customHeight="false" outlineLevel="0" collapsed="false">
      <c r="A271" s="60" t="s">
        <v>98</v>
      </c>
      <c r="B271" s="53"/>
      <c r="C271" s="53"/>
      <c r="D271" s="53"/>
      <c r="E271" s="53"/>
      <c r="F271" s="53"/>
      <c r="G271" s="53"/>
      <c r="H271" s="53"/>
      <c r="I271" s="54" t="n">
        <f aca="false">AO271+AQ271+AS271+AU271+AW271</f>
        <v>0.0153774209197715</v>
      </c>
      <c r="J271" s="53" t="n">
        <f aca="false">ROUND(AP271+AR271+AT271+AV271+AX271,0)</f>
        <v>139690</v>
      </c>
      <c r="K271" s="54" t="n">
        <f aca="false">I271-DatosMinisterio!J271</f>
        <v>1.09287578986539E-016</v>
      </c>
      <c r="L271" s="53" t="n">
        <f aca="false">J271-DatosMinisterio!K271</f>
        <v>0</v>
      </c>
      <c r="M271" s="54" t="n">
        <f aca="false">P304/P$310</f>
        <v>0.0117015636641198</v>
      </c>
      <c r="N271" s="53" t="n">
        <f aca="false">ROUND((N$277*M271),0)</f>
        <v>2019661</v>
      </c>
      <c r="O271" s="53" t="n">
        <f aca="false">N271-DatosMinisterio!L271</f>
        <v>-1</v>
      </c>
      <c r="P271" s="55" t="n">
        <f aca="false">N271+J271</f>
        <v>2159351</v>
      </c>
      <c r="Q271" s="53" t="n">
        <f aca="false">P271-DatosMinisterio!M271</f>
        <v>-1</v>
      </c>
      <c r="S271" s="55" t="n">
        <f aca="false">B271+DatosMinisterio!B271</f>
        <v>7566</v>
      </c>
      <c r="T271" s="55" t="n">
        <f aca="false">C271+DatosMinisterio!C271</f>
        <v>50</v>
      </c>
      <c r="U271" s="55" t="n">
        <f aca="false">D271+DatosMinisterio!D271</f>
        <v>330.994906999121</v>
      </c>
      <c r="V271" s="55" t="n">
        <f aca="false">E271+DatosMinisterio!E271</f>
        <v>202.183098923218</v>
      </c>
      <c r="W271" s="55" t="n">
        <f aca="false">F271+DatosMinisterio!F271</f>
        <v>2</v>
      </c>
      <c r="X271" s="55" t="n">
        <f aca="false">G271+DatosMinisterio!G271</f>
        <v>10</v>
      </c>
      <c r="Y271" s="55" t="n">
        <f aca="false">H271+DatosMinisterio!H271</f>
        <v>2</v>
      </c>
      <c r="Z271" s="55" t="n">
        <f aca="false">X271+0.33*Y271</f>
        <v>10.66</v>
      </c>
      <c r="AC271" s="61" t="n">
        <f aca="false">IF(T271&gt;0,S271/T271,0)</f>
        <v>151.32</v>
      </c>
      <c r="AD271" s="62" t="n">
        <f aca="false">EXP((((AC271-AC$277)/AC$278+2)/4-1.9)^3)</f>
        <v>0.0194944871475109</v>
      </c>
      <c r="AE271" s="63" t="n">
        <f aca="false">S271/U271</f>
        <v>22.8583577572089</v>
      </c>
      <c r="AF271" s="62" t="n">
        <f aca="false">EXP((((AE271-AE$277)/AE$278+2)/4-1.9)^3)</f>
        <v>0.140508820132998</v>
      </c>
      <c r="AG271" s="62" t="n">
        <f aca="false">V271/U271</f>
        <v>0.610834471008205</v>
      </c>
      <c r="AH271" s="62" t="n">
        <f aca="false">EXP((((AG271-AG$277)/AG$278+2)/4-1.9)^3)</f>
        <v>0.0763417660283647</v>
      </c>
      <c r="AI271" s="62" t="n">
        <f aca="false">W271/U271</f>
        <v>0.0060423890449931</v>
      </c>
      <c r="AJ271" s="62" t="n">
        <f aca="false">EXP((((AI271-AI$277)/AI$278+2)/4-1.9)^3)</f>
        <v>0.00758451630088012</v>
      </c>
      <c r="AK271" s="62" t="n">
        <f aca="false">Z271/U271</f>
        <v>0.0322059336098132</v>
      </c>
      <c r="AL271" s="62" t="n">
        <f aca="false">EXP((((AK271-AK$277)/AK$278+2)/4-1.9)^3)</f>
        <v>0.00613451219121219</v>
      </c>
      <c r="AM271" s="62" t="n">
        <f aca="false">0.01*AD271+0.15*AF271+0.24*AH271+0.25*AJ271+0.35*AL271</f>
        <v>0.0436365000803766</v>
      </c>
      <c r="AO271" s="54" t="n">
        <f aca="false">0.01*AD271/$AM$277</f>
        <v>6.86982076771001E-005</v>
      </c>
      <c r="AP271" s="53" t="n">
        <f aca="false">AO271*$J$277</f>
        <v>624.060083093599</v>
      </c>
      <c r="AQ271" s="54" t="n">
        <f aca="false">0.15*AF271/$AM$277</f>
        <v>0.00742725676719851</v>
      </c>
      <c r="AR271" s="53" t="n">
        <f aca="false">AQ271*$J$277</f>
        <v>67469.8020810294</v>
      </c>
      <c r="AS271" s="54" t="n">
        <f aca="false">0.24*AH271/$AM$277</f>
        <v>0.00645664689595837</v>
      </c>
      <c r="AT271" s="53" t="n">
        <f aca="false">AS271*$J$277</f>
        <v>58652.7033912844</v>
      </c>
      <c r="AU271" s="54" t="n">
        <f aca="false">0.25*AJ271/$AM$277</f>
        <v>0.000668192335640312</v>
      </c>
      <c r="AV271" s="53" t="n">
        <f aca="false">AU271*$J$277</f>
        <v>6069.91330053578</v>
      </c>
      <c r="AW271" s="54" t="n">
        <f aca="false">0.35*AL271/$AM$277</f>
        <v>0.000756626713297212</v>
      </c>
      <c r="AX271" s="53" t="n">
        <f aca="false">AW271*$J$277</f>
        <v>6873.25835035565</v>
      </c>
    </row>
    <row r="272" customFormat="false" ht="13.8" hidden="false" customHeight="false" outlineLevel="0" collapsed="false">
      <c r="A272" s="60" t="s">
        <v>99</v>
      </c>
      <c r="B272" s="53"/>
      <c r="C272" s="53"/>
      <c r="D272" s="53"/>
      <c r="E272" s="53"/>
      <c r="F272" s="53"/>
      <c r="G272" s="53"/>
      <c r="H272" s="53"/>
      <c r="I272" s="54" t="n">
        <f aca="false">AO272+AQ272+AS272+AU272+AW272</f>
        <v>0.0390822738705291</v>
      </c>
      <c r="J272" s="53" t="n">
        <f aca="false">ROUND(AP272+AR272+AT272+AV272+AX272,0)</f>
        <v>355027</v>
      </c>
      <c r="K272" s="54" t="n">
        <f aca="false">I272-DatosMinisterio!J272</f>
        <v>0</v>
      </c>
      <c r="L272" s="53" t="n">
        <f aca="false">J272-DatosMinisterio!K272</f>
        <v>0</v>
      </c>
      <c r="M272" s="54" t="n">
        <f aca="false">P305/P$310</f>
        <v>0.01776067544551</v>
      </c>
      <c r="N272" s="53" t="n">
        <f aca="false">ROUND((N$277*M272),0)</f>
        <v>3065449</v>
      </c>
      <c r="O272" s="53" t="n">
        <f aca="false">N272-DatosMinisterio!L272</f>
        <v>0</v>
      </c>
      <c r="P272" s="55" t="n">
        <f aca="false">N272+J272</f>
        <v>3420476</v>
      </c>
      <c r="Q272" s="53" t="n">
        <f aca="false">P272-DatosMinisterio!M272</f>
        <v>0</v>
      </c>
      <c r="S272" s="55" t="n">
        <f aca="false">B272+DatosMinisterio!B272</f>
        <v>6744</v>
      </c>
      <c r="T272" s="55" t="n">
        <f aca="false">C272+DatosMinisterio!C272</f>
        <v>32</v>
      </c>
      <c r="U272" s="55" t="n">
        <f aca="false">D272+DatosMinisterio!D272</f>
        <v>220.654458305825</v>
      </c>
      <c r="V272" s="55" t="n">
        <f aca="false">E272+DatosMinisterio!E272</f>
        <v>138.878834868835</v>
      </c>
      <c r="W272" s="55" t="n">
        <f aca="false">F272+DatosMinisterio!F272</f>
        <v>5</v>
      </c>
      <c r="X272" s="55" t="n">
        <f aca="false">G272+DatosMinisterio!G272</f>
        <v>9</v>
      </c>
      <c r="Y272" s="55" t="n">
        <f aca="false">H272+DatosMinisterio!H272</f>
        <v>0</v>
      </c>
      <c r="Z272" s="55" t="n">
        <f aca="false">X272+0.33*Y272</f>
        <v>9</v>
      </c>
      <c r="AC272" s="61" t="n">
        <f aca="false">IF(T272&gt;0,S272/T272,0)</f>
        <v>210.75</v>
      </c>
      <c r="AD272" s="62" t="n">
        <f aca="false">EXP((((AC272-AC$277)/AC$278+2)/4-1.9)^3)</f>
        <v>0.0738920929789707</v>
      </c>
      <c r="AE272" s="63" t="n">
        <f aca="false">S272/U272</f>
        <v>30.5636244641515</v>
      </c>
      <c r="AF272" s="62" t="n">
        <f aca="false">EXP((((AE272-AE$277)/AE$278+2)/4-1.9)^3)</f>
        <v>0.553034234922802</v>
      </c>
      <c r="AG272" s="62" t="n">
        <f aca="false">V272/U272</f>
        <v>0.62939510008155</v>
      </c>
      <c r="AH272" s="62" t="n">
        <f aca="false">EXP((((AG272-AG$277)/AG$278+2)/4-1.9)^3)</f>
        <v>0.0925882731123439</v>
      </c>
      <c r="AI272" s="62" t="n">
        <f aca="false">W272/U272</f>
        <v>0.0226598639265654</v>
      </c>
      <c r="AJ272" s="62" t="n">
        <f aca="false">EXP((((AI272-AI$277)/AI$278+2)/4-1.9)^3)</f>
        <v>0.0107311778090198</v>
      </c>
      <c r="AK272" s="62" t="n">
        <f aca="false">Z272/U272</f>
        <v>0.0407877550678178</v>
      </c>
      <c r="AL272" s="62" t="n">
        <f aca="false">EXP((((AK272-AK$277)/AK$278+2)/4-1.9)^3)</f>
        <v>0.00658775409748449</v>
      </c>
      <c r="AM272" s="62" t="n">
        <f aca="false">0.01*AD272+0.15*AF272+0.24*AH272+0.25*AJ272+0.35*AL272</f>
        <v>0.110903750101547</v>
      </c>
      <c r="AO272" s="54" t="n">
        <f aca="false">0.01*AD272/$AM$277</f>
        <v>0.000260394352041883</v>
      </c>
      <c r="AP272" s="53" t="n">
        <f aca="false">AO272*$J$277</f>
        <v>2365.44338589098</v>
      </c>
      <c r="AQ272" s="54" t="n">
        <f aca="false">0.15*AF272/$AM$277</f>
        <v>0.0292332343260365</v>
      </c>
      <c r="AR272" s="53" t="n">
        <f aca="false">AQ272*$J$277</f>
        <v>265557.068509696</v>
      </c>
      <c r="AS272" s="54" t="n">
        <f aca="false">0.24*AH272/$AM$277</f>
        <v>0.00783070417798359</v>
      </c>
      <c r="AT272" s="53" t="n">
        <f aca="false">AS272*$J$277</f>
        <v>71134.7510398413</v>
      </c>
      <c r="AU272" s="54" t="n">
        <f aca="false">0.25*AJ272/$AM$277</f>
        <v>0.0009454117414908</v>
      </c>
      <c r="AV272" s="53" t="n">
        <f aca="false">AU272*$J$277</f>
        <v>8588.19683805349</v>
      </c>
      <c r="AW272" s="54" t="n">
        <f aca="false">0.35*AL272/$AM$277</f>
        <v>0.000812529272976307</v>
      </c>
      <c r="AX272" s="53" t="n">
        <f aca="false">AW272*$J$277</f>
        <v>7381.08173058788</v>
      </c>
    </row>
    <row r="273" customFormat="false" ht="13.8" hidden="false" customHeight="false" outlineLevel="0" collapsed="false">
      <c r="A273" s="60" t="s">
        <v>100</v>
      </c>
      <c r="B273" s="53"/>
      <c r="C273" s="53"/>
      <c r="D273" s="53"/>
      <c r="E273" s="53"/>
      <c r="F273" s="53"/>
      <c r="G273" s="53"/>
      <c r="H273" s="53"/>
      <c r="I273" s="54" t="n">
        <f aca="false">AO273+AQ273+AS273+AU273+AW273</f>
        <v>0.00712143273703491</v>
      </c>
      <c r="J273" s="53" t="n">
        <f aca="false">ROUND(AP273+AR273+AT273+AV273+AX273,0)</f>
        <v>64692</v>
      </c>
      <c r="K273" s="54" t="n">
        <f aca="false">I273-DatosMinisterio!J273</f>
        <v>0</v>
      </c>
      <c r="L273" s="53" t="n">
        <f aca="false">J273-DatosMinisterio!K273</f>
        <v>0</v>
      </c>
      <c r="M273" s="54" t="n">
        <f aca="false">P306/P$310</f>
        <v>0.0137346769118596</v>
      </c>
      <c r="N273" s="53" t="n">
        <f aca="false">ROUND((N$277*M273),0)</f>
        <v>2370572</v>
      </c>
      <c r="O273" s="53" t="n">
        <f aca="false">N273-DatosMinisterio!L273</f>
        <v>1</v>
      </c>
      <c r="P273" s="55" t="n">
        <f aca="false">N273+J273</f>
        <v>2435264</v>
      </c>
      <c r="Q273" s="53" t="n">
        <f aca="false">P273-DatosMinisterio!M273</f>
        <v>1</v>
      </c>
      <c r="S273" s="55" t="n">
        <f aca="false">B273+DatosMinisterio!B273</f>
        <v>3851</v>
      </c>
      <c r="T273" s="55" t="n">
        <f aca="false">C273+DatosMinisterio!C273</f>
        <v>35</v>
      </c>
      <c r="U273" s="55" t="n">
        <f aca="false">D273+DatosMinisterio!D273</f>
        <v>308.046666666667</v>
      </c>
      <c r="V273" s="55" t="n">
        <f aca="false">E273+DatosMinisterio!E273</f>
        <v>155.727272727273</v>
      </c>
      <c r="W273" s="55" t="n">
        <f aca="false">F273+DatosMinisterio!F273</f>
        <v>28</v>
      </c>
      <c r="X273" s="55" t="n">
        <f aca="false">G273+DatosMinisterio!G273</f>
        <v>42</v>
      </c>
      <c r="Y273" s="55" t="n">
        <f aca="false">H273+DatosMinisterio!H273</f>
        <v>11</v>
      </c>
      <c r="Z273" s="55" t="n">
        <f aca="false">X273+0.33*Y273</f>
        <v>45.63</v>
      </c>
      <c r="AC273" s="61" t="n">
        <f aca="false">IF(T273&gt;0,S273/T273,0)</f>
        <v>110.028571428571</v>
      </c>
      <c r="AD273" s="62" t="n">
        <f aca="false">EXP((((AC273-AC$277)/AC$278+2)/4-1.9)^3)</f>
        <v>0.00615448391495599</v>
      </c>
      <c r="AE273" s="63" t="n">
        <f aca="false">S273/U273</f>
        <v>12.5013526089121</v>
      </c>
      <c r="AF273" s="62" t="n">
        <f aca="false">EXP((((AE273-AE$277)/AE$278+2)/4-1.9)^3)</f>
        <v>0.00276535243201979</v>
      </c>
      <c r="AG273" s="62" t="n">
        <f aca="false">V273/U273</f>
        <v>0.505531432663686</v>
      </c>
      <c r="AH273" s="62" t="n">
        <f aca="false">EXP((((AG273-AG$277)/AG$278+2)/4-1.9)^3)</f>
        <v>0.0209177575732864</v>
      </c>
      <c r="AI273" s="62" t="n">
        <f aca="false">W273/U273</f>
        <v>0.090895318891077</v>
      </c>
      <c r="AJ273" s="62" t="n">
        <f aca="false">EXP((((AI273-AI$277)/AI$278+2)/4-1.9)^3)</f>
        <v>0.0375659812486351</v>
      </c>
      <c r="AK273" s="62" t="n">
        <f aca="false">Z273/U273</f>
        <v>0.148126907178566</v>
      </c>
      <c r="AL273" s="62" t="n">
        <f aca="false">EXP((((AK273-AK$277)/AK$278+2)/4-1.9)^3)</f>
        <v>0.0152010899437514</v>
      </c>
      <c r="AM273" s="62" t="n">
        <f aca="false">0.01*AD273+0.15*AF273+0.24*AH273+0.25*AJ273+0.35*AL273</f>
        <v>0.020208486314013</v>
      </c>
      <c r="AO273" s="54" t="n">
        <f aca="false">0.01*AD273/$AM$277</f>
        <v>2.16882860747123E-005</v>
      </c>
      <c r="AP273" s="53" t="n">
        <f aca="false">AO273*$J$277</f>
        <v>197.018147453859</v>
      </c>
      <c r="AQ273" s="54" t="n">
        <f aca="false">0.15*AF273/$AM$277</f>
        <v>0.000146175752845742</v>
      </c>
      <c r="AR273" s="53" t="n">
        <f aca="false">AQ273*$J$277</f>
        <v>1327.8723790867</v>
      </c>
      <c r="AS273" s="54" t="n">
        <f aca="false">0.24*AH273/$AM$277</f>
        <v>0.00176913086416928</v>
      </c>
      <c r="AT273" s="53" t="n">
        <f aca="false">AS273*$J$277</f>
        <v>16070.9280697137</v>
      </c>
      <c r="AU273" s="54" t="n">
        <f aca="false">0.25*AJ273/$AM$277</f>
        <v>0.00330954536260049</v>
      </c>
      <c r="AV273" s="53" t="n">
        <f aca="false">AU273*$J$277</f>
        <v>30064.1781470373</v>
      </c>
      <c r="AW273" s="54" t="n">
        <f aca="false">0.35*AL273/$AM$277</f>
        <v>0.00187489247134468</v>
      </c>
      <c r="AX273" s="53" t="n">
        <f aca="false">AW273*$J$277</f>
        <v>17031.6750759853</v>
      </c>
    </row>
    <row r="274" customFormat="false" ht="13.8" hidden="false" customHeight="false" outlineLevel="0" collapsed="false">
      <c r="A274" s="60" t="s">
        <v>101</v>
      </c>
      <c r="B274" s="53"/>
      <c r="C274" s="53"/>
      <c r="D274" s="53"/>
      <c r="E274" s="53"/>
      <c r="F274" s="53"/>
      <c r="G274" s="53"/>
      <c r="H274" s="53"/>
      <c r="I274" s="54" t="n">
        <f aca="false">AO274+AQ274+AS274+AU274+AW274</f>
        <v>0.0153479155235068</v>
      </c>
      <c r="J274" s="53" t="n">
        <f aca="false">ROUND(AP274+AR274+AT274+AV274+AX274,0)</f>
        <v>139422</v>
      </c>
      <c r="K274" s="54" t="n">
        <f aca="false">I274-DatosMinisterio!J274</f>
        <v>5.89805981832114E-017</v>
      </c>
      <c r="L274" s="53" t="n">
        <f aca="false">J274-DatosMinisterio!K274</f>
        <v>0</v>
      </c>
      <c r="M274" s="54" t="n">
        <f aca="false">P307/P$310</f>
        <v>0.00978033032802558</v>
      </c>
      <c r="N274" s="53" t="n">
        <f aca="false">ROUND((N$277*M274),0)</f>
        <v>1688061</v>
      </c>
      <c r="O274" s="53" t="n">
        <f aca="false">N274-DatosMinisterio!L274</f>
        <v>-1</v>
      </c>
      <c r="P274" s="55" t="n">
        <f aca="false">N274+J274</f>
        <v>1827483</v>
      </c>
      <c r="Q274" s="53" t="n">
        <f aca="false">P274-DatosMinisterio!M274</f>
        <v>-1</v>
      </c>
      <c r="S274" s="55" t="n">
        <f aca="false">B274+DatosMinisterio!B274</f>
        <v>5548</v>
      </c>
      <c r="T274" s="55" t="n">
        <f aca="false">C274+DatosMinisterio!C274</f>
        <v>20</v>
      </c>
      <c r="U274" s="55" t="n">
        <f aca="false">D274+DatosMinisterio!D274</f>
        <v>295.712737210443</v>
      </c>
      <c r="V274" s="55" t="n">
        <f aca="false">E274+DatosMinisterio!E274</f>
        <v>189.940009937716</v>
      </c>
      <c r="W274" s="55" t="n">
        <f aca="false">F274+DatosMinisterio!F274</f>
        <v>11</v>
      </c>
      <c r="X274" s="55" t="n">
        <f aca="false">G274+DatosMinisterio!G274</f>
        <v>48</v>
      </c>
      <c r="Y274" s="55" t="n">
        <f aca="false">H274+DatosMinisterio!H274</f>
        <v>8</v>
      </c>
      <c r="Z274" s="55" t="n">
        <f aca="false">X274+0.33*Y274</f>
        <v>50.64</v>
      </c>
      <c r="AC274" s="61" t="n">
        <f aca="false">IF(T274&gt;0,S274/T274,0)</f>
        <v>277.4</v>
      </c>
      <c r="AD274" s="62" t="n">
        <f aca="false">EXP((((AC274-AC$277)/AC$278+2)/4-1.9)^3)</f>
        <v>0.220112204086237</v>
      </c>
      <c r="AE274" s="63" t="n">
        <f aca="false">S274/U274</f>
        <v>18.7614509010878</v>
      </c>
      <c r="AF274" s="62" t="n">
        <f aca="false">EXP((((AE274-AE$277)/AE$278+2)/4-1.9)^3)</f>
        <v>0.0414218893228391</v>
      </c>
      <c r="AG274" s="62" t="n">
        <f aca="false">V274/U274</f>
        <v>0.642312575810848</v>
      </c>
      <c r="AH274" s="62" t="n">
        <f aca="false">EXP((((AG274-AG$277)/AG$278+2)/4-1.9)^3)</f>
        <v>0.105276114958319</v>
      </c>
      <c r="AI274" s="62" t="n">
        <f aca="false">W274/U274</f>
        <v>0.0371982624210464</v>
      </c>
      <c r="AJ274" s="62" t="n">
        <f aca="false">EXP((((AI274-AI$277)/AI$278+2)/4-1.9)^3)</f>
        <v>0.0143384296417458</v>
      </c>
      <c r="AK274" s="62" t="n">
        <f aca="false">Z274/U274</f>
        <v>0.171247273545617</v>
      </c>
      <c r="AL274" s="62" t="n">
        <f aca="false">EXP((((AK274-AK$277)/AK$278+2)/4-1.9)^3)</f>
        <v>0.0179642634046057</v>
      </c>
      <c r="AM274" s="62" t="n">
        <f aca="false">0.01*AD274+0.15*AF274+0.24*AH274+0.25*AJ274+0.35*AL274</f>
        <v>0.0435527726313332</v>
      </c>
      <c r="AO274" s="54" t="n">
        <f aca="false">0.01*AD274/$AM$277</f>
        <v>0.00077567128563889</v>
      </c>
      <c r="AP274" s="53" t="n">
        <f aca="false">AO274*$J$277</f>
        <v>7046.26078811782</v>
      </c>
      <c r="AQ274" s="54" t="n">
        <f aca="false">0.15*AF274/$AM$277</f>
        <v>0.00218954943534505</v>
      </c>
      <c r="AR274" s="53" t="n">
        <f aca="false">AQ274*$J$277</f>
        <v>19890.0444241787</v>
      </c>
      <c r="AS274" s="54" t="n">
        <f aca="false">0.24*AH274/$AM$277</f>
        <v>0.008903785388088</v>
      </c>
      <c r="AT274" s="53" t="n">
        <f aca="false">AS274*$J$277</f>
        <v>80882.7076720078</v>
      </c>
      <c r="AU274" s="54" t="n">
        <f aca="false">0.25*AJ274/$AM$277</f>
        <v>0.00126320893932559</v>
      </c>
      <c r="AV274" s="53" t="n">
        <f aca="false">AU274*$J$277</f>
        <v>11475.0923247578</v>
      </c>
      <c r="AW274" s="54" t="n">
        <f aca="false">0.35*AL274/$AM$277</f>
        <v>0.00221570047510923</v>
      </c>
      <c r="AX274" s="53" t="n">
        <f aca="false">AW274*$J$277</f>
        <v>20127.6025876307</v>
      </c>
    </row>
    <row r="275" customFormat="false" ht="13.8" hidden="false" customHeight="false" outlineLevel="0" collapsed="false">
      <c r="A275" s="60" t="s">
        <v>102</v>
      </c>
      <c r="B275" s="53"/>
      <c r="C275" s="53"/>
      <c r="D275" s="53"/>
      <c r="E275" s="53"/>
      <c r="F275" s="53"/>
      <c r="G275" s="53"/>
      <c r="H275" s="53"/>
      <c r="I275" s="54" t="n">
        <f aca="false">AO275+AQ275+AS275+AU275+AW275</f>
        <v>0.0127221466370462</v>
      </c>
      <c r="J275" s="53" t="n">
        <f aca="false">ROUND(AP275+AR275+AT275+AV275+AX275,0)</f>
        <v>115569</v>
      </c>
      <c r="K275" s="54" t="n">
        <f aca="false">I275-DatosMinisterio!J275</f>
        <v>-6.41847686111419E-017</v>
      </c>
      <c r="L275" s="53" t="n">
        <f aca="false">J275-DatosMinisterio!K275</f>
        <v>0</v>
      </c>
      <c r="M275" s="54" t="n">
        <f aca="false">P308/P$310</f>
        <v>0.00654841136193231</v>
      </c>
      <c r="N275" s="53" t="n">
        <f aca="false">ROUND((N$277*M275),0)</f>
        <v>1130240</v>
      </c>
      <c r="O275" s="53" t="n">
        <f aca="false">N275-DatosMinisterio!L275</f>
        <v>-2</v>
      </c>
      <c r="P275" s="55" t="n">
        <f aca="false">N275+J275</f>
        <v>1245809</v>
      </c>
      <c r="Q275" s="53" t="n">
        <f aca="false">P275-DatosMinisterio!M275</f>
        <v>-2</v>
      </c>
      <c r="S275" s="55" t="n">
        <f aca="false">B275+DatosMinisterio!B275</f>
        <v>6796</v>
      </c>
      <c r="T275" s="55" t="n">
        <f aca="false">C275+DatosMinisterio!C275</f>
        <v>40</v>
      </c>
      <c r="U275" s="55" t="n">
        <f aca="false">D275+DatosMinisterio!D275</f>
        <v>353.046566418288</v>
      </c>
      <c r="V275" s="55" t="n">
        <f aca="false">E275+DatosMinisterio!E275</f>
        <v>204.801998850664</v>
      </c>
      <c r="W275" s="55" t="n">
        <f aca="false">F275+DatosMinisterio!F275</f>
        <v>30</v>
      </c>
      <c r="X275" s="55" t="n">
        <f aca="false">G275+DatosMinisterio!G275</f>
        <v>61</v>
      </c>
      <c r="Y275" s="55" t="n">
        <f aca="false">H275+DatosMinisterio!H275</f>
        <v>13</v>
      </c>
      <c r="Z275" s="55" t="n">
        <f aca="false">X275+0.33*Y275</f>
        <v>65.29</v>
      </c>
      <c r="AC275" s="61" t="n">
        <f aca="false">IF(T275&gt;0,S275/T275,0)</f>
        <v>169.9</v>
      </c>
      <c r="AD275" s="62" t="n">
        <f aca="false">EXP((((AC275-AC$277)/AC$278+2)/4-1.9)^3)</f>
        <v>0.0307642566903263</v>
      </c>
      <c r="AE275" s="63" t="n">
        <f aca="false">S275/U275</f>
        <v>19.2495853137632</v>
      </c>
      <c r="AF275" s="62" t="n">
        <f aca="false">EXP((((AE275-AE$277)/AE$278+2)/4-1.9)^3)</f>
        <v>0.0489281308770418</v>
      </c>
      <c r="AG275" s="62" t="n">
        <f aca="false">V275/U275</f>
        <v>0.5800991096682</v>
      </c>
      <c r="AH275" s="62" t="n">
        <f aca="false">EXP((((AG275-AG$277)/AG$278+2)/4-1.9)^3)</f>
        <v>0.0542312227727175</v>
      </c>
      <c r="AI275" s="62" t="n">
        <f aca="false">W275/U275</f>
        <v>0.0849746261643461</v>
      </c>
      <c r="AJ275" s="62" t="n">
        <f aca="false">EXP((((AI275-AI$277)/AI$278+2)/4-1.9)^3)</f>
        <v>0.0340525808721465</v>
      </c>
      <c r="AK275" s="62" t="n">
        <f aca="false">Z275/U275</f>
        <v>0.184933111409005</v>
      </c>
      <c r="AL275" s="62" t="n">
        <f aca="false">EXP((((AK275-AK$277)/AK$278+2)/4-1.9)^3)</f>
        <v>0.0197889389159449</v>
      </c>
      <c r="AM275" s="62" t="n">
        <f aca="false">0.01*AD275+0.15*AF275+0.24*AH275+0.25*AJ275+0.35*AL275</f>
        <v>0.0361016295025291</v>
      </c>
      <c r="AO275" s="54" t="n">
        <f aca="false">0.01*AD275/$AM$277</f>
        <v>0.000108412664521595</v>
      </c>
      <c r="AP275" s="53" t="n">
        <f aca="false">AO275*$J$277</f>
        <v>984.82942594</v>
      </c>
      <c r="AQ275" s="54" t="n">
        <f aca="false">0.15*AF275/$AM$277</f>
        <v>0.00258632725560508</v>
      </c>
      <c r="AR275" s="53" t="n">
        <f aca="false">AQ275*$J$277</f>
        <v>23494.4062824243</v>
      </c>
      <c r="AS275" s="54" t="n">
        <f aca="false">0.24*AH275/$AM$277</f>
        <v>0.00458663552595043</v>
      </c>
      <c r="AT275" s="53" t="n">
        <f aca="false">AS275*$J$277</f>
        <v>41665.3686352113</v>
      </c>
      <c r="AU275" s="54" t="n">
        <f aca="false">0.25*AJ275/$AM$277</f>
        <v>0.00300001643412643</v>
      </c>
      <c r="AV275" s="53" t="n">
        <f aca="false">AU275*$J$277</f>
        <v>27252.3922889357</v>
      </c>
      <c r="AW275" s="54" t="n">
        <f aca="false">0.35*AL275/$AM$277</f>
        <v>0.0024407547568427</v>
      </c>
      <c r="AX275" s="53" t="n">
        <f aca="false">AW275*$J$277</f>
        <v>22172.0139122944</v>
      </c>
    </row>
    <row r="276" customFormat="false" ht="13.8" hidden="false" customHeight="false" outlineLevel="0" collapsed="false">
      <c r="A276" s="64" t="s">
        <v>103</v>
      </c>
      <c r="B276" s="66"/>
      <c r="C276" s="66"/>
      <c r="D276" s="66"/>
      <c r="E276" s="66"/>
      <c r="F276" s="66"/>
      <c r="G276" s="66"/>
      <c r="H276" s="66"/>
      <c r="I276" s="65" t="n">
        <f aca="false">AO276+AQ276+AS276+AU276+AW276</f>
        <v>0.00919227880262324</v>
      </c>
      <c r="J276" s="66" t="n">
        <f aca="false">ROUND(AP276+AR276+AT276+AV276+AX276,0)</f>
        <v>83503</v>
      </c>
      <c r="K276" s="54" t="n">
        <f aca="false">I276-DatosMinisterio!J276</f>
        <v>-4.5102810375397E-017</v>
      </c>
      <c r="L276" s="53" t="n">
        <f aca="false">J276-DatosMinisterio!K276</f>
        <v>0</v>
      </c>
      <c r="M276" s="54" t="n">
        <f aca="false">P309/P$310</f>
        <v>0.00665998899074296</v>
      </c>
      <c r="N276" s="53" t="n">
        <f aca="false">ROUND((N$277*M276),0)</f>
        <v>1149498</v>
      </c>
      <c r="O276" s="53" t="n">
        <f aca="false">N276-DatosMinisterio!L276</f>
        <v>0</v>
      </c>
      <c r="P276" s="55" t="n">
        <f aca="false">N276+J276</f>
        <v>1233001</v>
      </c>
      <c r="Q276" s="53" t="n">
        <f aca="false">P276-DatosMinisterio!M276</f>
        <v>0</v>
      </c>
      <c r="S276" s="67" t="n">
        <f aca="false">B276+DatosMinisterio!B276</f>
        <v>8097</v>
      </c>
      <c r="T276" s="67" t="n">
        <f aca="false">C276+DatosMinisterio!C276</f>
        <v>32</v>
      </c>
      <c r="U276" s="67" t="n">
        <f aca="false">D276+DatosMinisterio!D276</f>
        <v>385.386000903435</v>
      </c>
      <c r="V276" s="67" t="n">
        <f aca="false">E276+DatosMinisterio!E276</f>
        <v>193.597460747204</v>
      </c>
      <c r="W276" s="67" t="n">
        <f aca="false">F276+DatosMinisterio!F276</f>
        <v>6</v>
      </c>
      <c r="X276" s="67" t="n">
        <f aca="false">G276+DatosMinisterio!G276</f>
        <v>47</v>
      </c>
      <c r="Y276" s="67" t="n">
        <f aca="false">H276+DatosMinisterio!H276</f>
        <v>10</v>
      </c>
      <c r="Z276" s="67" t="n">
        <f aca="false">X276+0.33*Y276</f>
        <v>50.3</v>
      </c>
      <c r="AC276" s="61" t="n">
        <f aca="false">IF(T276&gt;0,S276/T276,0)</f>
        <v>253.03125</v>
      </c>
      <c r="AD276" s="62" t="n">
        <f aca="false">EXP((((AC276-AC$277)/AC$278+2)/4-1.9)^3)</f>
        <v>0.154509418056522</v>
      </c>
      <c r="AE276" s="63" t="n">
        <f aca="false">S276/U276</f>
        <v>21.0101041060618</v>
      </c>
      <c r="AF276" s="62" t="n">
        <f aca="false">EXP((((AE276-AE$277)/AE$278+2)/4-1.9)^3)</f>
        <v>0.0850021084237667</v>
      </c>
      <c r="AG276" s="62" t="n">
        <f aca="false">V276/U276</f>
        <v>0.502346894524882</v>
      </c>
      <c r="AH276" s="62" t="n">
        <f aca="false">EXP((((AG276-AG$277)/AG$278+2)/4-1.9)^3)</f>
        <v>0.020002396588298</v>
      </c>
      <c r="AI276" s="62" t="n">
        <f aca="false">W276/U276</f>
        <v>0.015568806303121</v>
      </c>
      <c r="AJ276" s="62" t="n">
        <f aca="false">EXP((((AI276-AI$277)/AI$278+2)/4-1.9)^3)</f>
        <v>0.00927337091411251</v>
      </c>
      <c r="AK276" s="62" t="n">
        <f aca="false">Z276/U276</f>
        <v>0.130518492841165</v>
      </c>
      <c r="AL276" s="62" t="n">
        <f aca="false">EXP((((AK276-AK$277)/AK$278+2)/4-1.9)^3)</f>
        <v>0.013344562463717</v>
      </c>
      <c r="AM276" s="62" t="n">
        <f aca="false">0.01*AD276+0.15*AF276+0.24*AH276+0.25*AJ276+0.35*AL276</f>
        <v>0.0260849252161508</v>
      </c>
      <c r="AO276" s="54" t="n">
        <f aca="false">0.01*AD276/$AM$277</f>
        <v>0.000544488296070416</v>
      </c>
      <c r="AP276" s="53" t="n">
        <f aca="false">AO276*$J$277</f>
        <v>4946.17578505564</v>
      </c>
      <c r="AQ276" s="54" t="n">
        <f aca="false">0.15*AF276/$AM$277</f>
        <v>0.00449318757654487</v>
      </c>
      <c r="AR276" s="53" t="n">
        <f aca="false">AQ276*$J$277</f>
        <v>40816.4798935273</v>
      </c>
      <c r="AS276" s="54" t="n">
        <f aca="false">0.24*AH276/$AM$277</f>
        <v>0.00169171370486213</v>
      </c>
      <c r="AT276" s="53" t="n">
        <f aca="false">AS276*$J$277</f>
        <v>15367.6643237776</v>
      </c>
      <c r="AU276" s="54" t="n">
        <f aca="false">0.25*AJ276/$AM$277</f>
        <v>0.000816979636478694</v>
      </c>
      <c r="AV276" s="53" t="n">
        <f aca="false">AU276*$J$277</f>
        <v>7421.50919312301</v>
      </c>
      <c r="AW276" s="54" t="n">
        <f aca="false">0.35*AL276/$AM$277</f>
        <v>0.00164590958866713</v>
      </c>
      <c r="AX276" s="53" t="n">
        <f aca="false">AW276*$J$277</f>
        <v>14951.5760221289</v>
      </c>
    </row>
    <row r="277" customFormat="false" ht="13.8" hidden="false" customHeight="false" outlineLevel="0" collapsed="false">
      <c r="A277" s="71" t="s">
        <v>49</v>
      </c>
      <c r="B277" s="74"/>
      <c r="C277" s="74"/>
      <c r="D277" s="74"/>
      <c r="E277" s="74"/>
      <c r="F277" s="74"/>
      <c r="G277" s="74"/>
      <c r="H277" s="74"/>
      <c r="I277" s="85" t="n">
        <f aca="false">SUM(I250:I276)</f>
        <v>1</v>
      </c>
      <c r="J277" s="74" t="n">
        <f aca="false">DatosMinisterio!K277</f>
        <v>9084081</v>
      </c>
      <c r="K277" s="72" t="n">
        <f aca="false">I277-DatosMinisterio!J277</f>
        <v>0</v>
      </c>
      <c r="L277" s="74" t="n">
        <f aca="false">J277-DatosMinisterio!K277</f>
        <v>0</v>
      </c>
      <c r="M277" s="72"/>
      <c r="N277" s="74" t="n">
        <f aca="false">DatosMinisterio!L277</f>
        <v>172597546</v>
      </c>
      <c r="O277" s="74"/>
      <c r="P277" s="76" t="n">
        <f aca="false">DatosMinisterio!M277</f>
        <v>181681627</v>
      </c>
      <c r="Q277" s="74"/>
      <c r="S277" s="76"/>
      <c r="T277" s="76"/>
      <c r="U277" s="76"/>
      <c r="V277" s="76"/>
      <c r="W277" s="76"/>
      <c r="X277" s="76"/>
      <c r="Y277" s="76"/>
      <c r="Z277" s="76"/>
      <c r="AB277" s="77" t="s">
        <v>225</v>
      </c>
      <c r="AC277" s="77" t="n">
        <f aca="false">AVERAGE(AC252:AC276)</f>
        <v>203.72130055195</v>
      </c>
      <c r="AD277" s="76"/>
      <c r="AE277" s="77" t="n">
        <f aca="false">AVERAGE(AE252:AE276)</f>
        <v>20.0914540571291</v>
      </c>
      <c r="AF277" s="76"/>
      <c r="AG277" s="79" t="n">
        <f aca="false">AVERAGE(AG252:AG276)</f>
        <v>0.595103914495848</v>
      </c>
      <c r="AH277" s="76"/>
      <c r="AI277" s="79" t="n">
        <f aca="false">AVERAGE(AI252:AI276)</f>
        <v>0.125606290594339</v>
      </c>
      <c r="AJ277" s="76"/>
      <c r="AK277" s="79" t="n">
        <f aca="false">AVERAGE(AK252:AK276)</f>
        <v>0.373413118066336</v>
      </c>
      <c r="AL277" s="76"/>
      <c r="AM277" s="79" t="n">
        <f aca="false">SUM(AM252:AM276)</f>
        <v>2.83769952764127</v>
      </c>
      <c r="AO277" s="72" t="n">
        <f aca="false">SUM(AO250:AO276)</f>
        <v>0.00990450545645664</v>
      </c>
      <c r="AP277" s="74" t="n">
        <f aca="false">SUM(AP250:AP276)</f>
        <v>89973.3298313941</v>
      </c>
      <c r="AQ277" s="72" t="n">
        <f aca="false">SUM(AQ250:AQ276)</f>
        <v>0.147950915790409</v>
      </c>
      <c r="AR277" s="74" t="n">
        <f aca="false">SUM(AR250:AR276)</f>
        <v>1343998.10306425</v>
      </c>
      <c r="AS277" s="72" t="n">
        <f aca="false">SUM(AS250:AS276)</f>
        <v>0.234480515688509</v>
      </c>
      <c r="AT277" s="74" t="n">
        <f aca="false">SUM(AT250:AT276)</f>
        <v>2130039.99743618</v>
      </c>
      <c r="AU277" s="72" t="n">
        <f aca="false">SUM(AU250:AU276)</f>
        <v>0.250817267967093</v>
      </c>
      <c r="AV277" s="74" t="n">
        <f aca="false">SUM(AV250:AV276)</f>
        <v>2278444.37841178</v>
      </c>
      <c r="AW277" s="72" t="n">
        <f aca="false">SUM(AW250:AW276)</f>
        <v>0.356846795097533</v>
      </c>
      <c r="AX277" s="74" t="n">
        <f aca="false">SUM(AX250:AX276)</f>
        <v>3241625.1912564</v>
      </c>
    </row>
    <row r="278" s="31" customFormat="true" ht="13.8" hidden="false" customHeight="false" outlineLevel="0" collapsed="false">
      <c r="A278" s="31" t="s">
        <v>50</v>
      </c>
      <c r="B278" s="87"/>
      <c r="C278" s="87"/>
      <c r="D278" s="87"/>
      <c r="E278" s="87"/>
      <c r="F278" s="87"/>
      <c r="G278" s="87"/>
      <c r="H278" s="87"/>
      <c r="J278" s="87"/>
      <c r="K278" s="88"/>
      <c r="L278" s="87"/>
      <c r="M278" s="88"/>
      <c r="N278" s="87"/>
      <c r="O278" s="87"/>
      <c r="Q278" s="87"/>
      <c r="AB278" s="77" t="s">
        <v>226</v>
      </c>
      <c r="AC278" s="77" t="n">
        <f aca="false">_xlfn.STDEV.P(AC252:AC276)</f>
        <v>73.1426899345754</v>
      </c>
      <c r="AD278" s="76"/>
      <c r="AE278" s="77" t="n">
        <f aca="false">_xlfn.STDEV.P(AE252:AE276)</f>
        <v>4.67362240916886</v>
      </c>
      <c r="AF278" s="76"/>
      <c r="AG278" s="79" t="n">
        <f aca="false">_xlfn.STDEV.P(AG252:AG276)</f>
        <v>0.132011638297646</v>
      </c>
      <c r="AH278" s="76"/>
      <c r="AI278" s="79" t="n">
        <f aca="false">_xlfn.STDEV.P(AI252:AI276)</f>
        <v>0.100854928276749</v>
      </c>
      <c r="AJ278" s="76"/>
      <c r="AK278" s="79" t="n">
        <f aca="false">_xlfn.STDEV.P(AK252:AK276)</f>
        <v>0.266064585382024</v>
      </c>
      <c r="AL278" s="76"/>
      <c r="AM278" s="79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MI278" s="96"/>
      <c r="AMJ278" s="96"/>
    </row>
    <row r="279" s="31" customFormat="true" ht="13.8" hidden="false" customHeight="false" outlineLevel="0" collapsed="false">
      <c r="A279" s="31" t="s">
        <v>51</v>
      </c>
      <c r="B279" s="87"/>
      <c r="C279" s="87"/>
      <c r="D279" s="87"/>
      <c r="E279" s="87"/>
      <c r="F279" s="87"/>
      <c r="G279" s="87"/>
      <c r="H279" s="87"/>
      <c r="J279" s="87"/>
      <c r="K279" s="88"/>
      <c r="L279" s="87"/>
      <c r="M279" s="88"/>
      <c r="N279" s="87"/>
      <c r="O279" s="87"/>
      <c r="Q279" s="87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MI279" s="96"/>
      <c r="AMJ279" s="96"/>
    </row>
    <row r="280" customFormat="false" ht="13.8" hidden="false" customHeight="false" outlineLevel="0" collapsed="false">
      <c r="A280" s="89"/>
      <c r="I280" s="25"/>
      <c r="S280" s="25"/>
      <c r="T280" s="25"/>
      <c r="U280" s="25"/>
      <c r="V280" s="25"/>
      <c r="W280" s="25"/>
      <c r="X280" s="25"/>
      <c r="Y280" s="25"/>
      <c r="Z280" s="25"/>
    </row>
    <row r="281" customFormat="false" ht="13.8" hidden="false" customHeight="false" outlineLevel="0" collapsed="false">
      <c r="A281" s="40" t="s">
        <v>122</v>
      </c>
      <c r="B281" s="90"/>
      <c r="C281" s="90"/>
      <c r="D281" s="90"/>
      <c r="E281" s="90"/>
      <c r="F281" s="90"/>
      <c r="G281" s="90"/>
      <c r="H281" s="90"/>
      <c r="I281" s="40"/>
      <c r="J281" s="40"/>
      <c r="S281" s="40"/>
      <c r="T281" s="40"/>
      <c r="U281" s="40"/>
      <c r="V281" s="40"/>
      <c r="W281" s="40"/>
      <c r="X281" s="40"/>
      <c r="Y281" s="40"/>
      <c r="Z281" s="40"/>
    </row>
    <row r="282" customFormat="false" ht="13.8" hidden="false" customHeight="false" outlineLevel="0" collapsed="false">
      <c r="A282" s="40" t="s">
        <v>141</v>
      </c>
      <c r="B282" s="40"/>
      <c r="C282" s="40"/>
      <c r="D282" s="40"/>
      <c r="E282" s="40"/>
      <c r="F282" s="40"/>
      <c r="G282" s="40"/>
      <c r="H282" s="40"/>
      <c r="I282" s="40"/>
      <c r="J282" s="40"/>
      <c r="S282" s="40"/>
      <c r="T282" s="40"/>
      <c r="U282" s="40"/>
      <c r="V282" s="40"/>
      <c r="W282" s="40"/>
      <c r="X282" s="40"/>
      <c r="Y282" s="40"/>
      <c r="Z282" s="40"/>
    </row>
    <row r="283" customFormat="false" ht="15.8" hidden="false" customHeight="true" outlineLevel="0" collapsed="false">
      <c r="A283" s="41" t="s">
        <v>8</v>
      </c>
      <c r="B283" s="91" t="s">
        <v>206</v>
      </c>
      <c r="C283" s="91"/>
      <c r="D283" s="91"/>
      <c r="E283" s="91"/>
      <c r="F283" s="91"/>
      <c r="G283" s="91"/>
      <c r="H283" s="91"/>
      <c r="I283" s="41" t="s">
        <v>10</v>
      </c>
      <c r="J283" s="43" t="s">
        <v>11</v>
      </c>
      <c r="K283" s="44" t="s">
        <v>207</v>
      </c>
      <c r="L283" s="43" t="s">
        <v>208</v>
      </c>
      <c r="M283" s="44" t="s">
        <v>209</v>
      </c>
      <c r="N283" s="43" t="s">
        <v>12</v>
      </c>
      <c r="O283" s="43" t="s">
        <v>210</v>
      </c>
      <c r="P283" s="41" t="s">
        <v>211</v>
      </c>
      <c r="Q283" s="43" t="s">
        <v>212</v>
      </c>
      <c r="S283" s="45" t="s">
        <v>206</v>
      </c>
      <c r="T283" s="45"/>
      <c r="U283" s="45"/>
      <c r="V283" s="45"/>
      <c r="W283" s="45"/>
      <c r="X283" s="45"/>
      <c r="Y283" s="45"/>
      <c r="Z283" s="45"/>
      <c r="AC283" s="46" t="s">
        <v>214</v>
      </c>
      <c r="AD283" s="46"/>
      <c r="AE283" s="46" t="s">
        <v>215</v>
      </c>
      <c r="AF283" s="46"/>
      <c r="AG283" s="46" t="s">
        <v>216</v>
      </c>
      <c r="AH283" s="46"/>
      <c r="AI283" s="46" t="s">
        <v>217</v>
      </c>
      <c r="AJ283" s="46"/>
      <c r="AK283" s="46" t="s">
        <v>218</v>
      </c>
      <c r="AL283" s="46"/>
      <c r="AM283" s="47" t="s">
        <v>219</v>
      </c>
      <c r="AO283" s="46" t="s">
        <v>214</v>
      </c>
      <c r="AP283" s="46"/>
      <c r="AQ283" s="46" t="s">
        <v>215</v>
      </c>
      <c r="AR283" s="46"/>
      <c r="AS283" s="46" t="s">
        <v>216</v>
      </c>
      <c r="AT283" s="46"/>
      <c r="AU283" s="46" t="s">
        <v>217</v>
      </c>
      <c r="AV283" s="46"/>
      <c r="AW283" s="47" t="s">
        <v>218</v>
      </c>
      <c r="AX283" s="47"/>
    </row>
    <row r="284" customFormat="false" ht="37.3" hidden="false" customHeight="false" outlineLevel="0" collapsed="false">
      <c r="A284" s="41"/>
      <c r="B284" s="92" t="s">
        <v>142</v>
      </c>
      <c r="C284" s="92" t="s">
        <v>143</v>
      </c>
      <c r="D284" s="92" t="s">
        <v>144</v>
      </c>
      <c r="E284" s="92" t="s">
        <v>145</v>
      </c>
      <c r="F284" s="92" t="s">
        <v>146</v>
      </c>
      <c r="G284" s="92" t="s">
        <v>147</v>
      </c>
      <c r="H284" s="92" t="s">
        <v>148</v>
      </c>
      <c r="I284" s="41"/>
      <c r="J284" s="43"/>
      <c r="K284" s="44"/>
      <c r="L284" s="43"/>
      <c r="M284" s="44"/>
      <c r="N284" s="43"/>
      <c r="O284" s="43"/>
      <c r="P284" s="41"/>
      <c r="Q284" s="43"/>
      <c r="S284" s="46" t="s">
        <v>142</v>
      </c>
      <c r="T284" s="46" t="s">
        <v>143</v>
      </c>
      <c r="U284" s="46" t="s">
        <v>144</v>
      </c>
      <c r="V284" s="46" t="s">
        <v>145</v>
      </c>
      <c r="W284" s="46" t="s">
        <v>146</v>
      </c>
      <c r="X284" s="46" t="s">
        <v>147</v>
      </c>
      <c r="Y284" s="46" t="s">
        <v>148</v>
      </c>
      <c r="Z284" s="41" t="s">
        <v>21</v>
      </c>
      <c r="AC284" s="46" t="s">
        <v>220</v>
      </c>
      <c r="AD284" s="46" t="s">
        <v>221</v>
      </c>
      <c r="AE284" s="46" t="s">
        <v>220</v>
      </c>
      <c r="AF284" s="46" t="s">
        <v>221</v>
      </c>
      <c r="AG284" s="46" t="s">
        <v>220</v>
      </c>
      <c r="AH284" s="46" t="s">
        <v>221</v>
      </c>
      <c r="AI284" s="46" t="s">
        <v>220</v>
      </c>
      <c r="AJ284" s="46" t="s">
        <v>221</v>
      </c>
      <c r="AK284" s="46" t="s">
        <v>220</v>
      </c>
      <c r="AL284" s="46" t="s">
        <v>221</v>
      </c>
      <c r="AM284" s="48" t="s">
        <v>222</v>
      </c>
      <c r="AO284" s="46" t="s">
        <v>223</v>
      </c>
      <c r="AP284" s="46" t="s">
        <v>224</v>
      </c>
      <c r="AQ284" s="46" t="s">
        <v>223</v>
      </c>
      <c r="AR284" s="46" t="s">
        <v>224</v>
      </c>
      <c r="AS284" s="46" t="s">
        <v>223</v>
      </c>
      <c r="AT284" s="46" t="s">
        <v>224</v>
      </c>
      <c r="AU284" s="46" t="s">
        <v>223</v>
      </c>
      <c r="AV284" s="46" t="s">
        <v>224</v>
      </c>
      <c r="AW284" s="46" t="s">
        <v>223</v>
      </c>
      <c r="AX284" s="48" t="s">
        <v>224</v>
      </c>
    </row>
    <row r="285" customFormat="false" ht="13.8" hidden="false" customHeight="false" outlineLevel="0" collapsed="false">
      <c r="A285" s="49" t="s">
        <v>79</v>
      </c>
      <c r="B285" s="52"/>
      <c r="C285" s="52"/>
      <c r="D285" s="52"/>
      <c r="E285" s="52"/>
      <c r="F285" s="52"/>
      <c r="G285" s="52"/>
      <c r="H285" s="52"/>
      <c r="I285" s="51" t="n">
        <f aca="false">AO285+AQ285+AS285+AU285+AW285</f>
        <v>0.145811480585786</v>
      </c>
      <c r="J285" s="52" t="n">
        <f aca="false">AP285+AR285+AT285+AV285+AX285</f>
        <v>1225931.89474708</v>
      </c>
      <c r="K285" s="51" t="n">
        <f aca="false">I285-DatosMinisterio!J285</f>
        <v>0</v>
      </c>
      <c r="L285" s="52" t="n">
        <f aca="false">J285-DatosMinisterio!K285</f>
        <v>-0.105252916924655</v>
      </c>
      <c r="M285" s="54" t="n">
        <f aca="false">P318/P$343</f>
        <v>0.198941875224715</v>
      </c>
      <c r="N285" s="53" t="n">
        <f aca="false">ROUND((N$310*M285),0)</f>
        <v>31780040</v>
      </c>
      <c r="O285" s="53" t="n">
        <f aca="false">N285-DatosMinisterio!L285</f>
        <v>2</v>
      </c>
      <c r="P285" s="55" t="n">
        <f aca="false">N285+J285</f>
        <v>33005971.8947471</v>
      </c>
      <c r="Q285" s="53" t="n">
        <f aca="false">P285-DatosMinisterio!M285</f>
        <v>1.89474708214402</v>
      </c>
      <c r="S285" s="56" t="n">
        <f aca="false">B285+DatosMinisterio!B285</f>
        <v>27024</v>
      </c>
      <c r="T285" s="56" t="n">
        <f aca="false">C285+DatosMinisterio!C285</f>
        <v>68</v>
      </c>
      <c r="U285" s="56" t="n">
        <f aca="false">D285+DatosMinisterio!D285</f>
        <v>1743.15519936718</v>
      </c>
      <c r="V285" s="56" t="n">
        <f aca="false">E285+DatosMinisterio!E285</f>
        <v>1065.9772287208</v>
      </c>
      <c r="W285" s="56" t="n">
        <f aca="false">F285+DatosMinisterio!F285</f>
        <v>657</v>
      </c>
      <c r="X285" s="56" t="n">
        <f aca="false">G285+DatosMinisterio!G285</f>
        <v>1384</v>
      </c>
      <c r="Y285" s="56" t="n">
        <f aca="false">H285+DatosMinisterio!H285</f>
        <v>174</v>
      </c>
      <c r="Z285" s="56" t="n">
        <f aca="false">X285+0.33*Y285</f>
        <v>1441.42</v>
      </c>
      <c r="AC285" s="57" t="n">
        <f aca="false">IF(T285&gt;0,S285/T285,0)</f>
        <v>397.411764705882</v>
      </c>
      <c r="AD285" s="58" t="n">
        <f aca="false">EXP((((AC285-AC$310)/AC$311+2)/4-1.9)^3)</f>
        <v>0.541702551126099</v>
      </c>
      <c r="AE285" s="59" t="n">
        <f aca="false">S285/U285</f>
        <v>15.5029225222232</v>
      </c>
      <c r="AF285" s="58" t="n">
        <f aca="false">EXP((((AE285-AE$310)/AE$311+2)/4-1.9)^3)</f>
        <v>0.016275480802633</v>
      </c>
      <c r="AG285" s="58" t="n">
        <f aca="false">V285/U285</f>
        <v>0.611521698760835</v>
      </c>
      <c r="AH285" s="58" t="n">
        <f aca="false">EXP((((AG285-AG$310)/AG$311+2)/4-1.9)^3)</f>
        <v>0.099674799462503</v>
      </c>
      <c r="AI285" s="58" t="n">
        <f aca="false">W285/U285</f>
        <v>0.376902756701475</v>
      </c>
      <c r="AJ285" s="58" t="n">
        <f aca="false">EXP((((AI285-AI$310)/AI$311+2)/4-1.9)^3)</f>
        <v>0.694302890991734</v>
      </c>
      <c r="AK285" s="58" t="n">
        <f aca="false">Z285/U285</f>
        <v>0.826902848652421</v>
      </c>
      <c r="AL285" s="58" t="n">
        <f aca="false">EXP((((AK285-AK$310)/AK$311+2)/4-1.9)^3)</f>
        <v>0.587701747931097</v>
      </c>
      <c r="AM285" s="58" t="n">
        <f aca="false">0.01*AD285+0.15*AF285+0.24*AH285+0.25*AJ285+0.35*AL285</f>
        <v>0.411051634026474</v>
      </c>
      <c r="AO285" s="51" t="n">
        <f aca="false">0.01*AD285/$AM$310</f>
        <v>0.00192157005296582</v>
      </c>
      <c r="AP285" s="52" t="n">
        <f aca="false">AO285*$J$310</f>
        <v>16155.8884558181</v>
      </c>
      <c r="AQ285" s="51" t="n">
        <f aca="false">0.15*AF285/$AM$310</f>
        <v>0.000866005055069778</v>
      </c>
      <c r="AR285" s="52" t="n">
        <f aca="false">AQ285*$J$310</f>
        <v>7281.06740125742</v>
      </c>
      <c r="AS285" s="51" t="n">
        <f aca="false">0.24*AH285/$AM$310</f>
        <v>0.00848578361468786</v>
      </c>
      <c r="AT285" s="52" t="n">
        <f aca="false">AS285*$J$310</f>
        <v>71345.4986080304</v>
      </c>
      <c r="AU285" s="51" t="n">
        <f aca="false">0.25*AJ285/$AM$310</f>
        <v>0.061572150631553</v>
      </c>
      <c r="AV285" s="52" t="n">
        <f aca="false">AU285*$J$310</f>
        <v>517677.092257376</v>
      </c>
      <c r="AW285" s="51" t="n">
        <f aca="false">0.35*AL285/$AM$310</f>
        <v>0.0729659712315095</v>
      </c>
      <c r="AX285" s="52" t="n">
        <f aca="false">AW285*$J$310</f>
        <v>613472.348024601</v>
      </c>
    </row>
    <row r="286" customFormat="false" ht="13.8" hidden="false" customHeight="false" outlineLevel="0" collapsed="false">
      <c r="A286" s="60" t="s">
        <v>80</v>
      </c>
      <c r="B286" s="53"/>
      <c r="C286" s="53"/>
      <c r="D286" s="53"/>
      <c r="E286" s="53"/>
      <c r="F286" s="53"/>
      <c r="G286" s="53"/>
      <c r="H286" s="53"/>
      <c r="I286" s="54" t="n">
        <f aca="false">AO286+AQ286+AS286+AU286+AW286</f>
        <v>0.09861930542339</v>
      </c>
      <c r="J286" s="53" t="n">
        <f aca="false">AP286+AR286+AT286+AV286+AX286</f>
        <v>829156.603242965</v>
      </c>
      <c r="K286" s="54" t="n">
        <f aca="false">I286-DatosMinisterio!J286</f>
        <v>0</v>
      </c>
      <c r="L286" s="53" t="n">
        <f aca="false">J286-DatosMinisterio!K286</f>
        <v>-0.396757035050541</v>
      </c>
      <c r="M286" s="54" t="n">
        <f aca="false">P319/P$343</f>
        <v>0.126020555444087</v>
      </c>
      <c r="N286" s="53" t="n">
        <f aca="false">ROUND((N$310*M286),0)</f>
        <v>20131198</v>
      </c>
      <c r="O286" s="53" t="n">
        <f aca="false">N286-DatosMinisterio!L286</f>
        <v>0</v>
      </c>
      <c r="P286" s="55" t="n">
        <f aca="false">N286+J286</f>
        <v>20960354.603243</v>
      </c>
      <c r="Q286" s="53" t="n">
        <f aca="false">P286-DatosMinisterio!M286</f>
        <v>-0.396757036447525</v>
      </c>
      <c r="S286" s="55" t="n">
        <f aca="false">B286+DatosMinisterio!B286</f>
        <v>19836</v>
      </c>
      <c r="T286" s="55" t="n">
        <f aca="false">C286+DatosMinisterio!C286</f>
        <v>43</v>
      </c>
      <c r="U286" s="55" t="n">
        <f aca="false">D286+DatosMinisterio!D286</f>
        <v>1802.94024678234</v>
      </c>
      <c r="V286" s="55" t="n">
        <f aca="false">E286+DatosMinisterio!E286</f>
        <v>1100.49545322856</v>
      </c>
      <c r="W286" s="55" t="n">
        <f aca="false">F286+DatosMinisterio!F286</f>
        <v>521</v>
      </c>
      <c r="X286" s="55" t="n">
        <f aca="false">G286+DatosMinisterio!G286</f>
        <v>1195</v>
      </c>
      <c r="Y286" s="55" t="n">
        <f aca="false">H286+DatosMinisterio!H286</f>
        <v>134</v>
      </c>
      <c r="Z286" s="55" t="n">
        <f aca="false">X286+0.33*Y286</f>
        <v>1239.22</v>
      </c>
      <c r="AC286" s="61" t="n">
        <f aca="false">IF(T286&gt;0,S286/T286,0)</f>
        <v>461.302325581395</v>
      </c>
      <c r="AD286" s="62" t="n">
        <f aca="false">EXP((((AC286-AC$310)/AC$311+2)/4-1.9)^3)</f>
        <v>0.746086389772055</v>
      </c>
      <c r="AE286" s="63" t="n">
        <f aca="false">S286/U286</f>
        <v>11.0020285117051</v>
      </c>
      <c r="AF286" s="62" t="n">
        <f aca="false">EXP((((AE286-AE$310)/AE$311+2)/4-1.9)^3)</f>
        <v>0.00299813235314852</v>
      </c>
      <c r="AG286" s="62" t="n">
        <f aca="false">V286/U286</f>
        <v>0.610389310013233</v>
      </c>
      <c r="AH286" s="62" t="n">
        <f aca="false">EXP((((AG286-AG$310)/AG$311+2)/4-1.9)^3)</f>
        <v>0.0986957006208901</v>
      </c>
      <c r="AI286" s="62" t="n">
        <f aca="false">W286/U286</f>
        <v>0.288972416545593</v>
      </c>
      <c r="AJ286" s="62" t="n">
        <f aca="false">EXP((((AI286-AI$310)/AI$311+2)/4-1.9)^3)</f>
        <v>0.429447879853917</v>
      </c>
      <c r="AK286" s="62" t="n">
        <f aca="false">Z286/U286</f>
        <v>0.687332817719058</v>
      </c>
      <c r="AL286" s="62" t="n">
        <f aca="false">EXP((((AK286-AK$310)/AK$311+2)/4-1.9)^3)</f>
        <v>0.397298385069744</v>
      </c>
      <c r="AM286" s="62" t="n">
        <f aca="false">0.01*AD286+0.15*AF286+0.24*AH286+0.25*AJ286+0.35*AL286</f>
        <v>0.278013956637596</v>
      </c>
      <c r="AO286" s="54" t="n">
        <f aca="false">0.01*AD286/$AM$310</f>
        <v>0.00264657654007916</v>
      </c>
      <c r="AP286" s="53" t="n">
        <f aca="false">AO286*$J$310</f>
        <v>22251.4892471966</v>
      </c>
      <c r="AQ286" s="54" t="n">
        <f aca="false">0.15*AF286/$AM$310</f>
        <v>0.000159528176468668</v>
      </c>
      <c r="AR286" s="53" t="n">
        <f aca="false">AQ286*$J$310</f>
        <v>1341.2570728868</v>
      </c>
      <c r="AS286" s="54" t="n">
        <f aca="false">0.24*AH286/$AM$310</f>
        <v>0.00840242833379318</v>
      </c>
      <c r="AT286" s="53" t="n">
        <f aca="false">AS286*$J$310</f>
        <v>70644.6765806162</v>
      </c>
      <c r="AU286" s="54" t="n">
        <f aca="false">0.25*AJ286/$AM$310</f>
        <v>0.0380842855327838</v>
      </c>
      <c r="AV286" s="53" t="n">
        <f aca="false">AU286*$J$310</f>
        <v>320199.34325971</v>
      </c>
      <c r="AW286" s="54" t="n">
        <f aca="false">0.35*AL286/$AM$310</f>
        <v>0.0493264868402652</v>
      </c>
      <c r="AX286" s="53" t="n">
        <f aca="false">AW286*$J$310</f>
        <v>414719.837082556</v>
      </c>
    </row>
    <row r="287" customFormat="false" ht="13.8" hidden="false" customHeight="false" outlineLevel="0" collapsed="false">
      <c r="A287" s="60" t="s">
        <v>81</v>
      </c>
      <c r="B287" s="53"/>
      <c r="C287" s="53"/>
      <c r="D287" s="53"/>
      <c r="E287" s="53"/>
      <c r="F287" s="53"/>
      <c r="G287" s="53"/>
      <c r="H287" s="53"/>
      <c r="I287" s="54" t="n">
        <f aca="false">AO287+AQ287+AS287+AU287+AW287</f>
        <v>0.065078480641247</v>
      </c>
      <c r="J287" s="53" t="n">
        <f aca="false">AP287+AR287+AT287+AV287+AX287</f>
        <v>547157.08776338</v>
      </c>
      <c r="K287" s="54" t="n">
        <f aca="false">I287-DatosMinisterio!J287</f>
        <v>0</v>
      </c>
      <c r="L287" s="53" t="n">
        <f aca="false">J287-DatosMinisterio!K287</f>
        <v>0.0877633802592754</v>
      </c>
      <c r="M287" s="54" t="n">
        <f aca="false">P320/P$343</f>
        <v>0.0744210629072311</v>
      </c>
      <c r="N287" s="53" t="n">
        <f aca="false">ROUND((N$310*M287),0)</f>
        <v>11888419</v>
      </c>
      <c r="O287" s="53" t="n">
        <f aca="false">N287-DatosMinisterio!L287</f>
        <v>0</v>
      </c>
      <c r="P287" s="55" t="n">
        <f aca="false">N287+J287</f>
        <v>12435576.0877634</v>
      </c>
      <c r="Q287" s="53" t="n">
        <f aca="false">P287-DatosMinisterio!M287</f>
        <v>0.0877633802592754</v>
      </c>
      <c r="S287" s="55" t="n">
        <f aca="false">B287+DatosMinisterio!B287</f>
        <v>23130</v>
      </c>
      <c r="T287" s="55" t="n">
        <f aca="false">C287+DatosMinisterio!C287</f>
        <v>104</v>
      </c>
      <c r="U287" s="55" t="n">
        <f aca="false">D287+DatosMinisterio!D287</f>
        <v>1294.59564182884</v>
      </c>
      <c r="V287" s="55" t="n">
        <f aca="false">E287+DatosMinisterio!E287</f>
        <v>908.902460010657</v>
      </c>
      <c r="W287" s="55" t="n">
        <f aca="false">F287+DatosMinisterio!F287</f>
        <v>274</v>
      </c>
      <c r="X287" s="55" t="n">
        <f aca="false">G287+DatosMinisterio!G287</f>
        <v>673</v>
      </c>
      <c r="Y287" s="55" t="n">
        <f aca="false">H287+DatosMinisterio!H287</f>
        <v>43</v>
      </c>
      <c r="Z287" s="55" t="n">
        <f aca="false">X287+0.33*Y287</f>
        <v>687.19</v>
      </c>
      <c r="AC287" s="61" t="n">
        <f aca="false">IF(T287&gt;0,S287/T287,0)</f>
        <v>222.403846153846</v>
      </c>
      <c r="AD287" s="62" t="n">
        <f aca="false">EXP((((AC287-AC$310)/AC$311+2)/4-1.9)^3)</f>
        <v>0.0820513591390768</v>
      </c>
      <c r="AE287" s="63" t="n">
        <f aca="false">S287/U287</f>
        <v>17.8665826244594</v>
      </c>
      <c r="AF287" s="62" t="n">
        <f aca="false">EXP((((AE287-AE$310)/AE$311+2)/4-1.9)^3)</f>
        <v>0.0340907776352111</v>
      </c>
      <c r="AG287" s="62" t="n">
        <f aca="false">V287/U287</f>
        <v>0.702074401182655</v>
      </c>
      <c r="AH287" s="62" t="n">
        <f aca="false">EXP((((AG287-AG$310)/AG$311+2)/4-1.9)^3)</f>
        <v>0.201091993747138</v>
      </c>
      <c r="AI287" s="62" t="n">
        <f aca="false">W287/U287</f>
        <v>0.211649098102113</v>
      </c>
      <c r="AJ287" s="62" t="n">
        <f aca="false">EXP((((AI287-AI$310)/AI$311+2)/4-1.9)^3)</f>
        <v>0.219746217060662</v>
      </c>
      <c r="AK287" s="62" t="n">
        <f aca="false">Z287/U287</f>
        <v>0.530814393156172</v>
      </c>
      <c r="AL287" s="62" t="n">
        <f aca="false">EXP((((AK287-AK$310)/AK$311+2)/4-1.9)^3)</f>
        <v>0.212364349018909</v>
      </c>
      <c r="AM287" s="62" t="n">
        <f aca="false">0.01*AD287+0.15*AF287+0.24*AH287+0.25*AJ287+0.35*AL287</f>
        <v>0.183460285157769</v>
      </c>
      <c r="AO287" s="54" t="n">
        <f aca="false">0.01*AD287/$AM$310</f>
        <v>0.000291059058516583</v>
      </c>
      <c r="AP287" s="53" t="n">
        <f aca="false">AO287*$J$310</f>
        <v>2447.12269333695</v>
      </c>
      <c r="AQ287" s="54" t="n">
        <f aca="false">0.15*AF287/$AM$310</f>
        <v>0.00181394246482576</v>
      </c>
      <c r="AR287" s="53" t="n">
        <f aca="false">AQ287*$J$310</f>
        <v>15250.9933643923</v>
      </c>
      <c r="AS287" s="54" t="n">
        <f aca="false">0.24*AH287/$AM$310</f>
        <v>0.0171199054804853</v>
      </c>
      <c r="AT287" s="53" t="n">
        <f aca="false">AS287*$J$310</f>
        <v>143938.173313002</v>
      </c>
      <c r="AU287" s="54" t="n">
        <f aca="false">0.25*AJ287/$AM$310</f>
        <v>0.0194875282144463</v>
      </c>
      <c r="AV287" s="53" t="n">
        <f aca="false">AU287*$J$310</f>
        <v>163844.316592189</v>
      </c>
      <c r="AW287" s="54" t="n">
        <f aca="false">0.35*AL287/$AM$310</f>
        <v>0.0263660454229731</v>
      </c>
      <c r="AX287" s="53" t="n">
        <f aca="false">AW287*$J$310</f>
        <v>221676.48180046</v>
      </c>
    </row>
    <row r="288" customFormat="false" ht="13.8" hidden="false" customHeight="false" outlineLevel="0" collapsed="false">
      <c r="A288" s="60" t="s">
        <v>82</v>
      </c>
      <c r="B288" s="53"/>
      <c r="C288" s="53"/>
      <c r="D288" s="53"/>
      <c r="E288" s="53"/>
      <c r="F288" s="53"/>
      <c r="G288" s="53"/>
      <c r="H288" s="53"/>
      <c r="I288" s="54" t="n">
        <f aca="false">AO288+AQ288+AS288+AU288+AW288</f>
        <v>0.0551333555163614</v>
      </c>
      <c r="J288" s="53" t="n">
        <f aca="false">AP288+AR288+AT288+AV288+AX288</f>
        <v>463541.956507136</v>
      </c>
      <c r="K288" s="54" t="n">
        <f aca="false">I288-DatosMinisterio!J288</f>
        <v>0</v>
      </c>
      <c r="L288" s="53" t="n">
        <f aca="false">J288-DatosMinisterio!K288</f>
        <v>-0.0434928637114354</v>
      </c>
      <c r="M288" s="54" t="n">
        <f aca="false">P321/P$343</f>
        <v>0.0560629510780112</v>
      </c>
      <c r="N288" s="53" t="n">
        <f aca="false">ROUND((N$310*M288),0)</f>
        <v>8955796</v>
      </c>
      <c r="O288" s="53" t="n">
        <f aca="false">N288-DatosMinisterio!L288</f>
        <v>-1</v>
      </c>
      <c r="P288" s="55" t="n">
        <f aca="false">N288+J288</f>
        <v>9419337.95650714</v>
      </c>
      <c r="Q288" s="53" t="n">
        <f aca="false">P288-DatosMinisterio!M288</f>
        <v>-1.04349286295474</v>
      </c>
      <c r="S288" s="55" t="n">
        <f aca="false">B288+DatosMinisterio!B288</f>
        <v>13293</v>
      </c>
      <c r="T288" s="55" t="n">
        <f aca="false">C288+DatosMinisterio!C288</f>
        <v>58</v>
      </c>
      <c r="U288" s="55" t="n">
        <f aca="false">D288+DatosMinisterio!D288</f>
        <v>550.409533711333</v>
      </c>
      <c r="V288" s="55" t="n">
        <f aca="false">E288+DatosMinisterio!E288</f>
        <v>394.908055118092</v>
      </c>
      <c r="W288" s="55" t="n">
        <f aca="false">F288+DatosMinisterio!F288</f>
        <v>95</v>
      </c>
      <c r="X288" s="55" t="n">
        <f aca="false">G288+DatosMinisterio!G288</f>
        <v>220</v>
      </c>
      <c r="Y288" s="55" t="n">
        <f aca="false">H288+DatosMinisterio!H288</f>
        <v>39</v>
      </c>
      <c r="Z288" s="55" t="n">
        <f aca="false">X288+0.33*Y288</f>
        <v>232.87</v>
      </c>
      <c r="AC288" s="61" t="n">
        <f aca="false">IF(T288&gt;0,S288/T288,0)</f>
        <v>229.189655172414</v>
      </c>
      <c r="AD288" s="62" t="n">
        <f aca="false">EXP((((AC288-AC$310)/AC$311+2)/4-1.9)^3)</f>
        <v>0.0913399936005098</v>
      </c>
      <c r="AE288" s="63" t="n">
        <f aca="false">S288/U288</f>
        <v>24.151107831231</v>
      </c>
      <c r="AF288" s="62" t="n">
        <f aca="false">EXP((((AE288-AE$310)/AE$311+2)/4-1.9)^3)</f>
        <v>0.156596551607744</v>
      </c>
      <c r="AG288" s="62" t="n">
        <f aca="false">V288/U288</f>
        <v>0.717480404918286</v>
      </c>
      <c r="AH288" s="62" t="n">
        <f aca="false">EXP((((AG288-AG$310)/AG$311+2)/4-1.9)^3)</f>
        <v>0.222908726249728</v>
      </c>
      <c r="AI288" s="62" t="n">
        <f aca="false">W288/U288</f>
        <v>0.172598754529974</v>
      </c>
      <c r="AJ288" s="62" t="n">
        <f aca="false">EXP((((AI288-AI$310)/AI$311+2)/4-1.9)^3)</f>
        <v>0.141065260578712</v>
      </c>
      <c r="AK288" s="62" t="n">
        <f aca="false">Z288/U288</f>
        <v>0.423084968077843</v>
      </c>
      <c r="AL288" s="62" t="n">
        <f aca="false">EXP((((AK288-AK$310)/AK$311+2)/4-1.9)^3)</f>
        <v>0.120734476196809</v>
      </c>
      <c r="AM288" s="62" t="n">
        <f aca="false">0.01*AD288+0.15*AF288+0.24*AH288+0.25*AJ288+0.35*AL288</f>
        <v>0.155424358790662</v>
      </c>
      <c r="AO288" s="54" t="n">
        <f aca="false">0.01*AD288/$AM$310</f>
        <v>0.000324008435950622</v>
      </c>
      <c r="AP288" s="53" t="n">
        <f aca="false">AO288*$J$310</f>
        <v>2724.14952652025</v>
      </c>
      <c r="AQ288" s="54" t="n">
        <f aca="false">0.15*AF288/$AM$310</f>
        <v>0.00833237475091135</v>
      </c>
      <c r="AR288" s="53" t="n">
        <f aca="false">AQ288*$J$310</f>
        <v>70055.6905744998</v>
      </c>
      <c r="AS288" s="54" t="n">
        <f aca="false">0.24*AH288/$AM$310</f>
        <v>0.0189772663399486</v>
      </c>
      <c r="AT288" s="53" t="n">
        <f aca="false">AS288*$J$310</f>
        <v>159554.213343069</v>
      </c>
      <c r="AU288" s="54" t="n">
        <f aca="false">0.25*AJ288/$AM$310</f>
        <v>0.0125099457109061</v>
      </c>
      <c r="AV288" s="53" t="n">
        <f aca="false">AU288*$J$310</f>
        <v>105179.245056299</v>
      </c>
      <c r="AW288" s="54" t="n">
        <f aca="false">0.35*AL288/$AM$310</f>
        <v>0.0149897602786448</v>
      </c>
      <c r="AX288" s="53" t="n">
        <f aca="false">AW288*$J$310</f>
        <v>126028.658006748</v>
      </c>
    </row>
    <row r="289" customFormat="false" ht="13.8" hidden="false" customHeight="false" outlineLevel="0" collapsed="false">
      <c r="A289" s="60" t="s">
        <v>83</v>
      </c>
      <c r="B289" s="53"/>
      <c r="C289" s="53"/>
      <c r="D289" s="53"/>
      <c r="E289" s="53"/>
      <c r="F289" s="53"/>
      <c r="G289" s="53"/>
      <c r="H289" s="53"/>
      <c r="I289" s="54" t="n">
        <f aca="false">AO289+AQ289+AS289+AU289+AW289</f>
        <v>0.0793283157204554</v>
      </c>
      <c r="J289" s="53" t="n">
        <f aca="false">AP289+AR289+AT289+AV289+AX289</f>
        <v>666964.713667087</v>
      </c>
      <c r="K289" s="54" t="n">
        <f aca="false">I289-DatosMinisterio!J289</f>
        <v>0</v>
      </c>
      <c r="L289" s="53" t="n">
        <f aca="false">J289-DatosMinisterio!K289</f>
        <v>-0.286332913208753</v>
      </c>
      <c r="M289" s="54" t="n">
        <f aca="false">P322/P$343</f>
        <v>0.0539756212104947</v>
      </c>
      <c r="N289" s="53" t="n">
        <f aca="false">ROUND((N$310*M289),0)</f>
        <v>8622355</v>
      </c>
      <c r="O289" s="53" t="n">
        <f aca="false">N289-DatosMinisterio!L289</f>
        <v>0</v>
      </c>
      <c r="P289" s="55" t="n">
        <f aca="false">N289+J289</f>
        <v>9289319.71366709</v>
      </c>
      <c r="Q289" s="53" t="n">
        <f aca="false">P289-DatosMinisterio!M289</f>
        <v>-0.286332912743092</v>
      </c>
      <c r="S289" s="55" t="n">
        <f aca="false">B289+DatosMinisterio!B289</f>
        <v>16506</v>
      </c>
      <c r="T289" s="55" t="n">
        <f aca="false">C289+DatosMinisterio!C289</f>
        <v>103</v>
      </c>
      <c r="U289" s="55" t="n">
        <f aca="false">D289+DatosMinisterio!D289</f>
        <v>492.310418314822</v>
      </c>
      <c r="V289" s="55" t="n">
        <f aca="false">E289+DatosMinisterio!E289</f>
        <v>258.781512298075</v>
      </c>
      <c r="W289" s="55" t="n">
        <f aca="false">F289+DatosMinisterio!F289</f>
        <v>102</v>
      </c>
      <c r="X289" s="55" t="n">
        <f aca="false">G289+DatosMinisterio!G289</f>
        <v>260</v>
      </c>
      <c r="Y289" s="55" t="n">
        <f aca="false">H289+DatosMinisterio!H289</f>
        <v>5</v>
      </c>
      <c r="Z289" s="55" t="n">
        <f aca="false">X289+0.33*Y289</f>
        <v>261.65</v>
      </c>
      <c r="AC289" s="61" t="n">
        <f aca="false">IF(T289&gt;0,S289/T289,0)</f>
        <v>160.252427184466</v>
      </c>
      <c r="AD289" s="62" t="n">
        <f aca="false">EXP((((AC289-AC$310)/AC$311+2)/4-1.9)^3)</f>
        <v>0.0263754474551936</v>
      </c>
      <c r="AE289" s="63" t="n">
        <f aca="false">S289/U289</f>
        <v>33.5276268507581</v>
      </c>
      <c r="AF289" s="62" t="n">
        <f aca="false">EXP((((AE289-AE$310)/AE$311+2)/4-1.9)^3)</f>
        <v>0.573130347673605</v>
      </c>
      <c r="AG289" s="62" t="n">
        <f aca="false">V289/U289</f>
        <v>0.525647036241654</v>
      </c>
      <c r="AH289" s="62" t="n">
        <f aca="false">EXP((((AG289-AG$310)/AG$311+2)/4-1.9)^3)</f>
        <v>0.0434096509263839</v>
      </c>
      <c r="AI289" s="62" t="n">
        <f aca="false">W289/U289</f>
        <v>0.207186352767317</v>
      </c>
      <c r="AJ289" s="62" t="n">
        <f aca="false">EXP((((AI289-AI$310)/AI$311+2)/4-1.9)^3)</f>
        <v>0.209685441596072</v>
      </c>
      <c r="AK289" s="62" t="n">
        <f aca="false">Z289/U289</f>
        <v>0.53147361962322</v>
      </c>
      <c r="AL289" s="62" t="n">
        <f aca="false">EXP((((AK289-AK$310)/AK$311+2)/4-1.9)^3)</f>
        <v>0.213024209757678</v>
      </c>
      <c r="AM289" s="62" t="n">
        <f aca="false">0.01*AD289+0.15*AF289+0.24*AH289+0.25*AJ289+0.35*AL289</f>
        <v>0.22363145666213</v>
      </c>
      <c r="AO289" s="54" t="n">
        <f aca="false">0.01*AD289/$AM$310</f>
        <v>9.35610693693697E-005</v>
      </c>
      <c r="AP289" s="53" t="n">
        <f aca="false">AO289*$J$310</f>
        <v>786.628724883381</v>
      </c>
      <c r="AQ289" s="54" t="n">
        <f aca="false">0.15*AF289/$AM$310</f>
        <v>0.0304957982082437</v>
      </c>
      <c r="AR289" s="53" t="n">
        <f aca="false">AQ289*$J$310</f>
        <v>256397.99780554</v>
      </c>
      <c r="AS289" s="54" t="n">
        <f aca="false">0.24*AH289/$AM$310</f>
        <v>0.00369566737567408</v>
      </c>
      <c r="AT289" s="53" t="n">
        <f aca="false">AS289*$J$310</f>
        <v>31071.8778110861</v>
      </c>
      <c r="AU289" s="54" t="n">
        <f aca="false">0.25*AJ289/$AM$310</f>
        <v>0.0185953187905576</v>
      </c>
      <c r="AV289" s="53" t="n">
        <f aca="false">AU289*$J$310</f>
        <v>156342.932029432</v>
      </c>
      <c r="AW289" s="54" t="n">
        <f aca="false">0.35*AL289/$AM$310</f>
        <v>0.0264479702766107</v>
      </c>
      <c r="AX289" s="53" t="n">
        <f aca="false">AW289*$J$310</f>
        <v>222365.277296146</v>
      </c>
    </row>
    <row r="290" customFormat="false" ht="13.8" hidden="false" customHeight="false" outlineLevel="0" collapsed="false">
      <c r="A290" s="60" t="s">
        <v>84</v>
      </c>
      <c r="B290" s="53"/>
      <c r="C290" s="53"/>
      <c r="D290" s="53"/>
      <c r="E290" s="53"/>
      <c r="F290" s="53"/>
      <c r="G290" s="53"/>
      <c r="H290" s="53"/>
      <c r="I290" s="54" t="n">
        <f aca="false">AO290+AQ290+AS290+AU290+AW290</f>
        <v>0.044780572839197</v>
      </c>
      <c r="J290" s="53" t="n">
        <f aca="false">AP290+AR290+AT290+AV290+AX290</f>
        <v>376499.383231475</v>
      </c>
      <c r="K290" s="54" t="n">
        <f aca="false">I290-DatosMinisterio!J290</f>
        <v>0</v>
      </c>
      <c r="L290" s="53" t="n">
        <f aca="false">J290-DatosMinisterio!K290</f>
        <v>0.383231474959757</v>
      </c>
      <c r="M290" s="54" t="n">
        <f aca="false">P323/P$343</f>
        <v>0.0636737426803793</v>
      </c>
      <c r="N290" s="53" t="n">
        <f aca="false">ROUND((N$310*M290),0)</f>
        <v>10171585</v>
      </c>
      <c r="O290" s="53" t="n">
        <f aca="false">N290-DatosMinisterio!L290</f>
        <v>0</v>
      </c>
      <c r="P290" s="55" t="n">
        <f aca="false">N290+J290</f>
        <v>10548084.3832315</v>
      </c>
      <c r="Q290" s="53" t="n">
        <f aca="false">P290-DatosMinisterio!M290</f>
        <v>0.383231474086642</v>
      </c>
      <c r="S290" s="55" t="n">
        <f aca="false">B290+DatosMinisterio!B290</f>
        <v>19664</v>
      </c>
      <c r="T290" s="55" t="n">
        <f aca="false">C290+DatosMinisterio!C290</f>
        <v>64</v>
      </c>
      <c r="U290" s="55" t="n">
        <f aca="false">D290+DatosMinisterio!D290</f>
        <v>875.963553819899</v>
      </c>
      <c r="V290" s="55" t="n">
        <f aca="false">E290+DatosMinisterio!E290</f>
        <v>593.486216691619</v>
      </c>
      <c r="W290" s="55" t="n">
        <f aca="false">F290+DatosMinisterio!F290</f>
        <v>154</v>
      </c>
      <c r="X290" s="55" t="n">
        <f aca="false">G290+DatosMinisterio!G290</f>
        <v>313</v>
      </c>
      <c r="Y290" s="55" t="n">
        <f aca="false">H290+DatosMinisterio!H290</f>
        <v>25</v>
      </c>
      <c r="Z290" s="55" t="n">
        <f aca="false">X290+0.33*Y290</f>
        <v>321.25</v>
      </c>
      <c r="AC290" s="61" t="n">
        <f aca="false">IF(T290&gt;0,S290/T290,0)</f>
        <v>307.25</v>
      </c>
      <c r="AD290" s="62" t="n">
        <f aca="false">EXP((((AC290-AC$310)/AC$311+2)/4-1.9)^3)</f>
        <v>0.253672982733765</v>
      </c>
      <c r="AE290" s="63" t="n">
        <f aca="false">S290/U290</f>
        <v>22.4484225562231</v>
      </c>
      <c r="AF290" s="62" t="n">
        <f aca="false">EXP((((AE290-AE$310)/AE$311+2)/4-1.9)^3)</f>
        <v>0.109895473141503</v>
      </c>
      <c r="AG290" s="62" t="n">
        <f aca="false">V290/U290</f>
        <v>0.677523869690179</v>
      </c>
      <c r="AH290" s="62" t="n">
        <f aca="false">EXP((((AG290-AG$310)/AG$311+2)/4-1.9)^3)</f>
        <v>0.169027694500965</v>
      </c>
      <c r="AI290" s="62" t="n">
        <f aca="false">W290/U290</f>
        <v>0.175806401223472</v>
      </c>
      <c r="AJ290" s="62" t="n">
        <f aca="false">EXP((((AI290-AI$310)/AI$311+2)/4-1.9)^3)</f>
        <v>0.146719215285959</v>
      </c>
      <c r="AK290" s="62" t="n">
        <f aca="false">Z290/U290</f>
        <v>0.366739002552211</v>
      </c>
      <c r="AL290" s="62" t="n">
        <f aca="false">EXP((((AK290-AK$310)/AK$311+2)/4-1.9)^3)</f>
        <v>0.0856334832140378</v>
      </c>
      <c r="AM290" s="62" t="n">
        <f aca="false">0.01*AD290+0.15*AF290+0.24*AH290+0.25*AJ290+0.35*AL290</f>
        <v>0.126239220425198</v>
      </c>
      <c r="AO290" s="54" t="n">
        <f aca="false">0.01*AD290/$AM$310</f>
        <v>0.000899848830053319</v>
      </c>
      <c r="AP290" s="53" t="n">
        <f aca="false">AO290*$J$310</f>
        <v>7565.61401599779</v>
      </c>
      <c r="AQ290" s="54" t="n">
        <f aca="false">0.15*AF290/$AM$310</f>
        <v>0.00584744846704808</v>
      </c>
      <c r="AR290" s="53" t="n">
        <f aca="false">AQ290*$J$310</f>
        <v>49163.3001039768</v>
      </c>
      <c r="AS290" s="54" t="n">
        <f aca="false">0.24*AH290/$AM$310</f>
        <v>0.014390121155592</v>
      </c>
      <c r="AT290" s="53" t="n">
        <f aca="false">AS290*$J$310</f>
        <v>120987.102133813</v>
      </c>
      <c r="AU290" s="54" t="n">
        <f aca="false">0.25*AJ290/$AM$310</f>
        <v>0.013011349572845</v>
      </c>
      <c r="AV290" s="53" t="n">
        <f aca="false">AU290*$J$310</f>
        <v>109394.87323613</v>
      </c>
      <c r="AW290" s="54" t="n">
        <f aca="false">0.35*AL290/$AM$310</f>
        <v>0.0106318048136586</v>
      </c>
      <c r="AX290" s="53" t="n">
        <f aca="false">AW290*$J$310</f>
        <v>89388.493741557</v>
      </c>
    </row>
    <row r="291" customFormat="false" ht="13.8" hidden="false" customHeight="false" outlineLevel="0" collapsed="false">
      <c r="A291" s="60" t="s">
        <v>85</v>
      </c>
      <c r="B291" s="53"/>
      <c r="C291" s="53"/>
      <c r="D291" s="53"/>
      <c r="E291" s="53"/>
      <c r="F291" s="53"/>
      <c r="G291" s="53"/>
      <c r="H291" s="53"/>
      <c r="I291" s="54" t="n">
        <f aca="false">AO291+AQ291+AS291+AU291+AW291</f>
        <v>0.032969055321625</v>
      </c>
      <c r="J291" s="53" t="n">
        <f aca="false">AP291+AR291+AT291+AV291+AX291</f>
        <v>277192.27797486</v>
      </c>
      <c r="K291" s="54" t="n">
        <f aca="false">I291-DatosMinisterio!J291</f>
        <v>0</v>
      </c>
      <c r="L291" s="53" t="n">
        <f aca="false">J291-DatosMinisterio!K291</f>
        <v>0.277974860218819</v>
      </c>
      <c r="M291" s="54" t="n">
        <f aca="false">P324/P$343</f>
        <v>0.0489818079863238</v>
      </c>
      <c r="N291" s="53" t="n">
        <f aca="false">ROUND((N$310*M291),0)</f>
        <v>7824616</v>
      </c>
      <c r="O291" s="53" t="n">
        <f aca="false">N291-DatosMinisterio!L291</f>
        <v>1</v>
      </c>
      <c r="P291" s="55" t="n">
        <f aca="false">N291+J291</f>
        <v>8101808.27797486</v>
      </c>
      <c r="Q291" s="53" t="n">
        <f aca="false">P291-DatosMinisterio!M291</f>
        <v>1.27797485981137</v>
      </c>
      <c r="S291" s="55" t="n">
        <f aca="false">B291+DatosMinisterio!B291</f>
        <v>11850</v>
      </c>
      <c r="T291" s="55" t="n">
        <f aca="false">C291+DatosMinisterio!C291</f>
        <v>60</v>
      </c>
      <c r="U291" s="55" t="n">
        <f aca="false">D291+DatosMinisterio!D291</f>
        <v>802.196793743891</v>
      </c>
      <c r="V291" s="55" t="n">
        <f aca="false">E291+DatosMinisterio!E291</f>
        <v>409.698005865103</v>
      </c>
      <c r="W291" s="55" t="n">
        <f aca="false">F291+DatosMinisterio!F291</f>
        <v>143</v>
      </c>
      <c r="X291" s="55" t="n">
        <f aca="false">G291+DatosMinisterio!G291</f>
        <v>335</v>
      </c>
      <c r="Y291" s="55" t="n">
        <f aca="false">H291+DatosMinisterio!H291</f>
        <v>29</v>
      </c>
      <c r="Z291" s="55" t="n">
        <f aca="false">X291+0.33*Y291</f>
        <v>344.57</v>
      </c>
      <c r="AC291" s="61" t="n">
        <f aca="false">IF(T291&gt;0,S291/T291,0)</f>
        <v>197.5</v>
      </c>
      <c r="AD291" s="62" t="n">
        <f aca="false">EXP((((AC291-AC$310)/AC$311+2)/4-1.9)^3)</f>
        <v>0.0538585360005932</v>
      </c>
      <c r="AE291" s="63" t="n">
        <f aca="false">S291/U291</f>
        <v>14.771936378224</v>
      </c>
      <c r="AF291" s="62" t="n">
        <f aca="false">EXP((((AE291-AE$310)/AE$311+2)/4-1.9)^3)</f>
        <v>0.012691322263047</v>
      </c>
      <c r="AG291" s="62" t="n">
        <f aca="false">V291/U291</f>
        <v>0.51072007400207</v>
      </c>
      <c r="AH291" s="62" t="n">
        <f aca="false">EXP((((AG291-AG$310)/AG$311+2)/4-1.9)^3)</f>
        <v>0.0369077567349862</v>
      </c>
      <c r="AI291" s="62" t="n">
        <f aca="false">W291/U291</f>
        <v>0.178260498066331</v>
      </c>
      <c r="AJ291" s="62" t="n">
        <f aca="false">EXP((((AI291-AI$310)/AI$311+2)/4-1.9)^3)</f>
        <v>0.151143415437916</v>
      </c>
      <c r="AK291" s="62" t="n">
        <f aca="false">Z291/U291</f>
        <v>0.429533005725285</v>
      </c>
      <c r="AL291" s="62" t="n">
        <f aca="false">EXP((((AK291-AK$310)/AK$311+2)/4-1.9)^3)</f>
        <v>0.125302338937613</v>
      </c>
      <c r="AM291" s="62" t="n">
        <f aca="false">0.01*AD291+0.15*AF291+0.24*AH291+0.25*AJ291+0.35*AL291</f>
        <v>0.0929418178035033</v>
      </c>
      <c r="AO291" s="54" t="n">
        <f aca="false">0.01*AD291/$AM$310</f>
        <v>0.000191051250654402</v>
      </c>
      <c r="AP291" s="53" t="n">
        <f aca="false">AO291*$J$310</f>
        <v>1606.29204756448</v>
      </c>
      <c r="AQ291" s="54" t="n">
        <f aca="false">0.15*AF291/$AM$310</f>
        <v>0.000675294903333377</v>
      </c>
      <c r="AR291" s="53" t="n">
        <f aca="false">AQ291*$J$310</f>
        <v>5677.64319401087</v>
      </c>
      <c r="AS291" s="54" t="n">
        <f aca="false">0.24*AH291/$AM$310</f>
        <v>0.00314213059916366</v>
      </c>
      <c r="AT291" s="53" t="n">
        <f aca="false">AS291*$J$310</f>
        <v>26417.9343320583</v>
      </c>
      <c r="AU291" s="54" t="n">
        <f aca="false">0.25*AJ291/$AM$310</f>
        <v>0.0134036963738086</v>
      </c>
      <c r="AV291" s="53" t="n">
        <f aca="false">AU291*$J$310</f>
        <v>112693.587817252</v>
      </c>
      <c r="AW291" s="54" t="n">
        <f aca="false">0.35*AL291/$AM$310</f>
        <v>0.0155568821946649</v>
      </c>
      <c r="AX291" s="53" t="n">
        <f aca="false">AW291*$J$310</f>
        <v>130796.820583974</v>
      </c>
    </row>
    <row r="292" customFormat="false" ht="13.8" hidden="false" customHeight="false" outlineLevel="0" collapsed="false">
      <c r="A292" s="60" t="s">
        <v>86</v>
      </c>
      <c r="B292" s="53"/>
      <c r="C292" s="53"/>
      <c r="D292" s="53"/>
      <c r="E292" s="53"/>
      <c r="F292" s="53"/>
      <c r="G292" s="53"/>
      <c r="H292" s="53"/>
      <c r="I292" s="54" t="n">
        <f aca="false">AO292+AQ292+AS292+AU292+AW292</f>
        <v>0.0313699061161301</v>
      </c>
      <c r="J292" s="53" t="n">
        <f aca="false">AP292+AR292+AT292+AV292+AX292</f>
        <v>263747.191157281</v>
      </c>
      <c r="K292" s="54" t="n">
        <f aca="false">I292-DatosMinisterio!J292</f>
        <v>0</v>
      </c>
      <c r="L292" s="53" t="n">
        <f aca="false">J292-DatosMinisterio!K292</f>
        <v>0.191157281049527</v>
      </c>
      <c r="M292" s="54" t="n">
        <f aca="false">P325/P$343</f>
        <v>0.0477306375217275</v>
      </c>
      <c r="N292" s="53" t="n">
        <f aca="false">ROUND((N$310*M292),0)</f>
        <v>7624748</v>
      </c>
      <c r="O292" s="53" t="n">
        <f aca="false">N292-DatosMinisterio!L292</f>
        <v>1</v>
      </c>
      <c r="P292" s="55" t="n">
        <f aca="false">N292+J292</f>
        <v>7888495.19115728</v>
      </c>
      <c r="Q292" s="53" t="n">
        <f aca="false">P292-DatosMinisterio!M292</f>
        <v>1.19115728139877</v>
      </c>
      <c r="S292" s="55" t="n">
        <f aca="false">B292+DatosMinisterio!B292</f>
        <v>9342</v>
      </c>
      <c r="T292" s="55" t="n">
        <f aca="false">C292+DatosMinisterio!C292</f>
        <v>46</v>
      </c>
      <c r="U292" s="55" t="n">
        <f aca="false">D292+DatosMinisterio!D292</f>
        <v>483.823716682601</v>
      </c>
      <c r="V292" s="55" t="n">
        <f aca="false">E292+DatosMinisterio!E292</f>
        <v>283.780832479891</v>
      </c>
      <c r="W292" s="55" t="n">
        <f aca="false">F292+DatosMinisterio!F292</f>
        <v>54</v>
      </c>
      <c r="X292" s="55" t="n">
        <f aca="false">G292+DatosMinisterio!G292</f>
        <v>206</v>
      </c>
      <c r="Y292" s="55" t="n">
        <f aca="false">H292+DatosMinisterio!H292</f>
        <v>18</v>
      </c>
      <c r="Z292" s="55" t="n">
        <f aca="false">X292+0.33*Y292</f>
        <v>211.94</v>
      </c>
      <c r="AC292" s="61" t="n">
        <f aca="false">IF(T292&gt;0,S292/T292,0)</f>
        <v>203.086956521739</v>
      </c>
      <c r="AD292" s="62" t="n">
        <f aca="false">EXP((((AC292-AC$310)/AC$311+2)/4-1.9)^3)</f>
        <v>0.0594194222649933</v>
      </c>
      <c r="AE292" s="63" t="n">
        <f aca="false">S292/U292</f>
        <v>19.3086855354149</v>
      </c>
      <c r="AF292" s="62" t="n">
        <f aca="false">EXP((((AE292-AE$310)/AE$311+2)/4-1.9)^3)</f>
        <v>0.0510812483959005</v>
      </c>
      <c r="AG292" s="62" t="n">
        <f aca="false">V292/U292</f>
        <v>0.586537663812081</v>
      </c>
      <c r="AH292" s="62" t="n">
        <f aca="false">EXP((((AG292-AG$310)/AG$311+2)/4-1.9)^3)</f>
        <v>0.0796400818780655</v>
      </c>
      <c r="AI292" s="62" t="n">
        <f aca="false">W292/U292</f>
        <v>0.111610899048641</v>
      </c>
      <c r="AJ292" s="62" t="n">
        <f aca="false">EXP((((AI292-AI$310)/AI$311+2)/4-1.9)^3)</f>
        <v>0.0601335177761155</v>
      </c>
      <c r="AK292" s="62" t="n">
        <f aca="false">Z292/U292</f>
        <v>0.438052110080906</v>
      </c>
      <c r="AL292" s="62" t="n">
        <f aca="false">EXP((((AK292-AK$310)/AK$311+2)/4-1.9)^3)</f>
        <v>0.131515246116477</v>
      </c>
      <c r="AM292" s="62" t="n">
        <f aca="false">0.01*AD292+0.15*AF292+0.24*AH292+0.25*AJ292+0.35*AL292</f>
        <v>0.0884337167175666</v>
      </c>
      <c r="AO292" s="54" t="n">
        <f aca="false">0.01*AD292/$AM$310</f>
        <v>0.000210777265404391</v>
      </c>
      <c r="AP292" s="53" t="n">
        <f aca="false">AO292*$J$310</f>
        <v>1772.14147547723</v>
      </c>
      <c r="AQ292" s="54" t="n">
        <f aca="false">0.15*AF292/$AM$310</f>
        <v>0.00271799155223532</v>
      </c>
      <c r="AR292" s="53" t="n">
        <f aca="false">AQ292*$J$310</f>
        <v>22851.9216741513</v>
      </c>
      <c r="AS292" s="54" t="n">
        <f aca="false">0.24*AH292/$AM$310</f>
        <v>0.00678013405111011</v>
      </c>
      <c r="AT292" s="53" t="n">
        <f aca="false">AS292*$J$310</f>
        <v>57004.9940548159</v>
      </c>
      <c r="AU292" s="54" t="n">
        <f aca="false">0.25*AJ292/$AM$310</f>
        <v>0.00533275903435672</v>
      </c>
      <c r="AV292" s="53" t="n">
        <f aca="false">AU292*$J$310</f>
        <v>44835.9714952092</v>
      </c>
      <c r="AW292" s="54" t="n">
        <f aca="false">0.35*AL292/$AM$310</f>
        <v>0.0163282442130235</v>
      </c>
      <c r="AX292" s="53" t="n">
        <f aca="false">AW292*$J$310</f>
        <v>137282.162457627</v>
      </c>
    </row>
    <row r="293" customFormat="false" ht="13.8" hidden="false" customHeight="false" outlineLevel="0" collapsed="false">
      <c r="A293" s="60" t="s">
        <v>87</v>
      </c>
      <c r="B293" s="53"/>
      <c r="C293" s="53"/>
      <c r="D293" s="53"/>
      <c r="E293" s="53"/>
      <c r="F293" s="53"/>
      <c r="G293" s="53"/>
      <c r="H293" s="53"/>
      <c r="I293" s="54" t="n">
        <f aca="false">AO293+AQ293+AS293+AU293+AW293</f>
        <v>0.0140929778810488</v>
      </c>
      <c r="J293" s="53" t="n">
        <f aca="false">AP293+AR293+AT293+AV293+AX293</f>
        <v>118488.8254816</v>
      </c>
      <c r="K293" s="54" t="n">
        <f aca="false">I293-DatosMinisterio!J293</f>
        <v>0</v>
      </c>
      <c r="L293" s="53" t="n">
        <f aca="false">J293-DatosMinisterio!K293</f>
        <v>-0.174518399842782</v>
      </c>
      <c r="M293" s="54" t="n">
        <f aca="false">P326/P$343</f>
        <v>0.0203842935922526</v>
      </c>
      <c r="N293" s="53" t="n">
        <f aca="false">ROUND((N$310*M293),0)</f>
        <v>3256296</v>
      </c>
      <c r="O293" s="53" t="n">
        <f aca="false">N293-DatosMinisterio!L293</f>
        <v>-1</v>
      </c>
      <c r="P293" s="55" t="n">
        <f aca="false">N293+J293</f>
        <v>3374784.8254816</v>
      </c>
      <c r="Q293" s="53" t="n">
        <f aca="false">P293-DatosMinisterio!M293</f>
        <v>-1.17451839987189</v>
      </c>
      <c r="S293" s="55" t="n">
        <f aca="false">B293+DatosMinisterio!B293</f>
        <v>15169</v>
      </c>
      <c r="T293" s="55" t="n">
        <f aca="false">C293+DatosMinisterio!C293</f>
        <v>66</v>
      </c>
      <c r="U293" s="55" t="n">
        <f aca="false">D293+DatosMinisterio!D293</f>
        <v>714.724093585078</v>
      </c>
      <c r="V293" s="55" t="n">
        <f aca="false">E293+DatosMinisterio!E293</f>
        <v>282.043782193336</v>
      </c>
      <c r="W293" s="55" t="n">
        <f aca="false">F293+DatosMinisterio!F293</f>
        <v>68</v>
      </c>
      <c r="X293" s="55" t="n">
        <f aca="false">G293+DatosMinisterio!G293</f>
        <v>169</v>
      </c>
      <c r="Y293" s="55" t="n">
        <f aca="false">H293+DatosMinisterio!H293</f>
        <v>22</v>
      </c>
      <c r="Z293" s="55" t="n">
        <f aca="false">X293+0.33*Y293</f>
        <v>176.26</v>
      </c>
      <c r="AC293" s="61" t="n">
        <f aca="false">IF(T293&gt;0,S293/T293,0)</f>
        <v>229.833333333333</v>
      </c>
      <c r="AD293" s="62" t="n">
        <f aca="false">EXP((((AC293-AC$310)/AC$311+2)/4-1.9)^3)</f>
        <v>0.0922589407497531</v>
      </c>
      <c r="AE293" s="63" t="n">
        <f aca="false">S293/U293</f>
        <v>21.2235744340335</v>
      </c>
      <c r="AF293" s="62" t="n">
        <f aca="false">EXP((((AE293-AE$310)/AE$311+2)/4-1.9)^3)</f>
        <v>0.0829850947636177</v>
      </c>
      <c r="AG293" s="62" t="n">
        <f aca="false">V293/U293</f>
        <v>0.394619105085147</v>
      </c>
      <c r="AH293" s="62" t="n">
        <f aca="false">EXP((((AG293-AG$310)/AG$311+2)/4-1.9)^3)</f>
        <v>0.00859791824331301</v>
      </c>
      <c r="AI293" s="62" t="n">
        <f aca="false">W293/U293</f>
        <v>0.0951416086435675</v>
      </c>
      <c r="AJ293" s="62" t="n">
        <f aca="false">EXP((((AI293-AI$310)/AI$311+2)/4-1.9)^3)</f>
        <v>0.0460664429598317</v>
      </c>
      <c r="AK293" s="62" t="n">
        <f aca="false">Z293/U293</f>
        <v>0.246612646169341</v>
      </c>
      <c r="AL293" s="62" t="n">
        <f aca="false">EXP((((AK293-AK$310)/AK$311+2)/4-1.9)^3)</f>
        <v>0.0365100473285652</v>
      </c>
      <c r="AM293" s="62" t="n">
        <f aca="false">0.01*AD293+0.15*AF293+0.24*AH293+0.25*AJ293+0.35*AL293</f>
        <v>0.039728981305391</v>
      </c>
      <c r="AO293" s="54" t="n">
        <f aca="false">0.01*AD293/$AM$310</f>
        <v>0.00032726819782284</v>
      </c>
      <c r="AP293" s="53" t="n">
        <f aca="false">AO293*$J$310</f>
        <v>2751.5564634252</v>
      </c>
      <c r="AQ293" s="54" t="n">
        <f aca="false">0.15*AF293/$AM$310</f>
        <v>0.00441556918853734</v>
      </c>
      <c r="AR293" s="53" t="n">
        <f aca="false">AQ293*$J$310</f>
        <v>37124.560288006</v>
      </c>
      <c r="AS293" s="54" t="n">
        <f aca="false">0.24*AH293/$AM$310</f>
        <v>0.000731981144110338</v>
      </c>
      <c r="AT293" s="53" t="n">
        <f aca="false">AS293*$J$310</f>
        <v>6154.24126627928</v>
      </c>
      <c r="AU293" s="54" t="n">
        <f aca="false">0.25*AJ293/$AM$310</f>
        <v>0.00408526307723003</v>
      </c>
      <c r="AV293" s="53" t="n">
        <f aca="false">AU293*$J$310</f>
        <v>34347.4621112731</v>
      </c>
      <c r="AW293" s="54" t="n">
        <f aca="false">0.35*AL293/$AM$310</f>
        <v>0.00453289627334827</v>
      </c>
      <c r="AX293" s="53" t="n">
        <f aca="false">AW293*$J$310</f>
        <v>38111.0053526166</v>
      </c>
    </row>
    <row r="294" customFormat="false" ht="13.8" hidden="false" customHeight="false" outlineLevel="0" collapsed="false">
      <c r="A294" s="60" t="s">
        <v>88</v>
      </c>
      <c r="B294" s="53"/>
      <c r="C294" s="53"/>
      <c r="D294" s="53"/>
      <c r="E294" s="53"/>
      <c r="F294" s="53"/>
      <c r="G294" s="53"/>
      <c r="H294" s="53"/>
      <c r="I294" s="54" t="n">
        <f aca="false">AO294+AQ294+AS294+AU294+AW294</f>
        <v>0.0131041981540367</v>
      </c>
      <c r="J294" s="53" t="n">
        <f aca="false">AP294+AR294+AT294+AV294+AX294</f>
        <v>110175.511609787</v>
      </c>
      <c r="K294" s="54" t="n">
        <f aca="false">I294-DatosMinisterio!J294</f>
        <v>0</v>
      </c>
      <c r="L294" s="53" t="n">
        <f aca="false">J294-DatosMinisterio!K294</f>
        <v>-0.488390212995</v>
      </c>
      <c r="M294" s="54" t="n">
        <f aca="false">P327/P$343</f>
        <v>0.019631584500113</v>
      </c>
      <c r="N294" s="53" t="n">
        <f aca="false">ROUND((N$310*M294),0)</f>
        <v>3136054</v>
      </c>
      <c r="O294" s="53" t="n">
        <f aca="false">N294-DatosMinisterio!L294</f>
        <v>1</v>
      </c>
      <c r="P294" s="55" t="n">
        <f aca="false">N294+J294</f>
        <v>3246229.51160979</v>
      </c>
      <c r="Q294" s="53" t="n">
        <f aca="false">P294-DatosMinisterio!M294</f>
        <v>0.511609787121415</v>
      </c>
      <c r="S294" s="55" t="n">
        <f aca="false">B294+DatosMinisterio!B294</f>
        <v>6546</v>
      </c>
      <c r="T294" s="55" t="n">
        <f aca="false">C294+DatosMinisterio!C294</f>
        <v>46</v>
      </c>
      <c r="U294" s="55" t="n">
        <f aca="false">D294+DatosMinisterio!D294</f>
        <v>334.063185195971</v>
      </c>
      <c r="V294" s="55" t="n">
        <f aca="false">E294+DatosMinisterio!E294</f>
        <v>164.164233836771</v>
      </c>
      <c r="W294" s="55" t="n">
        <f aca="false">F294+DatosMinisterio!F294</f>
        <v>25</v>
      </c>
      <c r="X294" s="55" t="n">
        <f aca="false">G294+DatosMinisterio!G294</f>
        <v>82</v>
      </c>
      <c r="Y294" s="55" t="n">
        <f aca="false">H294+DatosMinisterio!H294</f>
        <v>6</v>
      </c>
      <c r="Z294" s="55" t="n">
        <f aca="false">X294+0.33*Y294</f>
        <v>83.98</v>
      </c>
      <c r="AC294" s="61" t="n">
        <f aca="false">IF(T294&gt;0,S294/T294,0)</f>
        <v>142.304347826087</v>
      </c>
      <c r="AD294" s="62" t="n">
        <f aca="false">EXP((((AC294-AC$310)/AC$311+2)/4-1.9)^3)</f>
        <v>0.018000815385285</v>
      </c>
      <c r="AE294" s="63" t="n">
        <f aca="false">S294/U294</f>
        <v>19.5950954492634</v>
      </c>
      <c r="AF294" s="62" t="n">
        <f aca="false">EXP((((AE294-AE$310)/AE$311+2)/4-1.9)^3)</f>
        <v>0.0551293854537675</v>
      </c>
      <c r="AG294" s="62" t="n">
        <f aca="false">V294/U294</f>
        <v>0.491416717290975</v>
      </c>
      <c r="AH294" s="62" t="n">
        <f aca="false">EXP((((AG294-AG$310)/AG$311+2)/4-1.9)^3)</f>
        <v>0.0296783991521079</v>
      </c>
      <c r="AI294" s="62" t="n">
        <f aca="false">W294/U294</f>
        <v>0.0748361421068721</v>
      </c>
      <c r="AJ294" s="62" t="n">
        <f aca="false">EXP((((AI294-AI$310)/AI$311+2)/4-1.9)^3)</f>
        <v>0.032427288972965</v>
      </c>
      <c r="AK294" s="62" t="n">
        <f aca="false">Z294/U294</f>
        <v>0.251389568565405</v>
      </c>
      <c r="AL294" s="62" t="n">
        <f aca="false">EXP((((AK294-AK$310)/AK$311+2)/4-1.9)^3)</f>
        <v>0.0378928449596667</v>
      </c>
      <c r="AM294" s="62" t="n">
        <f aca="false">0.01*AD294+0.15*AF294+0.24*AH294+0.25*AJ294+0.35*AL294</f>
        <v>0.0369415497475485</v>
      </c>
      <c r="AO294" s="54" t="n">
        <f aca="false">0.01*AD294/$AM$310</f>
        <v>6.38539133726141E-005</v>
      </c>
      <c r="AP294" s="53" t="n">
        <f aca="false">AO294*$J$310</f>
        <v>536.861354767259</v>
      </c>
      <c r="AQ294" s="54" t="n">
        <f aca="false">0.15*AF294/$AM$310</f>
        <v>0.00293338962239009</v>
      </c>
      <c r="AR294" s="53" t="n">
        <f aca="false">AQ294*$J$310</f>
        <v>24662.9132586881</v>
      </c>
      <c r="AS294" s="54" t="n">
        <f aca="false">0.24*AH294/$AM$310</f>
        <v>0.002526661448964</v>
      </c>
      <c r="AT294" s="53" t="n">
        <f aca="false">AS294*$J$310</f>
        <v>21243.2851313821</v>
      </c>
      <c r="AU294" s="54" t="n">
        <f aca="false">0.25*AJ294/$AM$310</f>
        <v>0.00287571598378966</v>
      </c>
      <c r="AV294" s="53" t="n">
        <f aca="false">AU294*$J$310</f>
        <v>24178.0134911091</v>
      </c>
      <c r="AW294" s="54" t="n">
        <f aca="false">0.35*AL294/$AM$310</f>
        <v>0.00470457718552038</v>
      </c>
      <c r="AX294" s="53" t="n">
        <f aca="false">AW294*$J$310</f>
        <v>39554.4383738404</v>
      </c>
    </row>
    <row r="295" customFormat="false" ht="13.8" hidden="false" customHeight="false" outlineLevel="0" collapsed="false">
      <c r="A295" s="60" t="s">
        <v>89</v>
      </c>
      <c r="B295" s="53"/>
      <c r="C295" s="53"/>
      <c r="D295" s="53"/>
      <c r="E295" s="53"/>
      <c r="F295" s="53"/>
      <c r="G295" s="53"/>
      <c r="H295" s="53"/>
      <c r="I295" s="54" t="n">
        <f aca="false">AO295+AQ295+AS295+AU295+AW295</f>
        <v>0.0224852922004038</v>
      </c>
      <c r="J295" s="53" t="n">
        <f aca="false">AP295+AR295+AT295+AV295+AX295</f>
        <v>189048.466968725</v>
      </c>
      <c r="K295" s="54" t="n">
        <f aca="false">I295-DatosMinisterio!J295</f>
        <v>-1.59594559789866E-016</v>
      </c>
      <c r="L295" s="53" t="n">
        <f aca="false">J295-DatosMinisterio!K295</f>
        <v>0.466968725348124</v>
      </c>
      <c r="M295" s="54" t="n">
        <f aca="false">P328/P$343</f>
        <v>0.0205777912318587</v>
      </c>
      <c r="N295" s="53" t="n">
        <f aca="false">ROUND((N$310*M295),0)</f>
        <v>3287207</v>
      </c>
      <c r="O295" s="53" t="n">
        <f aca="false">N295-DatosMinisterio!L295</f>
        <v>-1</v>
      </c>
      <c r="P295" s="55" t="n">
        <f aca="false">N295+J295</f>
        <v>3476255.46696873</v>
      </c>
      <c r="Q295" s="53" t="n">
        <f aca="false">P295-DatosMinisterio!M295</f>
        <v>-0.533031274564564</v>
      </c>
      <c r="S295" s="55" t="n">
        <f aca="false">B295+DatosMinisterio!B295</f>
        <v>7922</v>
      </c>
      <c r="T295" s="55" t="n">
        <f aca="false">C295+DatosMinisterio!C295</f>
        <v>36</v>
      </c>
      <c r="U295" s="55" t="n">
        <f aca="false">D295+DatosMinisterio!D295</f>
        <v>303.046995606922</v>
      </c>
      <c r="V295" s="55" t="n">
        <f aca="false">E295+DatosMinisterio!E295</f>
        <v>121.311558441558</v>
      </c>
      <c r="W295" s="55" t="n">
        <f aca="false">F295+DatosMinisterio!F295</f>
        <v>18</v>
      </c>
      <c r="X295" s="55" t="n">
        <f aca="false">G295+DatosMinisterio!G295</f>
        <v>92</v>
      </c>
      <c r="Y295" s="55" t="n">
        <f aca="false">H295+DatosMinisterio!H295</f>
        <v>6</v>
      </c>
      <c r="Z295" s="55" t="n">
        <f aca="false">X295+0.33*Y295</f>
        <v>93.98</v>
      </c>
      <c r="AC295" s="61" t="n">
        <f aca="false">IF(T295&gt;0,S295/T295,0)</f>
        <v>220.055555555556</v>
      </c>
      <c r="AD295" s="62" t="n">
        <f aca="false">EXP((((AC295-AC$310)/AC$311+2)/4-1.9)^3)</f>
        <v>0.0790041113387522</v>
      </c>
      <c r="AE295" s="63" t="n">
        <f aca="false">S295/U295</f>
        <v>26.1411600010565</v>
      </c>
      <c r="AF295" s="62" t="n">
        <f aca="false">EXP((((AE295-AE$310)/AE$311+2)/4-1.9)^3)</f>
        <v>0.225203440597597</v>
      </c>
      <c r="AG295" s="62" t="n">
        <f aca="false">V295/U295</f>
        <v>0.400306091794784</v>
      </c>
      <c r="AH295" s="62" t="n">
        <f aca="false">EXP((((AG295-AG$310)/AG$311+2)/4-1.9)^3)</f>
        <v>0.00931185441272943</v>
      </c>
      <c r="AI295" s="62" t="n">
        <f aca="false">W295/U295</f>
        <v>0.0593967281013653</v>
      </c>
      <c r="AJ295" s="62" t="n">
        <f aca="false">EXP((((AI295-AI$310)/AI$311+2)/4-1.9)^3)</f>
        <v>0.024407176849366</v>
      </c>
      <c r="AK295" s="62" t="n">
        <f aca="false">Z295/U295</f>
        <v>0.310116917053684</v>
      </c>
      <c r="AL295" s="62" t="n">
        <f aca="false">EXP((((AK295-AK$310)/AK$311+2)/4-1.9)^3)</f>
        <v>0.0585149741260972</v>
      </c>
      <c r="AM295" s="62" t="n">
        <f aca="false">0.01*AD295+0.15*AF295+0.24*AH295+0.25*AJ295+0.35*AL295</f>
        <v>0.0633874374185576</v>
      </c>
      <c r="AO295" s="54" t="n">
        <f aca="false">0.01*AD295/$AM$310</f>
        <v>0.000280249620560462</v>
      </c>
      <c r="AP295" s="53" t="n">
        <f aca="false">AO295*$J$310</f>
        <v>2356.24072230517</v>
      </c>
      <c r="AQ295" s="54" t="n">
        <f aca="false">0.15*AF295/$AM$310</f>
        <v>0.011982891340763</v>
      </c>
      <c r="AR295" s="53" t="n">
        <f aca="false">AQ295*$J$310</f>
        <v>100747.956381166</v>
      </c>
      <c r="AS295" s="54" t="n">
        <f aca="false">0.24*AH295/$AM$310</f>
        <v>0.000792761881879928</v>
      </c>
      <c r="AT295" s="53" t="n">
        <f aca="false">AS295*$J$310</f>
        <v>6665.26443618778</v>
      </c>
      <c r="AU295" s="54" t="n">
        <f aca="false">0.25*AJ295/$AM$310</f>
        <v>0.00216447661238099</v>
      </c>
      <c r="AV295" s="53" t="n">
        <f aca="false">AU295*$J$310</f>
        <v>18198.161790085</v>
      </c>
      <c r="AW295" s="54" t="n">
        <f aca="false">0.35*AL295/$AM$310</f>
        <v>0.00726491274481951</v>
      </c>
      <c r="AX295" s="53" t="n">
        <f aca="false">AW295*$J$310</f>
        <v>61080.8436389817</v>
      </c>
    </row>
    <row r="296" customFormat="false" ht="13.8" hidden="false" customHeight="false" outlineLevel="0" collapsed="false">
      <c r="A296" s="60" t="s">
        <v>90</v>
      </c>
      <c r="B296" s="53"/>
      <c r="C296" s="53"/>
      <c r="D296" s="53"/>
      <c r="E296" s="53"/>
      <c r="F296" s="53"/>
      <c r="G296" s="53"/>
      <c r="H296" s="53"/>
      <c r="I296" s="54" t="n">
        <f aca="false">AO296+AQ296+AS296+AU296+AW296</f>
        <v>0.0357533957354511</v>
      </c>
      <c r="J296" s="53" t="n">
        <f aca="false">AP296+AR296+AT296+AV296+AX296</f>
        <v>300602.037655166</v>
      </c>
      <c r="K296" s="54" t="n">
        <f aca="false">I296-DatosMinisterio!J296</f>
        <v>0</v>
      </c>
      <c r="L296" s="53" t="n">
        <f aca="false">J296-DatosMinisterio!K296</f>
        <v>0.0376551655936055</v>
      </c>
      <c r="M296" s="54" t="n">
        <f aca="false">P329/P$343</f>
        <v>0.0223585010714111</v>
      </c>
      <c r="N296" s="53" t="n">
        <f aca="false">ROUND((N$310*M296),0)</f>
        <v>3571667</v>
      </c>
      <c r="O296" s="53" t="n">
        <f aca="false">N296-DatosMinisterio!L296</f>
        <v>0</v>
      </c>
      <c r="P296" s="55" t="n">
        <f aca="false">N296+J296</f>
        <v>3872269.03765517</v>
      </c>
      <c r="Q296" s="53" t="n">
        <f aca="false">P296-DatosMinisterio!M296</f>
        <v>0.0376551654189825</v>
      </c>
      <c r="S296" s="55" t="n">
        <f aca="false">B296+DatosMinisterio!B296</f>
        <v>10284</v>
      </c>
      <c r="T296" s="55" t="n">
        <f aca="false">C296+DatosMinisterio!C296</f>
        <v>41</v>
      </c>
      <c r="U296" s="55" t="n">
        <f aca="false">D296+DatosMinisterio!D296</f>
        <v>427.436413251261</v>
      </c>
      <c r="V296" s="55" t="n">
        <f aca="false">E296+DatosMinisterio!E296</f>
        <v>314.096467598249</v>
      </c>
      <c r="W296" s="55" t="n">
        <f aca="false">F296+DatosMinisterio!F296</f>
        <v>29</v>
      </c>
      <c r="X296" s="55" t="n">
        <f aca="false">G296+DatosMinisterio!G296</f>
        <v>88</v>
      </c>
      <c r="Y296" s="55" t="n">
        <f aca="false">H296+DatosMinisterio!H296</f>
        <v>6</v>
      </c>
      <c r="Z296" s="55" t="n">
        <f aca="false">X296+0.33*Y296</f>
        <v>89.98</v>
      </c>
      <c r="AC296" s="61" t="n">
        <f aca="false">IF(T296&gt;0,S296/T296,0)</f>
        <v>250.829268292683</v>
      </c>
      <c r="AD296" s="62" t="n">
        <f aca="false">EXP((((AC296-AC$310)/AC$311+2)/4-1.9)^3)</f>
        <v>0.125967725395801</v>
      </c>
      <c r="AE296" s="63" t="n">
        <f aca="false">S296/U296</f>
        <v>24.0597190159247</v>
      </c>
      <c r="AF296" s="62" t="n">
        <f aca="false">EXP((((AE296-AE$310)/AE$311+2)/4-1.9)^3)</f>
        <v>0.153807702049791</v>
      </c>
      <c r="AG296" s="62" t="n">
        <f aca="false">V296/U296</f>
        <v>0.73483787964881</v>
      </c>
      <c r="AH296" s="62" t="n">
        <f aca="false">EXP((((AG296-AG$310)/AG$311+2)/4-1.9)^3)</f>
        <v>0.248990650450547</v>
      </c>
      <c r="AI296" s="62" t="n">
        <f aca="false">W296/U296</f>
        <v>0.0678463488391497</v>
      </c>
      <c r="AJ296" s="62" t="n">
        <f aca="false">EXP((((AI296-AI$310)/AI$311+2)/4-1.9)^3)</f>
        <v>0.0285665955153694</v>
      </c>
      <c r="AK296" s="62" t="n">
        <f aca="false">Z296/U296</f>
        <v>0.210510843742989</v>
      </c>
      <c r="AL296" s="62" t="n">
        <f aca="false">EXP((((AK296-AK$310)/AK$311+2)/4-1.9)^3)</f>
        <v>0.0273165973787638</v>
      </c>
      <c r="AM296" s="62" t="n">
        <f aca="false">0.01*AD296+0.15*AF296+0.24*AH296+0.25*AJ296+0.35*AL296</f>
        <v>0.100791046630967</v>
      </c>
      <c r="AO296" s="54" t="n">
        <f aca="false">0.01*AD296/$AM$310</f>
        <v>0.000446842659791067</v>
      </c>
      <c r="AP296" s="53" t="n">
        <f aca="false">AO296*$J$310</f>
        <v>3756.89668859236</v>
      </c>
      <c r="AQ296" s="54" t="n">
        <f aca="false">0.15*AF296/$AM$310</f>
        <v>0.00818398234123051</v>
      </c>
      <c r="AR296" s="53" t="n">
        <f aca="false">AQ296*$J$310</f>
        <v>68808.0591312467</v>
      </c>
      <c r="AS296" s="54" t="n">
        <f aca="false">0.24*AH296/$AM$310</f>
        <v>0.021197742992185</v>
      </c>
      <c r="AT296" s="53" t="n">
        <f aca="false">AS296*$J$310</f>
        <v>178223.203868245</v>
      </c>
      <c r="AU296" s="54" t="n">
        <f aca="false">0.25*AJ296/$AM$310</f>
        <v>0.00253334206860433</v>
      </c>
      <c r="AV296" s="53" t="n">
        <f aca="false">AU296*$J$310</f>
        <v>21299.4534431012</v>
      </c>
      <c r="AW296" s="54" t="n">
        <f aca="false">0.35*AL296/$AM$310</f>
        <v>0.00339148567364017</v>
      </c>
      <c r="AX296" s="53" t="n">
        <f aca="false">AW296*$J$310</f>
        <v>28514.4245239808</v>
      </c>
    </row>
    <row r="297" customFormat="false" ht="13.8" hidden="false" customHeight="false" outlineLevel="0" collapsed="false">
      <c r="A297" s="60" t="s">
        <v>91</v>
      </c>
      <c r="B297" s="53"/>
      <c r="C297" s="53"/>
      <c r="D297" s="53"/>
      <c r="E297" s="53"/>
      <c r="F297" s="53"/>
      <c r="G297" s="53"/>
      <c r="H297" s="53"/>
      <c r="I297" s="54" t="n">
        <f aca="false">AO297+AQ297+AS297+AU297+AW297</f>
        <v>0.0950187816572211</v>
      </c>
      <c r="J297" s="53" t="n">
        <f aca="false">AP297+AR297+AT297+AV297+AX297</f>
        <v>798884.659600335</v>
      </c>
      <c r="K297" s="54" t="n">
        <f aca="false">I297-DatosMinisterio!J297</f>
        <v>0</v>
      </c>
      <c r="L297" s="53" t="n">
        <f aca="false">J297-DatosMinisterio!K297</f>
        <v>-0.340399664826691</v>
      </c>
      <c r="M297" s="54" t="n">
        <f aca="false">P330/P$343</f>
        <v>0.0250644700033464</v>
      </c>
      <c r="N297" s="53" t="n">
        <f aca="false">ROUND((N$310*M297),0)</f>
        <v>4003933</v>
      </c>
      <c r="O297" s="53" t="n">
        <f aca="false">N297-DatosMinisterio!L297</f>
        <v>0</v>
      </c>
      <c r="P297" s="55" t="n">
        <f aca="false">N297+J297</f>
        <v>4802817.65960034</v>
      </c>
      <c r="Q297" s="53" t="n">
        <f aca="false">P297-DatosMinisterio!M297</f>
        <v>-0.340399664826691</v>
      </c>
      <c r="S297" s="55" t="n">
        <f aca="false">B297+DatosMinisterio!B297</f>
        <v>7536</v>
      </c>
      <c r="T297" s="55" t="n">
        <f aca="false">C297+DatosMinisterio!C297</f>
        <v>48</v>
      </c>
      <c r="U297" s="55" t="n">
        <f aca="false">D297+DatosMinisterio!D297</f>
        <v>309.103207570185</v>
      </c>
      <c r="V297" s="55" t="n">
        <f aca="false">E297+DatosMinisterio!E297</f>
        <v>193.135497835498</v>
      </c>
      <c r="W297" s="55" t="n">
        <f aca="false">F297+DatosMinisterio!F297</f>
        <v>74</v>
      </c>
      <c r="X297" s="55" t="n">
        <f aca="false">G297+DatosMinisterio!G297</f>
        <v>206</v>
      </c>
      <c r="Y297" s="55" t="n">
        <f aca="false">H297+DatosMinisterio!H297</f>
        <v>30</v>
      </c>
      <c r="Z297" s="55" t="n">
        <f aca="false">X297+0.33*Y297</f>
        <v>215.9</v>
      </c>
      <c r="AC297" s="61" t="n">
        <f aca="false">IF(T297&gt;0,S297/T297,0)</f>
        <v>157</v>
      </c>
      <c r="AD297" s="62" t="n">
        <f aca="false">EXP((((AC297-AC$310)/AC$311+2)/4-1.9)^3)</f>
        <v>0.024657670918035</v>
      </c>
      <c r="AE297" s="63" t="n">
        <f aca="false">S297/U297</f>
        <v>24.3802064017368</v>
      </c>
      <c r="AF297" s="62" t="n">
        <f aca="false">EXP((((AE297-AE$310)/AE$311+2)/4-1.9)^3)</f>
        <v>0.16372918721342</v>
      </c>
      <c r="AG297" s="62" t="n">
        <f aca="false">V297/U297</f>
        <v>0.624825278759505</v>
      </c>
      <c r="AH297" s="62" t="n">
        <f aca="false">EXP((((AG297-AG$310)/AG$311+2)/4-1.9)^3)</f>
        <v>0.11169730600125</v>
      </c>
      <c r="AI297" s="62" t="n">
        <f aca="false">W297/U297</f>
        <v>0.239402239082872</v>
      </c>
      <c r="AJ297" s="62" t="n">
        <f aca="false">EXP((((AI297-AI$310)/AI$311+2)/4-1.9)^3)</f>
        <v>0.288023879754001</v>
      </c>
      <c r="AK297" s="62" t="n">
        <f aca="false">Z297/U297</f>
        <v>0.698472208351244</v>
      </c>
      <c r="AL297" s="62" t="n">
        <f aca="false">EXP((((AK297-AK$310)/AK$311+2)/4-1.9)^3)</f>
        <v>0.412127365711164</v>
      </c>
      <c r="AM297" s="62" t="n">
        <f aca="false">0.01*AD297+0.15*AF297+0.24*AH297+0.25*AJ297+0.35*AL297</f>
        <v>0.267863856168901</v>
      </c>
      <c r="AO297" s="54" t="n">
        <f aca="false">0.01*AD297/$AM$310</f>
        <v>8.74676368303697E-005</v>
      </c>
      <c r="AP297" s="53" t="n">
        <f aca="false">AO297*$J$310</f>
        <v>735.397276796858</v>
      </c>
      <c r="AQ297" s="54" t="n">
        <f aca="false">0.15*AF297/$AM$310</f>
        <v>0.00871189647229034</v>
      </c>
      <c r="AR297" s="53" t="n">
        <f aca="false">AQ297*$J$310</f>
        <v>73246.5763752519</v>
      </c>
      <c r="AS297" s="54" t="n">
        <f aca="false">0.24*AH297/$AM$310</f>
        <v>0.00950931603756834</v>
      </c>
      <c r="AT297" s="53" t="n">
        <f aca="false">AS297*$J$310</f>
        <v>79951.0009832614</v>
      </c>
      <c r="AU297" s="54" t="n">
        <f aca="false">0.25*AJ297/$AM$310</f>
        <v>0.0255425260931382</v>
      </c>
      <c r="AV297" s="53" t="n">
        <f aca="false">AU297*$J$310</f>
        <v>214752.619506974</v>
      </c>
      <c r="AW297" s="54" t="n">
        <f aca="false">0.35*AL297/$AM$310</f>
        <v>0.0511675754173938</v>
      </c>
      <c r="AX297" s="53" t="n">
        <f aca="false">AW297*$J$310</f>
        <v>430199.065458051</v>
      </c>
    </row>
    <row r="298" customFormat="false" ht="13.8" hidden="false" customHeight="false" outlineLevel="0" collapsed="false">
      <c r="A298" s="60" t="s">
        <v>92</v>
      </c>
      <c r="B298" s="53"/>
      <c r="C298" s="53"/>
      <c r="D298" s="53"/>
      <c r="E298" s="53"/>
      <c r="F298" s="53"/>
      <c r="G298" s="53"/>
      <c r="H298" s="53"/>
      <c r="I298" s="54" t="n">
        <f aca="false">AO298+AQ298+AS298+AU298+AW298</f>
        <v>0.00746260444560039</v>
      </c>
      <c r="J298" s="53" t="n">
        <f aca="false">AP298+AR298+AT298+AV298+AX298</f>
        <v>62742.9662670521</v>
      </c>
      <c r="K298" s="54" t="n">
        <f aca="false">I298-DatosMinisterio!J298</f>
        <v>0</v>
      </c>
      <c r="L298" s="53" t="n">
        <f aca="false">J298-DatosMinisterio!K298</f>
        <v>-0.0337329479225446</v>
      </c>
      <c r="M298" s="54" t="n">
        <f aca="false">P331/P$343</f>
        <v>0.0102843600636125</v>
      </c>
      <c r="N298" s="53" t="n">
        <f aca="false">ROUND((N$310*M298),0)</f>
        <v>1642879</v>
      </c>
      <c r="O298" s="53" t="n">
        <f aca="false">N298-DatosMinisterio!L298</f>
        <v>0</v>
      </c>
      <c r="P298" s="55" t="n">
        <f aca="false">N298+J298</f>
        <v>1705621.96626705</v>
      </c>
      <c r="Q298" s="53" t="n">
        <f aca="false">P298-DatosMinisterio!M298</f>
        <v>-0.0337329478934407</v>
      </c>
      <c r="S298" s="55" t="n">
        <f aca="false">B298+DatosMinisterio!B298</f>
        <v>2104</v>
      </c>
      <c r="T298" s="55" t="n">
        <f aca="false">C298+DatosMinisterio!C298</f>
        <v>23</v>
      </c>
      <c r="U298" s="55" t="n">
        <f aca="false">D298+DatosMinisterio!D298</f>
        <v>194.694993412385</v>
      </c>
      <c r="V298" s="55" t="n">
        <f aca="false">E298+DatosMinisterio!E298</f>
        <v>64.7404479578393</v>
      </c>
      <c r="W298" s="55" t="n">
        <f aca="false">F298+DatosMinisterio!F298</f>
        <v>10</v>
      </c>
      <c r="X298" s="55" t="n">
        <f aca="false">G298+DatosMinisterio!G298</f>
        <v>43</v>
      </c>
      <c r="Y298" s="55" t="n">
        <f aca="false">H298+DatosMinisterio!H298</f>
        <v>25</v>
      </c>
      <c r="Z298" s="55" t="n">
        <f aca="false">X298+0.33*Y298</f>
        <v>51.25</v>
      </c>
      <c r="AC298" s="61" t="n">
        <f aca="false">IF(T298&gt;0,S298/T298,0)</f>
        <v>91.4782608695652</v>
      </c>
      <c r="AD298" s="62" t="n">
        <f aca="false">EXP((((AC298-AC$310)/AC$311+2)/4-1.9)^3)</f>
        <v>0.0052880921420175</v>
      </c>
      <c r="AE298" s="63" t="n">
        <f aca="false">S298/U298</f>
        <v>10.8066466585687</v>
      </c>
      <c r="AF298" s="62" t="n">
        <f aca="false">EXP((((AE298-AE$310)/AE$311+2)/4-1.9)^3)</f>
        <v>0.00276102558108433</v>
      </c>
      <c r="AG298" s="62" t="n">
        <f aca="false">V298/U298</f>
        <v>0.332522407603528</v>
      </c>
      <c r="AH298" s="62" t="n">
        <f aca="false">EXP((((AG298-AG$310)/AG$311+2)/4-1.9)^3)</f>
        <v>0.00338969563176378</v>
      </c>
      <c r="AI298" s="62" t="n">
        <f aca="false">W298/U298</f>
        <v>0.0513623890616382</v>
      </c>
      <c r="AJ298" s="62" t="n">
        <f aca="false">EXP((((AI298-AI$310)/AI$311+2)/4-1.9)^3)</f>
        <v>0.0209263126443101</v>
      </c>
      <c r="AK298" s="62" t="n">
        <f aca="false">Z298/U298</f>
        <v>0.263232243940896</v>
      </c>
      <c r="AL298" s="62" t="n">
        <f aca="false">EXP((((AK298-AK$310)/AK$311+2)/4-1.9)^3)</f>
        <v>0.0415011607852412</v>
      </c>
      <c r="AM298" s="62" t="n">
        <f aca="false">0.01*AD298+0.15*AF298+0.24*AH298+0.25*AJ298+0.35*AL298</f>
        <v>0.0210375461461181</v>
      </c>
      <c r="AO298" s="54" t="n">
        <f aca="false">0.01*AD298/$AM$310</f>
        <v>1.87583379038939E-005</v>
      </c>
      <c r="AP298" s="53" t="n">
        <f aca="false">AO298*$J$310</f>
        <v>157.713539677673</v>
      </c>
      <c r="AQ298" s="54" t="n">
        <f aca="false">0.15*AF298/$AM$310</f>
        <v>0.000146911918571965</v>
      </c>
      <c r="AR298" s="53" t="n">
        <f aca="false">AQ298*$J$310</f>
        <v>1235.18399218158</v>
      </c>
      <c r="AS298" s="54" t="n">
        <f aca="false">0.24*AH298/$AM$310</f>
        <v>0.000288580702503655</v>
      </c>
      <c r="AT298" s="53" t="n">
        <f aca="false">AS298*$J$310</f>
        <v>2426.28554340486</v>
      </c>
      <c r="AU298" s="54" t="n">
        <f aca="false">0.25*AJ298/$AM$310</f>
        <v>0.00185578670493217</v>
      </c>
      <c r="AV298" s="53" t="n">
        <f aca="false">AU298*$J$310</f>
        <v>15602.805089723</v>
      </c>
      <c r="AW298" s="54" t="n">
        <f aca="false">0.35*AL298/$AM$310</f>
        <v>0.0051525667816887</v>
      </c>
      <c r="AX298" s="53" t="n">
        <f aca="false">AW298*$J$310</f>
        <v>43320.978102065</v>
      </c>
    </row>
    <row r="299" customFormat="false" ht="13.8" hidden="false" customHeight="false" outlineLevel="0" collapsed="false">
      <c r="A299" s="60" t="s">
        <v>93</v>
      </c>
      <c r="B299" s="53"/>
      <c r="C299" s="53"/>
      <c r="D299" s="53"/>
      <c r="E299" s="53"/>
      <c r="F299" s="53"/>
      <c r="G299" s="53"/>
      <c r="H299" s="53"/>
      <c r="I299" s="54" t="n">
        <f aca="false">AO299+AQ299+AS299+AU299+AW299</f>
        <v>0.0897418796055223</v>
      </c>
      <c r="J299" s="53" t="n">
        <f aca="false">AP299+AR299+AT299+AV299+AX299</f>
        <v>754518.31406537</v>
      </c>
      <c r="K299" s="54" t="n">
        <f aca="false">I299-DatosMinisterio!J299</f>
        <v>-3.88578058618805E-016</v>
      </c>
      <c r="L299" s="53" t="n">
        <f aca="false">J299-DatosMinisterio!K299</f>
        <v>0.314065369777381</v>
      </c>
      <c r="M299" s="54" t="n">
        <f aca="false">P332/P$343</f>
        <v>0.0606131468411801</v>
      </c>
      <c r="N299" s="53" t="n">
        <f aca="false">ROUND((N$310*M299),0)</f>
        <v>9682669</v>
      </c>
      <c r="O299" s="53" t="n">
        <f aca="false">N299-DatosMinisterio!L299</f>
        <v>0</v>
      </c>
      <c r="P299" s="55" t="n">
        <f aca="false">N299+J299</f>
        <v>10437187.3140654</v>
      </c>
      <c r="Q299" s="53" t="n">
        <f aca="false">P299-DatosMinisterio!M299</f>
        <v>0.314065370708704</v>
      </c>
      <c r="S299" s="55" t="n">
        <f aca="false">B299+DatosMinisterio!B299</f>
        <v>7221</v>
      </c>
      <c r="T299" s="55" t="n">
        <f aca="false">C299+DatosMinisterio!C299</f>
        <v>26</v>
      </c>
      <c r="U299" s="55" t="n">
        <f aca="false">D299+DatosMinisterio!D299</f>
        <v>324.954338406309</v>
      </c>
      <c r="V299" s="55" t="n">
        <f aca="false">E299+DatosMinisterio!E299</f>
        <v>290.590702042672</v>
      </c>
      <c r="W299" s="55" t="n">
        <f aca="false">F299+DatosMinisterio!F299</f>
        <v>61</v>
      </c>
      <c r="X299" s="55" t="n">
        <f aca="false">G299+DatosMinisterio!G299</f>
        <v>147</v>
      </c>
      <c r="Y299" s="55" t="n">
        <f aca="false">H299+DatosMinisterio!H299</f>
        <v>46</v>
      </c>
      <c r="Z299" s="55" t="n">
        <f aca="false">X299+0.33*Y299</f>
        <v>162.18</v>
      </c>
      <c r="AC299" s="61" t="n">
        <f aca="false">IF(T299&gt;0,S299/T299,0)</f>
        <v>277.730769230769</v>
      </c>
      <c r="AD299" s="62" t="n">
        <f aca="false">EXP((((AC299-AC$310)/AC$311+2)/4-1.9)^3)</f>
        <v>0.180142459206891</v>
      </c>
      <c r="AE299" s="63" t="n">
        <f aca="false">S299/U299</f>
        <v>22.2215836089905</v>
      </c>
      <c r="AF299" s="62" t="n">
        <f aca="false">EXP((((AE299-AE$310)/AE$311+2)/4-1.9)^3)</f>
        <v>0.104501082679785</v>
      </c>
      <c r="AG299" s="62" t="n">
        <f aca="false">V299/U299</f>
        <v>0.894250876808821</v>
      </c>
      <c r="AH299" s="62" t="n">
        <f aca="false">EXP((((AG299-AG$310)/AG$311+2)/4-1.9)^3)</f>
        <v>0.539839991898233</v>
      </c>
      <c r="AI299" s="62" t="n">
        <f aca="false">W299/U299</f>
        <v>0.187718681643598</v>
      </c>
      <c r="AJ299" s="62" t="n">
        <f aca="false">EXP((((AI299-AI$310)/AI$311+2)/4-1.9)^3)</f>
        <v>0.168993214191383</v>
      </c>
      <c r="AK299" s="62" t="n">
        <f aca="false">Z299/U299</f>
        <v>0.499085504737029</v>
      </c>
      <c r="AL299" s="62" t="n">
        <f aca="false">EXP((((AK299-AK$310)/AK$311+2)/4-1.9)^3)</f>
        <v>0.182004149817515</v>
      </c>
      <c r="AM299" s="62" t="n">
        <f aca="false">0.01*AD299+0.15*AF299+0.24*AH299+0.25*AJ299+0.35*AL299</f>
        <v>0.252987941033589</v>
      </c>
      <c r="AO299" s="54" t="n">
        <f aca="false">0.01*AD299/$AM$310</f>
        <v>0.000639015552280461</v>
      </c>
      <c r="AP299" s="53" t="n">
        <f aca="false">AO299*$J$310</f>
        <v>5372.61910813082</v>
      </c>
      <c r="AQ299" s="54" t="n">
        <f aca="false">0.15*AF299/$AM$310</f>
        <v>0.00556041735162243</v>
      </c>
      <c r="AR299" s="53" t="n">
        <f aca="false">AQ299*$J$310</f>
        <v>46750.0429463683</v>
      </c>
      <c r="AS299" s="54" t="n">
        <f aca="false">0.24*AH299/$AM$310</f>
        <v>0.0459591128600824</v>
      </c>
      <c r="AT299" s="53" t="n">
        <f aca="false">AS299*$J$310</f>
        <v>386408.135238072</v>
      </c>
      <c r="AU299" s="54" t="n">
        <f aca="false">0.25*AJ299/$AM$310</f>
        <v>0.0149866517551718</v>
      </c>
      <c r="AV299" s="53" t="n">
        <f aca="false">AU299*$J$310</f>
        <v>126002.52262937</v>
      </c>
      <c r="AW299" s="54" t="n">
        <f aca="false">0.35*AL299/$AM$310</f>
        <v>0.0225966820863652</v>
      </c>
      <c r="AX299" s="53" t="n">
        <f aca="false">AW299*$J$310</f>
        <v>189984.994143429</v>
      </c>
    </row>
    <row r="300" customFormat="false" ht="13.8" hidden="false" customHeight="false" outlineLevel="0" collapsed="false">
      <c r="A300" s="60" t="s">
        <v>94</v>
      </c>
      <c r="B300" s="53"/>
      <c r="C300" s="53"/>
      <c r="D300" s="53"/>
      <c r="E300" s="53"/>
      <c r="F300" s="53"/>
      <c r="G300" s="53"/>
      <c r="H300" s="53"/>
      <c r="I300" s="54" t="n">
        <f aca="false">AO300+AQ300+AS300+AU300+AW300</f>
        <v>0.00212642959457549</v>
      </c>
      <c r="J300" s="53" t="n">
        <f aca="false">AP300+AR300+AT300+AV300+AX300</f>
        <v>17878.2757808326</v>
      </c>
      <c r="K300" s="54" t="n">
        <f aca="false">I300-DatosMinisterio!J300</f>
        <v>0</v>
      </c>
      <c r="L300" s="53" t="n">
        <f aca="false">J300-DatosMinisterio!K300</f>
        <v>-0.724219167372212</v>
      </c>
      <c r="M300" s="54" t="n">
        <f aca="false">P333/P$343</f>
        <v>0.00926684918525238</v>
      </c>
      <c r="N300" s="53" t="n">
        <f aca="false">ROUND((N$310*M300),0)</f>
        <v>1480336</v>
      </c>
      <c r="O300" s="53" t="n">
        <f aca="false">N300-DatosMinisterio!L300</f>
        <v>0</v>
      </c>
      <c r="P300" s="55" t="n">
        <f aca="false">N300+J300</f>
        <v>1498214.27578083</v>
      </c>
      <c r="Q300" s="53" t="n">
        <f aca="false">P300-DatosMinisterio!M300</f>
        <v>-0.724219167372212</v>
      </c>
      <c r="S300" s="55" t="n">
        <f aca="false">B300+DatosMinisterio!B300</f>
        <v>2907</v>
      </c>
      <c r="T300" s="55" t="n">
        <f aca="false">C300+DatosMinisterio!C300</f>
        <v>27</v>
      </c>
      <c r="U300" s="55" t="n">
        <f aca="false">D300+DatosMinisterio!D300</f>
        <v>226.662878787879</v>
      </c>
      <c r="V300" s="55" t="n">
        <f aca="false">E300+DatosMinisterio!E300</f>
        <v>41.8787878787879</v>
      </c>
      <c r="W300" s="55" t="n">
        <f aca="false">F300+DatosMinisterio!F300</f>
        <v>2</v>
      </c>
      <c r="X300" s="55" t="n">
        <f aca="false">G300+DatosMinisterio!G300</f>
        <v>16</v>
      </c>
      <c r="Y300" s="55" t="n">
        <f aca="false">H300+DatosMinisterio!H300</f>
        <v>3</v>
      </c>
      <c r="Z300" s="55" t="n">
        <f aca="false">X300+0.33*Y300</f>
        <v>16.99</v>
      </c>
      <c r="AC300" s="61" t="n">
        <f aca="false">IF(T300&gt;0,S300/T300,0)</f>
        <v>107.666666666667</v>
      </c>
      <c r="AD300" s="62" t="n">
        <f aca="false">EXP((((AC300-AC$310)/AC$311+2)/4-1.9)^3)</f>
        <v>0.00799884965849854</v>
      </c>
      <c r="AE300" s="63" t="n">
        <f aca="false">S300/U300</f>
        <v>12.8252143251057</v>
      </c>
      <c r="AF300" s="62" t="n">
        <f aca="false">EXP((((AE300-AE$310)/AE$311+2)/4-1.9)^3)</f>
        <v>0.00623433189341675</v>
      </c>
      <c r="AG300" s="62" t="n">
        <f aca="false">V300/U300</f>
        <v>0.184762445896489</v>
      </c>
      <c r="AH300" s="62" t="n">
        <f aca="false">EXP((((AG300-AG$310)/AG$311+2)/4-1.9)^3)</f>
        <v>0.000231030810437748</v>
      </c>
      <c r="AI300" s="62" t="n">
        <f aca="false">W300/U300</f>
        <v>0.00882367686625778</v>
      </c>
      <c r="AJ300" s="62" t="n">
        <f aca="false">EXP((((AI300-AI$310)/AI$311+2)/4-1.9)^3)</f>
        <v>0.00862877041718283</v>
      </c>
      <c r="AK300" s="62" t="n">
        <f aca="false">Z300/U300</f>
        <v>0.0749571349788599</v>
      </c>
      <c r="AL300" s="62" t="n">
        <f aca="false">EXP((((AK300-AK$310)/AK$311+2)/4-1.9)^3)</f>
        <v>0.00790502578006063</v>
      </c>
      <c r="AM300" s="62" t="n">
        <f aca="false">0.01*AD300+0.15*AF300+0.24*AH300+0.25*AJ300+0.35*AL300</f>
        <v>0.00599453730241949</v>
      </c>
      <c r="AO300" s="54" t="n">
        <f aca="false">0.01*AD300/$AM$310</f>
        <v>2.83741509616201E-005</v>
      </c>
      <c r="AP300" s="53" t="n">
        <f aca="false">AO300*$J$310</f>
        <v>238.559930332465</v>
      </c>
      <c r="AQ300" s="54" t="n">
        <f aca="false">0.15*AF300/$AM$310</f>
        <v>0.000331723713735584</v>
      </c>
      <c r="AR300" s="53" t="n">
        <f aca="false">AQ300*$J$310</f>
        <v>2789.01688178899</v>
      </c>
      <c r="AS300" s="54" t="n">
        <f aca="false">0.24*AH300/$AM$310</f>
        <v>1.96687374970663E-005</v>
      </c>
      <c r="AT300" s="53" t="n">
        <f aca="false">AS300*$J$310</f>
        <v>165.36786081721</v>
      </c>
      <c r="AU300" s="54" t="n">
        <f aca="false">0.25*AJ300/$AM$310</f>
        <v>0.000765216390116105</v>
      </c>
      <c r="AV300" s="53" t="n">
        <f aca="false">AU300*$J$310</f>
        <v>6433.67158235967</v>
      </c>
      <c r="AW300" s="54" t="n">
        <f aca="false">0.35*AL300/$AM$310</f>
        <v>0.000981446602265116</v>
      </c>
      <c r="AX300" s="53" t="n">
        <f aca="false">AW300*$J$310</f>
        <v>8251.6595255343</v>
      </c>
    </row>
    <row r="301" customFormat="false" ht="13.8" hidden="false" customHeight="false" outlineLevel="0" collapsed="false">
      <c r="A301" s="60" t="s">
        <v>95</v>
      </c>
      <c r="B301" s="53"/>
      <c r="C301" s="53"/>
      <c r="D301" s="53"/>
      <c r="E301" s="53"/>
      <c r="F301" s="53"/>
      <c r="G301" s="53"/>
      <c r="H301" s="53"/>
      <c r="I301" s="54" t="n">
        <f aca="false">AO301+AQ301+AS301+AU301+AW301</f>
        <v>0.0560183209562747</v>
      </c>
      <c r="J301" s="53" t="n">
        <f aca="false">AP301+AR301+AT301+AV301+AX301</f>
        <v>470982.436188023</v>
      </c>
      <c r="K301" s="54" t="n">
        <f aca="false">I301-DatosMinisterio!J301</f>
        <v>0</v>
      </c>
      <c r="L301" s="53" t="n">
        <f aca="false">J301-DatosMinisterio!K301</f>
        <v>0.436188023188151</v>
      </c>
      <c r="M301" s="54" t="n">
        <f aca="false">P334/P$343</f>
        <v>0.039633851698494</v>
      </c>
      <c r="N301" s="53" t="n">
        <f aca="false">ROUND((N$310*M301),0)</f>
        <v>6331324</v>
      </c>
      <c r="O301" s="53" t="n">
        <f aca="false">N301-DatosMinisterio!L301</f>
        <v>0</v>
      </c>
      <c r="P301" s="55" t="n">
        <f aca="false">N301+J301</f>
        <v>6802306.43618802</v>
      </c>
      <c r="Q301" s="53" t="n">
        <f aca="false">P301-DatosMinisterio!M301</f>
        <v>0.436188023537397</v>
      </c>
      <c r="S301" s="55" t="n">
        <f aca="false">B301+DatosMinisterio!B301</f>
        <v>8820</v>
      </c>
      <c r="T301" s="55" t="n">
        <f aca="false">C301+DatosMinisterio!C301</f>
        <v>84</v>
      </c>
      <c r="U301" s="55" t="n">
        <f aca="false">D301+DatosMinisterio!D301</f>
        <v>324.775974025974</v>
      </c>
      <c r="V301" s="55" t="n">
        <f aca="false">E301+DatosMinisterio!E301</f>
        <v>258.957792207792</v>
      </c>
      <c r="W301" s="55" t="n">
        <f aca="false">F301+DatosMinisterio!F301</f>
        <v>22</v>
      </c>
      <c r="X301" s="55" t="n">
        <f aca="false">G301+DatosMinisterio!G301</f>
        <v>105</v>
      </c>
      <c r="Y301" s="55" t="n">
        <f aca="false">H301+DatosMinisterio!H301</f>
        <v>20</v>
      </c>
      <c r="Z301" s="55" t="n">
        <f aca="false">X301+0.33*Y301</f>
        <v>111.6</v>
      </c>
      <c r="AC301" s="61" t="n">
        <f aca="false">IF(T301&gt;0,S301/T301,0)</f>
        <v>105</v>
      </c>
      <c r="AD301" s="62" t="n">
        <f aca="false">EXP((((AC301-AC$310)/AC$311+2)/4-1.9)^3)</f>
        <v>0.00748336784531907</v>
      </c>
      <c r="AE301" s="63" t="n">
        <f aca="false">S301/U301</f>
        <v>27.1571812738051</v>
      </c>
      <c r="AF301" s="62" t="n">
        <f aca="false">EXP((((AE301-AE$310)/AE$311+2)/4-1.9)^3)</f>
        <v>0.265774279808345</v>
      </c>
      <c r="AG301" s="62" t="n">
        <f aca="false">V301/U301</f>
        <v>0.797342823724645</v>
      </c>
      <c r="AH301" s="62" t="n">
        <f aca="false">EXP((((AG301-AG$310)/AG$311+2)/4-1.9)^3)</f>
        <v>0.354504213430323</v>
      </c>
      <c r="AI301" s="62" t="n">
        <f aca="false">W301/U301</f>
        <v>0.067739000909718</v>
      </c>
      <c r="AJ301" s="62" t="n">
        <f aca="false">EXP((((AI301-AI$310)/AI$311+2)/4-1.9)^3)</f>
        <v>0.0285103530376262</v>
      </c>
      <c r="AK301" s="62" t="n">
        <f aca="false">Z301/U301</f>
        <v>0.343621477342024</v>
      </c>
      <c r="AL301" s="62" t="n">
        <f aca="false">EXP((((AK301-AK$310)/AK$311+2)/4-1.9)^3)</f>
        <v>0.0736273036656558</v>
      </c>
      <c r="AM301" s="62" t="n">
        <f aca="false">0.01*AD301+0.15*AF301+0.24*AH301+0.25*AJ301+0.35*AL301</f>
        <v>0.157919131415369</v>
      </c>
      <c r="AO301" s="54" t="n">
        <f aca="false">0.01*AD301/$AM$310</f>
        <v>2.65455931802417E-005</v>
      </c>
      <c r="AP301" s="53" t="n">
        <f aca="false">AO301*$J$310</f>
        <v>223.186056501859</v>
      </c>
      <c r="AQ301" s="54" t="n">
        <f aca="false">0.15*AF301/$AM$310</f>
        <v>0.0141416325952301</v>
      </c>
      <c r="AR301" s="53" t="n">
        <f aca="false">AQ301*$J$310</f>
        <v>118897.897289286</v>
      </c>
      <c r="AS301" s="54" t="n">
        <f aca="false">0.24*AH301/$AM$310</f>
        <v>0.030180607955941</v>
      </c>
      <c r="AT301" s="53" t="n">
        <f aca="false">AS301*$J$310</f>
        <v>253747.988480768</v>
      </c>
      <c r="AU301" s="54" t="n">
        <f aca="false">0.25*AJ301/$AM$310</f>
        <v>0.00252835437467936</v>
      </c>
      <c r="AV301" s="53" t="n">
        <f aca="false">AU301*$J$310</f>
        <v>21257.5186582729</v>
      </c>
      <c r="AW301" s="54" t="n">
        <f aca="false">0.35*AL301/$AM$310</f>
        <v>0.00914118043724401</v>
      </c>
      <c r="AX301" s="53" t="n">
        <f aca="false">AW301*$J$310</f>
        <v>76855.8457031946</v>
      </c>
    </row>
    <row r="302" customFormat="false" ht="13.8" hidden="false" customHeight="false" outlineLevel="0" collapsed="false">
      <c r="A302" s="60" t="s">
        <v>96</v>
      </c>
      <c r="B302" s="53"/>
      <c r="C302" s="53"/>
      <c r="D302" s="53"/>
      <c r="E302" s="53"/>
      <c r="F302" s="53"/>
      <c r="G302" s="53"/>
      <c r="H302" s="53"/>
      <c r="I302" s="54" t="n">
        <f aca="false">AO302+AQ302+AS302+AU302+AW302</f>
        <v>0.00774821871096333</v>
      </c>
      <c r="J302" s="53" t="n">
        <f aca="false">AP302+AR302+AT302+AV302+AX302</f>
        <v>65144.3110452308</v>
      </c>
      <c r="K302" s="54" t="n">
        <f aca="false">I302-DatosMinisterio!J302</f>
        <v>0</v>
      </c>
      <c r="L302" s="53" t="n">
        <f aca="false">J302-DatosMinisterio!K302</f>
        <v>0.311045230788295</v>
      </c>
      <c r="M302" s="54" t="n">
        <f aca="false">P335/P$343</f>
        <v>0.0133753148934788</v>
      </c>
      <c r="N302" s="53" t="n">
        <f aca="false">ROUND((N$310*M302),0)</f>
        <v>2136644</v>
      </c>
      <c r="O302" s="53" t="n">
        <f aca="false">N302-DatosMinisterio!L302</f>
        <v>0</v>
      </c>
      <c r="P302" s="55" t="n">
        <f aca="false">N302+J302</f>
        <v>2201788.31104523</v>
      </c>
      <c r="Q302" s="53" t="n">
        <f aca="false">P302-DatosMinisterio!M302</f>
        <v>0.311045230831951</v>
      </c>
      <c r="S302" s="55" t="n">
        <f aca="false">B302+DatosMinisterio!B302</f>
        <v>4666</v>
      </c>
      <c r="T302" s="55" t="n">
        <f aca="false">C302+DatosMinisterio!C302</f>
        <v>46</v>
      </c>
      <c r="U302" s="55" t="n">
        <f aca="false">D302+DatosMinisterio!D302</f>
        <v>331.068770378558</v>
      </c>
      <c r="V302" s="55" t="n">
        <f aca="false">E302+DatosMinisterio!E302</f>
        <v>171.442077922078</v>
      </c>
      <c r="W302" s="55" t="n">
        <f aca="false">F302+DatosMinisterio!F302</f>
        <v>16</v>
      </c>
      <c r="X302" s="55" t="n">
        <f aca="false">G302+DatosMinisterio!G302</f>
        <v>49</v>
      </c>
      <c r="Y302" s="55" t="n">
        <f aca="false">H302+DatosMinisterio!H302</f>
        <v>4</v>
      </c>
      <c r="Z302" s="55" t="n">
        <f aca="false">X302+0.33*Y302</f>
        <v>50.32</v>
      </c>
      <c r="AC302" s="61" t="n">
        <f aca="false">IF(T302&gt;0,S302/T302,0)</f>
        <v>101.434782608696</v>
      </c>
      <c r="AD302" s="62" t="n">
        <f aca="false">EXP((((AC302-AC$310)/AC$311+2)/4-1.9)^3)</f>
        <v>0.00683918506633874</v>
      </c>
      <c r="AE302" s="63" t="n">
        <f aca="false">S302/U302</f>
        <v>14.09374854253</v>
      </c>
      <c r="AF302" s="62" t="n">
        <f aca="false">EXP((((AE302-AE$310)/AE$311+2)/4-1.9)^3)</f>
        <v>0.00998781665324886</v>
      </c>
      <c r="AG302" s="62" t="n">
        <f aca="false">V302/U302</f>
        <v>0.517844306867253</v>
      </c>
      <c r="AH302" s="62" t="n">
        <f aca="false">EXP((((AG302-AG$310)/AG$311+2)/4-1.9)^3)</f>
        <v>0.0399067143794263</v>
      </c>
      <c r="AI302" s="62" t="n">
        <f aca="false">W302/U302</f>
        <v>0.0483283276211916</v>
      </c>
      <c r="AJ302" s="62" t="n">
        <f aca="false">EXP((((AI302-AI$310)/AI$311+2)/4-1.9)^3)</f>
        <v>0.0197235361873561</v>
      </c>
      <c r="AK302" s="62" t="n">
        <f aca="false">Z302/U302</f>
        <v>0.151992590368648</v>
      </c>
      <c r="AL302" s="62" t="n">
        <f aca="false">EXP((((AK302-AK$310)/AK$311+2)/4-1.9)^3)</f>
        <v>0.0164790019438896</v>
      </c>
      <c r="AM302" s="62" t="n">
        <f aca="false">0.01*AD302+0.15*AF302+0.24*AH302+0.25*AJ302+0.35*AL302</f>
        <v>0.0218427105269134</v>
      </c>
      <c r="AO302" s="54" t="n">
        <f aca="false">0.01*AD302/$AM$310</f>
        <v>2.42604971729372E-005</v>
      </c>
      <c r="AP302" s="53" t="n">
        <f aca="false">AO302*$J$310</f>
        <v>203.973769056045</v>
      </c>
      <c r="AQ302" s="54" t="n">
        <f aca="false">0.15*AF302/$AM$310</f>
        <v>0.000531443575505574</v>
      </c>
      <c r="AR302" s="53" t="n">
        <f aca="false">AQ302*$J$310</f>
        <v>4468.19157759944</v>
      </c>
      <c r="AS302" s="54" t="n">
        <f aca="false">0.24*AH302/$AM$310</f>
        <v>0.00339744594243562</v>
      </c>
      <c r="AT302" s="53" t="n">
        <f aca="false">AS302*$J$310</f>
        <v>28564.5363779188</v>
      </c>
      <c r="AU302" s="54" t="n">
        <f aca="false">0.25*AJ302/$AM$310</f>
        <v>0.00174912211496068</v>
      </c>
      <c r="AV302" s="53" t="n">
        <f aca="false">AU302*$J$310</f>
        <v>14706.0065498491</v>
      </c>
      <c r="AW302" s="54" t="n">
        <f aca="false">0.35*AL302/$AM$310</f>
        <v>0.00204594658088852</v>
      </c>
      <c r="AX302" s="53" t="n">
        <f aca="false">AW302*$J$310</f>
        <v>17201.6027708074</v>
      </c>
    </row>
    <row r="303" customFormat="false" ht="13.8" hidden="false" customHeight="false" outlineLevel="0" collapsed="false">
      <c r="A303" s="60" t="s">
        <v>97</v>
      </c>
      <c r="B303" s="53"/>
      <c r="C303" s="53"/>
      <c r="D303" s="53"/>
      <c r="E303" s="53"/>
      <c r="F303" s="53"/>
      <c r="G303" s="53"/>
      <c r="H303" s="53"/>
      <c r="I303" s="54" t="n">
        <f aca="false">AO303+AQ303+AS303+AU303+AW303</f>
        <v>0.0108004860103573</v>
      </c>
      <c r="J303" s="53" t="n">
        <f aca="false">AP303+AR303+AT303+AV303+AX303</f>
        <v>90806.7062049803</v>
      </c>
      <c r="K303" s="54" t="n">
        <f aca="false">I303-DatosMinisterio!J303</f>
        <v>0</v>
      </c>
      <c r="L303" s="53" t="n">
        <f aca="false">J303-DatosMinisterio!K303</f>
        <v>-0.293795019737445</v>
      </c>
      <c r="M303" s="54" t="n">
        <f aca="false">P336/P$343</f>
        <v>0.0242038962968721</v>
      </c>
      <c r="N303" s="53" t="n">
        <f aca="false">ROUND((N$310*M303),0)</f>
        <v>3866460</v>
      </c>
      <c r="O303" s="53" t="n">
        <f aca="false">N303-DatosMinisterio!L303</f>
        <v>2</v>
      </c>
      <c r="P303" s="55" t="n">
        <f aca="false">N303+J303</f>
        <v>3957266.70620498</v>
      </c>
      <c r="Q303" s="53" t="n">
        <f aca="false">P303-DatosMinisterio!M303</f>
        <v>1.70620498014614</v>
      </c>
      <c r="S303" s="55" t="n">
        <f aca="false">B303+DatosMinisterio!B303</f>
        <v>4895</v>
      </c>
      <c r="T303" s="55" t="n">
        <f aca="false">C303+DatosMinisterio!C303</f>
        <v>26</v>
      </c>
      <c r="U303" s="55" t="n">
        <f aca="false">D303+DatosMinisterio!D303</f>
        <v>246.245346145179</v>
      </c>
      <c r="V303" s="55" t="n">
        <f aca="false">E303+DatosMinisterio!E303</f>
        <v>137.863822477058</v>
      </c>
      <c r="W303" s="55" t="n">
        <f aca="false">F303+DatosMinisterio!F303</f>
        <v>7</v>
      </c>
      <c r="X303" s="55" t="n">
        <f aca="false">G303+DatosMinisterio!G303</f>
        <v>17</v>
      </c>
      <c r="Y303" s="55" t="n">
        <f aca="false">H303+DatosMinisterio!H303</f>
        <v>10</v>
      </c>
      <c r="Z303" s="55" t="n">
        <f aca="false">X303+0.33*Y303</f>
        <v>20.3</v>
      </c>
      <c r="AC303" s="61" t="n">
        <f aca="false">IF(T303&gt;0,S303/T303,0)</f>
        <v>188.269230769231</v>
      </c>
      <c r="AD303" s="62" t="n">
        <f aca="false">EXP((((AC303-AC$310)/AC$311+2)/4-1.9)^3)</f>
        <v>0.0455615802686389</v>
      </c>
      <c r="AE303" s="63" t="n">
        <f aca="false">S303/U303</f>
        <v>19.8785482715846</v>
      </c>
      <c r="AF303" s="62" t="n">
        <f aca="false">EXP((((AE303-AE$310)/AE$311+2)/4-1.9)^3)</f>
        <v>0.0593745794896398</v>
      </c>
      <c r="AG303" s="62" t="n">
        <f aca="false">V303/U303</f>
        <v>0.55986366701029</v>
      </c>
      <c r="AH303" s="62" t="n">
        <f aca="false">EXP((((AG303-AG$310)/AG$311+2)/4-1.9)^3)</f>
        <v>0.0617049472777506</v>
      </c>
      <c r="AI303" s="62" t="n">
        <f aca="false">W303/U303</f>
        <v>0.0284269331769341</v>
      </c>
      <c r="AJ303" s="62" t="n">
        <f aca="false">EXP((((AI303-AI$310)/AI$311+2)/4-1.9)^3)</f>
        <v>0.0131772824171244</v>
      </c>
      <c r="AK303" s="62" t="n">
        <f aca="false">Z303/U303</f>
        <v>0.0824381062131088</v>
      </c>
      <c r="AL303" s="62" t="n">
        <f aca="false">EXP((((AK303-AK$310)/AK$311+2)/4-1.9)^3)</f>
        <v>0.00851980352630588</v>
      </c>
      <c r="AM303" s="62" t="n">
        <f aca="false">0.01*AD303+0.15*AF303+0.24*AH303+0.25*AJ303+0.35*AL303</f>
        <v>0.0304472419112807</v>
      </c>
      <c r="AO303" s="54" t="n">
        <f aca="false">0.01*AD303/$AM$310</f>
        <v>0.000161619634295639</v>
      </c>
      <c r="AP303" s="53" t="n">
        <f aca="false">AO303*$J$310</f>
        <v>1358.84131828573</v>
      </c>
      <c r="AQ303" s="54" t="n">
        <f aca="false">0.15*AF303/$AM$310</f>
        <v>0.00315927293357453</v>
      </c>
      <c r="AR303" s="53" t="n">
        <f aca="false">AQ303*$J$310</f>
        <v>26562.0610799679</v>
      </c>
      <c r="AS303" s="54" t="n">
        <f aca="false">0.24*AH303/$AM$310</f>
        <v>0.00525323184373895</v>
      </c>
      <c r="AT303" s="53" t="n">
        <f aca="false">AS303*$J$310</f>
        <v>44167.3347110118</v>
      </c>
      <c r="AU303" s="54" t="n">
        <f aca="false">0.25*AJ303/$AM$310</f>
        <v>0.00116858741109773</v>
      </c>
      <c r="AV303" s="53" t="n">
        <f aca="false">AU303*$J$310</f>
        <v>9825.07394691583</v>
      </c>
      <c r="AW303" s="54" t="n">
        <f aca="false">0.35*AL303/$AM$310</f>
        <v>0.00105777418765042</v>
      </c>
      <c r="AX303" s="53" t="n">
        <f aca="false">AW303*$J$310</f>
        <v>8893.39514879905</v>
      </c>
    </row>
    <row r="304" customFormat="false" ht="13.8" hidden="false" customHeight="false" outlineLevel="0" collapsed="false">
      <c r="A304" s="60" t="s">
        <v>98</v>
      </c>
      <c r="B304" s="53"/>
      <c r="C304" s="53"/>
      <c r="D304" s="53"/>
      <c r="E304" s="53"/>
      <c r="F304" s="53"/>
      <c r="G304" s="53"/>
      <c r="H304" s="53"/>
      <c r="I304" s="54" t="n">
        <f aca="false">AO304+AQ304+AS304+AU304+AW304</f>
        <v>0.0120830545182733</v>
      </c>
      <c r="J304" s="53" t="n">
        <f aca="false">AP304+AR304+AT304+AV304+AX304</f>
        <v>101590.093320561</v>
      </c>
      <c r="K304" s="54" t="n">
        <f aca="false">I304-DatosMinisterio!J304</f>
        <v>-9.8879238130678E-017</v>
      </c>
      <c r="L304" s="53" t="n">
        <f aca="false">J304-DatosMinisterio!K304</f>
        <v>0.0933205605251715</v>
      </c>
      <c r="M304" s="54" t="n">
        <f aca="false">P337/P$343</f>
        <v>0.0116814835104073</v>
      </c>
      <c r="N304" s="53" t="n">
        <f aca="false">ROUND((N$310*M304),0)</f>
        <v>1866063</v>
      </c>
      <c r="O304" s="53" t="n">
        <f aca="false">N304-DatosMinisterio!L304</f>
        <v>-1</v>
      </c>
      <c r="P304" s="55" t="n">
        <f aca="false">N304+J304</f>
        <v>1967653.09332056</v>
      </c>
      <c r="Q304" s="53" t="n">
        <f aca="false">P304-DatosMinisterio!M304</f>
        <v>-0.906679439358413</v>
      </c>
      <c r="S304" s="55" t="n">
        <f aca="false">B304+DatosMinisterio!B304</f>
        <v>6984</v>
      </c>
      <c r="T304" s="55" t="n">
        <f aca="false">C304+DatosMinisterio!C304</f>
        <v>45</v>
      </c>
      <c r="U304" s="55" t="n">
        <f aca="false">D304+DatosMinisterio!D304</f>
        <v>331.969091871413</v>
      </c>
      <c r="V304" s="55" t="n">
        <f aca="false">E304+DatosMinisterio!E304</f>
        <v>193.070677979999</v>
      </c>
      <c r="W304" s="55" t="n">
        <f aca="false">F304+DatosMinisterio!F304</f>
        <v>1</v>
      </c>
      <c r="X304" s="55" t="n">
        <f aca="false">G304+DatosMinisterio!G304</f>
        <v>8</v>
      </c>
      <c r="Y304" s="55" t="n">
        <f aca="false">H304+DatosMinisterio!H304</f>
        <v>8</v>
      </c>
      <c r="Z304" s="55" t="n">
        <f aca="false">X304+0.33*Y304</f>
        <v>10.64</v>
      </c>
      <c r="AC304" s="61" t="n">
        <f aca="false">IF(T304&gt;0,S304/T304,0)</f>
        <v>155.2</v>
      </c>
      <c r="AD304" s="62" t="n">
        <f aca="false">EXP((((AC304-AC$310)/AC$311+2)/4-1.9)^3)</f>
        <v>0.0237471331136842</v>
      </c>
      <c r="AE304" s="63" t="n">
        <f aca="false">S304/U304</f>
        <v>21.0381031578242</v>
      </c>
      <c r="AF304" s="62" t="n">
        <f aca="false">EXP((((AE304-AE$310)/AE$311+2)/4-1.9)^3)</f>
        <v>0.0793731359663516</v>
      </c>
      <c r="AG304" s="62" t="n">
        <f aca="false">V304/U304</f>
        <v>0.581592331055881</v>
      </c>
      <c r="AH304" s="62" t="n">
        <f aca="false">EXP((((AG304-AG$310)/AG$311+2)/4-1.9)^3)</f>
        <v>0.0760538805340605</v>
      </c>
      <c r="AI304" s="62" t="n">
        <f aca="false">W304/U304</f>
        <v>0.00301232863084539</v>
      </c>
      <c r="AJ304" s="62" t="n">
        <f aca="false">EXP((((AI304-AI$310)/AI$311+2)/4-1.9)^3)</f>
        <v>0.00757221942781165</v>
      </c>
      <c r="AK304" s="62" t="n">
        <f aca="false">Z304/U304</f>
        <v>0.0320511766321949</v>
      </c>
      <c r="AL304" s="62" t="n">
        <f aca="false">EXP((((AK304-AK$310)/AK$311+2)/4-1.9)^3)</f>
        <v>0.00506701259002951</v>
      </c>
      <c r="AM304" s="62" t="n">
        <f aca="false">0.01*AD304+0.15*AF304+0.24*AH304+0.25*AJ304+0.35*AL304</f>
        <v>0.0340628823177273</v>
      </c>
      <c r="AO304" s="54" t="n">
        <f aca="false">0.01*AD304/$AM$310</f>
        <v>8.42377052502124E-005</v>
      </c>
      <c r="AP304" s="53" t="n">
        <f aca="false">AO304*$J$310</f>
        <v>708.241142546949</v>
      </c>
      <c r="AQ304" s="54" t="n">
        <f aca="false">0.15*AF304/$AM$310</f>
        <v>0.00422337980777077</v>
      </c>
      <c r="AR304" s="53" t="n">
        <f aca="false">AQ304*$J$310</f>
        <v>35508.6992408039</v>
      </c>
      <c r="AS304" s="54" t="n">
        <f aca="false">0.24*AH304/$AM$310</f>
        <v>0.00647482389480147</v>
      </c>
      <c r="AT304" s="53" t="n">
        <f aca="false">AS304*$J$310</f>
        <v>54438.0531191276</v>
      </c>
      <c r="AU304" s="54" t="n">
        <f aca="false">0.25*AJ304/$AM$310</f>
        <v>0.000671519363196691</v>
      </c>
      <c r="AV304" s="53" t="n">
        <f aca="false">AU304*$J$310</f>
        <v>5645.89977398066</v>
      </c>
      <c r="AW304" s="54" t="n">
        <f aca="false">0.35*AL304/$AM$310</f>
        <v>0.000629093747254152</v>
      </c>
      <c r="AX304" s="53" t="n">
        <f aca="false">AW304*$J$310</f>
        <v>5289.20004410137</v>
      </c>
    </row>
    <row r="305" customFormat="false" ht="13.8" hidden="false" customHeight="false" outlineLevel="0" collapsed="false">
      <c r="A305" s="60" t="s">
        <v>99</v>
      </c>
      <c r="B305" s="53"/>
      <c r="C305" s="53"/>
      <c r="D305" s="53"/>
      <c r="E305" s="53"/>
      <c r="F305" s="53"/>
      <c r="G305" s="53"/>
      <c r="H305" s="53"/>
      <c r="I305" s="54" t="n">
        <f aca="false">AO305+AQ305+AS305+AU305+AW305</f>
        <v>0.0250232760631349</v>
      </c>
      <c r="J305" s="53" t="n">
        <f aca="false">AP305+AR305+AT305+AV305+AX305</f>
        <v>210386.946992216</v>
      </c>
      <c r="K305" s="54" t="n">
        <f aca="false">I305-DatosMinisterio!J305</f>
        <v>2.67147415300428E-016</v>
      </c>
      <c r="L305" s="53" t="n">
        <f aca="false">J305-DatosMinisterio!K305</f>
        <v>-0.0530077841540333</v>
      </c>
      <c r="M305" s="54" t="n">
        <f aca="false">P338/P$343</f>
        <v>0.0173784325287835</v>
      </c>
      <c r="N305" s="53" t="n">
        <f aca="false">ROUND((N$310*M305),0)</f>
        <v>2776124</v>
      </c>
      <c r="O305" s="53" t="n">
        <f aca="false">N305-DatosMinisterio!L305</f>
        <v>0</v>
      </c>
      <c r="P305" s="55" t="n">
        <f aca="false">N305+J305</f>
        <v>2986510.94699222</v>
      </c>
      <c r="Q305" s="53" t="n">
        <f aca="false">P305-DatosMinisterio!M305</f>
        <v>-0.0530077842995524</v>
      </c>
      <c r="S305" s="55" t="n">
        <f aca="false">B305+DatosMinisterio!B305</f>
        <v>7010</v>
      </c>
      <c r="T305" s="55" t="n">
        <f aca="false">C305+DatosMinisterio!C305</f>
        <v>28</v>
      </c>
      <c r="U305" s="55" t="n">
        <f aca="false">D305+DatosMinisterio!D305</f>
        <v>255.557132404213</v>
      </c>
      <c r="V305" s="55" t="n">
        <f aca="false">E305+DatosMinisterio!E305</f>
        <v>156.013133725444</v>
      </c>
      <c r="W305" s="55" t="n">
        <f aca="false">F305+DatosMinisterio!F305</f>
        <v>2</v>
      </c>
      <c r="X305" s="55" t="n">
        <f aca="false">G305+DatosMinisterio!G305</f>
        <v>9</v>
      </c>
      <c r="Y305" s="55" t="n">
        <f aca="false">H305+DatosMinisterio!H305</f>
        <v>2</v>
      </c>
      <c r="Z305" s="55" t="n">
        <f aca="false">X305+0.33*Y305</f>
        <v>9.66</v>
      </c>
      <c r="AC305" s="61" t="n">
        <f aca="false">IF(T305&gt;0,S305/T305,0)</f>
        <v>250.357142857143</v>
      </c>
      <c r="AD305" s="62" t="n">
        <f aca="false">EXP((((AC305-AC$310)/AC$311+2)/4-1.9)^3)</f>
        <v>0.125128334743806</v>
      </c>
      <c r="AE305" s="63" t="n">
        <f aca="false">S305/U305</f>
        <v>27.4302655302624</v>
      </c>
      <c r="AF305" s="62" t="n">
        <f aca="false">EXP((((AE305-AE$310)/AE$311+2)/4-1.9)^3)</f>
        <v>0.277264990943849</v>
      </c>
      <c r="AG305" s="62" t="n">
        <f aca="false">V305/U305</f>
        <v>0.610482408601608</v>
      </c>
      <c r="AH305" s="62" t="n">
        <f aca="false">EXP((((AG305-AG$310)/AG$311+2)/4-1.9)^3)</f>
        <v>0.0987759372279418</v>
      </c>
      <c r="AI305" s="62" t="n">
        <f aca="false">W305/U305</f>
        <v>0.00782603866769257</v>
      </c>
      <c r="AJ305" s="62" t="n">
        <f aca="false">EXP((((AI305-AI$310)/AI$311+2)/4-1.9)^3)</f>
        <v>0.00843885635973346</v>
      </c>
      <c r="AK305" s="62" t="n">
        <f aca="false">Z305/U305</f>
        <v>0.0377997667649551</v>
      </c>
      <c r="AL305" s="62" t="n">
        <f aca="false">EXP((((AK305-AK$310)/AK$311+2)/4-1.9)^3)</f>
        <v>0.00538628797180781</v>
      </c>
      <c r="AM305" s="62" t="n">
        <f aca="false">0.01*AD305+0.15*AF305+0.24*AH305+0.25*AJ305+0.35*AL305</f>
        <v>0.0705421718037876</v>
      </c>
      <c r="AO305" s="54" t="n">
        <f aca="false">0.01*AD305/$AM$310</f>
        <v>0.000443865107006314</v>
      </c>
      <c r="AP305" s="53" t="n">
        <f aca="false">AO305*$J$310</f>
        <v>3731.86246692164</v>
      </c>
      <c r="AQ305" s="54" t="n">
        <f aca="false">0.15*AF305/$AM$310</f>
        <v>0.0147530439599919</v>
      </c>
      <c r="AR305" s="53" t="n">
        <f aca="false">AQ305*$J$310</f>
        <v>124038.430050226</v>
      </c>
      <c r="AS305" s="54" t="n">
        <f aca="false">0.24*AH305/$AM$310</f>
        <v>0.00840925925283278</v>
      </c>
      <c r="AT305" s="53" t="n">
        <f aca="false">AS305*$J$310</f>
        <v>70702.1085570796</v>
      </c>
      <c r="AU305" s="54" t="n">
        <f aca="false">0.25*AJ305/$AM$310</f>
        <v>0.000748374436691974</v>
      </c>
      <c r="AV305" s="53" t="n">
        <f aca="false">AU305*$J$310</f>
        <v>6292.07033265327</v>
      </c>
      <c r="AW305" s="54" t="n">
        <f aca="false">0.35*AL305/$AM$310</f>
        <v>0.000668733306611897</v>
      </c>
      <c r="AX305" s="53" t="n">
        <f aca="false">AW305*$J$310</f>
        <v>5622.47558533552</v>
      </c>
    </row>
    <row r="306" customFormat="false" ht="13.8" hidden="false" customHeight="false" outlineLevel="0" collapsed="false">
      <c r="A306" s="60" t="s">
        <v>100</v>
      </c>
      <c r="B306" s="53"/>
      <c r="C306" s="53"/>
      <c r="D306" s="53"/>
      <c r="E306" s="53"/>
      <c r="F306" s="53"/>
      <c r="G306" s="53"/>
      <c r="H306" s="53"/>
      <c r="I306" s="54" t="n">
        <f aca="false">AO306+AQ306+AS306+AU306+AW306</f>
        <v>0.0050266359129261</v>
      </c>
      <c r="J306" s="53" t="n">
        <f aca="false">AP306+AR306+AT306+AV306+AX306</f>
        <v>42262.1954333131</v>
      </c>
      <c r="K306" s="54" t="n">
        <f aca="false">I306-DatosMinisterio!J306</f>
        <v>2.86229373536173E-017</v>
      </c>
      <c r="L306" s="53" t="n">
        <f aca="false">J306-DatosMinisterio!K306</f>
        <v>0.195433313114336</v>
      </c>
      <c r="M306" s="54" t="n">
        <f aca="false">P339/P$343</f>
        <v>0.0141929918404611</v>
      </c>
      <c r="N306" s="53" t="n">
        <f aca="false">ROUND((N$310*M306),0)</f>
        <v>2267265</v>
      </c>
      <c r="O306" s="53" t="n">
        <f aca="false">N306-DatosMinisterio!L306</f>
        <v>0</v>
      </c>
      <c r="P306" s="55" t="n">
        <f aca="false">N306+J306</f>
        <v>2309527.19543331</v>
      </c>
      <c r="Q306" s="53" t="n">
        <f aca="false">P306-DatosMinisterio!M306</f>
        <v>0.195433313027024</v>
      </c>
      <c r="S306" s="55" t="n">
        <f aca="false">B306+DatosMinisterio!B306</f>
        <v>4089</v>
      </c>
      <c r="T306" s="55" t="n">
        <f aca="false">C306+DatosMinisterio!C306</f>
        <v>29</v>
      </c>
      <c r="U306" s="55" t="n">
        <f aca="false">D306+DatosMinisterio!D306</f>
        <v>418.304242424242</v>
      </c>
      <c r="V306" s="55" t="n">
        <f aca="false">E306+DatosMinisterio!E306</f>
        <v>170.838744588745</v>
      </c>
      <c r="W306" s="55" t="n">
        <f aca="false">F306+DatosMinisterio!F306</f>
        <v>28</v>
      </c>
      <c r="X306" s="55" t="n">
        <f aca="false">G306+DatosMinisterio!G306</f>
        <v>47</v>
      </c>
      <c r="Y306" s="55" t="n">
        <f aca="false">H306+DatosMinisterio!H306</f>
        <v>7</v>
      </c>
      <c r="Z306" s="55" t="n">
        <f aca="false">X306+0.33*Y306</f>
        <v>49.31</v>
      </c>
      <c r="AC306" s="61" t="n">
        <f aca="false">IF(T306&gt;0,S306/T306,0)</f>
        <v>141</v>
      </c>
      <c r="AD306" s="62" t="n">
        <f aca="false">EXP((((AC306-AC$310)/AC$311+2)/4-1.9)^3)</f>
        <v>0.0174904777927175</v>
      </c>
      <c r="AE306" s="63" t="n">
        <f aca="false">S306/U306</f>
        <v>9.77518175838379</v>
      </c>
      <c r="AF306" s="62" t="n">
        <f aca="false">EXP((((AE306-AE$310)/AE$311+2)/4-1.9)^3)</f>
        <v>0.00176425035214429</v>
      </c>
      <c r="AG306" s="62" t="n">
        <f aca="false">V306/U306</f>
        <v>0.408407869828586</v>
      </c>
      <c r="AH306" s="62" t="n">
        <f aca="false">EXP((((AG306-AG$310)/AG$311+2)/4-1.9)^3)</f>
        <v>0.0104163797508428</v>
      </c>
      <c r="AI306" s="62" t="n">
        <f aca="false">W306/U306</f>
        <v>0.0669369257116033</v>
      </c>
      <c r="AJ306" s="62" t="n">
        <f aca="false">EXP((((AI306-AI$310)/AI$311+2)/4-1.9)^3)</f>
        <v>0.0280929662738169</v>
      </c>
      <c r="AK306" s="62" t="n">
        <f aca="false">Z306/U306</f>
        <v>0.117880707387113</v>
      </c>
      <c r="AL306" s="62" t="n">
        <f aca="false">EXP((((AK306-AK$310)/AK$311+2)/4-1.9)^3)</f>
        <v>0.0120219550937507</v>
      </c>
      <c r="AM306" s="62" t="n">
        <f aca="false">0.01*AD306+0.15*AF306+0.24*AH306+0.25*AJ306+0.35*AL306</f>
        <v>0.014170399322218</v>
      </c>
      <c r="AO306" s="54" t="n">
        <f aca="false">0.01*AD306/$AM$310</f>
        <v>6.20436035766906E-005</v>
      </c>
      <c r="AP306" s="53" t="n">
        <f aca="false">AO306*$J$310</f>
        <v>521.640903611563</v>
      </c>
      <c r="AQ306" s="54" t="n">
        <f aca="false">0.15*AF306/$AM$310</f>
        <v>9.38743218644831E-005</v>
      </c>
      <c r="AR306" s="53" t="n">
        <f aca="false">AQ306*$J$310</f>
        <v>789.262442223922</v>
      </c>
      <c r="AS306" s="54" t="n">
        <f aca="false">0.24*AH306/$AM$310</f>
        <v>0.000886795309252872</v>
      </c>
      <c r="AT306" s="53" t="n">
        <f aca="false">AS306*$J$310</f>
        <v>7455.86458183991</v>
      </c>
      <c r="AU306" s="54" t="n">
        <f aca="false">0.25*AJ306/$AM$310</f>
        <v>0.00249133969272092</v>
      </c>
      <c r="AV306" s="53" t="n">
        <f aca="false">AU306*$J$310</f>
        <v>20946.312167505</v>
      </c>
      <c r="AW306" s="54" t="n">
        <f aca="false">0.35*AL306/$AM$310</f>
        <v>0.00149258298551114</v>
      </c>
      <c r="AX306" s="53" t="n">
        <f aca="false">AW306*$J$310</f>
        <v>12549.1153381327</v>
      </c>
    </row>
    <row r="307" customFormat="false" ht="13.8" hidden="false" customHeight="false" outlineLevel="0" collapsed="false">
      <c r="A307" s="60" t="s">
        <v>101</v>
      </c>
      <c r="B307" s="53"/>
      <c r="C307" s="53"/>
      <c r="D307" s="53"/>
      <c r="E307" s="53"/>
      <c r="F307" s="53"/>
      <c r="G307" s="53"/>
      <c r="H307" s="53"/>
      <c r="I307" s="54" t="n">
        <f aca="false">AO307+AQ307+AS307+AU307+AW307</f>
        <v>0.018700104613077</v>
      </c>
      <c r="J307" s="53" t="n">
        <f aca="false">AP307+AR307+AT307+AV307+AX307</f>
        <v>157223.934550137</v>
      </c>
      <c r="K307" s="54" t="n">
        <f aca="false">I307-DatosMinisterio!J307</f>
        <v>0</v>
      </c>
      <c r="L307" s="53" t="n">
        <f aca="false">J307-DatosMinisterio!K307</f>
        <v>-0.065449863061076</v>
      </c>
      <c r="M307" s="54" t="n">
        <f aca="false">P340/P$343</f>
        <v>0.00931086940073227</v>
      </c>
      <c r="N307" s="53" t="n">
        <f aca="false">ROUND((N$310*M307),0)</f>
        <v>1487368</v>
      </c>
      <c r="O307" s="53" t="n">
        <f aca="false">N307-DatosMinisterio!L307</f>
        <v>-1</v>
      </c>
      <c r="P307" s="55" t="n">
        <f aca="false">N307+J307</f>
        <v>1644591.93455014</v>
      </c>
      <c r="Q307" s="53" t="n">
        <f aca="false">P307-DatosMinisterio!M307</f>
        <v>-1.06544986297376</v>
      </c>
      <c r="S307" s="55" t="n">
        <f aca="false">B307+DatosMinisterio!B307</f>
        <v>5430</v>
      </c>
      <c r="T307" s="55" t="n">
        <f aca="false">C307+DatosMinisterio!C307</f>
        <v>24</v>
      </c>
      <c r="U307" s="55" t="n">
        <f aca="false">D307+DatosMinisterio!D307</f>
        <v>260.60512019895</v>
      </c>
      <c r="V307" s="55" t="n">
        <f aca="false">E307+DatosMinisterio!E307</f>
        <v>167.446029289859</v>
      </c>
      <c r="W307" s="55" t="n">
        <f aca="false">F307+DatosMinisterio!F307</f>
        <v>8</v>
      </c>
      <c r="X307" s="55" t="n">
        <f aca="false">G307+DatosMinisterio!G307</f>
        <v>38</v>
      </c>
      <c r="Y307" s="55" t="n">
        <f aca="false">H307+DatosMinisterio!H307</f>
        <v>9</v>
      </c>
      <c r="Z307" s="55" t="n">
        <f aca="false">X307+0.33*Y307</f>
        <v>40.97</v>
      </c>
      <c r="AC307" s="61" t="n">
        <f aca="false">IF(T307&gt;0,S307/T307,0)</f>
        <v>226.25</v>
      </c>
      <c r="AD307" s="62" t="n">
        <f aca="false">EXP((((AC307-AC$310)/AC$311+2)/4-1.9)^3)</f>
        <v>0.0872270842834893</v>
      </c>
      <c r="AE307" s="63" t="n">
        <f aca="false">S307/U307</f>
        <v>20.8361216995839</v>
      </c>
      <c r="AF307" s="62" t="n">
        <f aca="false">EXP((((AE307-AE$310)/AE$311+2)/4-1.9)^3)</f>
        <v>0.0755728959029576</v>
      </c>
      <c r="AG307" s="62" t="n">
        <f aca="false">V307/U307</f>
        <v>0.642527779815025</v>
      </c>
      <c r="AH307" s="62" t="n">
        <f aca="false">EXP((((AG307-AG$310)/AG$311+2)/4-1.9)^3)</f>
        <v>0.129208384375418</v>
      </c>
      <c r="AI307" s="62" t="n">
        <f aca="false">W307/U307</f>
        <v>0.0306977851927571</v>
      </c>
      <c r="AJ307" s="62" t="n">
        <f aca="false">EXP((((AI307-AI$310)/AI$311+2)/4-1.9)^3)</f>
        <v>0.013816303612215</v>
      </c>
      <c r="AK307" s="62" t="n">
        <f aca="false">Z307/U307</f>
        <v>0.157211032418407</v>
      </c>
      <c r="AL307" s="62" t="n">
        <f aca="false">EXP((((AK307-AK$310)/AK$311+2)/4-1.9)^3)</f>
        <v>0.0172698993414486</v>
      </c>
      <c r="AM307" s="62" t="n">
        <f aca="false">0.01*AD307+0.15*AF307+0.24*AH307+0.25*AJ307+0.35*AL307</f>
        <v>0.0527167581509397</v>
      </c>
      <c r="AO307" s="54" t="n">
        <f aca="false">0.01*AD307/$AM$310</f>
        <v>0.000309418799335987</v>
      </c>
      <c r="AP307" s="53" t="n">
        <f aca="false">AO307*$J$310</f>
        <v>2601.48496823721</v>
      </c>
      <c r="AQ307" s="54" t="n">
        <f aca="false">0.15*AF307/$AM$310</f>
        <v>0.00402117213444382</v>
      </c>
      <c r="AR307" s="53" t="n">
        <f aca="false">AQ307*$J$310</f>
        <v>33808.6078961566</v>
      </c>
      <c r="AS307" s="54" t="n">
        <f aca="false">0.24*AH307/$AM$310</f>
        <v>0.0110001163476199</v>
      </c>
      <c r="AT307" s="53" t="n">
        <f aca="false">AS307*$J$310</f>
        <v>92485.1282100667</v>
      </c>
      <c r="AU307" s="54" t="n">
        <f aca="false">0.25*AJ307/$AM$310</f>
        <v>0.00122525707183423</v>
      </c>
      <c r="AV307" s="53" t="n">
        <f aca="false">AU307*$J$310</f>
        <v>10301.532620007</v>
      </c>
      <c r="AW307" s="54" t="n">
        <f aca="false">0.35*AL307/$AM$310</f>
        <v>0.00214414025984305</v>
      </c>
      <c r="AX307" s="53" t="n">
        <f aca="false">AW307*$J$310</f>
        <v>18027.1808556695</v>
      </c>
    </row>
    <row r="308" customFormat="false" ht="13.8" hidden="false" customHeight="false" outlineLevel="0" collapsed="false">
      <c r="A308" s="60" t="s">
        <v>102</v>
      </c>
      <c r="B308" s="53"/>
      <c r="C308" s="53"/>
      <c r="D308" s="53"/>
      <c r="E308" s="53"/>
      <c r="F308" s="53"/>
      <c r="G308" s="53"/>
      <c r="H308" s="53"/>
      <c r="I308" s="54" t="n">
        <f aca="false">AO308+AQ308+AS308+AU308+AW308</f>
        <v>0.0240496510303188</v>
      </c>
      <c r="J308" s="53" t="n">
        <f aca="false">AP308+AR308+AT308+AV308+AX308</f>
        <v>202201.04848506</v>
      </c>
      <c r="K308" s="54" t="n">
        <f aca="false">I308-DatosMinisterio!J308</f>
        <v>0</v>
      </c>
      <c r="L308" s="53" t="n">
        <f aca="false">J308-DatosMinisterio!K308</f>
        <v>0.0484850601351354</v>
      </c>
      <c r="M308" s="54" t="n">
        <f aca="false">P341/P$343</f>
        <v>0.00562729474712681</v>
      </c>
      <c r="N308" s="53" t="n">
        <f aca="false">ROUND((N$310*M308),0)</f>
        <v>898934</v>
      </c>
      <c r="O308" s="53" t="n">
        <f aca="false">N308-DatosMinisterio!L308</f>
        <v>-2</v>
      </c>
      <c r="P308" s="55" t="n">
        <f aca="false">N308+J308</f>
        <v>1101135.04848506</v>
      </c>
      <c r="Q308" s="53" t="n">
        <f aca="false">P308-DatosMinisterio!M308</f>
        <v>-1.95151493977755</v>
      </c>
      <c r="S308" s="55" t="n">
        <f aca="false">B308+DatosMinisterio!B308</f>
        <v>6456</v>
      </c>
      <c r="T308" s="55" t="n">
        <f aca="false">C308+DatosMinisterio!C308</f>
        <v>42</v>
      </c>
      <c r="U308" s="55" t="n">
        <f aca="false">D308+DatosMinisterio!D308</f>
        <v>252.85342658284</v>
      </c>
      <c r="V308" s="55" t="n">
        <f aca="false">E308+DatosMinisterio!E308</f>
        <v>129.292348438739</v>
      </c>
      <c r="W308" s="55" t="n">
        <f aca="false">F308+DatosMinisterio!F308</f>
        <v>28</v>
      </c>
      <c r="X308" s="55" t="n">
        <f aca="false">G308+DatosMinisterio!G308</f>
        <v>60</v>
      </c>
      <c r="Y308" s="55" t="n">
        <f aca="false">H308+DatosMinisterio!H308</f>
        <v>12</v>
      </c>
      <c r="Z308" s="55" t="n">
        <f aca="false">X308+0.33*Y308</f>
        <v>63.96</v>
      </c>
      <c r="AC308" s="61" t="n">
        <f aca="false">IF(T308&gt;0,S308/T308,0)</f>
        <v>153.714285714286</v>
      </c>
      <c r="AD308" s="62" t="n">
        <f aca="false">EXP((((AC308-AC$310)/AC$311+2)/4-1.9)^3)</f>
        <v>0.0230165585809031</v>
      </c>
      <c r="AE308" s="63" t="n">
        <f aca="false">S308/U308</f>
        <v>25.5325786454584</v>
      </c>
      <c r="AF308" s="62" t="n">
        <f aca="false">EXP((((AE308-AE$310)/AE$311+2)/4-1.9)^3)</f>
        <v>0.202647823676657</v>
      </c>
      <c r="AG308" s="62" t="n">
        <f aca="false">V308/U308</f>
        <v>0.51133318692195</v>
      </c>
      <c r="AH308" s="62" t="n">
        <f aca="false">EXP((((AG308-AG$310)/AG$311+2)/4-1.9)^3)</f>
        <v>0.0371585592798903</v>
      </c>
      <c r="AI308" s="62" t="n">
        <f aca="false">W308/U308</f>
        <v>0.110736090779559</v>
      </c>
      <c r="AJ308" s="62" t="n">
        <f aca="false">EXP((((AI308-AI$310)/AI$311+2)/4-1.9)^3)</f>
        <v>0.0593122120795798</v>
      </c>
      <c r="AK308" s="62" t="n">
        <f aca="false">Z308/U308</f>
        <v>0.252952870223593</v>
      </c>
      <c r="AL308" s="62" t="n">
        <f aca="false">EXP((((AK308-AK$310)/AK$311+2)/4-1.9)^3)</f>
        <v>0.038354331106316</v>
      </c>
      <c r="AM308" s="62" t="n">
        <f aca="false">0.01*AD308+0.15*AF308+0.24*AH308+0.25*AJ308+0.35*AL308</f>
        <v>0.0677974622715868</v>
      </c>
      <c r="AO308" s="54" t="n">
        <f aca="false">0.01*AD308/$AM$310</f>
        <v>8.1646153593804E-005</v>
      </c>
      <c r="AP308" s="53" t="n">
        <f aca="false">AO308*$J$310</f>
        <v>686.452283262946</v>
      </c>
      <c r="AQ308" s="54" t="n">
        <f aca="false">0.15*AF308/$AM$310</f>
        <v>0.0107827253665208</v>
      </c>
      <c r="AR308" s="53" t="n">
        <f aca="false">AQ308*$J$310</f>
        <v>90657.3809278288</v>
      </c>
      <c r="AS308" s="54" t="n">
        <f aca="false">0.24*AH308/$AM$310</f>
        <v>0.00316348259723684</v>
      </c>
      <c r="AT308" s="53" t="n">
        <f aca="false">AS308*$J$310</f>
        <v>26597.4544586584</v>
      </c>
      <c r="AU308" s="54" t="n">
        <f aca="false">0.25*AJ308/$AM$310</f>
        <v>0.00525992402428004</v>
      </c>
      <c r="AV308" s="53" t="n">
        <f aca="false">AU308*$J$310</f>
        <v>44223.6002227381</v>
      </c>
      <c r="AW308" s="54" t="n">
        <f aca="false">0.35*AL308/$AM$310</f>
        <v>0.00476187288868732</v>
      </c>
      <c r="AX308" s="53" t="n">
        <f aca="false">AW308*$J$310</f>
        <v>40036.160592572</v>
      </c>
    </row>
    <row r="309" customFormat="false" ht="13.8" hidden="false" customHeight="false" outlineLevel="0" collapsed="false">
      <c r="A309" s="64" t="s">
        <v>103</v>
      </c>
      <c r="B309" s="66"/>
      <c r="C309" s="66"/>
      <c r="D309" s="66"/>
      <c r="E309" s="66"/>
      <c r="F309" s="66"/>
      <c r="G309" s="66"/>
      <c r="H309" s="66"/>
      <c r="I309" s="65" t="n">
        <f aca="false">AO309+AQ309+AS309+AU309+AW309</f>
        <v>0.00767422074662307</v>
      </c>
      <c r="J309" s="66" t="n">
        <f aca="false">AP309+AR309+AT309+AV309+AX309</f>
        <v>64522.1620603455</v>
      </c>
      <c r="K309" s="54" t="n">
        <f aca="false">I309-DatosMinisterio!J309</f>
        <v>0</v>
      </c>
      <c r="L309" s="53" t="n">
        <f aca="false">J309-DatosMinisterio!K309</f>
        <v>0.162060345464852</v>
      </c>
      <c r="M309" s="54" t="n">
        <f aca="false">P342/P$343</f>
        <v>0.0066066081218986</v>
      </c>
      <c r="N309" s="53" t="n">
        <f aca="false">ROUND((N$310*M309),0)</f>
        <v>1055375</v>
      </c>
      <c r="O309" s="53" t="n">
        <f aca="false">N309-DatosMinisterio!L309</f>
        <v>0</v>
      </c>
      <c r="P309" s="55" t="n">
        <f aca="false">N309+J309</f>
        <v>1119897.16206035</v>
      </c>
      <c r="Q309" s="53" t="n">
        <f aca="false">P309-DatosMinisterio!M309</f>
        <v>0.162060345523059</v>
      </c>
      <c r="S309" s="67" t="n">
        <f aca="false">B309+DatosMinisterio!B309</f>
        <v>7112</v>
      </c>
      <c r="T309" s="67" t="n">
        <f aca="false">C309+DatosMinisterio!C309</f>
        <v>33</v>
      </c>
      <c r="U309" s="67" t="n">
        <f aca="false">D309+DatosMinisterio!D309</f>
        <v>371.170140447192</v>
      </c>
      <c r="V309" s="67" t="n">
        <f aca="false">E309+DatosMinisterio!E309</f>
        <v>175.596403900051</v>
      </c>
      <c r="W309" s="67" t="n">
        <f aca="false">F309+DatosMinisterio!F309</f>
        <v>10</v>
      </c>
      <c r="X309" s="67" t="n">
        <f aca="false">G309+DatosMinisterio!G309</f>
        <v>44</v>
      </c>
      <c r="Y309" s="67" t="n">
        <f aca="false">H309+DatosMinisterio!H309</f>
        <v>10</v>
      </c>
      <c r="Z309" s="67" t="n">
        <f aca="false">X309+0.33*Y309</f>
        <v>47.3</v>
      </c>
      <c r="AC309" s="61" t="n">
        <f aca="false">IF(T309&gt;0,S309/T309,0)</f>
        <v>215.515151515151</v>
      </c>
      <c r="AD309" s="62" t="n">
        <f aca="false">EXP((((AC309-AC$310)/AC$311+2)/4-1.9)^3)</f>
        <v>0.0733503048652793</v>
      </c>
      <c r="AE309" s="63" t="n">
        <f aca="false">S309/U309</f>
        <v>19.1610240830023</v>
      </c>
      <c r="AF309" s="62" t="n">
        <f aca="false">EXP((((AE309-AE$310)/AE$311+2)/4-1.9)^3)</f>
        <v>0.0490863312252027</v>
      </c>
      <c r="AG309" s="62" t="n">
        <f aca="false">V309/U309</f>
        <v>0.473088712600883</v>
      </c>
      <c r="AH309" s="62" t="n">
        <f aca="false">EXP((((AG309-AG$310)/AG$311+2)/4-1.9)^3)</f>
        <v>0.0239205574824317</v>
      </c>
      <c r="AI309" s="62" t="n">
        <f aca="false">W309/U309</f>
        <v>0.0269418223889234</v>
      </c>
      <c r="AJ309" s="62" t="n">
        <f aca="false">EXP((((AI309-AI$310)/AI$311+2)/4-1.9)^3)</f>
        <v>0.012773039242877</v>
      </c>
      <c r="AK309" s="62" t="n">
        <f aca="false">Z309/U309</f>
        <v>0.127434819899608</v>
      </c>
      <c r="AL309" s="62" t="n">
        <f aca="false">EXP((((AK309-AK$310)/AK$311+2)/4-1.9)^3)</f>
        <v>0.0131527409240926</v>
      </c>
      <c r="AM309" s="62" t="n">
        <f aca="false">0.01*AD309+0.15*AF309+0.24*AH309+0.25*AJ309+0.35*AL309</f>
        <v>0.0216341056623685</v>
      </c>
      <c r="AO309" s="54" t="n">
        <f aca="false">0.01*AD309/$AM$310</f>
        <v>0.000260193991909452</v>
      </c>
      <c r="AP309" s="53" t="n">
        <f aca="false">AO309*$J$310</f>
        <v>2187.6200160775</v>
      </c>
      <c r="AQ309" s="54" t="n">
        <f aca="false">0.15*AF309/$AM$310</f>
        <v>0.00261184363714637</v>
      </c>
      <c r="AR309" s="53" t="n">
        <f aca="false">AQ309*$J$310</f>
        <v>21959.4671558537</v>
      </c>
      <c r="AS309" s="54" t="n">
        <f aca="false">0.24*AH309/$AM$310</f>
        <v>0.00203646935668007</v>
      </c>
      <c r="AT309" s="53" t="n">
        <f aca="false">AS309*$J$310</f>
        <v>17121.9215866912</v>
      </c>
      <c r="AU309" s="54" t="n">
        <f aca="false">0.25*AJ309/$AM$310</f>
        <v>0.00113273832860149</v>
      </c>
      <c r="AV309" s="53" t="n">
        <f aca="false">AU309*$J$310</f>
        <v>9523.66740846636</v>
      </c>
      <c r="AW309" s="54" t="n">
        <f aca="false">0.35*AL309/$AM$310</f>
        <v>0.00163297543228569</v>
      </c>
      <c r="AX309" s="53" t="n">
        <f aca="false">AW309*$J$310</f>
        <v>13729.4858932567</v>
      </c>
    </row>
    <row r="310" customFormat="false" ht="13.8" hidden="false" customHeight="false" outlineLevel="0" collapsed="false">
      <c r="A310" s="71" t="s">
        <v>49</v>
      </c>
      <c r="B310" s="74"/>
      <c r="C310" s="74"/>
      <c r="D310" s="74"/>
      <c r="E310" s="74"/>
      <c r="F310" s="74"/>
      <c r="G310" s="74"/>
      <c r="H310" s="74"/>
      <c r="I310" s="85" t="n">
        <f aca="false">SUM(I283:I309)</f>
        <v>1</v>
      </c>
      <c r="J310" s="74" t="n">
        <f aca="false">DatosMinisterio!K310</f>
        <v>8407650</v>
      </c>
      <c r="K310" s="72" t="n">
        <f aca="false">I310-DatosMinisterio!J310</f>
        <v>0</v>
      </c>
      <c r="L310" s="74" t="n">
        <f aca="false">J310-DatosMinisterio!K310</f>
        <v>0</v>
      </c>
      <c r="M310" s="72"/>
      <c r="N310" s="74" t="n">
        <f aca="false">DatosMinisterio!L310</f>
        <v>159745355</v>
      </c>
      <c r="O310" s="74"/>
      <c r="P310" s="76" t="n">
        <f aca="false">DatosMinisterio!M310</f>
        <v>168153005</v>
      </c>
      <c r="Q310" s="74"/>
      <c r="S310" s="76"/>
      <c r="T310" s="76"/>
      <c r="U310" s="76"/>
      <c r="V310" s="76"/>
      <c r="W310" s="76"/>
      <c r="X310" s="76"/>
      <c r="Y310" s="76"/>
      <c r="Z310" s="76"/>
      <c r="AB310" s="77" t="s">
        <v>225</v>
      </c>
      <c r="AC310" s="77" t="n">
        <f aca="false">AVERAGE(AC285:AC309)</f>
        <v>207.681430822356</v>
      </c>
      <c r="AD310" s="76"/>
      <c r="AE310" s="77" t="n">
        <f aca="false">AVERAGE(AE285:AE309)</f>
        <v>20.1894106266941</v>
      </c>
      <c r="AF310" s="76"/>
      <c r="AG310" s="79" t="n">
        <f aca="false">AVERAGE(AG285:AG309)</f>
        <v>0.564076733917407</v>
      </c>
      <c r="AH310" s="76"/>
      <c r="AI310" s="79" t="n">
        <f aca="false">AVERAGE(AI285:AI309)</f>
        <v>0.115926409776378</v>
      </c>
      <c r="AJ310" s="76"/>
      <c r="AK310" s="79" t="n">
        <f aca="false">AVERAGE(AK285:AK309)</f>
        <v>0.323667695215049</v>
      </c>
      <c r="AL310" s="76"/>
      <c r="AM310" s="79" t="n">
        <f aca="false">SUM(AM285:AM309)</f>
        <v>2.81906220535658</v>
      </c>
      <c r="AO310" s="72" t="n">
        <f aca="false">SUM(AO283:AO309)</f>
        <v>0.00992411365783828</v>
      </c>
      <c r="AP310" s="74" t="n">
        <f aca="false">SUM(AP283:AP309)</f>
        <v>83438.474195324</v>
      </c>
      <c r="AQ310" s="72" t="n">
        <f aca="false">SUM(AQ283:AQ309)</f>
        <v>0.147493553859326</v>
      </c>
      <c r="AR310" s="74" t="n">
        <f aca="false">SUM(AR283:AR309)</f>
        <v>1240074.17810536</v>
      </c>
      <c r="AS310" s="72" t="n">
        <f aca="false">SUM(AS283:AS309)</f>
        <v>0.232821495255785</v>
      </c>
      <c r="AT310" s="74" t="n">
        <f aca="false">SUM(AT283:AT309)</f>
        <v>1957481.6445873</v>
      </c>
      <c r="AU310" s="72" t="n">
        <f aca="false">SUM(AU283:AU309)</f>
        <v>0.253781229364683</v>
      </c>
      <c r="AV310" s="74" t="n">
        <f aca="false">SUM(AV283:AV309)</f>
        <v>2133703.75306798</v>
      </c>
      <c r="AW310" s="72" t="n">
        <f aca="false">SUM(AW283:AW309)</f>
        <v>0.355979607862368</v>
      </c>
      <c r="AX310" s="74" t="n">
        <f aca="false">SUM(AX283:AX309)</f>
        <v>2992951.95004404</v>
      </c>
    </row>
    <row r="311" s="31" customFormat="true" ht="13.8" hidden="false" customHeight="false" outlineLevel="0" collapsed="false">
      <c r="A311" s="31" t="s">
        <v>50</v>
      </c>
      <c r="B311" s="87"/>
      <c r="C311" s="87"/>
      <c r="D311" s="87"/>
      <c r="E311" s="87"/>
      <c r="F311" s="87"/>
      <c r="G311" s="87"/>
      <c r="H311" s="87"/>
      <c r="J311" s="87"/>
      <c r="K311" s="88"/>
      <c r="L311" s="87"/>
      <c r="M311" s="88"/>
      <c r="N311" s="87"/>
      <c r="O311" s="87"/>
      <c r="Q311" s="87"/>
      <c r="AB311" s="77" t="s">
        <v>226</v>
      </c>
      <c r="AC311" s="77" t="n">
        <f aca="false">_xlfn.STDEV.P(AC285:AC309)</f>
        <v>86.162466459519</v>
      </c>
      <c r="AD311" s="76"/>
      <c r="AE311" s="77" t="n">
        <f aca="false">_xlfn.STDEV.P(AE285:AE309)</f>
        <v>5.77518235953144</v>
      </c>
      <c r="AF311" s="76"/>
      <c r="AG311" s="79" t="n">
        <f aca="false">_xlfn.STDEV.P(AG285:AG309)</f>
        <v>0.150376153497596</v>
      </c>
      <c r="AH311" s="76"/>
      <c r="AI311" s="79" t="n">
        <f aca="false">_xlfn.STDEV.P(AI285:AI309)</f>
        <v>0.0951852926371923</v>
      </c>
      <c r="AJ311" s="76"/>
      <c r="AK311" s="79" t="n">
        <f aca="false">_xlfn.STDEV.P(AK285:AK309)</f>
        <v>0.213252621913767</v>
      </c>
      <c r="AL311" s="76"/>
      <c r="AM311" s="79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MI311" s="96"/>
      <c r="AMJ311" s="96"/>
    </row>
    <row r="312" s="31" customFormat="true" ht="13.8" hidden="false" customHeight="false" outlineLevel="0" collapsed="false">
      <c r="A312" s="31" t="s">
        <v>51</v>
      </c>
      <c r="B312" s="87"/>
      <c r="C312" s="87"/>
      <c r="D312" s="87"/>
      <c r="E312" s="87"/>
      <c r="F312" s="87"/>
      <c r="G312" s="87"/>
      <c r="H312" s="87"/>
      <c r="J312" s="87"/>
      <c r="K312" s="88"/>
      <c r="L312" s="87"/>
      <c r="M312" s="88"/>
      <c r="N312" s="87"/>
      <c r="O312" s="87"/>
      <c r="Q312" s="87"/>
      <c r="AMI312" s="96"/>
      <c r="AMJ312" s="96"/>
    </row>
    <row r="313" customFormat="false" ht="13.8" hidden="false" customHeight="false" outlineLevel="0" collapsed="false">
      <c r="A313" s="84"/>
      <c r="I313" s="25"/>
      <c r="S313" s="25"/>
      <c r="T313" s="25"/>
      <c r="U313" s="25"/>
      <c r="V313" s="25"/>
      <c r="W313" s="25"/>
      <c r="X313" s="25"/>
      <c r="Y313" s="25"/>
      <c r="Z313" s="25"/>
    </row>
    <row r="314" customFormat="false" ht="13.8" hidden="false" customHeight="false" outlineLevel="0" collapsed="false">
      <c r="A314" s="40" t="s">
        <v>131</v>
      </c>
      <c r="B314" s="90"/>
      <c r="C314" s="90"/>
      <c r="D314" s="90"/>
      <c r="E314" s="90"/>
      <c r="F314" s="90"/>
      <c r="G314" s="90"/>
      <c r="H314" s="90"/>
      <c r="I314" s="40"/>
      <c r="J314" s="40"/>
      <c r="S314" s="40"/>
      <c r="T314" s="40"/>
      <c r="U314" s="40"/>
      <c r="V314" s="40"/>
      <c r="W314" s="40"/>
      <c r="X314" s="40"/>
      <c r="Y314" s="40"/>
      <c r="Z314" s="40"/>
    </row>
    <row r="315" customFormat="false" ht="13.8" hidden="false" customHeight="false" outlineLevel="0" collapsed="false">
      <c r="A315" s="40" t="s">
        <v>150</v>
      </c>
      <c r="B315" s="40"/>
      <c r="C315" s="40"/>
      <c r="D315" s="40"/>
      <c r="E315" s="40"/>
      <c r="F315" s="40"/>
      <c r="G315" s="40"/>
      <c r="H315" s="40"/>
      <c r="I315" s="40"/>
      <c r="J315" s="40"/>
      <c r="S315" s="40"/>
      <c r="T315" s="40"/>
      <c r="U315" s="40"/>
      <c r="V315" s="40"/>
      <c r="W315" s="40"/>
      <c r="X315" s="40"/>
      <c r="Y315" s="40"/>
      <c r="Z315" s="40"/>
    </row>
    <row r="316" customFormat="false" ht="15.8" hidden="false" customHeight="true" outlineLevel="0" collapsed="false">
      <c r="A316" s="41" t="s">
        <v>8</v>
      </c>
      <c r="B316" s="91" t="s">
        <v>206</v>
      </c>
      <c r="C316" s="91"/>
      <c r="D316" s="91"/>
      <c r="E316" s="91"/>
      <c r="F316" s="91"/>
      <c r="G316" s="91"/>
      <c r="H316" s="91"/>
      <c r="I316" s="41" t="s">
        <v>10</v>
      </c>
      <c r="J316" s="43" t="s">
        <v>11</v>
      </c>
      <c r="K316" s="44" t="s">
        <v>207</v>
      </c>
      <c r="L316" s="43" t="s">
        <v>208</v>
      </c>
      <c r="M316" s="44" t="s">
        <v>209</v>
      </c>
      <c r="N316" s="43" t="s">
        <v>12</v>
      </c>
      <c r="O316" s="43" t="s">
        <v>210</v>
      </c>
      <c r="P316" s="41" t="s">
        <v>211</v>
      </c>
      <c r="Q316" s="43" t="s">
        <v>212</v>
      </c>
      <c r="S316" s="45" t="s">
        <v>206</v>
      </c>
      <c r="T316" s="45"/>
      <c r="U316" s="45"/>
      <c r="V316" s="45"/>
      <c r="W316" s="45"/>
      <c r="X316" s="45"/>
      <c r="Y316" s="45"/>
      <c r="Z316" s="45"/>
      <c r="AC316" s="46" t="s">
        <v>214</v>
      </c>
      <c r="AD316" s="46"/>
      <c r="AE316" s="46" t="s">
        <v>215</v>
      </c>
      <c r="AF316" s="46"/>
      <c r="AG316" s="46" t="s">
        <v>216</v>
      </c>
      <c r="AH316" s="46"/>
      <c r="AI316" s="46" t="s">
        <v>217</v>
      </c>
      <c r="AJ316" s="46"/>
      <c r="AK316" s="46" t="s">
        <v>218</v>
      </c>
      <c r="AL316" s="46"/>
      <c r="AM316" s="47" t="s">
        <v>219</v>
      </c>
      <c r="AO316" s="46" t="s">
        <v>214</v>
      </c>
      <c r="AP316" s="46"/>
      <c r="AQ316" s="46" t="s">
        <v>215</v>
      </c>
      <c r="AR316" s="46"/>
      <c r="AS316" s="46" t="s">
        <v>216</v>
      </c>
      <c r="AT316" s="46"/>
      <c r="AU316" s="46" t="s">
        <v>217</v>
      </c>
      <c r="AV316" s="46"/>
      <c r="AW316" s="47" t="s">
        <v>218</v>
      </c>
      <c r="AX316" s="47"/>
    </row>
    <row r="317" customFormat="false" ht="37.3" hidden="false" customHeight="false" outlineLevel="0" collapsed="false">
      <c r="A317" s="41"/>
      <c r="B317" s="92" t="s">
        <v>151</v>
      </c>
      <c r="C317" s="92" t="s">
        <v>152</v>
      </c>
      <c r="D317" s="92" t="s">
        <v>153</v>
      </c>
      <c r="E317" s="92" t="s">
        <v>154</v>
      </c>
      <c r="F317" s="92" t="s">
        <v>155</v>
      </c>
      <c r="G317" s="92" t="s">
        <v>156</v>
      </c>
      <c r="H317" s="92" t="s">
        <v>157</v>
      </c>
      <c r="I317" s="41"/>
      <c r="J317" s="43"/>
      <c r="K317" s="44"/>
      <c r="L317" s="43"/>
      <c r="M317" s="44"/>
      <c r="N317" s="43"/>
      <c r="O317" s="43"/>
      <c r="P317" s="41"/>
      <c r="Q317" s="43"/>
      <c r="S317" s="46" t="s">
        <v>151</v>
      </c>
      <c r="T317" s="46" t="s">
        <v>152</v>
      </c>
      <c r="U317" s="46" t="s">
        <v>153</v>
      </c>
      <c r="V317" s="46" t="s">
        <v>154</v>
      </c>
      <c r="W317" s="46" t="s">
        <v>155</v>
      </c>
      <c r="X317" s="46" t="s">
        <v>156</v>
      </c>
      <c r="Y317" s="46" t="s">
        <v>157</v>
      </c>
      <c r="Z317" s="41" t="s">
        <v>21</v>
      </c>
      <c r="AC317" s="46" t="s">
        <v>220</v>
      </c>
      <c r="AD317" s="46" t="s">
        <v>221</v>
      </c>
      <c r="AE317" s="46" t="s">
        <v>220</v>
      </c>
      <c r="AF317" s="46" t="s">
        <v>221</v>
      </c>
      <c r="AG317" s="46" t="s">
        <v>220</v>
      </c>
      <c r="AH317" s="46" t="s">
        <v>221</v>
      </c>
      <c r="AI317" s="46" t="s">
        <v>220</v>
      </c>
      <c r="AJ317" s="46" t="s">
        <v>221</v>
      </c>
      <c r="AK317" s="46" t="s">
        <v>220</v>
      </c>
      <c r="AL317" s="46" t="s">
        <v>221</v>
      </c>
      <c r="AM317" s="48" t="s">
        <v>222</v>
      </c>
      <c r="AO317" s="46" t="s">
        <v>223</v>
      </c>
      <c r="AP317" s="46" t="s">
        <v>224</v>
      </c>
      <c r="AQ317" s="46" t="s">
        <v>223</v>
      </c>
      <c r="AR317" s="46" t="s">
        <v>224</v>
      </c>
      <c r="AS317" s="46" t="s">
        <v>223</v>
      </c>
      <c r="AT317" s="46" t="s">
        <v>224</v>
      </c>
      <c r="AU317" s="46" t="s">
        <v>223</v>
      </c>
      <c r="AV317" s="46" t="s">
        <v>224</v>
      </c>
      <c r="AW317" s="46" t="s">
        <v>223</v>
      </c>
      <c r="AX317" s="48" t="s">
        <v>224</v>
      </c>
    </row>
    <row r="318" customFormat="false" ht="13.8" hidden="false" customHeight="false" outlineLevel="0" collapsed="false">
      <c r="A318" s="49" t="s">
        <v>79</v>
      </c>
      <c r="B318" s="52"/>
      <c r="C318" s="52"/>
      <c r="D318" s="52"/>
      <c r="E318" s="52"/>
      <c r="F318" s="52"/>
      <c r="G318" s="52"/>
      <c r="H318" s="52"/>
      <c r="I318" s="51" t="n">
        <f aca="false">AO318+AQ318+AS318+AU318+AW318</f>
        <v>0.138891954258684</v>
      </c>
      <c r="J318" s="52" t="n">
        <f aca="false">ROUND(AP318+AR318+AT318+AV318+AX318,0)</f>
        <v>1081755</v>
      </c>
      <c r="K318" s="51" t="n">
        <f aca="false">I318-DatosMinisterio!J318</f>
        <v>0</v>
      </c>
      <c r="L318" s="52" t="n">
        <f aca="false">J318-DatosMinisterio!K318</f>
        <v>1</v>
      </c>
      <c r="M318" s="54" t="n">
        <f aca="false">P351/P$376</f>
        <v>0.202102400303059</v>
      </c>
      <c r="N318" s="53" t="n">
        <f aca="false">ROUND((N$343*M318),0)</f>
        <v>29907290</v>
      </c>
      <c r="O318" s="53" t="n">
        <f aca="false">N318-DatosMinisterio!L318</f>
        <v>0</v>
      </c>
      <c r="P318" s="55" t="n">
        <f aca="false">N318+J318</f>
        <v>30989045</v>
      </c>
      <c r="Q318" s="53" t="n">
        <f aca="false">P318-DatosMinisterio!M318</f>
        <v>1</v>
      </c>
      <c r="S318" s="56" t="n">
        <f aca="false">B318+DatosMinisterio!B318</f>
        <v>25457</v>
      </c>
      <c r="T318" s="56" t="n">
        <f aca="false">C318+DatosMinisterio!C318</f>
        <v>70</v>
      </c>
      <c r="U318" s="56" t="n">
        <f aca="false">D318+DatosMinisterio!D318</f>
        <v>1744.4929355732</v>
      </c>
      <c r="V318" s="56" t="n">
        <f aca="false">E318+DatosMinisterio!E318</f>
        <v>1029.12391473063</v>
      </c>
      <c r="W318" s="56" t="n">
        <f aca="false">F318+DatosMinisterio!F318</f>
        <v>566</v>
      </c>
      <c r="X318" s="56" t="n">
        <f aca="false">G318+DatosMinisterio!G318</f>
        <v>1351</v>
      </c>
      <c r="Y318" s="56" t="n">
        <f aca="false">H318+DatosMinisterio!H318</f>
        <v>91</v>
      </c>
      <c r="Z318" s="56" t="n">
        <f aca="false">X318+0.33*Y318</f>
        <v>1381.03</v>
      </c>
      <c r="AC318" s="57" t="n">
        <f aca="false">IF(T318&gt;0,S318/T318,0)</f>
        <v>363.671428571429</v>
      </c>
      <c r="AD318" s="58" t="n">
        <f aca="false">EXP((((AC318-AC$343)/AC$344+2)/4-1.9)^3)</f>
        <v>0.508791658296376</v>
      </c>
      <c r="AE318" s="59" t="n">
        <f aca="false">S318/U318</f>
        <v>14.5927790711491</v>
      </c>
      <c r="AF318" s="58" t="n">
        <f aca="false">EXP((((AE318-AE$343)/AE$344+2)/4-1.9)^3)</f>
        <v>0.00646027996260929</v>
      </c>
      <c r="AG318" s="58" t="n">
        <f aca="false">V318/U318</f>
        <v>0.589927246906554</v>
      </c>
      <c r="AH318" s="58" t="n">
        <f aca="false">EXP((((AG318-AG$343)/AG$344+2)/4-1.9)^3)</f>
        <v>0.0766558226873913</v>
      </c>
      <c r="AI318" s="58" t="n">
        <f aca="false">W318/U318</f>
        <v>0.324449579851136</v>
      </c>
      <c r="AJ318" s="58" t="n">
        <f aca="false">EXP((((AI318-AI$343)/AI$344+2)/4-1.9)^3)</f>
        <v>0.587159058991515</v>
      </c>
      <c r="AK318" s="58" t="n">
        <f aca="false">Z318/U318</f>
        <v>0.79165124251204</v>
      </c>
      <c r="AL318" s="58" t="n">
        <f aca="false">EXP((((AK318-AK$343)/AK$344+2)/4-1.9)^3)</f>
        <v>0.63864395261161</v>
      </c>
      <c r="AM318" s="58" t="n">
        <f aca="false">0.01*AD318+0.15*AF318+0.24*AH318+0.25*AJ318+0.35*AL318</f>
        <v>0.394769504184271</v>
      </c>
      <c r="AO318" s="51" t="n">
        <f aca="false">0.01*AD318/$AM$343</f>
        <v>0.001790084263913</v>
      </c>
      <c r="AP318" s="52" t="n">
        <f aca="false">AO318*$J$343</f>
        <v>13942.0122167057</v>
      </c>
      <c r="AQ318" s="51" t="n">
        <f aca="false">0.15*AF318/$AM$343</f>
        <v>0.000340938534849258</v>
      </c>
      <c r="AR318" s="52" t="n">
        <f aca="false">AQ318*$J$343</f>
        <v>2655.3885277018</v>
      </c>
      <c r="AS318" s="51" t="n">
        <f aca="false">0.24*AH318/$AM$343</f>
        <v>0.00647276564507223</v>
      </c>
      <c r="AT318" s="52" t="n">
        <f aca="false">AS318*$J$343</f>
        <v>50412.9216253788</v>
      </c>
      <c r="AU318" s="51" t="n">
        <f aca="false">0.25*AJ318/$AM$343</f>
        <v>0.0516451171504085</v>
      </c>
      <c r="AV318" s="52" t="n">
        <f aca="false">AU318*$J$343</f>
        <v>402236.290637091</v>
      </c>
      <c r="AW318" s="51" t="n">
        <f aca="false">0.35*AL318/$AM$343</f>
        <v>0.0786430486644411</v>
      </c>
      <c r="AX318" s="52" t="n">
        <f aca="false">AW318*$J$343</f>
        <v>612508.789302394</v>
      </c>
    </row>
    <row r="319" customFormat="false" ht="13.8" hidden="false" customHeight="false" outlineLevel="0" collapsed="false">
      <c r="A319" s="60" t="s">
        <v>80</v>
      </c>
      <c r="B319" s="53"/>
      <c r="C319" s="53"/>
      <c r="D319" s="53"/>
      <c r="E319" s="53"/>
      <c r="F319" s="53"/>
      <c r="G319" s="53"/>
      <c r="H319" s="53"/>
      <c r="I319" s="54" t="n">
        <f aca="false">AO319+AQ319+AS319+AU319+AW319</f>
        <v>0.0987651853213132</v>
      </c>
      <c r="J319" s="53" t="n">
        <f aca="false">ROUND(AP319+AR319+AT319+AV319+AX319,0)</f>
        <v>769229</v>
      </c>
      <c r="K319" s="54" t="n">
        <f aca="false">I319-DatosMinisterio!J319</f>
        <v>0</v>
      </c>
      <c r="L319" s="53" t="n">
        <f aca="false">J319-DatosMinisterio!K319</f>
        <v>0</v>
      </c>
      <c r="M319" s="54" t="n">
        <f aca="false">P352/P$376</f>
        <v>0.127455052389741</v>
      </c>
      <c r="N319" s="53" t="n">
        <f aca="false">ROUND((N$343*M319),0)</f>
        <v>18860910</v>
      </c>
      <c r="O319" s="53" t="n">
        <f aca="false">N319-DatosMinisterio!L319</f>
        <v>0</v>
      </c>
      <c r="P319" s="55" t="n">
        <f aca="false">N319+J319</f>
        <v>19630139</v>
      </c>
      <c r="Q319" s="53" t="n">
        <f aca="false">P319-DatosMinisterio!M319</f>
        <v>0</v>
      </c>
      <c r="S319" s="55" t="n">
        <f aca="false">B319+DatosMinisterio!B319</f>
        <v>19281</v>
      </c>
      <c r="T319" s="55" t="n">
        <f aca="false">C319+DatosMinisterio!C319</f>
        <v>45</v>
      </c>
      <c r="U319" s="55" t="n">
        <f aca="false">D319+DatosMinisterio!D319</f>
        <v>1720.85697881263</v>
      </c>
      <c r="V319" s="55" t="n">
        <f aca="false">E319+DatosMinisterio!E319</f>
        <v>1052.38017622207</v>
      </c>
      <c r="W319" s="55" t="n">
        <f aca="false">F319+DatosMinisterio!F319</f>
        <v>462</v>
      </c>
      <c r="X319" s="55" t="n">
        <f aca="false">G319+DatosMinisterio!G319</f>
        <v>1077</v>
      </c>
      <c r="Y319" s="55" t="n">
        <f aca="false">H319+DatosMinisterio!H319</f>
        <v>93</v>
      </c>
      <c r="Z319" s="55" t="n">
        <f aca="false">X319+0.33*Y319</f>
        <v>1107.69</v>
      </c>
      <c r="AC319" s="61" t="n">
        <f aca="false">IF(T319&gt;0,S319/T319,0)</f>
        <v>428.466666666667</v>
      </c>
      <c r="AD319" s="62" t="n">
        <f aca="false">EXP((((AC319-AC$343)/AC$344+2)/4-1.9)^3)</f>
        <v>0.725460660216948</v>
      </c>
      <c r="AE319" s="63" t="n">
        <f aca="false">S319/U319</f>
        <v>11.204301250708</v>
      </c>
      <c r="AF319" s="62" t="n">
        <f aca="false">EXP((((AE319-AE$343)/AE$344+2)/4-1.9)^3)</f>
        <v>0.00168370328945901</v>
      </c>
      <c r="AG319" s="62" t="n">
        <f aca="false">V319/U319</f>
        <v>0.611544241723214</v>
      </c>
      <c r="AH319" s="62" t="n">
        <f aca="false">EXP((((AG319-AG$343)/AG$344+2)/4-1.9)^3)</f>
        <v>0.0972411207927431</v>
      </c>
      <c r="AI319" s="62" t="n">
        <f aca="false">W319/U319</f>
        <v>0.26847088728941</v>
      </c>
      <c r="AJ319" s="62" t="n">
        <f aca="false">EXP((((AI319-AI$343)/AI$344+2)/4-1.9)^3)</f>
        <v>0.40565958681377</v>
      </c>
      <c r="AK319" s="62" t="n">
        <f aca="false">Z319/U319</f>
        <v>0.643685102038109</v>
      </c>
      <c r="AL319" s="62" t="n">
        <f aca="false">EXP((((AK319-AK$343)/AK$344+2)/4-1.9)^3)</f>
        <v>0.424166159726716</v>
      </c>
      <c r="AM319" s="62" t="n">
        <f aca="false">0.01*AD319+0.15*AF319+0.24*AH319+0.25*AJ319+0.35*AL319</f>
        <v>0.28071808369364</v>
      </c>
      <c r="AO319" s="54" t="n">
        <f aca="false">0.01*AD319/$AM$343</f>
        <v>0.00255239190888195</v>
      </c>
      <c r="AP319" s="53" t="n">
        <f aca="false">AO319*$J$343</f>
        <v>19879.220153394</v>
      </c>
      <c r="AQ319" s="54" t="n">
        <f aca="false">0.15*AF319/$AM$343</f>
        <v>8.88567269454959E-005</v>
      </c>
      <c r="AR319" s="53" t="n">
        <f aca="false">AQ319*$J$343</f>
        <v>692.057685543005</v>
      </c>
      <c r="AS319" s="54" t="n">
        <f aca="false">0.24*AH319/$AM$343</f>
        <v>0.00821097424682804</v>
      </c>
      <c r="AT319" s="53" t="n">
        <f aca="false">AS319*$J$343</f>
        <v>63950.9019592701</v>
      </c>
      <c r="AU319" s="54" t="n">
        <f aca="false">0.25*AJ319/$AM$343</f>
        <v>0.0356808543841035</v>
      </c>
      <c r="AV319" s="53" t="n">
        <f aca="false">AU319*$J$343</f>
        <v>277899.156902395</v>
      </c>
      <c r="AW319" s="54" t="n">
        <f aca="false">0.35*AL319/$AM$343</f>
        <v>0.0522321080545542</v>
      </c>
      <c r="AX319" s="53" t="n">
        <f aca="false">AW319*$J$343</f>
        <v>406808.04992333</v>
      </c>
    </row>
    <row r="320" customFormat="false" ht="13.8" hidden="false" customHeight="false" outlineLevel="0" collapsed="false">
      <c r="A320" s="60" t="s">
        <v>81</v>
      </c>
      <c r="B320" s="53"/>
      <c r="C320" s="53"/>
      <c r="D320" s="53"/>
      <c r="E320" s="53"/>
      <c r="F320" s="53"/>
      <c r="G320" s="53"/>
      <c r="H320" s="53"/>
      <c r="I320" s="54" t="n">
        <f aca="false">AO320+AQ320+AS320+AU320+AW320</f>
        <v>0.0653669485561048</v>
      </c>
      <c r="J320" s="53" t="n">
        <f aca="false">ROUND(AP320+AR320+AT320+AV320+AX320,0)</f>
        <v>509108</v>
      </c>
      <c r="K320" s="54" t="n">
        <f aca="false">I320-DatosMinisterio!J320</f>
        <v>-4.30211422042248E-016</v>
      </c>
      <c r="L320" s="53" t="n">
        <f aca="false">J320-DatosMinisterio!K320</f>
        <v>0</v>
      </c>
      <c r="M320" s="54" t="n">
        <f aca="false">P353/P$376</f>
        <v>0.0748975979793567</v>
      </c>
      <c r="N320" s="53" t="n">
        <f aca="false">ROUND((N$343*M320),0)</f>
        <v>11083412</v>
      </c>
      <c r="O320" s="53" t="n">
        <f aca="false">N320-DatosMinisterio!L320</f>
        <v>0</v>
      </c>
      <c r="P320" s="55" t="n">
        <f aca="false">N320+J320</f>
        <v>11592520</v>
      </c>
      <c r="Q320" s="53" t="n">
        <f aca="false">P320-DatosMinisterio!M320</f>
        <v>0</v>
      </c>
      <c r="S320" s="55" t="n">
        <f aca="false">B320+DatosMinisterio!B320</f>
        <v>22623</v>
      </c>
      <c r="T320" s="55" t="n">
        <f aca="false">C320+DatosMinisterio!C320</f>
        <v>100</v>
      </c>
      <c r="U320" s="55" t="n">
        <f aca="false">D320+DatosMinisterio!D320</f>
        <v>1303.2596362657</v>
      </c>
      <c r="V320" s="55" t="n">
        <f aca="false">E320+DatosMinisterio!E320</f>
        <v>902.310871690121</v>
      </c>
      <c r="W320" s="55" t="n">
        <f aca="false">F320+DatosMinisterio!F320</f>
        <v>259</v>
      </c>
      <c r="X320" s="55" t="n">
        <f aca="false">G320+DatosMinisterio!G320</f>
        <v>634</v>
      </c>
      <c r="Y320" s="55" t="n">
        <f aca="false">H320+DatosMinisterio!H320</f>
        <v>23</v>
      </c>
      <c r="Z320" s="55" t="n">
        <f aca="false">X320+0.33*Y320</f>
        <v>641.59</v>
      </c>
      <c r="AC320" s="61" t="n">
        <f aca="false">IF(T320&gt;0,S320/T320,0)</f>
        <v>226.23</v>
      </c>
      <c r="AD320" s="62" t="n">
        <f aca="false">EXP((((AC320-AC$343)/AC$344+2)/4-1.9)^3)</f>
        <v>0.118875946654926</v>
      </c>
      <c r="AE320" s="63" t="n">
        <f aca="false">S320/U320</f>
        <v>17.3587820649636</v>
      </c>
      <c r="AF320" s="62" t="n">
        <f aca="false">EXP((((AE320-AE$343)/AE$344+2)/4-1.9)^3)</f>
        <v>0.0166399720243833</v>
      </c>
      <c r="AG320" s="62" t="n">
        <f aca="false">V320/U320</f>
        <v>0.692349280666407</v>
      </c>
      <c r="AH320" s="62" t="n">
        <f aca="false">EXP((((AG320-AG$343)/AG$344+2)/4-1.9)^3)</f>
        <v>0.207710250964366</v>
      </c>
      <c r="AI320" s="62" t="n">
        <f aca="false">W320/U320</f>
        <v>0.198732464961569</v>
      </c>
      <c r="AJ320" s="62" t="n">
        <f aca="false">EXP((((AI320-AI$343)/AI$344+2)/4-1.9)^3)</f>
        <v>0.209649318181856</v>
      </c>
      <c r="AK320" s="62" t="n">
        <f aca="false">Z320/U320</f>
        <v>0.492296379130088</v>
      </c>
      <c r="AL320" s="62" t="n">
        <f aca="false">EXP((((AK320-AK$343)/AK$344+2)/4-1.9)^3)</f>
        <v>0.228124214562878</v>
      </c>
      <c r="AM320" s="62" t="n">
        <f aca="false">0.01*AD320+0.15*AF320+0.24*AH320+0.25*AJ320+0.35*AL320</f>
        <v>0.185791020144126</v>
      </c>
      <c r="AO320" s="54" t="n">
        <f aca="false">0.01*AD320/$AM$343</f>
        <v>0.000418241844171094</v>
      </c>
      <c r="AP320" s="53" t="n">
        <f aca="false">AO320*$J$343</f>
        <v>3257.46280134571</v>
      </c>
      <c r="AQ320" s="54" t="n">
        <f aca="false">0.15*AF320/$AM$343</f>
        <v>0.000878167465614678</v>
      </c>
      <c r="AR320" s="53" t="n">
        <f aca="false">AQ320*$J$343</f>
        <v>6839.57832641355</v>
      </c>
      <c r="AS320" s="54" t="n">
        <f aca="false">0.24*AH320/$AM$343</f>
        <v>0.0175389126283896</v>
      </c>
      <c r="AT320" s="53" t="n">
        <f aca="false">AS320*$J$343</f>
        <v>136601.242222096</v>
      </c>
      <c r="AU320" s="54" t="n">
        <f aca="false">0.25*AJ320/$AM$343</f>
        <v>0.0184402564044604</v>
      </c>
      <c r="AV320" s="53" t="n">
        <f aca="false">AU320*$J$343</f>
        <v>143621.328477679</v>
      </c>
      <c r="AW320" s="54" t="n">
        <f aca="false">0.35*AL320/$AM$343</f>
        <v>0.028091370213469</v>
      </c>
      <c r="AX320" s="53" t="n">
        <f aca="false">AW320*$J$343</f>
        <v>218788.709892386</v>
      </c>
    </row>
    <row r="321" customFormat="false" ht="13.8" hidden="false" customHeight="false" outlineLevel="0" collapsed="false">
      <c r="A321" s="60" t="s">
        <v>82</v>
      </c>
      <c r="B321" s="53"/>
      <c r="C321" s="53"/>
      <c r="D321" s="53"/>
      <c r="E321" s="53"/>
      <c r="F321" s="53"/>
      <c r="G321" s="53"/>
      <c r="H321" s="53"/>
      <c r="I321" s="54" t="n">
        <f aca="false">AO321+AQ321+AS321+AU321+AW321</f>
        <v>0.0454129815971322</v>
      </c>
      <c r="J321" s="53" t="n">
        <f aca="false">ROUND(AP321+AR321+AT321+AV321+AX321,0)</f>
        <v>353698</v>
      </c>
      <c r="K321" s="54" t="n">
        <f aca="false">I321-DatosMinisterio!J321</f>
        <v>3.05311331771918E-016</v>
      </c>
      <c r="L321" s="53" t="n">
        <f aca="false">J321-DatosMinisterio!K321</f>
        <v>0</v>
      </c>
      <c r="M321" s="54" t="n">
        <f aca="false">P354/P$376</f>
        <v>0.0566234741923021</v>
      </c>
      <c r="N321" s="53" t="n">
        <f aca="false">ROUND((N$343*M321),0)</f>
        <v>8379191</v>
      </c>
      <c r="O321" s="53" t="n">
        <f aca="false">N321-DatosMinisterio!L321</f>
        <v>-1</v>
      </c>
      <c r="P321" s="55" t="n">
        <f aca="false">N321+J321</f>
        <v>8732889</v>
      </c>
      <c r="Q321" s="53" t="n">
        <f aca="false">P321-DatosMinisterio!M321</f>
        <v>-1</v>
      </c>
      <c r="S321" s="55" t="n">
        <f aca="false">B321+DatosMinisterio!B321</f>
        <v>13317</v>
      </c>
      <c r="T321" s="55" t="n">
        <f aca="false">C321+DatosMinisterio!C321</f>
        <v>57</v>
      </c>
      <c r="U321" s="55" t="n">
        <f aca="false">D321+DatosMinisterio!D321</f>
        <v>541.310438810126</v>
      </c>
      <c r="V321" s="55" t="n">
        <f aca="false">E321+DatosMinisterio!E321</f>
        <v>376.406805484069</v>
      </c>
      <c r="W321" s="55" t="n">
        <f aca="false">F321+DatosMinisterio!F321</f>
        <v>84</v>
      </c>
      <c r="X321" s="55" t="n">
        <f aca="false">G321+DatosMinisterio!G321</f>
        <v>165</v>
      </c>
      <c r="Y321" s="55" t="n">
        <f aca="false">H321+DatosMinisterio!H321</f>
        <v>27</v>
      </c>
      <c r="Z321" s="55" t="n">
        <f aca="false">X321+0.33*Y321</f>
        <v>173.91</v>
      </c>
      <c r="AC321" s="61" t="n">
        <f aca="false">IF(T321&gt;0,S321/T321,0)</f>
        <v>233.631578947368</v>
      </c>
      <c r="AD321" s="62" t="n">
        <f aca="false">EXP((((AC321-AC$343)/AC$344+2)/4-1.9)^3)</f>
        <v>0.132371616674365</v>
      </c>
      <c r="AE321" s="63" t="n">
        <f aca="false">S321/U321</f>
        <v>24.6014099215832</v>
      </c>
      <c r="AF321" s="62" t="n">
        <f aca="false">EXP((((AE321-AE$343)/AE$344+2)/4-1.9)^3)</f>
        <v>0.111427790085313</v>
      </c>
      <c r="AG321" s="62" t="n">
        <f aca="false">V321/U321</f>
        <v>0.695362177591591</v>
      </c>
      <c r="AH321" s="62" t="n">
        <f aca="false">EXP((((AG321-AG$343)/AG$344+2)/4-1.9)^3)</f>
        <v>0.212871456256184</v>
      </c>
      <c r="AI321" s="62" t="n">
        <f aca="false">W321/U321</f>
        <v>0.155178976752496</v>
      </c>
      <c r="AJ321" s="62" t="n">
        <f aca="false">EXP((((AI321-AI$343)/AI$344+2)/4-1.9)^3)</f>
        <v>0.121872815202277</v>
      </c>
      <c r="AK321" s="62" t="n">
        <f aca="false">Z321/U321</f>
        <v>0.321275902940793</v>
      </c>
      <c r="AL321" s="62" t="n">
        <f aca="false">EXP((((AK321-AK$343)/AK$344+2)/4-1.9)^3)</f>
        <v>0.0842316196142074</v>
      </c>
      <c r="AM321" s="62" t="n">
        <f aca="false">0.01*AD321+0.15*AF321+0.24*AH321+0.25*AJ321+0.35*AL321</f>
        <v>0.129076304846567</v>
      </c>
      <c r="AO321" s="54" t="n">
        <f aca="false">0.01*AD321/$AM$343</f>
        <v>0.000465723728236668</v>
      </c>
      <c r="AP321" s="53" t="n">
        <f aca="false">AO321*$J$343</f>
        <v>3627.27388848826</v>
      </c>
      <c r="AQ321" s="54" t="n">
        <f aca="false">0.15*AF321/$AM$343</f>
        <v>0.005880554358798</v>
      </c>
      <c r="AR321" s="53" t="n">
        <f aca="false">AQ321*$J$343</f>
        <v>45800.5035652043</v>
      </c>
      <c r="AS321" s="54" t="n">
        <f aca="false">0.24*AH321/$AM$343</f>
        <v>0.0179747213005668</v>
      </c>
      <c r="AT321" s="53" t="n">
        <f aca="false">AS321*$J$343</f>
        <v>139995.523683662</v>
      </c>
      <c r="AU321" s="54" t="n">
        <f aca="false">0.25*AJ321/$AM$343</f>
        <v>0.0107196435483466</v>
      </c>
      <c r="AV321" s="53" t="n">
        <f aca="false">AU321*$J$343</f>
        <v>83489.5900280607</v>
      </c>
      <c r="AW321" s="54" t="n">
        <f aca="false">0.35*AL321/$AM$343</f>
        <v>0.0103723386611841</v>
      </c>
      <c r="AX321" s="53" t="n">
        <f aca="false">AW321*$J$343</f>
        <v>80784.6173754563</v>
      </c>
    </row>
    <row r="322" customFormat="false" ht="13.8" hidden="false" customHeight="false" outlineLevel="0" collapsed="false">
      <c r="A322" s="60" t="s">
        <v>83</v>
      </c>
      <c r="B322" s="53"/>
      <c r="C322" s="53"/>
      <c r="D322" s="53"/>
      <c r="E322" s="53"/>
      <c r="F322" s="53"/>
      <c r="G322" s="53"/>
      <c r="H322" s="53"/>
      <c r="I322" s="54" t="n">
        <f aca="false">AO322+AQ322+AS322+AU322+AW322</f>
        <v>0.102356759791446</v>
      </c>
      <c r="J322" s="53" t="n">
        <f aca="false">ROUND(AP322+AR322+AT322+AV322+AX322,0)</f>
        <v>797202</v>
      </c>
      <c r="K322" s="54" t="n">
        <f aca="false">I322-DatosMinisterio!J322</f>
        <v>0</v>
      </c>
      <c r="L322" s="53" t="n">
        <f aca="false">J322-DatosMinisterio!K322</f>
        <v>0</v>
      </c>
      <c r="M322" s="54" t="n">
        <f aca="false">P355/P$376</f>
        <v>0.0514292467907382</v>
      </c>
      <c r="N322" s="53" t="n">
        <f aca="false">ROUND((N$343*M322),0)</f>
        <v>7610545</v>
      </c>
      <c r="O322" s="53" t="n">
        <f aca="false">N322-DatosMinisterio!L322</f>
        <v>0</v>
      </c>
      <c r="P322" s="55" t="n">
        <f aca="false">N322+J322</f>
        <v>8407747</v>
      </c>
      <c r="Q322" s="53" t="n">
        <f aca="false">P322-DatosMinisterio!M322</f>
        <v>0</v>
      </c>
      <c r="S322" s="55" t="n">
        <f aca="false">B322+DatosMinisterio!B322</f>
        <v>14571</v>
      </c>
      <c r="T322" s="55" t="n">
        <f aca="false">C322+DatosMinisterio!C322</f>
        <v>103</v>
      </c>
      <c r="U322" s="55" t="n">
        <f aca="false">D322+DatosMinisterio!D322</f>
        <v>379.913526444372</v>
      </c>
      <c r="V322" s="55" t="n">
        <f aca="false">E322+DatosMinisterio!E322</f>
        <v>220.158331639177</v>
      </c>
      <c r="W322" s="55" t="n">
        <f aca="false">F322+DatosMinisterio!F322</f>
        <v>101</v>
      </c>
      <c r="X322" s="55" t="n">
        <f aca="false">G322+DatosMinisterio!G322</f>
        <v>180</v>
      </c>
      <c r="Y322" s="55" t="n">
        <f aca="false">H322+DatosMinisterio!H322</f>
        <v>1</v>
      </c>
      <c r="Z322" s="55" t="n">
        <f aca="false">X322+0.33*Y322</f>
        <v>180.33</v>
      </c>
      <c r="AC322" s="61" t="n">
        <f aca="false">IF(T322&gt;0,S322/T322,0)</f>
        <v>141.466019417476</v>
      </c>
      <c r="AD322" s="62" t="n">
        <f aca="false">EXP((((AC322-AC$343)/AC$344+2)/4-1.9)^3)</f>
        <v>0.0261422553122293</v>
      </c>
      <c r="AE322" s="63" t="n">
        <f aca="false">S322/U322</f>
        <v>38.3534646327828</v>
      </c>
      <c r="AF322" s="62" t="n">
        <f aca="false">EXP((((AE322-AE$343)/AE$344+2)/4-1.9)^3)</f>
        <v>0.678931369925785</v>
      </c>
      <c r="AG322" s="62" t="n">
        <f aca="false">V322/U322</f>
        <v>0.579495901869167</v>
      </c>
      <c r="AH322" s="62" t="n">
        <f aca="false">EXP((((AG322-AG$343)/AG$344+2)/4-1.9)^3)</f>
        <v>0.0679635345645805</v>
      </c>
      <c r="AI322" s="62" t="n">
        <f aca="false">W322/U322</f>
        <v>0.26584997103226</v>
      </c>
      <c r="AJ322" s="62" t="n">
        <f aca="false">EXP((((AI322-AI$343)/AI$344+2)/4-1.9)^3)</f>
        <v>0.397394792665556</v>
      </c>
      <c r="AK322" s="62" t="n">
        <f aca="false">Z322/U322</f>
        <v>0.47466064629948</v>
      </c>
      <c r="AL322" s="62" t="n">
        <f aca="false">EXP((((AK322-AK$343)/AK$344+2)/4-1.9)^3)</f>
        <v>0.209043603460418</v>
      </c>
      <c r="AM322" s="62" t="n">
        <f aca="false">0.01*AD322+0.15*AF322+0.24*AH322+0.25*AJ322+0.35*AL322</f>
        <v>0.290926335715025</v>
      </c>
      <c r="AO322" s="54" t="n">
        <f aca="false">0.01*AD322/$AM$343</f>
        <v>9.19764290442795E-005</v>
      </c>
      <c r="AP322" s="53" t="n">
        <f aca="false">AO322*$J$343</f>
        <v>716.355382389212</v>
      </c>
      <c r="AQ322" s="54" t="n">
        <f aca="false">0.15*AF322/$AM$343</f>
        <v>0.0358303150738695</v>
      </c>
      <c r="AR322" s="53" t="n">
        <f aca="false">AQ322*$J$343</f>
        <v>279063.226552435</v>
      </c>
      <c r="AS322" s="54" t="n">
        <f aca="false">0.24*AH322/$AM$343</f>
        <v>0.0057387947350235</v>
      </c>
      <c r="AT322" s="53" t="n">
        <f aca="false">AS322*$J$343</f>
        <v>44696.4134135043</v>
      </c>
      <c r="AU322" s="54" t="n">
        <f aca="false">0.25*AJ322/$AM$343</f>
        <v>0.0349539027081102</v>
      </c>
      <c r="AV322" s="53" t="n">
        <f aca="false">AU322*$J$343</f>
        <v>272237.317763327</v>
      </c>
      <c r="AW322" s="54" t="n">
        <f aca="false">0.35*AL322/$AM$343</f>
        <v>0.0257417708453988</v>
      </c>
      <c r="AX322" s="53" t="n">
        <f aca="false">AW322*$J$343</f>
        <v>200488.932750951</v>
      </c>
    </row>
    <row r="323" customFormat="false" ht="13.8" hidden="false" customHeight="false" outlineLevel="0" collapsed="false">
      <c r="A323" s="60" t="s">
        <v>84</v>
      </c>
      <c r="B323" s="53"/>
      <c r="C323" s="53"/>
      <c r="D323" s="53"/>
      <c r="E323" s="53"/>
      <c r="F323" s="53"/>
      <c r="G323" s="53"/>
      <c r="H323" s="53"/>
      <c r="I323" s="54" t="n">
        <f aca="false">AO323+AQ323+AS323+AU323+AW323</f>
        <v>0.0379038025451716</v>
      </c>
      <c r="J323" s="53" t="n">
        <f aca="false">ROUND(AP323+AR323+AT323+AV323+AX323,0)</f>
        <v>295213</v>
      </c>
      <c r="K323" s="54" t="n">
        <f aca="false">I323-DatosMinisterio!J323</f>
        <v>0</v>
      </c>
      <c r="L323" s="53" t="n">
        <f aca="false">J323-DatosMinisterio!K323</f>
        <v>0</v>
      </c>
      <c r="M323" s="54" t="n">
        <f aca="false">P356/P$376</f>
        <v>0.0650300487421953</v>
      </c>
      <c r="N323" s="53" t="n">
        <f aca="false">ROUND((N$343*M323),0)</f>
        <v>9623204</v>
      </c>
      <c r="O323" s="53" t="n">
        <f aca="false">N323-DatosMinisterio!L323</f>
        <v>0</v>
      </c>
      <c r="P323" s="55" t="n">
        <f aca="false">N323+J323</f>
        <v>9918417</v>
      </c>
      <c r="Q323" s="53" t="n">
        <f aca="false">P323-DatosMinisterio!M323</f>
        <v>0</v>
      </c>
      <c r="S323" s="55" t="n">
        <f aca="false">B323+DatosMinisterio!B323</f>
        <v>17621</v>
      </c>
      <c r="T323" s="55" t="n">
        <f aca="false">C323+DatosMinisterio!C323</f>
        <v>98</v>
      </c>
      <c r="U323" s="55" t="n">
        <f aca="false">D323+DatosMinisterio!D323</f>
        <v>871.863377171075</v>
      </c>
      <c r="V323" s="55" t="n">
        <f aca="false">E323+DatosMinisterio!E323</f>
        <v>564.204535449114</v>
      </c>
      <c r="W323" s="55" t="n">
        <f aca="false">F323+DatosMinisterio!F323</f>
        <v>142</v>
      </c>
      <c r="X323" s="55" t="n">
        <f aca="false">G323+DatosMinisterio!G323</f>
        <v>295</v>
      </c>
      <c r="Y323" s="55" t="n">
        <f aca="false">H323+DatosMinisterio!H323</f>
        <v>13</v>
      </c>
      <c r="Z323" s="55" t="n">
        <f aca="false">X323+0.33*Y323</f>
        <v>299.29</v>
      </c>
      <c r="AC323" s="61" t="n">
        <f aca="false">IF(T323&gt;0,S323/T323,0)</f>
        <v>179.80612244898</v>
      </c>
      <c r="AD323" s="62" t="n">
        <f aca="false">EXP((((AC323-AC$343)/AC$344+2)/4-1.9)^3)</f>
        <v>0.0554571623481813</v>
      </c>
      <c r="AE323" s="63" t="n">
        <f aca="false">S323/U323</f>
        <v>20.2107353759653</v>
      </c>
      <c r="AF323" s="62" t="n">
        <f aca="false">EXP((((AE323-AE$343)/AE$344+2)/4-1.9)^3)</f>
        <v>0.0386691295292874</v>
      </c>
      <c r="AG323" s="62" t="n">
        <f aca="false">V323/U323</f>
        <v>0.647124939781026</v>
      </c>
      <c r="AH323" s="62" t="n">
        <f aca="false">EXP((((AG323-AG$343)/AG$344+2)/4-1.9)^3)</f>
        <v>0.139203731928585</v>
      </c>
      <c r="AI323" s="62" t="n">
        <f aca="false">W323/U323</f>
        <v>0.162869554701042</v>
      </c>
      <c r="AJ323" s="62" t="n">
        <f aca="false">EXP((((AI323-AI$343)/AI$344+2)/4-1.9)^3)</f>
        <v>0.135188565425274</v>
      </c>
      <c r="AK323" s="62" t="n">
        <f aca="false">Z323/U323</f>
        <v>0.343276260749824</v>
      </c>
      <c r="AL323" s="62" t="n">
        <f aca="false">EXP((((AK323-AK$343)/AK$344+2)/4-1.9)^3)</f>
        <v>0.097634727474326</v>
      </c>
      <c r="AM323" s="62" t="n">
        <f aca="false">0.01*AD323+0.15*AF323+0.24*AH323+0.25*AJ323+0.35*AL323</f>
        <v>0.107733132688068</v>
      </c>
      <c r="AO323" s="54" t="n">
        <f aca="false">0.01*AD323/$AM$343</f>
        <v>0.000195115214689547</v>
      </c>
      <c r="AP323" s="53" t="n">
        <f aca="false">AO323*$J$343</f>
        <v>1519.64841080745</v>
      </c>
      <c r="AQ323" s="54" t="n">
        <f aca="false">0.15*AF323/$AM$343</f>
        <v>0.00204074690909936</v>
      </c>
      <c r="AR323" s="53" t="n">
        <f aca="false">AQ323*$J$343</f>
        <v>15894.2899568724</v>
      </c>
      <c r="AS323" s="54" t="n">
        <f aca="false">0.24*AH323/$AM$343</f>
        <v>0.0117542686531156</v>
      </c>
      <c r="AT323" s="53" t="n">
        <f aca="false">AS323*$J$343</f>
        <v>91547.7335139251</v>
      </c>
      <c r="AU323" s="54" t="n">
        <f aca="false">0.25*AJ323/$AM$343</f>
        <v>0.011890865331748</v>
      </c>
      <c r="AV323" s="53" t="n">
        <f aca="false">AU323*$J$343</f>
        <v>92611.6122377631</v>
      </c>
      <c r="AW323" s="54" t="n">
        <f aca="false">0.35*AL323/$AM$343</f>
        <v>0.0120228064365191</v>
      </c>
      <c r="AX323" s="53" t="n">
        <f aca="false">AW323*$J$343</f>
        <v>93639.2311782167</v>
      </c>
    </row>
    <row r="324" customFormat="false" ht="13.8" hidden="false" customHeight="false" outlineLevel="0" collapsed="false">
      <c r="A324" s="60" t="s">
        <v>85</v>
      </c>
      <c r="B324" s="53"/>
      <c r="C324" s="53"/>
      <c r="D324" s="53"/>
      <c r="E324" s="53"/>
      <c r="F324" s="53"/>
      <c r="G324" s="53"/>
      <c r="H324" s="53"/>
      <c r="I324" s="54" t="n">
        <f aca="false">AO324+AQ324+AS324+AU324+AW324</f>
        <v>0.0409868344121498</v>
      </c>
      <c r="J324" s="53" t="n">
        <f aca="false">ROUND(AP324+AR324+AT324+AV324+AX324,0)</f>
        <v>319225</v>
      </c>
      <c r="K324" s="54" t="n">
        <f aca="false">I324-DatosMinisterio!J324</f>
        <v>0</v>
      </c>
      <c r="L324" s="53" t="n">
        <f aca="false">J324-DatosMinisterio!K324</f>
        <v>0</v>
      </c>
      <c r="M324" s="54" t="n">
        <f aca="false">P357/P$376</f>
        <v>0.0494025966043939</v>
      </c>
      <c r="N324" s="53" t="n">
        <f aca="false">ROUND((N$343*M324),0)</f>
        <v>7310639</v>
      </c>
      <c r="O324" s="53" t="n">
        <f aca="false">N324-DatosMinisterio!L324</f>
        <v>1</v>
      </c>
      <c r="P324" s="55" t="n">
        <f aca="false">N324+J324</f>
        <v>7629864</v>
      </c>
      <c r="Q324" s="53" t="n">
        <f aca="false">P324-DatosMinisterio!M324</f>
        <v>1</v>
      </c>
      <c r="S324" s="55" t="n">
        <f aca="false">B324+DatosMinisterio!B324</f>
        <v>11482</v>
      </c>
      <c r="T324" s="55" t="n">
        <f aca="false">C324+DatosMinisterio!C324</f>
        <v>56</v>
      </c>
      <c r="U324" s="55" t="n">
        <f aca="false">D324+DatosMinisterio!D324</f>
        <v>723.057714899114</v>
      </c>
      <c r="V324" s="55" t="n">
        <f aca="false">E324+DatosMinisterio!E324</f>
        <v>379.654209200832</v>
      </c>
      <c r="W324" s="55" t="n">
        <f aca="false">F324+DatosMinisterio!F324</f>
        <v>136</v>
      </c>
      <c r="X324" s="55" t="n">
        <f aca="false">G324+DatosMinisterio!G324</f>
        <v>310</v>
      </c>
      <c r="Y324" s="55" t="n">
        <f aca="false">H324+DatosMinisterio!H324</f>
        <v>15</v>
      </c>
      <c r="Z324" s="55" t="n">
        <f aca="false">X324+0.33*Y324</f>
        <v>314.95</v>
      </c>
      <c r="AC324" s="61" t="n">
        <f aca="false">IF(T324&gt;0,S324/T324,0)</f>
        <v>205.035714285714</v>
      </c>
      <c r="AD324" s="62" t="n">
        <f aca="false">EXP((((AC324-AC$343)/AC$344+2)/4-1.9)^3)</f>
        <v>0.0855601671477368</v>
      </c>
      <c r="AE324" s="63" t="n">
        <f aca="false">S324/U324</f>
        <v>15.879783540657</v>
      </c>
      <c r="AF324" s="62" t="n">
        <f aca="false">EXP((((AE324-AE$343)/AE$344+2)/4-1.9)^3)</f>
        <v>0.0101981899285826</v>
      </c>
      <c r="AG324" s="62" t="n">
        <f aca="false">V324/U324</f>
        <v>0.525067641735631</v>
      </c>
      <c r="AH324" s="62" t="n">
        <f aca="false">EXP((((AG324-AG$343)/AG$344+2)/4-1.9)^3)</f>
        <v>0.0341122539071632</v>
      </c>
      <c r="AI324" s="62" t="n">
        <f aca="false">W324/U324</f>
        <v>0.188090102902748</v>
      </c>
      <c r="AJ324" s="62" t="n">
        <f aca="false">EXP((((AI324-AI$343)/AI$344+2)/4-1.9)^3)</f>
        <v>0.185440859773003</v>
      </c>
      <c r="AK324" s="62" t="n">
        <f aca="false">Z324/U324</f>
        <v>0.435580719920738</v>
      </c>
      <c r="AL324" s="62" t="n">
        <f aca="false">EXP((((AK324-AK$343)/AK$344+2)/4-1.9)^3)</f>
        <v>0.170181369621974</v>
      </c>
      <c r="AM324" s="62" t="n">
        <f aca="false">0.01*AD324+0.15*AF324+0.24*AH324+0.25*AJ324+0.35*AL324</f>
        <v>0.116495965409426</v>
      </c>
      <c r="AO324" s="54" t="n">
        <f aca="false">0.01*AD324/$AM$343</f>
        <v>0.000301026768681245</v>
      </c>
      <c r="AP324" s="53" t="n">
        <f aca="false">AO324*$J$343</f>
        <v>2344.53705399051</v>
      </c>
      <c r="AQ324" s="54" t="n">
        <f aca="false">0.15*AF324/$AM$343</f>
        <v>0.000538205147840232</v>
      </c>
      <c r="AR324" s="53" t="n">
        <f aca="false">AQ324*$J$343</f>
        <v>4191.79303318377</v>
      </c>
      <c r="AS324" s="54" t="n">
        <f aca="false">0.24*AH324/$AM$343</f>
        <v>0.00288041556956097</v>
      </c>
      <c r="AT324" s="53" t="n">
        <f aca="false">AS324*$J$343</f>
        <v>22434.0216098118</v>
      </c>
      <c r="AU324" s="54" t="n">
        <f aca="false">0.25*AJ324/$AM$343</f>
        <v>0.0163109378639215</v>
      </c>
      <c r="AV324" s="53" t="n">
        <f aca="false">AU324*$J$343</f>
        <v>127037.201292203</v>
      </c>
      <c r="AW324" s="54" t="n">
        <f aca="false">0.35*AL324/$AM$343</f>
        <v>0.0209562490621458</v>
      </c>
      <c r="AX324" s="53" t="n">
        <f aca="false">AW324*$J$343</f>
        <v>163217.054264304</v>
      </c>
    </row>
    <row r="325" customFormat="false" ht="13.8" hidden="false" customHeight="false" outlineLevel="0" collapsed="false">
      <c r="A325" s="60" t="s">
        <v>86</v>
      </c>
      <c r="B325" s="53"/>
      <c r="C325" s="53"/>
      <c r="D325" s="53"/>
      <c r="E325" s="53"/>
      <c r="F325" s="53"/>
      <c r="G325" s="53"/>
      <c r="H325" s="53"/>
      <c r="I325" s="54" t="n">
        <f aca="false">AO325+AQ325+AS325+AU325+AW325</f>
        <v>0.0308066642988074</v>
      </c>
      <c r="J325" s="53" t="n">
        <f aca="false">ROUND(AP325+AR325+AT325+AV325+AX325,0)</f>
        <v>239937</v>
      </c>
      <c r="K325" s="54" t="n">
        <f aca="false">I325-DatosMinisterio!J325</f>
        <v>0</v>
      </c>
      <c r="L325" s="53" t="n">
        <f aca="false">J325-DatosMinisterio!K325</f>
        <v>0</v>
      </c>
      <c r="M325" s="54" t="n">
        <f aca="false">P358/P$376</f>
        <v>0.0486213675716487</v>
      </c>
      <c r="N325" s="53" t="n">
        <f aca="false">ROUND((N$343*M325),0)</f>
        <v>7195033</v>
      </c>
      <c r="O325" s="53" t="n">
        <f aca="false">N325-DatosMinisterio!L325</f>
        <v>1</v>
      </c>
      <c r="P325" s="55" t="n">
        <f aca="false">N325+J325</f>
        <v>7434970</v>
      </c>
      <c r="Q325" s="53" t="n">
        <f aca="false">P325-DatosMinisterio!M325</f>
        <v>1</v>
      </c>
      <c r="S325" s="55" t="n">
        <f aca="false">B325+DatosMinisterio!B325</f>
        <v>9257</v>
      </c>
      <c r="T325" s="55" t="n">
        <f aca="false">C325+DatosMinisterio!C325</f>
        <v>46</v>
      </c>
      <c r="U325" s="55" t="n">
        <f aca="false">D325+DatosMinisterio!D325</f>
        <v>483.069523148159</v>
      </c>
      <c r="V325" s="55" t="n">
        <f aca="false">E325+DatosMinisterio!E325</f>
        <v>280.106131842123</v>
      </c>
      <c r="W325" s="55" t="n">
        <f aca="false">F325+DatosMinisterio!F325</f>
        <v>56</v>
      </c>
      <c r="X325" s="55" t="n">
        <f aca="false">G325+DatosMinisterio!G325</f>
        <v>190</v>
      </c>
      <c r="Y325" s="55" t="n">
        <f aca="false">H325+DatosMinisterio!H325</f>
        <v>12</v>
      </c>
      <c r="Z325" s="55" t="n">
        <f aca="false">X325+0.33*Y325</f>
        <v>193.96</v>
      </c>
      <c r="AC325" s="61" t="n">
        <f aca="false">IF(T325&gt;0,S325/T325,0)</f>
        <v>201.239130434783</v>
      </c>
      <c r="AD325" s="62" t="n">
        <f aca="false">EXP((((AC325-AC$343)/AC$344+2)/4-1.9)^3)</f>
        <v>0.0803948926166366</v>
      </c>
      <c r="AE325" s="63" t="n">
        <f aca="false">S325/U325</f>
        <v>19.1628731609318</v>
      </c>
      <c r="AF325" s="62" t="n">
        <f aca="false">EXP((((AE325-AE$343)/AE$344+2)/4-1.9)^3)</f>
        <v>0.028795361845834</v>
      </c>
      <c r="AG325" s="62" t="n">
        <f aca="false">V325/U325</f>
        <v>0.579846416343292</v>
      </c>
      <c r="AH325" s="62" t="n">
        <f aca="false">EXP((((AG325-AG$343)/AG$344+2)/4-1.9)^3)</f>
        <v>0.0682430264033711</v>
      </c>
      <c r="AI325" s="62" t="n">
        <f aca="false">W325/U325</f>
        <v>0.115925342660925</v>
      </c>
      <c r="AJ325" s="62" t="n">
        <f aca="false">EXP((((AI325-AI$343)/AI$344+2)/4-1.9)^3)</f>
        <v>0.067870750909526</v>
      </c>
      <c r="AK325" s="62" t="n">
        <f aca="false">Z325/U325</f>
        <v>0.401515704687733</v>
      </c>
      <c r="AL325" s="62" t="n">
        <f aca="false">EXP((((AK325-AK$343)/AK$344+2)/4-1.9)^3)</f>
        <v>0.140262364729241</v>
      </c>
      <c r="AM325" s="62" t="n">
        <f aca="false">0.01*AD325+0.15*AF325+0.24*AH325+0.25*AJ325+0.35*AL325</f>
        <v>0.0875610949224663</v>
      </c>
      <c r="AO325" s="54" t="n">
        <f aca="false">0.01*AD325/$AM$343</f>
        <v>0.000282853757182052</v>
      </c>
      <c r="AP325" s="53" t="n">
        <f aca="false">AO325*$J$343</f>
        <v>2202.99715363843</v>
      </c>
      <c r="AQ325" s="54" t="n">
        <f aca="false">0.15*AF325/$AM$343</f>
        <v>0.00151966300763963</v>
      </c>
      <c r="AR325" s="53" t="n">
        <f aca="false">AQ325*$J$343</f>
        <v>11835.845186122</v>
      </c>
      <c r="AS325" s="54" t="n">
        <f aca="false">0.24*AH325/$AM$343</f>
        <v>0.00576239483621319</v>
      </c>
      <c r="AT325" s="53" t="n">
        <f aca="false">AS325*$J$343</f>
        <v>44880.2220228168</v>
      </c>
      <c r="AU325" s="54" t="n">
        <f aca="false">0.25*AJ325/$AM$343</f>
        <v>0.00596975015224847</v>
      </c>
      <c r="AV325" s="53" t="n">
        <f aca="false">AU325*$J$343</f>
        <v>46495.2020590322</v>
      </c>
      <c r="AW325" s="54" t="n">
        <f aca="false">0.35*AL325/$AM$343</f>
        <v>0.0172720025455241</v>
      </c>
      <c r="AX325" s="53" t="n">
        <f aca="false">AW325*$J$343</f>
        <v>134522.42184973</v>
      </c>
    </row>
    <row r="326" customFormat="false" ht="13.8" hidden="false" customHeight="false" outlineLevel="0" collapsed="false">
      <c r="A326" s="60" t="s">
        <v>87</v>
      </c>
      <c r="B326" s="53"/>
      <c r="C326" s="53"/>
      <c r="D326" s="53"/>
      <c r="E326" s="53"/>
      <c r="F326" s="53"/>
      <c r="G326" s="53"/>
      <c r="H326" s="53"/>
      <c r="I326" s="54" t="n">
        <f aca="false">AO326+AQ326+AS326+AU326+AW326</f>
        <v>0.0125884010537074</v>
      </c>
      <c r="J326" s="53" t="n">
        <f aca="false">ROUND(AP326+AR326+AT326+AV326+AX326,0)</f>
        <v>98044</v>
      </c>
      <c r="K326" s="54" t="n">
        <f aca="false">I326-DatosMinisterio!J326</f>
        <v>0</v>
      </c>
      <c r="L326" s="53" t="n">
        <f aca="false">J326-DatosMinisterio!K326</f>
        <v>0</v>
      </c>
      <c r="M326" s="54" t="n">
        <f aca="false">P359/P$376</f>
        <v>0.0207946093472524</v>
      </c>
      <c r="N326" s="53" t="n">
        <f aca="false">ROUND((N$343*M326),0)</f>
        <v>3077204</v>
      </c>
      <c r="O326" s="53" t="n">
        <f aca="false">N326-DatosMinisterio!L326</f>
        <v>-1</v>
      </c>
      <c r="P326" s="55" t="n">
        <f aca="false">N326+J326</f>
        <v>3175248</v>
      </c>
      <c r="Q326" s="53" t="n">
        <f aca="false">P326-DatosMinisterio!M326</f>
        <v>-1</v>
      </c>
      <c r="S326" s="55" t="n">
        <f aca="false">B326+DatosMinisterio!B326</f>
        <v>15746</v>
      </c>
      <c r="T326" s="55" t="n">
        <f aca="false">C326+DatosMinisterio!C326</f>
        <v>69</v>
      </c>
      <c r="U326" s="55" t="n">
        <f aca="false">D326+DatosMinisterio!D326</f>
        <v>670.296767953008</v>
      </c>
      <c r="V326" s="55" t="n">
        <f aca="false">E326+DatosMinisterio!E326</f>
        <v>270.499620627286</v>
      </c>
      <c r="W326" s="55" t="n">
        <f aca="false">F326+DatosMinisterio!F326</f>
        <v>53</v>
      </c>
      <c r="X326" s="55" t="n">
        <f aca="false">G326+DatosMinisterio!G326</f>
        <v>129</v>
      </c>
      <c r="Y326" s="55" t="n">
        <f aca="false">H326+DatosMinisterio!H326</f>
        <v>8</v>
      </c>
      <c r="Z326" s="55" t="n">
        <f aca="false">X326+0.33*Y326</f>
        <v>131.64</v>
      </c>
      <c r="AC326" s="61" t="n">
        <f aca="false">IF(T326&gt;0,S326/T326,0)</f>
        <v>228.202898550725</v>
      </c>
      <c r="AD326" s="62" t="n">
        <f aca="false">EXP((((AC326-AC$343)/AC$344+2)/4-1.9)^3)</f>
        <v>0.122377068149705</v>
      </c>
      <c r="AE326" s="63" t="n">
        <f aca="false">S326/U326</f>
        <v>23.491087459792</v>
      </c>
      <c r="AF326" s="62" t="n">
        <f aca="false">EXP((((AE326-AE$343)/AE$344+2)/4-1.9)^3)</f>
        <v>0.0874982649174532</v>
      </c>
      <c r="AG326" s="62" t="n">
        <f aca="false">V326/U326</f>
        <v>0.403552028832473</v>
      </c>
      <c r="AH326" s="62" t="n">
        <f aca="false">EXP((((AG326-AG$343)/AG$344+2)/4-1.9)^3)</f>
        <v>0.00488625894333258</v>
      </c>
      <c r="AI326" s="62" t="n">
        <f aca="false">W326/U326</f>
        <v>0.0790694548055998</v>
      </c>
      <c r="AJ326" s="62" t="n">
        <f aca="false">EXP((((AI326-AI$343)/AI$344+2)/4-1.9)^3)</f>
        <v>0.0357841636939553</v>
      </c>
      <c r="AK326" s="62" t="n">
        <f aca="false">Z326/U326</f>
        <v>0.196390623219041</v>
      </c>
      <c r="AL326" s="62" t="n">
        <f aca="false">EXP((((AK326-AK$343)/AK$344+2)/4-1.9)^3)</f>
        <v>0.0323213659834803</v>
      </c>
      <c r="AM326" s="62" t="n">
        <f aca="false">0.01*AD326+0.15*AF326+0.24*AH326+0.25*AJ326+0.35*AL326</f>
        <v>0.0357797315832218</v>
      </c>
      <c r="AO326" s="54" t="n">
        <f aca="false">0.01*AD326/$AM$343</f>
        <v>0.000430559857628383</v>
      </c>
      <c r="AP326" s="53" t="n">
        <f aca="false">AO326*$J$343</f>
        <v>3353.40124266336</v>
      </c>
      <c r="AQ326" s="54" t="n">
        <f aca="false">0.15*AF326/$AM$343</f>
        <v>0.00461768381795638</v>
      </c>
      <c r="AR326" s="53" t="n">
        <f aca="false">AQ326*$J$343</f>
        <v>35964.6780325872</v>
      </c>
      <c r="AS326" s="54" t="n">
        <f aca="false">0.24*AH326/$AM$343</f>
        <v>0.000412592389104087</v>
      </c>
      <c r="AT326" s="53" t="n">
        <f aca="false">AS326*$J$343</f>
        <v>3213.46220698834</v>
      </c>
      <c r="AU326" s="54" t="n">
        <f aca="false">0.25*AJ326/$AM$343</f>
        <v>0.00314749010136693</v>
      </c>
      <c r="AV326" s="53" t="n">
        <f aca="false">AU326*$J$343</f>
        <v>24514.122787323</v>
      </c>
      <c r="AW326" s="54" t="n">
        <f aca="false">0.35*AL326/$AM$343</f>
        <v>0.00398007488765164</v>
      </c>
      <c r="AX326" s="53" t="n">
        <f aca="false">AW326*$J$343</f>
        <v>30998.6819200035</v>
      </c>
    </row>
    <row r="327" customFormat="false" ht="13.8" hidden="false" customHeight="false" outlineLevel="0" collapsed="false">
      <c r="A327" s="60" t="s">
        <v>88</v>
      </c>
      <c r="B327" s="53"/>
      <c r="C327" s="53"/>
      <c r="D327" s="53"/>
      <c r="E327" s="53"/>
      <c r="F327" s="53"/>
      <c r="G327" s="53"/>
      <c r="H327" s="53"/>
      <c r="I327" s="54" t="n">
        <f aca="false">AO327+AQ327+AS327+AU327+AW327</f>
        <v>0.0129604998921552</v>
      </c>
      <c r="J327" s="53" t="n">
        <f aca="false">ROUND(AP327+AR327+AT327+AV327+AX327,0)</f>
        <v>100942</v>
      </c>
      <c r="K327" s="54" t="n">
        <f aca="false">I327-DatosMinisterio!J327</f>
        <v>0</v>
      </c>
      <c r="L327" s="53" t="n">
        <f aca="false">J327-DatosMinisterio!K327</f>
        <v>0</v>
      </c>
      <c r="M327" s="54" t="n">
        <f aca="false">P360/P$376</f>
        <v>0.0199826959002725</v>
      </c>
      <c r="N327" s="53" t="n">
        <f aca="false">ROUND((N$343*M327),0)</f>
        <v>2957057</v>
      </c>
      <c r="O327" s="53" t="n">
        <f aca="false">N327-DatosMinisterio!L327</f>
        <v>1</v>
      </c>
      <c r="P327" s="55" t="n">
        <f aca="false">N327+J327</f>
        <v>3057999</v>
      </c>
      <c r="Q327" s="53" t="n">
        <f aca="false">P327-DatosMinisterio!M327</f>
        <v>1</v>
      </c>
      <c r="S327" s="55" t="n">
        <f aca="false">B327+DatosMinisterio!B327</f>
        <v>6522</v>
      </c>
      <c r="T327" s="55" t="n">
        <f aca="false">C327+DatosMinisterio!C327</f>
        <v>47</v>
      </c>
      <c r="U327" s="55" t="n">
        <f aca="false">D327+DatosMinisterio!D327</f>
        <v>349.805906282401</v>
      </c>
      <c r="V327" s="55" t="n">
        <f aca="false">E327+DatosMinisterio!E327</f>
        <v>184.019378197483</v>
      </c>
      <c r="W327" s="55" t="n">
        <f aca="false">F327+DatosMinisterio!F327</f>
        <v>21</v>
      </c>
      <c r="X327" s="55" t="n">
        <f aca="false">G327+DatosMinisterio!G327</f>
        <v>89</v>
      </c>
      <c r="Y327" s="55" t="n">
        <f aca="false">H327+DatosMinisterio!H327</f>
        <v>2</v>
      </c>
      <c r="Z327" s="55" t="n">
        <f aca="false">X327+0.33*Y327</f>
        <v>89.66</v>
      </c>
      <c r="AC327" s="61" t="n">
        <f aca="false">IF(T327&gt;0,S327/T327,0)</f>
        <v>138.765957446809</v>
      </c>
      <c r="AD327" s="62" t="n">
        <f aca="false">EXP((((AC327-AC$343)/AC$344+2)/4-1.9)^3)</f>
        <v>0.0246841795343445</v>
      </c>
      <c r="AE327" s="63" t="n">
        <f aca="false">S327/U327</f>
        <v>18.6446251560279</v>
      </c>
      <c r="AF327" s="62" t="n">
        <f aca="false">EXP((((AE327-AE$343)/AE$344+2)/4-1.9)^3)</f>
        <v>0.0247304979639421</v>
      </c>
      <c r="AG327" s="62" t="n">
        <f aca="false">V327/U327</f>
        <v>0.526061381161823</v>
      </c>
      <c r="AH327" s="62" t="n">
        <f aca="false">EXP((((AG327-AG$343)/AG$344+2)/4-1.9)^3)</f>
        <v>0.0345771319187228</v>
      </c>
      <c r="AI327" s="62" t="n">
        <f aca="false">W327/U327</f>
        <v>0.0600332916707431</v>
      </c>
      <c r="AJ327" s="62" t="n">
        <f aca="false">EXP((((AI327-AI$343)/AI$344+2)/4-1.9)^3)</f>
        <v>0.0247887629814367</v>
      </c>
      <c r="AK327" s="62" t="n">
        <f aca="false">Z327/U327</f>
        <v>0.256313568152325</v>
      </c>
      <c r="AL327" s="62" t="n">
        <f aca="false">EXP((((AK327-AK$343)/AK$344+2)/4-1.9)^3)</f>
        <v>0.0525292026224099</v>
      </c>
      <c r="AM327" s="62" t="n">
        <f aca="false">0.01*AD327+0.15*AF327+0.24*AH327+0.25*AJ327+0.35*AL327</f>
        <v>0.0368373398136309</v>
      </c>
      <c r="AO327" s="54" t="n">
        <f aca="false">0.01*AD327/$AM$343</f>
        <v>8.68464736626918E-005</v>
      </c>
      <c r="AP327" s="53" t="n">
        <f aca="false">AO327*$J$343</f>
        <v>676.400894188244</v>
      </c>
      <c r="AQ327" s="54" t="n">
        <f aca="false">0.15*AF327/$AM$343</f>
        <v>0.00130514154041607</v>
      </c>
      <c r="AR327" s="53" t="n">
        <f aca="false">AQ327*$J$343</f>
        <v>10165.0518178598</v>
      </c>
      <c r="AS327" s="54" t="n">
        <f aca="false">0.24*AH327/$AM$343</f>
        <v>0.00291966955336652</v>
      </c>
      <c r="AT327" s="53" t="n">
        <f aca="false">AS327*$J$343</f>
        <v>22739.7499672999</v>
      </c>
      <c r="AU327" s="54" t="n">
        <f aca="false">0.25*AJ327/$AM$343</f>
        <v>0.00218036075333466</v>
      </c>
      <c r="AV327" s="53" t="n">
        <f aca="false">AU327*$J$343</f>
        <v>16981.6677754421</v>
      </c>
      <c r="AW327" s="54" t="n">
        <f aca="false">0.35*AL327/$AM$343</f>
        <v>0.00646848157137528</v>
      </c>
      <c r="AX327" s="53" t="n">
        <f aca="false">AW327*$J$343</f>
        <v>50379.5552587645</v>
      </c>
    </row>
    <row r="328" customFormat="false" ht="13.8" hidden="false" customHeight="false" outlineLevel="0" collapsed="false">
      <c r="A328" s="60" t="s">
        <v>89</v>
      </c>
      <c r="B328" s="53"/>
      <c r="C328" s="53"/>
      <c r="D328" s="53"/>
      <c r="E328" s="53"/>
      <c r="F328" s="53"/>
      <c r="G328" s="53"/>
      <c r="H328" s="53"/>
      <c r="I328" s="54" t="n">
        <f aca="false">AO328+AQ328+AS328+AU328+AW328</f>
        <v>0.0175595353400341</v>
      </c>
      <c r="J328" s="53" t="n">
        <f aca="false">ROUND(AP328+AR328+AT328+AV328+AX328,0)</f>
        <v>136762</v>
      </c>
      <c r="K328" s="54" t="n">
        <f aca="false">I328-DatosMinisterio!J328</f>
        <v>0</v>
      </c>
      <c r="L328" s="53" t="n">
        <f aca="false">J328-DatosMinisterio!K328</f>
        <v>0</v>
      </c>
      <c r="M328" s="54" t="n">
        <f aca="false">P361/P$376</f>
        <v>0.0207366491612979</v>
      </c>
      <c r="N328" s="53" t="n">
        <f aca="false">ROUND((N$343*M328),0)</f>
        <v>3068627</v>
      </c>
      <c r="O328" s="53" t="n">
        <f aca="false">N328-DatosMinisterio!L328</f>
        <v>-1</v>
      </c>
      <c r="P328" s="55" t="n">
        <f aca="false">N328+J328</f>
        <v>3205389</v>
      </c>
      <c r="Q328" s="53" t="n">
        <f aca="false">P328-DatosMinisterio!M328</f>
        <v>-1</v>
      </c>
      <c r="S328" s="55" t="n">
        <f aca="false">B328+DatosMinisterio!B328</f>
        <v>7837</v>
      </c>
      <c r="T328" s="55" t="n">
        <f aca="false">C328+DatosMinisterio!C328</f>
        <v>38</v>
      </c>
      <c r="U328" s="55" t="n">
        <f aca="false">D328+DatosMinisterio!D328</f>
        <v>303.293760262726</v>
      </c>
      <c r="V328" s="55" t="n">
        <f aca="false">E328+DatosMinisterio!E328</f>
        <v>158.958225108225</v>
      </c>
      <c r="W328" s="55" t="n">
        <f aca="false">F328+DatosMinisterio!F328</f>
        <v>12</v>
      </c>
      <c r="X328" s="55" t="n">
        <f aca="false">G328+DatosMinisterio!G328</f>
        <v>69</v>
      </c>
      <c r="Y328" s="55" t="n">
        <f aca="false">H328+DatosMinisterio!H328</f>
        <v>6</v>
      </c>
      <c r="Z328" s="55" t="n">
        <f aca="false">X328+0.33*Y328</f>
        <v>70.98</v>
      </c>
      <c r="AC328" s="61" t="n">
        <f aca="false">IF(T328&gt;0,S328/T328,0)</f>
        <v>206.236842105263</v>
      </c>
      <c r="AD328" s="62" t="n">
        <f aca="false">EXP((((AC328-AC$343)/AC$344+2)/4-1.9)^3)</f>
        <v>0.0872436050667019</v>
      </c>
      <c r="AE328" s="63" t="n">
        <f aca="false">S328/U328</f>
        <v>25.8396347923916</v>
      </c>
      <c r="AF328" s="62" t="n">
        <f aca="false">EXP((((AE328-AE$343)/AE$344+2)/4-1.9)^3)</f>
        <v>0.143092741097913</v>
      </c>
      <c r="AG328" s="62" t="n">
        <f aca="false">V328/U328</f>
        <v>0.524106480036149</v>
      </c>
      <c r="AH328" s="62" t="n">
        <f aca="false">EXP((((AG328-AG$343)/AG$344+2)/4-1.9)^3)</f>
        <v>0.0336674017402284</v>
      </c>
      <c r="AI328" s="62" t="n">
        <f aca="false">W328/U328</f>
        <v>0.0395656013153884</v>
      </c>
      <c r="AJ328" s="62" t="n">
        <f aca="false">EXP((((AI328-AI$343)/AI$344+2)/4-1.9)^3)</f>
        <v>0.0162257374298305</v>
      </c>
      <c r="AK328" s="62" t="n">
        <f aca="false">Z328/U328</f>
        <v>0.234030531780522</v>
      </c>
      <c r="AL328" s="62" t="n">
        <f aca="false">EXP((((AK328-AK$343)/AK$344+2)/4-1.9)^3)</f>
        <v>0.0441031934696724</v>
      </c>
      <c r="AM328" s="62" t="n">
        <f aca="false">0.01*AD328+0.15*AF328+0.24*AH328+0.25*AJ328+0.35*AL328</f>
        <v>0.0499090757048517</v>
      </c>
      <c r="AO328" s="54" t="n">
        <f aca="false">0.01*AD328/$AM$343</f>
        <v>0.000306949616823261</v>
      </c>
      <c r="AP328" s="53" t="n">
        <f aca="false">AO328*$J$343</f>
        <v>2390.66696129061</v>
      </c>
      <c r="AQ328" s="54" t="n">
        <f aca="false">0.15*AF328/$AM$343</f>
        <v>0.00755165871755535</v>
      </c>
      <c r="AR328" s="53" t="n">
        <f aca="false">AQ328*$J$343</f>
        <v>58815.8447169422</v>
      </c>
      <c r="AS328" s="54" t="n">
        <f aca="false">0.24*AH328/$AM$343</f>
        <v>0.00284285255448494</v>
      </c>
      <c r="AT328" s="53" t="n">
        <f aca="false">AS328*$J$343</f>
        <v>22141.4633064717</v>
      </c>
      <c r="AU328" s="54" t="n">
        <f aca="false">0.25*AJ328/$AM$343</f>
        <v>0.00142717735097991</v>
      </c>
      <c r="AV328" s="53" t="n">
        <f aca="false">AU328*$J$343</f>
        <v>11115.5237012544</v>
      </c>
      <c r="AW328" s="54" t="n">
        <f aca="false">0.35*AL328/$AM$343</f>
        <v>0.00543089710019069</v>
      </c>
      <c r="AX328" s="53" t="n">
        <f aca="false">AW328*$J$343</f>
        <v>42298.3628452309</v>
      </c>
    </row>
    <row r="329" customFormat="false" ht="13.8" hidden="false" customHeight="false" outlineLevel="0" collapsed="false">
      <c r="A329" s="60" t="s">
        <v>90</v>
      </c>
      <c r="B329" s="53"/>
      <c r="C329" s="53"/>
      <c r="D329" s="53"/>
      <c r="E329" s="53"/>
      <c r="F329" s="53"/>
      <c r="G329" s="53"/>
      <c r="H329" s="53"/>
      <c r="I329" s="54" t="n">
        <f aca="false">AO329+AQ329+AS329+AU329+AW329</f>
        <v>0.0358365765525225</v>
      </c>
      <c r="J329" s="53" t="n">
        <f aca="false">ROUND(AP329+AR329+AT329+AV329+AX329,0)</f>
        <v>279112</v>
      </c>
      <c r="K329" s="54" t="n">
        <f aca="false">I329-DatosMinisterio!J329</f>
        <v>0</v>
      </c>
      <c r="L329" s="53" t="n">
        <f aca="false">J329-DatosMinisterio!K329</f>
        <v>0</v>
      </c>
      <c r="M329" s="54" t="n">
        <f aca="false">P362/P$376</f>
        <v>0.0216491308256693</v>
      </c>
      <c r="N329" s="53" t="n">
        <f aca="false">ROUND((N$343*M329),0)</f>
        <v>3203657</v>
      </c>
      <c r="O329" s="53" t="n">
        <f aca="false">N329-DatosMinisterio!L329</f>
        <v>0</v>
      </c>
      <c r="P329" s="55" t="n">
        <f aca="false">N329+J329</f>
        <v>3482769</v>
      </c>
      <c r="Q329" s="53" t="n">
        <f aca="false">P329-DatosMinisterio!M329</f>
        <v>0</v>
      </c>
      <c r="S329" s="55" t="n">
        <f aca="false">B329+DatosMinisterio!B329</f>
        <v>10055</v>
      </c>
      <c r="T329" s="55" t="n">
        <f aca="false">C329+DatosMinisterio!C329</f>
        <v>43</v>
      </c>
      <c r="U329" s="55" t="n">
        <f aca="false">D329+DatosMinisterio!D329</f>
        <v>405.08402886643</v>
      </c>
      <c r="V329" s="55" t="n">
        <f aca="false">E329+DatosMinisterio!E329</f>
        <v>296.011638490848</v>
      </c>
      <c r="W329" s="55" t="n">
        <f aca="false">F329+DatosMinisterio!F329</f>
        <v>26</v>
      </c>
      <c r="X329" s="55" t="n">
        <f aca="false">G329+DatosMinisterio!G329</f>
        <v>70</v>
      </c>
      <c r="Y329" s="55" t="n">
        <f aca="false">H329+DatosMinisterio!H329</f>
        <v>3</v>
      </c>
      <c r="Z329" s="55" t="n">
        <f aca="false">X329+0.33*Y329</f>
        <v>70.99</v>
      </c>
      <c r="AC329" s="61" t="n">
        <f aca="false">IF(T329&gt;0,S329/T329,0)</f>
        <v>233.837209302326</v>
      </c>
      <c r="AD329" s="62" t="n">
        <f aca="false">EXP((((AC329-AC$343)/AC$344+2)/4-1.9)^3)</f>
        <v>0.132760645681907</v>
      </c>
      <c r="AE329" s="63" t="n">
        <f aca="false">S329/U329</f>
        <v>24.8220104557997</v>
      </c>
      <c r="AF329" s="62" t="n">
        <f aca="false">EXP((((AE329-AE$343)/AE$344+2)/4-1.9)^3)</f>
        <v>0.116678278806478</v>
      </c>
      <c r="AG329" s="62" t="n">
        <f aca="false">V329/U329</f>
        <v>0.730741321298681</v>
      </c>
      <c r="AH329" s="62" t="n">
        <f aca="false">EXP((((AG329-AG$343)/AG$344+2)/4-1.9)^3)</f>
        <v>0.27867491921601</v>
      </c>
      <c r="AI329" s="62" t="n">
        <f aca="false">W329/U329</f>
        <v>0.0641842140080351</v>
      </c>
      <c r="AJ329" s="62" t="n">
        <f aca="false">EXP((((AI329-AI$343)/AI$344+2)/4-1.9)^3)</f>
        <v>0.0269135583612412</v>
      </c>
      <c r="AK329" s="62" t="n">
        <f aca="false">Z329/U329</f>
        <v>0.175247590478093</v>
      </c>
      <c r="AL329" s="62" t="n">
        <f aca="false">EXP((((AK329-AK$343)/AK$344+2)/4-1.9)^3)</f>
        <v>0.0269079539144668</v>
      </c>
      <c r="AM329" s="62" t="n">
        <f aca="false">0.01*AD329+0.15*AF329+0.24*AH329+0.25*AJ329+0.35*AL329</f>
        <v>0.101857502350007</v>
      </c>
      <c r="AO329" s="54" t="n">
        <f aca="false">0.01*AD329/$AM$343</f>
        <v>0.000467092450960893</v>
      </c>
      <c r="AP329" s="53" t="n">
        <f aca="false">AO329*$J$343</f>
        <v>3637.93414025803</v>
      </c>
      <c r="AQ329" s="54" t="n">
        <f aca="false">0.15*AF329/$AM$343</f>
        <v>0.00615764667402229</v>
      </c>
      <c r="AR329" s="53" t="n">
        <f aca="false">AQ329*$J$343</f>
        <v>47958.6279182823</v>
      </c>
      <c r="AS329" s="54" t="n">
        <f aca="false">0.24*AH329/$AM$343</f>
        <v>0.0235311210552224</v>
      </c>
      <c r="AT329" s="53" t="n">
        <f aca="false">AS329*$J$343</f>
        <v>183271.359811605</v>
      </c>
      <c r="AU329" s="54" t="n">
        <f aca="false">0.25*AJ329/$AM$343</f>
        <v>0.00236725271153612</v>
      </c>
      <c r="AV329" s="53" t="n">
        <f aca="false">AU329*$J$343</f>
        <v>18437.2696244596</v>
      </c>
      <c r="AW329" s="54" t="n">
        <f aca="false">0.35*AL329/$AM$343</f>
        <v>0.00331346366078075</v>
      </c>
      <c r="AX329" s="53" t="n">
        <f aca="false">AW329*$J$343</f>
        <v>25806.8023776901</v>
      </c>
    </row>
    <row r="330" customFormat="false" ht="13.8" hidden="false" customHeight="false" outlineLevel="0" collapsed="false">
      <c r="A330" s="60" t="s">
        <v>91</v>
      </c>
      <c r="B330" s="53"/>
      <c r="C330" s="53"/>
      <c r="D330" s="53"/>
      <c r="E330" s="53"/>
      <c r="F330" s="53"/>
      <c r="G330" s="53"/>
      <c r="H330" s="53"/>
      <c r="I330" s="54" t="n">
        <f aca="false">AO330+AQ330+AS330+AU330+AW330</f>
        <v>0.0727690629683793</v>
      </c>
      <c r="J330" s="53" t="n">
        <f aca="false">ROUND(AP330+AR330+AT330+AV330+AX330,0)</f>
        <v>566759</v>
      </c>
      <c r="K330" s="54" t="n">
        <f aca="false">I330-DatosMinisterio!J330</f>
        <v>0</v>
      </c>
      <c r="L330" s="53" t="n">
        <f aca="false">J330-DatosMinisterio!K330</f>
        <v>0</v>
      </c>
      <c r="M330" s="54" t="n">
        <f aca="false">P363/P$376</f>
        <v>0.0225537076225742</v>
      </c>
      <c r="N330" s="53" t="n">
        <f aca="false">ROUND((N$343*M330),0)</f>
        <v>3337517</v>
      </c>
      <c r="O330" s="53" t="n">
        <f aca="false">N330-DatosMinisterio!L330</f>
        <v>0</v>
      </c>
      <c r="P330" s="55" t="n">
        <f aca="false">N330+J330</f>
        <v>3904276</v>
      </c>
      <c r="Q330" s="53" t="n">
        <f aca="false">P330-DatosMinisterio!M330</f>
        <v>0</v>
      </c>
      <c r="S330" s="55" t="n">
        <f aca="false">B330+DatosMinisterio!B330</f>
        <v>7098</v>
      </c>
      <c r="T330" s="55" t="n">
        <f aca="false">C330+DatosMinisterio!C330</f>
        <v>47</v>
      </c>
      <c r="U330" s="55" t="n">
        <f aca="false">D330+DatosMinisterio!D330</f>
        <v>317.462790422634</v>
      </c>
      <c r="V330" s="55" t="n">
        <f aca="false">E330+DatosMinisterio!E330</f>
        <v>189.87987012987</v>
      </c>
      <c r="W330" s="55" t="n">
        <f aca="false">F330+DatosMinisterio!F330</f>
        <v>68</v>
      </c>
      <c r="X330" s="55" t="n">
        <f aca="false">G330+DatosMinisterio!G330</f>
        <v>175</v>
      </c>
      <c r="Y330" s="55" t="n">
        <f aca="false">H330+DatosMinisterio!H330</f>
        <v>21</v>
      </c>
      <c r="Z330" s="55" t="n">
        <f aca="false">X330+0.33*Y330</f>
        <v>181.93</v>
      </c>
      <c r="AC330" s="61" t="n">
        <f aca="false">IF(T330&gt;0,S330/T330,0)</f>
        <v>151.021276595745</v>
      </c>
      <c r="AD330" s="62" t="n">
        <f aca="false">EXP((((AC330-AC$343)/AC$344+2)/4-1.9)^3)</f>
        <v>0.0318769887568624</v>
      </c>
      <c r="AE330" s="63" t="n">
        <f aca="false">S330/U330</f>
        <v>22.3585258308557</v>
      </c>
      <c r="AF330" s="62" t="n">
        <f aca="false">EXP((((AE330-AE$343)/AE$344+2)/4-1.9)^3)</f>
        <v>0.0671790811527073</v>
      </c>
      <c r="AG330" s="62" t="n">
        <f aca="false">V330/U330</f>
        <v>0.598116931679097</v>
      </c>
      <c r="AH330" s="62" t="n">
        <f aca="false">EXP((((AG330-AG$343)/AG$344+2)/4-1.9)^3)</f>
        <v>0.0840370904336215</v>
      </c>
      <c r="AI330" s="62" t="n">
        <f aca="false">W330/U330</f>
        <v>0.214198331431134</v>
      </c>
      <c r="AJ330" s="62" t="n">
        <f aca="false">EXP((((AI330-AI$343)/AI$344+2)/4-1.9)^3)</f>
        <v>0.247870457236527</v>
      </c>
      <c r="AK330" s="62" t="n">
        <f aca="false">Z330/U330</f>
        <v>0.57307503584215</v>
      </c>
      <c r="AL330" s="62" t="n">
        <f aca="false">EXP((((AK330-AK$343)/AK$344+2)/4-1.9)^3)</f>
        <v>0.32656496226057</v>
      </c>
      <c r="AM330" s="62" t="n">
        <f aca="false">0.01*AD330+0.15*AF330+0.24*AH330+0.25*AJ330+0.35*AL330</f>
        <v>0.206829884864875</v>
      </c>
      <c r="AO330" s="54" t="n">
        <f aca="false">0.01*AD330/$AM$343</f>
        <v>0.000112152970718226</v>
      </c>
      <c r="AP330" s="53" t="n">
        <f aca="false">AO330*$J$343</f>
        <v>873.499711390869</v>
      </c>
      <c r="AQ330" s="54" t="n">
        <f aca="false">0.15*AF330/$AM$343</f>
        <v>0.00354534751331003</v>
      </c>
      <c r="AR330" s="53" t="n">
        <f aca="false">AQ330*$J$343</f>
        <v>27612.8221109472</v>
      </c>
      <c r="AS330" s="54" t="n">
        <f aca="false">0.24*AH330/$AM$343</f>
        <v>0.00709603488424951</v>
      </c>
      <c r="AT330" s="53" t="n">
        <f aca="false">AS330*$J$343</f>
        <v>55267.2335268261</v>
      </c>
      <c r="AU330" s="54" t="n">
        <f aca="false">0.25*AJ330/$AM$343</f>
        <v>0.0218020970741605</v>
      </c>
      <c r="AV330" s="53" t="n">
        <f aca="false">AU330*$J$343</f>
        <v>169804.913592896</v>
      </c>
      <c r="AW330" s="54" t="n">
        <f aca="false">0.35*AL330/$AM$343</f>
        <v>0.040213430525941</v>
      </c>
      <c r="AX330" s="53" t="n">
        <f aca="false">AW330*$J$343</f>
        <v>313200.976608084</v>
      </c>
    </row>
    <row r="331" customFormat="false" ht="13.8" hidden="false" customHeight="false" outlineLevel="0" collapsed="false">
      <c r="A331" s="60" t="s">
        <v>92</v>
      </c>
      <c r="B331" s="53"/>
      <c r="C331" s="53"/>
      <c r="D331" s="53"/>
      <c r="E331" s="53"/>
      <c r="F331" s="53"/>
      <c r="G331" s="53"/>
      <c r="H331" s="53"/>
      <c r="I331" s="54" t="n">
        <f aca="false">AO331+AQ331+AS331+AU331+AW331</f>
        <v>0.0110985755480977</v>
      </c>
      <c r="J331" s="53" t="n">
        <f aca="false">ROUND(AP331+AR331+AT331+AV331+AX331,0)</f>
        <v>86441</v>
      </c>
      <c r="K331" s="54" t="n">
        <f aca="false">I331-DatosMinisterio!J331</f>
        <v>-4.16333634234434E-017</v>
      </c>
      <c r="L331" s="53" t="n">
        <f aca="false">J331-DatosMinisterio!K331</f>
        <v>0</v>
      </c>
      <c r="M331" s="54" t="n">
        <f aca="false">P364/P$376</f>
        <v>0.0102415051737722</v>
      </c>
      <c r="N331" s="53" t="n">
        <f aca="false">ROUND((N$343*M331),0)</f>
        <v>1515547</v>
      </c>
      <c r="O331" s="53" t="n">
        <f aca="false">N331-DatosMinisterio!L331</f>
        <v>0</v>
      </c>
      <c r="P331" s="55" t="n">
        <f aca="false">N331+J331</f>
        <v>1601988</v>
      </c>
      <c r="Q331" s="53" t="n">
        <f aca="false">P331-DatosMinisterio!M331</f>
        <v>0</v>
      </c>
      <c r="S331" s="55" t="n">
        <f aca="false">B331+DatosMinisterio!B331</f>
        <v>3820</v>
      </c>
      <c r="T331" s="55" t="n">
        <f aca="false">C331+DatosMinisterio!C331</f>
        <v>53</v>
      </c>
      <c r="U331" s="55" t="n">
        <f aca="false">D331+DatosMinisterio!D331</f>
        <v>172.854058775816</v>
      </c>
      <c r="V331" s="55" t="n">
        <f aca="false">E331+DatosMinisterio!E331</f>
        <v>54.2840909090909</v>
      </c>
      <c r="W331" s="55" t="n">
        <f aca="false">F331+DatosMinisterio!F331</f>
        <v>9</v>
      </c>
      <c r="X331" s="55" t="n">
        <f aca="false">G331+DatosMinisterio!G331</f>
        <v>42</v>
      </c>
      <c r="Y331" s="55" t="n">
        <f aca="false">H331+DatosMinisterio!H331</f>
        <v>0</v>
      </c>
      <c r="Z331" s="55" t="n">
        <f aca="false">X331+0.33*Y331</f>
        <v>42</v>
      </c>
      <c r="AC331" s="61" t="n">
        <f aca="false">IF(T331&gt;0,S331/T331,0)</f>
        <v>72.0754716981132</v>
      </c>
      <c r="AD331" s="62" t="n">
        <f aca="false">EXP((((AC331-AC$343)/AC$344+2)/4-1.9)^3)</f>
        <v>0.00490665756038298</v>
      </c>
      <c r="AE331" s="63" t="n">
        <f aca="false">S331/U331</f>
        <v>22.0995678496295</v>
      </c>
      <c r="AF331" s="62" t="n">
        <f aca="false">EXP((((AE331-AE$343)/AE$344+2)/4-1.9)^3)</f>
        <v>0.0630779266434698</v>
      </c>
      <c r="AG331" s="62" t="n">
        <f aca="false">V331/U331</f>
        <v>0.314045798481914</v>
      </c>
      <c r="AH331" s="62" t="n">
        <f aca="false">EXP((((AG331-AG$343)/AG$344+2)/4-1.9)^3)</f>
        <v>0.000783986480980284</v>
      </c>
      <c r="AI331" s="62" t="n">
        <f aca="false">W331/U331</f>
        <v>0.0520670446719021</v>
      </c>
      <c r="AJ331" s="62" t="n">
        <f aca="false">EXP((((AI331-AI$343)/AI$344+2)/4-1.9)^3)</f>
        <v>0.0210960233219394</v>
      </c>
      <c r="AK331" s="62" t="n">
        <f aca="false">Z331/U331</f>
        <v>0.24297954180221</v>
      </c>
      <c r="AL331" s="62" t="n">
        <f aca="false">EXP((((AK331-AK$343)/AK$344+2)/4-1.9)^3)</f>
        <v>0.0473494731854881</v>
      </c>
      <c r="AM331" s="62" t="n">
        <f aca="false">0.01*AD331+0.15*AF331+0.24*AH331+0.25*AJ331+0.35*AL331</f>
        <v>0.0315452337729653</v>
      </c>
      <c r="AO331" s="54" t="n">
        <f aca="false">0.01*AD331/$AM$343</f>
        <v>1.72631181035106E-005</v>
      </c>
      <c r="AP331" s="53" t="n">
        <f aca="false">AO331*$J$343</f>
        <v>134.453225666295</v>
      </c>
      <c r="AQ331" s="54" t="n">
        <f aca="false">0.15*AF331/$AM$343</f>
        <v>0.00332891082362125</v>
      </c>
      <c r="AR331" s="53" t="n">
        <f aca="false">AQ331*$J$343</f>
        <v>25927.1120957169</v>
      </c>
      <c r="AS331" s="54" t="n">
        <f aca="false">0.24*AH331/$AM$343</f>
        <v>6.61992863997394E-005</v>
      </c>
      <c r="AT331" s="53" t="n">
        <f aca="false">AS331*$J$343</f>
        <v>515.590957547919</v>
      </c>
      <c r="AU331" s="54" t="n">
        <f aca="false">0.25*AJ331/$AM$343</f>
        <v>0.00185555613795794</v>
      </c>
      <c r="AV331" s="53" t="n">
        <f aca="false">AU331*$J$343</f>
        <v>14451.9377471328</v>
      </c>
      <c r="AW331" s="54" t="n">
        <f aca="false">0.35*AL331/$AM$343</f>
        <v>0.00583064618201522</v>
      </c>
      <c r="AX331" s="53" t="n">
        <f aca="false">AW331*$J$343</f>
        <v>45411.7953773015</v>
      </c>
    </row>
    <row r="332" customFormat="false" ht="13.8" hidden="false" customHeight="false" outlineLevel="0" collapsed="false">
      <c r="A332" s="60" t="s">
        <v>93</v>
      </c>
      <c r="B332" s="53"/>
      <c r="C332" s="53"/>
      <c r="D332" s="53"/>
      <c r="E332" s="53"/>
      <c r="F332" s="53"/>
      <c r="G332" s="53"/>
      <c r="H332" s="53"/>
      <c r="I332" s="54" t="n">
        <f aca="false">AO332+AQ332+AS332+AU332+AW332</f>
        <v>0.0921678308114554</v>
      </c>
      <c r="J332" s="53" t="n">
        <f aca="false">ROUND(AP332+AR332+AT332+AV332+AX332,0)</f>
        <v>717846</v>
      </c>
      <c r="K332" s="54" t="n">
        <f aca="false">I332-DatosMinisterio!J332</f>
        <v>0</v>
      </c>
      <c r="L332" s="53" t="n">
        <f aca="false">J332-DatosMinisterio!K332</f>
        <v>0</v>
      </c>
      <c r="M332" s="54" t="n">
        <f aca="false">P365/P$376</f>
        <v>0.0589523728220391</v>
      </c>
      <c r="N332" s="53" t="n">
        <f aca="false">ROUND((N$343*M332),0)</f>
        <v>8723824</v>
      </c>
      <c r="O332" s="53" t="n">
        <f aca="false">N332-DatosMinisterio!L332</f>
        <v>0</v>
      </c>
      <c r="P332" s="55" t="n">
        <f aca="false">N332+J332</f>
        <v>9441670</v>
      </c>
      <c r="Q332" s="53" t="n">
        <f aca="false">P332-DatosMinisterio!M332</f>
        <v>0</v>
      </c>
      <c r="S332" s="55" t="n">
        <f aca="false">B332+DatosMinisterio!B332</f>
        <v>7000</v>
      </c>
      <c r="T332" s="55" t="n">
        <f aca="false">C332+DatosMinisterio!C332</f>
        <v>26</v>
      </c>
      <c r="U332" s="55" t="n">
        <f aca="false">D332+DatosMinisterio!D332</f>
        <v>310.381631329472</v>
      </c>
      <c r="V332" s="55" t="n">
        <f aca="false">E332+DatosMinisterio!E332</f>
        <v>273.972540420381</v>
      </c>
      <c r="W332" s="55" t="n">
        <f aca="false">F332+DatosMinisterio!F332</f>
        <v>56</v>
      </c>
      <c r="X332" s="55" t="n">
        <f aca="false">G332+DatosMinisterio!G332</f>
        <v>128</v>
      </c>
      <c r="Y332" s="55" t="n">
        <f aca="false">H332+DatosMinisterio!H332</f>
        <v>15</v>
      </c>
      <c r="Z332" s="55" t="n">
        <f aca="false">X332+0.33*Y332</f>
        <v>132.95</v>
      </c>
      <c r="AC332" s="61" t="n">
        <f aca="false">IF(T332&gt;0,S332/T332,0)</f>
        <v>269.230769230769</v>
      </c>
      <c r="AD332" s="62" t="n">
        <f aca="false">EXP((((AC332-AC$343)/AC$344+2)/4-1.9)^3)</f>
        <v>0.211136667270257</v>
      </c>
      <c r="AE332" s="63" t="n">
        <f aca="false">S332/U332</f>
        <v>22.552881013018</v>
      </c>
      <c r="AF332" s="62" t="n">
        <f aca="false">EXP((((AE332-AE$343)/AE$344+2)/4-1.9)^3)</f>
        <v>0.070386702375236</v>
      </c>
      <c r="AG332" s="62" t="n">
        <f aca="false">V332/U332</f>
        <v>0.882695729276445</v>
      </c>
      <c r="AH332" s="62" t="n">
        <f aca="false">EXP((((AG332-AG$343)/AG$344+2)/4-1.9)^3)</f>
        <v>0.624137907503523</v>
      </c>
      <c r="AI332" s="62" t="n">
        <f aca="false">W332/U332</f>
        <v>0.180423048104144</v>
      </c>
      <c r="AJ332" s="62" t="n">
        <f aca="false">EXP((((AI332-AI$343)/AI$344+2)/4-1.9)^3)</f>
        <v>0.169096198081375</v>
      </c>
      <c r="AK332" s="62" t="n">
        <f aca="false">Z332/U332</f>
        <v>0.428343647240106</v>
      </c>
      <c r="AL332" s="62" t="n">
        <f aca="false">EXP((((AK332-AK$343)/AK$344+2)/4-1.9)^3)</f>
        <v>0.163514430704409</v>
      </c>
      <c r="AM332" s="62" t="n">
        <f aca="false">0.01*AD332+0.15*AF332+0.24*AH332+0.25*AJ332+0.35*AL332</f>
        <v>0.26196657009672</v>
      </c>
      <c r="AO332" s="54" t="n">
        <f aca="false">0.01*AD332/$AM$343</f>
        <v>0.000742843203996402</v>
      </c>
      <c r="AP332" s="53" t="n">
        <f aca="false">AO332*$J$343</f>
        <v>5785.60978050024</v>
      </c>
      <c r="AQ332" s="54" t="n">
        <f aca="false">0.15*AF332/$AM$343</f>
        <v>0.00371462836279176</v>
      </c>
      <c r="AR332" s="53" t="n">
        <f aca="false">AQ332*$J$343</f>
        <v>28931.2604208677</v>
      </c>
      <c r="AS332" s="54" t="n">
        <f aca="false">0.24*AH332/$AM$343</f>
        <v>0.0527017813369652</v>
      </c>
      <c r="AT332" s="53" t="n">
        <f aca="false">AS332*$J$343</f>
        <v>410466.08478417</v>
      </c>
      <c r="AU332" s="54" t="n">
        <f aca="false">0.25*AJ332/$AM$343</f>
        <v>0.014873300217152</v>
      </c>
      <c r="AV332" s="53" t="n">
        <f aca="false">AU332*$J$343</f>
        <v>115840.207922381</v>
      </c>
      <c r="AW332" s="54" t="n">
        <f aca="false">0.35*AL332/$AM$343</f>
        <v>0.02013527769055</v>
      </c>
      <c r="AX332" s="53" t="n">
        <f aca="false">AW332*$J$343</f>
        <v>156822.945828685</v>
      </c>
    </row>
    <row r="333" customFormat="false" ht="13.8" hidden="false" customHeight="false" outlineLevel="0" collapsed="false">
      <c r="A333" s="60" t="s">
        <v>94</v>
      </c>
      <c r="B333" s="53"/>
      <c r="C333" s="53"/>
      <c r="D333" s="53"/>
      <c r="E333" s="53"/>
      <c r="F333" s="53"/>
      <c r="G333" s="53"/>
      <c r="H333" s="53"/>
      <c r="I333" s="54" t="n">
        <f aca="false">AO333+AQ333+AS333+AU333+AW333</f>
        <v>0.00234425695625787</v>
      </c>
      <c r="J333" s="53" t="n">
        <f aca="false">ROUND(AP333+AR333+AT333+AV333+AX333,0)</f>
        <v>18258</v>
      </c>
      <c r="K333" s="54" t="n">
        <f aca="false">I333-DatosMinisterio!J333</f>
        <v>1.25767452008319E-017</v>
      </c>
      <c r="L333" s="53" t="n">
        <f aca="false">J333-DatosMinisterio!K333</f>
        <v>0</v>
      </c>
      <c r="M333" s="54" t="n">
        <f aca="false">P366/P$376</f>
        <v>0.009631199005191</v>
      </c>
      <c r="N333" s="53" t="n">
        <f aca="false">ROUND((N$343*M333),0)</f>
        <v>1425233</v>
      </c>
      <c r="O333" s="53" t="n">
        <f aca="false">N333-DatosMinisterio!L333</f>
        <v>0</v>
      </c>
      <c r="P333" s="55" t="n">
        <f aca="false">N333+J333</f>
        <v>1443491</v>
      </c>
      <c r="Q333" s="53" t="n">
        <f aca="false">P333-DatosMinisterio!M333</f>
        <v>0</v>
      </c>
      <c r="S333" s="55" t="n">
        <f aca="false">B333+DatosMinisterio!B333</f>
        <v>3115</v>
      </c>
      <c r="T333" s="55" t="n">
        <f aca="false">C333+DatosMinisterio!C333</f>
        <v>50</v>
      </c>
      <c r="U333" s="55" t="n">
        <f aca="false">D333+DatosMinisterio!D333</f>
        <v>188.604603174603</v>
      </c>
      <c r="V333" s="55" t="n">
        <f aca="false">E333+DatosMinisterio!E333</f>
        <v>68.0209090909091</v>
      </c>
      <c r="W333" s="55" t="n">
        <f aca="false">F333+DatosMinisterio!F333</f>
        <v>2</v>
      </c>
      <c r="X333" s="55" t="n">
        <f aca="false">G333+DatosMinisterio!G333</f>
        <v>4</v>
      </c>
      <c r="Y333" s="55" t="n">
        <f aca="false">H333+DatosMinisterio!H333</f>
        <v>2</v>
      </c>
      <c r="Z333" s="55" t="n">
        <f aca="false">X333+0.33*Y333</f>
        <v>4.66</v>
      </c>
      <c r="AC333" s="61" t="n">
        <f aca="false">IF(T333&gt;0,S333/T333,0)</f>
        <v>62.3</v>
      </c>
      <c r="AD333" s="62" t="n">
        <f aca="false">EXP((((AC333-AC$343)/AC$344+2)/4-1.9)^3)</f>
        <v>0.00374429475441457</v>
      </c>
      <c r="AE333" s="63" t="n">
        <f aca="false">S333/U333</f>
        <v>16.5160337954013</v>
      </c>
      <c r="AF333" s="62" t="n">
        <f aca="false">EXP((((AE333-AE$343)/AE$344+2)/4-1.9)^3)</f>
        <v>0.0126461141382929</v>
      </c>
      <c r="AG333" s="62" t="n">
        <f aca="false">V333/U333</f>
        <v>0.360653493848917</v>
      </c>
      <c r="AH333" s="62" t="n">
        <f aca="false">EXP((((AG333-AG$343)/AG$344+2)/4-1.9)^3)</f>
        <v>0.00212618704735313</v>
      </c>
      <c r="AI333" s="62" t="n">
        <f aca="false">W333/U333</f>
        <v>0.0106041950532272</v>
      </c>
      <c r="AJ333" s="62" t="n">
        <f aca="false">EXP((((AI333-AI$343)/AI$344+2)/4-1.9)^3)</f>
        <v>0.00844320401027406</v>
      </c>
      <c r="AK333" s="62" t="n">
        <f aca="false">Z333/U333</f>
        <v>0.0247077744740193</v>
      </c>
      <c r="AL333" s="62" t="n">
        <f aca="false">EXP((((AK333-AK$343)/AK$344+2)/4-1.9)^3)</f>
        <v>0.00602166658767403</v>
      </c>
      <c r="AM333" s="62" t="n">
        <f aca="false">0.01*AD333+0.15*AF333+0.24*AH333+0.25*AJ333+0.35*AL333</f>
        <v>0.00666302926790726</v>
      </c>
      <c r="AO333" s="54" t="n">
        <f aca="false">0.01*AD333/$AM$343</f>
        <v>1.31735711661869E-005</v>
      </c>
      <c r="AP333" s="53" t="n">
        <f aca="false">AO333*$J$343</f>
        <v>102.601924299998</v>
      </c>
      <c r="AQ333" s="54" t="n">
        <f aca="false">0.15*AF333/$AM$343</f>
        <v>0.000667393309701807</v>
      </c>
      <c r="AR333" s="53" t="n">
        <f aca="false">AQ333*$J$343</f>
        <v>5197.97076863331</v>
      </c>
      <c r="AS333" s="54" t="n">
        <f aca="false">0.24*AH333/$AM$343</f>
        <v>0.000179533791336749</v>
      </c>
      <c r="AT333" s="53" t="n">
        <f aca="false">AS333*$J$343</f>
        <v>1398.29300921115</v>
      </c>
      <c r="AU333" s="54" t="n">
        <f aca="false">0.25*AJ333/$AM$343</f>
        <v>0.000742644183987127</v>
      </c>
      <c r="AV333" s="53" t="n">
        <f aca="false">AU333*$J$343</f>
        <v>5784.05971972567</v>
      </c>
      <c r="AW333" s="54" t="n">
        <f aca="false">0.35*AL333/$AM$343</f>
        <v>0.000741512100066003</v>
      </c>
      <c r="AX333" s="53" t="n">
        <f aca="false">AW333*$J$343</f>
        <v>5775.24252146476</v>
      </c>
    </row>
    <row r="334" customFormat="false" ht="13.8" hidden="false" customHeight="false" outlineLevel="0" collapsed="false">
      <c r="A334" s="60" t="s">
        <v>95</v>
      </c>
      <c r="B334" s="53"/>
      <c r="C334" s="53"/>
      <c r="D334" s="53"/>
      <c r="E334" s="53"/>
      <c r="F334" s="53"/>
      <c r="G334" s="53"/>
      <c r="H334" s="53"/>
      <c r="I334" s="54" t="n">
        <f aca="false">AO334+AQ334+AS334+AU334+AW334</f>
        <v>0.054678991761434</v>
      </c>
      <c r="J334" s="53" t="n">
        <f aca="false">ROUND(AP334+AR334+AT334+AV334+AX334,0)</f>
        <v>425866</v>
      </c>
      <c r="K334" s="54" t="n">
        <f aca="false">I334-DatosMinisterio!J334</f>
        <v>-5.13478148889135E-016</v>
      </c>
      <c r="L334" s="53" t="n">
        <f aca="false">J334-DatosMinisterio!K334</f>
        <v>0</v>
      </c>
      <c r="M334" s="54" t="n">
        <f aca="false">P367/P$376</f>
        <v>0.038841998722661</v>
      </c>
      <c r="N334" s="53" t="n">
        <f aca="false">ROUND((N$343*M334),0)</f>
        <v>5747873</v>
      </c>
      <c r="O334" s="53" t="n">
        <f aca="false">N334-DatosMinisterio!L334</f>
        <v>0</v>
      </c>
      <c r="P334" s="55" t="n">
        <f aca="false">N334+J334</f>
        <v>6173739</v>
      </c>
      <c r="Q334" s="53" t="n">
        <f aca="false">P334-DatosMinisterio!M334</f>
        <v>0</v>
      </c>
      <c r="S334" s="55" t="n">
        <f aca="false">B334+DatosMinisterio!B334</f>
        <v>8828</v>
      </c>
      <c r="T334" s="55" t="n">
        <f aca="false">C334+DatosMinisterio!C334</f>
        <v>84</v>
      </c>
      <c r="U334" s="55" t="n">
        <f aca="false">D334+DatosMinisterio!D334</f>
        <v>312.649047619048</v>
      </c>
      <c r="V334" s="55" t="n">
        <f aca="false">E334+DatosMinisterio!E334</f>
        <v>246.87632034632</v>
      </c>
      <c r="W334" s="55" t="n">
        <f aca="false">F334+DatosMinisterio!F334</f>
        <v>18</v>
      </c>
      <c r="X334" s="55" t="n">
        <f aca="false">G334+DatosMinisterio!G334</f>
        <v>77</v>
      </c>
      <c r="Y334" s="55" t="n">
        <f aca="false">H334+DatosMinisterio!H334</f>
        <v>14</v>
      </c>
      <c r="Z334" s="55" t="n">
        <f aca="false">X334+0.33*Y334</f>
        <v>81.62</v>
      </c>
      <c r="AC334" s="61" t="n">
        <f aca="false">IF(T334&gt;0,S334/T334,0)</f>
        <v>105.095238095238</v>
      </c>
      <c r="AD334" s="62" t="n">
        <f aca="false">EXP((((AC334-AC$343)/AC$344+2)/4-1.9)^3)</f>
        <v>0.0114631790254597</v>
      </c>
      <c r="AE334" s="63" t="n">
        <f aca="false">S334/U334</f>
        <v>28.2361327092754</v>
      </c>
      <c r="AF334" s="62" t="n">
        <f aca="false">EXP((((AE334-AE$343)/AE$344+2)/4-1.9)^3)</f>
        <v>0.219674378133843</v>
      </c>
      <c r="AG334" s="62" t="n">
        <f aca="false">V334/U334</f>
        <v>0.789627610339406</v>
      </c>
      <c r="AH334" s="62" t="n">
        <f aca="false">EXP((((AG334-AG$343)/AG$344+2)/4-1.9)^3)</f>
        <v>0.405758188088683</v>
      </c>
      <c r="AI334" s="62" t="n">
        <f aca="false">W334/U334</f>
        <v>0.0575725406396644</v>
      </c>
      <c r="AJ334" s="62" t="n">
        <f aca="false">EXP((((AI334-AI$343)/AI$344+2)/4-1.9)^3)</f>
        <v>0.0235954338711997</v>
      </c>
      <c r="AK334" s="62" t="n">
        <f aca="false">Z334/U334</f>
        <v>0.261059487056078</v>
      </c>
      <c r="AL334" s="62" t="n">
        <f aca="false">EXP((((AK334-AK$343)/AK$344+2)/4-1.9)^3)</f>
        <v>0.0544750479356404</v>
      </c>
      <c r="AM334" s="62" t="n">
        <f aca="false">0.01*AD334+0.15*AF334+0.24*AH334+0.25*AJ334+0.35*AL334</f>
        <v>0.155412878896889</v>
      </c>
      <c r="AO334" s="54" t="n">
        <f aca="false">0.01*AD334/$AM$343</f>
        <v>4.03309607248708E-005</v>
      </c>
      <c r="AP334" s="53" t="n">
        <f aca="false">AO334*$J$343</f>
        <v>314.116356683952</v>
      </c>
      <c r="AQ334" s="54" t="n">
        <f aca="false">0.15*AF334/$AM$343</f>
        <v>0.0115932221294361</v>
      </c>
      <c r="AR334" s="53" t="n">
        <f aca="false">AQ334*$J$343</f>
        <v>90293.4279787826</v>
      </c>
      <c r="AS334" s="54" t="n">
        <f aca="false">0.24*AH334/$AM$343</f>
        <v>0.034261946033477</v>
      </c>
      <c r="AT334" s="53" t="n">
        <f aca="false">AS334*$J$343</f>
        <v>266848.036037517</v>
      </c>
      <c r="AU334" s="54" t="n">
        <f aca="false">0.25*AJ334/$AM$343</f>
        <v>0.0020753983572796</v>
      </c>
      <c r="AV334" s="53" t="n">
        <f aca="false">AU334*$J$343</f>
        <v>16164.1716175264</v>
      </c>
      <c r="AW334" s="54" t="n">
        <f aca="false">0.35*AL334/$AM$343</f>
        <v>0.00670809428051641</v>
      </c>
      <c r="AX334" s="53" t="n">
        <f aca="false">AW334*$J$343</f>
        <v>52245.7709366908</v>
      </c>
    </row>
    <row r="335" customFormat="false" ht="13.8" hidden="false" customHeight="false" outlineLevel="0" collapsed="false">
      <c r="A335" s="60" t="s">
        <v>96</v>
      </c>
      <c r="B335" s="53"/>
      <c r="C335" s="53"/>
      <c r="D335" s="53"/>
      <c r="E335" s="53"/>
      <c r="F335" s="53"/>
      <c r="G335" s="53"/>
      <c r="H335" s="53"/>
      <c r="I335" s="54" t="n">
        <f aca="false">AO335+AQ335+AS335+AU335+AW335</f>
        <v>0.0231821886845471</v>
      </c>
      <c r="J335" s="53" t="n">
        <f aca="false">ROUND(AP335+AR335+AT335+AV335+AX335,0)</f>
        <v>180554</v>
      </c>
      <c r="K335" s="54" t="n">
        <f aca="false">I335-DatosMinisterio!J335</f>
        <v>1.04083408558608E-016</v>
      </c>
      <c r="L335" s="53" t="n">
        <f aca="false">J335-DatosMinisterio!K335</f>
        <v>0</v>
      </c>
      <c r="M335" s="54" t="n">
        <f aca="false">P368/P$376</f>
        <v>0.012859163572047</v>
      </c>
      <c r="N335" s="53" t="n">
        <f aca="false">ROUND((N$343*M335),0)</f>
        <v>1902910</v>
      </c>
      <c r="O335" s="53" t="n">
        <f aca="false">N335-DatosMinisterio!L335</f>
        <v>0</v>
      </c>
      <c r="P335" s="55" t="n">
        <f aca="false">N335+J335</f>
        <v>2083464</v>
      </c>
      <c r="Q335" s="53" t="n">
        <f aca="false">P335-DatosMinisterio!M335</f>
        <v>0</v>
      </c>
      <c r="S335" s="55" t="n">
        <f aca="false">B335+DatosMinisterio!B335</f>
        <v>12015</v>
      </c>
      <c r="T335" s="55" t="n">
        <f aca="false">C335+DatosMinisterio!C335</f>
        <v>201</v>
      </c>
      <c r="U335" s="55" t="n">
        <f aca="false">D335+DatosMinisterio!D335</f>
        <v>384.212384276223</v>
      </c>
      <c r="V335" s="55" t="n">
        <f aca="false">E335+DatosMinisterio!E335</f>
        <v>191.340842774247</v>
      </c>
      <c r="W335" s="55" t="n">
        <f aca="false">F335+DatosMinisterio!F335</f>
        <v>20</v>
      </c>
      <c r="X335" s="55" t="n">
        <f aca="false">G335+DatosMinisterio!G335</f>
        <v>27</v>
      </c>
      <c r="Y335" s="55" t="n">
        <f aca="false">H335+DatosMinisterio!H335</f>
        <v>3</v>
      </c>
      <c r="Z335" s="55" t="n">
        <f aca="false">X335+0.33*Y335</f>
        <v>27.99</v>
      </c>
      <c r="AC335" s="61" t="n">
        <f aca="false">IF(T335&gt;0,S335/T335,0)</f>
        <v>59.7761194029851</v>
      </c>
      <c r="AD335" s="62" t="n">
        <f aca="false">EXP((((AC335-AC$343)/AC$344+2)/4-1.9)^3)</f>
        <v>0.00348675857818214</v>
      </c>
      <c r="AE335" s="63" t="n">
        <f aca="false">S335/U335</f>
        <v>31.2717665846034</v>
      </c>
      <c r="AF335" s="62" t="n">
        <f aca="false">EXP((((AE335-AE$343)/AE$344+2)/4-1.9)^3)</f>
        <v>0.343107768450669</v>
      </c>
      <c r="AG335" s="62" t="n">
        <f aca="false">V335/U335</f>
        <v>0.498008004439247</v>
      </c>
      <c r="AH335" s="62" t="n">
        <f aca="false">EXP((((AG335-AG$343)/AG$344+2)/4-1.9)^3)</f>
        <v>0.0232655969040149</v>
      </c>
      <c r="AI335" s="62" t="n">
        <f aca="false">W335/U335</f>
        <v>0.0520545427958442</v>
      </c>
      <c r="AJ335" s="62" t="n">
        <f aca="false">EXP((((AI335-AI$343)/AI$344+2)/4-1.9)^3)</f>
        <v>0.021090607322668</v>
      </c>
      <c r="AK335" s="62" t="n">
        <f aca="false">Z335/U335</f>
        <v>0.072850332642784</v>
      </c>
      <c r="AL335" s="62" t="n">
        <f aca="false">EXP((((AK335-AK$343)/AK$344+2)/4-1.9)^3)</f>
        <v>0.0100936856432542</v>
      </c>
      <c r="AM335" s="62" t="n">
        <f aca="false">0.01*AD335+0.15*AF335+0.24*AH335+0.25*AJ335+0.35*AL335</f>
        <v>0.0658902179161518</v>
      </c>
      <c r="AO335" s="54" t="n">
        <f aca="false">0.01*AD335/$AM$343</f>
        <v>1.22674803352058E-005</v>
      </c>
      <c r="AP335" s="53" t="n">
        <f aca="false">AO335*$J$343</f>
        <v>95.5448657638993</v>
      </c>
      <c r="AQ335" s="54" t="n">
        <f aca="false">0.15*AF335/$AM$343</f>
        <v>0.0181073669481844</v>
      </c>
      <c r="AR335" s="53" t="n">
        <f aca="false">AQ335*$J$343</f>
        <v>141028.629932825</v>
      </c>
      <c r="AS335" s="54" t="n">
        <f aca="false">0.24*AH335/$AM$343</f>
        <v>0.00196453121332395</v>
      </c>
      <c r="AT335" s="53" t="n">
        <f aca="false">AS335*$J$343</f>
        <v>15300.6865254436</v>
      </c>
      <c r="AU335" s="54" t="n">
        <f aca="false">0.25*AJ335/$AM$343</f>
        <v>0.00185507975951742</v>
      </c>
      <c r="AV335" s="53" t="n">
        <f aca="false">AU335*$J$343</f>
        <v>14448.2274893694</v>
      </c>
      <c r="AW335" s="54" t="n">
        <f aca="false">0.35*AL335/$AM$343</f>
        <v>0.00124294328318608</v>
      </c>
      <c r="AX335" s="53" t="n">
        <f aca="false">AW335*$J$343</f>
        <v>9680.62274396647</v>
      </c>
    </row>
    <row r="336" customFormat="false" ht="13.8" hidden="false" customHeight="false" outlineLevel="0" collapsed="false">
      <c r="A336" s="60" t="s">
        <v>97</v>
      </c>
      <c r="B336" s="53"/>
      <c r="C336" s="53"/>
      <c r="D336" s="53"/>
      <c r="E336" s="53"/>
      <c r="F336" s="53"/>
      <c r="G336" s="53"/>
      <c r="H336" s="53"/>
      <c r="I336" s="54" t="n">
        <f aca="false">AO336+AQ336+AS336+AU336+AW336</f>
        <v>0.00483500060037333</v>
      </c>
      <c r="J336" s="53" t="n">
        <f aca="false">ROUND(AP336+AR336+AT336+AV336+AX336,0)</f>
        <v>37657</v>
      </c>
      <c r="K336" s="54" t="n">
        <f aca="false">I336-DatosMinisterio!J336</f>
        <v>0</v>
      </c>
      <c r="L336" s="53" t="n">
        <f aca="false">J336-DatosMinisterio!K336</f>
        <v>0</v>
      </c>
      <c r="M336" s="54" t="n">
        <f aca="false">P369/P$376</f>
        <v>0.0252233113454007</v>
      </c>
      <c r="N336" s="53" t="n">
        <f aca="false">ROUND((N$343*M336),0)</f>
        <v>3732568</v>
      </c>
      <c r="O336" s="53" t="n">
        <f aca="false">N336-DatosMinisterio!L336</f>
        <v>2</v>
      </c>
      <c r="P336" s="55" t="n">
        <f aca="false">N336+J336</f>
        <v>3770225</v>
      </c>
      <c r="Q336" s="53" t="n">
        <f aca="false">P336-DatosMinisterio!M336</f>
        <v>2</v>
      </c>
      <c r="S336" s="55" t="n">
        <f aca="false">B336+DatosMinisterio!B336</f>
        <v>5323</v>
      </c>
      <c r="T336" s="55" t="n">
        <f aca="false">C336+DatosMinisterio!C336</f>
        <v>31</v>
      </c>
      <c r="U336" s="55" t="n">
        <f aca="false">D336+DatosMinisterio!D336</f>
        <v>287.174714873388</v>
      </c>
      <c r="V336" s="55" t="n">
        <f aca="false">E336+DatosMinisterio!E336</f>
        <v>136.399185444341</v>
      </c>
      <c r="W336" s="55" t="n">
        <f aca="false">F336+DatosMinisterio!F336</f>
        <v>5</v>
      </c>
      <c r="X336" s="55" t="n">
        <f aca="false">G336+DatosMinisterio!G336</f>
        <v>18</v>
      </c>
      <c r="Y336" s="55" t="n">
        <f aca="false">H336+DatosMinisterio!H336</f>
        <v>2</v>
      </c>
      <c r="Z336" s="55" t="n">
        <f aca="false">X336+0.33*Y336</f>
        <v>18.66</v>
      </c>
      <c r="AC336" s="61" t="n">
        <f aca="false">IF(T336&gt;0,S336/T336,0)</f>
        <v>171.709677419355</v>
      </c>
      <c r="AD336" s="62" t="n">
        <f aca="false">EXP((((AC336-AC$343)/AC$344+2)/4-1.9)^3)</f>
        <v>0.047768514259333</v>
      </c>
      <c r="AE336" s="63" t="n">
        <f aca="false">S336/U336</f>
        <v>18.5357544529881</v>
      </c>
      <c r="AF336" s="62" t="n">
        <f aca="false">EXP((((AE336-AE$343)/AE$344+2)/4-1.9)^3)</f>
        <v>0.0239393919534696</v>
      </c>
      <c r="AG336" s="62" t="n">
        <f aca="false">V336/U336</f>
        <v>0.474969342285158</v>
      </c>
      <c r="AH336" s="62" t="n">
        <f aca="false">EXP((((AG336-AG$343)/AG$344+2)/4-1.9)^3)</f>
        <v>0.0164321417456188</v>
      </c>
      <c r="AI336" s="62" t="n">
        <f aca="false">W336/U336</f>
        <v>0.0174110036191886</v>
      </c>
      <c r="AJ336" s="62" t="n">
        <f aca="false">EXP((((AI336-AI$343)/AI$344+2)/4-1.9)^3)</f>
        <v>0.00990138874822579</v>
      </c>
      <c r="AK336" s="62" t="n">
        <f aca="false">Z336/U336</f>
        <v>0.0649778655068117</v>
      </c>
      <c r="AL336" s="62" t="n">
        <f aca="false">EXP((((AK336-AK$343)/AK$344+2)/4-1.9)^3)</f>
        <v>0.0092993121151983</v>
      </c>
      <c r="AM336" s="62" t="n">
        <f aca="false">0.01*AD336+0.15*AF336+0.24*AH336+0.25*AJ336+0.35*AL336</f>
        <v>0.0137424143819381</v>
      </c>
      <c r="AO336" s="54" t="n">
        <f aca="false">0.01*AD336/$AM$343</f>
        <v>0.000168064205243565</v>
      </c>
      <c r="AP336" s="53" t="n">
        <f aca="false">AO336*$J$343</f>
        <v>1308.96251642073</v>
      </c>
      <c r="AQ336" s="54" t="n">
        <f aca="false">0.15*AF336/$AM$343</f>
        <v>0.00126339125626709</v>
      </c>
      <c r="AR336" s="53" t="n">
        <f aca="false">AQ336*$J$343</f>
        <v>9839.88110752474</v>
      </c>
      <c r="AS336" s="54" t="n">
        <f aca="false">0.24*AH336/$AM$343</f>
        <v>0.00138751889728911</v>
      </c>
      <c r="AT336" s="53" t="n">
        <f aca="false">AS336*$J$343</f>
        <v>10806.6451434126</v>
      </c>
      <c r="AU336" s="54" t="n">
        <f aca="false">0.25*AJ336/$AM$343</f>
        <v>0.000870902652395673</v>
      </c>
      <c r="AV336" s="53" t="n">
        <f aca="false">AU336*$J$343</f>
        <v>6782.99656839617</v>
      </c>
      <c r="AW336" s="54" t="n">
        <f aca="false">0.35*AL336/$AM$343</f>
        <v>0.0011451235891779</v>
      </c>
      <c r="AX336" s="53" t="n">
        <f aca="false">AW336*$J$343</f>
        <v>8918.75728523362</v>
      </c>
    </row>
    <row r="337" customFormat="false" ht="13.8" hidden="false" customHeight="false" outlineLevel="0" collapsed="false">
      <c r="A337" s="60" t="s">
        <v>98</v>
      </c>
      <c r="B337" s="53"/>
      <c r="C337" s="53"/>
      <c r="D337" s="53"/>
      <c r="E337" s="53"/>
      <c r="F337" s="53"/>
      <c r="G337" s="53"/>
      <c r="H337" s="53"/>
      <c r="I337" s="54" t="n">
        <f aca="false">AO337+AQ337+AS337+AU337+AW337</f>
        <v>0.0106333028021802</v>
      </c>
      <c r="J337" s="53" t="n">
        <f aca="false">ROUND(AP337+AR337+AT337+AV337+AX337,0)</f>
        <v>82817</v>
      </c>
      <c r="K337" s="54" t="n">
        <f aca="false">I337-DatosMinisterio!J337</f>
        <v>-7.80625564189563E-017</v>
      </c>
      <c r="L337" s="53" t="n">
        <f aca="false">J337-DatosMinisterio!K337</f>
        <v>0</v>
      </c>
      <c r="M337" s="54" t="n">
        <f aca="false">P370/P$376</f>
        <v>0.0117366524969928</v>
      </c>
      <c r="N337" s="53" t="n">
        <f aca="false">ROUND((N$343*M337),0)</f>
        <v>1736800</v>
      </c>
      <c r="O337" s="53" t="n">
        <f aca="false">N337-DatosMinisterio!L337</f>
        <v>-1</v>
      </c>
      <c r="P337" s="55" t="n">
        <f aca="false">N337+J337</f>
        <v>1819617</v>
      </c>
      <c r="Q337" s="53" t="n">
        <f aca="false">P337-DatosMinisterio!M337</f>
        <v>-1</v>
      </c>
      <c r="S337" s="55" t="n">
        <f aca="false">B337+DatosMinisterio!B337</f>
        <v>7474</v>
      </c>
      <c r="T337" s="55" t="n">
        <f aca="false">C337+DatosMinisterio!C337</f>
        <v>60</v>
      </c>
      <c r="U337" s="55" t="n">
        <f aca="false">D337+DatosMinisterio!D337</f>
        <v>302.998771028891</v>
      </c>
      <c r="V337" s="55" t="n">
        <f aca="false">E337+DatosMinisterio!E337</f>
        <v>161.167937741202</v>
      </c>
      <c r="W337" s="55" t="n">
        <f aca="false">F337+DatosMinisterio!F337</f>
        <v>2</v>
      </c>
      <c r="X337" s="55" t="n">
        <f aca="false">G337+DatosMinisterio!G337</f>
        <v>6</v>
      </c>
      <c r="Y337" s="55" t="n">
        <f aca="false">H337+DatosMinisterio!H337</f>
        <v>8</v>
      </c>
      <c r="Z337" s="55" t="n">
        <f aca="false">X337+0.33*Y337</f>
        <v>8.64</v>
      </c>
      <c r="AC337" s="61" t="n">
        <f aca="false">IF(T337&gt;0,S337/T337,0)</f>
        <v>124.566666666667</v>
      </c>
      <c r="AD337" s="62" t="n">
        <f aca="false">EXP((((AC337-AC$343)/AC$344+2)/4-1.9)^3)</f>
        <v>0.0180729444853002</v>
      </c>
      <c r="AE337" s="63" t="n">
        <f aca="false">S337/U337</f>
        <v>24.6667667153256</v>
      </c>
      <c r="AF337" s="62" t="n">
        <f aca="false">EXP((((AE337-AE$343)/AE$344+2)/4-1.9)^3)</f>
        <v>0.112965886686074</v>
      </c>
      <c r="AG337" s="62" t="n">
        <f aca="false">V337/U337</f>
        <v>0.531909542715058</v>
      </c>
      <c r="AH337" s="62" t="n">
        <f aca="false">EXP((((AG337-AG$343)/AG$344+2)/4-1.9)^3)</f>
        <v>0.0374167793648889</v>
      </c>
      <c r="AI337" s="62" t="n">
        <f aca="false">W337/U337</f>
        <v>0.00660068683846015</v>
      </c>
      <c r="AJ337" s="62" t="n">
        <f aca="false">EXP((((AI337-AI$343)/AI$344+2)/4-1.9)^3)</f>
        <v>0.00767500942153958</v>
      </c>
      <c r="AK337" s="62" t="n">
        <f aca="false">Z337/U337</f>
        <v>0.0285149671421478</v>
      </c>
      <c r="AL337" s="62" t="n">
        <f aca="false">EXP((((AK337-AK$343)/AK$344+2)/4-1.9)^3)</f>
        <v>0.00628116449282284</v>
      </c>
      <c r="AM337" s="62" t="n">
        <f aca="false">0.01*AD337+0.15*AF337+0.24*AH337+0.25*AJ337+0.35*AL337</f>
        <v>0.0302227994232103</v>
      </c>
      <c r="AO337" s="54" t="n">
        <f aca="false">0.01*AD337/$AM$343</f>
        <v>6.35861319622181E-005</v>
      </c>
      <c r="AP337" s="53" t="n">
        <f aca="false">AO337*$J$343</f>
        <v>495.238490445381</v>
      </c>
      <c r="AQ337" s="54" t="n">
        <f aca="false">0.15*AF337/$AM$343</f>
        <v>0.00596172675450762</v>
      </c>
      <c r="AR337" s="53" t="n">
        <f aca="false">AQ337*$J$343</f>
        <v>46432.7120904997</v>
      </c>
      <c r="AS337" s="54" t="n">
        <f aca="false">0.24*AH337/$AM$343</f>
        <v>0.0031594474565875</v>
      </c>
      <c r="AT337" s="53" t="n">
        <f aca="false">AS337*$J$343</f>
        <v>24607.2522538657</v>
      </c>
      <c r="AU337" s="54" t="n">
        <f aca="false">0.25*AJ337/$AM$343</f>
        <v>0.000675075611345765</v>
      </c>
      <c r="AV337" s="53" t="n">
        <f aca="false">AU337*$J$343</f>
        <v>5257.80412147131</v>
      </c>
      <c r="AW337" s="54" t="n">
        <f aca="false">0.35*AL337/$AM$343</f>
        <v>0.000773466847777126</v>
      </c>
      <c r="AX337" s="53" t="n">
        <f aca="false">AW337*$J$343</f>
        <v>6024.12101950617</v>
      </c>
    </row>
    <row r="338" customFormat="false" ht="13.8" hidden="false" customHeight="false" outlineLevel="0" collapsed="false">
      <c r="A338" s="60" t="s">
        <v>99</v>
      </c>
      <c r="B338" s="53"/>
      <c r="C338" s="53"/>
      <c r="D338" s="53"/>
      <c r="E338" s="53"/>
      <c r="F338" s="53"/>
      <c r="G338" s="53"/>
      <c r="H338" s="53"/>
      <c r="I338" s="54" t="n">
        <f aca="false">AO338+AQ338+AS338+AU338+AW338</f>
        <v>0.0359259133918014</v>
      </c>
      <c r="J338" s="53" t="n">
        <f aca="false">ROUND(AP338+AR338+AT338+AV338+AX338,0)</f>
        <v>279808</v>
      </c>
      <c r="K338" s="54" t="n">
        <f aca="false">I338-DatosMinisterio!J338</f>
        <v>2.28983498828939E-016</v>
      </c>
      <c r="L338" s="53" t="n">
        <f aca="false">J338-DatosMinisterio!K338</f>
        <v>0</v>
      </c>
      <c r="M338" s="54" t="n">
        <f aca="false">P371/P$376</f>
        <v>0.0164022485183297</v>
      </c>
      <c r="N338" s="53" t="n">
        <f aca="false">ROUND((N$343*M338),0)</f>
        <v>2427219</v>
      </c>
      <c r="O338" s="53" t="n">
        <f aca="false">N338-DatosMinisterio!L338</f>
        <v>0</v>
      </c>
      <c r="P338" s="55" t="n">
        <f aca="false">N338+J338</f>
        <v>2707027</v>
      </c>
      <c r="Q338" s="53" t="n">
        <f aca="false">P338-DatosMinisterio!M338</f>
        <v>0</v>
      </c>
      <c r="S338" s="55" t="n">
        <f aca="false">B338+DatosMinisterio!B338</f>
        <v>9001</v>
      </c>
      <c r="T338" s="55" t="n">
        <f aca="false">C338+DatosMinisterio!C338</f>
        <v>58</v>
      </c>
      <c r="U338" s="55" t="n">
        <f aca="false">D338+DatosMinisterio!D338</f>
        <v>259.964656716384</v>
      </c>
      <c r="V338" s="55" t="n">
        <f aca="false">E338+DatosMinisterio!E338</f>
        <v>155.916630643079</v>
      </c>
      <c r="W338" s="55" t="n">
        <f aca="false">F338+DatosMinisterio!F338</f>
        <v>5</v>
      </c>
      <c r="X338" s="55" t="n">
        <f aca="false">G338+DatosMinisterio!G338</f>
        <v>18</v>
      </c>
      <c r="Y338" s="55" t="n">
        <f aca="false">H338+DatosMinisterio!H338</f>
        <v>0</v>
      </c>
      <c r="Z338" s="55" t="n">
        <f aca="false">X338+0.33*Y338</f>
        <v>18</v>
      </c>
      <c r="AC338" s="61" t="n">
        <f aca="false">IF(T338&gt;0,S338/T338,0)</f>
        <v>155.189655172414</v>
      </c>
      <c r="AD338" s="62" t="n">
        <f aca="false">EXP((((AC338-AC$343)/AC$344+2)/4-1.9)^3)</f>
        <v>0.0346778104609976</v>
      </c>
      <c r="AE338" s="63" t="n">
        <f aca="false">S338/U338</f>
        <v>34.623937398613</v>
      </c>
      <c r="AF338" s="62" t="n">
        <f aca="false">EXP((((AE338-AE$343)/AE$344+2)/4-1.9)^3)</f>
        <v>0.501607343664968</v>
      </c>
      <c r="AG338" s="62" t="n">
        <f aca="false">V338/U338</f>
        <v>0.599760877545676</v>
      </c>
      <c r="AH338" s="62" t="n">
        <f aca="false">EXP((((AG338-AG$343)/AG$344+2)/4-1.9)^3)</f>
        <v>0.0855793310104226</v>
      </c>
      <c r="AI338" s="62" t="n">
        <f aca="false">W338/U338</f>
        <v>0.0192333837343701</v>
      </c>
      <c r="AJ338" s="62" t="n">
        <f aca="false">EXP((((AI338-AI$343)/AI$344+2)/4-1.9)^3)</f>
        <v>0.0103265460974581</v>
      </c>
      <c r="AK338" s="62" t="n">
        <f aca="false">Z338/U338</f>
        <v>0.0692401814437323</v>
      </c>
      <c r="AL338" s="62" t="n">
        <f aca="false">EXP((((AK338-AK$343)/AK$344+2)/4-1.9)^3)</f>
        <v>0.00972247667080916</v>
      </c>
      <c r="AM338" s="62" t="n">
        <f aca="false">0.01*AD338+0.15*AF338+0.24*AH338+0.25*AJ338+0.35*AL338</f>
        <v>0.102111422456004</v>
      </c>
      <c r="AO338" s="54" t="n">
        <f aca="false">0.01*AD338/$AM$343</f>
        <v>0.00012200711588127</v>
      </c>
      <c r="AP338" s="53" t="n">
        <f aca="false">AO338*$J$343</f>
        <v>950.24839580645</v>
      </c>
      <c r="AQ338" s="54" t="n">
        <f aca="false">0.15*AF338/$AM$343</f>
        <v>0.0264721148013048</v>
      </c>
      <c r="AR338" s="53" t="n">
        <f aca="false">AQ338*$J$343</f>
        <v>206177.192550174</v>
      </c>
      <c r="AS338" s="54" t="n">
        <f aca="false">0.24*AH338/$AM$343</f>
        <v>0.00722626063190946</v>
      </c>
      <c r="AT338" s="53" t="n">
        <f aca="false">AS338*$J$343</f>
        <v>56281.492465026</v>
      </c>
      <c r="AU338" s="54" t="n">
        <f aca="false">0.25*AJ338/$AM$343</f>
        <v>0.0009082984836823</v>
      </c>
      <c r="AV338" s="53" t="n">
        <f aca="false">AU338*$J$343</f>
        <v>7074.25276630963</v>
      </c>
      <c r="AW338" s="54" t="n">
        <f aca="false">0.35*AL338/$AM$343</f>
        <v>0.00119723235902358</v>
      </c>
      <c r="AX338" s="53" t="n">
        <f aca="false">AW338*$J$343</f>
        <v>9324.60471958727</v>
      </c>
    </row>
    <row r="339" customFormat="false" ht="13.8" hidden="false" customHeight="false" outlineLevel="0" collapsed="false">
      <c r="A339" s="60" t="s">
        <v>100</v>
      </c>
      <c r="B339" s="53"/>
      <c r="C339" s="53"/>
      <c r="D339" s="53"/>
      <c r="E339" s="53"/>
      <c r="F339" s="53"/>
      <c r="G339" s="53"/>
      <c r="H339" s="53"/>
      <c r="I339" s="54" t="n">
        <f aca="false">AO339+AQ339+AS339+AU339+AW339</f>
        <v>0.0165697226224585</v>
      </c>
      <c r="J339" s="53" t="n">
        <f aca="false">ROUND(AP339+AR339+AT339+AV339+AX339,0)</f>
        <v>129053</v>
      </c>
      <c r="K339" s="54" t="n">
        <f aca="false">I339-DatosMinisterio!J339</f>
        <v>1.35308431126191E-016</v>
      </c>
      <c r="L339" s="53" t="n">
        <f aca="false">J339-DatosMinisterio!K339</f>
        <v>0</v>
      </c>
      <c r="M339" s="54" t="n">
        <f aca="false">P372/P$376</f>
        <v>0.0140678987132089</v>
      </c>
      <c r="N339" s="53" t="n">
        <f aca="false">ROUND((N$343*M339),0)</f>
        <v>2081780</v>
      </c>
      <c r="O339" s="53" t="n">
        <f aca="false">N339-DatosMinisterio!L339</f>
        <v>0</v>
      </c>
      <c r="P339" s="55" t="n">
        <f aca="false">N339+J339</f>
        <v>2210833</v>
      </c>
      <c r="Q339" s="53" t="n">
        <f aca="false">P339-DatosMinisterio!M339</f>
        <v>0</v>
      </c>
      <c r="S339" s="55" t="n">
        <f aca="false">B339+DatosMinisterio!B339</f>
        <v>4440</v>
      </c>
      <c r="T339" s="55" t="n">
        <f aca="false">C339+DatosMinisterio!C339</f>
        <v>30</v>
      </c>
      <c r="U339" s="55" t="n">
        <f aca="false">D339+DatosMinisterio!D339</f>
        <v>239.819153568538</v>
      </c>
      <c r="V339" s="55" t="n">
        <f aca="false">E339+DatosMinisterio!E339</f>
        <v>133.231292517007</v>
      </c>
      <c r="W339" s="55" t="n">
        <f aca="false">F339+DatosMinisterio!F339</f>
        <v>30</v>
      </c>
      <c r="X339" s="55" t="n">
        <f aca="false">G339+DatosMinisterio!G339</f>
        <v>47</v>
      </c>
      <c r="Y339" s="55" t="n">
        <f aca="false">H339+DatosMinisterio!H339</f>
        <v>1</v>
      </c>
      <c r="Z339" s="55" t="n">
        <f aca="false">X339+0.33*Y339</f>
        <v>47.33</v>
      </c>
      <c r="AC339" s="61" t="n">
        <f aca="false">IF(T339&gt;0,S339/T339,0)</f>
        <v>148</v>
      </c>
      <c r="AD339" s="62" t="n">
        <f aca="false">EXP((((AC339-AC$343)/AC$344+2)/4-1.9)^3)</f>
        <v>0.0299632889930916</v>
      </c>
      <c r="AE339" s="63" t="n">
        <f aca="false">S339/U339</f>
        <v>18.5139507580286</v>
      </c>
      <c r="AF339" s="62" t="n">
        <f aca="false">EXP((((AE339-AE$343)/AE$344+2)/4-1.9)^3)</f>
        <v>0.0237834814737134</v>
      </c>
      <c r="AG339" s="62" t="n">
        <f aca="false">V339/U339</f>
        <v>0.555549006551434</v>
      </c>
      <c r="AH339" s="62" t="n">
        <f aca="false">EXP((((AG339-AG$343)/AG$344+2)/4-1.9)^3)</f>
        <v>0.0508347998109358</v>
      </c>
      <c r="AI339" s="62" t="n">
        <f aca="false">W339/U339</f>
        <v>0.125094261878571</v>
      </c>
      <c r="AJ339" s="62" t="n">
        <f aca="false">EXP((((AI339-AI$343)/AI$344+2)/4-1.9)^3)</f>
        <v>0.0784892535123826</v>
      </c>
      <c r="AK339" s="62" t="n">
        <f aca="false">Z339/U339</f>
        <v>0.197357047157093</v>
      </c>
      <c r="AL339" s="62" t="n">
        <f aca="false">EXP((((AK339-AK$343)/AK$344+2)/4-1.9)^3)</f>
        <v>0.0325883789931964</v>
      </c>
      <c r="AM339" s="62" t="n">
        <f aca="false">0.01*AD339+0.15*AF339+0.24*AH339+0.25*AJ339+0.35*AL339</f>
        <v>0.0470957530913269</v>
      </c>
      <c r="AO339" s="54" t="n">
        <f aca="false">0.01*AD339/$AM$343</f>
        <v>0.000105419991163391</v>
      </c>
      <c r="AP339" s="53" t="n">
        <f aca="false">AO339*$J$343</f>
        <v>821.060122316362</v>
      </c>
      <c r="AQ339" s="54" t="n">
        <f aca="false">0.15*AF339/$AM$343</f>
        <v>0.00125516314682858</v>
      </c>
      <c r="AR339" s="53" t="n">
        <f aca="false">AQ339*$J$343</f>
        <v>9775.79674869056</v>
      </c>
      <c r="AS339" s="54" t="n">
        <f aca="false">0.24*AH339/$AM$343</f>
        <v>0.00429245599688113</v>
      </c>
      <c r="AT339" s="53" t="n">
        <f aca="false">AS339*$J$343</f>
        <v>33431.6518806608</v>
      </c>
      <c r="AU339" s="54" t="n">
        <f aca="false">0.25*AJ339/$AM$343</f>
        <v>0.00690372843715879</v>
      </c>
      <c r="AV339" s="53" t="n">
        <f aca="false">AU339*$J$343</f>
        <v>53769.4611097728</v>
      </c>
      <c r="AW339" s="54" t="n">
        <f aca="false">0.35*AL339/$AM$343</f>
        <v>0.00401295505042665</v>
      </c>
      <c r="AX339" s="53" t="n">
        <f aca="false">AW339*$J$343</f>
        <v>31254.7679827313</v>
      </c>
    </row>
    <row r="340" customFormat="false" ht="13.8" hidden="false" customHeight="false" outlineLevel="0" collapsed="false">
      <c r="A340" s="60" t="s">
        <v>101</v>
      </c>
      <c r="B340" s="53"/>
      <c r="C340" s="53"/>
      <c r="D340" s="53"/>
      <c r="E340" s="53"/>
      <c r="F340" s="53"/>
      <c r="G340" s="53"/>
      <c r="H340" s="53"/>
      <c r="I340" s="54" t="n">
        <f aca="false">AO340+AQ340+AS340+AU340+AW340</f>
        <v>0.0165236228076641</v>
      </c>
      <c r="J340" s="53" t="n">
        <f aca="false">ROUND(AP340+AR340+AT340+AV340+AX340,0)</f>
        <v>128694</v>
      </c>
      <c r="K340" s="54" t="n">
        <f aca="false">I340-DatosMinisterio!J340</f>
        <v>2.1163626406917E-016</v>
      </c>
      <c r="L340" s="53" t="n">
        <f aca="false">J340-DatosMinisterio!K340</f>
        <v>0</v>
      </c>
      <c r="M340" s="54" t="n">
        <f aca="false">P373/P$376</f>
        <v>0.00893124686478665</v>
      </c>
      <c r="N340" s="53" t="n">
        <f aca="false">ROUND((N$343*M340),0)</f>
        <v>1321654</v>
      </c>
      <c r="O340" s="53" t="n">
        <f aca="false">N340-DatosMinisterio!L340</f>
        <v>-1</v>
      </c>
      <c r="P340" s="55" t="n">
        <f aca="false">N340+J340</f>
        <v>1450348</v>
      </c>
      <c r="Q340" s="53" t="n">
        <f aca="false">P340-DatosMinisterio!M340</f>
        <v>-1</v>
      </c>
      <c r="S340" s="55" t="n">
        <f aca="false">B340+DatosMinisterio!B340</f>
        <v>5486</v>
      </c>
      <c r="T340" s="55" t="n">
        <f aca="false">C340+DatosMinisterio!C340</f>
        <v>23</v>
      </c>
      <c r="U340" s="55" t="n">
        <f aca="false">D340+DatosMinisterio!D340</f>
        <v>258.822455817386</v>
      </c>
      <c r="V340" s="55" t="n">
        <f aca="false">E340+DatosMinisterio!E340</f>
        <v>165.686092181023</v>
      </c>
      <c r="W340" s="55" t="n">
        <f aca="false">F340+DatosMinisterio!F340</f>
        <v>6</v>
      </c>
      <c r="X340" s="55" t="n">
        <f aca="false">G340+DatosMinisterio!G340</f>
        <v>19</v>
      </c>
      <c r="Y340" s="55" t="n">
        <f aca="false">H340+DatosMinisterio!H340</f>
        <v>8</v>
      </c>
      <c r="Z340" s="55" t="n">
        <f aca="false">X340+0.33*Y340</f>
        <v>21.64</v>
      </c>
      <c r="AC340" s="61" t="n">
        <f aca="false">IF(T340&gt;0,S340/T340,0)</f>
        <v>238.521739130435</v>
      </c>
      <c r="AD340" s="62" t="n">
        <f aca="false">EXP((((AC340-AC$343)/AC$344+2)/4-1.9)^3)</f>
        <v>0.141830864936044</v>
      </c>
      <c r="AE340" s="63" t="n">
        <f aca="false">S340/U340</f>
        <v>21.1959970114443</v>
      </c>
      <c r="AF340" s="62" t="n">
        <f aca="false">EXP((((AE340-AE$343)/AE$344+2)/4-1.9)^3)</f>
        <v>0.0502453308746969</v>
      </c>
      <c r="AG340" s="62" t="n">
        <f aca="false">V340/U340</f>
        <v>0.640153466042081</v>
      </c>
      <c r="AH340" s="62" t="n">
        <f aca="false">EXP((((AG340-AG$343)/AG$344+2)/4-1.9)^3)</f>
        <v>0.130161743848904</v>
      </c>
      <c r="AI340" s="62" t="n">
        <f aca="false">W340/U340</f>
        <v>0.0231819143398954</v>
      </c>
      <c r="AJ340" s="62" t="n">
        <f aca="false">EXP((((AI340-AI$343)/AI$344+2)/4-1.9)^3)</f>
        <v>0.0113014840033501</v>
      </c>
      <c r="AK340" s="62" t="n">
        <f aca="false">Z340/U340</f>
        <v>0.0836094377192227</v>
      </c>
      <c r="AL340" s="62" t="n">
        <f aca="false">EXP((((AK340-AK$343)/AK$344+2)/4-1.9)^3)</f>
        <v>0.0112726480304607</v>
      </c>
      <c r="AM340" s="62" t="n">
        <f aca="false">0.01*AD340+0.15*AF340+0.24*AH340+0.25*AJ340+0.35*AL340</f>
        <v>0.0469647246158006</v>
      </c>
      <c r="AO340" s="54" t="n">
        <f aca="false">0.01*AD340/$AM$343</f>
        <v>0.000499004249223148</v>
      </c>
      <c r="AP340" s="53" t="n">
        <f aca="false">AO340*$J$343</f>
        <v>3886.47812793426</v>
      </c>
      <c r="AQ340" s="54" t="n">
        <f aca="false">0.15*AF340/$AM$343</f>
        <v>0.00265167602496848</v>
      </c>
      <c r="AR340" s="53" t="n">
        <f aca="false">AQ340*$J$343</f>
        <v>20652.4912151582</v>
      </c>
      <c r="AS340" s="54" t="n">
        <f aca="false">0.24*AH340/$AM$343</f>
        <v>0.0109907693160334</v>
      </c>
      <c r="AT340" s="53" t="n">
        <f aca="false">AS340*$J$343</f>
        <v>85601.2441225385</v>
      </c>
      <c r="AU340" s="54" t="n">
        <f aca="false">0.25*AJ340/$AM$343</f>
        <v>0.000994051707775694</v>
      </c>
      <c r="AV340" s="53" t="n">
        <f aca="false">AU340*$J$343</f>
        <v>7742.13892230463</v>
      </c>
      <c r="AW340" s="54" t="n">
        <f aca="false">0.35*AL340/$AM$343</f>
        <v>0.00138812150966342</v>
      </c>
      <c r="AX340" s="53" t="n">
        <f aca="false">AW340*$J$343</f>
        <v>10811.3385700037</v>
      </c>
    </row>
    <row r="341" customFormat="false" ht="13.8" hidden="false" customHeight="false" outlineLevel="0" collapsed="false">
      <c r="A341" s="60" t="s">
        <v>102</v>
      </c>
      <c r="B341" s="53"/>
      <c r="C341" s="53"/>
      <c r="D341" s="53"/>
      <c r="E341" s="53"/>
      <c r="F341" s="53"/>
      <c r="G341" s="53"/>
      <c r="H341" s="53"/>
      <c r="I341" s="54" t="n">
        <f aca="false">AO341+AQ341+AS341+AU341+AW341</f>
        <v>0.0117478297237268</v>
      </c>
      <c r="J341" s="53" t="n">
        <f aca="false">ROUND(AP341+AR341+AT341+AV341+AX341,0)</f>
        <v>91498</v>
      </c>
      <c r="K341" s="54" t="n">
        <f aca="false">I341-DatosMinisterio!J341</f>
        <v>0</v>
      </c>
      <c r="L341" s="53" t="n">
        <f aca="false">J341-DatosMinisterio!K341</f>
        <v>0</v>
      </c>
      <c r="M341" s="54" t="n">
        <f aca="false">P374/P$376</f>
        <v>0.00530516081010488</v>
      </c>
      <c r="N341" s="53" t="n">
        <f aca="false">ROUND((N$343*M341),0)</f>
        <v>785062</v>
      </c>
      <c r="O341" s="53" t="n">
        <f aca="false">N341-DatosMinisterio!L341</f>
        <v>-2</v>
      </c>
      <c r="P341" s="55" t="n">
        <f aca="false">N341+J341</f>
        <v>876560</v>
      </c>
      <c r="Q341" s="53" t="n">
        <f aca="false">P341-DatosMinisterio!M341</f>
        <v>-2</v>
      </c>
      <c r="S341" s="55" t="n">
        <f aca="false">B341+DatosMinisterio!B341</f>
        <v>5611</v>
      </c>
      <c r="T341" s="55" t="n">
        <f aca="false">C341+DatosMinisterio!C341</f>
        <v>43</v>
      </c>
      <c r="U341" s="55" t="n">
        <f aca="false">D341+DatosMinisterio!D341</f>
        <v>290.488241531169</v>
      </c>
      <c r="V341" s="55" t="n">
        <f aca="false">E341+DatosMinisterio!E341</f>
        <v>145.793177558199</v>
      </c>
      <c r="W341" s="55" t="n">
        <f aca="false">F341+DatosMinisterio!F341</f>
        <v>31</v>
      </c>
      <c r="X341" s="55" t="n">
        <f aca="false">G341+DatosMinisterio!G341</f>
        <v>45</v>
      </c>
      <c r="Y341" s="55" t="n">
        <f aca="false">H341+DatosMinisterio!H341</f>
        <v>4</v>
      </c>
      <c r="Z341" s="55" t="n">
        <f aca="false">X341+0.33*Y341</f>
        <v>46.32</v>
      </c>
      <c r="AC341" s="61" t="n">
        <f aca="false">IF(T341&gt;0,S341/T341,0)</f>
        <v>130.488372093023</v>
      </c>
      <c r="AD341" s="62" t="n">
        <f aca="false">EXP((((AC341-AC$343)/AC$344+2)/4-1.9)^3)</f>
        <v>0.0206243339366706</v>
      </c>
      <c r="AE341" s="63" t="n">
        <f aca="false">S341/U341</f>
        <v>19.3157560196733</v>
      </c>
      <c r="AF341" s="62" t="n">
        <f aca="false">EXP((((AE341-AE$343)/AE$344+2)/4-1.9)^3)</f>
        <v>0.0300930906772453</v>
      </c>
      <c r="AG341" s="62" t="n">
        <f aca="false">V341/U341</f>
        <v>0.501890117099819</v>
      </c>
      <c r="AH341" s="62" t="n">
        <f aca="false">EXP((((AG341-AG$343)/AG$344+2)/4-1.9)^3)</f>
        <v>0.0246201695957768</v>
      </c>
      <c r="AI341" s="62" t="n">
        <f aca="false">W341/U341</f>
        <v>0.106716884086593</v>
      </c>
      <c r="AJ341" s="62" t="n">
        <f aca="false">EXP((((AI341-AI$343)/AI$344+2)/4-1.9)^3)</f>
        <v>0.0583321944094322</v>
      </c>
      <c r="AK341" s="62" t="n">
        <f aca="false">Z341/U341</f>
        <v>0.159455679706161</v>
      </c>
      <c r="AL341" s="62" t="n">
        <f aca="false">EXP((((AK341-AK$343)/AK$344+2)/4-1.9)^3)</f>
        <v>0.0233671376890119</v>
      </c>
      <c r="AM341" s="62" t="n">
        <f aca="false">0.01*AD341+0.15*AF341+0.24*AH341+0.25*AJ341+0.35*AL341</f>
        <v>0.0333905944374522</v>
      </c>
      <c r="AO341" s="54" t="n">
        <f aca="false">0.01*AD341/$AM$343</f>
        <v>7.25626983691922E-005</v>
      </c>
      <c r="AP341" s="53" t="n">
        <f aca="false">AO341*$J$343</f>
        <v>565.152181679408</v>
      </c>
      <c r="AQ341" s="54" t="n">
        <f aca="false">0.15*AF341/$AM$343</f>
        <v>0.0015881500962757</v>
      </c>
      <c r="AR341" s="53" t="n">
        <f aca="false">AQ341*$J$343</f>
        <v>12369.2546158901</v>
      </c>
      <c r="AS341" s="54" t="n">
        <f aca="false">0.24*AH341/$AM$343</f>
        <v>0.00207891041213244</v>
      </c>
      <c r="AT341" s="53" t="n">
        <f aca="false">AS341*$J$343</f>
        <v>16191.5251408499</v>
      </c>
      <c r="AU341" s="54" t="n">
        <f aca="false">0.25*AJ341/$AM$343</f>
        <v>0.00513076136318126</v>
      </c>
      <c r="AV341" s="53" t="n">
        <f aca="false">AU341*$J$343</f>
        <v>39960.7655620123</v>
      </c>
      <c r="AW341" s="54" t="n">
        <f aca="false">0.35*AL341/$AM$343</f>
        <v>0.00287744515376823</v>
      </c>
      <c r="AX341" s="53" t="n">
        <f aca="false">AW341*$J$343</f>
        <v>22410.8866244338</v>
      </c>
    </row>
    <row r="342" customFormat="false" ht="13.8" hidden="false" customHeight="false" outlineLevel="0" collapsed="false">
      <c r="A342" s="64" t="s">
        <v>103</v>
      </c>
      <c r="B342" s="66"/>
      <c r="C342" s="66"/>
      <c r="D342" s="66"/>
      <c r="E342" s="66"/>
      <c r="F342" s="66"/>
      <c r="G342" s="66"/>
      <c r="H342" s="66"/>
      <c r="I342" s="65" t="n">
        <f aca="false">AO342+AQ342+AS342+AU342+AW342</f>
        <v>0.00808755770239544</v>
      </c>
      <c r="J342" s="66" t="n">
        <f aca="false">ROUND(AP342+AR342+AT342+AV342+AX342,0)</f>
        <v>62990</v>
      </c>
      <c r="K342" s="54" t="n">
        <f aca="false">I342-DatosMinisterio!J342</f>
        <v>-4.68375338513738E-017</v>
      </c>
      <c r="L342" s="53" t="n">
        <f aca="false">J342-DatosMinisterio!K342</f>
        <v>0</v>
      </c>
      <c r="M342" s="54" t="n">
        <f aca="false">P375/P$376</f>
        <v>0.00652865789336463</v>
      </c>
      <c r="N342" s="53" t="n">
        <f aca="false">ROUND((N$343*M342),0)</f>
        <v>966117</v>
      </c>
      <c r="O342" s="53" t="n">
        <f aca="false">N342-DatosMinisterio!L342</f>
        <v>0</v>
      </c>
      <c r="P342" s="55" t="n">
        <f aca="false">N342+J342</f>
        <v>1029107</v>
      </c>
      <c r="Q342" s="53" t="n">
        <f aca="false">P342-DatosMinisterio!M342</f>
        <v>0</v>
      </c>
      <c r="S342" s="67" t="n">
        <f aca="false">B342+DatosMinisterio!B342</f>
        <v>6627</v>
      </c>
      <c r="T342" s="67" t="n">
        <f aca="false">C342+DatosMinisterio!C342</f>
        <v>29</v>
      </c>
      <c r="U342" s="67" t="n">
        <f aca="false">D342+DatosMinisterio!D342</f>
        <v>324.498062071982</v>
      </c>
      <c r="V342" s="67" t="n">
        <f aca="false">E342+DatosMinisterio!E342</f>
        <v>168.024227795023</v>
      </c>
      <c r="W342" s="67" t="n">
        <f aca="false">F342+DatosMinisterio!F342</f>
        <v>9</v>
      </c>
      <c r="X342" s="67" t="n">
        <f aca="false">G342+DatosMinisterio!G342</f>
        <v>34</v>
      </c>
      <c r="Y342" s="67" t="n">
        <f aca="false">H342+DatosMinisterio!H342</f>
        <v>4</v>
      </c>
      <c r="Z342" s="67" t="n">
        <f aca="false">X342+0.33*Y342</f>
        <v>35.32</v>
      </c>
      <c r="AC342" s="61" t="n">
        <f aca="false">IF(T342&gt;0,S342/T342,0)</f>
        <v>228.51724137931</v>
      </c>
      <c r="AD342" s="62" t="n">
        <f aca="false">EXP((((AC342-AC$343)/AC$344+2)/4-1.9)^3)</f>
        <v>0.122941337053117</v>
      </c>
      <c r="AE342" s="63" t="n">
        <f aca="false">S342/U342</f>
        <v>20.4223099444272</v>
      </c>
      <c r="AF342" s="62" t="n">
        <f aca="false">EXP((((AE342-AE$343)/AE$344+2)/4-1.9)^3)</f>
        <v>0.0409566979068959</v>
      </c>
      <c r="AG342" s="62" t="n">
        <f aca="false">V342/U342</f>
        <v>0.517797322801117</v>
      </c>
      <c r="AH342" s="62" t="n">
        <f aca="false">EXP((((AG342-AG$343)/AG$344+2)/4-1.9)^3)</f>
        <v>0.0308618444720003</v>
      </c>
      <c r="AI342" s="62" t="n">
        <f aca="false">W342/U342</f>
        <v>0.0277351425229885</v>
      </c>
      <c r="AJ342" s="62" t="n">
        <f aca="false">EXP((((AI342-AI$343)/AI$344+2)/4-1.9)^3)</f>
        <v>0.0125219626348166</v>
      </c>
      <c r="AK342" s="62" t="n">
        <f aca="false">Z342/U342</f>
        <v>0.108845025990217</v>
      </c>
      <c r="AL342" s="62" t="n">
        <f aca="false">EXP((((AK342-AK$343)/AK$344+2)/4-1.9)^3)</f>
        <v>0.0145052385993102</v>
      </c>
      <c r="AM342" s="62" t="n">
        <f aca="false">0.01*AD342+0.15*AF342+0.24*AH342+0.25*AJ342+0.35*AL342</f>
        <v>0.0229870848983084</v>
      </c>
      <c r="AO342" s="54" t="n">
        <f aca="false">0.01*AD342/$AM$343</f>
        <v>0.000432545127764287</v>
      </c>
      <c r="AP342" s="53" t="n">
        <f aca="false">AO342*$J$343</f>
        <v>3368.86345360294</v>
      </c>
      <c r="AQ342" s="54" t="n">
        <f aca="false">0.15*AF342/$AM$343</f>
        <v>0.00216147235993792</v>
      </c>
      <c r="AR342" s="53" t="n">
        <f aca="false">AQ342*$J$343</f>
        <v>16834.5561467886</v>
      </c>
      <c r="AS342" s="54" t="n">
        <f aca="false">0.24*AH342/$AM$343</f>
        <v>0.00260595320275369</v>
      </c>
      <c r="AT342" s="53" t="n">
        <f aca="false">AS342*$J$343</f>
        <v>20296.3805231914</v>
      </c>
      <c r="AU342" s="54" t="n">
        <f aca="false">0.25*AJ342/$AM$343</f>
        <v>0.0011014021112761</v>
      </c>
      <c r="AV342" s="53" t="n">
        <f aca="false">AU342*$J$343</f>
        <v>8578.23399740422</v>
      </c>
      <c r="AW342" s="54" t="n">
        <f aca="false">0.35*AL342/$AM$343</f>
        <v>0.00178618490066345</v>
      </c>
      <c r="AX342" s="53" t="n">
        <f aca="false">AW342*$J$343</f>
        <v>13911.6421547156</v>
      </c>
    </row>
    <row r="343" customFormat="false" ht="13.8" hidden="false" customHeight="false" outlineLevel="0" collapsed="false">
      <c r="A343" s="71" t="s">
        <v>49</v>
      </c>
      <c r="B343" s="74"/>
      <c r="C343" s="74"/>
      <c r="D343" s="74"/>
      <c r="E343" s="74"/>
      <c r="F343" s="74"/>
      <c r="G343" s="74"/>
      <c r="H343" s="74"/>
      <c r="I343" s="76" t="n">
        <f aca="false">SUM(I316:I342)</f>
        <v>1</v>
      </c>
      <c r="J343" s="74" t="n">
        <f aca="false">DatosMinisterio!K343</f>
        <v>7788467</v>
      </c>
      <c r="K343" s="72" t="n">
        <f aca="false">I343-DatosMinisterio!J343</f>
        <v>0</v>
      </c>
      <c r="L343" s="74" t="n">
        <f aca="false">J343-DatosMinisterio!K343</f>
        <v>0</v>
      </c>
      <c r="M343" s="72"/>
      <c r="N343" s="74" t="n">
        <f aca="false">DatosMinisterio!L343</f>
        <v>147980875</v>
      </c>
      <c r="O343" s="74"/>
      <c r="P343" s="76" t="n">
        <f aca="false">DatosMinisterio!M343</f>
        <v>155769342</v>
      </c>
      <c r="Q343" s="74"/>
      <c r="S343" s="76"/>
      <c r="T343" s="76"/>
      <c r="U343" s="76"/>
      <c r="V343" s="76"/>
      <c r="W343" s="76"/>
      <c r="X343" s="76"/>
      <c r="Y343" s="76"/>
      <c r="Z343" s="76"/>
      <c r="AB343" s="77" t="s">
        <v>225</v>
      </c>
      <c r="AC343" s="77" t="n">
        <f aca="false">AVERAGE(AC318:AC342)</f>
        <v>188.123271802464</v>
      </c>
      <c r="AD343" s="76"/>
      <c r="AE343" s="77" t="n">
        <f aca="false">AVERAGE(AE318:AE342)</f>
        <v>22.1788346786414</v>
      </c>
      <c r="AF343" s="76"/>
      <c r="AG343" s="79" t="n">
        <f aca="false">AVERAGE(AG318:AG342)</f>
        <v>0.574814252042055</v>
      </c>
      <c r="AH343" s="76"/>
      <c r="AI343" s="79" t="n">
        <f aca="false">AVERAGE(AI318:AI342)</f>
        <v>0.112612496866693</v>
      </c>
      <c r="AJ343" s="76"/>
      <c r="AK343" s="79" t="n">
        <f aca="false">AVERAGE(AK318:AK342)</f>
        <v>0.283237611825261</v>
      </c>
      <c r="AL343" s="76"/>
      <c r="AM343" s="79" t="n">
        <f aca="false">SUM(AM318:AM342)</f>
        <v>2.84227769917485</v>
      </c>
      <c r="AO343" s="72" t="n">
        <f aca="false">SUM(AO316:AO342)</f>
        <v>0.00979008313852654</v>
      </c>
      <c r="AP343" s="74" t="n">
        <f aca="false">SUM(AP316:AP342)</f>
        <v>76249.7394516704</v>
      </c>
      <c r="AQ343" s="72" t="n">
        <f aca="false">SUM(AQ316:AQ342)</f>
        <v>0.149060141501742</v>
      </c>
      <c r="AR343" s="74" t="n">
        <f aca="false">SUM(AR316:AR342)</f>
        <v>1160949.99310165</v>
      </c>
      <c r="AS343" s="72" t="n">
        <f aca="false">SUM(AS316:AS342)</f>
        <v>0.234050825626287</v>
      </c>
      <c r="AT343" s="74" t="n">
        <f aca="false">SUM(AT316:AT342)</f>
        <v>1822897.13171309</v>
      </c>
      <c r="AU343" s="72" t="n">
        <f aca="false">SUM(AU316:AU342)</f>
        <v>0.254521904557435</v>
      </c>
      <c r="AV343" s="74" t="n">
        <f aca="false">SUM(AV316:AV342)</f>
        <v>1982335.45442273</v>
      </c>
      <c r="AW343" s="72" t="n">
        <f aca="false">SUM(AW316:AW342)</f>
        <v>0.35257704517601</v>
      </c>
      <c r="AX343" s="74" t="n">
        <f aca="false">SUM(AX316:AX342)</f>
        <v>2746034.68131086</v>
      </c>
    </row>
    <row r="344" customFormat="false" ht="13.8" hidden="false" customHeight="false" outlineLevel="0" collapsed="false">
      <c r="A344" s="31" t="s">
        <v>50</v>
      </c>
      <c r="I344" s="25"/>
      <c r="S344" s="25"/>
      <c r="T344" s="25"/>
      <c r="U344" s="25"/>
      <c r="V344" s="25"/>
      <c r="W344" s="25"/>
      <c r="X344" s="25"/>
      <c r="Y344" s="25"/>
      <c r="Z344" s="25"/>
      <c r="AB344" s="77" t="s">
        <v>226</v>
      </c>
      <c r="AC344" s="77" t="n">
        <f aca="false">_xlfn.STDEV.P(AC318:AC342)</f>
        <v>83.9968510179745</v>
      </c>
      <c r="AD344" s="76"/>
      <c r="AE344" s="77" t="n">
        <f aca="false">_xlfn.STDEV.P(AE318:AE342)</f>
        <v>6.02527161252568</v>
      </c>
      <c r="AF344" s="76"/>
      <c r="AG344" s="79" t="n">
        <f aca="false">_xlfn.STDEV.P(AG318:AG342)</f>
        <v>0.123798399444781</v>
      </c>
      <c r="AH344" s="76"/>
      <c r="AI344" s="79" t="n">
        <f aca="false">_xlfn.STDEV.P(AI318:AI342)</f>
        <v>0.0898402207733681</v>
      </c>
      <c r="AJ344" s="76"/>
      <c r="AK344" s="79" t="n">
        <f aca="false">_xlfn.STDEV.P(AK318:AK342)</f>
        <v>0.200290523719095</v>
      </c>
      <c r="AL344" s="76"/>
      <c r="AM344" s="79"/>
    </row>
    <row r="345" customFormat="false" ht="13.8" hidden="false" customHeight="false" outlineLevel="0" collapsed="false">
      <c r="A345" s="31" t="s">
        <v>51</v>
      </c>
      <c r="I345" s="25"/>
      <c r="S345" s="25"/>
      <c r="T345" s="25"/>
      <c r="U345" s="25"/>
      <c r="V345" s="25"/>
      <c r="W345" s="25"/>
      <c r="X345" s="25"/>
      <c r="Y345" s="25"/>
      <c r="Z345" s="25"/>
    </row>
    <row r="346" customFormat="false" ht="13.8" hidden="false" customHeight="false" outlineLevel="0" collapsed="false">
      <c r="I346" s="25"/>
      <c r="S346" s="25"/>
      <c r="T346" s="25"/>
      <c r="U346" s="25"/>
      <c r="V346" s="25"/>
      <c r="W346" s="25"/>
      <c r="X346" s="25"/>
      <c r="Y346" s="25"/>
      <c r="Z346" s="25"/>
    </row>
    <row r="347" customFormat="false" ht="13.8" hidden="false" customHeight="false" outlineLevel="0" collapsed="false">
      <c r="A347" s="40" t="s">
        <v>140</v>
      </c>
      <c r="B347" s="90"/>
      <c r="C347" s="90"/>
      <c r="D347" s="90"/>
      <c r="E347" s="90"/>
      <c r="F347" s="90"/>
      <c r="G347" s="90"/>
      <c r="H347" s="90"/>
      <c r="I347" s="40"/>
      <c r="J347" s="40"/>
      <c r="S347" s="40"/>
      <c r="T347" s="40"/>
      <c r="U347" s="40"/>
      <c r="V347" s="40"/>
      <c r="W347" s="40"/>
      <c r="X347" s="40"/>
      <c r="Y347" s="40"/>
      <c r="Z347" s="40"/>
    </row>
    <row r="348" customFormat="false" ht="13.8" hidden="false" customHeight="false" outlineLevel="0" collapsed="false">
      <c r="A348" s="40" t="s">
        <v>159</v>
      </c>
      <c r="B348" s="40"/>
      <c r="C348" s="40"/>
      <c r="D348" s="40"/>
      <c r="E348" s="40"/>
      <c r="F348" s="40"/>
      <c r="G348" s="40"/>
      <c r="H348" s="40"/>
      <c r="I348" s="40"/>
      <c r="J348" s="40"/>
      <c r="S348" s="40"/>
      <c r="T348" s="40"/>
      <c r="U348" s="40"/>
      <c r="V348" s="40"/>
      <c r="W348" s="40"/>
      <c r="X348" s="40"/>
      <c r="Y348" s="40"/>
      <c r="Z348" s="40"/>
    </row>
    <row r="349" customFormat="false" ht="15.8" hidden="false" customHeight="true" outlineLevel="0" collapsed="false">
      <c r="A349" s="41" t="s">
        <v>8</v>
      </c>
      <c r="B349" s="91" t="s">
        <v>206</v>
      </c>
      <c r="C349" s="91"/>
      <c r="D349" s="91"/>
      <c r="E349" s="91"/>
      <c r="F349" s="91"/>
      <c r="G349" s="91"/>
      <c r="H349" s="91"/>
      <c r="I349" s="41" t="s">
        <v>10</v>
      </c>
      <c r="J349" s="43" t="s">
        <v>11</v>
      </c>
      <c r="K349" s="44" t="s">
        <v>207</v>
      </c>
      <c r="L349" s="43" t="s">
        <v>208</v>
      </c>
      <c r="M349" s="44" t="s">
        <v>209</v>
      </c>
      <c r="N349" s="43" t="s">
        <v>12</v>
      </c>
      <c r="O349" s="43" t="s">
        <v>210</v>
      </c>
      <c r="P349" s="41" t="s">
        <v>211</v>
      </c>
      <c r="Q349" s="43" t="s">
        <v>212</v>
      </c>
      <c r="S349" s="45" t="s">
        <v>206</v>
      </c>
      <c r="T349" s="45"/>
      <c r="U349" s="45"/>
      <c r="V349" s="45"/>
      <c r="W349" s="45"/>
      <c r="X349" s="45"/>
      <c r="Y349" s="45"/>
      <c r="Z349" s="45"/>
      <c r="AC349" s="46" t="s">
        <v>214</v>
      </c>
      <c r="AD349" s="46"/>
      <c r="AE349" s="46" t="s">
        <v>215</v>
      </c>
      <c r="AF349" s="46"/>
      <c r="AG349" s="46" t="s">
        <v>216</v>
      </c>
      <c r="AH349" s="46"/>
      <c r="AI349" s="46" t="s">
        <v>217</v>
      </c>
      <c r="AJ349" s="46"/>
      <c r="AK349" s="46" t="s">
        <v>218</v>
      </c>
      <c r="AL349" s="46"/>
      <c r="AM349" s="47" t="s">
        <v>219</v>
      </c>
      <c r="AO349" s="46" t="s">
        <v>214</v>
      </c>
      <c r="AP349" s="46"/>
      <c r="AQ349" s="46" t="s">
        <v>215</v>
      </c>
      <c r="AR349" s="46"/>
      <c r="AS349" s="46" t="s">
        <v>216</v>
      </c>
      <c r="AT349" s="46"/>
      <c r="AU349" s="46" t="s">
        <v>217</v>
      </c>
      <c r="AV349" s="46"/>
      <c r="AW349" s="47" t="s">
        <v>218</v>
      </c>
      <c r="AX349" s="47"/>
    </row>
    <row r="350" customFormat="false" ht="37.3" hidden="false" customHeight="false" outlineLevel="0" collapsed="false">
      <c r="A350" s="41"/>
      <c r="B350" s="92" t="s">
        <v>160</v>
      </c>
      <c r="C350" s="92" t="s">
        <v>161</v>
      </c>
      <c r="D350" s="92" t="s">
        <v>162</v>
      </c>
      <c r="E350" s="92" t="s">
        <v>163</v>
      </c>
      <c r="F350" s="92" t="s">
        <v>164</v>
      </c>
      <c r="G350" s="92" t="s">
        <v>165</v>
      </c>
      <c r="H350" s="92" t="s">
        <v>166</v>
      </c>
      <c r="I350" s="41"/>
      <c r="J350" s="43"/>
      <c r="K350" s="44"/>
      <c r="L350" s="43"/>
      <c r="M350" s="44"/>
      <c r="N350" s="43"/>
      <c r="O350" s="43"/>
      <c r="P350" s="41"/>
      <c r="Q350" s="43"/>
      <c r="S350" s="46" t="s">
        <v>160</v>
      </c>
      <c r="T350" s="46" t="s">
        <v>161</v>
      </c>
      <c r="U350" s="46" t="s">
        <v>162</v>
      </c>
      <c r="V350" s="46" t="s">
        <v>163</v>
      </c>
      <c r="W350" s="46" t="s">
        <v>164</v>
      </c>
      <c r="X350" s="46" t="s">
        <v>165</v>
      </c>
      <c r="Y350" s="46" t="s">
        <v>166</v>
      </c>
      <c r="Z350" s="41" t="s">
        <v>21</v>
      </c>
      <c r="AC350" s="46" t="s">
        <v>220</v>
      </c>
      <c r="AD350" s="46" t="s">
        <v>221</v>
      </c>
      <c r="AE350" s="46" t="s">
        <v>220</v>
      </c>
      <c r="AF350" s="46" t="s">
        <v>221</v>
      </c>
      <c r="AG350" s="46" t="s">
        <v>220</v>
      </c>
      <c r="AH350" s="46" t="s">
        <v>221</v>
      </c>
      <c r="AI350" s="46" t="s">
        <v>220</v>
      </c>
      <c r="AJ350" s="46" t="s">
        <v>221</v>
      </c>
      <c r="AK350" s="46" t="s">
        <v>220</v>
      </c>
      <c r="AL350" s="46" t="s">
        <v>221</v>
      </c>
      <c r="AM350" s="48" t="s">
        <v>222</v>
      </c>
      <c r="AO350" s="46" t="s">
        <v>223</v>
      </c>
      <c r="AP350" s="46" t="s">
        <v>224</v>
      </c>
      <c r="AQ350" s="46" t="s">
        <v>223</v>
      </c>
      <c r="AR350" s="46" t="s">
        <v>224</v>
      </c>
      <c r="AS350" s="46" t="s">
        <v>223</v>
      </c>
      <c r="AT350" s="46" t="s">
        <v>224</v>
      </c>
      <c r="AU350" s="46" t="s">
        <v>223</v>
      </c>
      <c r="AV350" s="46" t="s">
        <v>224</v>
      </c>
      <c r="AW350" s="46" t="s">
        <v>223</v>
      </c>
      <c r="AX350" s="48" t="s">
        <v>224</v>
      </c>
    </row>
    <row r="351" customFormat="false" ht="13.8" hidden="false" customHeight="false" outlineLevel="0" collapsed="false">
      <c r="A351" s="49" t="s">
        <v>22</v>
      </c>
      <c r="B351" s="52"/>
      <c r="C351" s="52"/>
      <c r="D351" s="52"/>
      <c r="E351" s="52"/>
      <c r="F351" s="52"/>
      <c r="G351" s="52"/>
      <c r="H351" s="52"/>
      <c r="I351" s="51" t="n">
        <f aca="false">AO351+AQ351+AS351+AU351+AW351</f>
        <v>0.155779277937187</v>
      </c>
      <c r="J351" s="52" t="n">
        <f aca="false">ROUND(AP351+AR351+AT351+AV351+AX351,0)</f>
        <v>1174523</v>
      </c>
      <c r="K351" s="51" t="n">
        <f aca="false">I351-DatosMinisterio!J351</f>
        <v>0</v>
      </c>
      <c r="L351" s="52" t="n">
        <f aca="false">J351-DatosMinisterio!K351</f>
        <v>1</v>
      </c>
      <c r="M351" s="54" t="n">
        <f aca="false">M384</f>
        <v>0.204540457826193</v>
      </c>
      <c r="N351" s="53" t="n">
        <f aca="false">ROUND((N$376*M351),0)</f>
        <v>29301138</v>
      </c>
      <c r="O351" s="53" t="n">
        <f aca="false">N351-DatosMinisterio!L351</f>
        <v>0</v>
      </c>
      <c r="P351" s="55" t="n">
        <f aca="false">N351+J351</f>
        <v>30475661</v>
      </c>
      <c r="Q351" s="53" t="n">
        <f aca="false">P351-DatosMinisterio!M351</f>
        <v>1</v>
      </c>
      <c r="S351" s="56" t="n">
        <f aca="false">B351+DatosMinisterio!B351</f>
        <v>24649</v>
      </c>
      <c r="T351" s="56" t="n">
        <f aca="false">C351+DatosMinisterio!C351</f>
        <v>65</v>
      </c>
      <c r="U351" s="56" t="n">
        <f aca="false">D351+DatosMinisterio!D351</f>
        <v>1835.18092424597</v>
      </c>
      <c r="V351" s="56" t="n">
        <f aca="false">E351+DatosMinisterio!E351</f>
        <v>1060.51046970052</v>
      </c>
      <c r="W351" s="56" t="n">
        <f aca="false">F351+DatosMinisterio!F351</f>
        <v>502</v>
      </c>
      <c r="X351" s="56" t="n">
        <f aca="false">G351+DatosMinisterio!G351</f>
        <v>1363</v>
      </c>
      <c r="Y351" s="56" t="n">
        <f aca="false">H351+DatosMinisterio!H351</f>
        <v>135</v>
      </c>
      <c r="Z351" s="56" t="n">
        <f aca="false">X351+0.33*Y351</f>
        <v>1407.55</v>
      </c>
      <c r="AC351" s="57" t="n">
        <f aca="false">IF(T351&gt;0,S351/T351,0)</f>
        <v>379.215384615385</v>
      </c>
      <c r="AD351" s="58" t="n">
        <f aca="false">EXP((((AC351-AC$376)/AC$377+2)/4-1.9)^3)</f>
        <v>0.546441088832671</v>
      </c>
      <c r="AE351" s="59" t="n">
        <f aca="false">S351/U351</f>
        <v>13.4313732637166</v>
      </c>
      <c r="AF351" s="58" t="n">
        <f aca="false">EXP((((AE351-AE$376)/AE$377+2)/4-1.9)^3)</f>
        <v>0.00926123546420298</v>
      </c>
      <c r="AG351" s="58" t="n">
        <f aca="false">V351/U351</f>
        <v>0.57787788423981</v>
      </c>
      <c r="AH351" s="58" t="n">
        <f aca="false">EXP((((AG351-AG$376)/AG$377+2)/4-1.9)^3)</f>
        <v>0.0752919475430739</v>
      </c>
      <c r="AI351" s="58" t="n">
        <f aca="false">W351/U351</f>
        <v>0.273542512003965</v>
      </c>
      <c r="AJ351" s="58" t="n">
        <f aca="false">EXP((((AI351-AI$376)/AI$377+2)/4-1.9)^3)</f>
        <v>0.62338986963573</v>
      </c>
      <c r="AK351" s="58" t="n">
        <f aca="false">Z351/U351</f>
        <v>0.766981599145777</v>
      </c>
      <c r="AL351" s="58" t="n">
        <f aca="false">EXP((((AK351-AK$376)/AK$377+2)/4-1.9)^3)</f>
        <v>0.603749591645993</v>
      </c>
      <c r="AM351" s="58" t="n">
        <f aca="false">0.01*AD351+0.15*AF351+0.24*AH351+0.25*AJ351+0.35*AL351</f>
        <v>0.392083488103325</v>
      </c>
      <c r="AO351" s="51" t="n">
        <f aca="false">AO384</f>
        <v>0.00193711218151395</v>
      </c>
      <c r="AP351" s="52" t="n">
        <f aca="false">AO351*$J$376</f>
        <v>14605.1652933613</v>
      </c>
      <c r="AQ351" s="51" t="n">
        <f aca="false">AQ384</f>
        <v>0.00044730541259881</v>
      </c>
      <c r="AR351" s="52" t="n">
        <f aca="false">AQ351*$J$376</f>
        <v>3372.53027984933</v>
      </c>
      <c r="AS351" s="51" t="n">
        <f aca="false">AS384</f>
        <v>0.00578956448710779</v>
      </c>
      <c r="AT351" s="52" t="n">
        <f aca="false">AS351*$J$376</f>
        <v>43651.3419913027</v>
      </c>
      <c r="AU351" s="51" t="n">
        <f aca="false">AU384</f>
        <v>0.0564108640193268</v>
      </c>
      <c r="AV351" s="52" t="n">
        <f aca="false">AU351*$J$376</f>
        <v>425318.678601094</v>
      </c>
      <c r="AW351" s="51" t="n">
        <f aca="false">AW384</f>
        <v>0.0911944318366396</v>
      </c>
      <c r="AX351" s="52" t="n">
        <f aca="false">AW351*$J$376</f>
        <v>687574.918747007</v>
      </c>
    </row>
    <row r="352" customFormat="false" ht="13.8" hidden="false" customHeight="false" outlineLevel="0" collapsed="false">
      <c r="A352" s="60" t="s">
        <v>23</v>
      </c>
      <c r="B352" s="53"/>
      <c r="C352" s="53"/>
      <c r="D352" s="53"/>
      <c r="E352" s="53"/>
      <c r="F352" s="53"/>
      <c r="G352" s="53"/>
      <c r="H352" s="53"/>
      <c r="I352" s="54" t="n">
        <f aca="false">AO352+AQ352+AS352+AU352+AW352</f>
        <v>0.119055386363082</v>
      </c>
      <c r="J352" s="53" t="n">
        <f aca="false">ROUND(AP352+AR352+AT352+AV352+AX352,0)</f>
        <v>897637</v>
      </c>
      <c r="K352" s="54" t="n">
        <f aca="false">I352-DatosMinisterio!J352</f>
        <v>0</v>
      </c>
      <c r="L352" s="53" t="n">
        <f aca="false">J352-DatosMinisterio!K352</f>
        <v>0</v>
      </c>
      <c r="M352" s="54" t="n">
        <f aca="false">M385</f>
        <v>0.127897137103807</v>
      </c>
      <c r="N352" s="53" t="n">
        <f aca="false">ROUND((N$376*M352),0)</f>
        <v>18321714</v>
      </c>
      <c r="O352" s="53" t="n">
        <f aca="false">N352-DatosMinisterio!L352</f>
        <v>0</v>
      </c>
      <c r="P352" s="55" t="n">
        <f aca="false">N352+J352</f>
        <v>19219351</v>
      </c>
      <c r="Q352" s="53" t="n">
        <f aca="false">P352-DatosMinisterio!M352</f>
        <v>0</v>
      </c>
      <c r="S352" s="55" t="n">
        <f aca="false">B352+DatosMinisterio!B352</f>
        <v>18771</v>
      </c>
      <c r="T352" s="55" t="n">
        <f aca="false">C352+DatosMinisterio!C352</f>
        <v>43</v>
      </c>
      <c r="U352" s="55" t="n">
        <f aca="false">D352+DatosMinisterio!D352</f>
        <v>1720.2262239714</v>
      </c>
      <c r="V352" s="55" t="n">
        <f aca="false">E352+DatosMinisterio!E352</f>
        <v>1024.88531488049</v>
      </c>
      <c r="W352" s="55" t="n">
        <f aca="false">F352+DatosMinisterio!F352</f>
        <v>350</v>
      </c>
      <c r="X352" s="55" t="n">
        <f aca="false">G352+DatosMinisterio!G352</f>
        <v>1059</v>
      </c>
      <c r="Y352" s="55" t="n">
        <f aca="false">H352+DatosMinisterio!H352</f>
        <v>102</v>
      </c>
      <c r="Z352" s="55" t="n">
        <f aca="false">X352+0.33*Y352</f>
        <v>1092.66</v>
      </c>
      <c r="AC352" s="61" t="n">
        <f aca="false">IF(T352&gt;0,S352/T352,0)</f>
        <v>436.53488372093</v>
      </c>
      <c r="AD352" s="62" t="n">
        <f aca="false">EXP((((AC352-AC$376)/AC$377+2)/4-1.9)^3)</f>
        <v>0.73730989868343</v>
      </c>
      <c r="AE352" s="63" t="n">
        <f aca="false">S352/U352</f>
        <v>10.9119368943605</v>
      </c>
      <c r="AF352" s="62" t="n">
        <f aca="false">EXP((((AE352-AE$376)/AE$377+2)/4-1.9)^3)</f>
        <v>0.00425449125474517</v>
      </c>
      <c r="AG352" s="62" t="n">
        <f aca="false">V352/U352</f>
        <v>0.595785194178931</v>
      </c>
      <c r="AH352" s="62" t="n">
        <f aca="false">EXP((((AG352-AG$376)/AG$377+2)/4-1.9)^3)</f>
        <v>0.0936642779457668</v>
      </c>
      <c r="AI352" s="62" t="n">
        <f aca="false">W352/U352</f>
        <v>0.203461611689637</v>
      </c>
      <c r="AJ352" s="62" t="n">
        <f aca="false">EXP((((AI352-AI$376)/AI$377+2)/4-1.9)^3)</f>
        <v>0.348191770666836</v>
      </c>
      <c r="AK352" s="62" t="n">
        <f aca="false">Z352/U352</f>
        <v>0.635183898939426</v>
      </c>
      <c r="AL352" s="62" t="n">
        <f aca="false">EXP((((AK352-AK$376)/AK$377+2)/4-1.9)^3)</f>
        <v>0.412038933444469</v>
      </c>
      <c r="AM352" s="62" t="n">
        <f aca="false">0.01*AD352+0.15*AF352+0.24*AH352+0.25*AJ352+0.35*AL352</f>
        <v>0.261752268754303</v>
      </c>
      <c r="AO352" s="54" t="n">
        <f aca="false">AO385</f>
        <v>0.00276529384305105</v>
      </c>
      <c r="AP352" s="53" t="n">
        <f aca="false">AO352*$J$376</f>
        <v>20849.3726114044</v>
      </c>
      <c r="AQ352" s="54" t="n">
        <f aca="false">AQ385</f>
        <v>0.000128851283655494</v>
      </c>
      <c r="AR352" s="53" t="n">
        <f aca="false">AQ352*$J$376</f>
        <v>971.4947404747</v>
      </c>
      <c r="AS352" s="54" t="n">
        <f aca="false">AS385</f>
        <v>0.00901577040261763</v>
      </c>
      <c r="AT352" s="53" t="n">
        <f aca="false">AS352*$J$376</f>
        <v>67975.8344580297</v>
      </c>
      <c r="AU352" s="54" t="n">
        <f aca="false">AU385</f>
        <v>0.039590810792679</v>
      </c>
      <c r="AV352" s="53" t="n">
        <f aca="false">AU352*$J$376</f>
        <v>298501.21291032</v>
      </c>
      <c r="AW352" s="54" t="n">
        <f aca="false">AW385</f>
        <v>0.0675546600410788</v>
      </c>
      <c r="AX352" s="53" t="n">
        <f aca="false">AW352*$J$376</f>
        <v>509339.10057066</v>
      </c>
    </row>
    <row r="353" customFormat="false" ht="13.8" hidden="false" customHeight="false" outlineLevel="0" collapsed="false">
      <c r="A353" s="60" t="s">
        <v>24</v>
      </c>
      <c r="B353" s="53"/>
      <c r="C353" s="53"/>
      <c r="D353" s="53"/>
      <c r="E353" s="53"/>
      <c r="F353" s="53"/>
      <c r="G353" s="53"/>
      <c r="H353" s="53"/>
      <c r="I353" s="54" t="n">
        <f aca="false">AO353+AQ353+AS353+AU353+AW353</f>
        <v>0.0764342840581935</v>
      </c>
      <c r="J353" s="53" t="n">
        <f aca="false">ROUND(AP353+AR353+AT353+AV353+AX353,0)</f>
        <v>576288</v>
      </c>
      <c r="K353" s="54" t="n">
        <f aca="false">I353-DatosMinisterio!J353</f>
        <v>4.02455846426619E-016</v>
      </c>
      <c r="L353" s="53" t="n">
        <f aca="false">J353-DatosMinisterio!K353</f>
        <v>0</v>
      </c>
      <c r="M353" s="54" t="n">
        <f aca="false">M386</f>
        <v>0.0748167221011733</v>
      </c>
      <c r="N353" s="53" t="n">
        <f aca="false">ROUND((N$376*M353),0)</f>
        <v>10717758</v>
      </c>
      <c r="O353" s="53" t="n">
        <f aca="false">N353-DatosMinisterio!L353</f>
        <v>0</v>
      </c>
      <c r="P353" s="55" t="n">
        <f aca="false">N353+J353</f>
        <v>11294046</v>
      </c>
      <c r="Q353" s="53" t="n">
        <f aca="false">P353-DatosMinisterio!M353</f>
        <v>0</v>
      </c>
      <c r="S353" s="55" t="n">
        <f aca="false">B353+DatosMinisterio!B353</f>
        <v>21780</v>
      </c>
      <c r="T353" s="55" t="n">
        <f aca="false">C353+DatosMinisterio!C353</f>
        <v>97</v>
      </c>
      <c r="U353" s="55" t="n">
        <f aca="false">D353+DatosMinisterio!D353</f>
        <v>1300.36110638825</v>
      </c>
      <c r="V353" s="55" t="n">
        <f aca="false">E353+DatosMinisterio!E353</f>
        <v>881.383833660982</v>
      </c>
      <c r="W353" s="55" t="n">
        <f aca="false">F353+DatosMinisterio!F353</f>
        <v>227</v>
      </c>
      <c r="X353" s="55" t="n">
        <f aca="false">G353+DatosMinisterio!G353</f>
        <v>677</v>
      </c>
      <c r="Y353" s="55" t="n">
        <f aca="false">H353+DatosMinisterio!H353</f>
        <v>21</v>
      </c>
      <c r="Z353" s="55" t="n">
        <f aca="false">X353+0.33*Y353</f>
        <v>683.93</v>
      </c>
      <c r="AC353" s="61" t="n">
        <f aca="false">IF(T353&gt;0,S353/T353,0)</f>
        <v>224.536082474227</v>
      </c>
      <c r="AD353" s="62" t="n">
        <f aca="false">EXP((((AC353-AC$376)/AC$377+2)/4-1.9)^3)</f>
        <v>0.105066368279263</v>
      </c>
      <c r="AE353" s="63" t="n">
        <f aca="false">S353/U353</f>
        <v>16.7491936609008</v>
      </c>
      <c r="AF353" s="62" t="n">
        <f aca="false">EXP((((AE353-AE$376)/AE$377+2)/4-1.9)^3)</f>
        <v>0.02292953977942</v>
      </c>
      <c r="AG353" s="62" t="n">
        <f aca="false">V353/U353</f>
        <v>0.677799289236683</v>
      </c>
      <c r="AH353" s="62" t="n">
        <f aca="false">EXP((((AG353-AG$376)/AG$377+2)/4-1.9)^3)</f>
        <v>0.217860899732072</v>
      </c>
      <c r="AI353" s="62" t="n">
        <f aca="false">W353/U353</f>
        <v>0.174566894445568</v>
      </c>
      <c r="AJ353" s="62" t="n">
        <f aca="false">EXP((((AI353-AI$376)/AI$377+2)/4-1.9)^3)</f>
        <v>0.248548933437989</v>
      </c>
      <c r="AK353" s="62" t="n">
        <f aca="false">Z353/U353</f>
        <v>0.525953903604218</v>
      </c>
      <c r="AL353" s="62" t="n">
        <f aca="false">EXP((((AK353-AK$376)/AK$377+2)/4-1.9)^3)</f>
        <v>0.267028952277535</v>
      </c>
      <c r="AM353" s="62" t="n">
        <f aca="false">0.01*AD353+0.15*AF353+0.24*AH353+0.25*AJ353+0.35*AL353</f>
        <v>0.212374077242038</v>
      </c>
      <c r="AO353" s="54" t="n">
        <f aca="false">AO386</f>
        <v>0.000350674106146677</v>
      </c>
      <c r="AP353" s="53" t="n">
        <f aca="false">AO353*$J$376</f>
        <v>2643.96318047575</v>
      </c>
      <c r="AQ353" s="54" t="n">
        <f aca="false">AQ386</f>
        <v>0.00127191079195995</v>
      </c>
      <c r="AR353" s="53" t="n">
        <f aca="false">AQ353*$J$376</f>
        <v>9589.77364979799</v>
      </c>
      <c r="AS353" s="54" t="n">
        <f aca="false">AS386</f>
        <v>0.0192736366069742</v>
      </c>
      <c r="AT353" s="53" t="n">
        <f aca="false">AS353*$J$376</f>
        <v>145316.647706503</v>
      </c>
      <c r="AU353" s="54" t="n">
        <f aca="false">AU386</f>
        <v>0.0219097563303469</v>
      </c>
      <c r="AV353" s="53" t="n">
        <f aca="false">AU353*$J$376</f>
        <v>165192.091503907</v>
      </c>
      <c r="AW353" s="54" t="n">
        <f aca="false">AW386</f>
        <v>0.0336283062227657</v>
      </c>
      <c r="AX353" s="53" t="n">
        <f aca="false">AW353*$J$376</f>
        <v>253545.961667232</v>
      </c>
    </row>
    <row r="354" customFormat="false" ht="13.8" hidden="false" customHeight="false" outlineLevel="0" collapsed="false">
      <c r="A354" s="60" t="s">
        <v>25</v>
      </c>
      <c r="B354" s="53"/>
      <c r="C354" s="53"/>
      <c r="D354" s="53"/>
      <c r="E354" s="53"/>
      <c r="F354" s="53"/>
      <c r="G354" s="53"/>
      <c r="H354" s="53"/>
      <c r="I354" s="54" t="n">
        <f aca="false">AO354+AQ354+AS354+AU354+AW354</f>
        <v>0.0565733087757286</v>
      </c>
      <c r="J354" s="53" t="n">
        <f aca="false">ROUND(AP354+AR354+AT354+AV354+AX354,0)</f>
        <v>426543</v>
      </c>
      <c r="K354" s="54" t="n">
        <f aca="false">I354-DatosMinisterio!J354</f>
        <v>0</v>
      </c>
      <c r="L354" s="53" t="n">
        <f aca="false">J354-DatosMinisterio!K354</f>
        <v>0</v>
      </c>
      <c r="M354" s="54" t="n">
        <f aca="false">M387</f>
        <v>0.0566261199776075</v>
      </c>
      <c r="N354" s="53" t="n">
        <f aca="false">ROUND((N$376*M354),0)</f>
        <v>8111890</v>
      </c>
      <c r="O354" s="53" t="n">
        <f aca="false">N354-DatosMinisterio!L354</f>
        <v>0</v>
      </c>
      <c r="P354" s="55" t="n">
        <f aca="false">N354+J354</f>
        <v>8538433</v>
      </c>
      <c r="Q354" s="53" t="n">
        <f aca="false">P354-DatosMinisterio!M354</f>
        <v>0</v>
      </c>
      <c r="S354" s="55" t="n">
        <f aca="false">B354+DatosMinisterio!B354</f>
        <v>12981</v>
      </c>
      <c r="T354" s="55" t="n">
        <f aca="false">C354+DatosMinisterio!C354</f>
        <v>54</v>
      </c>
      <c r="U354" s="55" t="n">
        <f aca="false">D354+DatosMinisterio!D354</f>
        <v>550.885123871891</v>
      </c>
      <c r="V354" s="55" t="n">
        <f aca="false">E354+DatosMinisterio!E354</f>
        <v>355.261817553425</v>
      </c>
      <c r="W354" s="55" t="n">
        <f aca="false">F354+DatosMinisterio!F354</f>
        <v>88</v>
      </c>
      <c r="X354" s="55" t="n">
        <f aca="false">G354+DatosMinisterio!G354</f>
        <v>199</v>
      </c>
      <c r="Y354" s="55" t="n">
        <f aca="false">H354+DatosMinisterio!H354</f>
        <v>60</v>
      </c>
      <c r="Z354" s="55" t="n">
        <f aca="false">X354+0.33*Y354</f>
        <v>218.8</v>
      </c>
      <c r="AC354" s="61" t="n">
        <f aca="false">IF(T354&gt;0,S354/T354,0)</f>
        <v>240.388888888889</v>
      </c>
      <c r="AD354" s="62" t="n">
        <f aca="false">EXP((((AC354-AC$376)/AC$377+2)/4-1.9)^3)</f>
        <v>0.133186280219768</v>
      </c>
      <c r="AE354" s="63" t="n">
        <f aca="false">S354/U354</f>
        <v>23.5638964232019</v>
      </c>
      <c r="AF354" s="62" t="n">
        <f aca="false">EXP((((AE354-AE$376)/AE$377+2)/4-1.9)^3)</f>
        <v>0.100664492144993</v>
      </c>
      <c r="AG354" s="62" t="n">
        <f aca="false">V354/U354</f>
        <v>0.644892741079067</v>
      </c>
      <c r="AH354" s="62" t="n">
        <f aca="false">EXP((((AG354-AG$376)/AG$377+2)/4-1.9)^3)</f>
        <v>0.159925730530335</v>
      </c>
      <c r="AI354" s="62" t="n">
        <f aca="false">W354/U354</f>
        <v>0.159742923137029</v>
      </c>
      <c r="AJ354" s="62" t="n">
        <f aca="false">EXP((((AI354-AI$376)/AI$377+2)/4-1.9)^3)</f>
        <v>0.203931402999723</v>
      </c>
      <c r="AK354" s="62" t="n">
        <f aca="false">Z354/U354</f>
        <v>0.397178995254339</v>
      </c>
      <c r="AL354" s="62" t="n">
        <f aca="false">EXP((((AK354-AK$376)/AK$377+2)/4-1.9)^3)</f>
        <v>0.136668154002265</v>
      </c>
      <c r="AM354" s="62" t="n">
        <f aca="false">0.01*AD354+0.15*AF354+0.24*AH354+0.25*AJ354+0.35*AL354</f>
        <v>0.153630416601951</v>
      </c>
      <c r="AO354" s="54" t="n">
        <f aca="false">AO387</f>
        <v>0.000489763691634145</v>
      </c>
      <c r="AP354" s="53" t="n">
        <f aca="false">AO354*$J$376</f>
        <v>3692.65122550261</v>
      </c>
      <c r="AQ354" s="54" t="n">
        <f aca="false">AQ387</f>
        <v>0.00898993239803099</v>
      </c>
      <c r="AR354" s="53" t="n">
        <f aca="false">AQ354*$J$376</f>
        <v>67781.0247142059</v>
      </c>
      <c r="AS354" s="54" t="n">
        <f aca="false">AS387</f>
        <v>0.0154436870110921</v>
      </c>
      <c r="AT354" s="53" t="n">
        <f aca="false">AS354*$J$376</f>
        <v>116440.133766364</v>
      </c>
      <c r="AU354" s="54" t="n">
        <f aca="false">AU387</f>
        <v>0.0221107325384848</v>
      </c>
      <c r="AV354" s="53" t="n">
        <f aca="false">AU354*$J$376</f>
        <v>166707.38358038</v>
      </c>
      <c r="AW354" s="54" t="n">
        <f aca="false">AW387</f>
        <v>0.00953919313648654</v>
      </c>
      <c r="AX354" s="53" t="n">
        <f aca="false">AW354*$J$376</f>
        <v>71922.2633842489</v>
      </c>
    </row>
    <row r="355" customFormat="false" ht="13.8" hidden="false" customHeight="false" outlineLevel="0" collapsed="false">
      <c r="A355" s="60" t="s">
        <v>26</v>
      </c>
      <c r="B355" s="53"/>
      <c r="C355" s="53"/>
      <c r="D355" s="53"/>
      <c r="E355" s="53"/>
      <c r="F355" s="53"/>
      <c r="G355" s="53"/>
      <c r="H355" s="53"/>
      <c r="I355" s="54" t="n">
        <f aca="false">AO355+AQ355+AS355+AU355+AW355</f>
        <v>0.0516145741579119</v>
      </c>
      <c r="J355" s="53" t="n">
        <f aca="false">ROUND(AP355+AR355+AT355+AV355+AX355,0)</f>
        <v>389156</v>
      </c>
      <c r="K355" s="54" t="n">
        <f aca="false">I355-DatosMinisterio!J355</f>
        <v>0</v>
      </c>
      <c r="L355" s="53" t="n">
        <f aca="false">J355-DatosMinisterio!K355</f>
        <v>0</v>
      </c>
      <c r="M355" s="54" t="n">
        <f aca="false">M388</f>
        <v>0.0514194951943273</v>
      </c>
      <c r="N355" s="53" t="n">
        <f aca="false">ROUND((N$376*M355),0)</f>
        <v>7366023</v>
      </c>
      <c r="O355" s="53" t="n">
        <f aca="false">N355-DatosMinisterio!L355</f>
        <v>0</v>
      </c>
      <c r="P355" s="55" t="n">
        <f aca="false">N355+J355</f>
        <v>7755179</v>
      </c>
      <c r="Q355" s="53" t="n">
        <f aca="false">P355-DatosMinisterio!M355</f>
        <v>0</v>
      </c>
      <c r="S355" s="55" t="n">
        <f aca="false">B355+DatosMinisterio!B355</f>
        <v>14462</v>
      </c>
      <c r="T355" s="55" t="n">
        <f aca="false">C355+DatosMinisterio!C355</f>
        <v>76</v>
      </c>
      <c r="U355" s="55" t="n">
        <f aca="false">D355+DatosMinisterio!D355</f>
        <v>372.996176517972</v>
      </c>
      <c r="V355" s="55" t="n">
        <f aca="false">E355+DatosMinisterio!E355</f>
        <v>212.85934073052</v>
      </c>
      <c r="W355" s="55" t="n">
        <f aca="false">F355+DatosMinisterio!F355</f>
        <v>76</v>
      </c>
      <c r="X355" s="55" t="n">
        <f aca="false">G355+DatosMinisterio!G355</f>
        <v>191</v>
      </c>
      <c r="Y355" s="55" t="n">
        <f aca="false">H355+DatosMinisterio!H355</f>
        <v>6</v>
      </c>
      <c r="Z355" s="55" t="n">
        <f aca="false">X355+0.33*Y355</f>
        <v>192.98</v>
      </c>
      <c r="AC355" s="61" t="n">
        <f aca="false">IF(T355&gt;0,S355/T355,0)</f>
        <v>190.289473684211</v>
      </c>
      <c r="AD355" s="62" t="n">
        <f aca="false">EXP((((AC355-AC$376)/AC$377+2)/4-1.9)^3)</f>
        <v>0.0591622638046009</v>
      </c>
      <c r="AE355" s="63" t="n">
        <f aca="false">S355/U355</f>
        <v>38.7725154048682</v>
      </c>
      <c r="AF355" s="62" t="n">
        <f aca="false">EXP((((AE355-AE$376)/AE$377+2)/4-1.9)^3)</f>
        <v>0.612638309695384</v>
      </c>
      <c r="AG355" s="62" t="n">
        <f aca="false">V355/U355</f>
        <v>0.570674323575174</v>
      </c>
      <c r="AH355" s="62" t="n">
        <f aca="false">EXP((((AG355-AG$376)/AG$377+2)/4-1.9)^3)</f>
        <v>0.0687095196841207</v>
      </c>
      <c r="AI355" s="62" t="n">
        <f aca="false">W355/U355</f>
        <v>0.20375543982644</v>
      </c>
      <c r="AJ355" s="62" t="n">
        <f aca="false">EXP((((AI355-AI$376)/AI$377+2)/4-1.9)^3)</f>
        <v>0.349277550617694</v>
      </c>
      <c r="AK355" s="62" t="n">
        <f aca="false">Z355/U355</f>
        <v>0.517377957601401</v>
      </c>
      <c r="AL355" s="62" t="n">
        <f aca="false">EXP((((AK355-AK$376)/AK$377+2)/4-1.9)^3)</f>
        <v>0.256804593647676</v>
      </c>
      <c r="AM355" s="62" t="n">
        <f aca="false">0.01*AD355+0.15*AF355+0.24*AH355+0.25*AJ355+0.35*AL355</f>
        <v>0.286178649247652</v>
      </c>
      <c r="AO355" s="54" t="n">
        <f aca="false">AO388</f>
        <v>0.000140605731811674</v>
      </c>
      <c r="AP355" s="53" t="n">
        <f aca="false">AO355*$J$376</f>
        <v>1060.11927130548</v>
      </c>
      <c r="AQ355" s="54" t="n">
        <f aca="false">AQ388</f>
        <v>0.00878266591892789</v>
      </c>
      <c r="AR355" s="53" t="n">
        <f aca="false">AQ355*$J$376</f>
        <v>66218.3061396379</v>
      </c>
      <c r="AS355" s="54" t="n">
        <f aca="false">AS388</f>
        <v>0.00434842444702809</v>
      </c>
      <c r="AT355" s="53" t="n">
        <f aca="false">AS355*$J$376</f>
        <v>32785.6375178554</v>
      </c>
      <c r="AU355" s="54" t="n">
        <f aca="false">AU388</f>
        <v>0.0204486772868931</v>
      </c>
      <c r="AV355" s="53" t="n">
        <f aca="false">AU355*$J$376</f>
        <v>154176.053744219</v>
      </c>
      <c r="AW355" s="54" t="n">
        <f aca="false">AW388</f>
        <v>0.0178942007732511</v>
      </c>
      <c r="AX355" s="53" t="n">
        <f aca="false">AW355*$J$376</f>
        <v>134916.17190785</v>
      </c>
    </row>
    <row r="356" customFormat="false" ht="13.8" hidden="false" customHeight="false" outlineLevel="0" collapsed="false">
      <c r="A356" s="60" t="s">
        <v>27</v>
      </c>
      <c r="B356" s="53"/>
      <c r="C356" s="53"/>
      <c r="D356" s="53"/>
      <c r="E356" s="53"/>
      <c r="F356" s="53"/>
      <c r="G356" s="53"/>
      <c r="H356" s="53"/>
      <c r="I356" s="54" t="n">
        <f aca="false">AO356+AQ356+AS356+AU356+AW356</f>
        <v>0.0422675305111948</v>
      </c>
      <c r="J356" s="53" t="n">
        <f aca="false">ROUND(AP356+AR356+AT356+AV356+AX356,0)</f>
        <v>318683</v>
      </c>
      <c r="K356" s="54" t="n">
        <f aca="false">I356-DatosMinisterio!J356</f>
        <v>0</v>
      </c>
      <c r="L356" s="53" t="n">
        <f aca="false">J356-DatosMinisterio!K356</f>
        <v>0</v>
      </c>
      <c r="M356" s="54" t="n">
        <f aca="false">M389</f>
        <v>0.0662280739234256</v>
      </c>
      <c r="N356" s="53" t="n">
        <f aca="false">ROUND((N$376*M356),0)</f>
        <v>9487404</v>
      </c>
      <c r="O356" s="53" t="n">
        <f aca="false">N356-DatosMinisterio!L356</f>
        <v>0</v>
      </c>
      <c r="P356" s="55" t="n">
        <f aca="false">N356+J356</f>
        <v>9806087</v>
      </c>
      <c r="Q356" s="53" t="n">
        <f aca="false">P356-DatosMinisterio!M356</f>
        <v>0</v>
      </c>
      <c r="S356" s="55" t="n">
        <f aca="false">B356+DatosMinisterio!B356</f>
        <v>18538</v>
      </c>
      <c r="T356" s="55" t="n">
        <f aca="false">C356+DatosMinisterio!C356</f>
        <v>98</v>
      </c>
      <c r="U356" s="55" t="n">
        <f aca="false">D356+DatosMinisterio!D356</f>
        <v>916.584001027221</v>
      </c>
      <c r="V356" s="55" t="n">
        <f aca="false">E356+DatosMinisterio!E356</f>
        <v>561.402182845403</v>
      </c>
      <c r="W356" s="55" t="n">
        <f aca="false">F356+DatosMinisterio!F356</f>
        <v>136</v>
      </c>
      <c r="X356" s="55" t="n">
        <f aca="false">G356+DatosMinisterio!G356</f>
        <v>286</v>
      </c>
      <c r="Y356" s="55" t="n">
        <f aca="false">H356+DatosMinisterio!H356</f>
        <v>12</v>
      </c>
      <c r="Z356" s="55" t="n">
        <f aca="false">X356+0.33*Y356</f>
        <v>289.96</v>
      </c>
      <c r="AC356" s="61" t="n">
        <f aca="false">IF(T356&gt;0,S356/T356,0)</f>
        <v>189.163265306122</v>
      </c>
      <c r="AD356" s="62" t="n">
        <f aca="false">EXP((((AC356-AC$376)/AC$377+2)/4-1.9)^3)</f>
        <v>0.0579686791544368</v>
      </c>
      <c r="AE356" s="63" t="n">
        <f aca="false">S356/U356</f>
        <v>20.2250966405963</v>
      </c>
      <c r="AF356" s="62" t="n">
        <f aca="false">EXP((((AE356-AE$376)/AE$377+2)/4-1.9)^3)</f>
        <v>0.0518297956866799</v>
      </c>
      <c r="AG356" s="62" t="n">
        <f aca="false">V356/U356</f>
        <v>0.612493980056641</v>
      </c>
      <c r="AH356" s="62" t="n">
        <f aca="false">EXP((((AG356-AG$376)/AG$377+2)/4-1.9)^3)</f>
        <v>0.113526127730478</v>
      </c>
      <c r="AI356" s="62" t="n">
        <f aca="false">W356/U356</f>
        <v>0.148377017106543</v>
      </c>
      <c r="AJ356" s="62" t="n">
        <f aca="false">EXP((((AI356-AI$376)/AI$377+2)/4-1.9)^3)</f>
        <v>0.173121244510073</v>
      </c>
      <c r="AK356" s="62" t="n">
        <f aca="false">Z356/U356</f>
        <v>0.31634852853098</v>
      </c>
      <c r="AL356" s="62" t="n">
        <f aca="false">EXP((((AK356-AK$376)/AK$377+2)/4-1.9)^3)</f>
        <v>0.0813725468737445</v>
      </c>
      <c r="AM356" s="62" t="n">
        <f aca="false">0.01*AD356+0.15*AF356+0.24*AH356+0.25*AJ356+0.35*AL356</f>
        <v>0.10736112933319</v>
      </c>
      <c r="AO356" s="54" t="n">
        <f aca="false">AO389</f>
        <v>0.00018586256487521</v>
      </c>
      <c r="AP356" s="53" t="n">
        <f aca="false">AO356*$J$376</f>
        <v>1401.34036002446</v>
      </c>
      <c r="AQ356" s="54" t="n">
        <f aca="false">AQ389</f>
        <v>0.00321080427318294</v>
      </c>
      <c r="AR356" s="53" t="n">
        <f aca="false">AQ356*$J$376</f>
        <v>24208.3693355422</v>
      </c>
      <c r="AS356" s="54" t="n">
        <f aca="false">AS389</f>
        <v>0.00781268085715092</v>
      </c>
      <c r="AT356" s="53" t="n">
        <f aca="false">AS356*$J$376</f>
        <v>58904.9495387456</v>
      </c>
      <c r="AU356" s="54" t="n">
        <f aca="false">AU389</f>
        <v>0.0185335885655754</v>
      </c>
      <c r="AV356" s="53" t="n">
        <f aca="false">AU356*$J$376</f>
        <v>139736.937830738</v>
      </c>
      <c r="AW356" s="54" t="n">
        <f aca="false">AW389</f>
        <v>0.0125245942504103</v>
      </c>
      <c r="AX356" s="53" t="n">
        <f aca="false">AW356*$J$376</f>
        <v>94431.1697614541</v>
      </c>
    </row>
    <row r="357" customFormat="false" ht="13.8" hidden="false" customHeight="false" outlineLevel="0" collapsed="false">
      <c r="A357" s="60" t="s">
        <v>28</v>
      </c>
      <c r="B357" s="53"/>
      <c r="C357" s="53"/>
      <c r="D357" s="53"/>
      <c r="E357" s="53"/>
      <c r="F357" s="53"/>
      <c r="G357" s="53"/>
      <c r="H357" s="53"/>
      <c r="I357" s="54" t="n">
        <f aca="false">AO357+AQ357+AS357+AU357+AW357</f>
        <v>0.0244217302594379</v>
      </c>
      <c r="J357" s="53" t="n">
        <f aca="false">ROUND(AP357+AR357+AT357+AV357+AX357,0)</f>
        <v>184132</v>
      </c>
      <c r="K357" s="54" t="n">
        <f aca="false">I357-DatosMinisterio!J357</f>
        <v>0</v>
      </c>
      <c r="L357" s="53" t="n">
        <f aca="false">J357-DatosMinisterio!K357</f>
        <v>1</v>
      </c>
      <c r="M357" s="54" t="n">
        <f aca="false">M390</f>
        <v>0.050717376529435</v>
      </c>
      <c r="N357" s="53" t="n">
        <f aca="false">ROUND((N$376*M357),0)</f>
        <v>7265442</v>
      </c>
      <c r="O357" s="53" t="n">
        <f aca="false">N357-DatosMinisterio!L357</f>
        <v>0</v>
      </c>
      <c r="P357" s="55" t="n">
        <f aca="false">N357+J357</f>
        <v>7449574</v>
      </c>
      <c r="Q357" s="53" t="n">
        <f aca="false">P357-DatosMinisterio!M357</f>
        <v>1</v>
      </c>
      <c r="S357" s="55" t="n">
        <f aca="false">B357+DatosMinisterio!B357</f>
        <v>11081</v>
      </c>
      <c r="T357" s="55" t="n">
        <f aca="false">C357+DatosMinisterio!C357</f>
        <v>58</v>
      </c>
      <c r="U357" s="55" t="n">
        <f aca="false">D357+DatosMinisterio!D357</f>
        <v>761.910839160839</v>
      </c>
      <c r="V357" s="55" t="n">
        <f aca="false">E357+DatosMinisterio!E357</f>
        <v>406.433566433566</v>
      </c>
      <c r="W357" s="55" t="n">
        <f aca="false">F357+DatosMinisterio!F357</f>
        <v>124</v>
      </c>
      <c r="X357" s="55" t="n">
        <f aca="false">G357+DatosMinisterio!G357</f>
        <v>315</v>
      </c>
      <c r="Y357" s="55" t="n">
        <f aca="false">H357+DatosMinisterio!H357</f>
        <v>18</v>
      </c>
      <c r="Z357" s="55" t="n">
        <f aca="false">X357+0.33*Y357</f>
        <v>320.94</v>
      </c>
      <c r="AC357" s="61" t="n">
        <f aca="false">IF(T357&gt;0,S357/T357,0)</f>
        <v>191.051724137931</v>
      </c>
      <c r="AD357" s="62" t="n">
        <f aca="false">EXP((((AC357-AC$376)/AC$377+2)/4-1.9)^3)</f>
        <v>0.0599807131730534</v>
      </c>
      <c r="AE357" s="63" t="n">
        <f aca="false">S357/U357</f>
        <v>14.5436964936796</v>
      </c>
      <c r="AF357" s="62" t="n">
        <f aca="false">EXP((((AE357-AE$376)/AE$377+2)/4-1.9)^3)</f>
        <v>0.0127345267575003</v>
      </c>
      <c r="AG357" s="62" t="n">
        <f aca="false">V357/U357</f>
        <v>0.533439801015573</v>
      </c>
      <c r="AH357" s="62" t="n">
        <f aca="false">EXP((((AG357-AG$376)/AG$377+2)/4-1.9)^3)</f>
        <v>0.0413663675331033</v>
      </c>
      <c r="AI357" s="62" t="n">
        <f aca="false">W357/U357</f>
        <v>0.162748701851482</v>
      </c>
      <c r="AJ357" s="62" t="n">
        <f aca="false">EXP((((AI357-AI$376)/AI$377+2)/4-1.9)^3)</f>
        <v>0.212581288668992</v>
      </c>
      <c r="AK357" s="62" t="n">
        <f aca="false">Z357/U357</f>
        <v>0.421230390098506</v>
      </c>
      <c r="AL357" s="62" t="n">
        <f aca="false">EXP((((AK357-AK$376)/AK$377+2)/4-1.9)^3)</f>
        <v>0.157075030059378</v>
      </c>
      <c r="AM357" s="62" t="n">
        <f aca="false">0.01*AD357+0.15*AF357+0.24*AH357+0.25*AJ357+0.35*AL357</f>
        <v>0.12055949704133</v>
      </c>
      <c r="AO357" s="54" t="n">
        <f aca="false">AO390</f>
        <v>0.000210363269387336</v>
      </c>
      <c r="AP357" s="53" t="n">
        <f aca="false">AO357*$J$376</f>
        <v>1586.06731730565</v>
      </c>
      <c r="AQ357" s="54" t="n">
        <f aca="false">AQ390</f>
        <v>0.000250116057930283</v>
      </c>
      <c r="AR357" s="53" t="n">
        <f aca="false">AQ357*$J$376</f>
        <v>1885.78978721858</v>
      </c>
      <c r="AS357" s="54" t="n">
        <f aca="false">AS390</f>
        <v>0.00134881059726324</v>
      </c>
      <c r="AT357" s="53" t="n">
        <f aca="false">AS357*$J$376</f>
        <v>10169.5719589512</v>
      </c>
      <c r="AU357" s="54" t="n">
        <f aca="false">AU390</f>
        <v>0.0108141719575625</v>
      </c>
      <c r="AV357" s="53" t="n">
        <f aca="false">AU357*$J$376</f>
        <v>81535.1689273841</v>
      </c>
      <c r="AW357" s="54" t="n">
        <f aca="false">AW390</f>
        <v>0.0117982683772945</v>
      </c>
      <c r="AX357" s="53" t="n">
        <f aca="false">AW357*$J$376</f>
        <v>88954.9203552837</v>
      </c>
    </row>
    <row r="358" customFormat="false" ht="13.8" hidden="false" customHeight="false" outlineLevel="0" collapsed="false">
      <c r="A358" s="60" t="s">
        <v>29</v>
      </c>
      <c r="B358" s="53"/>
      <c r="C358" s="53"/>
      <c r="D358" s="53"/>
      <c r="E358" s="53"/>
      <c r="F358" s="53"/>
      <c r="G358" s="53"/>
      <c r="H358" s="53"/>
      <c r="I358" s="54" t="n">
        <f aca="false">AO358+AQ358+AS358+AU358+AW358</f>
        <v>0.0400787356790277</v>
      </c>
      <c r="J358" s="53" t="n">
        <f aca="false">ROUND(AP358+AR358+AT358+AV358+AX358,0)</f>
        <v>302180</v>
      </c>
      <c r="K358" s="54" t="n">
        <f aca="false">I358-DatosMinisterio!J358</f>
        <v>-3.12250225675825E-016</v>
      </c>
      <c r="L358" s="53" t="n">
        <f aca="false">J358-DatosMinisterio!K358</f>
        <v>0</v>
      </c>
      <c r="M358" s="54" t="n">
        <f aca="false">M391</f>
        <v>0.0490709785826631</v>
      </c>
      <c r="N358" s="53" t="n">
        <f aca="false">ROUND((N$376*M358),0)</f>
        <v>7029590</v>
      </c>
      <c r="O358" s="53" t="n">
        <f aca="false">N358-DatosMinisterio!L358</f>
        <v>0</v>
      </c>
      <c r="P358" s="55" t="n">
        <f aca="false">N358+J358</f>
        <v>7331770</v>
      </c>
      <c r="Q358" s="53" t="n">
        <f aca="false">P358-DatosMinisterio!M358</f>
        <v>0</v>
      </c>
      <c r="S358" s="55" t="n">
        <f aca="false">B358+DatosMinisterio!B358</f>
        <v>9953</v>
      </c>
      <c r="T358" s="55" t="n">
        <f aca="false">C358+DatosMinisterio!C358</f>
        <v>41</v>
      </c>
      <c r="U358" s="55" t="n">
        <f aca="false">D358+DatosMinisterio!D358</f>
        <v>489.714397798014</v>
      </c>
      <c r="V358" s="55" t="n">
        <f aca="false">E358+DatosMinisterio!E358</f>
        <v>284.851714513557</v>
      </c>
      <c r="W358" s="55" t="n">
        <f aca="false">F358+DatosMinisterio!F358</f>
        <v>44</v>
      </c>
      <c r="X358" s="55" t="n">
        <f aca="false">G358+DatosMinisterio!G358</f>
        <v>164</v>
      </c>
      <c r="Y358" s="55" t="n">
        <f aca="false">H358+DatosMinisterio!H358</f>
        <v>17</v>
      </c>
      <c r="Z358" s="55" t="n">
        <f aca="false">X358+0.33*Y358</f>
        <v>169.61</v>
      </c>
      <c r="AC358" s="61" t="n">
        <f aca="false">IF(T358&gt;0,S358/T358,0)</f>
        <v>242.756097560976</v>
      </c>
      <c r="AD358" s="62" t="n">
        <f aca="false">EXP((((AC358-AC$376)/AC$377+2)/4-1.9)^3)</f>
        <v>0.137781009871999</v>
      </c>
      <c r="AE358" s="63" t="n">
        <f aca="false">S358/U358</f>
        <v>20.324091030922</v>
      </c>
      <c r="AF358" s="62" t="n">
        <f aca="false">EXP((((AE358-AE$376)/AE$377+2)/4-1.9)^3)</f>
        <v>0.0529465963028881</v>
      </c>
      <c r="AG358" s="62" t="n">
        <f aca="false">V358/U358</f>
        <v>0.58166906220112</v>
      </c>
      <c r="AH358" s="62" t="n">
        <f aca="false">EXP((((AG358-AG$376)/AG$377+2)/4-1.9)^3)</f>
        <v>0.0789388227355139</v>
      </c>
      <c r="AI358" s="62" t="n">
        <f aca="false">W358/U358</f>
        <v>0.089848287487247</v>
      </c>
      <c r="AJ358" s="62" t="n">
        <f aca="false">EXP((((AI358-AI$376)/AI$377+2)/4-1.9)^3)</f>
        <v>0.0622171784264967</v>
      </c>
      <c r="AK358" s="62" t="n">
        <f aca="false">Z358/U358</f>
        <v>0.346344728197999</v>
      </c>
      <c r="AL358" s="62" t="n">
        <f aca="false">EXP((((AK358-AK$376)/AK$377+2)/4-1.9)^3)</f>
        <v>0.0995660659723322</v>
      </c>
      <c r="AM358" s="62" t="n">
        <f aca="false">0.01*AD358+0.15*AF358+0.24*AH358+0.25*AJ358+0.35*AL358</f>
        <v>0.078667534697617</v>
      </c>
      <c r="AO358" s="54" t="n">
        <f aca="false">AO391</f>
        <v>0.000423387442849482</v>
      </c>
      <c r="AP358" s="53" t="n">
        <f aca="false">AO358*$J$376</f>
        <v>3192.19694396708</v>
      </c>
      <c r="AQ358" s="54" t="n">
        <f aca="false">AQ391</f>
        <v>0.00488609526457255</v>
      </c>
      <c r="AR358" s="53" t="n">
        <f aca="false">AQ358*$J$376</f>
        <v>36839.4921363918</v>
      </c>
      <c r="AS358" s="54" t="n">
        <f aca="false">AS391</f>
        <v>0.0106108805578128</v>
      </c>
      <c r="AT358" s="53" t="n">
        <f aca="false">AS358*$J$376</f>
        <v>80002.4210956383</v>
      </c>
      <c r="AU358" s="54" t="n">
        <f aca="false">AU391</f>
        <v>0.00664275379138894</v>
      </c>
      <c r="AV358" s="53" t="n">
        <f aca="false">AU358*$J$376</f>
        <v>50084.0984080297</v>
      </c>
      <c r="AW358" s="54" t="n">
        <f aca="false">AW391</f>
        <v>0.0175156186224039</v>
      </c>
      <c r="AX358" s="53" t="n">
        <f aca="false">AW358*$J$376</f>
        <v>132061.791586975</v>
      </c>
    </row>
    <row r="359" customFormat="false" ht="13.8" hidden="false" customHeight="false" outlineLevel="0" collapsed="false">
      <c r="A359" s="60" t="s">
        <v>30</v>
      </c>
      <c r="B359" s="53"/>
      <c r="C359" s="53"/>
      <c r="D359" s="53"/>
      <c r="E359" s="53"/>
      <c r="F359" s="53"/>
      <c r="G359" s="53"/>
      <c r="H359" s="53"/>
      <c r="I359" s="54" t="n">
        <f aca="false">AO359+AQ359+AS359+AU359+AW359</f>
        <v>0.0165725650681057</v>
      </c>
      <c r="J359" s="53" t="n">
        <f aca="false">ROUND(AP359+AR359+AT359+AV359+AX359,0)</f>
        <v>124951</v>
      </c>
      <c r="K359" s="54" t="n">
        <f aca="false">I359-DatosMinisterio!J359</f>
        <v>0</v>
      </c>
      <c r="L359" s="53" t="n">
        <f aca="false">J359-DatosMinisterio!K359</f>
        <v>0</v>
      </c>
      <c r="M359" s="54" t="n">
        <f aca="false">M392</f>
        <v>0.0210168231840018</v>
      </c>
      <c r="N359" s="53" t="n">
        <f aca="false">ROUND((N$376*M359),0)</f>
        <v>3010734</v>
      </c>
      <c r="O359" s="53" t="n">
        <f aca="false">N359-DatosMinisterio!L359</f>
        <v>0</v>
      </c>
      <c r="P359" s="55" t="n">
        <f aca="false">N359+J359</f>
        <v>3135685</v>
      </c>
      <c r="Q359" s="53" t="n">
        <f aca="false">P359-DatosMinisterio!M359</f>
        <v>0</v>
      </c>
      <c r="S359" s="55" t="n">
        <f aca="false">B359+DatosMinisterio!B359</f>
        <v>17106</v>
      </c>
      <c r="T359" s="55" t="n">
        <f aca="false">C359+DatosMinisterio!C359</f>
        <v>74</v>
      </c>
      <c r="U359" s="55" t="n">
        <f aca="false">D359+DatosMinisterio!D359</f>
        <v>725.610138405051</v>
      </c>
      <c r="V359" s="55" t="n">
        <f aca="false">E359+DatosMinisterio!E359</f>
        <v>291.534290947424</v>
      </c>
      <c r="W359" s="55" t="n">
        <f aca="false">F359+DatosMinisterio!F359</f>
        <v>41</v>
      </c>
      <c r="X359" s="55" t="n">
        <f aca="false">G359+DatosMinisterio!G359</f>
        <v>138</v>
      </c>
      <c r="Y359" s="55" t="n">
        <f aca="false">H359+DatosMinisterio!H359</f>
        <v>26</v>
      </c>
      <c r="Z359" s="55" t="n">
        <f aca="false">X359+0.33*Y359</f>
        <v>146.58</v>
      </c>
      <c r="AC359" s="61" t="n">
        <f aca="false">IF(T359&gt;0,S359/T359,0)</f>
        <v>231.162162162162</v>
      </c>
      <c r="AD359" s="62" t="n">
        <f aca="false">EXP((((AC359-AC$376)/AC$377+2)/4-1.9)^3)</f>
        <v>0.116263395821065</v>
      </c>
      <c r="AE359" s="63" t="n">
        <f aca="false">S359/U359</f>
        <v>23.5746430412347</v>
      </c>
      <c r="AF359" s="62" t="n">
        <f aca="false">EXP((((AE359-AE$376)/AE$377+2)/4-1.9)^3)</f>
        <v>0.100861785643746</v>
      </c>
      <c r="AG359" s="62" t="n">
        <f aca="false">V359/U359</f>
        <v>0.40177813886151</v>
      </c>
      <c r="AH359" s="62" t="n">
        <f aca="false">EXP((((AG359-AG$376)/AG$377+2)/4-1.9)^3)</f>
        <v>0.00414184892618785</v>
      </c>
      <c r="AI359" s="62" t="n">
        <f aca="false">W359/U359</f>
        <v>0.0565041719098927</v>
      </c>
      <c r="AJ359" s="62" t="n">
        <f aca="false">EXP((((AI359-AI$376)/AI$377+2)/4-1.9)^3)</f>
        <v>0.029973954118992</v>
      </c>
      <c r="AK359" s="62" t="n">
        <f aca="false">Z359/U359</f>
        <v>0.202009305330538</v>
      </c>
      <c r="AL359" s="62" t="n">
        <f aca="false">EXP((((AK359-AK$376)/AK$377+2)/4-1.9)^3)</f>
        <v>0.033862020739534</v>
      </c>
      <c r="AM359" s="62" t="n">
        <f aca="false">0.01*AD359+0.15*AF359+0.24*AH359+0.25*AJ359+0.35*AL359</f>
        <v>0.0366311413356425</v>
      </c>
      <c r="AO359" s="54" t="n">
        <f aca="false">AO392</f>
        <v>0.000273103725405417</v>
      </c>
      <c r="AP359" s="53" t="n">
        <f aca="false">AO359*$J$376</f>
        <v>2059.10896118648</v>
      </c>
      <c r="AQ359" s="54" t="n">
        <f aca="false">AQ392</f>
        <v>0.00753844941996362</v>
      </c>
      <c r="AR359" s="53" t="n">
        <f aca="false">AQ359*$J$376</f>
        <v>56837.3380152735</v>
      </c>
      <c r="AS359" s="54" t="n">
        <f aca="false">AS392</f>
        <v>0.000360196046863503</v>
      </c>
      <c r="AT359" s="53" t="n">
        <f aca="false">AS359*$J$376</f>
        <v>2715.75536649883</v>
      </c>
      <c r="AU359" s="54" t="n">
        <f aca="false">AU392</f>
        <v>0.00276225516551644</v>
      </c>
      <c r="AV359" s="53" t="n">
        <f aca="false">AU359*$J$376</f>
        <v>20826.4620189825</v>
      </c>
      <c r="AW359" s="54" t="n">
        <f aca="false">AW392</f>
        <v>0.00563856071035669</v>
      </c>
      <c r="AX359" s="53" t="n">
        <f aca="false">AW359*$J$376</f>
        <v>42512.8250068872</v>
      </c>
    </row>
    <row r="360" customFormat="false" ht="13.8" hidden="false" customHeight="false" outlineLevel="0" collapsed="false">
      <c r="A360" s="60" t="s">
        <v>31</v>
      </c>
      <c r="B360" s="53"/>
      <c r="C360" s="53"/>
      <c r="D360" s="53"/>
      <c r="E360" s="53"/>
      <c r="F360" s="53"/>
      <c r="G360" s="53"/>
      <c r="H360" s="53"/>
      <c r="I360" s="54" t="n">
        <f aca="false">AO360+AQ360+AS360+AU360+AW360</f>
        <v>0.0137379821019447</v>
      </c>
      <c r="J360" s="53" t="n">
        <f aca="false">ROUND(AP360+AR360+AT360+AV360+AX360,0)</f>
        <v>103580</v>
      </c>
      <c r="K360" s="54" t="n">
        <f aca="false">I360-DatosMinisterio!J360</f>
        <v>0</v>
      </c>
      <c r="L360" s="53" t="n">
        <f aca="false">J360-DatosMinisterio!K360</f>
        <v>0</v>
      </c>
      <c r="M360" s="54" t="n">
        <f aca="false">M393</f>
        <v>0.0203113656344103</v>
      </c>
      <c r="N360" s="53" t="n">
        <f aca="false">ROUND((N$376*M360),0)</f>
        <v>2909674</v>
      </c>
      <c r="O360" s="53" t="n">
        <f aca="false">N360-DatosMinisterio!L360</f>
        <v>0</v>
      </c>
      <c r="P360" s="55" t="n">
        <f aca="false">N360+J360</f>
        <v>3013254</v>
      </c>
      <c r="Q360" s="53" t="n">
        <f aca="false">P360-DatosMinisterio!M360</f>
        <v>0</v>
      </c>
      <c r="S360" s="55" t="n">
        <f aca="false">B360+DatosMinisterio!B360</f>
        <v>6457</v>
      </c>
      <c r="T360" s="55" t="n">
        <f aca="false">C360+DatosMinisterio!C360</f>
        <v>42</v>
      </c>
      <c r="U360" s="55" t="n">
        <f aca="false">D360+DatosMinisterio!D360</f>
        <v>369.112571898956</v>
      </c>
      <c r="V360" s="55" t="n">
        <f aca="false">E360+DatosMinisterio!E360</f>
        <v>197.974573365231</v>
      </c>
      <c r="W360" s="55" t="n">
        <f aca="false">F360+DatosMinisterio!F360</f>
        <v>18</v>
      </c>
      <c r="X360" s="55" t="n">
        <f aca="false">G360+DatosMinisterio!G360</f>
        <v>74</v>
      </c>
      <c r="Y360" s="55" t="n">
        <f aca="false">H360+DatosMinisterio!H360</f>
        <v>6</v>
      </c>
      <c r="Z360" s="55" t="n">
        <f aca="false">X360+0.33*Y360</f>
        <v>75.98</v>
      </c>
      <c r="AC360" s="61" t="n">
        <f aca="false">IF(T360&gt;0,S360/T360,0)</f>
        <v>153.738095238095</v>
      </c>
      <c r="AD360" s="62" t="n">
        <f aca="false">EXP((((AC360-AC$376)/AC$377+2)/4-1.9)^3)</f>
        <v>0.0290125177262674</v>
      </c>
      <c r="AE360" s="63" t="n">
        <f aca="false">S360/U360</f>
        <v>17.493308252225</v>
      </c>
      <c r="AF360" s="62" t="n">
        <f aca="false">EXP((((AE360-AE$376)/AE$377+2)/4-1.9)^3)</f>
        <v>0.0276111582075844</v>
      </c>
      <c r="AG360" s="62" t="n">
        <f aca="false">V360/U360</f>
        <v>0.536352832272064</v>
      </c>
      <c r="AH360" s="62" t="n">
        <f aca="false">EXP((((AG360-AG$376)/AG$377+2)/4-1.9)^3)</f>
        <v>0.0431334374716904</v>
      </c>
      <c r="AI360" s="62" t="n">
        <f aca="false">W360/U360</f>
        <v>0.0487656107387409</v>
      </c>
      <c r="AJ360" s="62" t="n">
        <f aca="false">EXP((((AI360-AI$376)/AI$377+2)/4-1.9)^3)</f>
        <v>0.0248857643470296</v>
      </c>
      <c r="AK360" s="62" t="n">
        <f aca="false">Z360/U360</f>
        <v>0.205845061329419</v>
      </c>
      <c r="AL360" s="62" t="n">
        <f aca="false">EXP((((AK360-AK$376)/AK$377+2)/4-1.9)^3)</f>
        <v>0.0349733205566583</v>
      </c>
      <c r="AM360" s="62" t="n">
        <f aca="false">0.01*AD360+0.15*AF360+0.24*AH360+0.25*AJ360+0.35*AL360</f>
        <v>0.0332459271831938</v>
      </c>
      <c r="AO360" s="54" t="n">
        <f aca="false">AO393</f>
        <v>7.85059370724695E-005</v>
      </c>
      <c r="AP360" s="53" t="n">
        <f aca="false">AO360*$J$376</f>
        <v>591.907995001878</v>
      </c>
      <c r="AQ360" s="54" t="n">
        <f aca="false">AQ393</f>
        <v>0.00175791071170021</v>
      </c>
      <c r="AR360" s="53" t="n">
        <f aca="false">AQ360*$J$376</f>
        <v>13254.0473186669</v>
      </c>
      <c r="AS360" s="54" t="n">
        <f aca="false">AS393</f>
        <v>0.00223099813733694</v>
      </c>
      <c r="AT360" s="53" t="n">
        <f aca="false">AS360*$J$376</f>
        <v>16820.9651851557</v>
      </c>
      <c r="AU360" s="54" t="n">
        <f aca="false">AU393</f>
        <v>0.0026116063558473</v>
      </c>
      <c r="AV360" s="53" t="n">
        <f aca="false">AU360*$J$376</f>
        <v>19690.6213653213</v>
      </c>
      <c r="AW360" s="54" t="n">
        <f aca="false">AW393</f>
        <v>0.00705896095998773</v>
      </c>
      <c r="AX360" s="53" t="n">
        <f aca="false">AW360*$J$376</f>
        <v>53222.1585326201</v>
      </c>
    </row>
    <row r="361" customFormat="false" ht="13.8" hidden="false" customHeight="false" outlineLevel="0" collapsed="false">
      <c r="A361" s="60" t="s">
        <v>32</v>
      </c>
      <c r="B361" s="53"/>
      <c r="C361" s="53"/>
      <c r="D361" s="53"/>
      <c r="E361" s="53"/>
      <c r="F361" s="53"/>
      <c r="G361" s="53"/>
      <c r="H361" s="53"/>
      <c r="I361" s="54" t="n">
        <f aca="false">AO361+AQ361+AS361+AU361+AW361</f>
        <v>0.0167932096178382</v>
      </c>
      <c r="J361" s="53" t="n">
        <f aca="false">ROUND(AP361+AR361+AT361+AV361+AX361,0)</f>
        <v>126615</v>
      </c>
      <c r="K361" s="54" t="n">
        <f aca="false">I361-DatosMinisterio!J361</f>
        <v>0</v>
      </c>
      <c r="L361" s="53" t="n">
        <f aca="false">J361-DatosMinisterio!K361</f>
        <v>0</v>
      </c>
      <c r="M361" s="54" t="n">
        <f aca="false">M394</f>
        <v>0.0209441986302812</v>
      </c>
      <c r="N361" s="53" t="n">
        <f aca="false">ROUND((N$376*M361),0)</f>
        <v>3000330</v>
      </c>
      <c r="O361" s="53" t="n">
        <f aca="false">N361-DatosMinisterio!L361</f>
        <v>0</v>
      </c>
      <c r="P361" s="55" t="n">
        <f aca="false">N361+J361</f>
        <v>3126945</v>
      </c>
      <c r="Q361" s="53" t="n">
        <f aca="false">P361-DatosMinisterio!M361</f>
        <v>0</v>
      </c>
      <c r="S361" s="55" t="n">
        <f aca="false">B361+DatosMinisterio!B361</f>
        <v>7982</v>
      </c>
      <c r="T361" s="55" t="n">
        <f aca="false">C361+DatosMinisterio!C361</f>
        <v>38</v>
      </c>
      <c r="U361" s="55" t="n">
        <f aca="false">D361+DatosMinisterio!D361</f>
        <v>313.839393939394</v>
      </c>
      <c r="V361" s="55" t="n">
        <f aca="false">E361+DatosMinisterio!E361</f>
        <v>163.112121212121</v>
      </c>
      <c r="W361" s="55" t="n">
        <f aca="false">F361+DatosMinisterio!F361</f>
        <v>12</v>
      </c>
      <c r="X361" s="55" t="n">
        <f aca="false">G361+DatosMinisterio!G361</f>
        <v>66</v>
      </c>
      <c r="Y361" s="55" t="n">
        <f aca="false">H361+DatosMinisterio!H361</f>
        <v>3</v>
      </c>
      <c r="Z361" s="55" t="n">
        <f aca="false">X361+0.33*Y361</f>
        <v>66.99</v>
      </c>
      <c r="AC361" s="61" t="n">
        <f aca="false">IF(T361&gt;0,S361/T361,0)</f>
        <v>210.052631578947</v>
      </c>
      <c r="AD361" s="62" t="n">
        <f aca="false">EXP((((AC361-AC$376)/AC$377+2)/4-1.9)^3)</f>
        <v>0.083286390257438</v>
      </c>
      <c r="AE361" s="63" t="n">
        <f aca="false">S361/U361</f>
        <v>25.4333909449921</v>
      </c>
      <c r="AF361" s="62" t="n">
        <f aca="false">EXP((((AE361-AE$376)/AE$377+2)/4-1.9)^3)</f>
        <v>0.139202447791308</v>
      </c>
      <c r="AG361" s="62" t="n">
        <f aca="false">V361/U361</f>
        <v>0.519731188505991</v>
      </c>
      <c r="AH361" s="62" t="n">
        <f aca="false">EXP((((AG361-AG$376)/AG$377+2)/4-1.9)^3)</f>
        <v>0.033805683671383</v>
      </c>
      <c r="AI361" s="62" t="n">
        <f aca="false">W361/U361</f>
        <v>0.0382361176822733</v>
      </c>
      <c r="AJ361" s="62" t="n">
        <f aca="false">EXP((((AI361-AI$376)/AI$377+2)/4-1.9)^3)</f>
        <v>0.0191206037656897</v>
      </c>
      <c r="AK361" s="62" t="n">
        <f aca="false">Z361/U361</f>
        <v>0.213453126961291</v>
      </c>
      <c r="AL361" s="62" t="n">
        <f aca="false">EXP((((AK361-AK$376)/AK$377+2)/4-1.9)^3)</f>
        <v>0.0372639146402254</v>
      </c>
      <c r="AM361" s="62" t="n">
        <f aca="false">0.01*AD361+0.15*AF361+0.24*AH361+0.25*AJ361+0.35*AL361</f>
        <v>0.0476491162179039</v>
      </c>
      <c r="AO361" s="54" t="n">
        <f aca="false">AO394</f>
        <v>0.000234705470122192</v>
      </c>
      <c r="AP361" s="53" t="n">
        <f aca="false">AO361*$J$376</f>
        <v>1769.59921015601</v>
      </c>
      <c r="AQ361" s="54" t="n">
        <f aca="false">AQ394</f>
        <v>0.00862207556150319</v>
      </c>
      <c r="AR361" s="53" t="n">
        <f aca="false">AQ361*$J$376</f>
        <v>65007.5096059676</v>
      </c>
      <c r="AS361" s="54" t="n">
        <f aca="false">AS394</f>
        <v>0.00294225495004883</v>
      </c>
      <c r="AT361" s="53" t="n">
        <f aca="false">AS361*$J$376</f>
        <v>22183.5990144302</v>
      </c>
      <c r="AU361" s="54" t="n">
        <f aca="false">AU394</f>
        <v>0.00220616428592328</v>
      </c>
      <c r="AV361" s="53" t="n">
        <f aca="false">AU361*$J$376</f>
        <v>16633.7264138401</v>
      </c>
      <c r="AW361" s="54" t="n">
        <f aca="false">AW394</f>
        <v>0.00278800935024068</v>
      </c>
      <c r="AX361" s="53" t="n">
        <f aca="false">AW361*$J$376</f>
        <v>21020.6397896263</v>
      </c>
    </row>
    <row r="362" customFormat="false" ht="13.8" hidden="false" customHeight="false" outlineLevel="0" collapsed="false">
      <c r="A362" s="60" t="s">
        <v>33</v>
      </c>
      <c r="B362" s="53"/>
      <c r="C362" s="53"/>
      <c r="D362" s="53"/>
      <c r="E362" s="53"/>
      <c r="F362" s="53"/>
      <c r="G362" s="53"/>
      <c r="H362" s="53"/>
      <c r="I362" s="54" t="n">
        <f aca="false">AO362+AQ362+AS362+AU362+AW362</f>
        <v>0.0338077317198951</v>
      </c>
      <c r="J362" s="53" t="n">
        <f aca="false">ROUND(AP362+AR362+AT362+AV362+AX362,0)</f>
        <v>254899</v>
      </c>
      <c r="K362" s="54" t="n">
        <f aca="false">I362-DatosMinisterio!J362</f>
        <v>3.12250225675825E-016</v>
      </c>
      <c r="L362" s="53" t="n">
        <f aca="false">J362-DatosMinisterio!K362</f>
        <v>0</v>
      </c>
      <c r="M362" s="54" t="n">
        <f aca="false">M395</f>
        <v>0.0210092001595743</v>
      </c>
      <c r="N362" s="53" t="n">
        <f aca="false">ROUND((N$376*M362),0)</f>
        <v>3009642</v>
      </c>
      <c r="O362" s="53" t="n">
        <f aca="false">N362-DatosMinisterio!L362</f>
        <v>0</v>
      </c>
      <c r="P362" s="55" t="n">
        <f aca="false">N362+J362</f>
        <v>3264541</v>
      </c>
      <c r="Q362" s="53" t="n">
        <f aca="false">P362-DatosMinisterio!M362</f>
        <v>0</v>
      </c>
      <c r="S362" s="55" t="n">
        <f aca="false">B362+DatosMinisterio!B362</f>
        <v>9702</v>
      </c>
      <c r="T362" s="55" t="n">
        <f aca="false">C362+DatosMinisterio!C362</f>
        <v>41</v>
      </c>
      <c r="U362" s="55" t="n">
        <f aca="false">D362+DatosMinisterio!D362</f>
        <v>439.086124541735</v>
      </c>
      <c r="V362" s="55" t="n">
        <f aca="false">E362+DatosMinisterio!E362</f>
        <v>312.919196642049</v>
      </c>
      <c r="W362" s="55" t="n">
        <f aca="false">F362+DatosMinisterio!F362</f>
        <v>20</v>
      </c>
      <c r="X362" s="55" t="n">
        <f aca="false">G362+DatosMinisterio!G362</f>
        <v>75</v>
      </c>
      <c r="Y362" s="55" t="n">
        <f aca="false">H362+DatosMinisterio!H362</f>
        <v>13</v>
      </c>
      <c r="Z362" s="55" t="n">
        <f aca="false">X362+0.33*Y362</f>
        <v>79.29</v>
      </c>
      <c r="AC362" s="61" t="n">
        <f aca="false">IF(T362&gt;0,S362/T362,0)</f>
        <v>236.634146341463</v>
      </c>
      <c r="AD362" s="62" t="n">
        <f aca="false">EXP((((AC362-AC$376)/AC$377+2)/4-1.9)^3)</f>
        <v>0.126110912208941</v>
      </c>
      <c r="AE362" s="63" t="n">
        <f aca="false">S362/U362</f>
        <v>22.0958929415631</v>
      </c>
      <c r="AF362" s="62" t="n">
        <f aca="false">EXP((((AE362-AE$376)/AE$377+2)/4-1.9)^3)</f>
        <v>0.0762277766202764</v>
      </c>
      <c r="AG362" s="62" t="n">
        <f aca="false">V362/U362</f>
        <v>0.712660180206414</v>
      </c>
      <c r="AH362" s="62" t="n">
        <f aca="false">EXP((((AG362-AG$376)/AG$377+2)/4-1.9)^3)</f>
        <v>0.290380524072791</v>
      </c>
      <c r="AI362" s="62" t="n">
        <f aca="false">W362/U362</f>
        <v>0.0455491505701156</v>
      </c>
      <c r="AJ362" s="62" t="n">
        <f aca="false">EXP((((AI362-AI$376)/AI$377+2)/4-1.9)^3)</f>
        <v>0.0229904198434294</v>
      </c>
      <c r="AK362" s="62" t="n">
        <f aca="false">Z362/U362</f>
        <v>0.180579607435223</v>
      </c>
      <c r="AL362" s="62" t="n">
        <f aca="false">EXP((((AK362-AK$376)/AK$377+2)/4-1.9)^3)</f>
        <v>0.0281646183725547</v>
      </c>
      <c r="AM362" s="62" t="n">
        <f aca="false">0.01*AD362+0.15*AF362+0.24*AH362+0.25*AJ362+0.35*AL362</f>
        <v>0.0979918227838523</v>
      </c>
      <c r="AO362" s="54" t="n">
        <f aca="false">AO395</f>
        <v>0.000428768711769141</v>
      </c>
      <c r="AP362" s="53" t="n">
        <f aca="false">AO362*$J$376</f>
        <v>3232.76987660861</v>
      </c>
      <c r="AQ362" s="54" t="n">
        <f aca="false">AQ395</f>
        <v>0.00623146729277591</v>
      </c>
      <c r="AR362" s="53" t="n">
        <f aca="false">AQ362*$J$376</f>
        <v>46983.1384571835</v>
      </c>
      <c r="AS362" s="54" t="n">
        <f aca="false">AS395</f>
        <v>0.0189148046189144</v>
      </c>
      <c r="AT362" s="53" t="n">
        <f aca="false">AS362*$J$376</f>
        <v>142611.17687824</v>
      </c>
      <c r="AU362" s="54" t="n">
        <f aca="false">AU395</f>
        <v>0.00289135502437941</v>
      </c>
      <c r="AV362" s="53" t="n">
        <f aca="false">AU362*$J$376</f>
        <v>21799.8309317575</v>
      </c>
      <c r="AW362" s="54" t="n">
        <f aca="false">AW395</f>
        <v>0.00534133607205622</v>
      </c>
      <c r="AX362" s="53" t="n">
        <f aca="false">AW362*$J$376</f>
        <v>40271.8525877034</v>
      </c>
    </row>
    <row r="363" customFormat="false" ht="13.8" hidden="false" customHeight="false" outlineLevel="0" collapsed="false">
      <c r="A363" s="60" t="s">
        <v>34</v>
      </c>
      <c r="B363" s="53"/>
      <c r="C363" s="53"/>
      <c r="D363" s="53"/>
      <c r="E363" s="53"/>
      <c r="F363" s="53"/>
      <c r="G363" s="53"/>
      <c r="H363" s="53"/>
      <c r="I363" s="54" t="n">
        <f aca="false">AO363+AQ363+AS363+AU363+AW363</f>
        <v>0.0347834771104768</v>
      </c>
      <c r="J363" s="53" t="n">
        <f aca="false">ROUND(AP363+AR363+AT363+AV363+AX363,0)</f>
        <v>262256</v>
      </c>
      <c r="K363" s="54" t="n">
        <f aca="false">I363-DatosMinisterio!J363</f>
        <v>0</v>
      </c>
      <c r="L363" s="53" t="n">
        <f aca="false">J363-DatosMinisterio!K363</f>
        <v>0</v>
      </c>
      <c r="M363" s="54" t="n">
        <f aca="false">M396</f>
        <v>0.0219100358252418</v>
      </c>
      <c r="N363" s="53" t="n">
        <f aca="false">ROUND((N$376*M363),0)</f>
        <v>3138689</v>
      </c>
      <c r="O363" s="53" t="n">
        <f aca="false">N363-DatosMinisterio!L363</f>
        <v>-1</v>
      </c>
      <c r="P363" s="55" t="n">
        <f aca="false">N363+J363</f>
        <v>3400945</v>
      </c>
      <c r="Q363" s="53" t="n">
        <f aca="false">P363-DatosMinisterio!M363</f>
        <v>-1</v>
      </c>
      <c r="S363" s="55" t="n">
        <f aca="false">B363+DatosMinisterio!B363</f>
        <v>6983</v>
      </c>
      <c r="T363" s="55" t="n">
        <f aca="false">C363+DatosMinisterio!C363</f>
        <v>48</v>
      </c>
      <c r="U363" s="55" t="n">
        <f aca="false">D363+DatosMinisterio!D363</f>
        <v>367.848484848485</v>
      </c>
      <c r="V363" s="55" t="n">
        <f aca="false">E363+DatosMinisterio!E363</f>
        <v>221.416666666667</v>
      </c>
      <c r="W363" s="55" t="n">
        <f aca="false">F363+DatosMinisterio!F363</f>
        <v>56</v>
      </c>
      <c r="X363" s="55" t="n">
        <f aca="false">G363+DatosMinisterio!G363</f>
        <v>171</v>
      </c>
      <c r="Y363" s="55" t="n">
        <f aca="false">H363+DatosMinisterio!H363</f>
        <v>22</v>
      </c>
      <c r="Z363" s="55" t="n">
        <f aca="false">X363+0.33*Y363</f>
        <v>178.26</v>
      </c>
      <c r="AC363" s="61" t="n">
        <f aca="false">IF(T363&gt;0,S363/T363,0)</f>
        <v>145.479166666667</v>
      </c>
      <c r="AD363" s="62" t="n">
        <f aca="false">EXP((((AC363-AC$376)/AC$377+2)/4-1.9)^3)</f>
        <v>0.0243292908317309</v>
      </c>
      <c r="AE363" s="63" t="n">
        <f aca="false">S363/U363</f>
        <v>18.9833594200511</v>
      </c>
      <c r="AF363" s="62" t="n">
        <f aca="false">EXP((((AE363-AE$376)/AE$377+2)/4-1.9)^3)</f>
        <v>0.0393201422831627</v>
      </c>
      <c r="AG363" s="62" t="n">
        <f aca="false">V363/U363</f>
        <v>0.601923552187166</v>
      </c>
      <c r="AH363" s="62" t="n">
        <f aca="false">EXP((((AG363-AG$376)/AG$377+2)/4-1.9)^3)</f>
        <v>0.100648273192304</v>
      </c>
      <c r="AI363" s="62" t="n">
        <f aca="false">W363/U363</f>
        <v>0.152236592800066</v>
      </c>
      <c r="AJ363" s="62" t="n">
        <f aca="false">EXP((((AI363-AI$376)/AI$377+2)/4-1.9)^3)</f>
        <v>0.18324316655198</v>
      </c>
      <c r="AK363" s="62" t="n">
        <f aca="false">Z363/U363</f>
        <v>0.484601697009638</v>
      </c>
      <c r="AL363" s="62" t="n">
        <f aca="false">EXP((((AK363-AK$376)/AK$377+2)/4-1.9)^3)</f>
        <v>0.219645922286432</v>
      </c>
      <c r="AM363" s="62" t="n">
        <f aca="false">0.01*AD363+0.15*AF363+0.24*AH363+0.25*AJ363+0.35*AL363</f>
        <v>0.152983764255191</v>
      </c>
      <c r="AO363" s="54" t="n">
        <f aca="false">AO396</f>
        <v>9.47039179558198E-005</v>
      </c>
      <c r="AP363" s="53" t="n">
        <f aca="false">AO363*$J$376</f>
        <v>714.035247350859</v>
      </c>
      <c r="AQ363" s="54" t="n">
        <f aca="false">AQ396</f>
        <v>0.000809275101189929</v>
      </c>
      <c r="AR363" s="53" t="n">
        <f aca="false">AQ363*$J$376</f>
        <v>6101.65830016256</v>
      </c>
      <c r="AS363" s="54" t="n">
        <f aca="false">AS396</f>
        <v>0.00874139778312101</v>
      </c>
      <c r="AT363" s="53" t="n">
        <f aca="false">AS363*$J$376</f>
        <v>65907.1584680884</v>
      </c>
      <c r="AU363" s="54" t="n">
        <f aca="false">AU396</f>
        <v>0.0110083820070626</v>
      </c>
      <c r="AV363" s="53" t="n">
        <f aca="false">AU363*$J$376</f>
        <v>82999.4464749878</v>
      </c>
      <c r="AW363" s="54" t="n">
        <f aca="false">AW396</f>
        <v>0.0141297183011474</v>
      </c>
      <c r="AX363" s="53" t="n">
        <f aca="false">AW363*$J$376</f>
        <v>106533.257756711</v>
      </c>
    </row>
    <row r="364" customFormat="false" ht="13.8" hidden="false" customHeight="false" outlineLevel="0" collapsed="false">
      <c r="A364" s="60" t="s">
        <v>35</v>
      </c>
      <c r="B364" s="53"/>
      <c r="C364" s="53"/>
      <c r="D364" s="53"/>
      <c r="E364" s="53"/>
      <c r="F364" s="53"/>
      <c r="G364" s="53"/>
      <c r="H364" s="53"/>
      <c r="I364" s="54" t="n">
        <f aca="false">AO364+AQ364+AS364+AU364+AW364</f>
        <v>0.00935743163081573</v>
      </c>
      <c r="J364" s="53" t="n">
        <f aca="false">ROUND(AP364+AR364+AT364+AV364+AX364,0)</f>
        <v>70552</v>
      </c>
      <c r="K364" s="54" t="n">
        <f aca="false">I364-DatosMinisterio!J364</f>
        <v>-6.2450045135165E-017</v>
      </c>
      <c r="L364" s="53" t="n">
        <f aca="false">J364-DatosMinisterio!K364</f>
        <v>0</v>
      </c>
      <c r="M364" s="54" t="n">
        <f aca="false">M397</f>
        <v>0.0102880337673149</v>
      </c>
      <c r="N364" s="53" t="n">
        <f aca="false">ROUND((N$376*M364),0)</f>
        <v>1473797</v>
      </c>
      <c r="O364" s="53" t="n">
        <f aca="false">N364-DatosMinisterio!L364</f>
        <v>0</v>
      </c>
      <c r="P364" s="55" t="n">
        <f aca="false">N364+J364</f>
        <v>1544349</v>
      </c>
      <c r="Q364" s="53" t="n">
        <f aca="false">P364-DatosMinisterio!M364</f>
        <v>0</v>
      </c>
      <c r="S364" s="55" t="n">
        <f aca="false">B364+DatosMinisterio!B364</f>
        <v>3715</v>
      </c>
      <c r="T364" s="55" t="n">
        <f aca="false">C364+DatosMinisterio!C364</f>
        <v>54</v>
      </c>
      <c r="U364" s="55" t="n">
        <f aca="false">D364+DatosMinisterio!D364</f>
        <v>256.976306818757</v>
      </c>
      <c r="V364" s="55" t="n">
        <f aca="false">E364+DatosMinisterio!E364</f>
        <v>80.9545454545455</v>
      </c>
      <c r="W364" s="55" t="n">
        <f aca="false">F364+DatosMinisterio!F364</f>
        <v>7</v>
      </c>
      <c r="X364" s="55" t="n">
        <f aca="false">G364+DatosMinisterio!G364</f>
        <v>46</v>
      </c>
      <c r="Y364" s="55" t="n">
        <f aca="false">H364+DatosMinisterio!H364</f>
        <v>13</v>
      </c>
      <c r="Z364" s="55" t="n">
        <f aca="false">X364+0.33*Y364</f>
        <v>50.29</v>
      </c>
      <c r="AC364" s="61" t="n">
        <f aca="false">IF(T364&gt;0,S364/T364,0)</f>
        <v>68.7962962962963</v>
      </c>
      <c r="AD364" s="62" t="n">
        <f aca="false">EXP((((AC364-AC$376)/AC$377+2)/4-1.9)^3)</f>
        <v>0.00356374670027833</v>
      </c>
      <c r="AE364" s="63" t="n">
        <f aca="false">S364/U364</f>
        <v>14.4565856906806</v>
      </c>
      <c r="AF364" s="62" t="n">
        <f aca="false">EXP((((AE364-AE$376)/AE$377+2)/4-1.9)^3)</f>
        <v>0.0124275209117506</v>
      </c>
      <c r="AG364" s="62" t="n">
        <f aca="false">V364/U364</f>
        <v>0.315027274135596</v>
      </c>
      <c r="AH364" s="62" t="n">
        <f aca="false">EXP((((AG364-AG$376)/AG$377+2)/4-1.9)^3)</f>
        <v>0.000559727832495273</v>
      </c>
      <c r="AI364" s="62" t="n">
        <f aca="false">W364/U364</f>
        <v>0.02723986536602</v>
      </c>
      <c r="AJ364" s="62" t="n">
        <f aca="false">EXP((((AI364-AI$376)/AI$377+2)/4-1.9)^3)</f>
        <v>0.0143317611360256</v>
      </c>
      <c r="AK364" s="62" t="n">
        <f aca="false">Z364/U364</f>
        <v>0.195698975608164</v>
      </c>
      <c r="AL364" s="62" t="n">
        <f aca="false">EXP((((AK364-AK$376)/AK$377+2)/4-1.9)^3)</f>
        <v>0.032095645983095</v>
      </c>
      <c r="AM364" s="62" t="n">
        <f aca="false">0.01*AD364+0.15*AF364+0.24*AH364+0.25*AJ364+0.35*AL364</f>
        <v>0.0168505166616539</v>
      </c>
      <c r="AO364" s="54" t="n">
        <f aca="false">AO397</f>
        <v>1.09826390759974E-005</v>
      </c>
      <c r="AP364" s="53" t="n">
        <f aca="false">AO364*$J$376</f>
        <v>82.8053535530955</v>
      </c>
      <c r="AQ364" s="54" t="n">
        <f aca="false">AQ397</f>
        <v>0.00130612205439925</v>
      </c>
      <c r="AR364" s="53" t="n">
        <f aca="false">AQ364*$J$376</f>
        <v>9847.7149025498</v>
      </c>
      <c r="AS364" s="54" t="n">
        <f aca="false">AS397</f>
        <v>0.000472390459862553</v>
      </c>
      <c r="AT364" s="53" t="n">
        <f aca="false">AS364*$J$376</f>
        <v>3561.66298221683</v>
      </c>
      <c r="AU364" s="54" t="n">
        <f aca="false">AU397</f>
        <v>0.00220639350702697</v>
      </c>
      <c r="AV364" s="53" t="n">
        <f aca="false">AU364*$J$376</f>
        <v>16635.4546627975</v>
      </c>
      <c r="AW364" s="54" t="n">
        <f aca="false">AW397</f>
        <v>0.00536154297045095</v>
      </c>
      <c r="AX364" s="53" t="n">
        <f aca="false">AW364*$J$376</f>
        <v>40424.2057110473</v>
      </c>
    </row>
    <row r="365" customFormat="false" ht="13.8" hidden="false" customHeight="false" outlineLevel="0" collapsed="false">
      <c r="A365" s="60" t="s">
        <v>36</v>
      </c>
      <c r="B365" s="53"/>
      <c r="C365" s="53"/>
      <c r="D365" s="53"/>
      <c r="E365" s="53"/>
      <c r="F365" s="53"/>
      <c r="G365" s="53"/>
      <c r="H365" s="53"/>
      <c r="I365" s="54" t="n">
        <f aca="false">AO365+AQ365+AS365+AU365+AW365</f>
        <v>0.10073561824903</v>
      </c>
      <c r="J365" s="53" t="n">
        <f aca="false">ROUND(AP365+AR365+AT365+AV365+AX365,0)</f>
        <v>759512</v>
      </c>
      <c r="K365" s="54" t="n">
        <f aca="false">I365-DatosMinisterio!J365</f>
        <v>0</v>
      </c>
      <c r="L365" s="53" t="n">
        <f aca="false">J365-DatosMinisterio!K365</f>
        <v>0</v>
      </c>
      <c r="M365" s="54" t="n">
        <f aca="false">M398</f>
        <v>0.0567532567790089</v>
      </c>
      <c r="N365" s="53" t="n">
        <f aca="false">ROUND((N$376*M365),0)</f>
        <v>8130103</v>
      </c>
      <c r="O365" s="53" t="n">
        <f aca="false">N365-DatosMinisterio!L365</f>
        <v>0</v>
      </c>
      <c r="P365" s="55" t="n">
        <f aca="false">N365+J365</f>
        <v>8889615</v>
      </c>
      <c r="Q365" s="53" t="n">
        <f aca="false">P365-DatosMinisterio!M365</f>
        <v>0</v>
      </c>
      <c r="S365" s="55" t="n">
        <f aca="false">B365+DatosMinisterio!B365</f>
        <v>6853</v>
      </c>
      <c r="T365" s="55" t="n">
        <f aca="false">C365+DatosMinisterio!C365</f>
        <v>25</v>
      </c>
      <c r="U365" s="55" t="n">
        <f aca="false">D365+DatosMinisterio!D365</f>
        <v>295.374242424242</v>
      </c>
      <c r="V365" s="55" t="n">
        <f aca="false">E365+DatosMinisterio!E365</f>
        <v>249.578787878788</v>
      </c>
      <c r="W365" s="55" t="n">
        <f aca="false">F365+DatosMinisterio!F365</f>
        <v>35</v>
      </c>
      <c r="X365" s="55" t="n">
        <f aca="false">G365+DatosMinisterio!G365</f>
        <v>154</v>
      </c>
      <c r="Y365" s="55" t="n">
        <f aca="false">H365+DatosMinisterio!H365</f>
        <v>39</v>
      </c>
      <c r="Z365" s="55" t="n">
        <f aca="false">X365+0.33*Y365</f>
        <v>166.87</v>
      </c>
      <c r="AC365" s="61" t="n">
        <f aca="false">IF(T365&gt;0,S365/T365,0)</f>
        <v>274.12</v>
      </c>
      <c r="AD365" s="62" t="n">
        <f aca="false">EXP((((AC365-AC$376)/AC$377+2)/4-1.9)^3)</f>
        <v>0.20846355235496</v>
      </c>
      <c r="AE365" s="63" t="n">
        <f aca="false">S365/U365</f>
        <v>23.201075164019</v>
      </c>
      <c r="AF365" s="62" t="n">
        <f aca="false">EXP((((AE365-AE$376)/AE$377+2)/4-1.9)^3)</f>
        <v>0.0941635197868717</v>
      </c>
      <c r="AG365" s="62" t="n">
        <f aca="false">V365/U365</f>
        <v>0.84495786034153</v>
      </c>
      <c r="AH365" s="62" t="n">
        <f aca="false">EXP((((AG365-AG$376)/AG$377+2)/4-1.9)^3)</f>
        <v>0.622684933742827</v>
      </c>
      <c r="AI365" s="62" t="n">
        <f aca="false">W365/U365</f>
        <v>0.118493744453621</v>
      </c>
      <c r="AJ365" s="62" t="n">
        <f aca="false">EXP((((AI365-AI$376)/AI$377+2)/4-1.9)^3)</f>
        <v>0.106755412530295</v>
      </c>
      <c r="AK365" s="62" t="n">
        <f aca="false">Z365/U365</f>
        <v>0.564944318199306</v>
      </c>
      <c r="AL365" s="62" t="n">
        <f aca="false">EXP((((AK365-AK$376)/AK$377+2)/4-1.9)^3)</f>
        <v>0.315908615537407</v>
      </c>
      <c r="AM365" s="62" t="n">
        <f aca="false">0.01*AD365+0.15*AF365+0.24*AH365+0.25*AJ365+0.35*AL365</f>
        <v>0.302910416160525</v>
      </c>
      <c r="AO365" s="54" t="n">
        <f aca="false">AO398</f>
        <v>0.000763060786452132</v>
      </c>
      <c r="AP365" s="53" t="n">
        <f aca="false">AO365*$J$376</f>
        <v>5753.2181261209</v>
      </c>
      <c r="AQ365" s="54" t="n">
        <f aca="false">AQ398</f>
        <v>0.00493686844817528</v>
      </c>
      <c r="AR365" s="53" t="n">
        <f aca="false">AQ365*$J$376</f>
        <v>37222.3046271008</v>
      </c>
      <c r="AS365" s="54" t="n">
        <f aca="false">AS398</f>
        <v>0.0595165831874624</v>
      </c>
      <c r="AT365" s="53" t="n">
        <f aca="false">AS365*$J$376</f>
        <v>448734.742078599</v>
      </c>
      <c r="AU365" s="54" t="n">
        <f aca="false">AU398</f>
        <v>0.014787450657323</v>
      </c>
      <c r="AV365" s="53" t="n">
        <f aca="false">AU365*$J$376</f>
        <v>111492.335435541</v>
      </c>
      <c r="AW365" s="54" t="n">
        <f aca="false">AW398</f>
        <v>0.0207316551696171</v>
      </c>
      <c r="AX365" s="53" t="n">
        <f aca="false">AW365*$J$376</f>
        <v>156309.6104845</v>
      </c>
    </row>
    <row r="366" customFormat="false" ht="13.8" hidden="false" customHeight="false" outlineLevel="0" collapsed="false">
      <c r="A366" s="60" t="s">
        <v>37</v>
      </c>
      <c r="B366" s="53"/>
      <c r="C366" s="53"/>
      <c r="D366" s="53"/>
      <c r="E366" s="53"/>
      <c r="F366" s="53"/>
      <c r="G366" s="53"/>
      <c r="H366" s="53"/>
      <c r="I366" s="54" t="n">
        <f aca="false">AO366+AQ366+AS366+AU366+AW366</f>
        <v>0.00750763063142962</v>
      </c>
      <c r="J366" s="53" t="n">
        <f aca="false">ROUND(AP366+AR366+AT366+AV366+AX366,0)</f>
        <v>56605</v>
      </c>
      <c r="K366" s="54" t="n">
        <f aca="false">I366-DatosMinisterio!J366</f>
        <v>-1.07552855510562E-016</v>
      </c>
      <c r="L366" s="53" t="n">
        <f aca="false">J366-DatosMinisterio!K366</f>
        <v>0</v>
      </c>
      <c r="M366" s="54" t="n">
        <f aca="false">M399</f>
        <v>0.00974296465167745</v>
      </c>
      <c r="N366" s="53" t="n">
        <f aca="false">ROUND((N$376*M366),0)</f>
        <v>1395714</v>
      </c>
      <c r="O366" s="53" t="n">
        <f aca="false">N366-DatosMinisterio!L366</f>
        <v>0</v>
      </c>
      <c r="P366" s="55" t="n">
        <f aca="false">N366+J366</f>
        <v>1452319</v>
      </c>
      <c r="Q366" s="53" t="n">
        <f aca="false">P366-DatosMinisterio!M366</f>
        <v>0</v>
      </c>
      <c r="S366" s="55" t="n">
        <f aca="false">B366+DatosMinisterio!B366</f>
        <v>2966</v>
      </c>
      <c r="T366" s="55" t="n">
        <f aca="false">C366+DatosMinisterio!C366</f>
        <v>38</v>
      </c>
      <c r="U366" s="55" t="n">
        <f aca="false">D366+DatosMinisterio!D366</f>
        <v>172.494607087827</v>
      </c>
      <c r="V366" s="55" t="n">
        <f aca="false">E366+DatosMinisterio!E366</f>
        <v>70.4772727272727</v>
      </c>
      <c r="W366" s="55" t="n">
        <f aca="false">F366+DatosMinisterio!F366</f>
        <v>0</v>
      </c>
      <c r="X366" s="55" t="n">
        <f aca="false">G366+DatosMinisterio!G366</f>
        <v>12</v>
      </c>
      <c r="Y366" s="55" t="n">
        <f aca="false">H366+DatosMinisterio!H366</f>
        <v>1</v>
      </c>
      <c r="Z366" s="55" t="n">
        <f aca="false">X366+0.33*Y366</f>
        <v>12.33</v>
      </c>
      <c r="AC366" s="61" t="n">
        <f aca="false">IF(T366&gt;0,S366/T366,0)</f>
        <v>78.0526315789474</v>
      </c>
      <c r="AD366" s="62" t="n">
        <f aca="false">EXP((((AC366-AC$376)/AC$377+2)/4-1.9)^3)</f>
        <v>0.00462464794053728</v>
      </c>
      <c r="AE366" s="63" t="n">
        <f aca="false">S366/U366</f>
        <v>17.1947404621748</v>
      </c>
      <c r="AF366" s="62" t="n">
        <f aca="false">EXP((((AE366-AE$376)/AE$377+2)/4-1.9)^3)</f>
        <v>0.0256468972827025</v>
      </c>
      <c r="AG366" s="62" t="n">
        <f aca="false">V366/U366</f>
        <v>0.408576673306596</v>
      </c>
      <c r="AH366" s="62" t="n">
        <f aca="false">EXP((((AG366-AG$376)/AG$377+2)/4-1.9)^3)</f>
        <v>0.00476281621467267</v>
      </c>
      <c r="AI366" s="62" t="n">
        <f aca="false">W366/U366</f>
        <v>0</v>
      </c>
      <c r="AJ366" s="62" t="n">
        <f aca="false">EXP((((AI366-AI$376)/AI$377+2)/4-1.9)^3)</f>
        <v>0.00661125146968685</v>
      </c>
      <c r="AK366" s="62" t="n">
        <f aca="false">Z366/U366</f>
        <v>0.0714804955828102</v>
      </c>
      <c r="AL366" s="62" t="n">
        <f aca="false">EXP((((AK366-AK$376)/AK$377+2)/4-1.9)^3)</f>
        <v>0.00993376609135648</v>
      </c>
      <c r="AM366" s="62" t="n">
        <f aca="false">0.01*AD366+0.15*AF366+0.24*AH366+0.25*AJ366+0.35*AL366</f>
        <v>0.0101659879627287</v>
      </c>
      <c r="AO366" s="54" t="n">
        <f aca="false">AO399</f>
        <v>2.16176162202214E-005</v>
      </c>
      <c r="AP366" s="53" t="n">
        <f aca="false">AO366*$J$376</f>
        <v>162.989454693338</v>
      </c>
      <c r="AQ366" s="54" t="n">
        <f aca="false">AQ399</f>
        <v>0.00534692148444037</v>
      </c>
      <c r="AR366" s="53" t="n">
        <f aca="false">AQ366*$J$376</f>
        <v>40313.9646924542</v>
      </c>
      <c r="AS366" s="54" t="n">
        <f aca="false">AS399</f>
        <v>0.000313481597396268</v>
      </c>
      <c r="AT366" s="53" t="n">
        <f aca="false">AS366*$J$376</f>
        <v>2363.54434714315</v>
      </c>
      <c r="AU366" s="54" t="n">
        <f aca="false">AU399</f>
        <v>0.000574289142800649</v>
      </c>
      <c r="AV366" s="53" t="n">
        <f aca="false">AU366*$J$376</f>
        <v>4329.9443041192</v>
      </c>
      <c r="AW366" s="54" t="n">
        <f aca="false">AW399</f>
        <v>0.00125132079057212</v>
      </c>
      <c r="AX366" s="53" t="n">
        <f aca="false">AW366*$J$376</f>
        <v>9434.53206052419</v>
      </c>
    </row>
    <row r="367" customFormat="false" ht="13.8" hidden="false" customHeight="false" outlineLevel="0" collapsed="false">
      <c r="A367" s="60" t="s">
        <v>38</v>
      </c>
      <c r="B367" s="53"/>
      <c r="C367" s="53"/>
      <c r="D367" s="53"/>
      <c r="E367" s="53"/>
      <c r="F367" s="53"/>
      <c r="G367" s="53"/>
      <c r="H367" s="53"/>
      <c r="I367" s="54" t="n">
        <f aca="false">AO367+AQ367+AS367+AU367+AW367</f>
        <v>0.0781712247858681</v>
      </c>
      <c r="J367" s="53" t="n">
        <f aca="false">ROUND(AP367+AR367+AT367+AV367+AX367,0)</f>
        <v>589384</v>
      </c>
      <c r="K367" s="54" t="n">
        <f aca="false">I367-DatosMinisterio!J367</f>
        <v>0</v>
      </c>
      <c r="L367" s="53" t="n">
        <f aca="false">J367-DatosMinisterio!K367</f>
        <v>0</v>
      </c>
      <c r="M367" s="54" t="n">
        <f aca="false">M400</f>
        <v>0.0367720443325523</v>
      </c>
      <c r="N367" s="53" t="n">
        <f aca="false">ROUND((N$376*M367),0)</f>
        <v>5267724</v>
      </c>
      <c r="O367" s="53" t="n">
        <f aca="false">N367-DatosMinisterio!L367</f>
        <v>0</v>
      </c>
      <c r="P367" s="55" t="n">
        <f aca="false">N367+J367</f>
        <v>5857108</v>
      </c>
      <c r="Q367" s="53" t="n">
        <f aca="false">P367-DatosMinisterio!M367</f>
        <v>0</v>
      </c>
      <c r="S367" s="55" t="n">
        <f aca="false">B367+DatosMinisterio!B367</f>
        <v>8874</v>
      </c>
      <c r="T367" s="55" t="n">
        <f aca="false">C367+DatosMinisterio!C367</f>
        <v>72</v>
      </c>
      <c r="U367" s="55" t="n">
        <f aca="false">D367+DatosMinisterio!D367</f>
        <v>300.727272727273</v>
      </c>
      <c r="V367" s="55" t="n">
        <f aca="false">E367+DatosMinisterio!E367</f>
        <v>229.204545454545</v>
      </c>
      <c r="W367" s="55" t="n">
        <f aca="false">F367+DatosMinisterio!F367</f>
        <v>15</v>
      </c>
      <c r="X367" s="55" t="n">
        <f aca="false">G367+DatosMinisterio!G367</f>
        <v>73</v>
      </c>
      <c r="Y367" s="55" t="n">
        <f aca="false">H367+DatosMinisterio!H367</f>
        <v>10</v>
      </c>
      <c r="Z367" s="55" t="n">
        <f aca="false">X367+0.33*Y367</f>
        <v>76.3</v>
      </c>
      <c r="AC367" s="61" t="n">
        <f aca="false">IF(T367&gt;0,S367/T367,0)</f>
        <v>123.25</v>
      </c>
      <c r="AD367" s="62" t="n">
        <f aca="false">EXP((((AC367-AC$376)/AC$377+2)/4-1.9)^3)</f>
        <v>0.0147178818877749</v>
      </c>
      <c r="AE367" s="63" t="n">
        <f aca="false">S367/U367</f>
        <v>29.5084643288996</v>
      </c>
      <c r="AF367" s="62" t="n">
        <f aca="false">EXP((((AE367-AE$376)/AE$377+2)/4-1.9)^3)</f>
        <v>0.253080861096366</v>
      </c>
      <c r="AG367" s="62" t="n">
        <f aca="false">V367/U367</f>
        <v>0.762167472793226</v>
      </c>
      <c r="AH367" s="62" t="n">
        <f aca="false">EXP((((AG367-AG$376)/AG$377+2)/4-1.9)^3)</f>
        <v>0.408947835785812</v>
      </c>
      <c r="AI367" s="62" t="n">
        <f aca="false">W367/U367</f>
        <v>0.0498790810157194</v>
      </c>
      <c r="AJ367" s="62" t="n">
        <f aca="false">EXP((((AI367-AI$376)/AI$377+2)/4-1.9)^3)</f>
        <v>0.0255710028461565</v>
      </c>
      <c r="AK367" s="62" t="n">
        <f aca="false">Z367/U367</f>
        <v>0.253718258766626</v>
      </c>
      <c r="AL367" s="62" t="n">
        <f aca="false">EXP((((AK367-AK$376)/AK$377+2)/4-1.9)^3)</f>
        <v>0.0514438424419029</v>
      </c>
      <c r="AM367" s="62" t="n">
        <f aca="false">0.01*AD367+0.15*AF367+0.24*AH367+0.25*AJ367+0.35*AL367</f>
        <v>0.160654884138133</v>
      </c>
      <c r="AO367" s="54" t="n">
        <f aca="false">AO400</f>
        <v>5.88223265922107E-005</v>
      </c>
      <c r="AP367" s="53" t="n">
        <f aca="false">AO367*$J$376</f>
        <v>443.500284091901</v>
      </c>
      <c r="AQ367" s="54" t="n">
        <f aca="false">AQ400</f>
        <v>0.0253102993189506</v>
      </c>
      <c r="AR367" s="53" t="n">
        <f aca="false">AQ367*$J$376</f>
        <v>190831.02605282</v>
      </c>
      <c r="AS367" s="54" t="n">
        <f aca="false">AS400</f>
        <v>0.0379797734838912</v>
      </c>
      <c r="AT367" s="53" t="n">
        <f aca="false">AS367*$J$376</f>
        <v>286354.540965782</v>
      </c>
      <c r="AU367" s="54" t="n">
        <f aca="false">AU400</f>
        <v>0.00275113285883877</v>
      </c>
      <c r="AV367" s="53" t="n">
        <f aca="false">AU367*$J$376</f>
        <v>20742.6036193394</v>
      </c>
      <c r="AW367" s="54" t="n">
        <f aca="false">AW400</f>
        <v>0.0120711967975953</v>
      </c>
      <c r="AX367" s="53" t="n">
        <f aca="false">AW367*$J$376</f>
        <v>91012.7075757604</v>
      </c>
    </row>
    <row r="368" customFormat="false" ht="13.8" hidden="false" customHeight="false" outlineLevel="0" collapsed="false">
      <c r="A368" s="60" t="s">
        <v>39</v>
      </c>
      <c r="B368" s="53"/>
      <c r="C368" s="53"/>
      <c r="D368" s="53"/>
      <c r="E368" s="53"/>
      <c r="F368" s="53"/>
      <c r="G368" s="53"/>
      <c r="H368" s="53"/>
      <c r="I368" s="54" t="n">
        <f aca="false">AO368+AQ368+AS368+AU368+AW368</f>
        <v>0.00987890387909272</v>
      </c>
      <c r="J368" s="53" t="n">
        <f aca="false">ROUND(AP368+AR368+AT368+AV368+AX368,0)</f>
        <v>74484</v>
      </c>
      <c r="K368" s="54" t="n">
        <f aca="false">I368-DatosMinisterio!J368</f>
        <v>3.64291929955129E-017</v>
      </c>
      <c r="L368" s="53" t="n">
        <f aca="false">J368-DatosMinisterio!K368</f>
        <v>0</v>
      </c>
      <c r="M368" s="54" t="n">
        <f aca="false">M401</f>
        <v>0.0130160169119541</v>
      </c>
      <c r="N368" s="53" t="n">
        <f aca="false">ROUND((N$376*M368),0)</f>
        <v>1864590</v>
      </c>
      <c r="O368" s="53" t="n">
        <f aca="false">N368-DatosMinisterio!L368</f>
        <v>0</v>
      </c>
      <c r="P368" s="55" t="n">
        <f aca="false">N368+J368</f>
        <v>1939074</v>
      </c>
      <c r="Q368" s="53" t="n">
        <f aca="false">P368-DatosMinisterio!M368</f>
        <v>0</v>
      </c>
      <c r="S368" s="55" t="n">
        <f aca="false">B368+DatosMinisterio!B368</f>
        <v>17362</v>
      </c>
      <c r="T368" s="55" t="n">
        <f aca="false">C368+DatosMinisterio!C368</f>
        <v>185</v>
      </c>
      <c r="U368" s="55" t="n">
        <f aca="false">D368+DatosMinisterio!D368</f>
        <v>423.4718798151</v>
      </c>
      <c r="V368" s="55" t="n">
        <f aca="false">E368+DatosMinisterio!E368</f>
        <v>200.062788906009</v>
      </c>
      <c r="W368" s="55" t="n">
        <f aca="false">F368+DatosMinisterio!F368</f>
        <v>20</v>
      </c>
      <c r="X368" s="55" t="n">
        <f aca="false">G368+DatosMinisterio!G368</f>
        <v>31</v>
      </c>
      <c r="Y368" s="55" t="n">
        <f aca="false">H368+DatosMinisterio!H368</f>
        <v>2</v>
      </c>
      <c r="Z368" s="55" t="n">
        <f aca="false">X368+0.33*Y368</f>
        <v>31.66</v>
      </c>
      <c r="AC368" s="61" t="n">
        <f aca="false">IF(T368&gt;0,S368/T368,0)</f>
        <v>93.8486486486486</v>
      </c>
      <c r="AD368" s="62" t="n">
        <f aca="false">EXP((((AC368-AC$376)/AC$377+2)/4-1.9)^3)</f>
        <v>0.00708038228964856</v>
      </c>
      <c r="AE368" s="63" t="n">
        <f aca="false">S368/U368</f>
        <v>40.9991804121226</v>
      </c>
      <c r="AF368" s="62" t="n">
        <f aca="false">EXP((((AE368-AE$376)/AE$377+2)/4-1.9)^3)</f>
        <v>0.698458975386573</v>
      </c>
      <c r="AG368" s="62" t="n">
        <f aca="false">V368/U368</f>
        <v>0.472434649009899</v>
      </c>
      <c r="AH368" s="62" t="n">
        <f aca="false">EXP((((AG368-AG$376)/AG$377+2)/4-1.9)^3)</f>
        <v>0.0157853770160962</v>
      </c>
      <c r="AI368" s="62" t="n">
        <f aca="false">W368/U368</f>
        <v>0.0472286377285136</v>
      </c>
      <c r="AJ368" s="62" t="n">
        <f aca="false">EXP((((AI368-AI$376)/AI$377+2)/4-1.9)^3)</f>
        <v>0.0239646916998484</v>
      </c>
      <c r="AK368" s="62" t="n">
        <f aca="false">Z368/U368</f>
        <v>0.074762933524237</v>
      </c>
      <c r="AL368" s="62" t="n">
        <f aca="false">EXP((((AK368-AK$376)/AK$377+2)/4-1.9)^3)</f>
        <v>0.010277138932561</v>
      </c>
      <c r="AM368" s="62" t="n">
        <f aca="false">0.01*AD368+0.15*AF368+0.24*AH368+0.25*AJ368+0.35*AL368</f>
        <v>0.118216312166104</v>
      </c>
      <c r="AO368" s="54" t="n">
        <f aca="false">AO401</f>
        <v>2.68286332315652E-005</v>
      </c>
      <c r="AP368" s="53" t="n">
        <f aca="false">AO368*$J$376</f>
        <v>202.278746002069</v>
      </c>
      <c r="AQ368" s="54" t="n">
        <f aca="false">AQ401</f>
        <v>0.00140954672257135</v>
      </c>
      <c r="AR368" s="53" t="n">
        <f aca="false">AQ368*$J$376</f>
        <v>10627.5016327556</v>
      </c>
      <c r="AS368" s="54" t="n">
        <f aca="false">AS401</f>
        <v>0.00354004001596041</v>
      </c>
      <c r="AT368" s="53" t="n">
        <f aca="false">AS368*$J$376</f>
        <v>26690.6945666961</v>
      </c>
      <c r="AU368" s="54" t="n">
        <f aca="false">AU401</f>
        <v>0.00307731004846951</v>
      </c>
      <c r="AV368" s="53" t="n">
        <f aca="false">AU368*$J$376</f>
        <v>23201.8684027336</v>
      </c>
      <c r="AW368" s="54" t="n">
        <f aca="false">AW401</f>
        <v>0.00182517845885988</v>
      </c>
      <c r="AX368" s="53" t="n">
        <f aca="false">AW368*$J$376</f>
        <v>13761.223193949</v>
      </c>
    </row>
    <row r="369" customFormat="false" ht="13.8" hidden="false" customHeight="false" outlineLevel="0" collapsed="false">
      <c r="A369" s="60" t="s">
        <v>40</v>
      </c>
      <c r="B369" s="53"/>
      <c r="C369" s="53"/>
      <c r="D369" s="53"/>
      <c r="E369" s="53"/>
      <c r="F369" s="53"/>
      <c r="G369" s="53"/>
      <c r="H369" s="53"/>
      <c r="I369" s="54" t="n">
        <f aca="false">AO369+AQ369+AS369+AU369+AW369</f>
        <v>0.010025431459217</v>
      </c>
      <c r="J369" s="53" t="n">
        <f aca="false">ROUND(AP369+AR369+AT369+AV369+AX369,0)</f>
        <v>75588</v>
      </c>
      <c r="K369" s="54" t="n">
        <f aca="false">I369-DatosMinisterio!J369</f>
        <v>-8.32667268468867E-017</v>
      </c>
      <c r="L369" s="53" t="n">
        <f aca="false">J369-DatosMinisterio!K369</f>
        <v>0</v>
      </c>
      <c r="M369" s="54" t="n">
        <f aca="false">M402</f>
        <v>0.0260231987385968</v>
      </c>
      <c r="N369" s="53" t="n">
        <f aca="false">ROUND((N$376*M369),0)</f>
        <v>3727915</v>
      </c>
      <c r="O369" s="53" t="n">
        <f aca="false">N369-DatosMinisterio!L369</f>
        <v>2</v>
      </c>
      <c r="P369" s="55" t="n">
        <f aca="false">N369+J369</f>
        <v>3803503</v>
      </c>
      <c r="Q369" s="53" t="n">
        <f aca="false">P369-DatosMinisterio!M369</f>
        <v>2</v>
      </c>
      <c r="S369" s="55" t="n">
        <f aca="false">B369+DatosMinisterio!B369</f>
        <v>5847</v>
      </c>
      <c r="T369" s="55" t="n">
        <f aca="false">C369+DatosMinisterio!C369</f>
        <v>34</v>
      </c>
      <c r="U369" s="55" t="n">
        <f aca="false">D369+DatosMinisterio!D369</f>
        <v>292.355265946175</v>
      </c>
      <c r="V369" s="55" t="n">
        <f aca="false">E369+DatosMinisterio!E369</f>
        <v>165.833333333333</v>
      </c>
      <c r="W369" s="55" t="n">
        <f aca="false">F369+DatosMinisterio!F369</f>
        <v>6</v>
      </c>
      <c r="X369" s="55" t="n">
        <f aca="false">G369+DatosMinisterio!G369</f>
        <v>17</v>
      </c>
      <c r="Y369" s="55" t="n">
        <f aca="false">H369+DatosMinisterio!H369</f>
        <v>6</v>
      </c>
      <c r="Z369" s="55" t="n">
        <f aca="false">X369+0.33*Y369</f>
        <v>18.98</v>
      </c>
      <c r="AC369" s="61" t="n">
        <f aca="false">IF(T369&gt;0,S369/T369,0)</f>
        <v>171.970588235294</v>
      </c>
      <c r="AD369" s="62" t="n">
        <f aca="false">EXP((((AC369-AC$376)/AC$377+2)/4-1.9)^3)</f>
        <v>0.0419507828408791</v>
      </c>
      <c r="AE369" s="63" t="n">
        <f aca="false">S369/U369</f>
        <v>19.9996397570498</v>
      </c>
      <c r="AF369" s="62" t="n">
        <f aca="false">EXP((((AE369-AE$376)/AE$377+2)/4-1.9)^3)</f>
        <v>0.0493544730180012</v>
      </c>
      <c r="AG369" s="62" t="n">
        <f aca="false">V369/U369</f>
        <v>0.567232243266192</v>
      </c>
      <c r="AH369" s="62" t="n">
        <f aca="false">EXP((((AG369-AG$376)/AG$377+2)/4-1.9)^3)</f>
        <v>0.0657212216464714</v>
      </c>
      <c r="AI369" s="62" t="n">
        <f aca="false">W369/U369</f>
        <v>0.0205229756357618</v>
      </c>
      <c r="AJ369" s="62" t="n">
        <f aca="false">EXP((((AI369-AI$376)/AI$377+2)/4-1.9)^3)</f>
        <v>0.0119373862585062</v>
      </c>
      <c r="AK369" s="62" t="n">
        <f aca="false">Z369/U369</f>
        <v>0.0649210129277931</v>
      </c>
      <c r="AL369" s="62" t="n">
        <f aca="false">EXP((((AK369-AK$376)/AK$377+2)/4-1.9)^3)</f>
        <v>0.0092769055443267</v>
      </c>
      <c r="AM369" s="62" t="n">
        <f aca="false">0.01*AD369+0.15*AF369+0.24*AH369+0.25*AJ369+0.35*AL369</f>
        <v>0.029827035481403</v>
      </c>
      <c r="AO369" s="54" t="n">
        <f aca="false">AO402</f>
        <v>0.000136073483494913</v>
      </c>
      <c r="AP369" s="53" t="n">
        <f aca="false">AO369*$J$376</f>
        <v>1025.94766449377</v>
      </c>
      <c r="AQ369" s="54" t="n">
        <f aca="false">AQ402</f>
        <v>0.00315672975230094</v>
      </c>
      <c r="AR369" s="53" t="n">
        <f aca="false">AQ369*$J$376</f>
        <v>23800.6658875035</v>
      </c>
      <c r="AS369" s="54" t="n">
        <f aca="false">AS402</f>
        <v>0.00464924036652037</v>
      </c>
      <c r="AT369" s="53" t="n">
        <f aca="false">AS369*$J$376</f>
        <v>35053.6869725986</v>
      </c>
      <c r="AU369" s="54" t="n">
        <f aca="false">AU402</f>
        <v>0.000794065851360173</v>
      </c>
      <c r="AV369" s="53" t="n">
        <f aca="false">AU369*$J$376</f>
        <v>5986.98574280039</v>
      </c>
      <c r="AW369" s="54" t="n">
        <f aca="false">AW402</f>
        <v>0.00128932200554062</v>
      </c>
      <c r="AX369" s="53" t="n">
        <f aca="false">AW369*$J$376</f>
        <v>9721.04826297238</v>
      </c>
    </row>
    <row r="370" customFormat="false" ht="13.8" hidden="false" customHeight="false" outlineLevel="0" collapsed="false">
      <c r="A370" s="60" t="s">
        <v>41</v>
      </c>
      <c r="B370" s="53"/>
      <c r="C370" s="53"/>
      <c r="D370" s="53"/>
      <c r="E370" s="53"/>
      <c r="F370" s="53"/>
      <c r="G370" s="53"/>
      <c r="H370" s="53"/>
      <c r="I370" s="54" t="n">
        <f aca="false">AO370+AQ370+AS370+AU370+AW370</f>
        <v>0.0121239119108901</v>
      </c>
      <c r="J370" s="53" t="n">
        <f aca="false">ROUND(AP370+AR370+AT370+AV370+AX370,0)</f>
        <v>91410</v>
      </c>
      <c r="K370" s="54" t="n">
        <f aca="false">I370-DatosMinisterio!J370</f>
        <v>-6.76542155630955E-017</v>
      </c>
      <c r="L370" s="53" t="n">
        <f aca="false">J370-DatosMinisterio!K370</f>
        <v>0</v>
      </c>
      <c r="M370" s="54" t="n">
        <f aca="false">M403</f>
        <v>0.011716268377997</v>
      </c>
      <c r="N370" s="53" t="n">
        <f aca="false">ROUND((N$376*M370),0)</f>
        <v>1678397</v>
      </c>
      <c r="O370" s="53" t="n">
        <f aca="false">N370-DatosMinisterio!L370</f>
        <v>0</v>
      </c>
      <c r="P370" s="55" t="n">
        <f aca="false">N370+J370</f>
        <v>1769807</v>
      </c>
      <c r="Q370" s="53" t="n">
        <f aca="false">P370-DatosMinisterio!M370</f>
        <v>0</v>
      </c>
      <c r="S370" s="55" t="n">
        <f aca="false">B370+DatosMinisterio!B370</f>
        <v>6581</v>
      </c>
      <c r="T370" s="55" t="n">
        <f aca="false">C370+DatosMinisterio!C370</f>
        <v>58</v>
      </c>
      <c r="U370" s="55" t="n">
        <f aca="false">D370+DatosMinisterio!D370</f>
        <v>388.041402562851</v>
      </c>
      <c r="V370" s="55" t="n">
        <f aca="false">E370+DatosMinisterio!E370</f>
        <v>219.335409099792</v>
      </c>
      <c r="W370" s="55" t="n">
        <f aca="false">F370+DatosMinisterio!F370</f>
        <v>0</v>
      </c>
      <c r="X370" s="55" t="n">
        <f aca="false">G370+DatosMinisterio!G370</f>
        <v>6</v>
      </c>
      <c r="Y370" s="55" t="n">
        <f aca="false">H370+DatosMinisterio!H370</f>
        <v>3</v>
      </c>
      <c r="Z370" s="55" t="n">
        <f aca="false">X370+0.33*Y370</f>
        <v>6.99</v>
      </c>
      <c r="AC370" s="61" t="n">
        <f aca="false">IF(T370&gt;0,S370/T370,0)</f>
        <v>113.465517241379</v>
      </c>
      <c r="AD370" s="62" t="n">
        <f aca="false">EXP((((AC370-AC$376)/AC$377+2)/4-1.9)^3)</f>
        <v>0.0116369058098751</v>
      </c>
      <c r="AE370" s="63" t="n">
        <f aca="false">S370/U370</f>
        <v>16.9595304947752</v>
      </c>
      <c r="AF370" s="62" t="n">
        <f aca="false">EXP((((AE370-AE$376)/AE$377+2)/4-1.9)^3)</f>
        <v>0.0241812696456046</v>
      </c>
      <c r="AG370" s="62" t="n">
        <f aca="false">V370/U370</f>
        <v>0.565237131015334</v>
      </c>
      <c r="AH370" s="62" t="n">
        <f aca="false">EXP((((AG370-AG$376)/AG$377+2)/4-1.9)^3)</f>
        <v>0.0640346575485839</v>
      </c>
      <c r="AI370" s="62" t="n">
        <f aca="false">W370/U370</f>
        <v>0</v>
      </c>
      <c r="AJ370" s="62" t="n">
        <f aca="false">EXP((((AI370-AI$376)/AI$377+2)/4-1.9)^3)</f>
        <v>0.00661125146968685</v>
      </c>
      <c r="AK370" s="62" t="n">
        <f aca="false">Z370/U370</f>
        <v>0.0180135417350674</v>
      </c>
      <c r="AL370" s="62" t="n">
        <f aca="false">EXP((((AK370-AK$376)/AK$377+2)/4-1.9)^3)</f>
        <v>0.00557611510262087</v>
      </c>
      <c r="AM370" s="62" t="n">
        <f aca="false">0.01*AD370+0.15*AF370+0.24*AH370+0.25*AJ370+0.35*AL370</f>
        <v>0.0227163304699386</v>
      </c>
      <c r="AO370" s="54" t="n">
        <f aca="false">AO403</f>
        <v>5.0338072826862E-005</v>
      </c>
      <c r="AP370" s="53" t="n">
        <f aca="false">AO370*$J$376</f>
        <v>379.531903831706</v>
      </c>
      <c r="AQ370" s="54" t="n">
        <f aca="false">AQ403</f>
        <v>0.00746762689482231</v>
      </c>
      <c r="AR370" s="53" t="n">
        <f aca="false">AQ370*$J$376</f>
        <v>56303.3603261891</v>
      </c>
      <c r="AS370" s="54" t="n">
        <f aca="false">AS403</f>
        <v>0.00317266988367234</v>
      </c>
      <c r="AT370" s="53" t="n">
        <f aca="false">AS370*$J$376</f>
        <v>23920.8490424591</v>
      </c>
      <c r="AU370" s="54" t="n">
        <f aca="false">AU403</f>
        <v>0.000510378954417899</v>
      </c>
      <c r="AV370" s="53" t="n">
        <f aca="false">AU370*$J$376</f>
        <v>3848.0832770875</v>
      </c>
      <c r="AW370" s="54" t="n">
        <f aca="false">AW403</f>
        <v>0.000922898105150721</v>
      </c>
      <c r="AX370" s="53" t="n">
        <f aca="false">AW370*$J$376</f>
        <v>6958.33700458258</v>
      </c>
    </row>
    <row r="371" customFormat="false" ht="13.8" hidden="false" customHeight="false" outlineLevel="0" collapsed="false">
      <c r="A371" s="60" t="s">
        <v>42</v>
      </c>
      <c r="B371" s="53"/>
      <c r="C371" s="53"/>
      <c r="D371" s="53"/>
      <c r="E371" s="53"/>
      <c r="F371" s="53"/>
      <c r="G371" s="53"/>
      <c r="H371" s="53"/>
      <c r="I371" s="54" t="n">
        <f aca="false">AO371+AQ371+AS371+AU371+AW371</f>
        <v>0.0411588941441097</v>
      </c>
      <c r="J371" s="53" t="n">
        <f aca="false">ROUND(AP371+AR371+AT371+AV371+AX371,0)</f>
        <v>310324</v>
      </c>
      <c r="K371" s="54" t="n">
        <f aca="false">I371-DatosMinisterio!J371</f>
        <v>-1.52655665885959E-016</v>
      </c>
      <c r="L371" s="53" t="n">
        <f aca="false">J371-DatosMinisterio!K371</f>
        <v>0</v>
      </c>
      <c r="M371" s="54" t="n">
        <f aca="false">M404</f>
        <v>0.0150992675195911</v>
      </c>
      <c r="N371" s="53" t="n">
        <f aca="false">ROUND((N$376*M371),0)</f>
        <v>2163023</v>
      </c>
      <c r="O371" s="53" t="n">
        <f aca="false">N371-DatosMinisterio!L371</f>
        <v>0</v>
      </c>
      <c r="P371" s="55" t="n">
        <f aca="false">N371+J371</f>
        <v>2473347</v>
      </c>
      <c r="Q371" s="53" t="n">
        <f aca="false">P371-DatosMinisterio!M371</f>
        <v>0</v>
      </c>
      <c r="S371" s="55" t="n">
        <f aca="false">B371+DatosMinisterio!B371</f>
        <v>10165</v>
      </c>
      <c r="T371" s="55" t="n">
        <f aca="false">C371+DatosMinisterio!C371</f>
        <v>63</v>
      </c>
      <c r="U371" s="55" t="n">
        <f aca="false">D371+DatosMinisterio!D371</f>
        <v>332.727272727273</v>
      </c>
      <c r="V371" s="55" t="n">
        <f aca="false">E371+DatosMinisterio!E371</f>
        <v>148.909090909091</v>
      </c>
      <c r="W371" s="55" t="n">
        <f aca="false">F371+DatosMinisterio!F371</f>
        <v>4</v>
      </c>
      <c r="X371" s="55" t="n">
        <f aca="false">G371+DatosMinisterio!G371</f>
        <v>20</v>
      </c>
      <c r="Y371" s="55" t="n">
        <f aca="false">H371+DatosMinisterio!H371</f>
        <v>0</v>
      </c>
      <c r="Z371" s="55" t="n">
        <f aca="false">X371+0.33*Y371</f>
        <v>20</v>
      </c>
      <c r="AC371" s="61" t="n">
        <f aca="false">IF(T371&gt;0,S371/T371,0)</f>
        <v>161.349206349206</v>
      </c>
      <c r="AD371" s="62" t="n">
        <f aca="false">EXP((((AC371-AC$376)/AC$377+2)/4-1.9)^3)</f>
        <v>0.0339524302144578</v>
      </c>
      <c r="AE371" s="63" t="n">
        <f aca="false">S371/U371</f>
        <v>30.5505464480874</v>
      </c>
      <c r="AF371" s="62" t="n">
        <f aca="false">EXP((((AE371-AE$376)/AE$377+2)/4-1.9)^3)</f>
        <v>0.288361972353024</v>
      </c>
      <c r="AG371" s="62" t="n">
        <f aca="false">V371/U371</f>
        <v>0.447540983606557</v>
      </c>
      <c r="AH371" s="62" t="n">
        <f aca="false">EXP((((AG371-AG$376)/AG$377+2)/4-1.9)^3)</f>
        <v>0.0101348140602265</v>
      </c>
      <c r="AI371" s="62" t="n">
        <f aca="false">W371/U371</f>
        <v>0.0120218579234973</v>
      </c>
      <c r="AJ371" s="62" t="n">
        <f aca="false">EXP((((AI371-AI$376)/AI$377+2)/4-1.9)^3)</f>
        <v>0.00940166433127211</v>
      </c>
      <c r="AK371" s="62" t="n">
        <f aca="false">Z371/U371</f>
        <v>0.0601092896174863</v>
      </c>
      <c r="AL371" s="62" t="n">
        <f aca="false">EXP((((AK371-AK$376)/AK$377+2)/4-1.9)^3)</f>
        <v>0.00881907212739151</v>
      </c>
      <c r="AM371" s="62" t="n">
        <f aca="false">0.01*AD371+0.15*AF371+0.24*AH371+0.25*AJ371+0.35*AL371</f>
        <v>0.0514632668569575</v>
      </c>
      <c r="AO371" s="54" t="n">
        <f aca="false">AO404</f>
        <v>0.000357736762297065</v>
      </c>
      <c r="AP371" s="53" t="n">
        <f aca="false">AO371*$J$376</f>
        <v>2697.21319948393</v>
      </c>
      <c r="AQ371" s="54" t="n">
        <f aca="false">AQ404</f>
        <v>0.0383871276768055</v>
      </c>
      <c r="AR371" s="53" t="n">
        <f aca="false">AQ371*$J$376</f>
        <v>289425.852672576</v>
      </c>
      <c r="AS371" s="54" t="n">
        <f aca="false">AS404</f>
        <v>0.000537290212601761</v>
      </c>
      <c r="AT371" s="53" t="n">
        <f aca="false">AS371*$J$376</f>
        <v>4050.98498705478</v>
      </c>
      <c r="AU371" s="54" t="n">
        <f aca="false">AU404</f>
        <v>0.00056666622513891</v>
      </c>
      <c r="AV371" s="53" t="n">
        <f aca="false">AU371*$J$376</f>
        <v>4272.47010436461</v>
      </c>
      <c r="AW371" s="54" t="n">
        <f aca="false">AW404</f>
        <v>0.00131007326726644</v>
      </c>
      <c r="AX371" s="53" t="n">
        <f aca="false">AW371*$J$376</f>
        <v>9877.50570020481</v>
      </c>
    </row>
    <row r="372" customFormat="false" ht="13.8" hidden="false" customHeight="false" outlineLevel="0" collapsed="false">
      <c r="A372" s="60" t="s">
        <v>43</v>
      </c>
      <c r="B372" s="53"/>
      <c r="C372" s="53"/>
      <c r="D372" s="53"/>
      <c r="E372" s="53"/>
      <c r="F372" s="53"/>
      <c r="G372" s="53"/>
      <c r="H372" s="53"/>
      <c r="I372" s="54" t="n">
        <f aca="false">AO372+AQ372+AS372+AU372+AW372</f>
        <v>0.0152191474621069</v>
      </c>
      <c r="J372" s="53" t="n">
        <f aca="false">ROUND(AP372+AR372+AT372+AV372+AX372,0)</f>
        <v>114747</v>
      </c>
      <c r="K372" s="54" t="n">
        <f aca="false">I372-DatosMinisterio!J372</f>
        <v>1.56125112837913E-016</v>
      </c>
      <c r="L372" s="53" t="n">
        <f aca="false">J372-DatosMinisterio!K372</f>
        <v>0</v>
      </c>
      <c r="M372" s="54" t="n">
        <f aca="false">M405</f>
        <v>0.014007307385478</v>
      </c>
      <c r="N372" s="53" t="n">
        <f aca="false">ROUND((N$376*M372),0)</f>
        <v>2006596</v>
      </c>
      <c r="O372" s="53" t="n">
        <f aca="false">N372-DatosMinisterio!L372</f>
        <v>0</v>
      </c>
      <c r="P372" s="55" t="n">
        <f aca="false">N372+J372</f>
        <v>2121343</v>
      </c>
      <c r="Q372" s="53" t="n">
        <f aca="false">P372-DatosMinisterio!M372</f>
        <v>0</v>
      </c>
      <c r="S372" s="55" t="n">
        <f aca="false">B372+DatosMinisterio!B372</f>
        <v>4411</v>
      </c>
      <c r="T372" s="55" t="n">
        <f aca="false">C372+DatosMinisterio!C372</f>
        <v>32</v>
      </c>
      <c r="U372" s="55" t="n">
        <f aca="false">D372+DatosMinisterio!D372</f>
        <v>288.307954545455</v>
      </c>
      <c r="V372" s="55" t="n">
        <f aca="false">E372+DatosMinisterio!E372</f>
        <v>159.215909090909</v>
      </c>
      <c r="W372" s="55" t="n">
        <f aca="false">F372+DatosMinisterio!F372</f>
        <v>33</v>
      </c>
      <c r="X372" s="55" t="n">
        <f aca="false">G372+DatosMinisterio!G372</f>
        <v>44</v>
      </c>
      <c r="Y372" s="55" t="n">
        <f aca="false">H372+DatosMinisterio!H372</f>
        <v>1</v>
      </c>
      <c r="Z372" s="55" t="n">
        <f aca="false">X372+0.33*Y372</f>
        <v>44.33</v>
      </c>
      <c r="AC372" s="61" t="n">
        <f aca="false">IF(T372&gt;0,S372/T372,0)</f>
        <v>137.84375</v>
      </c>
      <c r="AD372" s="62" t="n">
        <f aca="false">EXP((((AC372-AC$376)/AC$377+2)/4-1.9)^3)</f>
        <v>0.0205697054928261</v>
      </c>
      <c r="AE372" s="63" t="n">
        <f aca="false">S372/U372</f>
        <v>15.2996125512886</v>
      </c>
      <c r="AF372" s="62" t="n">
        <f aca="false">EXP((((AE372-AE$376)/AE$377+2)/4-1.9)^3)</f>
        <v>0.0156785496384449</v>
      </c>
      <c r="AG372" s="62" t="n">
        <f aca="false">V372/U372</f>
        <v>0.552242512149649</v>
      </c>
      <c r="AH372" s="62" t="n">
        <f aca="false">EXP((((AG372-AG$376)/AG$377+2)/4-1.9)^3)</f>
        <v>0.0538410965013733</v>
      </c>
      <c r="AI372" s="62" t="n">
        <f aca="false">W372/U372</f>
        <v>0.114460941780214</v>
      </c>
      <c r="AJ372" s="62" t="n">
        <f aca="false">EXP((((AI372-AI$376)/AI$377+2)/4-1.9)^3)</f>
        <v>0.0994039439070083</v>
      </c>
      <c r="AK372" s="62" t="n">
        <f aca="false">Z372/U372</f>
        <v>0.153759198458088</v>
      </c>
      <c r="AL372" s="62" t="n">
        <f aca="false">EXP((((AK372-AK$376)/AK$377+2)/4-1.9)^3)</f>
        <v>0.0221587487947037</v>
      </c>
      <c r="AM372" s="62" t="n">
        <f aca="false">0.01*AD372+0.15*AF372+0.24*AH372+0.25*AJ372+0.35*AL372</f>
        <v>0.0480858907159229</v>
      </c>
      <c r="AO372" s="54" t="n">
        <f aca="false">AO405</f>
        <v>9.98885554874268E-005</v>
      </c>
      <c r="AP372" s="53" t="n">
        <f aca="false">AO372*$J$376</f>
        <v>753.125646377777</v>
      </c>
      <c r="AQ372" s="54" t="n">
        <f aca="false">AQ405</f>
        <v>0.000354602582855604</v>
      </c>
      <c r="AR372" s="53" t="n">
        <f aca="false">AQ372*$J$376</f>
        <v>2673.5825552505</v>
      </c>
      <c r="AS372" s="54" t="n">
        <f aca="false">AS405</f>
        <v>0.0071685996304677</v>
      </c>
      <c r="AT372" s="53" t="n">
        <f aca="false">AS372*$J$376</f>
        <v>54048.7967212525</v>
      </c>
      <c r="AU372" s="54" t="n">
        <f aca="false">AU405</f>
        <v>0.00534197151560348</v>
      </c>
      <c r="AV372" s="53" t="n">
        <f aca="false">AU372*$J$376</f>
        <v>40276.6436153634</v>
      </c>
      <c r="AW372" s="54" t="n">
        <f aca="false">AW405</f>
        <v>0.00225408517769264</v>
      </c>
      <c r="AX372" s="53" t="n">
        <f aca="false">AW372*$J$376</f>
        <v>16995.0335967569</v>
      </c>
    </row>
    <row r="373" customFormat="false" ht="13.8" hidden="false" customHeight="false" outlineLevel="0" collapsed="false">
      <c r="A373" s="60" t="s">
        <v>44</v>
      </c>
      <c r="B373" s="53"/>
      <c r="C373" s="53"/>
      <c r="D373" s="53"/>
      <c r="E373" s="53"/>
      <c r="F373" s="53"/>
      <c r="G373" s="53"/>
      <c r="H373" s="53"/>
      <c r="I373" s="54" t="n">
        <f aca="false">AO373+AQ373+AS373+AU373+AW373</f>
        <v>0.0176135496845209</v>
      </c>
      <c r="J373" s="53" t="n">
        <f aca="false">ROUND(AP373+AR373+AT373+AV373+AX373,0)</f>
        <v>132800</v>
      </c>
      <c r="K373" s="54" t="n">
        <f aca="false">I373-DatosMinisterio!J373</f>
        <v>0</v>
      </c>
      <c r="L373" s="53" t="n">
        <f aca="false">J373-DatosMinisterio!K373</f>
        <v>0</v>
      </c>
      <c r="M373" s="54" t="n">
        <f aca="false">M406</f>
        <v>0.00847428756528673</v>
      </c>
      <c r="N373" s="53" t="n">
        <f aca="false">ROUND((N$376*M373),0)</f>
        <v>1213971</v>
      </c>
      <c r="O373" s="53" t="n">
        <f aca="false">N373-DatosMinisterio!L373</f>
        <v>0</v>
      </c>
      <c r="P373" s="55" t="n">
        <f aca="false">N373+J373</f>
        <v>1346771</v>
      </c>
      <c r="Q373" s="53" t="n">
        <f aca="false">P373-DatosMinisterio!M373</f>
        <v>0</v>
      </c>
      <c r="S373" s="55" t="n">
        <f aca="false">B373+DatosMinisterio!B373</f>
        <v>5248</v>
      </c>
      <c r="T373" s="55" t="n">
        <f aca="false">C373+DatosMinisterio!C373</f>
        <v>23</v>
      </c>
      <c r="U373" s="55" t="n">
        <f aca="false">D373+DatosMinisterio!D373</f>
        <v>248.966666666667</v>
      </c>
      <c r="V373" s="55" t="n">
        <f aca="false">E373+DatosMinisterio!E373</f>
        <v>158.512121212121</v>
      </c>
      <c r="W373" s="55" t="n">
        <f aca="false">F373+DatosMinisterio!F373</f>
        <v>7</v>
      </c>
      <c r="X373" s="55" t="n">
        <f aca="false">G373+DatosMinisterio!G373</f>
        <v>28</v>
      </c>
      <c r="Y373" s="55" t="n">
        <f aca="false">H373+DatosMinisterio!H373</f>
        <v>5</v>
      </c>
      <c r="Z373" s="55" t="n">
        <f aca="false">X373+0.33*Y373</f>
        <v>29.65</v>
      </c>
      <c r="AC373" s="61" t="n">
        <f aca="false">IF(T373&gt;0,S373/T373,0)</f>
        <v>228.173913043478</v>
      </c>
      <c r="AD373" s="62" t="n">
        <f aca="false">EXP((((AC373-AC$376)/AC$377+2)/4-1.9)^3)</f>
        <v>0.11111583674223</v>
      </c>
      <c r="AE373" s="63" t="n">
        <f aca="false">S373/U373</f>
        <v>21.0791270585085</v>
      </c>
      <c r="AF373" s="62" t="n">
        <f aca="false">EXP((((AE373-AE$376)/AE$377+2)/4-1.9)^3)</f>
        <v>0.0620862161965374</v>
      </c>
      <c r="AG373" s="62" t="n">
        <f aca="false">V373/U373</f>
        <v>0.636680095911584</v>
      </c>
      <c r="AH373" s="62" t="n">
        <f aca="false">EXP((((AG373-AG$376)/AG$377+2)/4-1.9)^3)</f>
        <v>0.147161514109607</v>
      </c>
      <c r="AI373" s="62" t="n">
        <f aca="false">W373/U373</f>
        <v>0.028116213683224</v>
      </c>
      <c r="AJ373" s="62" t="n">
        <f aca="false">EXP((((AI373-AI$376)/AI$377+2)/4-1.9)^3)</f>
        <v>0.014672141409792</v>
      </c>
      <c r="AK373" s="62" t="n">
        <f aca="false">Z373/U373</f>
        <v>0.119092247958227</v>
      </c>
      <c r="AL373" s="62" t="n">
        <f aca="false">EXP((((AK373-AK$376)/AK$377+2)/4-1.9)^3)</f>
        <v>0.0160006615946934</v>
      </c>
      <c r="AM373" s="62" t="n">
        <f aca="false">0.01*AD373+0.15*AF373+0.24*AH373+0.25*AJ373+0.35*AL373</f>
        <v>0.0550111210937993</v>
      </c>
      <c r="AO373" s="54" t="n">
        <f aca="false">AO406</f>
        <v>0.000340201277108697</v>
      </c>
      <c r="AP373" s="53" t="n">
        <f aca="false">AO373*$J$376</f>
        <v>2565.00162076408</v>
      </c>
      <c r="AQ373" s="54" t="n">
        <f aca="false">AQ406</f>
        <v>0.00382422241404916</v>
      </c>
      <c r="AR373" s="53" t="n">
        <f aca="false">AQ373*$J$376</f>
        <v>28833.3329420875</v>
      </c>
      <c r="AS373" s="54" t="n">
        <f aca="false">AS406</f>
        <v>0.0108362101748913</v>
      </c>
      <c r="AT373" s="53" t="n">
        <f aca="false">AS373*$J$376</f>
        <v>81701.3295710109</v>
      </c>
      <c r="AU373" s="54" t="n">
        <f aca="false">AU406</f>
        <v>0.00097363069267706</v>
      </c>
      <c r="AV373" s="53" t="n">
        <f aca="false">AU373*$J$376</f>
        <v>7340.84341471883</v>
      </c>
      <c r="AW373" s="54" t="n">
        <f aca="false">AW406</f>
        <v>0.00163928512579466</v>
      </c>
      <c r="AX373" s="53" t="n">
        <f aca="false">AW373*$J$376</f>
        <v>12359.6508522639</v>
      </c>
    </row>
    <row r="374" customFormat="false" ht="13.8" hidden="false" customHeight="false" outlineLevel="0" collapsed="false">
      <c r="A374" s="60" t="s">
        <v>45</v>
      </c>
      <c r="B374" s="53"/>
      <c r="C374" s="53"/>
      <c r="D374" s="53"/>
      <c r="E374" s="53"/>
      <c r="F374" s="53"/>
      <c r="G374" s="53"/>
      <c r="H374" s="53"/>
      <c r="I374" s="54" t="n">
        <f aca="false">AO374+AQ374+AS374+AU374+AW374</f>
        <v>0.00676717060833666</v>
      </c>
      <c r="J374" s="53" t="n">
        <f aca="false">ROUND(AP374+AR374+AT374+AV374+AX374,0)</f>
        <v>51022</v>
      </c>
      <c r="K374" s="54" t="n">
        <f aca="false">I374-DatosMinisterio!J374</f>
        <v>0</v>
      </c>
      <c r="L374" s="53" t="n">
        <f aca="false">J374-DatosMinisterio!K374</f>
        <v>0</v>
      </c>
      <c r="M374" s="54" t="n">
        <f aca="false">M407</f>
        <v>0.00522821318845887</v>
      </c>
      <c r="N374" s="53" t="n">
        <f aca="false">ROUND((N$376*M374),0)</f>
        <v>748960</v>
      </c>
      <c r="O374" s="53" t="n">
        <f aca="false">N374-DatosMinisterio!L374</f>
        <v>-1</v>
      </c>
      <c r="P374" s="55" t="n">
        <f aca="false">N374+J374</f>
        <v>799982</v>
      </c>
      <c r="Q374" s="53" t="n">
        <f aca="false">P374-DatosMinisterio!M374</f>
        <v>-1</v>
      </c>
      <c r="S374" s="55" t="n">
        <f aca="false">B374+DatosMinisterio!B374</f>
        <v>5110</v>
      </c>
      <c r="T374" s="55" t="n">
        <f aca="false">C374+DatosMinisterio!C374</f>
        <v>37</v>
      </c>
      <c r="U374" s="55" t="n">
        <f aca="false">D374+DatosMinisterio!D374</f>
        <v>307.910462842243</v>
      </c>
      <c r="V374" s="55" t="n">
        <f aca="false">E374+DatosMinisterio!E374</f>
        <v>155.451371933152</v>
      </c>
      <c r="W374" s="55" t="n">
        <f aca="false">F374+DatosMinisterio!F374</f>
        <v>23</v>
      </c>
      <c r="X374" s="55" t="n">
        <f aca="false">G374+DatosMinisterio!G374</f>
        <v>39</v>
      </c>
      <c r="Y374" s="55" t="n">
        <f aca="false">H374+DatosMinisterio!H374</f>
        <v>11</v>
      </c>
      <c r="Z374" s="55" t="n">
        <f aca="false">X374+0.33*Y374</f>
        <v>42.63</v>
      </c>
      <c r="AC374" s="61" t="n">
        <f aca="false">IF(T374&gt;0,S374/T374,0)</f>
        <v>138.108108108108</v>
      </c>
      <c r="AD374" s="62" t="n">
        <f aca="false">EXP((((AC374-AC$376)/AC$377+2)/4-1.9)^3)</f>
        <v>0.0206913141986393</v>
      </c>
      <c r="AE374" s="63" t="n">
        <f aca="false">S374/U374</f>
        <v>16.5957335545889</v>
      </c>
      <c r="AF374" s="62" t="n">
        <f aca="false">EXP((((AE374-AE$376)/AE$377+2)/4-1.9)^3)</f>
        <v>0.0220503590761724</v>
      </c>
      <c r="AG374" s="62" t="n">
        <f aca="false">V374/U374</f>
        <v>0.504859011604283</v>
      </c>
      <c r="AH374" s="62" t="n">
        <f aca="false">EXP((((AG374-AG$376)/AG$377+2)/4-1.9)^3)</f>
        <v>0.0269021937788355</v>
      </c>
      <c r="AI374" s="62" t="n">
        <f aca="false">W374/U374</f>
        <v>0.0746970394824939</v>
      </c>
      <c r="AJ374" s="62" t="n">
        <f aca="false">EXP((((AI374-AI$376)/AI$377+2)/4-1.9)^3)</f>
        <v>0.0452792146595404</v>
      </c>
      <c r="AK374" s="62" t="n">
        <f aca="false">Z374/U374</f>
        <v>0.138449338832118</v>
      </c>
      <c r="AL374" s="62" t="n">
        <f aca="false">EXP((((AK374-AK$376)/AK$377+2)/4-1.9)^3)</f>
        <v>0.019233069821864</v>
      </c>
      <c r="AM374" s="62" t="n">
        <f aca="false">0.01*AD374+0.15*AF374+0.24*AH374+0.25*AJ374+0.35*AL374</f>
        <v>0.0280223716128702</v>
      </c>
      <c r="AO374" s="54" t="n">
        <f aca="false">AO407</f>
        <v>8.63562747167266E-005</v>
      </c>
      <c r="AP374" s="53" t="n">
        <f aca="false">AO374*$J$376</f>
        <v>651.09686387444</v>
      </c>
      <c r="AQ374" s="54" t="n">
        <f aca="false">AQ407</f>
        <v>0.000894110257266741</v>
      </c>
      <c r="AR374" s="53" t="n">
        <f aca="false">AQ374*$J$376</f>
        <v>6741.2864481935</v>
      </c>
      <c r="AS374" s="54" t="n">
        <f aca="false">AS407</f>
        <v>0.00144178471448128</v>
      </c>
      <c r="AT374" s="53" t="n">
        <f aca="false">AS374*$J$376</f>
        <v>10870.5650986012</v>
      </c>
      <c r="AU374" s="54" t="n">
        <f aca="false">AU407</f>
        <v>0.0021612337246358</v>
      </c>
      <c r="AV374" s="53" t="n">
        <f aca="false">AU374*$J$376</f>
        <v>16294.9653030538</v>
      </c>
      <c r="AW374" s="54" t="n">
        <f aca="false">AW407</f>
        <v>0.00218368563723611</v>
      </c>
      <c r="AX374" s="53" t="n">
        <f aca="false">AW374*$J$376</f>
        <v>16464.245067958</v>
      </c>
    </row>
    <row r="375" customFormat="false" ht="13.8" hidden="false" customHeight="false" outlineLevel="0" collapsed="false">
      <c r="A375" s="64" t="s">
        <v>46</v>
      </c>
      <c r="B375" s="66"/>
      <c r="C375" s="66"/>
      <c r="D375" s="66"/>
      <c r="E375" s="66"/>
      <c r="F375" s="66"/>
      <c r="G375" s="66"/>
      <c r="H375" s="66"/>
      <c r="I375" s="65" t="n">
        <f aca="false">AO375+AQ375+AS375+AU375+AW375</f>
        <v>0.00952129219455884</v>
      </c>
      <c r="J375" s="66" t="n">
        <f aca="false">ROUND(AP375+AR375+AT375+AV375+AX375,0)</f>
        <v>71787</v>
      </c>
      <c r="K375" s="54" t="n">
        <f aca="false">I375-DatosMinisterio!J375</f>
        <v>0</v>
      </c>
      <c r="L375" s="53" t="n">
        <f aca="false">J375-DatosMinisterio!K375</f>
        <v>-3</v>
      </c>
      <c r="M375" s="54" t="n">
        <f aca="false">M408</f>
        <v>0.00637115610994289</v>
      </c>
      <c r="N375" s="53" t="n">
        <f aca="false">ROUND((N$376*M375),0)</f>
        <v>912690</v>
      </c>
      <c r="O375" s="53" t="n">
        <f aca="false">N375-DatosMinisterio!L375</f>
        <v>0</v>
      </c>
      <c r="P375" s="55" t="n">
        <f aca="false">N375+J375</f>
        <v>984477</v>
      </c>
      <c r="Q375" s="53" t="n">
        <f aca="false">P375-DatosMinisterio!M375</f>
        <v>-3</v>
      </c>
      <c r="S375" s="67" t="n">
        <f aca="false">B375+DatosMinisterio!B375</f>
        <v>6206</v>
      </c>
      <c r="T375" s="67" t="n">
        <f aca="false">C375+DatosMinisterio!C375</f>
        <v>29</v>
      </c>
      <c r="U375" s="67" t="n">
        <f aca="false">D375+DatosMinisterio!D375</f>
        <v>321.477011494253</v>
      </c>
      <c r="V375" s="67" t="n">
        <f aca="false">E375+DatosMinisterio!E375</f>
        <v>159.189393939394</v>
      </c>
      <c r="W375" s="67" t="n">
        <f aca="false">F375+DatosMinisterio!F375</f>
        <v>12</v>
      </c>
      <c r="X375" s="67" t="n">
        <f aca="false">G375+DatosMinisterio!G375</f>
        <v>47</v>
      </c>
      <c r="Y375" s="67" t="n">
        <f aca="false">H375+DatosMinisterio!H375</f>
        <v>9</v>
      </c>
      <c r="Z375" s="67" t="n">
        <f aca="false">X375+0.33*Y375</f>
        <v>49.97</v>
      </c>
      <c r="AC375" s="61" t="n">
        <f aca="false">IF(T375&gt;0,S375/T375,0)</f>
        <v>214</v>
      </c>
      <c r="AD375" s="62" t="n">
        <f aca="false">EXP((((AC375-AC$376)/AC$377+2)/4-1.9)^3)</f>
        <v>0.088864157203659</v>
      </c>
      <c r="AE375" s="63" t="n">
        <f aca="false">S375/U375</f>
        <v>19.3046462985144</v>
      </c>
      <c r="AF375" s="62" t="n">
        <f aca="false">EXP((((AE375-AE$376)/AE$377+2)/4-1.9)^3)</f>
        <v>0.0423000128780018</v>
      </c>
      <c r="AG375" s="62" t="n">
        <f aca="false">V375/U375</f>
        <v>0.49518126723733</v>
      </c>
      <c r="AH375" s="62" t="n">
        <f aca="false">EXP((((AG375-AG$376)/AG$377+2)/4-1.9)^3)</f>
        <v>0.0230619960345286</v>
      </c>
      <c r="AI375" s="62" t="n">
        <f aca="false">W375/U375</f>
        <v>0.0373277079571661</v>
      </c>
      <c r="AJ375" s="62" t="n">
        <f aca="false">EXP((((AI375-AI$376)/AI$377+2)/4-1.9)^3)</f>
        <v>0.0186801446154094</v>
      </c>
      <c r="AK375" s="62" t="n">
        <f aca="false">Z375/U375</f>
        <v>0.155438797218299</v>
      </c>
      <c r="AL375" s="62" t="n">
        <f aca="false">EXP((((AK375-AK$376)/AK$377+2)/4-1.9)^3)</f>
        <v>0.0225009571419772</v>
      </c>
      <c r="AM375" s="62" t="n">
        <f aca="false">0.01*AD375+0.15*AF375+0.24*AH375+0.25*AJ375+0.35*AL375</f>
        <v>0.0253138937055681</v>
      </c>
      <c r="AO375" s="54" t="n">
        <f aca="false">AO408</f>
        <v>0.00022907915831098</v>
      </c>
      <c r="AP375" s="53" t="n">
        <f aca="false">AO375*$J$376</f>
        <v>1727.1787376718</v>
      </c>
      <c r="AQ375" s="54" t="n">
        <f aca="false">AQ408</f>
        <v>0.00244187442628819</v>
      </c>
      <c r="AR375" s="53" t="n">
        <f aca="false">AQ375*$J$376</f>
        <v>18410.9004950336</v>
      </c>
      <c r="AS375" s="54" t="n">
        <f aca="false">AS408</f>
        <v>0.00171365466466737</v>
      </c>
      <c r="AT375" s="53" t="n">
        <f aca="false">AS375*$J$376</f>
        <v>12920.3718153513</v>
      </c>
      <c r="AU375" s="54" t="n">
        <f aca="false">AU408</f>
        <v>0.00243001442116157</v>
      </c>
      <c r="AV375" s="53" t="n">
        <f aca="false">AU375*$J$376</f>
        <v>18321.4801006407</v>
      </c>
      <c r="AW375" s="54" t="n">
        <f aca="false">AW408</f>
        <v>0.00270666952413073</v>
      </c>
      <c r="AX375" s="53" t="n">
        <f aca="false">AW375*$J$376</f>
        <v>20407.365237638</v>
      </c>
    </row>
    <row r="376" customFormat="false" ht="13.8" hidden="false" customHeight="false" outlineLevel="0" collapsed="false">
      <c r="A376" s="71" t="s">
        <v>49</v>
      </c>
      <c r="B376" s="74"/>
      <c r="C376" s="74"/>
      <c r="D376" s="74"/>
      <c r="E376" s="74"/>
      <c r="F376" s="74"/>
      <c r="G376" s="74"/>
      <c r="H376" s="74"/>
      <c r="I376" s="76" t="n">
        <f aca="false">SUM(I349:I375)</f>
        <v>1</v>
      </c>
      <c r="J376" s="74" t="n">
        <f aca="false">DatosMinisterio!K376</f>
        <v>7539659</v>
      </c>
      <c r="K376" s="72" t="n">
        <f aca="false">I376-DatosMinisterio!J376</f>
        <v>0</v>
      </c>
      <c r="L376" s="74" t="n">
        <f aca="false">J376-DatosMinisterio!K376</f>
        <v>0</v>
      </c>
      <c r="M376" s="72"/>
      <c r="N376" s="74" t="n">
        <f aca="false">DatosMinisterio!L376</f>
        <v>143253508</v>
      </c>
      <c r="O376" s="74"/>
      <c r="P376" s="76" t="n">
        <f aca="false">DatosMinisterio!M376</f>
        <v>150793167</v>
      </c>
      <c r="Q376" s="74"/>
      <c r="S376" s="76"/>
      <c r="T376" s="76"/>
      <c r="U376" s="76"/>
      <c r="V376" s="76"/>
      <c r="W376" s="76"/>
      <c r="X376" s="76"/>
      <c r="Y376" s="76"/>
      <c r="Z376" s="76"/>
      <c r="AB376" s="77" t="s">
        <v>225</v>
      </c>
      <c r="AC376" s="77" t="n">
        <f aca="false">AVERAGE(AC351:AC375)</f>
        <v>194.959226475095</v>
      </c>
      <c r="AD376" s="76"/>
      <c r="AE376" s="77" t="n">
        <f aca="false">AVERAGE(AE351:AE375)</f>
        <v>21.2500510653209</v>
      </c>
      <c r="AF376" s="76"/>
      <c r="AG376" s="79" t="n">
        <f aca="false">AVERAGE(AG351:AG375)</f>
        <v>0.565568613679757</v>
      </c>
      <c r="AH376" s="76"/>
      <c r="AI376" s="79" t="n">
        <f aca="false">AVERAGE(AI351:AI375)</f>
        <v>0.0914929238510092</v>
      </c>
      <c r="AJ376" s="76"/>
      <c r="AK376" s="79" t="n">
        <f aca="false">AVERAGE(AK351:AK375)</f>
        <v>0.283339088314679</v>
      </c>
      <c r="AL376" s="76"/>
      <c r="AM376" s="79" t="n">
        <f aca="false">SUM(AM351:AM375)</f>
        <v>2.85034685982279</v>
      </c>
      <c r="AO376" s="72" t="n">
        <f aca="false">SUM(AO349:AO375)</f>
        <v>0.00979383617940936</v>
      </c>
      <c r="AP376" s="74" t="n">
        <f aca="false">SUM(AP349:AP375)</f>
        <v>73842.1850946094</v>
      </c>
      <c r="AQ376" s="72" t="n">
        <f aca="false">SUM(AQ349:AQ375)</f>
        <v>0.147762911520917</v>
      </c>
      <c r="AR376" s="74" t="n">
        <f aca="false">SUM(AR349:AR375)</f>
        <v>1114081.96571489</v>
      </c>
      <c r="AS376" s="72" t="n">
        <f aca="false">SUM(AS349:AS375)</f>
        <v>0.238174824895206</v>
      </c>
      <c r="AT376" s="74" t="n">
        <f aca="false">SUM(AT349:AT375)</f>
        <v>1795756.96209457</v>
      </c>
      <c r="AU376" s="72" t="n">
        <f aca="false">SUM(AU349:AU375)</f>
        <v>0.25411565572044</v>
      </c>
      <c r="AV376" s="74" t="n">
        <f aca="false">SUM(AV349:AV375)</f>
        <v>1915945.39069352</v>
      </c>
      <c r="AW376" s="72" t="n">
        <f aca="false">SUM(AW349:AW375)</f>
        <v>0.350152771684026</v>
      </c>
      <c r="AX376" s="74" t="n">
        <f aca="false">SUM(AX349:AX375)</f>
        <v>2640032.49640241</v>
      </c>
    </row>
    <row r="377" customFormat="false" ht="13.8" hidden="false" customHeight="false" outlineLevel="0" collapsed="false">
      <c r="A377" s="31" t="s">
        <v>50</v>
      </c>
      <c r="I377" s="25"/>
      <c r="S377" s="25"/>
      <c r="T377" s="25"/>
      <c r="U377" s="25"/>
      <c r="V377" s="25"/>
      <c r="W377" s="25"/>
      <c r="X377" s="25"/>
      <c r="Y377" s="25"/>
      <c r="Z377" s="25"/>
      <c r="AB377" s="77" t="s">
        <v>226</v>
      </c>
      <c r="AC377" s="77" t="n">
        <f aca="false">_xlfn.STDEV.P(AC351:AC375)</f>
        <v>83.0665421481783</v>
      </c>
      <c r="AD377" s="76"/>
      <c r="AE377" s="77" t="n">
        <f aca="false">_xlfn.STDEV.P(AE351:AE375)</f>
        <v>7.16211853541581</v>
      </c>
      <c r="AF377" s="76"/>
      <c r="AG377" s="79" t="n">
        <f aca="false">_xlfn.STDEV.P(AG351:AG375)</f>
        <v>0.11257360220011</v>
      </c>
      <c r="AH377" s="76"/>
      <c r="AI377" s="79" t="n">
        <f aca="false">_xlfn.STDEV.P(AI351:AI375)</f>
        <v>0.0732794212357052</v>
      </c>
      <c r="AJ377" s="76"/>
      <c r="AK377" s="79" t="n">
        <f aca="false">_xlfn.STDEV.P(AK351:AK375)</f>
        <v>0.200224555744995</v>
      </c>
      <c r="AL377" s="76"/>
      <c r="AM377" s="79"/>
    </row>
    <row r="378" customFormat="false" ht="13.8" hidden="false" customHeight="false" outlineLevel="0" collapsed="false">
      <c r="A378" s="31" t="s">
        <v>167</v>
      </c>
      <c r="I378" s="25"/>
      <c r="S378" s="25"/>
      <c r="T378" s="25"/>
      <c r="U378" s="25"/>
      <c r="V378" s="25"/>
      <c r="W378" s="25"/>
      <c r="X378" s="25"/>
      <c r="Y378" s="25"/>
      <c r="Z378" s="25"/>
    </row>
    <row r="379" customFormat="false" ht="13.8" hidden="false" customHeight="false" outlineLevel="0" collapsed="false">
      <c r="I379" s="25"/>
      <c r="S379" s="25"/>
      <c r="T379" s="25"/>
      <c r="U379" s="25"/>
      <c r="V379" s="25"/>
      <c r="W379" s="25"/>
      <c r="X379" s="25"/>
      <c r="Y379" s="25"/>
      <c r="Z379" s="25"/>
    </row>
    <row r="380" customFormat="false" ht="13.8" hidden="false" customHeight="false" outlineLevel="0" collapsed="false">
      <c r="A380" s="40" t="s">
        <v>149</v>
      </c>
      <c r="B380" s="90"/>
      <c r="C380" s="90"/>
      <c r="D380" s="90"/>
      <c r="E380" s="90"/>
      <c r="F380" s="90"/>
      <c r="G380" s="90"/>
      <c r="H380" s="90"/>
      <c r="I380" s="40"/>
      <c r="J380" s="40"/>
      <c r="S380" s="40"/>
      <c r="T380" s="40"/>
      <c r="U380" s="40"/>
      <c r="V380" s="40"/>
      <c r="W380" s="40"/>
      <c r="X380" s="40"/>
      <c r="Y380" s="40"/>
      <c r="Z380" s="40"/>
    </row>
    <row r="381" customFormat="false" ht="13.8" hidden="false" customHeight="false" outlineLevel="0" collapsed="false">
      <c r="A381" s="40" t="s">
        <v>169</v>
      </c>
      <c r="B381" s="40"/>
      <c r="C381" s="40"/>
      <c r="D381" s="40"/>
      <c r="E381" s="40"/>
      <c r="F381" s="40"/>
      <c r="G381" s="40"/>
      <c r="H381" s="40"/>
      <c r="I381" s="40"/>
      <c r="J381" s="40"/>
      <c r="S381" s="40"/>
      <c r="T381" s="40"/>
      <c r="U381" s="40"/>
      <c r="V381" s="40"/>
      <c r="W381" s="40"/>
      <c r="X381" s="40"/>
      <c r="Y381" s="40"/>
      <c r="Z381" s="40"/>
    </row>
    <row r="382" customFormat="false" ht="15.8" hidden="false" customHeight="true" outlineLevel="0" collapsed="false">
      <c r="A382" s="41" t="s">
        <v>8</v>
      </c>
      <c r="B382" s="91" t="s">
        <v>206</v>
      </c>
      <c r="C382" s="91"/>
      <c r="D382" s="91"/>
      <c r="E382" s="91"/>
      <c r="F382" s="91"/>
      <c r="G382" s="91"/>
      <c r="H382" s="91"/>
      <c r="I382" s="41" t="s">
        <v>10</v>
      </c>
      <c r="J382" s="43" t="s">
        <v>11</v>
      </c>
      <c r="K382" s="44" t="s">
        <v>207</v>
      </c>
      <c r="L382" s="43" t="s">
        <v>208</v>
      </c>
      <c r="M382" s="44" t="s">
        <v>209</v>
      </c>
      <c r="N382" s="43" t="s">
        <v>12</v>
      </c>
      <c r="O382" s="43" t="s">
        <v>210</v>
      </c>
      <c r="P382" s="41" t="s">
        <v>211</v>
      </c>
      <c r="Q382" s="43" t="s">
        <v>212</v>
      </c>
      <c r="S382" s="45" t="s">
        <v>206</v>
      </c>
      <c r="T382" s="45"/>
      <c r="U382" s="45"/>
      <c r="V382" s="45"/>
      <c r="W382" s="45"/>
      <c r="X382" s="45"/>
      <c r="Y382" s="45"/>
      <c r="Z382" s="45"/>
      <c r="AC382" s="46" t="s">
        <v>214</v>
      </c>
      <c r="AD382" s="46"/>
      <c r="AE382" s="46" t="s">
        <v>215</v>
      </c>
      <c r="AF382" s="46"/>
      <c r="AG382" s="46" t="s">
        <v>216</v>
      </c>
      <c r="AH382" s="46"/>
      <c r="AI382" s="46" t="s">
        <v>217</v>
      </c>
      <c r="AJ382" s="46"/>
      <c r="AK382" s="46" t="s">
        <v>218</v>
      </c>
      <c r="AL382" s="46"/>
      <c r="AM382" s="47" t="s">
        <v>219</v>
      </c>
      <c r="AO382" s="46" t="s">
        <v>214</v>
      </c>
      <c r="AP382" s="46"/>
      <c r="AQ382" s="46" t="s">
        <v>215</v>
      </c>
      <c r="AR382" s="46"/>
      <c r="AS382" s="46" t="s">
        <v>216</v>
      </c>
      <c r="AT382" s="46"/>
      <c r="AU382" s="46" t="s">
        <v>217</v>
      </c>
      <c r="AV382" s="46"/>
      <c r="AW382" s="47" t="s">
        <v>218</v>
      </c>
      <c r="AX382" s="47"/>
    </row>
    <row r="383" customFormat="false" ht="37.3" hidden="false" customHeight="false" outlineLevel="0" collapsed="false">
      <c r="A383" s="41"/>
      <c r="B383" s="92" t="s">
        <v>170</v>
      </c>
      <c r="C383" s="92" t="s">
        <v>171</v>
      </c>
      <c r="D383" s="92" t="s">
        <v>172</v>
      </c>
      <c r="E383" s="92" t="s">
        <v>173</v>
      </c>
      <c r="F383" s="92" t="s">
        <v>174</v>
      </c>
      <c r="G383" s="92" t="s">
        <v>175</v>
      </c>
      <c r="H383" s="92" t="s">
        <v>176</v>
      </c>
      <c r="I383" s="41"/>
      <c r="J383" s="43"/>
      <c r="K383" s="44"/>
      <c r="L383" s="43"/>
      <c r="M383" s="44"/>
      <c r="N383" s="43"/>
      <c r="O383" s="43"/>
      <c r="P383" s="41"/>
      <c r="Q383" s="43"/>
      <c r="S383" s="46" t="s">
        <v>170</v>
      </c>
      <c r="T383" s="46" t="s">
        <v>171</v>
      </c>
      <c r="U383" s="46" t="s">
        <v>172</v>
      </c>
      <c r="V383" s="46" t="s">
        <v>173</v>
      </c>
      <c r="W383" s="46" t="s">
        <v>174</v>
      </c>
      <c r="X383" s="46" t="s">
        <v>175</v>
      </c>
      <c r="Y383" s="46" t="s">
        <v>176</v>
      </c>
      <c r="Z383" s="41" t="s">
        <v>21</v>
      </c>
      <c r="AC383" s="46" t="s">
        <v>220</v>
      </c>
      <c r="AD383" s="46" t="s">
        <v>221</v>
      </c>
      <c r="AE383" s="46" t="s">
        <v>220</v>
      </c>
      <c r="AF383" s="46" t="s">
        <v>221</v>
      </c>
      <c r="AG383" s="46" t="s">
        <v>220</v>
      </c>
      <c r="AH383" s="46" t="s">
        <v>221</v>
      </c>
      <c r="AI383" s="46" t="s">
        <v>220</v>
      </c>
      <c r="AJ383" s="46" t="s">
        <v>221</v>
      </c>
      <c r="AK383" s="46" t="s">
        <v>220</v>
      </c>
      <c r="AL383" s="46" t="s">
        <v>221</v>
      </c>
      <c r="AM383" s="48" t="s">
        <v>222</v>
      </c>
      <c r="AO383" s="46" t="s">
        <v>223</v>
      </c>
      <c r="AP383" s="46" t="s">
        <v>224</v>
      </c>
      <c r="AQ383" s="46" t="s">
        <v>223</v>
      </c>
      <c r="AR383" s="46" t="s">
        <v>224</v>
      </c>
      <c r="AS383" s="46" t="s">
        <v>223</v>
      </c>
      <c r="AT383" s="46" t="s">
        <v>224</v>
      </c>
      <c r="AU383" s="46" t="s">
        <v>223</v>
      </c>
      <c r="AV383" s="46" t="s">
        <v>224</v>
      </c>
      <c r="AW383" s="46" t="s">
        <v>223</v>
      </c>
      <c r="AX383" s="48" t="s">
        <v>224</v>
      </c>
    </row>
    <row r="384" customFormat="false" ht="13.8" hidden="false" customHeight="false" outlineLevel="0" collapsed="false">
      <c r="A384" s="49" t="s">
        <v>22</v>
      </c>
      <c r="B384" s="52"/>
      <c r="C384" s="52"/>
      <c r="D384" s="52"/>
      <c r="E384" s="52"/>
      <c r="F384" s="52"/>
      <c r="G384" s="52"/>
      <c r="H384" s="52"/>
      <c r="I384" s="51" t="n">
        <f aca="false">AO384+AQ384+AS384+AU384+AW384</f>
        <v>0.155779277937187</v>
      </c>
      <c r="J384" s="52" t="n">
        <f aca="false">ROUND(AP384+AR384+AT384+AV384+AX384,0)</f>
        <v>1123945</v>
      </c>
      <c r="K384" s="51" t="n">
        <f aca="false">I384-DatosMinisterio!J384</f>
        <v>2.12928559784054E-008</v>
      </c>
      <c r="L384" s="52" t="n">
        <f aca="false">J384-DatosMinisterio!K384</f>
        <v>0</v>
      </c>
      <c r="M384" s="54" t="n">
        <f aca="false">P417/P$442</f>
        <v>0.204540457826193</v>
      </c>
      <c r="N384" s="53" t="n">
        <f aca="false">ROUND(N$409*M384,0)</f>
        <v>28039367</v>
      </c>
      <c r="O384" s="53" t="n">
        <f aca="false">N384-DatosMinisterio!L384</f>
        <v>0</v>
      </c>
      <c r="P384" s="55" t="n">
        <f aca="false">N384+J384</f>
        <v>29163312</v>
      </c>
      <c r="Q384" s="53" t="n">
        <f aca="false">P384-DatosMinisterio!M384</f>
        <v>0</v>
      </c>
      <c r="S384" s="56" t="n">
        <f aca="false">B384+DatosMinisterio!B384</f>
        <v>24465</v>
      </c>
      <c r="T384" s="56" t="n">
        <f aca="false">C384+DatosMinisterio!C384</f>
        <v>65</v>
      </c>
      <c r="U384" s="56" t="n">
        <f aca="false">D384+DatosMinisterio!D384</f>
        <v>1752.68333333333</v>
      </c>
      <c r="V384" s="56" t="n">
        <f aca="false">E384+DatosMinisterio!E384</f>
        <v>965.425757575758</v>
      </c>
      <c r="W384" s="56" t="n">
        <f aca="false">F384+DatosMinisterio!F384</f>
        <v>485</v>
      </c>
      <c r="X384" s="56" t="n">
        <f aca="false">G384+DatosMinisterio!G384</f>
        <v>1329</v>
      </c>
      <c r="Y384" s="56" t="n">
        <f aca="false">H384+DatosMinisterio!H384</f>
        <v>209</v>
      </c>
      <c r="Z384" s="56" t="n">
        <f aca="false">X384+0.33*Y384</f>
        <v>1397.97</v>
      </c>
      <c r="AC384" s="57" t="n">
        <f aca="false">IF(T384&gt;0,S384/T384,0)</f>
        <v>376.384615384615</v>
      </c>
      <c r="AD384" s="58" t="n">
        <f aca="false">EXP((((AC384-AC$409)/AC$410+2)/4-1.9)^3)</f>
        <v>0.546469989457648</v>
      </c>
      <c r="AE384" s="59" t="n">
        <f aca="false">S384/U384</f>
        <v>13.9585968182121</v>
      </c>
      <c r="AF384" s="58" t="n">
        <f aca="false">EXP((((AE384-AE$409)/AE$410+2)/4-1.9)^3)</f>
        <v>0.0084124876345977</v>
      </c>
      <c r="AG384" s="58" t="n">
        <f aca="false">V384/U384</f>
        <v>0.550827259673696</v>
      </c>
      <c r="AH384" s="58" t="n">
        <f aca="false">EXP((((AG384-AG$409)/AG$410+2)/4-1.9)^3)</f>
        <v>0.0680528313062015</v>
      </c>
      <c r="AI384" s="58" t="n">
        <f aca="false">W384/U384</f>
        <v>0.276718555357975</v>
      </c>
      <c r="AJ384" s="58" t="n">
        <f aca="false">EXP((((AI384-AI$409)/AI$410+2)/4-1.9)^3)</f>
        <v>0.636552587095819</v>
      </c>
      <c r="AK384" s="58" t="n">
        <f aca="false">Z384/U384</f>
        <v>0.797616987286163</v>
      </c>
      <c r="AL384" s="58" t="n">
        <f aca="false">EXP((((AK384-AK$409)/AK$410+2)/4-1.9)^3)</f>
        <v>0.735041436274427</v>
      </c>
      <c r="AM384" s="58" t="n">
        <f aca="false">0.01*AD384+0.15*AF384+0.24*AH384+0.25*AJ384+0.35*AL384</f>
        <v>0.439461902023259</v>
      </c>
      <c r="AO384" s="51" t="n">
        <f aca="false">0.01*AD384/$AM$409</f>
        <v>0.00193711218151395</v>
      </c>
      <c r="AP384" s="52" t="n">
        <f aca="false">AO384*$J$409</f>
        <v>13976.2353329405</v>
      </c>
      <c r="AQ384" s="51" t="n">
        <f aca="false">0.15*AF384/$AM$409</f>
        <v>0.00044730541259881</v>
      </c>
      <c r="AR384" s="52" t="n">
        <f aca="false">AQ384*$J$409</f>
        <v>3227.30184231923</v>
      </c>
      <c r="AS384" s="51" t="n">
        <f aca="false">0.24*AH384/$AM$409</f>
        <v>0.00578956448710779</v>
      </c>
      <c r="AT384" s="52" t="n">
        <f aca="false">AS384*$J$409</f>
        <v>41771.6209310154</v>
      </c>
      <c r="AU384" s="51" t="n">
        <f aca="false">0.25*AJ384/$AM$409</f>
        <v>0.0564108640193268</v>
      </c>
      <c r="AV384" s="52" t="n">
        <f aca="false">AU384*$J$409</f>
        <v>407003.537736483</v>
      </c>
      <c r="AW384" s="51" t="n">
        <f aca="false">0.35*AL384/$AM$409</f>
        <v>0.0911944318366396</v>
      </c>
      <c r="AX384" s="52" t="n">
        <f aca="false">AW384*$J$409</f>
        <v>657966.457784877</v>
      </c>
    </row>
    <row r="385" customFormat="false" ht="13.8" hidden="false" customHeight="false" outlineLevel="0" collapsed="false">
      <c r="A385" s="60" t="s">
        <v>23</v>
      </c>
      <c r="B385" s="53"/>
      <c r="C385" s="53"/>
      <c r="D385" s="53"/>
      <c r="E385" s="53"/>
      <c r="F385" s="53"/>
      <c r="G385" s="53"/>
      <c r="H385" s="53"/>
      <c r="I385" s="54" t="n">
        <f aca="false">AO385+AQ385+AS385+AU385+AW385</f>
        <v>0.119055386363082</v>
      </c>
      <c r="J385" s="53" t="n">
        <f aca="false">ROUND(AP385+AR385+AT385+AV385+AX385,0)</f>
        <v>858983</v>
      </c>
      <c r="K385" s="54" t="n">
        <f aca="false">I385-DatosMinisterio!J385</f>
        <v>-2.40085270414303E-008</v>
      </c>
      <c r="L385" s="53" t="n">
        <f aca="false">J385-DatosMinisterio!K385</f>
        <v>0</v>
      </c>
      <c r="M385" s="54" t="n">
        <f aca="false">P418/P$442</f>
        <v>0.127897137103807</v>
      </c>
      <c r="N385" s="53" t="n">
        <f aca="false">ROUND(N$409*M385,0)</f>
        <v>17532740</v>
      </c>
      <c r="O385" s="53" t="n">
        <f aca="false">N385-DatosMinisterio!L385</f>
        <v>0</v>
      </c>
      <c r="P385" s="55" t="n">
        <f aca="false">N385+J385</f>
        <v>18391723</v>
      </c>
      <c r="Q385" s="53" t="n">
        <f aca="false">P385-DatosMinisterio!M385</f>
        <v>0</v>
      </c>
      <c r="S385" s="55" t="n">
        <f aca="false">B385+DatosMinisterio!B385</f>
        <v>18406</v>
      </c>
      <c r="T385" s="55" t="n">
        <f aca="false">C385+DatosMinisterio!C385</f>
        <v>41</v>
      </c>
      <c r="U385" s="55" t="n">
        <f aca="false">D385+DatosMinisterio!D385</f>
        <v>1654.90909090909</v>
      </c>
      <c r="V385" s="55" t="n">
        <f aca="false">E385+DatosMinisterio!E385</f>
        <v>974.875</v>
      </c>
      <c r="W385" s="55" t="n">
        <f aca="false">F385+DatosMinisterio!F385</f>
        <v>381</v>
      </c>
      <c r="X385" s="55" t="n">
        <f aca="false">G385+DatosMinisterio!G385</f>
        <v>1030</v>
      </c>
      <c r="Y385" s="55" t="n">
        <f aca="false">H385+DatosMinisterio!H385</f>
        <v>215</v>
      </c>
      <c r="Z385" s="55" t="n">
        <f aca="false">X385+0.33*Y385</f>
        <v>1100.95</v>
      </c>
      <c r="AC385" s="61" t="n">
        <f aca="false">IF(T385&gt;0,S385/T385,0)</f>
        <v>448.926829268293</v>
      </c>
      <c r="AD385" s="62" t="n">
        <f aca="false">EXP((((AC385-AC$409)/AC$410+2)/4-1.9)^3)</f>
        <v>0.780104586445976</v>
      </c>
      <c r="AE385" s="63" t="n">
        <f aca="false">S385/U385</f>
        <v>11.1220610854757</v>
      </c>
      <c r="AF385" s="62" t="n">
        <f aca="false">EXP((((AE385-AE$409)/AE$410+2)/4-1.9)^3)</f>
        <v>0.00242331033768664</v>
      </c>
      <c r="AG385" s="62" t="n">
        <f aca="false">V385/U385</f>
        <v>0.589080696550209</v>
      </c>
      <c r="AH385" s="62" t="n">
        <f aca="false">EXP((((AG385-AG$409)/AG$410+2)/4-1.9)^3)</f>
        <v>0.105974931909133</v>
      </c>
      <c r="AI385" s="62" t="n">
        <f aca="false">W385/U385</f>
        <v>0.23022412656559</v>
      </c>
      <c r="AJ385" s="62" t="n">
        <f aca="false">EXP((((AI385-AI$409)/AI$410+2)/4-1.9)^3)</f>
        <v>0.446751409917541</v>
      </c>
      <c r="AK385" s="62" t="n">
        <f aca="false">Z385/U385</f>
        <v>0.665263128982642</v>
      </c>
      <c r="AL385" s="62" t="n">
        <f aca="false">EXP((((AK385-AK$409)/AK$410+2)/4-1.9)^3)</f>
        <v>0.544501164638813</v>
      </c>
      <c r="AM385" s="62" t="n">
        <f aca="false">0.01*AD385+0.15*AF385+0.24*AH385+0.25*AJ385+0.35*AL385</f>
        <v>0.335861786176274</v>
      </c>
      <c r="AO385" s="54" t="n">
        <f aca="false">0.01*AD385/$AM$409</f>
        <v>0.00276529384305105</v>
      </c>
      <c r="AP385" s="53" t="n">
        <f aca="false">AO385*$J$409</f>
        <v>19951.5535982057</v>
      </c>
      <c r="AQ385" s="54" t="n">
        <f aca="false">0.15*AF385/$AM$409</f>
        <v>0.000128851283655494</v>
      </c>
      <c r="AR385" s="53" t="n">
        <f aca="false">AQ385*$J$409</f>
        <v>929.660078805136</v>
      </c>
      <c r="AS385" s="54" t="n">
        <f aca="false">0.24*AH385/$AM$409</f>
        <v>0.00901577040261763</v>
      </c>
      <c r="AT385" s="53" t="n">
        <f aca="false">AS385*$J$409</f>
        <v>65048.6482183302</v>
      </c>
      <c r="AU385" s="54" t="n">
        <f aca="false">0.25*AJ385/$AM$409</f>
        <v>0.039590810792679</v>
      </c>
      <c r="AV385" s="53" t="n">
        <f aca="false">AU385*$J$409</f>
        <v>285647.106007017</v>
      </c>
      <c r="AW385" s="54" t="n">
        <f aca="false">0.35*AL385/$AM$409</f>
        <v>0.0675546600410788</v>
      </c>
      <c r="AX385" s="53" t="n">
        <f aca="false">AW385*$J$409</f>
        <v>487405.858876483</v>
      </c>
    </row>
    <row r="386" customFormat="false" ht="13.8" hidden="false" customHeight="false" outlineLevel="0" collapsed="false">
      <c r="A386" s="60" t="s">
        <v>24</v>
      </c>
      <c r="B386" s="53"/>
      <c r="C386" s="53"/>
      <c r="D386" s="53"/>
      <c r="E386" s="53"/>
      <c r="F386" s="53"/>
      <c r="G386" s="53"/>
      <c r="H386" s="53"/>
      <c r="I386" s="54" t="n">
        <f aca="false">AO386+AQ386+AS386+AU386+AW386</f>
        <v>0.0764342840581935</v>
      </c>
      <c r="J386" s="53" t="n">
        <f aca="false">ROUND(AP386+AR386+AT386+AV386+AX386,0)</f>
        <v>551472</v>
      </c>
      <c r="K386" s="54" t="n">
        <f aca="false">I386-DatosMinisterio!J386</f>
        <v>2.95171238007264E-008</v>
      </c>
      <c r="L386" s="53" t="n">
        <f aca="false">J386-DatosMinisterio!K386</f>
        <v>0</v>
      </c>
      <c r="M386" s="54" t="n">
        <f aca="false">P419/P$442</f>
        <v>0.0748167221011733</v>
      </c>
      <c r="N386" s="53" t="n">
        <f aca="false">ROUND(N$409*M386,0)</f>
        <v>10256228</v>
      </c>
      <c r="O386" s="53" t="n">
        <f aca="false">N386-DatosMinisterio!L386</f>
        <v>0</v>
      </c>
      <c r="P386" s="55" t="n">
        <f aca="false">N386+J386</f>
        <v>10807700</v>
      </c>
      <c r="Q386" s="53" t="n">
        <f aca="false">P386-DatosMinisterio!M386</f>
        <v>0</v>
      </c>
      <c r="S386" s="55" t="n">
        <f aca="false">B386+DatosMinisterio!B386</f>
        <v>21029</v>
      </c>
      <c r="T386" s="55" t="n">
        <f aca="false">C386+DatosMinisterio!C386</f>
        <v>97</v>
      </c>
      <c r="U386" s="55" t="n">
        <f aca="false">D386+DatosMinisterio!D386</f>
        <v>1255.3678030303</v>
      </c>
      <c r="V386" s="55" t="n">
        <f aca="false">E386+DatosMinisterio!E386</f>
        <v>839.39053030303</v>
      </c>
      <c r="W386" s="55" t="n">
        <f aca="false">F386+DatosMinisterio!F386</f>
        <v>222</v>
      </c>
      <c r="X386" s="55" t="n">
        <f aca="false">G386+DatosMinisterio!G386</f>
        <v>555</v>
      </c>
      <c r="Y386" s="55" t="n">
        <f aca="false">H386+DatosMinisterio!H386</f>
        <v>129</v>
      </c>
      <c r="Z386" s="55" t="n">
        <f aca="false">X386+0.33*Y386</f>
        <v>597.57</v>
      </c>
      <c r="AC386" s="61" t="n">
        <f aca="false">IF(T386&gt;0,S386/T386,0)</f>
        <v>216.79381443299</v>
      </c>
      <c r="AD386" s="62" t="n">
        <f aca="false">EXP((((AC386-AC$409)/AC$410+2)/4-1.9)^3)</f>
        <v>0.0989270920485739</v>
      </c>
      <c r="AE386" s="63" t="n">
        <f aca="false">S386/U386</f>
        <v>16.7512660028707</v>
      </c>
      <c r="AF386" s="62" t="n">
        <f aca="false">EXP((((AE386-AE$409)/AE$410+2)/4-1.9)^3)</f>
        <v>0.0239208681770889</v>
      </c>
      <c r="AG386" s="62" t="n">
        <f aca="false">V386/U386</f>
        <v>0.668641117190394</v>
      </c>
      <c r="AH386" s="62" t="n">
        <f aca="false">EXP((((AG386-AG$409)/AG$410+2)/4-1.9)^3)</f>
        <v>0.226549949239217</v>
      </c>
      <c r="AI386" s="62" t="n">
        <f aca="false">W386/U386</f>
        <v>0.176840603577788</v>
      </c>
      <c r="AJ386" s="62" t="n">
        <f aca="false">EXP((((AI386-AI$409)/AI$410+2)/4-1.9)^3)</f>
        <v>0.247234505572243</v>
      </c>
      <c r="AK386" s="62" t="n">
        <f aca="false">Z386/U386</f>
        <v>0.476011889549454</v>
      </c>
      <c r="AL386" s="62" t="n">
        <f aca="false">EXP((((AK386-AK$409)/AK$410+2)/4-1.9)^3)</f>
        <v>0.271049427115645</v>
      </c>
      <c r="AM386" s="62" t="n">
        <f aca="false">0.01*AD386+0.15*AF386+0.24*AH386+0.25*AJ386+0.35*AL386</f>
        <v>0.215625314847998</v>
      </c>
      <c r="AO386" s="54" t="n">
        <f aca="false">0.01*AD386/$AM$409</f>
        <v>0.000350674106146677</v>
      </c>
      <c r="AP386" s="53" t="n">
        <f aca="false">AO386*$J$409</f>
        <v>2530.10841573668</v>
      </c>
      <c r="AQ386" s="54" t="n">
        <f aca="false">0.15*AF386/$AM$409</f>
        <v>0.00127191079195995</v>
      </c>
      <c r="AR386" s="53" t="n">
        <f aca="false">AQ386*$J$409</f>
        <v>9176.81728532919</v>
      </c>
      <c r="AS386" s="54" t="n">
        <f aca="false">0.24*AH386/$AM$409</f>
        <v>0.0192736366069742</v>
      </c>
      <c r="AT386" s="53" t="n">
        <f aca="false">AS386*$J$409</f>
        <v>139058.99901477</v>
      </c>
      <c r="AU386" s="54" t="n">
        <f aca="false">0.25*AJ386/$AM$409</f>
        <v>0.0219097563303469</v>
      </c>
      <c r="AV386" s="53" t="n">
        <f aca="false">AU386*$J$409</f>
        <v>158078.563277108</v>
      </c>
      <c r="AW386" s="54" t="n">
        <f aca="false">0.35*AL386/$AM$409</f>
        <v>0.0336283062227657</v>
      </c>
      <c r="AX386" s="53" t="n">
        <f aca="false">AW386*$J$409</f>
        <v>242627.724972661</v>
      </c>
    </row>
    <row r="387" customFormat="false" ht="13.8" hidden="false" customHeight="false" outlineLevel="0" collapsed="false">
      <c r="A387" s="60" t="s">
        <v>25</v>
      </c>
      <c r="B387" s="53"/>
      <c r="C387" s="53"/>
      <c r="D387" s="53"/>
      <c r="E387" s="53"/>
      <c r="F387" s="53"/>
      <c r="G387" s="53"/>
      <c r="H387" s="53"/>
      <c r="I387" s="54" t="n">
        <f aca="false">AO387+AQ387+AS387+AU387+AW387</f>
        <v>0.0565733087757286</v>
      </c>
      <c r="J387" s="53" t="n">
        <f aca="false">ROUND(AP387+AR387+AT387+AV387+AX387,0)</f>
        <v>408176</v>
      </c>
      <c r="K387" s="54" t="n">
        <f aca="false">I387-DatosMinisterio!J387</f>
        <v>-5.90136707973032E-008</v>
      </c>
      <c r="L387" s="53" t="n">
        <f aca="false">J387-DatosMinisterio!K387</f>
        <v>0</v>
      </c>
      <c r="M387" s="54" t="n">
        <f aca="false">P420/P$442</f>
        <v>0.0566261199776075</v>
      </c>
      <c r="N387" s="53" t="n">
        <f aca="false">ROUND(N$409*M387,0)</f>
        <v>7762574</v>
      </c>
      <c r="O387" s="53" t="n">
        <f aca="false">N387-DatosMinisterio!L387</f>
        <v>0</v>
      </c>
      <c r="P387" s="55" t="n">
        <f aca="false">N387+J387</f>
        <v>8170750</v>
      </c>
      <c r="Q387" s="53" t="n">
        <f aca="false">P387-DatosMinisterio!M387</f>
        <v>0</v>
      </c>
      <c r="S387" s="55" t="n">
        <f aca="false">B387+DatosMinisterio!B387</f>
        <v>12917</v>
      </c>
      <c r="T387" s="55" t="n">
        <f aca="false">C387+DatosMinisterio!C387</f>
        <v>54</v>
      </c>
      <c r="U387" s="55" t="n">
        <f aca="false">D387+DatosMinisterio!D387</f>
        <v>540.736742424242</v>
      </c>
      <c r="V387" s="55" t="n">
        <f aca="false">E387+DatosMinisterio!E387</f>
        <v>347.736742424242</v>
      </c>
      <c r="W387" s="55" t="n">
        <f aca="false">F387+DatosMinisterio!F387</f>
        <v>96</v>
      </c>
      <c r="X387" s="55" t="n">
        <f aca="false">G387+DatosMinisterio!G387</f>
        <v>124</v>
      </c>
      <c r="Y387" s="55" t="n">
        <f aca="false">H387+DatosMinisterio!H387</f>
        <v>56</v>
      </c>
      <c r="Z387" s="55" t="n">
        <f aca="false">X387+0.33*Y387</f>
        <v>142.48</v>
      </c>
      <c r="AC387" s="61" t="n">
        <f aca="false">IF(T387&gt;0,S387/T387,0)</f>
        <v>239.203703703704</v>
      </c>
      <c r="AD387" s="62" t="n">
        <f aca="false">EXP((((AC387-AC$409)/AC$410+2)/4-1.9)^3)</f>
        <v>0.138165028312854</v>
      </c>
      <c r="AE387" s="63" t="n">
        <f aca="false">S387/U387</f>
        <v>23.887779369477</v>
      </c>
      <c r="AF387" s="62" t="n">
        <f aca="false">EXP((((AE387-AE$409)/AE$410+2)/4-1.9)^3)</f>
        <v>0.169073954850923</v>
      </c>
      <c r="AG387" s="62" t="n">
        <f aca="false">V387/U387</f>
        <v>0.643079552658585</v>
      </c>
      <c r="AH387" s="62" t="n">
        <f aca="false">EXP((((AG387-AG$409)/AG$410+2)/4-1.9)^3)</f>
        <v>0.181531206579004</v>
      </c>
      <c r="AI387" s="62" t="n">
        <f aca="false">W387/U387</f>
        <v>0.177535559299357</v>
      </c>
      <c r="AJ387" s="62" t="n">
        <f aca="false">EXP((((AI387-AI$409)/AI$410+2)/4-1.9)^3)</f>
        <v>0.24950236527372</v>
      </c>
      <c r="AK387" s="62" t="n">
        <f aca="false">Z387/U387</f>
        <v>0.263492359260129</v>
      </c>
      <c r="AL387" s="62" t="n">
        <f aca="false">EXP((((AK387-AK$409)/AK$410+2)/4-1.9)^3)</f>
        <v>0.0768873941393984</v>
      </c>
      <c r="AM387" s="62" t="n">
        <f aca="false">0.01*AD387+0.15*AF387+0.24*AH387+0.25*AJ387+0.35*AL387</f>
        <v>0.159596412356947</v>
      </c>
      <c r="AO387" s="54" t="n">
        <f aca="false">0.01*AD387/$AM$409</f>
        <v>0.000489763691634145</v>
      </c>
      <c r="AP387" s="53" t="n">
        <f aca="false">AO387*$J$409</f>
        <v>3533.63768868498</v>
      </c>
      <c r="AQ387" s="54" t="n">
        <f aca="false">0.15*AF387/$AM$409</f>
        <v>0.00898993239803099</v>
      </c>
      <c r="AR387" s="53" t="n">
        <f aca="false">AQ387*$J$409</f>
        <v>64862.2274028076</v>
      </c>
      <c r="AS387" s="54" t="n">
        <f aca="false">0.24*AH387/$AM$409</f>
        <v>0.0154436870110921</v>
      </c>
      <c r="AT387" s="53" t="n">
        <f aca="false">AS387*$J$409</f>
        <v>111425.970129725</v>
      </c>
      <c r="AU387" s="54" t="n">
        <f aca="false">0.25*AJ387/$AM$409</f>
        <v>0.0221107325384848</v>
      </c>
      <c r="AV387" s="53" t="n">
        <f aca="false">AU387*$J$409</f>
        <v>159528.60360418</v>
      </c>
      <c r="AW387" s="54" t="n">
        <f aca="false">0.35*AL387/$AM$409</f>
        <v>0.00953919313648654</v>
      </c>
      <c r="AX387" s="53" t="n">
        <f aca="false">AW387*$J$409</f>
        <v>68825.1353918533</v>
      </c>
    </row>
    <row r="388" customFormat="false" ht="13.8" hidden="false" customHeight="false" outlineLevel="0" collapsed="false">
      <c r="A388" s="60" t="s">
        <v>26</v>
      </c>
      <c r="B388" s="53"/>
      <c r="C388" s="53"/>
      <c r="D388" s="53"/>
      <c r="E388" s="53"/>
      <c r="F388" s="53"/>
      <c r="G388" s="53"/>
      <c r="H388" s="53"/>
      <c r="I388" s="54" t="n">
        <f aca="false">AO388+AQ388+AS388+AU388+AW388</f>
        <v>0.0516145741579119</v>
      </c>
      <c r="J388" s="53" t="n">
        <f aca="false">ROUND(AP388+AR388+AT388+AV388+AX388,0)</f>
        <v>372398</v>
      </c>
      <c r="K388" s="54" t="n">
        <f aca="false">I388-DatosMinisterio!J388</f>
        <v>5.24367995066721E-008</v>
      </c>
      <c r="L388" s="53" t="n">
        <f aca="false">J388-DatosMinisterio!K388</f>
        <v>0</v>
      </c>
      <c r="M388" s="54" t="n">
        <f aca="false">P421/P$442</f>
        <v>0.0514194951943273</v>
      </c>
      <c r="N388" s="53" t="n">
        <f aca="false">ROUND(N$409*M388,0)</f>
        <v>7048826</v>
      </c>
      <c r="O388" s="53" t="n">
        <f aca="false">N388-DatosMinisterio!L388</f>
        <v>0</v>
      </c>
      <c r="P388" s="55" t="n">
        <f aca="false">N388+J388</f>
        <v>7421224</v>
      </c>
      <c r="Q388" s="53" t="n">
        <f aca="false">P388-DatosMinisterio!M388</f>
        <v>0</v>
      </c>
      <c r="S388" s="55" t="n">
        <f aca="false">B388+DatosMinisterio!B388</f>
        <v>10387</v>
      </c>
      <c r="T388" s="55" t="n">
        <f aca="false">C388+DatosMinisterio!C388</f>
        <v>63</v>
      </c>
      <c r="U388" s="55" t="n">
        <f aca="false">D388+DatosMinisterio!D388</f>
        <v>436.850378787879</v>
      </c>
      <c r="V388" s="55" t="n">
        <f aca="false">E388+DatosMinisterio!E388</f>
        <v>230.787878787879</v>
      </c>
      <c r="W388" s="55" t="n">
        <f aca="false">F388+DatosMinisterio!F388</f>
        <v>75</v>
      </c>
      <c r="X388" s="55" t="n">
        <f aca="false">G388+DatosMinisterio!G388</f>
        <v>155</v>
      </c>
      <c r="Y388" s="55" t="n">
        <f aca="false">H388+DatosMinisterio!H388</f>
        <v>4</v>
      </c>
      <c r="Z388" s="55" t="n">
        <f aca="false">X388+0.33*Y388</f>
        <v>156.32</v>
      </c>
      <c r="AC388" s="61" t="n">
        <f aca="false">IF(T388&gt;0,S388/T388,0)</f>
        <v>164.873015873016</v>
      </c>
      <c r="AD388" s="62" t="n">
        <f aca="false">EXP((((AC388-AC$409)/AC$410+2)/4-1.9)^3)</f>
        <v>0.0396656494724836</v>
      </c>
      <c r="AE388" s="63" t="n">
        <f aca="false">S388/U388</f>
        <v>23.777019557178</v>
      </c>
      <c r="AF388" s="62" t="n">
        <f aca="false">EXP((((AE388-AE$409)/AE$410+2)/4-1.9)^3)</f>
        <v>0.165175887348474</v>
      </c>
      <c r="AG388" s="62" t="n">
        <f aca="false">V388/U388</f>
        <v>0.528299596370368</v>
      </c>
      <c r="AH388" s="62" t="n">
        <f aca="false">EXP((((AG388-AG$409)/AG$410+2)/4-1.9)^3)</f>
        <v>0.0511131011668193</v>
      </c>
      <c r="AI388" s="62" t="n">
        <f aca="false">W388/U388</f>
        <v>0.171683495406599</v>
      </c>
      <c r="AJ388" s="62" t="n">
        <f aca="false">EXP((((AI388-AI$409)/AI$410+2)/4-1.9)^3)</f>
        <v>0.230747368542338</v>
      </c>
      <c r="AK388" s="62" t="n">
        <f aca="false">Z388/U388</f>
        <v>0.357834186692795</v>
      </c>
      <c r="AL388" s="62" t="n">
        <f aca="false">EXP((((AK388-AK$409)/AK$410+2)/4-1.9)^3)</f>
        <v>0.144230067257998</v>
      </c>
      <c r="AM388" s="62" t="n">
        <f aca="false">0.01*AD388+0.15*AF388+0.24*AH388+0.25*AJ388+0.35*AL388</f>
        <v>0.145607549552916</v>
      </c>
      <c r="AO388" s="54" t="n">
        <f aca="false">0.01*AD388/$AM$409</f>
        <v>0.000140605731811674</v>
      </c>
      <c r="AP388" s="53" t="n">
        <f aca="false">AO388*$J$409</f>
        <v>1014.46824593525</v>
      </c>
      <c r="AQ388" s="54" t="n">
        <f aca="false">0.15*AF388/$AM$409</f>
        <v>0.00878266591892789</v>
      </c>
      <c r="AR388" s="53" t="n">
        <f aca="false">AQ388*$J$409</f>
        <v>63366.802865076</v>
      </c>
      <c r="AS388" s="54" t="n">
        <f aca="false">0.24*AH388/$AM$409</f>
        <v>0.00434842444702809</v>
      </c>
      <c r="AT388" s="53" t="n">
        <f aca="false">AS388*$J$409</f>
        <v>31373.817158941</v>
      </c>
      <c r="AU388" s="54" t="n">
        <f aca="false">0.25*AJ388/$AM$409</f>
        <v>0.0204486772868931</v>
      </c>
      <c r="AV388" s="53" t="n">
        <f aca="false">AU388*$J$409</f>
        <v>147536.899894775</v>
      </c>
      <c r="AW388" s="54" t="n">
        <f aca="false">0.35*AL388/$AM$409</f>
        <v>0.0178942007732511</v>
      </c>
      <c r="AX388" s="53" t="n">
        <f aca="false">AW388*$J$409</f>
        <v>129106.390165995</v>
      </c>
    </row>
    <row r="389" customFormat="false" ht="13.8" hidden="false" customHeight="false" outlineLevel="0" collapsed="false">
      <c r="A389" s="60" t="s">
        <v>27</v>
      </c>
      <c r="B389" s="53"/>
      <c r="C389" s="53"/>
      <c r="D389" s="53"/>
      <c r="E389" s="53"/>
      <c r="F389" s="53"/>
      <c r="G389" s="53"/>
      <c r="H389" s="53"/>
      <c r="I389" s="54" t="n">
        <f aca="false">AO389+AQ389+AS389+AU389+AW389</f>
        <v>0.0422675305111948</v>
      </c>
      <c r="J389" s="53" t="n">
        <f aca="false">ROUND(AP389+AR389+AT389+AV389+AX389,0)</f>
        <v>304960</v>
      </c>
      <c r="K389" s="54" t="n">
        <f aca="false">I389-DatosMinisterio!J389</f>
        <v>-5.56307029470071E-008</v>
      </c>
      <c r="L389" s="53" t="n">
        <f aca="false">J389-DatosMinisterio!K389</f>
        <v>0</v>
      </c>
      <c r="M389" s="54" t="n">
        <f aca="false">P422/P$442</f>
        <v>0.0662280739234256</v>
      </c>
      <c r="N389" s="53" t="n">
        <f aca="false">ROUND(N$409*M389,0)</f>
        <v>9078855</v>
      </c>
      <c r="O389" s="53" t="n">
        <f aca="false">N389-DatosMinisterio!L389</f>
        <v>0</v>
      </c>
      <c r="P389" s="55" t="n">
        <f aca="false">N389+J389</f>
        <v>9383815</v>
      </c>
      <c r="Q389" s="53" t="n">
        <f aca="false">P389-DatosMinisterio!M389</f>
        <v>0</v>
      </c>
      <c r="S389" s="55" t="n">
        <f aca="false">B389+DatosMinisterio!B389</f>
        <v>17596</v>
      </c>
      <c r="T389" s="55" t="n">
        <f aca="false">C389+DatosMinisterio!C389</f>
        <v>98</v>
      </c>
      <c r="U389" s="55" t="n">
        <f aca="false">D389+DatosMinisterio!D389</f>
        <v>893.031611570248</v>
      </c>
      <c r="V389" s="55" t="n">
        <f aca="false">E389+DatosMinisterio!E389</f>
        <v>514.564566115702</v>
      </c>
      <c r="W389" s="55" t="n">
        <f aca="false">F389+DatosMinisterio!F389</f>
        <v>147</v>
      </c>
      <c r="X389" s="55" t="n">
        <f aca="false">G389+DatosMinisterio!G389</f>
        <v>256</v>
      </c>
      <c r="Y389" s="55" t="n">
        <f aca="false">H389+DatosMinisterio!H389</f>
        <v>42</v>
      </c>
      <c r="Z389" s="55" t="n">
        <f aca="false">X389+0.33*Y389</f>
        <v>269.86</v>
      </c>
      <c r="AC389" s="61" t="n">
        <f aca="false">IF(T389&gt;0,S389/T389,0)</f>
        <v>179.551020408163</v>
      </c>
      <c r="AD389" s="62" t="n">
        <f aca="false">EXP((((AC389-AC$409)/AC$410+2)/4-1.9)^3)</f>
        <v>0.05243285073379</v>
      </c>
      <c r="AE389" s="63" t="n">
        <f aca="false">S389/U389</f>
        <v>19.7036698052159</v>
      </c>
      <c r="AF389" s="62" t="n">
        <f aca="false">EXP((((AE389-AE$409)/AE$410+2)/4-1.9)^3)</f>
        <v>0.0603857017699248</v>
      </c>
      <c r="AG389" s="62" t="n">
        <f aca="false">V389/U389</f>
        <v>0.576199721766764</v>
      </c>
      <c r="AH389" s="62" t="n">
        <f aca="false">EXP((((AG389-AG$409)/AG$410+2)/4-1.9)^3)</f>
        <v>0.0918333414550983</v>
      </c>
      <c r="AI389" s="62" t="n">
        <f aca="false">W389/U389</f>
        <v>0.16460783481284</v>
      </c>
      <c r="AJ389" s="62" t="n">
        <f aca="false">EXP((((AI389-AI$409)/AI$410+2)/4-1.9)^3)</f>
        <v>0.209137086529016</v>
      </c>
      <c r="AK389" s="62" t="n">
        <f aca="false">Z389/U389</f>
        <v>0.30218415171832</v>
      </c>
      <c r="AL389" s="62" t="n">
        <f aca="false">EXP((((AK389-AK$409)/AK$410+2)/4-1.9)^3)</f>
        <v>0.100950195764882</v>
      </c>
      <c r="AM389" s="62" t="n">
        <f aca="false">0.01*AD389+0.15*AF389+0.24*AH389+0.25*AJ389+0.35*AL389</f>
        <v>0.119239025872013</v>
      </c>
      <c r="AO389" s="54" t="n">
        <f aca="false">0.01*AD389/$AM$409</f>
        <v>0.00018586256487521</v>
      </c>
      <c r="AP389" s="53" t="n">
        <f aca="false">AO389*$J$409</f>
        <v>1340.99561763617</v>
      </c>
      <c r="AQ389" s="54" t="n">
        <f aca="false">0.15*AF389/$AM$409</f>
        <v>0.00321080427318294</v>
      </c>
      <c r="AR389" s="53" t="n">
        <f aca="false">AQ389*$J$409</f>
        <v>23165.9046689508</v>
      </c>
      <c r="AS389" s="54" t="n">
        <f aca="false">0.24*AH389/$AM$409</f>
        <v>0.00781268085715092</v>
      </c>
      <c r="AT389" s="53" t="n">
        <f aca="false">AS389*$J$409</f>
        <v>56368.375194131</v>
      </c>
      <c r="AU389" s="54" t="n">
        <f aca="false">0.25*AJ389/$AM$409</f>
        <v>0.0185335885655754</v>
      </c>
      <c r="AV389" s="53" t="n">
        <f aca="false">AU389*$J$409</f>
        <v>133719.563496798</v>
      </c>
      <c r="AW389" s="54" t="n">
        <f aca="false">0.35*AL389/$AM$409</f>
        <v>0.0125245942504103</v>
      </c>
      <c r="AX389" s="53" t="n">
        <f aca="false">AW389*$J$409</f>
        <v>90364.7596477964</v>
      </c>
    </row>
    <row r="390" customFormat="false" ht="13.8" hidden="false" customHeight="false" outlineLevel="0" collapsed="false">
      <c r="A390" s="60" t="s">
        <v>28</v>
      </c>
      <c r="B390" s="53"/>
      <c r="C390" s="53"/>
      <c r="D390" s="53"/>
      <c r="E390" s="53"/>
      <c r="F390" s="53"/>
      <c r="G390" s="53"/>
      <c r="H390" s="53"/>
      <c r="I390" s="54" t="n">
        <f aca="false">AO390+AQ390+AS390+AU390+AW390</f>
        <v>0.0244217302594379</v>
      </c>
      <c r="J390" s="53" t="n">
        <f aca="false">ROUND(AP390+AR390+AT390+AV390+AX390,0)</f>
        <v>176202</v>
      </c>
      <c r="K390" s="54" t="n">
        <f aca="false">I390-DatosMinisterio!J390</f>
        <v>5.78651085762771E-008</v>
      </c>
      <c r="L390" s="53" t="n">
        <f aca="false">J390-DatosMinisterio!K390</f>
        <v>0</v>
      </c>
      <c r="M390" s="54" t="n">
        <f aca="false">P423/P$442</f>
        <v>0.050717376529435</v>
      </c>
      <c r="N390" s="53" t="n">
        <f aca="false">ROUND(N$409*M390,0)</f>
        <v>6952576</v>
      </c>
      <c r="O390" s="53" t="n">
        <f aca="false">N390-DatosMinisterio!L390</f>
        <v>0</v>
      </c>
      <c r="P390" s="55" t="n">
        <f aca="false">N390+J390</f>
        <v>7128778</v>
      </c>
      <c r="Q390" s="53" t="n">
        <f aca="false">P390-DatosMinisterio!M390</f>
        <v>0</v>
      </c>
      <c r="S390" s="55" t="n">
        <f aca="false">B390+DatosMinisterio!B390</f>
        <v>10809</v>
      </c>
      <c r="T390" s="55" t="n">
        <f aca="false">C390+DatosMinisterio!C390</f>
        <v>58</v>
      </c>
      <c r="U390" s="55" t="n">
        <f aca="false">D390+DatosMinisterio!D390</f>
        <v>859.281818181818</v>
      </c>
      <c r="V390" s="55" t="n">
        <f aca="false">E390+DatosMinisterio!E390</f>
        <v>385.690909090909</v>
      </c>
      <c r="W390" s="55" t="n">
        <f aca="false">F390+DatosMinisterio!F390</f>
        <v>112</v>
      </c>
      <c r="X390" s="55" t="n">
        <f aca="false">G390+DatosMinisterio!G390</f>
        <v>234</v>
      </c>
      <c r="Y390" s="55" t="n">
        <f aca="false">H390+DatosMinisterio!H390</f>
        <v>55</v>
      </c>
      <c r="Z390" s="55" t="n">
        <f aca="false">X390+0.33*Y390</f>
        <v>252.15</v>
      </c>
      <c r="AC390" s="61" t="n">
        <f aca="false">IF(T390&gt;0,S390/T390,0)</f>
        <v>186.362068965517</v>
      </c>
      <c r="AD390" s="62" t="n">
        <f aca="false">EXP((((AC390-AC$409)/AC$410+2)/4-1.9)^3)</f>
        <v>0.0593446340905919</v>
      </c>
      <c r="AE390" s="63" t="n">
        <f aca="false">S390/U390</f>
        <v>12.5791094042594</v>
      </c>
      <c r="AF390" s="62" t="n">
        <f aca="false">EXP((((AE390-AE$409)/AE$410+2)/4-1.9)^3)</f>
        <v>0.00470394094345557</v>
      </c>
      <c r="AG390" s="62" t="n">
        <f aca="false">V390/U390</f>
        <v>0.448852635922176</v>
      </c>
      <c r="AH390" s="62" t="n">
        <f aca="false">EXP((((AG390-AG$409)/AG$410+2)/4-1.9)^3)</f>
        <v>0.01585445334342</v>
      </c>
      <c r="AI390" s="62" t="n">
        <f aca="false">W390/U390</f>
        <v>0.130341405613567</v>
      </c>
      <c r="AJ390" s="62" t="n">
        <f aca="false">EXP((((AI390-AI$409)/AI$410+2)/4-1.9)^3)</f>
        <v>0.122029493016222</v>
      </c>
      <c r="AK390" s="62" t="n">
        <f aca="false">Z390/U390</f>
        <v>0.293442727013045</v>
      </c>
      <c r="AL390" s="62" t="n">
        <f aca="false">EXP((((AK390-AK$409)/AK$410+2)/4-1.9)^3)</f>
        <v>0.0950958952091788</v>
      </c>
      <c r="AM390" s="62" t="n">
        <f aca="false">0.01*AD390+0.15*AF390+0.24*AH390+0.25*AJ390+0.35*AL390</f>
        <v>0.0688950428621132</v>
      </c>
      <c r="AO390" s="54" t="n">
        <f aca="false">0.01*AD390/$AM$409</f>
        <v>0.000210363269387336</v>
      </c>
      <c r="AP390" s="53" t="n">
        <f aca="false">AO390*$J$409</f>
        <v>1517.76783318059</v>
      </c>
      <c r="AQ390" s="54" t="n">
        <f aca="false">0.15*AF390/$AM$409</f>
        <v>0.000250116057930283</v>
      </c>
      <c r="AR390" s="53" t="n">
        <f aca="false">AQ390*$J$409</f>
        <v>1804.58360622612</v>
      </c>
      <c r="AS390" s="54" t="n">
        <f aca="false">0.24*AH390/$AM$409</f>
        <v>0.00134881059726324</v>
      </c>
      <c r="AT390" s="53" t="n">
        <f aca="false">AS390*$J$409</f>
        <v>9731.6482270953</v>
      </c>
      <c r="AU390" s="54" t="n">
        <f aca="false">0.25*AJ390/$AM$409</f>
        <v>0.0108141719575625</v>
      </c>
      <c r="AV390" s="53" t="n">
        <f aca="false">AU390*$J$409</f>
        <v>78024.0884612344</v>
      </c>
      <c r="AW390" s="54" t="n">
        <f aca="false">0.35*AL390/$AM$409</f>
        <v>0.0117982683772945</v>
      </c>
      <c r="AX390" s="53" t="n">
        <f aca="false">AW390*$J$409</f>
        <v>85124.329368154</v>
      </c>
    </row>
    <row r="391" customFormat="false" ht="13.8" hidden="false" customHeight="false" outlineLevel="0" collapsed="false">
      <c r="A391" s="60" t="s">
        <v>29</v>
      </c>
      <c r="B391" s="53"/>
      <c r="C391" s="53"/>
      <c r="D391" s="53"/>
      <c r="E391" s="53"/>
      <c r="F391" s="53"/>
      <c r="G391" s="53"/>
      <c r="H391" s="53"/>
      <c r="I391" s="54" t="n">
        <f aca="false">AO391+AQ391+AS391+AU391+AW391</f>
        <v>0.0400787356790277</v>
      </c>
      <c r="J391" s="53" t="n">
        <f aca="false">ROUND(AP391+AR391+AT391+AV391+AX391,0)</f>
        <v>289167</v>
      </c>
      <c r="K391" s="54" t="n">
        <f aca="false">I391-DatosMinisterio!J391</f>
        <v>6.60768039936754E-008</v>
      </c>
      <c r="L391" s="53" t="n">
        <f aca="false">J391-DatosMinisterio!K391</f>
        <v>0</v>
      </c>
      <c r="M391" s="54" t="n">
        <f aca="false">P424/P$442</f>
        <v>0.0490709785826631</v>
      </c>
      <c r="N391" s="53" t="n">
        <f aca="false">ROUND(N$409*M391,0)</f>
        <v>6726880</v>
      </c>
      <c r="O391" s="53" t="n">
        <f aca="false">N391-DatosMinisterio!L391</f>
        <v>0</v>
      </c>
      <c r="P391" s="55" t="n">
        <f aca="false">N391+J391</f>
        <v>7016047</v>
      </c>
      <c r="Q391" s="53" t="n">
        <f aca="false">P391-DatosMinisterio!M391</f>
        <v>0</v>
      </c>
      <c r="S391" s="55" t="n">
        <f aca="false">B391+DatosMinisterio!B391</f>
        <v>9395</v>
      </c>
      <c r="T391" s="55" t="n">
        <f aca="false">C391+DatosMinisterio!C391</f>
        <v>41</v>
      </c>
      <c r="U391" s="55" t="n">
        <f aca="false">D391+DatosMinisterio!D391</f>
        <v>441.895454545455</v>
      </c>
      <c r="V391" s="55" t="n">
        <f aca="false">E391+DatosMinisterio!E391</f>
        <v>267.088636363636</v>
      </c>
      <c r="W391" s="55" t="n">
        <f aca="false">F391+DatosMinisterio!F391</f>
        <v>46</v>
      </c>
      <c r="X391" s="55" t="n">
        <f aca="false">G391+DatosMinisterio!G391</f>
        <v>147</v>
      </c>
      <c r="Y391" s="55" t="n">
        <f aca="false">H391+DatosMinisterio!H391</f>
        <v>29</v>
      </c>
      <c r="Z391" s="55" t="n">
        <f aca="false">X391+0.33*Y391</f>
        <v>156.57</v>
      </c>
      <c r="AC391" s="61" t="n">
        <f aca="false">IF(T391&gt;0,S391/T391,0)</f>
        <v>229.146341463415</v>
      </c>
      <c r="AD391" s="62" t="n">
        <f aca="false">EXP((((AC391-AC$409)/AC$410+2)/4-1.9)^3)</f>
        <v>0.119439923840462</v>
      </c>
      <c r="AE391" s="63" t="n">
        <f aca="false">S391/U391</f>
        <v>21.2606848596439</v>
      </c>
      <c r="AF391" s="62" t="n">
        <f aca="false">EXP((((AE391-AE$409)/AE$410+2)/4-1.9)^3)</f>
        <v>0.0918929546500915</v>
      </c>
      <c r="AG391" s="62" t="n">
        <f aca="false">V391/U391</f>
        <v>0.604415894339466</v>
      </c>
      <c r="AH391" s="62" t="n">
        <f aca="false">EXP((((AG391-AG$409)/AG$410+2)/4-1.9)^3)</f>
        <v>0.124724487691442</v>
      </c>
      <c r="AI391" s="62" t="n">
        <f aca="false">W391/U391</f>
        <v>0.104097020068506</v>
      </c>
      <c r="AJ391" s="62" t="n">
        <f aca="false">EXP((((AI391-AI$409)/AI$410+2)/4-1.9)^3)</f>
        <v>0.0749582936701782</v>
      </c>
      <c r="AK391" s="62" t="n">
        <f aca="false">Z391/U391</f>
        <v>0.354314574611436</v>
      </c>
      <c r="AL391" s="62" t="n">
        <f aca="false">EXP((((AK391-AK$409)/AK$410+2)/4-1.9)^3)</f>
        <v>0.141178635692472</v>
      </c>
      <c r="AM391" s="62" t="n">
        <f aca="false">0.01*AD391+0.15*AF391+0.24*AH391+0.25*AJ391+0.35*AL391</f>
        <v>0.113064315391774</v>
      </c>
      <c r="AO391" s="54" t="n">
        <f aca="false">0.01*AD391/$AM$409</f>
        <v>0.000423387442849482</v>
      </c>
      <c r="AP391" s="53" t="n">
        <f aca="false">AO391*$J$409</f>
        <v>3054.73404934737</v>
      </c>
      <c r="AQ391" s="54" t="n">
        <f aca="false">0.15*AF391/$AM$409</f>
        <v>0.00488609526457255</v>
      </c>
      <c r="AR391" s="53" t="n">
        <f aca="false">AQ391*$J$409</f>
        <v>35253.104042462</v>
      </c>
      <c r="AS391" s="54" t="n">
        <f aca="false">0.24*AH391/$AM$409</f>
        <v>0.0106108805578128</v>
      </c>
      <c r="AT391" s="53" t="n">
        <f aca="false">AS391*$J$409</f>
        <v>76557.344061411</v>
      </c>
      <c r="AU391" s="54" t="n">
        <f aca="false">0.25*AJ391/$AM$409</f>
        <v>0.00664275379138894</v>
      </c>
      <c r="AV391" s="53" t="n">
        <f aca="false">AU391*$J$409</f>
        <v>47927.3689635643</v>
      </c>
      <c r="AW391" s="54" t="n">
        <f aca="false">0.35*AL391/$AM$409</f>
        <v>0.0175156186224039</v>
      </c>
      <c r="AX391" s="53" t="n">
        <f aca="false">AW391*$J$409</f>
        <v>126374.925626365</v>
      </c>
    </row>
    <row r="392" customFormat="false" ht="13.8" hidden="false" customHeight="false" outlineLevel="0" collapsed="false">
      <c r="A392" s="60" t="s">
        <v>30</v>
      </c>
      <c r="B392" s="53"/>
      <c r="C392" s="53"/>
      <c r="D392" s="53"/>
      <c r="E392" s="53"/>
      <c r="F392" s="53"/>
      <c r="G392" s="53"/>
      <c r="H392" s="53"/>
      <c r="I392" s="54" t="n">
        <f aca="false">AO392+AQ392+AS392+AU392+AW392</f>
        <v>0.0165725650681057</v>
      </c>
      <c r="J392" s="53" t="n">
        <f aca="false">ROUND(AP392+AR392+AT392+AV392+AX392,0)</f>
        <v>119571</v>
      </c>
      <c r="K392" s="54" t="n">
        <f aca="false">I392-DatosMinisterio!J392</f>
        <v>-2.65589039337433E-008</v>
      </c>
      <c r="L392" s="53" t="n">
        <f aca="false">J392-DatosMinisterio!K392</f>
        <v>0</v>
      </c>
      <c r="M392" s="54" t="n">
        <f aca="false">P425/P$442</f>
        <v>0.0210168231840018</v>
      </c>
      <c r="N392" s="53" t="n">
        <f aca="false">ROUND(N$409*M392,0)</f>
        <v>2881085</v>
      </c>
      <c r="O392" s="53" t="n">
        <f aca="false">N392-DatosMinisterio!L392</f>
        <v>0</v>
      </c>
      <c r="P392" s="55" t="n">
        <f aca="false">N392+J392</f>
        <v>3000656</v>
      </c>
      <c r="Q392" s="53" t="n">
        <f aca="false">P392-DatosMinisterio!M392</f>
        <v>0</v>
      </c>
      <c r="S392" s="55" t="n">
        <f aca="false">B392+DatosMinisterio!B392</f>
        <v>15105</v>
      </c>
      <c r="T392" s="55" t="n">
        <f aca="false">C392+DatosMinisterio!C392</f>
        <v>75</v>
      </c>
      <c r="U392" s="55" t="n">
        <f aca="false">D392+DatosMinisterio!D392</f>
        <v>654.625</v>
      </c>
      <c r="V392" s="55" t="n">
        <f aca="false">E392+DatosMinisterio!E392</f>
        <v>245.878787878788</v>
      </c>
      <c r="W392" s="55" t="n">
        <f aca="false">F392+DatosMinisterio!F392</f>
        <v>42</v>
      </c>
      <c r="X392" s="55" t="n">
        <f aca="false">G392+DatosMinisterio!G392</f>
        <v>120</v>
      </c>
      <c r="Y392" s="55" t="n">
        <f aca="false">H392+DatosMinisterio!H392</f>
        <v>25</v>
      </c>
      <c r="Z392" s="55" t="n">
        <f aca="false">X392+0.33*Y392</f>
        <v>128.25</v>
      </c>
      <c r="AC392" s="61" t="n">
        <f aca="false">IF(T392&gt;0,S392/T392,0)</f>
        <v>201.4</v>
      </c>
      <c r="AD392" s="62" t="n">
        <f aca="false">EXP((((AC392-AC$409)/AC$410+2)/4-1.9)^3)</f>
        <v>0.0770440614474383</v>
      </c>
      <c r="AE392" s="63" t="n">
        <f aca="false">S392/U392</f>
        <v>23.0742791674623</v>
      </c>
      <c r="AF392" s="62" t="n">
        <f aca="false">EXP((((AE392-AE$409)/AE$410+2)/4-1.9)^3)</f>
        <v>0.141775866652352</v>
      </c>
      <c r="AG392" s="62" t="n">
        <f aca="false">V392/U392</f>
        <v>0.375602502010751</v>
      </c>
      <c r="AH392" s="62" t="n">
        <f aca="false">EXP((((AG392-AG$409)/AG$410+2)/4-1.9)^3)</f>
        <v>0.00423388682671153</v>
      </c>
      <c r="AI392" s="62" t="n">
        <f aca="false">W392/U392</f>
        <v>0.0641588695818217</v>
      </c>
      <c r="AJ392" s="62" t="n">
        <f aca="false">EXP((((AI392-AI$409)/AI$410+2)/4-1.9)^3)</f>
        <v>0.0311698943527237</v>
      </c>
      <c r="AK392" s="62" t="n">
        <f aca="false">Z392/U392</f>
        <v>0.195913691044491</v>
      </c>
      <c r="AL392" s="62" t="n">
        <f aca="false">EXP((((AK392-AK$409)/AK$410+2)/4-1.9)^3)</f>
        <v>0.0454476844648309</v>
      </c>
      <c r="AM392" s="62" t="n">
        <f aca="false">0.01*AD392+0.15*AF392+0.24*AH392+0.25*AJ392+0.35*AL392</f>
        <v>0.0467521166016097</v>
      </c>
      <c r="AO392" s="54" t="n">
        <f aca="false">0.01*AD392/$AM$409</f>
        <v>0.000273103725405417</v>
      </c>
      <c r="AP392" s="53" t="n">
        <f aca="false">AO392*$J$409</f>
        <v>1970.4392822442</v>
      </c>
      <c r="AQ392" s="54" t="n">
        <f aca="false">0.15*AF392/$AM$409</f>
        <v>0.00753844941996362</v>
      </c>
      <c r="AR392" s="53" t="n">
        <f aca="false">AQ392*$J$409</f>
        <v>54389.7994882962</v>
      </c>
      <c r="AS392" s="54" t="n">
        <f aca="false">0.24*AH392/$AM$409</f>
        <v>0.000360196046863503</v>
      </c>
      <c r="AT392" s="53" t="n">
        <f aca="false">AS392*$J$409</f>
        <v>2598.80907517947</v>
      </c>
      <c r="AU392" s="54" t="n">
        <f aca="false">0.25*AJ392/$AM$409</f>
        <v>0.00276225516551644</v>
      </c>
      <c r="AV392" s="53" t="n">
        <f aca="false">AU392*$J$409</f>
        <v>19929.6295853736</v>
      </c>
      <c r="AW392" s="54" t="n">
        <f aca="false">0.35*AL392/$AM$409</f>
        <v>0.00563856071035669</v>
      </c>
      <c r="AX392" s="53" t="n">
        <f aca="false">AW392*$J$409</f>
        <v>40682.1309468128</v>
      </c>
    </row>
    <row r="393" customFormat="false" ht="13.8" hidden="false" customHeight="false" outlineLevel="0" collapsed="false">
      <c r="A393" s="60" t="s">
        <v>31</v>
      </c>
      <c r="B393" s="53"/>
      <c r="C393" s="53"/>
      <c r="D393" s="53"/>
      <c r="E393" s="53"/>
      <c r="F393" s="53"/>
      <c r="G393" s="53"/>
      <c r="H393" s="53"/>
      <c r="I393" s="54" t="n">
        <f aca="false">AO393+AQ393+AS393+AU393+AW393</f>
        <v>0.0137379821019447</v>
      </c>
      <c r="J393" s="53" t="n">
        <f aca="false">ROUND(AP393+AR393+AT393+AV393+AX393,0)</f>
        <v>99119</v>
      </c>
      <c r="K393" s="54" t="n">
        <f aca="false">I393-DatosMinisterio!J393</f>
        <v>4.64028406498007E-008</v>
      </c>
      <c r="L393" s="53" t="n">
        <f aca="false">J393-DatosMinisterio!K393</f>
        <v>0</v>
      </c>
      <c r="M393" s="54" t="n">
        <f aca="false">P426/P$442</f>
        <v>0.0203113656344103</v>
      </c>
      <c r="N393" s="53" t="n">
        <f aca="false">ROUND(N$409*M393,0)</f>
        <v>2784377</v>
      </c>
      <c r="O393" s="53" t="n">
        <f aca="false">N393-DatosMinisterio!L393</f>
        <v>0</v>
      </c>
      <c r="P393" s="55" t="n">
        <f aca="false">N393+J393</f>
        <v>2883496</v>
      </c>
      <c r="Q393" s="53" t="n">
        <f aca="false">P393-DatosMinisterio!M393</f>
        <v>0</v>
      </c>
      <c r="S393" s="55" t="n">
        <f aca="false">B393+DatosMinisterio!B393</f>
        <v>6017</v>
      </c>
      <c r="T393" s="55" t="n">
        <f aca="false">C393+DatosMinisterio!C393</f>
        <v>44</v>
      </c>
      <c r="U393" s="55" t="n">
        <f aca="false">D393+DatosMinisterio!D393</f>
        <v>339.5425</v>
      </c>
      <c r="V393" s="55" t="n">
        <f aca="false">E393+DatosMinisterio!E393</f>
        <v>163.281818181818</v>
      </c>
      <c r="W393" s="55" t="n">
        <f aca="false">F393+DatosMinisterio!F393</f>
        <v>21</v>
      </c>
      <c r="X393" s="55" t="n">
        <f aca="false">G393+DatosMinisterio!G393</f>
        <v>74</v>
      </c>
      <c r="Y393" s="55" t="n">
        <f aca="false">H393+DatosMinisterio!H393</f>
        <v>6</v>
      </c>
      <c r="Z393" s="55" t="n">
        <f aca="false">X393+0.33*Y393</f>
        <v>75.98</v>
      </c>
      <c r="AC393" s="61" t="n">
        <f aca="false">IF(T393&gt;0,S393/T393,0)</f>
        <v>136.75</v>
      </c>
      <c r="AD393" s="62" t="n">
        <f aca="false">EXP((((AC393-AC$409)/AC$410+2)/4-1.9)^3)</f>
        <v>0.0221469561823857</v>
      </c>
      <c r="AE393" s="63" t="n">
        <f aca="false">S393/U393</f>
        <v>17.7209038632866</v>
      </c>
      <c r="AF393" s="62" t="n">
        <f aca="false">EXP((((AE393-AE$409)/AE$410+2)/4-1.9)^3)</f>
        <v>0.0330610846825782</v>
      </c>
      <c r="AG393" s="62" t="n">
        <f aca="false">V393/U393</f>
        <v>0.480887718567832</v>
      </c>
      <c r="AH393" s="62" t="n">
        <f aca="false">EXP((((AG393-AG$409)/AG$410+2)/4-1.9)^3)</f>
        <v>0.0262240346787269</v>
      </c>
      <c r="AI393" s="62" t="n">
        <f aca="false">W393/U393</f>
        <v>0.0618479277262787</v>
      </c>
      <c r="AJ393" s="62" t="n">
        <f aca="false">EXP((((AI393-AI$409)/AI$410+2)/4-1.9)^3)</f>
        <v>0.0294699400760982</v>
      </c>
      <c r="AK393" s="62" t="n">
        <f aca="false">Z393/U393</f>
        <v>0.223771692792508</v>
      </c>
      <c r="AL393" s="62" t="n">
        <f aca="false">EXP((((AK393-AK$409)/AK$410+2)/4-1.9)^3)</f>
        <v>0.0568963334508086</v>
      </c>
      <c r="AM393" s="62" t="n">
        <f aca="false">0.01*AD393+0.15*AF393+0.24*AH393+0.25*AJ393+0.35*AL393</f>
        <v>0.0387556023139126</v>
      </c>
      <c r="AO393" s="54" t="n">
        <f aca="false">0.01*AD393/$AM$409</f>
        <v>7.85059370724695E-005</v>
      </c>
      <c r="AP393" s="53" t="n">
        <f aca="false">AO393*$J$409</f>
        <v>566.419158388811</v>
      </c>
      <c r="AQ393" s="54" t="n">
        <f aca="false">0.15*AF393/$AM$409</f>
        <v>0.00175791071170021</v>
      </c>
      <c r="AR393" s="53" t="n">
        <f aca="false">AQ393*$J$409</f>
        <v>12683.2994162563</v>
      </c>
      <c r="AS393" s="54" t="n">
        <f aca="false">0.24*AH393/$AM$409</f>
        <v>0.00223099813733694</v>
      </c>
      <c r="AT393" s="53" t="n">
        <f aca="false">AS393*$J$409</f>
        <v>16096.618095914</v>
      </c>
      <c r="AU393" s="54" t="n">
        <f aca="false">0.25*AJ393/$AM$409</f>
        <v>0.0026116063558473</v>
      </c>
      <c r="AV393" s="53" t="n">
        <f aca="false">AU393*$J$409</f>
        <v>18842.700683343</v>
      </c>
      <c r="AW393" s="54" t="n">
        <f aca="false">0.35*AL393/$AM$409</f>
        <v>0.00705896095998773</v>
      </c>
      <c r="AX393" s="53" t="n">
        <f aca="false">AW393*$J$409</f>
        <v>50930.2974418971</v>
      </c>
    </row>
    <row r="394" customFormat="false" ht="13.8" hidden="false" customHeight="false" outlineLevel="0" collapsed="false">
      <c r="A394" s="60" t="s">
        <v>32</v>
      </c>
      <c r="B394" s="53"/>
      <c r="C394" s="53"/>
      <c r="D394" s="53"/>
      <c r="E394" s="53"/>
      <c r="F394" s="53"/>
      <c r="G394" s="53"/>
      <c r="H394" s="53"/>
      <c r="I394" s="54" t="n">
        <f aca="false">AO394+AQ394+AS394+AU394+AW394</f>
        <v>0.0167932096178382</v>
      </c>
      <c r="J394" s="53" t="n">
        <f aca="false">ROUND(AP394+AR394+AT394+AV394+AX394,0)</f>
        <v>121163</v>
      </c>
      <c r="K394" s="54" t="n">
        <f aca="false">I394-DatosMinisterio!J394</f>
        <v>-3.38885586224913E-008</v>
      </c>
      <c r="L394" s="53" t="n">
        <f aca="false">J394-DatosMinisterio!K394</f>
        <v>0</v>
      </c>
      <c r="M394" s="54" t="n">
        <f aca="false">P427/P$442</f>
        <v>0.0209441986302812</v>
      </c>
      <c r="N394" s="53" t="n">
        <f aca="false">ROUND(N$409*M394,0)</f>
        <v>2871129</v>
      </c>
      <c r="O394" s="53" t="n">
        <f aca="false">N394-DatosMinisterio!L394</f>
        <v>0</v>
      </c>
      <c r="P394" s="55" t="n">
        <f aca="false">N394+J394</f>
        <v>2992292</v>
      </c>
      <c r="Q394" s="53" t="n">
        <f aca="false">P394-DatosMinisterio!M394</f>
        <v>0</v>
      </c>
      <c r="S394" s="55" t="n">
        <f aca="false">B394+DatosMinisterio!B394</f>
        <v>7317</v>
      </c>
      <c r="T394" s="55" t="n">
        <f aca="false">C394+DatosMinisterio!C394</f>
        <v>38</v>
      </c>
      <c r="U394" s="55" t="n">
        <f aca="false">D394+DatosMinisterio!D394</f>
        <v>308.863636363636</v>
      </c>
      <c r="V394" s="55" t="n">
        <f aca="false">E394+DatosMinisterio!E394</f>
        <v>154.363636363636</v>
      </c>
      <c r="W394" s="55" t="n">
        <f aca="false">F394+DatosMinisterio!F394</f>
        <v>17</v>
      </c>
      <c r="X394" s="55" t="n">
        <f aca="false">G394+DatosMinisterio!G394</f>
        <v>34</v>
      </c>
      <c r="Y394" s="55" t="n">
        <f aca="false">H394+DatosMinisterio!H394</f>
        <v>6</v>
      </c>
      <c r="Z394" s="55" t="n">
        <f aca="false">X394+0.33*Y394</f>
        <v>35.98</v>
      </c>
      <c r="AC394" s="61" t="n">
        <f aca="false">IF(T394&gt;0,S394/T394,0)</f>
        <v>192.552631578947</v>
      </c>
      <c r="AD394" s="62" t="n">
        <f aca="false">EXP((((AC394-AC$409)/AC$410+2)/4-1.9)^3)</f>
        <v>0.0662117026609605</v>
      </c>
      <c r="AE394" s="63" t="n">
        <f aca="false">S394/U394</f>
        <v>23.6900662251656</v>
      </c>
      <c r="AF394" s="62" t="n">
        <f aca="false">EXP((((AE394-AE$409)/AE$410+2)/4-1.9)^3)</f>
        <v>0.162155659204526</v>
      </c>
      <c r="AG394" s="62" t="n">
        <f aca="false">V394/U394</f>
        <v>0.499779249448123</v>
      </c>
      <c r="AH394" s="62" t="n">
        <f aca="false">EXP((((AG394-AG$409)/AG$410+2)/4-1.9)^3)</f>
        <v>0.0345844286252236</v>
      </c>
      <c r="AI394" s="62" t="n">
        <f aca="false">W394/U394</f>
        <v>0.0550404709345107</v>
      </c>
      <c r="AJ394" s="62" t="n">
        <f aca="false">EXP((((AI394-AI$409)/AI$410+2)/4-1.9)^3)</f>
        <v>0.0248948426544527</v>
      </c>
      <c r="AK394" s="62" t="n">
        <f aca="false">Z394/U394</f>
        <v>0.116491537895512</v>
      </c>
      <c r="AL394" s="62" t="n">
        <f aca="false">EXP((((AK394-AK$409)/AK$410+2)/4-1.9)^3)</f>
        <v>0.0224717930237061</v>
      </c>
      <c r="AM394" s="62" t="n">
        <f aca="false">0.01*AD394+0.15*AF394+0.24*AH394+0.25*AJ394+0.35*AL394</f>
        <v>0.0473745669992525</v>
      </c>
      <c r="AO394" s="54" t="n">
        <f aca="false">0.01*AD394/$AM$409</f>
        <v>0.000234705470122192</v>
      </c>
      <c r="AP394" s="53" t="n">
        <f aca="false">AO394*$J$409</f>
        <v>1693.39644634956</v>
      </c>
      <c r="AQ394" s="54" t="n">
        <f aca="false">0.15*AF394/$AM$409</f>
        <v>0.00862207556150319</v>
      </c>
      <c r="AR394" s="53" t="n">
        <f aca="false">AQ394*$J$409</f>
        <v>62208.1458451121</v>
      </c>
      <c r="AS394" s="54" t="n">
        <f aca="false">0.24*AH394/$AM$409</f>
        <v>0.00294225495004883</v>
      </c>
      <c r="AT394" s="53" t="n">
        <f aca="false">AS394*$J$409</f>
        <v>21228.325330778</v>
      </c>
      <c r="AU394" s="54" t="n">
        <f aca="false">0.25*AJ394/$AM$409</f>
        <v>0.00220616428592328</v>
      </c>
      <c r="AV394" s="53" t="n">
        <f aca="false">AU394*$J$409</f>
        <v>15917.4422304722</v>
      </c>
      <c r="AW394" s="54" t="n">
        <f aca="false">0.35*AL394/$AM$409</f>
        <v>0.00278800935024068</v>
      </c>
      <c r="AX394" s="53" t="n">
        <f aca="false">AW394*$J$409</f>
        <v>20115.4456418463</v>
      </c>
    </row>
    <row r="395" customFormat="false" ht="13.8" hidden="false" customHeight="false" outlineLevel="0" collapsed="false">
      <c r="A395" s="60" t="s">
        <v>33</v>
      </c>
      <c r="B395" s="53"/>
      <c r="C395" s="53"/>
      <c r="D395" s="53"/>
      <c r="E395" s="53"/>
      <c r="F395" s="53"/>
      <c r="G395" s="53"/>
      <c r="H395" s="53"/>
      <c r="I395" s="54" t="n">
        <f aca="false">AO395+AQ395+AS395+AU395+AW395</f>
        <v>0.0338077317198951</v>
      </c>
      <c r="J395" s="53" t="n">
        <f aca="false">ROUND(AP395+AR395+AT395+AV395+AX395,0)</f>
        <v>243922</v>
      </c>
      <c r="K395" s="54" t="n">
        <f aca="false">I395-DatosMinisterio!J395</f>
        <v>3.84260075078635E-008</v>
      </c>
      <c r="L395" s="53" t="n">
        <f aca="false">J395-DatosMinisterio!K395</f>
        <v>0</v>
      </c>
      <c r="M395" s="54" t="n">
        <f aca="false">P428/P$442</f>
        <v>0.0210092001595743</v>
      </c>
      <c r="N395" s="53" t="n">
        <f aca="false">ROUND(N$409*M395,0)</f>
        <v>2880040</v>
      </c>
      <c r="O395" s="53" t="n">
        <f aca="false">N395-DatosMinisterio!L395</f>
        <v>0</v>
      </c>
      <c r="P395" s="55" t="n">
        <f aca="false">N395+J395</f>
        <v>3123962</v>
      </c>
      <c r="Q395" s="53" t="n">
        <f aca="false">P395-DatosMinisterio!M395</f>
        <v>0</v>
      </c>
      <c r="S395" s="55" t="n">
        <f aca="false">B395+DatosMinisterio!B395</f>
        <v>9430</v>
      </c>
      <c r="T395" s="55" t="n">
        <f aca="false">C395+DatosMinisterio!C395</f>
        <v>41</v>
      </c>
      <c r="U395" s="55" t="n">
        <f aca="false">D395+DatosMinisterio!D395</f>
        <v>423.859848484848</v>
      </c>
      <c r="V395" s="55" t="n">
        <f aca="false">E395+DatosMinisterio!E395</f>
        <v>282.450757575758</v>
      </c>
      <c r="W395" s="55" t="n">
        <f aca="false">F395+DatosMinisterio!F395</f>
        <v>28</v>
      </c>
      <c r="X395" s="55" t="n">
        <f aca="false">G395+DatosMinisterio!G395</f>
        <v>75</v>
      </c>
      <c r="Y395" s="55" t="n">
        <f aca="false">H395+DatosMinisterio!H395</f>
        <v>16</v>
      </c>
      <c r="Z395" s="55" t="n">
        <f aca="false">X395+0.33*Y395</f>
        <v>80.28</v>
      </c>
      <c r="AC395" s="61" t="n">
        <f aca="false">IF(T395&gt;0,S395/T395,0)</f>
        <v>230</v>
      </c>
      <c r="AD395" s="62" t="n">
        <f aca="false">EXP((((AC395-AC$409)/AC$410+2)/4-1.9)^3)</f>
        <v>0.12095800936894</v>
      </c>
      <c r="AE395" s="63" t="n">
        <f aca="false">S395/U395</f>
        <v>22.2479199992851</v>
      </c>
      <c r="AF395" s="62" t="n">
        <f aca="false">EXP((((AE395-AE$409)/AE$410+2)/4-1.9)^3)</f>
        <v>0.117195410717945</v>
      </c>
      <c r="AG395" s="62" t="n">
        <f aca="false">V395/U395</f>
        <v>0.666377715618551</v>
      </c>
      <c r="AH395" s="62" t="n">
        <f aca="false">EXP((((AG395-AG$409)/AG$410+2)/4-1.9)^3)</f>
        <v>0.2223320960993</v>
      </c>
      <c r="AI395" s="62" t="n">
        <f aca="false">W395/U395</f>
        <v>0.0660595715779409</v>
      </c>
      <c r="AJ395" s="62" t="n">
        <f aca="false">EXP((((AI395-AI$409)/AI$410+2)/4-1.9)^3)</f>
        <v>0.0326266855326066</v>
      </c>
      <c r="AK395" s="62" t="n">
        <f aca="false">Z395/U395</f>
        <v>0.189402228795611</v>
      </c>
      <c r="AL395" s="62" t="n">
        <f aca="false">EXP((((AK395-AK$409)/AK$410+2)/4-1.9)^3)</f>
        <v>0.0430520072219059</v>
      </c>
      <c r="AM395" s="62" t="n">
        <f aca="false">0.01*AD395+0.15*AF395+0.24*AH395+0.25*AJ395+0.35*AL395</f>
        <v>0.0953734686760318</v>
      </c>
      <c r="AO395" s="54" t="n">
        <f aca="false">0.01*AD395/$AM$409</f>
        <v>0.000428768711769141</v>
      </c>
      <c r="AP395" s="53" t="n">
        <f aca="false">AO395*$J$409</f>
        <v>3093.55982388368</v>
      </c>
      <c r="AQ395" s="54" t="n">
        <f aca="false">0.15*AF395/$AM$409</f>
        <v>0.00623146729277591</v>
      </c>
      <c r="AR395" s="53" t="n">
        <f aca="false">AQ395*$J$409</f>
        <v>44959.9430453688</v>
      </c>
      <c r="AS395" s="54" t="n">
        <f aca="false">0.24*AH395/$AM$409</f>
        <v>0.0189148046189144</v>
      </c>
      <c r="AT395" s="53" t="n">
        <f aca="false">AS395*$J$409</f>
        <v>136470.031603398</v>
      </c>
      <c r="AU395" s="54" t="n">
        <f aca="false">0.25*AJ395/$AM$409</f>
        <v>0.00289135502437941</v>
      </c>
      <c r="AV395" s="53" t="n">
        <f aca="false">AU395*$J$409</f>
        <v>20861.0831305721</v>
      </c>
      <c r="AW395" s="54" t="n">
        <f aca="false">0.35*AL395/$AM$409</f>
        <v>0.00534133607205622</v>
      </c>
      <c r="AX395" s="53" t="n">
        <f aca="false">AW395*$J$409</f>
        <v>38537.6596398446</v>
      </c>
    </row>
    <row r="396" customFormat="false" ht="13.8" hidden="false" customHeight="false" outlineLevel="0" collapsed="false">
      <c r="A396" s="60" t="s">
        <v>34</v>
      </c>
      <c r="B396" s="53"/>
      <c r="C396" s="53"/>
      <c r="D396" s="53"/>
      <c r="E396" s="53"/>
      <c r="F396" s="53"/>
      <c r="G396" s="53"/>
      <c r="H396" s="53"/>
      <c r="I396" s="54" t="n">
        <f aca="false">AO396+AQ396+AS396+AU396+AW396</f>
        <v>0.0347834771104768</v>
      </c>
      <c r="J396" s="53" t="n">
        <f aca="false">ROUND(AP396+AR396+AT396+AV396+AX396,0)</f>
        <v>250962</v>
      </c>
      <c r="K396" s="54" t="n">
        <f aca="false">I396-DatosMinisterio!J396</f>
        <v>3.68122641189461E-008</v>
      </c>
      <c r="L396" s="53" t="n">
        <f aca="false">J396-DatosMinisterio!K396</f>
        <v>0</v>
      </c>
      <c r="M396" s="54" t="n">
        <f aca="false">P429/P$442</f>
        <v>0.0219100358252418</v>
      </c>
      <c r="N396" s="53" t="n">
        <f aca="false">ROUND(N$409*M396,0)</f>
        <v>3003531</v>
      </c>
      <c r="O396" s="53" t="n">
        <f aca="false">N396-DatosMinisterio!L396</f>
        <v>0</v>
      </c>
      <c r="P396" s="55" t="n">
        <f aca="false">N396+J396</f>
        <v>3254493</v>
      </c>
      <c r="Q396" s="53" t="n">
        <f aca="false">P396-DatosMinisterio!M396</f>
        <v>0</v>
      </c>
      <c r="S396" s="55" t="n">
        <f aca="false">B396+DatosMinisterio!B396</f>
        <v>6837</v>
      </c>
      <c r="T396" s="55" t="n">
        <f aca="false">C396+DatosMinisterio!C396</f>
        <v>47</v>
      </c>
      <c r="U396" s="55" t="n">
        <f aca="false">D396+DatosMinisterio!D396</f>
        <v>441.489393939394</v>
      </c>
      <c r="V396" s="55" t="n">
        <f aca="false">E396+DatosMinisterio!E396</f>
        <v>258.825757575758</v>
      </c>
      <c r="W396" s="55" t="n">
        <f aca="false">F396+DatosMinisterio!F396</f>
        <v>58</v>
      </c>
      <c r="X396" s="55" t="n">
        <f aca="false">G396+DatosMinisterio!G396</f>
        <v>116</v>
      </c>
      <c r="Y396" s="55" t="n">
        <f aca="false">H396+DatosMinisterio!H396</f>
        <v>77</v>
      </c>
      <c r="Z396" s="55" t="n">
        <f aca="false">X396+0.33*Y396</f>
        <v>141.41</v>
      </c>
      <c r="AC396" s="61" t="n">
        <f aca="false">IF(T396&gt;0,S396/T396,0)</f>
        <v>145.468085106383</v>
      </c>
      <c r="AD396" s="62" t="n">
        <f aca="false">EXP((((AC396-AC$409)/AC$410+2)/4-1.9)^3)</f>
        <v>0.0267164955859538</v>
      </c>
      <c r="AE396" s="63" t="n">
        <f aca="false">S396/U396</f>
        <v>15.4862157366765</v>
      </c>
      <c r="AF396" s="62" t="n">
        <f aca="false">EXP((((AE396-AE$409)/AE$410+2)/4-1.9)^3)</f>
        <v>0.0152200634957534</v>
      </c>
      <c r="AG396" s="62" t="n">
        <f aca="false">V396/U396</f>
        <v>0.586255890014175</v>
      </c>
      <c r="AH396" s="62" t="n">
        <f aca="false">EXP((((AG396-AG$409)/AG$410+2)/4-1.9)^3)</f>
        <v>0.10274984759904</v>
      </c>
      <c r="AI396" s="62" t="n">
        <f aca="false">W396/U396</f>
        <v>0.131373484383097</v>
      </c>
      <c r="AJ396" s="62" t="n">
        <f aca="false">EXP((((AI396-AI$409)/AI$410+2)/4-1.9)^3)</f>
        <v>0.12422100189662</v>
      </c>
      <c r="AK396" s="62" t="n">
        <f aca="false">Z396/U396</f>
        <v>0.320302145286444</v>
      </c>
      <c r="AL396" s="62" t="n">
        <f aca="false">EXP((((AK396-AK$409)/AK$410+2)/4-1.9)^3)</f>
        <v>0.113887747585655</v>
      </c>
      <c r="AM396" s="62" t="n">
        <f aca="false">0.01*AD396+0.15*AF396+0.24*AH396+0.25*AJ396+0.35*AL396</f>
        <v>0.0981261000331265</v>
      </c>
      <c r="AO396" s="54" t="n">
        <f aca="false">0.01*AD396/$AM$409</f>
        <v>9.47039179558198E-005</v>
      </c>
      <c r="AP396" s="53" t="n">
        <f aca="false">AO396*$J$409</f>
        <v>683.287347492471</v>
      </c>
      <c r="AQ396" s="54" t="n">
        <f aca="false">0.15*AF396/$AM$409</f>
        <v>0.000809275101189929</v>
      </c>
      <c r="AR396" s="53" t="n">
        <f aca="false">AQ396*$J$409</f>
        <v>5838.90771595882</v>
      </c>
      <c r="AS396" s="54" t="n">
        <f aca="false">0.24*AH396/$AM$409</f>
        <v>0.00874139778312101</v>
      </c>
      <c r="AT396" s="53" t="n">
        <f aca="false">AS396*$J$409</f>
        <v>63069.0538842513</v>
      </c>
      <c r="AU396" s="54" t="n">
        <f aca="false">0.25*AJ396/$AM$409</f>
        <v>0.0110083820070626</v>
      </c>
      <c r="AV396" s="53" t="n">
        <f aca="false">AU396*$J$409</f>
        <v>79425.3110552267</v>
      </c>
      <c r="AW396" s="54" t="n">
        <f aca="false">0.35*AL396/$AM$409</f>
        <v>0.0141297183011474</v>
      </c>
      <c r="AX396" s="53" t="n">
        <f aca="false">AW396*$J$409</f>
        <v>101945.705597004</v>
      </c>
    </row>
    <row r="397" customFormat="false" ht="13.8" hidden="false" customHeight="false" outlineLevel="0" collapsed="false">
      <c r="A397" s="60" t="s">
        <v>35</v>
      </c>
      <c r="B397" s="53"/>
      <c r="C397" s="53"/>
      <c r="D397" s="53"/>
      <c r="E397" s="53"/>
      <c r="F397" s="53"/>
      <c r="G397" s="53"/>
      <c r="H397" s="53"/>
      <c r="I397" s="54" t="n">
        <f aca="false">AO397+AQ397+AS397+AU397+AW397</f>
        <v>0.00935743163081573</v>
      </c>
      <c r="J397" s="53" t="n">
        <f aca="false">ROUND(AP397+AR397+AT397+AV397+AX397,0)</f>
        <v>67514</v>
      </c>
      <c r="K397" s="54" t="n">
        <f aca="false">I397-DatosMinisterio!J397</f>
        <v>-3.75808319706683E-008</v>
      </c>
      <c r="L397" s="53" t="n">
        <f aca="false">J397-DatosMinisterio!K397</f>
        <v>0</v>
      </c>
      <c r="M397" s="54" t="n">
        <f aca="false">P430/P$442</f>
        <v>0.0102880337673149</v>
      </c>
      <c r="N397" s="53" t="n">
        <f aca="false">ROUND(N$409*M397,0)</f>
        <v>1410332</v>
      </c>
      <c r="O397" s="53" t="n">
        <f aca="false">N397-DatosMinisterio!L397</f>
        <v>0</v>
      </c>
      <c r="P397" s="55" t="n">
        <f aca="false">N397+J397</f>
        <v>1477846</v>
      </c>
      <c r="Q397" s="53" t="n">
        <f aca="false">P397-DatosMinisterio!M397</f>
        <v>0</v>
      </c>
      <c r="S397" s="55" t="n">
        <f aca="false">B397+DatosMinisterio!B397</f>
        <v>3363</v>
      </c>
      <c r="T397" s="55" t="n">
        <f aca="false">C397+DatosMinisterio!C397</f>
        <v>57</v>
      </c>
      <c r="U397" s="55" t="n">
        <f aca="false">D397+DatosMinisterio!D397</f>
        <v>199.837954545455</v>
      </c>
      <c r="V397" s="55" t="n">
        <f aca="false">E397+DatosMinisterio!E397</f>
        <v>77.8556818181818</v>
      </c>
      <c r="W397" s="55" t="n">
        <f aca="false">F397+DatosMinisterio!F397</f>
        <v>11</v>
      </c>
      <c r="X397" s="55" t="n">
        <f aca="false">G397+DatosMinisterio!G397</f>
        <v>32</v>
      </c>
      <c r="Y397" s="55" t="n">
        <f aca="false">H397+DatosMinisterio!H397</f>
        <v>18</v>
      </c>
      <c r="Z397" s="55" t="n">
        <f aca="false">X397+0.33*Y397</f>
        <v>37.94</v>
      </c>
      <c r="AC397" s="61" t="n">
        <f aca="false">IF(T397&gt;0,S397/T397,0)</f>
        <v>59</v>
      </c>
      <c r="AD397" s="62" t="n">
        <f aca="false">EXP((((AC397-AC$409)/AC$410+2)/4-1.9)^3)</f>
        <v>0.00309826282512292</v>
      </c>
      <c r="AE397" s="63" t="n">
        <f aca="false">S397/U397</f>
        <v>16.8286350190552</v>
      </c>
      <c r="AF397" s="62" t="n">
        <f aca="false">EXP((((AE397-AE$409)/AE$410+2)/4-1.9)^3)</f>
        <v>0.0245642805171329</v>
      </c>
      <c r="AG397" s="62" t="n">
        <f aca="false">V397/U397</f>
        <v>0.389594068830768</v>
      </c>
      <c r="AH397" s="62" t="n">
        <f aca="false">EXP((((AG397-AG$409)/AG$410+2)/4-1.9)^3)</f>
        <v>0.00555266434068941</v>
      </c>
      <c r="AI397" s="62" t="n">
        <f aca="false">W397/U397</f>
        <v>0.0550445986350303</v>
      </c>
      <c r="AJ397" s="62" t="n">
        <f aca="false">EXP((((AI397-AI$409)/AI$410+2)/4-1.9)^3)</f>
        <v>0.024897429235763</v>
      </c>
      <c r="AK397" s="62" t="n">
        <f aca="false">Z397/U397</f>
        <v>0.189853824746641</v>
      </c>
      <c r="AL397" s="62" t="n">
        <f aca="false">EXP((((AK397-AK$409)/AK$410+2)/4-1.9)^3)</f>
        <v>0.0432148779950395</v>
      </c>
      <c r="AM397" s="62" t="n">
        <f aca="false">0.01*AD397+0.15*AF397+0.24*AH397+0.25*AJ397+0.35*AL397</f>
        <v>0.0263978287547912</v>
      </c>
      <c r="AO397" s="54" t="n">
        <f aca="false">0.01*AD397/$AM$409</f>
        <v>1.09826390759974E-005</v>
      </c>
      <c r="AP397" s="53" t="n">
        <f aca="false">AO397*$J$409</f>
        <v>79.2395761937351</v>
      </c>
      <c r="AQ397" s="54" t="n">
        <f aca="false">0.15*AF397/$AM$409</f>
        <v>0.00130612205439925</v>
      </c>
      <c r="AR397" s="53" t="n">
        <f aca="false">AQ397*$J$409</f>
        <v>9423.65103065978</v>
      </c>
      <c r="AS397" s="54" t="n">
        <f aca="false">0.24*AH397/$AM$409</f>
        <v>0.000472390459862553</v>
      </c>
      <c r="AT397" s="53" t="n">
        <f aca="false">AS397*$J$409</f>
        <v>3408.29008205142</v>
      </c>
      <c r="AU397" s="54" t="n">
        <f aca="false">0.25*AJ397/$AM$409</f>
        <v>0.00220639350702697</v>
      </c>
      <c r="AV397" s="53" t="n">
        <f aca="false">AU397*$J$409</f>
        <v>15919.096057297</v>
      </c>
      <c r="AW397" s="54" t="n">
        <f aca="false">0.35*AL397/$AM$409</f>
        <v>0.00536154297045095</v>
      </c>
      <c r="AX397" s="53" t="n">
        <f aca="false">AW397*$J$409</f>
        <v>38683.4521086591</v>
      </c>
    </row>
    <row r="398" customFormat="false" ht="13.8" hidden="false" customHeight="false" outlineLevel="0" collapsed="false">
      <c r="A398" s="60" t="s">
        <v>36</v>
      </c>
      <c r="B398" s="53"/>
      <c r="C398" s="53"/>
      <c r="D398" s="53"/>
      <c r="E398" s="53"/>
      <c r="F398" s="53"/>
      <c r="G398" s="53"/>
      <c r="H398" s="53"/>
      <c r="I398" s="54" t="n">
        <f aca="false">AO398+AQ398+AS398+AU398+AW398</f>
        <v>0.10073561824903</v>
      </c>
      <c r="J398" s="53" t="n">
        <f aca="false">ROUND(AP398+AR398+AT398+AV398+AX398,0)</f>
        <v>726806</v>
      </c>
      <c r="K398" s="54" t="n">
        <f aca="false">I398-DatosMinisterio!J398</f>
        <v>-3.51594919845155E-009</v>
      </c>
      <c r="L398" s="53" t="n">
        <f aca="false">J398-DatosMinisterio!K398</f>
        <v>0</v>
      </c>
      <c r="M398" s="54" t="n">
        <f aca="false">P431/P$442</f>
        <v>0.0567532567790089</v>
      </c>
      <c r="N398" s="53" t="n">
        <f aca="false">ROUND(N$409*M398,0)</f>
        <v>7780003</v>
      </c>
      <c r="O398" s="53" t="n">
        <f aca="false">N398-DatosMinisterio!L398</f>
        <v>0</v>
      </c>
      <c r="P398" s="55" t="n">
        <f aca="false">N398+J398</f>
        <v>8506809</v>
      </c>
      <c r="Q398" s="53" t="n">
        <f aca="false">P398-DatosMinisterio!M398</f>
        <v>0</v>
      </c>
      <c r="S398" s="55" t="n">
        <f aca="false">B398+DatosMinisterio!B398</f>
        <v>6558</v>
      </c>
      <c r="T398" s="55" t="n">
        <f aca="false">C398+DatosMinisterio!C398</f>
        <v>24</v>
      </c>
      <c r="U398" s="55" t="n">
        <f aca="false">D398+DatosMinisterio!D398</f>
        <v>307.869318181818</v>
      </c>
      <c r="V398" s="55" t="n">
        <f aca="false">E398+DatosMinisterio!E398</f>
        <v>268.551136363636</v>
      </c>
      <c r="W398" s="55" t="n">
        <f aca="false">F398+DatosMinisterio!F398</f>
        <v>46</v>
      </c>
      <c r="X398" s="55" t="n">
        <f aca="false">G398+DatosMinisterio!G398</f>
        <v>103</v>
      </c>
      <c r="Y398" s="55" t="n">
        <f aca="false">H398+DatosMinisterio!H398</f>
        <v>45</v>
      </c>
      <c r="Z398" s="55" t="n">
        <f aca="false">X398+0.33*Y398</f>
        <v>117.85</v>
      </c>
      <c r="AC398" s="61" t="n">
        <f aca="false">IF(T398&gt;0,S398/T398,0)</f>
        <v>273.25</v>
      </c>
      <c r="AD398" s="62" t="n">
        <f aca="false">EXP((((AC398-AC$409)/AC$410+2)/4-1.9)^3)</f>
        <v>0.215263640334006</v>
      </c>
      <c r="AE398" s="63" t="n">
        <f aca="false">S398/U398</f>
        <v>21.3012457322137</v>
      </c>
      <c r="AF398" s="62" t="n">
        <f aca="false">EXP((((AE398-AE$409)/AE$410+2)/4-1.9)^3)</f>
        <v>0.0928478475872138</v>
      </c>
      <c r="AG398" s="62" t="n">
        <f aca="false">V398/U398</f>
        <v>0.872289378979422</v>
      </c>
      <c r="AH398" s="62" t="n">
        <f aca="false">EXP((((AG398-AG$409)/AG$410+2)/4-1.9)^3)</f>
        <v>0.699581463268443</v>
      </c>
      <c r="AI398" s="62" t="n">
        <f aca="false">W398/U398</f>
        <v>0.149414044477254</v>
      </c>
      <c r="AJ398" s="62" t="n">
        <f aca="false">EXP((((AI398-AI$409)/AI$410+2)/4-1.9)^3)</f>
        <v>0.166864843077847</v>
      </c>
      <c r="AK398" s="62" t="n">
        <f aca="false">Z398/U398</f>
        <v>0.382792285687921</v>
      </c>
      <c r="AL398" s="62" t="n">
        <f aca="false">EXP((((AK398-AK$409)/AK$410+2)/4-1.9)^3)</f>
        <v>0.16710039511534</v>
      </c>
      <c r="AM398" s="62" t="n">
        <f aca="false">0.01*AD398+0.15*AF398+0.24*AH398+0.25*AJ398+0.35*AL398</f>
        <v>0.284180713785679</v>
      </c>
      <c r="AO398" s="54" t="n">
        <f aca="false">0.01*AD398/$AM$409</f>
        <v>0.000763060786452132</v>
      </c>
      <c r="AP398" s="53" t="n">
        <f aca="false">AO398*$J$409</f>
        <v>5505.47212834034</v>
      </c>
      <c r="AQ398" s="54" t="n">
        <f aca="false">0.15*AF398/$AM$409</f>
        <v>0.00493686844817528</v>
      </c>
      <c r="AR398" s="53" t="n">
        <f aca="false">AQ398*$J$409</f>
        <v>35619.4318005579</v>
      </c>
      <c r="AS398" s="54" t="n">
        <f aca="false">0.24*AH398/$AM$409</f>
        <v>0.0595165831874624</v>
      </c>
      <c r="AT398" s="53" t="n">
        <f aca="false">AS398*$J$409</f>
        <v>429411.254948793</v>
      </c>
      <c r="AU398" s="54" t="n">
        <f aca="false">0.25*AJ398/$AM$409</f>
        <v>0.014787450657323</v>
      </c>
      <c r="AV398" s="53" t="n">
        <f aca="false">AU398*$J$409</f>
        <v>106691.234680825</v>
      </c>
      <c r="AW398" s="54" t="n">
        <f aca="false">0.35*AL398/$AM$409</f>
        <v>0.0207316551696171</v>
      </c>
      <c r="AX398" s="53" t="n">
        <f aca="false">AW398*$J$409</f>
        <v>149578.58107396</v>
      </c>
    </row>
    <row r="399" customFormat="false" ht="13.8" hidden="false" customHeight="false" outlineLevel="0" collapsed="false">
      <c r="A399" s="60" t="s">
        <v>37</v>
      </c>
      <c r="B399" s="53"/>
      <c r="C399" s="53"/>
      <c r="D399" s="53"/>
      <c r="E399" s="53"/>
      <c r="F399" s="53"/>
      <c r="G399" s="53"/>
      <c r="H399" s="53"/>
      <c r="I399" s="54" t="n">
        <f aca="false">AO399+AQ399+AS399+AU399+AW399</f>
        <v>0.00750763063142962</v>
      </c>
      <c r="J399" s="53" t="n">
        <f aca="false">ROUND(AP399+AR399+AT399+AV399+AX399,0)</f>
        <v>54167</v>
      </c>
      <c r="K399" s="54" t="n">
        <f aca="false">I399-DatosMinisterio!J399</f>
        <v>6.13156237025056E-008</v>
      </c>
      <c r="L399" s="53" t="n">
        <f aca="false">J399-DatosMinisterio!K399</f>
        <v>0</v>
      </c>
      <c r="M399" s="54" t="n">
        <f aca="false">P432/P$442</f>
        <v>0.00974296465167745</v>
      </c>
      <c r="N399" s="53" t="n">
        <f aca="false">ROUND(N$409*M399,0)</f>
        <v>1335611</v>
      </c>
      <c r="O399" s="53" t="n">
        <f aca="false">N399-DatosMinisterio!L399</f>
        <v>0</v>
      </c>
      <c r="P399" s="55" t="n">
        <f aca="false">N399+J399</f>
        <v>1389778</v>
      </c>
      <c r="Q399" s="53" t="n">
        <f aca="false">P399-DatosMinisterio!M399</f>
        <v>0</v>
      </c>
      <c r="S399" s="55" t="n">
        <f aca="false">B399+DatosMinisterio!B399</f>
        <v>3087</v>
      </c>
      <c r="T399" s="55" t="n">
        <f aca="false">C399+DatosMinisterio!C399</f>
        <v>37</v>
      </c>
      <c r="U399" s="55" t="n">
        <f aca="false">D399+DatosMinisterio!D399</f>
        <v>142.795454545455</v>
      </c>
      <c r="V399" s="55" t="n">
        <f aca="false">E399+DatosMinisterio!E399</f>
        <v>52.6363636363636</v>
      </c>
      <c r="W399" s="55" t="n">
        <f aca="false">F399+DatosMinisterio!F399</f>
        <v>1</v>
      </c>
      <c r="X399" s="55" t="n">
        <f aca="false">G399+DatosMinisterio!G399</f>
        <v>5</v>
      </c>
      <c r="Y399" s="55" t="n">
        <f aca="false">H399+DatosMinisterio!H399</f>
        <v>1</v>
      </c>
      <c r="Z399" s="55" t="n">
        <f aca="false">X399+0.33*Y399</f>
        <v>5.33</v>
      </c>
      <c r="AC399" s="61" t="n">
        <f aca="false">IF(T399&gt;0,S399/T399,0)</f>
        <v>83.4324324324324</v>
      </c>
      <c r="AD399" s="62" t="n">
        <f aca="false">EXP((((AC399-AC$409)/AC$410+2)/4-1.9)^3)</f>
        <v>0.00609844830913772</v>
      </c>
      <c r="AE399" s="63" t="n">
        <f aca="false">S399/U399</f>
        <v>21.6183351901957</v>
      </c>
      <c r="AF399" s="62" t="n">
        <f aca="false">EXP((((AE399-AE$409)/AE$410+2)/4-1.9)^3)</f>
        <v>0.100559728552542</v>
      </c>
      <c r="AG399" s="62" t="n">
        <f aca="false">V399/U399</f>
        <v>0.368613719560718</v>
      </c>
      <c r="AH399" s="62" t="n">
        <f aca="false">EXP((((AG399-AG$409)/AG$410+2)/4-1.9)^3)</f>
        <v>0.00368478670765509</v>
      </c>
      <c r="AI399" s="62" t="n">
        <f aca="false">W399/U399</f>
        <v>0.00700302403310518</v>
      </c>
      <c r="AJ399" s="62" t="n">
        <f aca="false">EXP((((AI399-AI$409)/AI$410+2)/4-1.9)^3)</f>
        <v>0.00648040489976448</v>
      </c>
      <c r="AK399" s="62" t="n">
        <f aca="false">Z399/U399</f>
        <v>0.0373261180964506</v>
      </c>
      <c r="AL399" s="62" t="n">
        <f aca="false">EXP((((AK399-AK$409)/AK$410+2)/4-1.9)^3)</f>
        <v>0.0100858420039264</v>
      </c>
      <c r="AM399" s="62" t="n">
        <f aca="false">0.01*AD399+0.15*AF399+0.24*AH399+0.25*AJ399+0.35*AL399</f>
        <v>0.0211794385021253</v>
      </c>
      <c r="AO399" s="54" t="n">
        <f aca="false">0.01*AD399/$AM$409</f>
        <v>2.16176162202214E-005</v>
      </c>
      <c r="AP399" s="53" t="n">
        <f aca="false">AO399*$J$409</f>
        <v>155.970776764654</v>
      </c>
      <c r="AQ399" s="54" t="n">
        <f aca="false">0.15*AF399/$AM$409</f>
        <v>0.00534692148444037</v>
      </c>
      <c r="AR399" s="53" t="n">
        <f aca="false">AQ399*$J$409</f>
        <v>38577.958306415</v>
      </c>
      <c r="AS399" s="54" t="n">
        <f aca="false">0.24*AH399/$AM$409</f>
        <v>0.000313481597396268</v>
      </c>
      <c r="AT399" s="53" t="n">
        <f aca="false">AS399*$J$409</f>
        <v>2261.76502299011</v>
      </c>
      <c r="AU399" s="54" t="n">
        <f aca="false">0.25*AJ399/$AM$409</f>
        <v>0.000574289142800649</v>
      </c>
      <c r="AV399" s="53" t="n">
        <f aca="false">AU399*$J$409</f>
        <v>4143.48755096954</v>
      </c>
      <c r="AW399" s="54" t="n">
        <f aca="false">0.35*AL399/$AM$409</f>
        <v>0.00125132079057212</v>
      </c>
      <c r="AX399" s="53" t="n">
        <f aca="false">AW399*$J$409</f>
        <v>9028.26073416598</v>
      </c>
    </row>
    <row r="400" customFormat="false" ht="13.8" hidden="false" customHeight="false" outlineLevel="0" collapsed="false">
      <c r="A400" s="60" t="s">
        <v>38</v>
      </c>
      <c r="B400" s="53"/>
      <c r="C400" s="53"/>
      <c r="D400" s="53"/>
      <c r="E400" s="53"/>
      <c r="F400" s="53"/>
      <c r="G400" s="53"/>
      <c r="H400" s="53"/>
      <c r="I400" s="54" t="n">
        <f aca="false">AO400+AQ400+AS400+AU400+AW400</f>
        <v>0.0781712247858681</v>
      </c>
      <c r="J400" s="53" t="n">
        <f aca="false">ROUND(AP400+AR400+AT400+AV400+AX400,0)</f>
        <v>564004</v>
      </c>
      <c r="K400" s="54" t="n">
        <f aca="false">I400-DatosMinisterio!J400</f>
        <v>2.96967583718333E-008</v>
      </c>
      <c r="L400" s="53" t="n">
        <f aca="false">J400-DatosMinisterio!K400</f>
        <v>0</v>
      </c>
      <c r="M400" s="54" t="n">
        <f aca="false">P433/P$442</f>
        <v>0.0367720443325523</v>
      </c>
      <c r="N400" s="53" t="n">
        <f aca="false">ROUND(N$409*M400,0)</f>
        <v>5040885</v>
      </c>
      <c r="O400" s="53" t="n">
        <f aca="false">N400-DatosMinisterio!L400</f>
        <v>0</v>
      </c>
      <c r="P400" s="55" t="n">
        <f aca="false">N400+J400</f>
        <v>5604889</v>
      </c>
      <c r="Q400" s="53" t="n">
        <f aca="false">P400-DatosMinisterio!M400</f>
        <v>0</v>
      </c>
      <c r="S400" s="55" t="n">
        <f aca="false">B400+DatosMinisterio!B400</f>
        <v>8052</v>
      </c>
      <c r="T400" s="55" t="n">
        <f aca="false">C400+DatosMinisterio!C400</f>
        <v>65</v>
      </c>
      <c r="U400" s="55" t="n">
        <f aca="false">D400+DatosMinisterio!D400</f>
        <v>265.659090909091</v>
      </c>
      <c r="V400" s="55" t="n">
        <f aca="false">E400+DatosMinisterio!E400</f>
        <v>203.977272727273</v>
      </c>
      <c r="W400" s="55" t="n">
        <f aca="false">F400+DatosMinisterio!F400</f>
        <v>17</v>
      </c>
      <c r="X400" s="55" t="n">
        <f aca="false">G400+DatosMinisterio!G400</f>
        <v>63</v>
      </c>
      <c r="Y400" s="55" t="n">
        <f aca="false">H400+DatosMinisterio!H400</f>
        <v>48</v>
      </c>
      <c r="Z400" s="55" t="n">
        <f aca="false">X400+0.33*Y400</f>
        <v>78.84</v>
      </c>
      <c r="AC400" s="61" t="n">
        <f aca="false">IF(T400&gt;0,S400/T400,0)</f>
        <v>123.876923076923</v>
      </c>
      <c r="AD400" s="62" t="n">
        <f aca="false">EXP((((AC400-AC$409)/AC$410+2)/4-1.9)^3)</f>
        <v>0.0165941015184763</v>
      </c>
      <c r="AE400" s="63" t="n">
        <f aca="false">S400/U400</f>
        <v>30.3095217726067</v>
      </c>
      <c r="AF400" s="62" t="n">
        <f aca="false">EXP((((AE400-AE$409)/AE$410+2)/4-1.9)^3)</f>
        <v>0.47601163333029</v>
      </c>
      <c r="AG400" s="62" t="n">
        <f aca="false">V400/U400</f>
        <v>0.767815895286167</v>
      </c>
      <c r="AH400" s="62" t="n">
        <f aca="false">EXP((((AG400-AG$409)/AG$410+2)/4-1.9)^3)</f>
        <v>0.446429282151093</v>
      </c>
      <c r="AI400" s="62" t="n">
        <f aca="false">W400/U400</f>
        <v>0.0639917871503122</v>
      </c>
      <c r="AJ400" s="62" t="n">
        <f aca="false">EXP((((AI400-AI$409)/AI$410+2)/4-1.9)^3)</f>
        <v>0.0310443877998065</v>
      </c>
      <c r="AK400" s="62" t="n">
        <f aca="false">Z400/U400</f>
        <v>0.296771323466507</v>
      </c>
      <c r="AL400" s="62" t="n">
        <f aca="false">EXP((((AK400-AK$409)/AK$410+2)/4-1.9)^3)</f>
        <v>0.0972957411210145</v>
      </c>
      <c r="AM400" s="62" t="n">
        <f aca="false">0.01*AD400+0.15*AF400+0.24*AH400+0.25*AJ400+0.35*AL400</f>
        <v>0.220525320073297</v>
      </c>
      <c r="AO400" s="54" t="n">
        <f aca="false">0.01*AD400/$AM$409</f>
        <v>5.88223265922107E-005</v>
      </c>
      <c r="AP400" s="53" t="n">
        <f aca="false">AO400*$J$409</f>
        <v>424.402204027901</v>
      </c>
      <c r="AQ400" s="54" t="n">
        <f aca="false">0.15*AF400/$AM$409</f>
        <v>0.0253102993189506</v>
      </c>
      <c r="AR400" s="53" t="n">
        <f aca="false">AQ400*$J$409</f>
        <v>182613.429931739</v>
      </c>
      <c r="AS400" s="54" t="n">
        <f aca="false">0.24*AH400/$AM$409</f>
        <v>0.0379797734838912</v>
      </c>
      <c r="AT400" s="53" t="n">
        <f aca="false">AS400*$J$409</f>
        <v>274023.495989673</v>
      </c>
      <c r="AU400" s="54" t="n">
        <f aca="false">0.25*AJ400/$AM$409</f>
        <v>0.00275113285883877</v>
      </c>
      <c r="AV400" s="53" t="n">
        <f aca="false">AU400*$J$409</f>
        <v>19849.3823095288</v>
      </c>
      <c r="AW400" s="54" t="n">
        <f aca="false">0.35*AL400/$AM$409</f>
        <v>0.0120711967975953</v>
      </c>
      <c r="AX400" s="53" t="n">
        <f aca="false">AW400*$J$409</f>
        <v>87093.503826698</v>
      </c>
    </row>
    <row r="401" customFormat="false" ht="13.8" hidden="false" customHeight="false" outlineLevel="0" collapsed="false">
      <c r="A401" s="60" t="s">
        <v>39</v>
      </c>
      <c r="B401" s="53"/>
      <c r="C401" s="53"/>
      <c r="D401" s="53"/>
      <c r="E401" s="53"/>
      <c r="F401" s="53"/>
      <c r="G401" s="53"/>
      <c r="H401" s="53"/>
      <c r="I401" s="54" t="n">
        <f aca="false">AO401+AQ401+AS401+AU401+AW401</f>
        <v>0.00987890387909272</v>
      </c>
      <c r="J401" s="53" t="n">
        <f aca="false">ROUND(AP401+AR401+AT401+AV401+AX401,0)</f>
        <v>71276</v>
      </c>
      <c r="K401" s="54" t="n">
        <f aca="false">I401-DatosMinisterio!J401</f>
        <v>1.98620088258383E-008</v>
      </c>
      <c r="L401" s="53" t="n">
        <f aca="false">J401-DatosMinisterio!K401</f>
        <v>0</v>
      </c>
      <c r="M401" s="54" t="n">
        <f aca="false">P434/P$442</f>
        <v>0.0130160169119541</v>
      </c>
      <c r="N401" s="53" t="n">
        <f aca="false">ROUND(N$409*M401,0)</f>
        <v>1784297</v>
      </c>
      <c r="O401" s="53" t="n">
        <f aca="false">N401-DatosMinisterio!L401</f>
        <v>0</v>
      </c>
      <c r="P401" s="55" t="n">
        <f aca="false">N401+J401</f>
        <v>1855573</v>
      </c>
      <c r="Q401" s="53" t="n">
        <f aca="false">P401-DatosMinisterio!M401</f>
        <v>0</v>
      </c>
      <c r="S401" s="55" t="n">
        <f aca="false">B401+DatosMinisterio!B401</f>
        <v>5959</v>
      </c>
      <c r="T401" s="55" t="n">
        <f aca="false">C401+DatosMinisterio!C401</f>
        <v>65</v>
      </c>
      <c r="U401" s="55" t="n">
        <f aca="false">D401+DatosMinisterio!D401</f>
        <v>349.443181818182</v>
      </c>
      <c r="V401" s="55" t="n">
        <f aca="false">E401+DatosMinisterio!E401</f>
        <v>179.261363636364</v>
      </c>
      <c r="W401" s="55" t="n">
        <f aca="false">F401+DatosMinisterio!F401</f>
        <v>24</v>
      </c>
      <c r="X401" s="55" t="n">
        <f aca="false">G401+DatosMinisterio!G401</f>
        <v>23</v>
      </c>
      <c r="Y401" s="55" t="n">
        <f aca="false">H401+DatosMinisterio!H401</f>
        <v>8</v>
      </c>
      <c r="Z401" s="55" t="n">
        <f aca="false">X401+0.33*Y401</f>
        <v>25.64</v>
      </c>
      <c r="AC401" s="61" t="n">
        <f aca="false">IF(T401&gt;0,S401/T401,0)</f>
        <v>91.6769230769231</v>
      </c>
      <c r="AD401" s="62" t="n">
        <f aca="false">EXP((((AC401-AC$409)/AC$410+2)/4-1.9)^3)</f>
        <v>0.00756850483886697</v>
      </c>
      <c r="AE401" s="63" t="n">
        <f aca="false">S401/U401</f>
        <v>17.0528438099574</v>
      </c>
      <c r="AF401" s="62" t="n">
        <f aca="false">EXP((((AE401-AE$409)/AE$410+2)/4-1.9)^3)</f>
        <v>0.0265093916595516</v>
      </c>
      <c r="AG401" s="62" t="n">
        <f aca="false">V401/U401</f>
        <v>0.512991447432605</v>
      </c>
      <c r="AH401" s="62" t="n">
        <f aca="false">EXP((((AG401-AG$409)/AG$410+2)/4-1.9)^3)</f>
        <v>0.0416110307709353</v>
      </c>
      <c r="AI401" s="62" t="n">
        <f aca="false">W401/U401</f>
        <v>0.0686806933107866</v>
      </c>
      <c r="AJ401" s="62" t="n">
        <f aca="false">EXP((((AI401-AI$409)/AI$410+2)/4-1.9)^3)</f>
        <v>0.0347250428920589</v>
      </c>
      <c r="AK401" s="62" t="n">
        <f aca="false">Z401/U401</f>
        <v>0.073373874020357</v>
      </c>
      <c r="AL401" s="62" t="n">
        <f aca="false">EXP((((AK401-AK$409)/AK$410+2)/4-1.9)^3)</f>
        <v>0.0147112248943087</v>
      </c>
      <c r="AM401" s="62" t="n">
        <f aca="false">0.01*AD401+0.15*AF401+0.24*AH401+0.25*AJ401+0.35*AL401</f>
        <v>0.0278689306183687</v>
      </c>
      <c r="AO401" s="54" t="n">
        <f aca="false">0.01*AD401/$AM$409</f>
        <v>2.68286332315652E-005</v>
      </c>
      <c r="AP401" s="53" t="n">
        <f aca="false">AO401*$J$409</f>
        <v>193.568186336244</v>
      </c>
      <c r="AQ401" s="54" t="n">
        <f aca="false">0.15*AF401/$AM$409</f>
        <v>0.00140954672257135</v>
      </c>
      <c r="AR401" s="53" t="n">
        <f aca="false">AQ401*$J$409</f>
        <v>10169.8584601514</v>
      </c>
      <c r="AS401" s="54" t="n">
        <f aca="false">0.24*AH401/$AM$409</f>
        <v>0.00354004001596041</v>
      </c>
      <c r="AT401" s="53" t="n">
        <f aca="false">AS401*$J$409</f>
        <v>25541.3356145541</v>
      </c>
      <c r="AU401" s="54" t="n">
        <f aca="false">0.25*AJ401/$AM$409</f>
        <v>0.00307731004846951</v>
      </c>
      <c r="AV401" s="53" t="n">
        <f aca="false">AU401*$J$409</f>
        <v>22202.7458400568</v>
      </c>
      <c r="AW401" s="54" t="n">
        <f aca="false">0.35*AL401/$AM$409</f>
        <v>0.00182517845885988</v>
      </c>
      <c r="AX401" s="53" t="n">
        <f aca="false">AW401*$J$409</f>
        <v>13168.6352029972</v>
      </c>
    </row>
    <row r="402" customFormat="false" ht="13.8" hidden="false" customHeight="false" outlineLevel="0" collapsed="false">
      <c r="A402" s="60" t="s">
        <v>40</v>
      </c>
      <c r="B402" s="53"/>
      <c r="C402" s="53"/>
      <c r="D402" s="53"/>
      <c r="E402" s="53"/>
      <c r="F402" s="53"/>
      <c r="G402" s="53"/>
      <c r="H402" s="53"/>
      <c r="I402" s="54" t="n">
        <f aca="false">AO402+AQ402+AS402+AU402+AW402</f>
        <v>0.010025431459217</v>
      </c>
      <c r="J402" s="53" t="n">
        <f aca="false">ROUND(AP402+AR402+AT402+AV402+AX402,0)</f>
        <v>72333</v>
      </c>
      <c r="K402" s="54" t="n">
        <f aca="false">I402-DatosMinisterio!J402</f>
        <v>4.67910576170544E-008</v>
      </c>
      <c r="L402" s="53" t="n">
        <f aca="false">J402-DatosMinisterio!K402</f>
        <v>0</v>
      </c>
      <c r="M402" s="54" t="n">
        <f aca="false">P435/P$442</f>
        <v>0.0260231987385968</v>
      </c>
      <c r="N402" s="53" t="n">
        <f aca="false">ROUND(N$409*M402,0)</f>
        <v>3567382</v>
      </c>
      <c r="O402" s="53" t="n">
        <f aca="false">N402-DatosMinisterio!L402</f>
        <v>1</v>
      </c>
      <c r="P402" s="55" t="n">
        <f aca="false">N402+J402</f>
        <v>3639715</v>
      </c>
      <c r="Q402" s="53" t="n">
        <f aca="false">P402-DatosMinisterio!M402</f>
        <v>1</v>
      </c>
      <c r="S402" s="55" t="n">
        <f aca="false">B402+DatosMinisterio!B402</f>
        <v>5549</v>
      </c>
      <c r="T402" s="55" t="n">
        <f aca="false">C402+DatosMinisterio!C402</f>
        <v>34</v>
      </c>
      <c r="U402" s="55" t="n">
        <f aca="false">D402+DatosMinisterio!D402</f>
        <v>282.477272727273</v>
      </c>
      <c r="V402" s="55" t="n">
        <f aca="false">E402+DatosMinisterio!E402</f>
        <v>150.681818181818</v>
      </c>
      <c r="W402" s="55" t="n">
        <f aca="false">F402+DatosMinisterio!F402</f>
        <v>5</v>
      </c>
      <c r="X402" s="55" t="n">
        <f aca="false">G402+DatosMinisterio!G402</f>
        <v>11</v>
      </c>
      <c r="Y402" s="55" t="n">
        <f aca="false">H402+DatosMinisterio!H402</f>
        <v>1</v>
      </c>
      <c r="Z402" s="55" t="n">
        <f aca="false">X402+0.33*Y402</f>
        <v>11.33</v>
      </c>
      <c r="AC402" s="61" t="n">
        <f aca="false">IF(T402&gt;0,S402/T402,0)</f>
        <v>163.205882352941</v>
      </c>
      <c r="AD402" s="62" t="n">
        <f aca="false">EXP((((AC402-AC$409)/AC$410+2)/4-1.9)^3)</f>
        <v>0.0383870773208468</v>
      </c>
      <c r="AE402" s="63" t="n">
        <f aca="false">S402/U402</f>
        <v>19.6440582508649</v>
      </c>
      <c r="AF402" s="62" t="n">
        <f aca="false">EXP((((AE402-AE$409)/AE$410+2)/4-1.9)^3)</f>
        <v>0.0593687204738039</v>
      </c>
      <c r="AG402" s="62" t="n">
        <f aca="false">V402/U402</f>
        <v>0.533429881728215</v>
      </c>
      <c r="AH402" s="62" t="n">
        <f aca="false">EXP((((AG402-AG$409)/AG$410+2)/4-1.9)^3)</f>
        <v>0.0546490104859078</v>
      </c>
      <c r="AI402" s="62" t="n">
        <f aca="false">W402/U402</f>
        <v>0.0177005390618714</v>
      </c>
      <c r="AJ402" s="62" t="n">
        <f aca="false">EXP((((AI402-AI$409)/AI$410+2)/4-1.9)^3)</f>
        <v>0.00896041357981303</v>
      </c>
      <c r="AK402" s="62" t="n">
        <f aca="false">Z402/U402</f>
        <v>0.0401094215142006</v>
      </c>
      <c r="AL402" s="62" t="n">
        <f aca="false">EXP((((AK402-AK$409)/AK$410+2)/4-1.9)^3)</f>
        <v>0.0103921377619904</v>
      </c>
      <c r="AM402" s="62" t="n">
        <f aca="false">0.01*AD402+0.15*AF402+0.24*AH402+0.25*AJ402+0.35*AL402</f>
        <v>0.0282822929725468</v>
      </c>
      <c r="AO402" s="54" t="n">
        <f aca="false">0.01*AD402/$AM$409</f>
        <v>0.000136073483494913</v>
      </c>
      <c r="AP402" s="53" t="n">
        <f aca="false">AO402*$J$409</f>
        <v>981.768142313542</v>
      </c>
      <c r="AQ402" s="54" t="n">
        <f aca="false">0.15*AF402/$AM$409</f>
        <v>0.00315672975230094</v>
      </c>
      <c r="AR402" s="53" t="n">
        <f aca="false">AQ402*$J$409</f>
        <v>22775.757811905</v>
      </c>
      <c r="AS402" s="54" t="n">
        <f aca="false">0.24*AH402/$AM$409</f>
        <v>0.00464924036652037</v>
      </c>
      <c r="AT402" s="53" t="n">
        <f aca="false">AS402*$J$409</f>
        <v>33544.199505839</v>
      </c>
      <c r="AU402" s="54" t="n">
        <f aca="false">0.25*AJ402/$AM$409</f>
        <v>0.000794065851360173</v>
      </c>
      <c r="AV402" s="53" t="n">
        <f aca="false">AU402*$J$409</f>
        <v>5729.17320657588</v>
      </c>
      <c r="AW402" s="54" t="n">
        <f aca="false">0.35*AL402/$AM$409</f>
        <v>0.00128932200554062</v>
      </c>
      <c r="AX402" s="53" t="n">
        <f aca="false">AW402*$J$409</f>
        <v>9302.43893014549</v>
      </c>
    </row>
    <row r="403" customFormat="false" ht="13.8" hidden="false" customHeight="false" outlineLevel="0" collapsed="false">
      <c r="A403" s="60" t="s">
        <v>41</v>
      </c>
      <c r="B403" s="53"/>
      <c r="C403" s="53"/>
      <c r="D403" s="53"/>
      <c r="E403" s="53"/>
      <c r="F403" s="53"/>
      <c r="G403" s="53"/>
      <c r="H403" s="53"/>
      <c r="I403" s="54" t="n">
        <f aca="false">AO403+AQ403+AS403+AU403+AW403</f>
        <v>0.0121239119108901</v>
      </c>
      <c r="J403" s="53" t="n">
        <f aca="false">ROUND(AP403+AR403+AT403+AV403+AX403,0)</f>
        <v>87474</v>
      </c>
      <c r="K403" s="54" t="n">
        <f aca="false">I403-DatosMinisterio!J403</f>
        <v>-2.18187018695415E-008</v>
      </c>
      <c r="L403" s="53" t="n">
        <f aca="false">J403-DatosMinisterio!K403</f>
        <v>0</v>
      </c>
      <c r="M403" s="54" t="n">
        <f aca="false">P436/P$442</f>
        <v>0.011716268377997</v>
      </c>
      <c r="N403" s="53" t="n">
        <f aca="false">ROUND(N$409*M403,0)</f>
        <v>1606121</v>
      </c>
      <c r="O403" s="53" t="n">
        <f aca="false">N403-DatosMinisterio!L403</f>
        <v>-1</v>
      </c>
      <c r="P403" s="55" t="n">
        <f aca="false">N403+J403</f>
        <v>1693595</v>
      </c>
      <c r="Q403" s="53" t="n">
        <f aca="false">P403-DatosMinisterio!M403</f>
        <v>-1</v>
      </c>
      <c r="S403" s="55" t="n">
        <f aca="false">B403+DatosMinisterio!B403</f>
        <v>7148</v>
      </c>
      <c r="T403" s="55" t="n">
        <f aca="false">C403+DatosMinisterio!C403</f>
        <v>61</v>
      </c>
      <c r="U403" s="55" t="n">
        <f aca="false">D403+DatosMinisterio!D403</f>
        <v>310.349777183601</v>
      </c>
      <c r="V403" s="55" t="n">
        <f aca="false">E403+DatosMinisterio!E403</f>
        <v>156.75924688057</v>
      </c>
      <c r="W403" s="55" t="n">
        <f aca="false">F403+DatosMinisterio!F403</f>
        <v>1</v>
      </c>
      <c r="X403" s="55" t="n">
        <f aca="false">G403+DatosMinisterio!G403</f>
        <v>3</v>
      </c>
      <c r="Y403" s="55" t="n">
        <f aca="false">H403+DatosMinisterio!H403</f>
        <v>0</v>
      </c>
      <c r="Z403" s="55" t="n">
        <f aca="false">X403+0.33*Y403</f>
        <v>3</v>
      </c>
      <c r="AC403" s="61" t="n">
        <f aca="false">IF(T403&gt;0,S403/T403,0)</f>
        <v>117.180327868852</v>
      </c>
      <c r="AD403" s="62" t="n">
        <f aca="false">EXP((((AC403-AC$409)/AC$410+2)/4-1.9)^3)</f>
        <v>0.0142006469163363</v>
      </c>
      <c r="AE403" s="63" t="n">
        <f aca="false">S403/U403</f>
        <v>23.0320771126937</v>
      </c>
      <c r="AF403" s="62" t="n">
        <f aca="false">EXP((((AE403-AE$409)/AE$410+2)/4-1.9)^3)</f>
        <v>0.140443905088237</v>
      </c>
      <c r="AG403" s="62" t="n">
        <f aca="false">V403/U403</f>
        <v>0.505105073066742</v>
      </c>
      <c r="AH403" s="62" t="n">
        <f aca="false">EXP((((AG403-AG$409)/AG$410+2)/4-1.9)^3)</f>
        <v>0.0372928169061086</v>
      </c>
      <c r="AI403" s="62" t="n">
        <f aca="false">W403/U403</f>
        <v>0.00322217083277752</v>
      </c>
      <c r="AJ403" s="62" t="n">
        <f aca="false">EXP((((AI403-AI$409)/AI$410+2)/4-1.9)^3)</f>
        <v>0.00575922828841383</v>
      </c>
      <c r="AK403" s="62" t="n">
        <f aca="false">Z403/U403</f>
        <v>0.00966651249833255</v>
      </c>
      <c r="AL403" s="62" t="n">
        <f aca="false">EXP((((AK403-AK$409)/AK$410+2)/4-1.9)^3)</f>
        <v>0.00743870360374767</v>
      </c>
      <c r="AM403" s="62" t="n">
        <f aca="false">0.01*AD403+0.15*AF403+0.24*AH403+0.25*AJ403+0.35*AL403</f>
        <v>0.0342022216232801</v>
      </c>
      <c r="AO403" s="54" t="n">
        <f aca="false">0.01*AD403/$AM$409</f>
        <v>5.0338072826862E-005</v>
      </c>
      <c r="AP403" s="53" t="n">
        <f aca="false">AO403*$J$409</f>
        <v>363.188440374717</v>
      </c>
      <c r="AQ403" s="54" t="n">
        <f aca="false">0.15*AF403/$AM$409</f>
        <v>0.00746762689482231</v>
      </c>
      <c r="AR403" s="53" t="n">
        <f aca="false">AQ403*$J$409</f>
        <v>53878.8160317396</v>
      </c>
      <c r="AS403" s="54" t="n">
        <f aca="false">0.24*AH403/$AM$409</f>
        <v>0.00317266988367234</v>
      </c>
      <c r="AT403" s="53" t="n">
        <f aca="false">AS403*$J$409</f>
        <v>22890.7656206477</v>
      </c>
      <c r="AU403" s="54" t="n">
        <f aca="false">0.25*AJ403/$AM$409</f>
        <v>0.000510378954417899</v>
      </c>
      <c r="AV403" s="53" t="n">
        <f aca="false">AU403*$J$409</f>
        <v>3682.37650044083</v>
      </c>
      <c r="AW403" s="54" t="n">
        <f aca="false">0.35*AL403/$AM$409</f>
        <v>0.000922898105150721</v>
      </c>
      <c r="AX403" s="53" t="n">
        <f aca="false">AW403*$J$409</f>
        <v>6658.69598519087</v>
      </c>
    </row>
    <row r="404" customFormat="false" ht="13.8" hidden="false" customHeight="false" outlineLevel="0" collapsed="false">
      <c r="A404" s="60" t="s">
        <v>42</v>
      </c>
      <c r="B404" s="53"/>
      <c r="C404" s="53"/>
      <c r="D404" s="53"/>
      <c r="E404" s="53"/>
      <c r="F404" s="53"/>
      <c r="G404" s="53"/>
      <c r="H404" s="53"/>
      <c r="I404" s="54" t="n">
        <f aca="false">AO404+AQ404+AS404+AU404+AW404</f>
        <v>0.0411588941441097</v>
      </c>
      <c r="J404" s="53" t="n">
        <f aca="false">ROUND(AP404+AR404+AT404+AV404+AX404,0)</f>
        <v>296961</v>
      </c>
      <c r="K404" s="54" t="n">
        <f aca="false">I404-DatosMinisterio!J404</f>
        <v>-2.71842091476016E-008</v>
      </c>
      <c r="L404" s="53" t="n">
        <f aca="false">J404-DatosMinisterio!K404</f>
        <v>0</v>
      </c>
      <c r="M404" s="54" t="n">
        <f aca="false">P437/P$442</f>
        <v>0.0150992675195911</v>
      </c>
      <c r="N404" s="53" t="n">
        <f aca="false">ROUND(N$409*M404,0)</f>
        <v>2069879</v>
      </c>
      <c r="O404" s="53" t="n">
        <f aca="false">N404-DatosMinisterio!L404</f>
        <v>0</v>
      </c>
      <c r="P404" s="55" t="n">
        <f aca="false">N404+J404</f>
        <v>2366840</v>
      </c>
      <c r="Q404" s="53" t="n">
        <f aca="false">P404-DatosMinisterio!M404</f>
        <v>0</v>
      </c>
      <c r="S404" s="55" t="n">
        <f aca="false">B404+DatosMinisterio!B404</f>
        <v>15919</v>
      </c>
      <c r="T404" s="55" t="n">
        <f aca="false">C404+DatosMinisterio!C404</f>
        <v>73</v>
      </c>
      <c r="U404" s="55" t="n">
        <f aca="false">D404+DatosMinisterio!D404</f>
        <v>456.492130529898</v>
      </c>
      <c r="V404" s="55" t="n">
        <f aca="false">E404+DatosMinisterio!E404</f>
        <v>180.956903257171</v>
      </c>
      <c r="W404" s="55" t="n">
        <f aca="false">F404+DatosMinisterio!F404</f>
        <v>3</v>
      </c>
      <c r="X404" s="55" t="n">
        <f aca="false">G404+DatosMinisterio!G404</f>
        <v>18</v>
      </c>
      <c r="Y404" s="55" t="n">
        <f aca="false">H404+DatosMinisterio!H404</f>
        <v>3</v>
      </c>
      <c r="Z404" s="55" t="n">
        <f aca="false">X404+0.33*Y404</f>
        <v>18.99</v>
      </c>
      <c r="AC404" s="61" t="n">
        <f aca="false">IF(T404&gt;0,S404/T404,0)</f>
        <v>218.068493150685</v>
      </c>
      <c r="AD404" s="62" t="n">
        <f aca="false">EXP((((AC404-AC$409)/AC$410+2)/4-1.9)^3)</f>
        <v>0.100919506152867</v>
      </c>
      <c r="AE404" s="63" t="n">
        <f aca="false">S404/U404</f>
        <v>34.8724521965388</v>
      </c>
      <c r="AF404" s="62" t="n">
        <f aca="false">EXP((((AE404-AE$409)/AE$410+2)/4-1.9)^3)</f>
        <v>0.721947975171245</v>
      </c>
      <c r="AG404" s="62" t="n">
        <f aca="false">V404/U404</f>
        <v>0.396407497862264</v>
      </c>
      <c r="AH404" s="62" t="n">
        <f aca="false">EXP((((AG404-AG$409)/AG$410+2)/4-1.9)^3)</f>
        <v>0.00631552170842587</v>
      </c>
      <c r="AI404" s="62" t="n">
        <f aca="false">W404/U404</f>
        <v>0.00657185480178505</v>
      </c>
      <c r="AJ404" s="62" t="n">
        <f aca="false">EXP((((AI404-AI$409)/AI$410+2)/4-1.9)^3)</f>
        <v>0.00639438622156917</v>
      </c>
      <c r="AK404" s="62" t="n">
        <f aca="false">Z404/U404</f>
        <v>0.0415998408952994</v>
      </c>
      <c r="AL404" s="62" t="n">
        <f aca="false">EXP((((AK404-AK$409)/AK$410+2)/4-1.9)^3)</f>
        <v>0.0105593961890265</v>
      </c>
      <c r="AM404" s="62" t="n">
        <f aca="false">0.01*AD404+0.15*AF404+0.24*AH404+0.25*AJ404+0.35*AL404</f>
        <v>0.116111501768789</v>
      </c>
      <c r="AO404" s="54" t="n">
        <f aca="false">0.01*AD404/$AM$409</f>
        <v>0.000357736762297065</v>
      </c>
      <c r="AP404" s="53" t="n">
        <f aca="false">AO404*$J$409</f>
        <v>2581.06537392189</v>
      </c>
      <c r="AQ404" s="54" t="n">
        <f aca="false">0.15*AF404/$AM$409</f>
        <v>0.0383871276768055</v>
      </c>
      <c r="AR404" s="53" t="n">
        <f aca="false">AQ404*$J$409</f>
        <v>276962.550381236</v>
      </c>
      <c r="AS404" s="54" t="n">
        <f aca="false">0.24*AH404/$AM$409</f>
        <v>0.000537290212601761</v>
      </c>
      <c r="AT404" s="53" t="n">
        <f aca="false">AS404*$J$409</f>
        <v>3876.54082456852</v>
      </c>
      <c r="AU404" s="54" t="n">
        <f aca="false">0.25*AJ404/$AM$409</f>
        <v>0.00056666622513891</v>
      </c>
      <c r="AV404" s="53" t="n">
        <f aca="false">AU404*$J$409</f>
        <v>4088.48831438386</v>
      </c>
      <c r="AW404" s="54" t="n">
        <f aca="false">0.35*AL404/$AM$409</f>
        <v>0.00131007326726644</v>
      </c>
      <c r="AX404" s="53" t="n">
        <f aca="false">AW404*$J$409</f>
        <v>9452.15897222835</v>
      </c>
    </row>
    <row r="405" customFormat="false" ht="13.8" hidden="false" customHeight="false" outlineLevel="0" collapsed="false">
      <c r="A405" s="60" t="s">
        <v>43</v>
      </c>
      <c r="B405" s="53"/>
      <c r="C405" s="53"/>
      <c r="D405" s="53"/>
      <c r="E405" s="53"/>
      <c r="F405" s="53"/>
      <c r="G405" s="53"/>
      <c r="H405" s="53"/>
      <c r="I405" s="54" t="n">
        <f aca="false">AO405+AQ405+AS405+AU405+AW405</f>
        <v>0.0152191474621069</v>
      </c>
      <c r="J405" s="53" t="n">
        <f aca="false">ROUND(AP405+AR405+AT405+AV405+AX405,0)</f>
        <v>109806</v>
      </c>
      <c r="K405" s="54" t="n">
        <f aca="false">I405-DatosMinisterio!J405</f>
        <v>-1.09976820445584E-008</v>
      </c>
      <c r="L405" s="53" t="n">
        <f aca="false">J405-DatosMinisterio!K405</f>
        <v>0</v>
      </c>
      <c r="M405" s="54" t="n">
        <f aca="false">P438/P$442</f>
        <v>0.014007307385478</v>
      </c>
      <c r="N405" s="53" t="n">
        <f aca="false">ROUND(N$409*M405,0)</f>
        <v>1920187</v>
      </c>
      <c r="O405" s="53" t="n">
        <f aca="false">N405-DatosMinisterio!L405</f>
        <v>0</v>
      </c>
      <c r="P405" s="55" t="n">
        <f aca="false">N405+J405</f>
        <v>2029993</v>
      </c>
      <c r="Q405" s="53" t="n">
        <f aca="false">P405-DatosMinisterio!M405</f>
        <v>0</v>
      </c>
      <c r="S405" s="55" t="n">
        <f aca="false">B405+DatosMinisterio!B405</f>
        <v>4588</v>
      </c>
      <c r="T405" s="55" t="n">
        <f aca="false">C405+DatosMinisterio!C405</f>
        <v>31</v>
      </c>
      <c r="U405" s="55" t="n">
        <f aca="false">D405+DatosMinisterio!D405</f>
        <v>342.522727272727</v>
      </c>
      <c r="V405" s="55" t="n">
        <f aca="false">E405+DatosMinisterio!E405</f>
        <v>194.795454545455</v>
      </c>
      <c r="W405" s="55" t="n">
        <f aca="false">F405+DatosMinisterio!F405</f>
        <v>32</v>
      </c>
      <c r="X405" s="55" t="n">
        <f aca="false">G405+DatosMinisterio!G405</f>
        <v>35</v>
      </c>
      <c r="Y405" s="55" t="n">
        <f aca="false">H405+DatosMinisterio!H405</f>
        <v>-8</v>
      </c>
      <c r="Z405" s="55" t="n">
        <f aca="false">X405+0.33*Y405</f>
        <v>32.36</v>
      </c>
      <c r="AC405" s="61" t="n">
        <f aca="false">IF(T405&gt;0,S405/T405,0)</f>
        <v>148</v>
      </c>
      <c r="AD405" s="62" t="n">
        <f aca="false">EXP((((AC405-AC$409)/AC$410+2)/4-1.9)^3)</f>
        <v>0.0281791103195128</v>
      </c>
      <c r="AE405" s="63" t="n">
        <f aca="false">S405/U405</f>
        <v>13.3947316037423</v>
      </c>
      <c r="AF405" s="62" t="n">
        <f aca="false">EXP((((AE405-AE$409)/AE$410+2)/4-1.9)^3)</f>
        <v>0.00666902246082302</v>
      </c>
      <c r="AG405" s="62" t="n">
        <f aca="false">V405/U405</f>
        <v>0.568708114922701</v>
      </c>
      <c r="AH405" s="62" t="n">
        <f aca="false">EXP((((AG405-AG$409)/AG$410+2)/4-1.9)^3)</f>
        <v>0.0842625559211314</v>
      </c>
      <c r="AI405" s="62" t="n">
        <f aca="false">W405/U405</f>
        <v>0.0934244575675138</v>
      </c>
      <c r="AJ405" s="62" t="n">
        <f aca="false">EXP((((AI405-AI$409)/AI$410+2)/4-1.9)^3)</f>
        <v>0.0602799805953078</v>
      </c>
      <c r="AK405" s="62" t="n">
        <f aca="false">Z405/U405</f>
        <v>0.0944754827151484</v>
      </c>
      <c r="AL405" s="62" t="n">
        <f aca="false">EXP((((AK405-AK$409)/AK$410+2)/4-1.9)^3)</f>
        <v>0.0181682803777326</v>
      </c>
      <c r="AM405" s="62" t="n">
        <f aca="false">0.01*AD405+0.15*AF405+0.24*AH405+0.25*AJ405+0.35*AL405</f>
        <v>0.0429340511744235</v>
      </c>
      <c r="AO405" s="54" t="n">
        <f aca="false">0.01*AD405/$AM$409</f>
        <v>9.98885554874268E-005</v>
      </c>
      <c r="AP405" s="53" t="n">
        <f aca="false">AO405*$J$409</f>
        <v>720.694429513452</v>
      </c>
      <c r="AQ405" s="54" t="n">
        <f aca="false">0.15*AF405/$AM$409</f>
        <v>0.000354602582855604</v>
      </c>
      <c r="AR405" s="53" t="n">
        <f aca="false">AQ405*$J$409</f>
        <v>2558.45231626444</v>
      </c>
      <c r="AS405" s="54" t="n">
        <f aca="false">0.24*AH405/$AM$409</f>
        <v>0.0071685996304677</v>
      </c>
      <c r="AT405" s="53" t="n">
        <f aca="false">AS405*$J$409</f>
        <v>51721.33880483</v>
      </c>
      <c r="AU405" s="54" t="n">
        <f aca="false">0.25*AJ405/$AM$409</f>
        <v>0.00534197151560348</v>
      </c>
      <c r="AV405" s="53" t="n">
        <f aca="false">AU405*$J$409</f>
        <v>38542.2443555064</v>
      </c>
      <c r="AW405" s="54" t="n">
        <f aca="false">0.35*AL405/$AM$409</f>
        <v>0.00225408517769264</v>
      </c>
      <c r="AX405" s="53" t="n">
        <f aca="false">AW405*$J$409</f>
        <v>16263.1907457747</v>
      </c>
    </row>
    <row r="406" customFormat="false" ht="13.8" hidden="false" customHeight="false" outlineLevel="0" collapsed="false">
      <c r="A406" s="60" t="s">
        <v>44</v>
      </c>
      <c r="B406" s="53"/>
      <c r="C406" s="53"/>
      <c r="D406" s="53"/>
      <c r="E406" s="53"/>
      <c r="F406" s="53"/>
      <c r="G406" s="53"/>
      <c r="H406" s="53"/>
      <c r="I406" s="54" t="n">
        <f aca="false">AO406+AQ406+AS406+AU406+AW406</f>
        <v>0.0176135496845209</v>
      </c>
      <c r="J406" s="53" t="n">
        <f aca="false">ROUND(AP406+AR406+AT406+AV406+AX406,0)</f>
        <v>127081</v>
      </c>
      <c r="K406" s="54" t="n">
        <f aca="false">I406-DatosMinisterio!J406</f>
        <v>-6.97478132992424E-008</v>
      </c>
      <c r="L406" s="53" t="n">
        <f aca="false">J406-DatosMinisterio!K406</f>
        <v>-1</v>
      </c>
      <c r="M406" s="54" t="n">
        <f aca="false">P439/P$442</f>
        <v>0.00847428756528673</v>
      </c>
      <c r="N406" s="53" t="n">
        <f aca="false">ROUND(N$409*M406,0)</f>
        <v>1161695</v>
      </c>
      <c r="O406" s="53" t="n">
        <f aca="false">N406-DatosMinisterio!L406</f>
        <v>0</v>
      </c>
      <c r="P406" s="55" t="n">
        <f aca="false">N406+J406</f>
        <v>1288776</v>
      </c>
      <c r="Q406" s="53" t="n">
        <f aca="false">P406-DatosMinisterio!M406</f>
        <v>-1</v>
      </c>
      <c r="S406" s="55" t="n">
        <f aca="false">B406+DatosMinisterio!B406</f>
        <v>4942</v>
      </c>
      <c r="T406" s="55" t="n">
        <f aca="false">C406+DatosMinisterio!C406</f>
        <v>23</v>
      </c>
      <c r="U406" s="55" t="n">
        <f aca="false">D406+DatosMinisterio!D406</f>
        <v>243.068181818182</v>
      </c>
      <c r="V406" s="55" t="n">
        <f aca="false">E406+DatosMinisterio!E406</f>
        <v>147.409090909091</v>
      </c>
      <c r="W406" s="55" t="n">
        <f aca="false">F406+DatosMinisterio!F406</f>
        <v>6</v>
      </c>
      <c r="X406" s="55" t="n">
        <f aca="false">G406+DatosMinisterio!G406</f>
        <v>11</v>
      </c>
      <c r="Y406" s="55" t="n">
        <f aca="false">H406+DatosMinisterio!H406</f>
        <v>13</v>
      </c>
      <c r="Z406" s="55" t="n">
        <f aca="false">X406+0.33*Y406</f>
        <v>15.29</v>
      </c>
      <c r="AC406" s="61" t="n">
        <f aca="false">IF(T406&gt;0,S406/T406,0)</f>
        <v>214.869565217391</v>
      </c>
      <c r="AD406" s="62" t="n">
        <f aca="false">EXP((((AC406-AC$409)/AC$410+2)/4-1.9)^3)</f>
        <v>0.0959726494362189</v>
      </c>
      <c r="AE406" s="63" t="n">
        <f aca="false">S406/U406</f>
        <v>20.3317438055166</v>
      </c>
      <c r="AF406" s="62" t="n">
        <f aca="false">EXP((((AE406-AE$409)/AE$410+2)/4-1.9)^3)</f>
        <v>0.071922276958885</v>
      </c>
      <c r="AG406" s="62" t="n">
        <f aca="false">V406/U406</f>
        <v>0.606451612903226</v>
      </c>
      <c r="AH406" s="62" t="n">
        <f aca="false">EXP((((AG406-AG$409)/AG$410+2)/4-1.9)^3)</f>
        <v>0.12737310114993</v>
      </c>
      <c r="AI406" s="62" t="n">
        <f aca="false">W406/U406</f>
        <v>0.0246844319775596</v>
      </c>
      <c r="AJ406" s="62" t="n">
        <f aca="false">EXP((((AI406-AI$409)/AI$410+2)/4-1.9)^3)</f>
        <v>0.0109866627124722</v>
      </c>
      <c r="AK406" s="62" t="n">
        <f aca="false">Z406/U406</f>
        <v>0.0629041608228143</v>
      </c>
      <c r="AL406" s="62" t="n">
        <f aca="false">EXP((((AK406-AK$409)/AK$410+2)/4-1.9)^3)</f>
        <v>0.0132128954483304</v>
      </c>
      <c r="AM406" s="62" t="n">
        <f aca="false">0.01*AD406+0.15*AF406+0.24*AH406+0.25*AJ406+0.35*AL406</f>
        <v>0.0496887913992118</v>
      </c>
      <c r="AO406" s="54" t="n">
        <f aca="false">0.01*AD406/$AM$409</f>
        <v>0.000340201277108697</v>
      </c>
      <c r="AP406" s="53" t="n">
        <f aca="false">AO406*$J$409</f>
        <v>2454.54711132009</v>
      </c>
      <c r="AQ406" s="54" t="n">
        <f aca="false">0.15*AF406/$AM$409</f>
        <v>0.00382422241404916</v>
      </c>
      <c r="AR406" s="53" t="n">
        <f aca="false">AQ406*$J$409</f>
        <v>27591.7073540285</v>
      </c>
      <c r="AS406" s="54" t="n">
        <f aca="false">0.24*AH406/$AM$409</f>
        <v>0.0108362101748913</v>
      </c>
      <c r="AT406" s="53" t="n">
        <f aca="false">AS406*$J$409</f>
        <v>78183.0938686882</v>
      </c>
      <c r="AU406" s="54" t="n">
        <f aca="false">0.25*AJ406/$AM$409</f>
        <v>0.00097363069267706</v>
      </c>
      <c r="AV406" s="53" t="n">
        <f aca="false">AU406*$J$409</f>
        <v>7024.7308432046</v>
      </c>
      <c r="AW406" s="54" t="n">
        <f aca="false">0.35*AL406/$AM$409</f>
        <v>0.00163928512579466</v>
      </c>
      <c r="AX406" s="53" t="n">
        <f aca="false">AW406*$J$409</f>
        <v>11827.4175933316</v>
      </c>
    </row>
    <row r="407" customFormat="false" ht="13.8" hidden="false" customHeight="false" outlineLevel="0" collapsed="false">
      <c r="A407" s="60" t="s">
        <v>45</v>
      </c>
      <c r="B407" s="53"/>
      <c r="C407" s="53"/>
      <c r="D407" s="53"/>
      <c r="E407" s="53"/>
      <c r="F407" s="53"/>
      <c r="G407" s="53"/>
      <c r="H407" s="53"/>
      <c r="I407" s="54" t="n">
        <f aca="false">AO407+AQ407+AS407+AU407+AW407</f>
        <v>0.00676717060833666</v>
      </c>
      <c r="J407" s="53" t="n">
        <f aca="false">ROUND(AP407+AR407+AT407+AV407+AX407,0)</f>
        <v>48825</v>
      </c>
      <c r="K407" s="54" t="n">
        <f aca="false">I407-DatosMinisterio!J407</f>
        <v>-1.33828193704839E-007</v>
      </c>
      <c r="L407" s="53" t="n">
        <f aca="false">J407-DatosMinisterio!K407</f>
        <v>-1</v>
      </c>
      <c r="M407" s="54" t="n">
        <f aca="false">P440/P$442</f>
        <v>0.00522821318845887</v>
      </c>
      <c r="N407" s="53" t="n">
        <f aca="false">ROUND(N$409*M407,0)</f>
        <v>716708</v>
      </c>
      <c r="O407" s="53" t="n">
        <f aca="false">N407-DatosMinisterio!L407</f>
        <v>-1</v>
      </c>
      <c r="P407" s="55" t="n">
        <f aca="false">N407+J407</f>
        <v>765533</v>
      </c>
      <c r="Q407" s="53" t="n">
        <f aca="false">P407-DatosMinisterio!M407</f>
        <v>-2</v>
      </c>
      <c r="S407" s="55" t="n">
        <f aca="false">B407+DatosMinisterio!B407</f>
        <v>4940</v>
      </c>
      <c r="T407" s="55" t="n">
        <f aca="false">C407+DatosMinisterio!C407</f>
        <v>35</v>
      </c>
      <c r="U407" s="55" t="n">
        <f aca="false">D407+DatosMinisterio!D407</f>
        <v>313.511363636364</v>
      </c>
      <c r="V407" s="55" t="n">
        <f aca="false">E407+DatosMinisterio!E407</f>
        <v>142.002272727273</v>
      </c>
      <c r="W407" s="55" t="n">
        <f aca="false">F407+DatosMinisterio!F407</f>
        <v>17</v>
      </c>
      <c r="X407" s="55" t="n">
        <f aca="false">G407+DatosMinisterio!G407</f>
        <v>23</v>
      </c>
      <c r="Y407" s="55" t="n">
        <f aca="false">H407+DatosMinisterio!H407</f>
        <v>17</v>
      </c>
      <c r="Z407" s="55" t="n">
        <f aca="false">X407+0.33*Y407</f>
        <v>28.61</v>
      </c>
      <c r="AC407" s="61" t="n">
        <f aca="false">IF(T407&gt;0,S407/T407,0)</f>
        <v>141.142857142857</v>
      </c>
      <c r="AD407" s="62" t="n">
        <f aca="false">EXP((((AC407-AC$409)/AC$410+2)/4-1.9)^3)</f>
        <v>0.024361579563848</v>
      </c>
      <c r="AE407" s="63" t="n">
        <f aca="false">S407/U407</f>
        <v>15.7570046032839</v>
      </c>
      <c r="AF407" s="62" t="n">
        <f aca="false">EXP((((AE407-AE$409)/AE$410+2)/4-1.9)^3)</f>
        <v>0.0168155610716244</v>
      </c>
      <c r="AG407" s="62" t="n">
        <f aca="false">V407/U407</f>
        <v>0.452941389684295</v>
      </c>
      <c r="AH407" s="62" t="n">
        <f aca="false">EXP((((AG407-AG$409)/AG$410+2)/4-1.9)^3)</f>
        <v>0.0169473078973284</v>
      </c>
      <c r="AI407" s="62" t="n">
        <f aca="false">W407/U407</f>
        <v>0.0542245097683859</v>
      </c>
      <c r="AJ407" s="62" t="n">
        <f aca="false">EXP((((AI407-AI$409)/AI$410+2)/4-1.9)^3)</f>
        <v>0.0243878363264266</v>
      </c>
      <c r="AK407" s="62" t="n">
        <f aca="false">Z407/U407</f>
        <v>0.0912566602631483</v>
      </c>
      <c r="AL407" s="62" t="n">
        <f aca="false">EXP((((AK407-AK$409)/AK$410+2)/4-1.9)^3)</f>
        <v>0.0176008490303569</v>
      </c>
      <c r="AM407" s="62" t="n">
        <f aca="false">0.01*AD407+0.15*AF407+0.24*AH407+0.25*AJ407+0.35*AL407</f>
        <v>0.0190905600939725</v>
      </c>
      <c r="AO407" s="54" t="n">
        <f aca="false">0.01*AD407/$AM$409</f>
        <v>8.63562747167266E-005</v>
      </c>
      <c r="AP407" s="53" t="n">
        <f aca="false">AO407*$J$409</f>
        <v>623.059226737061</v>
      </c>
      <c r="AQ407" s="54" t="n">
        <f aca="false">0.15*AF407/$AM$409</f>
        <v>0.000894110257266741</v>
      </c>
      <c r="AR407" s="53" t="n">
        <f aca="false">AQ407*$J$409</f>
        <v>6450.99209452568</v>
      </c>
      <c r="AS407" s="54" t="n">
        <f aca="false">0.24*AH407/$AM$409</f>
        <v>0.00144178471448128</v>
      </c>
      <c r="AT407" s="53" t="n">
        <f aca="false">AS407*$J$409</f>
        <v>10402.4550882117</v>
      </c>
      <c r="AU407" s="54" t="n">
        <f aca="false">0.25*AJ407/$AM$409</f>
        <v>0.0021612337246358</v>
      </c>
      <c r="AV407" s="53" t="n">
        <f aca="false">AU407*$J$409</f>
        <v>15593.2689047414</v>
      </c>
      <c r="AW407" s="54" t="n">
        <f aca="false">0.35*AL407/$AM$409</f>
        <v>0.00218368563723611</v>
      </c>
      <c r="AX407" s="53" t="n">
        <f aca="false">AW407*$J$409</f>
        <v>15755.259117374</v>
      </c>
    </row>
    <row r="408" customFormat="false" ht="13.8" hidden="false" customHeight="false" outlineLevel="0" collapsed="false">
      <c r="A408" s="64" t="s">
        <v>46</v>
      </c>
      <c r="B408" s="66"/>
      <c r="C408" s="66"/>
      <c r="D408" s="66"/>
      <c r="E408" s="66"/>
      <c r="F408" s="66"/>
      <c r="G408" s="66"/>
      <c r="H408" s="66"/>
      <c r="I408" s="65" t="n">
        <f aca="false">AO408+AQ408+AS408+AU408+AW408</f>
        <v>0.00952129219455884</v>
      </c>
      <c r="J408" s="66" t="n">
        <f aca="false">ROUND(AP408+AR408+AT408+AV408+AX408,0)</f>
        <v>68696</v>
      </c>
      <c r="K408" s="54" t="n">
        <f aca="false">I408-DatosMinisterio!J408</f>
        <v>-2.72150821149786E-009</v>
      </c>
      <c r="L408" s="53" t="n">
        <f aca="false">J408-DatosMinisterio!K408</f>
        <v>0</v>
      </c>
      <c r="M408" s="54" t="n">
        <f aca="false">P441/P$442</f>
        <v>0.00637115610994289</v>
      </c>
      <c r="N408" s="53" t="n">
        <f aca="false">ROUND(N$409*M408,0)</f>
        <v>873388</v>
      </c>
      <c r="O408" s="53" t="n">
        <f aca="false">N408-DatosMinisterio!L408</f>
        <v>0</v>
      </c>
      <c r="P408" s="55" t="n">
        <f aca="false">N408+J408</f>
        <v>942084</v>
      </c>
      <c r="Q408" s="53" t="n">
        <f aca="false">P408-DatosMinisterio!M408</f>
        <v>0</v>
      </c>
      <c r="S408" s="67" t="n">
        <f aca="false">B408+DatosMinisterio!B408</f>
        <v>5735</v>
      </c>
      <c r="T408" s="67" t="n">
        <f aca="false">C408+DatosMinisterio!C408</f>
        <v>30</v>
      </c>
      <c r="U408" s="67" t="n">
        <f aca="false">D408+DatosMinisterio!D408</f>
        <v>305.530303030303</v>
      </c>
      <c r="V408" s="67" t="n">
        <f aca="false">E408+DatosMinisterio!E408</f>
        <v>141.689393939394</v>
      </c>
      <c r="W408" s="67" t="n">
        <f aca="false">F408+DatosMinisterio!F408</f>
        <v>18</v>
      </c>
      <c r="X408" s="67" t="n">
        <f aca="false">G408+DatosMinisterio!G408</f>
        <v>32</v>
      </c>
      <c r="Y408" s="67" t="n">
        <f aca="false">H408+DatosMinisterio!H408</f>
        <v>8</v>
      </c>
      <c r="Z408" s="67" t="n">
        <f aca="false">X408+0.33*Y408</f>
        <v>34.64</v>
      </c>
      <c r="AC408" s="61" t="n">
        <f aca="false">IF(T408&gt;0,S408/T408,0)</f>
        <v>191.166666666667</v>
      </c>
      <c r="AD408" s="62" t="n">
        <f aca="false">EXP((((AC408-AC$409)/AC$410+2)/4-1.9)^3)</f>
        <v>0.064624489186439</v>
      </c>
      <c r="AE408" s="63" t="n">
        <f aca="false">S408/U408</f>
        <v>18.7706422018349</v>
      </c>
      <c r="AF408" s="62" t="n">
        <f aca="false">EXP((((AE408-AE$409)/AE$410+2)/4-1.9)^3)</f>
        <v>0.0459244128011797</v>
      </c>
      <c r="AG408" s="62" t="n">
        <f aca="false">V408/U408</f>
        <v>0.463749070171089</v>
      </c>
      <c r="AH408" s="62" t="n">
        <f aca="false">EXP((((AG408-AG$409)/AG$410+2)/4-1.9)^3)</f>
        <v>0.0201429748423013</v>
      </c>
      <c r="AI408" s="62" t="n">
        <f aca="false">W408/U408</f>
        <v>0.058913959831391</v>
      </c>
      <c r="AJ408" s="62" t="n">
        <f aca="false">EXP((((AI408-AI$409)/AI$410+2)/4-1.9)^3)</f>
        <v>0.0274208167763676</v>
      </c>
      <c r="AK408" s="62" t="n">
        <f aca="false">Z408/U408</f>
        <v>0.113376642697744</v>
      </c>
      <c r="AL408" s="62" t="n">
        <f aca="false">EXP((((AK408-AK$409)/AK$410+2)/4-1.9)^3)</f>
        <v>0.0218161812565615</v>
      </c>
      <c r="AM408" s="62" t="n">
        <f aca="false">0.01*AD408+0.15*AF408+0.24*AH408+0.25*AJ408+0.35*AL408</f>
        <v>0.0268600884080821</v>
      </c>
      <c r="AO408" s="54" t="n">
        <f aca="false">0.01*AD408/$AM$409</f>
        <v>0.00022907915831098</v>
      </c>
      <c r="AP408" s="53" t="n">
        <f aca="false">AO408*$J$409</f>
        <v>1652.80269102634</v>
      </c>
      <c r="AQ408" s="54" t="n">
        <f aca="false">0.15*AF408/$AM$409</f>
        <v>0.00244187442628819</v>
      </c>
      <c r="AR408" s="53" t="n">
        <f aca="false">AQ408*$J$409</f>
        <v>17618.0873575529</v>
      </c>
      <c r="AS408" s="54" t="n">
        <f aca="false">0.24*AH408/$AM$409</f>
        <v>0.00171365466466737</v>
      </c>
      <c r="AT408" s="53" t="n">
        <f aca="false">AS408*$J$409</f>
        <v>12363.9927007551</v>
      </c>
      <c r="AU408" s="54" t="n">
        <f aca="false">0.25*AJ408/$AM$409</f>
        <v>0.00243001442116157</v>
      </c>
      <c r="AV408" s="53" t="n">
        <f aca="false">AU408*$J$409</f>
        <v>17532.5175984644</v>
      </c>
      <c r="AW408" s="54" t="n">
        <f aca="false">0.35*AL408/$AM$409</f>
        <v>0.00270666952413073</v>
      </c>
      <c r="AX408" s="53" t="n">
        <f aca="false">AW408*$J$409</f>
        <v>19528.5800165603</v>
      </c>
    </row>
    <row r="409" customFormat="false" ht="13.8" hidden="false" customHeight="false" outlineLevel="0" collapsed="false">
      <c r="A409" s="71" t="s">
        <v>49</v>
      </c>
      <c r="B409" s="74"/>
      <c r="C409" s="74"/>
      <c r="D409" s="74"/>
      <c r="E409" s="74"/>
      <c r="F409" s="74"/>
      <c r="G409" s="74"/>
      <c r="H409" s="74"/>
      <c r="I409" s="76" t="n">
        <f aca="false">SUM(I382:I408)</f>
        <v>1</v>
      </c>
      <c r="J409" s="74" t="n">
        <f aca="false">DatosMinisterio!K409</f>
        <v>7214985</v>
      </c>
      <c r="K409" s="72" t="n">
        <f aca="false">I409-DatosMinisterio!J409</f>
        <v>0</v>
      </c>
      <c r="L409" s="74" t="n">
        <f aca="false">J409-DatosMinisterio!K409</f>
        <v>0</v>
      </c>
      <c r="M409" s="72"/>
      <c r="N409" s="74" t="n">
        <f aca="false">DatosMinisterio!L409</f>
        <v>137084697</v>
      </c>
      <c r="O409" s="74"/>
      <c r="P409" s="76" t="n">
        <f aca="false">DatosMinisterio!M409</f>
        <v>144299682</v>
      </c>
      <c r="Q409" s="74"/>
      <c r="S409" s="76"/>
      <c r="T409" s="76"/>
      <c r="U409" s="76"/>
      <c r="V409" s="76"/>
      <c r="W409" s="76"/>
      <c r="X409" s="76"/>
      <c r="Y409" s="76"/>
      <c r="Z409" s="76"/>
      <c r="AB409" s="77" t="s">
        <v>225</v>
      </c>
      <c r="AC409" s="77" t="n">
        <f aca="false">AVERAGE(AC384:AC408)</f>
        <v>190.891287886829</v>
      </c>
      <c r="AD409" s="76"/>
      <c r="AE409" s="77" t="n">
        <f aca="false">AVERAGE(AE384:AE408)</f>
        <v>19.9269145277085</v>
      </c>
      <c r="AF409" s="76"/>
      <c r="AG409" s="79" t="n">
        <f aca="false">AVERAGE(AG384:AG408)</f>
        <v>0.546255868022372</v>
      </c>
      <c r="AH409" s="76"/>
      <c r="AI409" s="79" t="n">
        <f aca="false">AVERAGE(AI384:AI408)</f>
        <v>0.0965361998541458</v>
      </c>
      <c r="AJ409" s="76"/>
      <c r="AK409" s="79" t="n">
        <f aca="false">AVERAGE(AK384:AK408)</f>
        <v>0.239581897934124</v>
      </c>
      <c r="AL409" s="76"/>
      <c r="AM409" s="79" t="n">
        <f aca="false">SUM(AM384:AM408)</f>
        <v>2.8210549428818</v>
      </c>
      <c r="AO409" s="72" t="n">
        <f aca="false">SUM(AO382:AO408)</f>
        <v>0.00979383617940936</v>
      </c>
      <c r="AP409" s="74" t="n">
        <f aca="false">SUM(AP382:AP408)</f>
        <v>70662.3811268959</v>
      </c>
      <c r="AQ409" s="72" t="n">
        <f aca="false">SUM(AQ382:AQ408)</f>
        <v>0.147762911520917</v>
      </c>
      <c r="AR409" s="74" t="n">
        <f aca="false">SUM(AR382:AR408)</f>
        <v>1066107.19017974</v>
      </c>
      <c r="AS409" s="72" t="n">
        <f aca="false">SUM(AS382:AS408)</f>
        <v>0.238174824895206</v>
      </c>
      <c r="AT409" s="74" t="n">
        <f aca="false">SUM(AT382:AT408)</f>
        <v>1718427.78899654</v>
      </c>
      <c r="AU409" s="72" t="n">
        <f aca="false">SUM(AU382:AU408)</f>
        <v>0.25411565572044</v>
      </c>
      <c r="AV409" s="74" t="n">
        <f aca="false">SUM(AV382:AV408)</f>
        <v>1833440.64428814</v>
      </c>
      <c r="AW409" s="72" t="n">
        <f aca="false">SUM(AW382:AW408)</f>
        <v>0.350152771684026</v>
      </c>
      <c r="AX409" s="74" t="n">
        <f aca="false">SUM(AX382:AX408)</f>
        <v>2526346.99540868</v>
      </c>
    </row>
    <row r="410" customFormat="false" ht="13.8" hidden="false" customHeight="false" outlineLevel="0" collapsed="false">
      <c r="A410" s="31" t="s">
        <v>50</v>
      </c>
      <c r="I410" s="25"/>
      <c r="J410" s="35" t="s">
        <v>227</v>
      </c>
      <c r="S410" s="25"/>
      <c r="T410" s="25"/>
      <c r="U410" s="25"/>
      <c r="V410" s="25"/>
      <c r="W410" s="25"/>
      <c r="X410" s="25"/>
      <c r="Y410" s="25"/>
      <c r="Z410" s="25"/>
      <c r="AB410" s="77" t="s">
        <v>226</v>
      </c>
      <c r="AC410" s="77" t="n">
        <f aca="false">_xlfn.STDEV.P(AC384:AC408)</f>
        <v>83.6205649443359</v>
      </c>
      <c r="AD410" s="76"/>
      <c r="AE410" s="77" t="n">
        <f aca="false">_xlfn.STDEV.P(AE384:AE408)</f>
        <v>5.2484654899212</v>
      </c>
      <c r="AF410" s="76"/>
      <c r="AG410" s="79" t="n">
        <f aca="false">_xlfn.STDEV.P(AG384:AG408)</f>
        <v>0.118055863697527</v>
      </c>
      <c r="AH410" s="76"/>
      <c r="AI410" s="79" t="n">
        <f aca="false">_xlfn.STDEV.P(AI384:AI408)</f>
        <v>0.0711920455783313</v>
      </c>
      <c r="AJ410" s="76"/>
      <c r="AK410" s="79" t="n">
        <f aca="false">_xlfn.STDEV.P(AK384:AK408)</f>
        <v>0.192480558339643</v>
      </c>
      <c r="AL410" s="76"/>
      <c r="AM410" s="79"/>
    </row>
    <row r="411" customFormat="false" ht="13.8" hidden="false" customHeight="false" outlineLevel="0" collapsed="false">
      <c r="A411" s="31" t="s">
        <v>167</v>
      </c>
      <c r="I411" s="25"/>
      <c r="S411" s="25"/>
      <c r="T411" s="25"/>
      <c r="U411" s="25"/>
      <c r="V411" s="25"/>
      <c r="W411" s="25"/>
      <c r="X411" s="25"/>
      <c r="Y411" s="25"/>
      <c r="Z411" s="25"/>
    </row>
    <row r="412" customFormat="false" ht="13.8" hidden="false" customHeight="false" outlineLevel="0" collapsed="false">
      <c r="A412" s="84"/>
      <c r="I412" s="25"/>
      <c r="S412" s="25"/>
      <c r="T412" s="25"/>
      <c r="U412" s="25"/>
      <c r="V412" s="25"/>
      <c r="W412" s="25"/>
      <c r="X412" s="25"/>
      <c r="Y412" s="25"/>
      <c r="Z412" s="25"/>
    </row>
    <row r="413" customFormat="false" ht="13.8" hidden="false" customHeight="false" outlineLevel="0" collapsed="false">
      <c r="A413" s="40" t="s">
        <v>158</v>
      </c>
      <c r="B413" s="90"/>
      <c r="C413" s="90"/>
      <c r="D413" s="90"/>
      <c r="E413" s="90"/>
      <c r="F413" s="90"/>
      <c r="G413" s="90"/>
      <c r="H413" s="90"/>
      <c r="I413" s="40"/>
      <c r="J413" s="40"/>
      <c r="S413" s="40"/>
      <c r="T413" s="40"/>
      <c r="U413" s="40"/>
      <c r="V413" s="40"/>
      <c r="W413" s="40"/>
      <c r="X413" s="40"/>
      <c r="Y413" s="40"/>
      <c r="Z413" s="40"/>
    </row>
    <row r="414" customFormat="false" ht="13.8" hidden="false" customHeight="false" outlineLevel="0" collapsed="false">
      <c r="A414" s="40" t="s">
        <v>178</v>
      </c>
      <c r="B414" s="40"/>
      <c r="C414" s="40"/>
      <c r="D414" s="40"/>
      <c r="E414" s="40"/>
      <c r="F414" s="40"/>
      <c r="G414" s="40"/>
      <c r="H414" s="40"/>
      <c r="I414" s="40"/>
      <c r="J414" s="40"/>
      <c r="S414" s="40"/>
      <c r="T414" s="40"/>
      <c r="U414" s="40"/>
      <c r="V414" s="40"/>
      <c r="W414" s="40"/>
      <c r="X414" s="40"/>
      <c r="Y414" s="40"/>
      <c r="Z414" s="40"/>
    </row>
    <row r="415" customFormat="false" ht="15.8" hidden="false" customHeight="true" outlineLevel="0" collapsed="false">
      <c r="A415" s="41" t="s">
        <v>8</v>
      </c>
      <c r="B415" s="91" t="s">
        <v>206</v>
      </c>
      <c r="C415" s="91"/>
      <c r="D415" s="91"/>
      <c r="E415" s="91"/>
      <c r="F415" s="91"/>
      <c r="G415" s="91"/>
      <c r="H415" s="91"/>
      <c r="I415" s="41" t="s">
        <v>10</v>
      </c>
      <c r="J415" s="43" t="s">
        <v>11</v>
      </c>
      <c r="K415" s="44" t="s">
        <v>207</v>
      </c>
      <c r="L415" s="43" t="s">
        <v>208</v>
      </c>
      <c r="M415" s="44" t="s">
        <v>209</v>
      </c>
      <c r="N415" s="43" t="s">
        <v>12</v>
      </c>
      <c r="O415" s="43" t="s">
        <v>210</v>
      </c>
      <c r="P415" s="41" t="s">
        <v>211</v>
      </c>
      <c r="Q415" s="43" t="s">
        <v>212</v>
      </c>
      <c r="S415" s="45" t="s">
        <v>206</v>
      </c>
      <c r="T415" s="45"/>
      <c r="U415" s="45"/>
      <c r="V415" s="45"/>
      <c r="W415" s="45"/>
      <c r="X415" s="45"/>
      <c r="Y415" s="45"/>
      <c r="Z415" s="45"/>
      <c r="AC415" s="46" t="s">
        <v>214</v>
      </c>
      <c r="AD415" s="46"/>
      <c r="AE415" s="46" t="s">
        <v>215</v>
      </c>
      <c r="AF415" s="46"/>
      <c r="AG415" s="46" t="s">
        <v>216</v>
      </c>
      <c r="AH415" s="46"/>
      <c r="AI415" s="46" t="s">
        <v>217</v>
      </c>
      <c r="AJ415" s="46"/>
      <c r="AK415" s="46" t="s">
        <v>218</v>
      </c>
      <c r="AL415" s="46"/>
      <c r="AM415" s="47" t="s">
        <v>219</v>
      </c>
      <c r="AO415" s="46" t="s">
        <v>214</v>
      </c>
      <c r="AP415" s="46"/>
      <c r="AQ415" s="46" t="s">
        <v>215</v>
      </c>
      <c r="AR415" s="46"/>
      <c r="AS415" s="46" t="s">
        <v>216</v>
      </c>
      <c r="AT415" s="46"/>
      <c r="AU415" s="46" t="s">
        <v>217</v>
      </c>
      <c r="AV415" s="46"/>
      <c r="AW415" s="47" t="s">
        <v>218</v>
      </c>
      <c r="AX415" s="47"/>
    </row>
    <row r="416" customFormat="false" ht="37.3" hidden="false" customHeight="false" outlineLevel="0" collapsed="false">
      <c r="A416" s="41"/>
      <c r="B416" s="92" t="s">
        <v>179</v>
      </c>
      <c r="C416" s="92" t="s">
        <v>180</v>
      </c>
      <c r="D416" s="92" t="s">
        <v>181</v>
      </c>
      <c r="E416" s="92" t="s">
        <v>182</v>
      </c>
      <c r="F416" s="92" t="s">
        <v>183</v>
      </c>
      <c r="G416" s="92" t="s">
        <v>184</v>
      </c>
      <c r="H416" s="92" t="s">
        <v>185</v>
      </c>
      <c r="I416" s="41"/>
      <c r="J416" s="43"/>
      <c r="K416" s="44"/>
      <c r="L416" s="43"/>
      <c r="M416" s="44"/>
      <c r="N416" s="43"/>
      <c r="O416" s="43"/>
      <c r="P416" s="41"/>
      <c r="Q416" s="43"/>
      <c r="S416" s="46" t="s">
        <v>179</v>
      </c>
      <c r="T416" s="46" t="s">
        <v>180</v>
      </c>
      <c r="U416" s="46" t="s">
        <v>181</v>
      </c>
      <c r="V416" s="46" t="s">
        <v>182</v>
      </c>
      <c r="W416" s="46" t="s">
        <v>183</v>
      </c>
      <c r="X416" s="46" t="s">
        <v>184</v>
      </c>
      <c r="Y416" s="46" t="s">
        <v>185</v>
      </c>
      <c r="Z416" s="41" t="s">
        <v>21</v>
      </c>
      <c r="AC416" s="46" t="s">
        <v>220</v>
      </c>
      <c r="AD416" s="46" t="s">
        <v>221</v>
      </c>
      <c r="AE416" s="46" t="s">
        <v>220</v>
      </c>
      <c r="AF416" s="46" t="s">
        <v>221</v>
      </c>
      <c r="AG416" s="46" t="s">
        <v>220</v>
      </c>
      <c r="AH416" s="46" t="s">
        <v>221</v>
      </c>
      <c r="AI416" s="46" t="s">
        <v>220</v>
      </c>
      <c r="AJ416" s="46" t="s">
        <v>221</v>
      </c>
      <c r="AK416" s="46" t="s">
        <v>220</v>
      </c>
      <c r="AL416" s="46" t="s">
        <v>221</v>
      </c>
      <c r="AM416" s="48" t="s">
        <v>222</v>
      </c>
      <c r="AO416" s="46" t="s">
        <v>223</v>
      </c>
      <c r="AP416" s="46" t="s">
        <v>224</v>
      </c>
      <c r="AQ416" s="46" t="s">
        <v>223</v>
      </c>
      <c r="AR416" s="46" t="s">
        <v>224</v>
      </c>
      <c r="AS416" s="46" t="s">
        <v>223</v>
      </c>
      <c r="AT416" s="46" t="s">
        <v>224</v>
      </c>
      <c r="AU416" s="46" t="s">
        <v>223</v>
      </c>
      <c r="AV416" s="46" t="s">
        <v>224</v>
      </c>
      <c r="AW416" s="46" t="s">
        <v>223</v>
      </c>
      <c r="AX416" s="48" t="s">
        <v>224</v>
      </c>
    </row>
    <row r="417" customFormat="false" ht="13.8" hidden="false" customHeight="false" outlineLevel="0" collapsed="false">
      <c r="A417" s="49" t="s">
        <v>22</v>
      </c>
      <c r="B417" s="52"/>
      <c r="C417" s="52"/>
      <c r="D417" s="52"/>
      <c r="E417" s="52"/>
      <c r="F417" s="52"/>
      <c r="G417" s="52"/>
      <c r="H417" s="52"/>
      <c r="I417" s="51" t="n">
        <f aca="false">AO417+AQ417+AS417+AU417+AW417</f>
        <v>0.164918228985385</v>
      </c>
      <c r="J417" s="52" t="n">
        <f aca="false">ROUND(AP417+AR417+AT417+AV417+AX417,0)</f>
        <v>1081711</v>
      </c>
      <c r="K417" s="51" t="n">
        <f aca="false">I417-DatosMinisterio!J417</f>
        <v>0</v>
      </c>
      <c r="L417" s="52" t="n">
        <f aca="false">J417-DatosMinisterio!K417</f>
        <v>0</v>
      </c>
      <c r="M417" s="54" t="n">
        <f aca="false">P450/P$475</f>
        <v>0.206625838698467</v>
      </c>
      <c r="N417" s="53" t="n">
        <f aca="false">ROUND(N$442*M417,0)</f>
        <v>25750219</v>
      </c>
      <c r="O417" s="53" t="n">
        <f aca="false">N417-DatosMinisterio!L417</f>
        <v>0</v>
      </c>
      <c r="P417" s="55" t="n">
        <f aca="false">N417+J417</f>
        <v>26831930</v>
      </c>
      <c r="Q417" s="53" t="n">
        <f aca="false">P417-DatosMinisterio!M417</f>
        <v>0</v>
      </c>
      <c r="S417" s="56" t="n">
        <f aca="false">B417+DatosMinisterio!B417</f>
        <v>24138</v>
      </c>
      <c r="T417" s="56" t="n">
        <f aca="false">C417+DatosMinisterio!C417</f>
        <v>65</v>
      </c>
      <c r="U417" s="56" t="n">
        <f aca="false">D417+DatosMinisterio!D417</f>
        <v>1624.79318181818</v>
      </c>
      <c r="V417" s="56" t="n">
        <f aca="false">E417+DatosMinisterio!E417</f>
        <v>895.122727272727</v>
      </c>
      <c r="W417" s="56" t="n">
        <f aca="false">F417+DatosMinisterio!F417</f>
        <v>418</v>
      </c>
      <c r="X417" s="56" t="n">
        <f aca="false">G417+DatosMinisterio!G417</f>
        <v>1010</v>
      </c>
      <c r="Y417" s="56" t="n">
        <f aca="false">H417+DatosMinisterio!H417</f>
        <v>266</v>
      </c>
      <c r="Z417" s="56" t="n">
        <f aca="false">X417+0.33*Y417</f>
        <v>1097.78</v>
      </c>
      <c r="AC417" s="57" t="n">
        <f aca="false">IF(T417&gt;0,S417/T417,0)</f>
        <v>371.353846153846</v>
      </c>
      <c r="AD417" s="58" t="n">
        <f aca="false">EXP((((AC417-AC$442)/AC$443+2)/4-1.9)^3)</f>
        <v>0.500655142368892</v>
      </c>
      <c r="AE417" s="59" t="n">
        <f aca="false">S417/U417</f>
        <v>14.8560446154686</v>
      </c>
      <c r="AF417" s="58" t="n">
        <f aca="false">EXP((((AE417-AE$442)/AE$443+2)/4-1.9)^3)</f>
        <v>0.0123230538212216</v>
      </c>
      <c r="AG417" s="58" t="n">
        <f aca="false">V417/U417</f>
        <v>0.55091487168297</v>
      </c>
      <c r="AH417" s="58" t="n">
        <f aca="false">EXP((((AG417-AG$442)/AG$443+2)/4-1.9)^3)</f>
        <v>0.0911463655501743</v>
      </c>
      <c r="AI417" s="58" t="n">
        <f aca="false">W417/U417</f>
        <v>0.257263511859552</v>
      </c>
      <c r="AJ417" s="58" t="n">
        <f aca="false">EXP((((AI417-AI$442)/AI$443+2)/4-1.9)^3)</f>
        <v>0.664891468029081</v>
      </c>
      <c r="AK417" s="58" t="n">
        <f aca="false">Z417/U417</f>
        <v>0.67564291399325</v>
      </c>
      <c r="AL417" s="58" t="n">
        <f aca="false">EXP((((AK417-AK$442)/AK$443+2)/4-1.9)^3)</f>
        <v>0.772487746163435</v>
      </c>
      <c r="AM417" s="58" t="n">
        <f aca="false">0.01*AD417+0.15*AF417+0.24*AH417+0.25*AJ417+0.35*AL417</f>
        <v>0.465323715393386</v>
      </c>
      <c r="AO417" s="51" t="n">
        <f aca="false">0.01*AD417/$AM$442</f>
        <v>0.00177440256493484</v>
      </c>
      <c r="AP417" s="52" t="n">
        <f aca="false">AO417*$J$442</f>
        <v>11638.4430524051</v>
      </c>
      <c r="AQ417" s="51" t="n">
        <f aca="false">0.15*AF417/$AM$442</f>
        <v>0.000655123351117834</v>
      </c>
      <c r="AR417" s="52" t="n">
        <f aca="false">AQ417*$J$442</f>
        <v>4297.00450447991</v>
      </c>
      <c r="AS417" s="51" t="n">
        <f aca="false">0.24*AH417/$AM$442</f>
        <v>0.00775289804721761</v>
      </c>
      <c r="AT417" s="52" t="n">
        <f aca="false">AS417*$J$442</f>
        <v>50851.8552648499</v>
      </c>
      <c r="AU417" s="51" t="n">
        <f aca="false">0.25*AJ417/$AM$442</f>
        <v>0.0589120647344119</v>
      </c>
      <c r="AV417" s="52" t="n">
        <f aca="false">AU417*$J$442</f>
        <v>386408.768821992</v>
      </c>
      <c r="AW417" s="51" t="n">
        <f aca="false">0.35*AL417/$AM$442</f>
        <v>0.0958237402877031</v>
      </c>
      <c r="AX417" s="52" t="n">
        <f aca="false">AW417*$J$442</f>
        <v>628515.290975047</v>
      </c>
    </row>
    <row r="418" customFormat="false" ht="13.8" hidden="false" customHeight="false" outlineLevel="0" collapsed="false">
      <c r="A418" s="60" t="s">
        <v>23</v>
      </c>
      <c r="B418" s="53"/>
      <c r="C418" s="53"/>
      <c r="D418" s="53"/>
      <c r="E418" s="53"/>
      <c r="F418" s="53"/>
      <c r="G418" s="53"/>
      <c r="H418" s="53"/>
      <c r="I418" s="54" t="n">
        <f aca="false">AO418+AQ418+AS418+AU418+AW418</f>
        <v>0.102821159511617</v>
      </c>
      <c r="J418" s="53" t="n">
        <f aca="false">ROUND(AP418+AR418+AT418+AV418+AX418,0)</f>
        <v>674412</v>
      </c>
      <c r="K418" s="54" t="n">
        <f aca="false">I418-DatosMinisterio!J418</f>
        <v>0</v>
      </c>
      <c r="L418" s="53" t="n">
        <f aca="false">J418-DatosMinisterio!K418</f>
        <v>0</v>
      </c>
      <c r="M418" s="54" t="n">
        <f aca="false">P451/P$475</f>
        <v>0.129216920747735</v>
      </c>
      <c r="N418" s="53" t="n">
        <f aca="false">ROUND(N$442*M418,0)</f>
        <v>16103330</v>
      </c>
      <c r="O418" s="53" t="n">
        <f aca="false">N418-DatosMinisterio!L418</f>
        <v>0</v>
      </c>
      <c r="P418" s="55" t="n">
        <f aca="false">N418+J418</f>
        <v>16777742</v>
      </c>
      <c r="Q418" s="53" t="n">
        <f aca="false">P418-DatosMinisterio!M418</f>
        <v>0</v>
      </c>
      <c r="S418" s="55" t="n">
        <f aca="false">B418+DatosMinisterio!B418</f>
        <v>18588</v>
      </c>
      <c r="T418" s="55" t="n">
        <f aca="false">C418+DatosMinisterio!C418</f>
        <v>38</v>
      </c>
      <c r="U418" s="55" t="n">
        <f aca="false">D418+DatosMinisterio!D418</f>
        <v>1692.47727272727</v>
      </c>
      <c r="V418" s="55" t="n">
        <f aca="false">E418+DatosMinisterio!E418</f>
        <v>1011.56818181818</v>
      </c>
      <c r="W418" s="55" t="n">
        <f aca="false">F418+DatosMinisterio!F418</f>
        <v>341</v>
      </c>
      <c r="X418" s="55" t="n">
        <f aca="false">G418+DatosMinisterio!G418</f>
        <v>718</v>
      </c>
      <c r="Y418" s="55" t="n">
        <f aca="false">H418+DatosMinisterio!H418</f>
        <v>204</v>
      </c>
      <c r="Z418" s="55" t="n">
        <f aca="false">X418+0.33*Y418</f>
        <v>785.32</v>
      </c>
      <c r="AC418" s="61" t="n">
        <f aca="false">IF(T418&gt;0,S418/T418,0)</f>
        <v>489.157894736842</v>
      </c>
      <c r="AD418" s="62" t="n">
        <f aca="false">EXP((((AC418-AC$442)/AC$443+2)/4-1.9)^3)</f>
        <v>0.847893539380059</v>
      </c>
      <c r="AE418" s="63" t="n">
        <f aca="false">S418/U418</f>
        <v>10.9827176408976</v>
      </c>
      <c r="AF418" s="62" t="n">
        <f aca="false">EXP((((AE418-AE$442)/AE$443+2)/4-1.9)^3)</f>
        <v>0.00242569341453629</v>
      </c>
      <c r="AG418" s="62" t="n">
        <f aca="false">V418/U418</f>
        <v>0.597684942727846</v>
      </c>
      <c r="AH418" s="62" t="n">
        <f aca="false">EXP((((AG418-AG$442)/AG$443+2)/4-1.9)^3)</f>
        <v>0.140683929503082</v>
      </c>
      <c r="AI418" s="62" t="n">
        <f aca="false">W418/U418</f>
        <v>0.201479810390901</v>
      </c>
      <c r="AJ418" s="62" t="n">
        <f aca="false">EXP((((AI418-AI$442)/AI$443+2)/4-1.9)^3)</f>
        <v>0.425116048962514</v>
      </c>
      <c r="AK418" s="62" t="n">
        <f aca="false">Z418/U418</f>
        <v>0.464006230780594</v>
      </c>
      <c r="AL418" s="62" t="n">
        <f aca="false">EXP((((AK418-AK$442)/AK$443+2)/4-1.9)^3)</f>
        <v>0.403509368301464</v>
      </c>
      <c r="AM418" s="62" t="n">
        <f aca="false">0.01*AD418+0.15*AF418+0.24*AH418+0.25*AJ418+0.35*AL418</f>
        <v>0.290114223632861</v>
      </c>
      <c r="AO418" s="54" t="n">
        <f aca="false">0.01*AD418/$AM$442</f>
        <v>0.00300507144288775</v>
      </c>
      <c r="AP418" s="53" t="n">
        <f aca="false">AO418*$J$442</f>
        <v>19710.4949844019</v>
      </c>
      <c r="AQ418" s="54" t="n">
        <f aca="false">0.15*AF418/$AM$442</f>
        <v>0.000128955729770394</v>
      </c>
      <c r="AR418" s="53" t="n">
        <f aca="false">AQ418*$J$442</f>
        <v>845.83056115521</v>
      </c>
      <c r="AS418" s="54" t="n">
        <f aca="false">0.24*AH418/$AM$442</f>
        <v>0.0119665568202928</v>
      </c>
      <c r="AT418" s="53" t="n">
        <f aca="false">AS418*$J$442</f>
        <v>78489.5676091759</v>
      </c>
      <c r="AU418" s="54" t="n">
        <f aca="false">0.25*AJ418/$AM$442</f>
        <v>0.0376669958938646</v>
      </c>
      <c r="AV418" s="53" t="n">
        <f aca="false">AU418*$J$442</f>
        <v>247060.726426542</v>
      </c>
      <c r="AW418" s="54" t="n">
        <f aca="false">0.35*AL418/$AM$442</f>
        <v>0.0500535796248011</v>
      </c>
      <c r="AX418" s="53" t="n">
        <f aca="false">AW418*$J$442</f>
        <v>328305.282884701</v>
      </c>
    </row>
    <row r="419" customFormat="false" ht="13.8" hidden="false" customHeight="false" outlineLevel="0" collapsed="false">
      <c r="A419" s="60" t="s">
        <v>24</v>
      </c>
      <c r="B419" s="53"/>
      <c r="C419" s="53"/>
      <c r="D419" s="53"/>
      <c r="E419" s="53"/>
      <c r="F419" s="53"/>
      <c r="G419" s="53"/>
      <c r="H419" s="53"/>
      <c r="I419" s="54" t="n">
        <f aca="false">AO419+AQ419+AS419+AU419+AW419</f>
        <v>0.0754165437964218</v>
      </c>
      <c r="J419" s="53" t="n">
        <f aca="false">ROUND(AP419+AR419+AT419+AV419+AX419,0)</f>
        <v>494663</v>
      </c>
      <c r="K419" s="54" t="n">
        <f aca="false">I419-DatosMinisterio!J419</f>
        <v>5.41233724504764E-016</v>
      </c>
      <c r="L419" s="53" t="n">
        <f aca="false">J419-DatosMinisterio!K419</f>
        <v>0</v>
      </c>
      <c r="M419" s="54" t="n">
        <f aca="false">P452/P$475</f>
        <v>0.0747851557511913</v>
      </c>
      <c r="N419" s="53" t="n">
        <f aca="false">ROUND(N$442*M419,0)</f>
        <v>9319909</v>
      </c>
      <c r="O419" s="53" t="n">
        <f aca="false">N419-DatosMinisterio!L419</f>
        <v>0</v>
      </c>
      <c r="P419" s="55" t="n">
        <f aca="false">N419+J419</f>
        <v>9814572</v>
      </c>
      <c r="Q419" s="53" t="n">
        <f aca="false">P419-DatosMinisterio!M419</f>
        <v>0</v>
      </c>
      <c r="S419" s="55" t="n">
        <f aca="false">B419+DatosMinisterio!B419</f>
        <v>20108</v>
      </c>
      <c r="T419" s="55" t="n">
        <f aca="false">C419+DatosMinisterio!C419</f>
        <v>93</v>
      </c>
      <c r="U419" s="55" t="n">
        <f aca="false">D419+DatosMinisterio!D419</f>
        <v>1188.88636363636</v>
      </c>
      <c r="V419" s="55" t="n">
        <f aca="false">E419+DatosMinisterio!E419</f>
        <v>779.409090909091</v>
      </c>
      <c r="W419" s="55" t="n">
        <f aca="false">F419+DatosMinisterio!F419</f>
        <v>176</v>
      </c>
      <c r="X419" s="55" t="n">
        <f aca="false">G419+DatosMinisterio!G419</f>
        <v>439</v>
      </c>
      <c r="Y419" s="55" t="n">
        <f aca="false">H419+DatosMinisterio!H419</f>
        <v>85</v>
      </c>
      <c r="Z419" s="55" t="n">
        <f aca="false">X419+0.33*Y419</f>
        <v>467.05</v>
      </c>
      <c r="AC419" s="61" t="n">
        <f aca="false">IF(T419&gt;0,S419/T419,0)</f>
        <v>216.215053763441</v>
      </c>
      <c r="AD419" s="62" t="n">
        <f aca="false">EXP((((AC419-AC$442)/AC$443+2)/4-1.9)^3)</f>
        <v>0.0967069507972102</v>
      </c>
      <c r="AE419" s="63" t="n">
        <f aca="false">S419/U419</f>
        <v>16.9133069526486</v>
      </c>
      <c r="AF419" s="62" t="n">
        <f aca="false">EXP((((AE419-AE$442)/AE$443+2)/4-1.9)^3)</f>
        <v>0.0255689402315275</v>
      </c>
      <c r="AG419" s="62" t="n">
        <f aca="false">V419/U419</f>
        <v>0.655579132496035</v>
      </c>
      <c r="AH419" s="62" t="n">
        <f aca="false">EXP((((AG419-AG$442)/AG$443+2)/4-1.9)^3)</f>
        <v>0.222922206221525</v>
      </c>
      <c r="AI419" s="62" t="n">
        <f aca="false">W419/U419</f>
        <v>0.148037697616181</v>
      </c>
      <c r="AJ419" s="62" t="n">
        <f aca="false">EXP((((AI419-AI$442)/AI$443+2)/4-1.9)^3)</f>
        <v>0.220206944445865</v>
      </c>
      <c r="AK419" s="62" t="n">
        <f aca="false">Z419/U419</f>
        <v>0.39284662881612</v>
      </c>
      <c r="AL419" s="62" t="n">
        <f aca="false">EXP((((AK419-AK$442)/AK$443+2)/4-1.9)^3)</f>
        <v>0.284101349418599</v>
      </c>
      <c r="AM419" s="62" t="n">
        <f aca="false">0.01*AD419+0.15*AF419+0.24*AH419+0.25*AJ419+0.35*AL419</f>
        <v>0.212790948443843</v>
      </c>
      <c r="AO419" s="54" t="n">
        <f aca="false">0.01*AD419/$AM$442</f>
        <v>0.000342745029502087</v>
      </c>
      <c r="AP419" s="53" t="n">
        <f aca="false">AO419*$J$442</f>
        <v>2248.09103987146</v>
      </c>
      <c r="AQ419" s="54" t="n">
        <f aca="false">0.15*AF419/$AM$442</f>
        <v>0.00135930671504195</v>
      </c>
      <c r="AR419" s="53" t="n">
        <f aca="false">AQ419*$J$442</f>
        <v>8915.79741057724</v>
      </c>
      <c r="AS419" s="54" t="n">
        <f aca="false">0.24*AH419/$AM$442</f>
        <v>0.0189617339853766</v>
      </c>
      <c r="AT419" s="53" t="n">
        <f aca="false">AS419*$J$442</f>
        <v>124371.473263602</v>
      </c>
      <c r="AU419" s="54" t="n">
        <f aca="false">0.25*AJ419/$AM$442</f>
        <v>0.0195112230942245</v>
      </c>
      <c r="AV419" s="53" t="n">
        <f aca="false">AU419*$J$442</f>
        <v>127975.614639197</v>
      </c>
      <c r="AW419" s="54" t="n">
        <f aca="false">0.35*AL419/$AM$442</f>
        <v>0.0352415349722766</v>
      </c>
      <c r="AX419" s="53" t="n">
        <f aca="false">AW419*$J$442</f>
        <v>231151.941481355</v>
      </c>
    </row>
    <row r="420" customFormat="false" ht="13.8" hidden="false" customHeight="false" outlineLevel="0" collapsed="false">
      <c r="A420" s="60" t="s">
        <v>25</v>
      </c>
      <c r="B420" s="53"/>
      <c r="C420" s="53"/>
      <c r="D420" s="53"/>
      <c r="E420" s="53"/>
      <c r="F420" s="53"/>
      <c r="G420" s="53"/>
      <c r="H420" s="53"/>
      <c r="I420" s="54" t="n">
        <f aca="false">AO420+AQ420+AS420+AU420+AW420</f>
        <v>0.0656719920683827</v>
      </c>
      <c r="J420" s="53" t="n">
        <f aca="false">ROUND(AP420+AR420+AT420+AV420+AX420,0)</f>
        <v>430748</v>
      </c>
      <c r="K420" s="54" t="n">
        <f aca="false">I420-DatosMinisterio!J420</f>
        <v>0</v>
      </c>
      <c r="L420" s="53" t="n">
        <f aca="false">J420-DatosMinisterio!K420</f>
        <v>0</v>
      </c>
      <c r="M420" s="54" t="n">
        <f aca="false">P453/P$475</f>
        <v>0.0561500170078053</v>
      </c>
      <c r="N420" s="53" t="n">
        <f aca="false">ROUND(N$442*M420,0)</f>
        <v>6997553</v>
      </c>
      <c r="O420" s="53" t="n">
        <f aca="false">N420-DatosMinisterio!L420</f>
        <v>0</v>
      </c>
      <c r="P420" s="55" t="n">
        <f aca="false">N420+J420</f>
        <v>7428301</v>
      </c>
      <c r="Q420" s="53" t="n">
        <f aca="false">P420-DatosMinisterio!M420</f>
        <v>0</v>
      </c>
      <c r="S420" s="55" t="n">
        <f aca="false">B420+DatosMinisterio!B420</f>
        <v>12845</v>
      </c>
      <c r="T420" s="55" t="n">
        <f aca="false">C420+DatosMinisterio!C420</f>
        <v>55</v>
      </c>
      <c r="U420" s="55" t="n">
        <f aca="false">D420+DatosMinisterio!D420</f>
        <v>492.068181818182</v>
      </c>
      <c r="V420" s="55" t="n">
        <f aca="false">E420+DatosMinisterio!E420</f>
        <v>327.556818181818</v>
      </c>
      <c r="W420" s="55" t="n">
        <f aca="false">F420+DatosMinisterio!F420</f>
        <v>72</v>
      </c>
      <c r="X420" s="55" t="n">
        <f aca="false">G420+DatosMinisterio!G420</f>
        <v>112</v>
      </c>
      <c r="Y420" s="55" t="n">
        <f aca="false">H420+DatosMinisterio!H420</f>
        <v>17</v>
      </c>
      <c r="Z420" s="55" t="n">
        <f aca="false">X420+0.33*Y420</f>
        <v>117.61</v>
      </c>
      <c r="AC420" s="61" t="n">
        <f aca="false">IF(T420&gt;0,S420/T420,0)</f>
        <v>233.545454545455</v>
      </c>
      <c r="AD420" s="62" t="n">
        <f aca="false">EXP((((AC420-AC$442)/AC$443+2)/4-1.9)^3)</f>
        <v>0.124353201613981</v>
      </c>
      <c r="AE420" s="63" t="n">
        <f aca="false">S420/U420</f>
        <v>26.1041060459101</v>
      </c>
      <c r="AF420" s="62" t="n">
        <f aca="false">EXP((((AE420-AE$442)/AE$443+2)/4-1.9)^3)</f>
        <v>0.252634697614654</v>
      </c>
      <c r="AG420" s="62" t="n">
        <f aca="false">V420/U420</f>
        <v>0.665673640940372</v>
      </c>
      <c r="AH420" s="62" t="n">
        <f aca="false">EXP((((AG420-AG$442)/AG$443+2)/4-1.9)^3)</f>
        <v>0.239572921442428</v>
      </c>
      <c r="AI420" s="62" t="n">
        <f aca="false">W420/U420</f>
        <v>0.146321186088402</v>
      </c>
      <c r="AJ420" s="62" t="n">
        <f aca="false">EXP((((AI420-AI$442)/AI$443+2)/4-1.9)^3)</f>
        <v>0.214686754947449</v>
      </c>
      <c r="AK420" s="62" t="n">
        <f aca="false">Z420/U420</f>
        <v>0.239011592998014</v>
      </c>
      <c r="AL420" s="62" t="n">
        <f aca="false">EXP((((AK420-AK$442)/AK$443+2)/4-1.9)^3)</f>
        <v>0.0999667416889711</v>
      </c>
      <c r="AM420" s="62" t="n">
        <f aca="false">0.01*AD420+0.15*AF420+0.24*AH420+0.25*AJ420+0.35*AL420</f>
        <v>0.185296286132523</v>
      </c>
      <c r="AO420" s="54" t="n">
        <f aca="false">0.01*AD420/$AM$442</f>
        <v>0.000440727800892389</v>
      </c>
      <c r="AP420" s="53" t="n">
        <f aca="false">AO420*$J$442</f>
        <v>2890.76758209385</v>
      </c>
      <c r="AQ420" s="54" t="n">
        <f aca="false">0.15*AF420/$AM$442</f>
        <v>0.0134306716590763</v>
      </c>
      <c r="AR420" s="53" t="n">
        <f aca="false">AQ420*$J$442</f>
        <v>88092.8095735995</v>
      </c>
      <c r="AS420" s="54" t="n">
        <f aca="false">0.24*AH420/$AM$442</f>
        <v>0.0203780416652462</v>
      </c>
      <c r="AT420" s="53" t="n">
        <f aca="false">AS420*$J$442</f>
        <v>133661.144391558</v>
      </c>
      <c r="AU420" s="54" t="n">
        <f aca="false">0.25*AJ420/$AM$442</f>
        <v>0.0190221120487167</v>
      </c>
      <c r="AV420" s="53" t="n">
        <f aca="false">AU420*$J$442</f>
        <v>124767.497630161</v>
      </c>
      <c r="AW420" s="54" t="n">
        <f aca="false">0.35*AL420/$AM$442</f>
        <v>0.012400438894451</v>
      </c>
      <c r="AX420" s="53" t="n">
        <f aca="false">AW420*$J$442</f>
        <v>81335.4335424991</v>
      </c>
    </row>
    <row r="421" customFormat="false" ht="13.8" hidden="false" customHeight="false" outlineLevel="0" collapsed="false">
      <c r="A421" s="60" t="s">
        <v>26</v>
      </c>
      <c r="B421" s="53"/>
      <c r="C421" s="53"/>
      <c r="D421" s="53"/>
      <c r="E421" s="53"/>
      <c r="F421" s="53"/>
      <c r="G421" s="53"/>
      <c r="H421" s="53"/>
      <c r="I421" s="54" t="n">
        <f aca="false">AO421+AQ421+AS421+AU421+AW421</f>
        <v>0.0723147220584934</v>
      </c>
      <c r="J421" s="53" t="n">
        <f aca="false">ROUND(AP421+AR421+AT421+AV421+AX421,0)</f>
        <v>474318</v>
      </c>
      <c r="K421" s="54" t="n">
        <f aca="false">I421-DatosMinisterio!J421</f>
        <v>0</v>
      </c>
      <c r="L421" s="53" t="n">
        <f aca="false">J421-DatosMinisterio!K421</f>
        <v>0</v>
      </c>
      <c r="M421" s="54" t="n">
        <f aca="false">P454/P$475</f>
        <v>0.050319748531886</v>
      </c>
      <c r="N421" s="53" t="n">
        <f aca="false">ROUND(N$442*M421,0)</f>
        <v>6270970</v>
      </c>
      <c r="O421" s="53" t="n">
        <f aca="false">N421-DatosMinisterio!L421</f>
        <v>0</v>
      </c>
      <c r="P421" s="55" t="n">
        <f aca="false">N421+J421</f>
        <v>6745288</v>
      </c>
      <c r="Q421" s="53" t="n">
        <f aca="false">P421-DatosMinisterio!M421</f>
        <v>0</v>
      </c>
      <c r="S421" s="55" t="n">
        <f aca="false">B421+DatosMinisterio!B421</f>
        <v>9455</v>
      </c>
      <c r="T421" s="55" t="n">
        <f aca="false">C421+DatosMinisterio!C421</f>
        <v>72</v>
      </c>
      <c r="U421" s="55" t="n">
        <f aca="false">D421+DatosMinisterio!D421</f>
        <v>377.756818181818</v>
      </c>
      <c r="V421" s="55" t="n">
        <f aca="false">E421+DatosMinisterio!E421</f>
        <v>173.825</v>
      </c>
      <c r="W421" s="55" t="n">
        <f aca="false">F421+DatosMinisterio!F421</f>
        <v>69</v>
      </c>
      <c r="X421" s="55" t="n">
        <f aca="false">G421+DatosMinisterio!G421</f>
        <v>131</v>
      </c>
      <c r="Y421" s="55" t="n">
        <f aca="false">H421+DatosMinisterio!H421</f>
        <v>5</v>
      </c>
      <c r="Z421" s="55" t="n">
        <f aca="false">X421+0.33*Y421</f>
        <v>132.65</v>
      </c>
      <c r="AC421" s="61" t="n">
        <f aca="false">IF(T421&gt;0,S421/T421,0)</f>
        <v>131.319444444444</v>
      </c>
      <c r="AD421" s="62" t="n">
        <f aca="false">EXP((((AC421-AC$442)/AC$443+2)/4-1.9)^3)</f>
        <v>0.0210184970892325</v>
      </c>
      <c r="AE421" s="63" t="n">
        <f aca="false">S421/U421</f>
        <v>25.0293298358131</v>
      </c>
      <c r="AF421" s="62" t="n">
        <f aca="false">EXP((((AE421-AE$442)/AE$443+2)/4-1.9)^3)</f>
        <v>0.207863573865016</v>
      </c>
      <c r="AG421" s="62" t="n">
        <f aca="false">V421/U421</f>
        <v>0.460150529741958</v>
      </c>
      <c r="AH421" s="62" t="n">
        <f aca="false">EXP((((AG421-AG$442)/AG$443+2)/4-1.9)^3)</f>
        <v>0.0329910708634733</v>
      </c>
      <c r="AI421" s="62" t="n">
        <f aca="false">W421/U421</f>
        <v>0.182657192879017</v>
      </c>
      <c r="AJ421" s="62" t="n">
        <f aca="false">EXP((((AI421-AI$442)/AI$443+2)/4-1.9)^3)</f>
        <v>0.346812268605013</v>
      </c>
      <c r="AK421" s="62" t="n">
        <f aca="false">Z421/U421</f>
        <v>0.351151835295675</v>
      </c>
      <c r="AL421" s="62" t="n">
        <f aca="false">EXP((((AK421-AK$442)/AK$443+2)/4-1.9)^3)</f>
        <v>0.222938236618773</v>
      </c>
      <c r="AM421" s="62" t="n">
        <f aca="false">0.01*AD421+0.15*AF421+0.24*AH421+0.25*AJ421+0.35*AL421</f>
        <v>0.204039028025702</v>
      </c>
      <c r="AO421" s="54" t="n">
        <f aca="false">0.01*AD421/$AM$442</f>
        <v>7.44929433257069E-005</v>
      </c>
      <c r="AP421" s="53" t="n">
        <f aca="false">AO421*$J$442</f>
        <v>488.604951229948</v>
      </c>
      <c r="AQ421" s="54" t="n">
        <f aca="false">0.15*AF421/$AM$442</f>
        <v>0.011050530417328</v>
      </c>
      <c r="AR421" s="53" t="n">
        <f aca="false">AQ421*$J$442</f>
        <v>72481.2798980966</v>
      </c>
      <c r="AS421" s="54" t="n">
        <f aca="false">0.24*AH421/$AM$442</f>
        <v>0.00280621621420812</v>
      </c>
      <c r="AT421" s="53" t="n">
        <f aca="false">AS421*$J$442</f>
        <v>18406.1882276396</v>
      </c>
      <c r="AU421" s="54" t="n">
        <f aca="false">0.25*AJ421/$AM$442</f>
        <v>0.0307289652540001</v>
      </c>
      <c r="AV421" s="53" t="n">
        <f aca="false">AU421*$J$442</f>
        <v>201553.649231311</v>
      </c>
      <c r="AW421" s="54" t="n">
        <f aca="false">0.35*AL421/$AM$442</f>
        <v>0.0276545172296314</v>
      </c>
      <c r="AX421" s="53" t="n">
        <f aca="false">AW421*$J$442</f>
        <v>181388.107906979</v>
      </c>
    </row>
    <row r="422" customFormat="false" ht="13.8" hidden="false" customHeight="false" outlineLevel="0" collapsed="false">
      <c r="A422" s="60" t="s">
        <v>27</v>
      </c>
      <c r="B422" s="53"/>
      <c r="C422" s="53"/>
      <c r="D422" s="53"/>
      <c r="E422" s="53"/>
      <c r="F422" s="53"/>
      <c r="G422" s="53"/>
      <c r="H422" s="53"/>
      <c r="I422" s="54" t="n">
        <f aca="false">AO422+AQ422+AS422+AU422+AW422</f>
        <v>0.0432235489777262</v>
      </c>
      <c r="J422" s="53" t="n">
        <f aca="false">ROUND(AP422+AR422+AT422+AV422+AX422,0)</f>
        <v>283507</v>
      </c>
      <c r="K422" s="54" t="n">
        <f aca="false">I422-DatosMinisterio!J422</f>
        <v>0</v>
      </c>
      <c r="L422" s="53" t="n">
        <f aca="false">J422-DatosMinisterio!K422</f>
        <v>0</v>
      </c>
      <c r="M422" s="54" t="n">
        <f aca="false">P455/P$475</f>
        <v>0.0674388367264221</v>
      </c>
      <c r="N422" s="53" t="n">
        <f aca="false">ROUND(N$442*M422,0)</f>
        <v>8404393</v>
      </c>
      <c r="O422" s="53" t="n">
        <f aca="false">N422-DatosMinisterio!L422</f>
        <v>0</v>
      </c>
      <c r="P422" s="55" t="n">
        <f aca="false">N422+J422</f>
        <v>8687900</v>
      </c>
      <c r="Q422" s="53" t="n">
        <f aca="false">P422-DatosMinisterio!M422</f>
        <v>0</v>
      </c>
      <c r="S422" s="55" t="n">
        <f aca="false">B422+DatosMinisterio!B422</f>
        <v>17779</v>
      </c>
      <c r="T422" s="55" t="n">
        <f aca="false">C422+DatosMinisterio!C422</f>
        <v>97</v>
      </c>
      <c r="U422" s="55" t="n">
        <f aca="false">D422+DatosMinisterio!D422</f>
        <v>845.409090909091</v>
      </c>
      <c r="V422" s="55" t="n">
        <f aca="false">E422+DatosMinisterio!E422</f>
        <v>462.545454545455</v>
      </c>
      <c r="W422" s="55" t="n">
        <f aca="false">F422+DatosMinisterio!F422</f>
        <v>121</v>
      </c>
      <c r="X422" s="55" t="n">
        <f aca="false">G422+DatosMinisterio!G422</f>
        <v>200</v>
      </c>
      <c r="Y422" s="55" t="n">
        <f aca="false">H422+DatosMinisterio!H422</f>
        <v>18</v>
      </c>
      <c r="Z422" s="55" t="n">
        <f aca="false">X422+0.33*Y422</f>
        <v>205.94</v>
      </c>
      <c r="AC422" s="61" t="n">
        <f aca="false">IF(T422&gt;0,S422/T422,0)</f>
        <v>183.288659793814</v>
      </c>
      <c r="AD422" s="62" t="n">
        <f aca="false">EXP((((AC422-AC$442)/AC$443+2)/4-1.9)^3)</f>
        <v>0.0568148131859802</v>
      </c>
      <c r="AE422" s="63" t="n">
        <f aca="false">S422/U422</f>
        <v>21.0300553793215</v>
      </c>
      <c r="AF422" s="62" t="n">
        <f aca="false">EXP((((AE422-AE$442)/AE$443+2)/4-1.9)^3)</f>
        <v>0.0856473425856787</v>
      </c>
      <c r="AG422" s="62" t="n">
        <f aca="false">V422/U422</f>
        <v>0.547126189580085</v>
      </c>
      <c r="AH422" s="62" t="n">
        <f aca="false">EXP((((AG422-AG$442)/AG$443+2)/4-1.9)^3)</f>
        <v>0.0877719530679246</v>
      </c>
      <c r="AI422" s="62" t="n">
        <f aca="false">W422/U422</f>
        <v>0.143125974514759</v>
      </c>
      <c r="AJ422" s="62" t="n">
        <f aca="false">EXP((((AI422-AI$442)/AI$443+2)/4-1.9)^3)</f>
        <v>0.204622856331839</v>
      </c>
      <c r="AK422" s="62" t="n">
        <f aca="false">Z422/U422</f>
        <v>0.243598042905533</v>
      </c>
      <c r="AL422" s="62" t="n">
        <f aca="false">EXP((((AK422-AK$442)/AK$443+2)/4-1.9)^3)</f>
        <v>0.103773794275949</v>
      </c>
      <c r="AM422" s="62" t="n">
        <f aca="false">0.01*AD422+0.15*AF422+0.24*AH422+0.25*AJ422+0.35*AL422</f>
        <v>0.121957060335555</v>
      </c>
      <c r="AO422" s="54" t="n">
        <f aca="false">0.01*AD422/$AM$442</f>
        <v>0.000201360860424793</v>
      </c>
      <c r="AP422" s="53" t="n">
        <f aca="false">AO422*$J$442</f>
        <v>1320.74138831247</v>
      </c>
      <c r="AQ422" s="54" t="n">
        <f aca="false">0.15*AF422/$AM$442</f>
        <v>0.00455321991635227</v>
      </c>
      <c r="AR422" s="53" t="n">
        <f aca="false">AQ422*$J$442</f>
        <v>29864.9200292881</v>
      </c>
      <c r="AS422" s="54" t="n">
        <f aca="false">0.24*AH422/$AM$442</f>
        <v>0.00746587095857589</v>
      </c>
      <c r="AT422" s="53" t="n">
        <f aca="false">AS422*$J$442</f>
        <v>48969.2224893631</v>
      </c>
      <c r="AU422" s="54" t="n">
        <f aca="false">0.25*AJ422/$AM$442</f>
        <v>0.0181304100563888</v>
      </c>
      <c r="AV422" s="53" t="n">
        <f aca="false">AU422*$J$442</f>
        <v>118918.755601428</v>
      </c>
      <c r="AW422" s="54" t="n">
        <f aca="false">0.35*AL422/$AM$442</f>
        <v>0.0128726871859845</v>
      </c>
      <c r="AX422" s="53" t="n">
        <f aca="false">AW422*$J$442</f>
        <v>84432.9464497856</v>
      </c>
    </row>
    <row r="423" customFormat="false" ht="13.8" hidden="false" customHeight="false" outlineLevel="0" collapsed="false">
      <c r="A423" s="60" t="s">
        <v>28</v>
      </c>
      <c r="B423" s="53"/>
      <c r="C423" s="53"/>
      <c r="D423" s="53"/>
      <c r="E423" s="53"/>
      <c r="F423" s="53"/>
      <c r="G423" s="53"/>
      <c r="H423" s="53"/>
      <c r="I423" s="54" t="n">
        <f aca="false">AO423+AQ423+AS423+AU423+AW423</f>
        <v>0.0348265693669257</v>
      </c>
      <c r="J423" s="53" t="n">
        <f aca="false">ROUND(AP423+AR423+AT423+AV423+AX423,0)</f>
        <v>228430</v>
      </c>
      <c r="K423" s="54" t="n">
        <f aca="false">I423-DatosMinisterio!J423</f>
        <v>-2.0122792321331E-016</v>
      </c>
      <c r="L423" s="53" t="n">
        <f aca="false">J423-DatosMinisterio!K423</f>
        <v>0</v>
      </c>
      <c r="M423" s="54" t="n">
        <f aca="false">P456/P$475</f>
        <v>0.0515537372898009</v>
      </c>
      <c r="N423" s="53" t="n">
        <f aca="false">ROUND(N$442*M423,0)</f>
        <v>6424753</v>
      </c>
      <c r="O423" s="53" t="n">
        <f aca="false">N423-DatosMinisterio!L423</f>
        <v>0</v>
      </c>
      <c r="P423" s="55" t="n">
        <f aca="false">N423+J423</f>
        <v>6653183</v>
      </c>
      <c r="Q423" s="53" t="n">
        <f aca="false">P423-DatosMinisterio!M423</f>
        <v>0</v>
      </c>
      <c r="S423" s="55" t="n">
        <f aca="false">B423+DatosMinisterio!B423</f>
        <v>10222</v>
      </c>
      <c r="T423" s="55" t="n">
        <f aca="false">C423+DatosMinisterio!C423</f>
        <v>57</v>
      </c>
      <c r="U423" s="55" t="n">
        <f aca="false">D423+DatosMinisterio!D423</f>
        <v>729.545454545455</v>
      </c>
      <c r="V423" s="55" t="n">
        <f aca="false">E423+DatosMinisterio!E423</f>
        <v>333.454545454545</v>
      </c>
      <c r="W423" s="55" t="n">
        <f aca="false">F423+DatosMinisterio!F423</f>
        <v>80</v>
      </c>
      <c r="X423" s="55" t="n">
        <f aca="false">G423+DatosMinisterio!G423</f>
        <v>209</v>
      </c>
      <c r="Y423" s="55" t="n">
        <f aca="false">H423+DatosMinisterio!H423</f>
        <v>52</v>
      </c>
      <c r="Z423" s="55" t="n">
        <f aca="false">X423+0.33*Y423</f>
        <v>226.16</v>
      </c>
      <c r="AC423" s="61" t="n">
        <f aca="false">IF(T423&gt;0,S423/T423,0)</f>
        <v>179.333333333333</v>
      </c>
      <c r="AD423" s="62" t="n">
        <f aca="false">EXP((((AC423-AC$442)/AC$443+2)/4-1.9)^3)</f>
        <v>0.0530345918194579</v>
      </c>
      <c r="AE423" s="63" t="n">
        <f aca="false">S423/U423</f>
        <v>14.0114641744548</v>
      </c>
      <c r="AF423" s="62" t="n">
        <f aca="false">EXP((((AE423-AE$442)/AE$443+2)/4-1.9)^3)</f>
        <v>0.00889763548820828</v>
      </c>
      <c r="AG423" s="62" t="n">
        <f aca="false">V423/U423</f>
        <v>0.457071651090342</v>
      </c>
      <c r="AH423" s="62" t="n">
        <f aca="false">EXP((((AG423-AG$442)/AG$443+2)/4-1.9)^3)</f>
        <v>0.0317370572257385</v>
      </c>
      <c r="AI423" s="62" t="n">
        <f aca="false">W423/U423</f>
        <v>0.109657320872274</v>
      </c>
      <c r="AJ423" s="62" t="n">
        <f aca="false">EXP((((AI423-AI$442)/AI$443+2)/4-1.9)^3)</f>
        <v>0.116389929800679</v>
      </c>
      <c r="AK423" s="62" t="n">
        <f aca="false">Z423/U423</f>
        <v>0.310001246105919</v>
      </c>
      <c r="AL423" s="62" t="n">
        <f aca="false">EXP((((AK423-AK$442)/AK$443+2)/4-1.9)^3)</f>
        <v>0.170529319920649</v>
      </c>
      <c r="AM423" s="62" t="n">
        <f aca="false">0.01*AD423+0.15*AF423+0.24*AH423+0.25*AJ423+0.35*AL423</f>
        <v>0.0982646293979999</v>
      </c>
      <c r="AO423" s="54" t="n">
        <f aca="false">0.01*AD423/$AM$442</f>
        <v>0.000187963146267617</v>
      </c>
      <c r="AP423" s="53" t="n">
        <f aca="false">AO423*$J$442</f>
        <v>1232.86474953156</v>
      </c>
      <c r="AQ423" s="54" t="n">
        <f aca="false">0.15*AF423/$AM$442</f>
        <v>0.000473019826304885</v>
      </c>
      <c r="AR423" s="53" t="n">
        <f aca="false">AQ423*$J$442</f>
        <v>3102.57346326037</v>
      </c>
      <c r="AS423" s="54" t="n">
        <f aca="false">0.24*AH423/$AM$442</f>
        <v>0.0026995499766188</v>
      </c>
      <c r="AT423" s="53" t="n">
        <f aca="false">AS423*$J$442</f>
        <v>17706.5561619909</v>
      </c>
      <c r="AU423" s="54" t="n">
        <f aca="false">0.25*AJ423/$AM$442</f>
        <v>0.0103126170338395</v>
      </c>
      <c r="AV423" s="53" t="n">
        <f aca="false">AU423*$J$442</f>
        <v>67641.2491964647</v>
      </c>
      <c r="AW423" s="54" t="n">
        <f aca="false">0.35*AL423/$AM$442</f>
        <v>0.0211534193838949</v>
      </c>
      <c r="AX423" s="53" t="n">
        <f aca="false">AW423*$J$442</f>
        <v>138746.906552259</v>
      </c>
    </row>
    <row r="424" customFormat="false" ht="13.8" hidden="false" customHeight="false" outlineLevel="0" collapsed="false">
      <c r="A424" s="60" t="s">
        <v>29</v>
      </c>
      <c r="B424" s="53"/>
      <c r="C424" s="53"/>
      <c r="D424" s="53"/>
      <c r="E424" s="53"/>
      <c r="F424" s="53"/>
      <c r="G424" s="53"/>
      <c r="H424" s="53"/>
      <c r="I424" s="54" t="n">
        <f aca="false">AO424+AQ424+AS424+AU424+AW424</f>
        <v>0.0524065947916717</v>
      </c>
      <c r="J424" s="53" t="n">
        <f aca="false">ROUND(AP424+AR424+AT424+AV424+AX424,0)</f>
        <v>343739</v>
      </c>
      <c r="K424" s="54" t="n">
        <f aca="false">I424-DatosMinisterio!J424</f>
        <v>2.08166817117217E-016</v>
      </c>
      <c r="L424" s="53" t="n">
        <f aca="false">J424-DatosMinisterio!K424</f>
        <v>0</v>
      </c>
      <c r="M424" s="54" t="n">
        <f aca="false">P457/P$475</f>
        <v>0.0488954151256408</v>
      </c>
      <c r="N424" s="53" t="n">
        <f aca="false">ROUND(N$442*M424,0)</f>
        <v>6093467</v>
      </c>
      <c r="O424" s="53" t="n">
        <f aca="false">N424-DatosMinisterio!L424</f>
        <v>0</v>
      </c>
      <c r="P424" s="55" t="n">
        <f aca="false">N424+J424</f>
        <v>6437206</v>
      </c>
      <c r="Q424" s="53" t="n">
        <f aca="false">P424-DatosMinisterio!M424</f>
        <v>0</v>
      </c>
      <c r="S424" s="55" t="n">
        <f aca="false">B424+DatosMinisterio!B424</f>
        <v>8929</v>
      </c>
      <c r="T424" s="55" t="n">
        <f aca="false">C424+DatosMinisterio!C424</f>
        <v>36</v>
      </c>
      <c r="U424" s="55" t="n">
        <f aca="false">D424+DatosMinisterio!D424</f>
        <v>392.129545454545</v>
      </c>
      <c r="V424" s="55" t="n">
        <f aca="false">E424+DatosMinisterio!E424</f>
        <v>236.511363636364</v>
      </c>
      <c r="W424" s="55" t="n">
        <f aca="false">F424+DatosMinisterio!F424</f>
        <v>46</v>
      </c>
      <c r="X424" s="55" t="n">
        <f aca="false">G424+DatosMinisterio!G424</f>
        <v>114</v>
      </c>
      <c r="Y424" s="55" t="n">
        <f aca="false">H424+DatosMinisterio!H424</f>
        <v>18</v>
      </c>
      <c r="Z424" s="55" t="n">
        <f aca="false">X424+0.33*Y424</f>
        <v>119.94</v>
      </c>
      <c r="AC424" s="61" t="n">
        <f aca="false">IF(T424&gt;0,S424/T424,0)</f>
        <v>248.027777777778</v>
      </c>
      <c r="AD424" s="62" t="n">
        <f aca="false">EXP((((AC424-AC$442)/AC$443+2)/4-1.9)^3)</f>
        <v>0.15123794314113</v>
      </c>
      <c r="AE424" s="63" t="n">
        <f aca="false">S424/U424</f>
        <v>22.7705361748495</v>
      </c>
      <c r="AF424" s="62" t="n">
        <f aca="false">EXP((((AE424-AE$442)/AE$443+2)/4-1.9)^3)</f>
        <v>0.130138526983074</v>
      </c>
      <c r="AG424" s="62" t="n">
        <f aca="false">V424/U424</f>
        <v>0.603145991874208</v>
      </c>
      <c r="AH424" s="62" t="n">
        <f aca="false">EXP((((AG424-AG$442)/AG$443+2)/4-1.9)^3)</f>
        <v>0.147448574570445</v>
      </c>
      <c r="AI424" s="62" t="n">
        <f aca="false">W424/U424</f>
        <v>0.117308171580589</v>
      </c>
      <c r="AJ424" s="62" t="n">
        <f aca="false">EXP((((AI424-AI$442)/AI$443+2)/4-1.9)^3)</f>
        <v>0.133765967949887</v>
      </c>
      <c r="AK424" s="62" t="n">
        <f aca="false">Z424/U424</f>
        <v>0.30586830650817</v>
      </c>
      <c r="AL424" s="62" t="n">
        <f aca="false">EXP((((AK424-AK$442)/AK$443+2)/4-1.9)^3)</f>
        <v>0.165728862126284</v>
      </c>
      <c r="AM424" s="62" t="n">
        <f aca="false">0.01*AD424+0.15*AF424+0.24*AH424+0.25*AJ424+0.35*AL424</f>
        <v>0.14786741010745</v>
      </c>
      <c r="AO424" s="54" t="n">
        <f aca="false">0.01*AD424/$AM$442</f>
        <v>0.000536011660552087</v>
      </c>
      <c r="AP424" s="53" t="n">
        <f aca="false">AO424*$J$442</f>
        <v>3515.741754459</v>
      </c>
      <c r="AQ424" s="54" t="n">
        <f aca="false">0.15*AF424/$AM$442</f>
        <v>0.00691847890495044</v>
      </c>
      <c r="AR424" s="53" t="n">
        <f aca="false">AQ424*$J$442</f>
        <v>45378.8358604456</v>
      </c>
      <c r="AS424" s="54" t="n">
        <f aca="false">0.24*AH424/$AM$442</f>
        <v>0.0125419566534767</v>
      </c>
      <c r="AT424" s="53" t="n">
        <f aca="false">AS424*$J$442</f>
        <v>82263.6594208157</v>
      </c>
      <c r="AU424" s="54" t="n">
        <f aca="false">0.25*AJ424/$AM$442</f>
        <v>0.0118522040694622</v>
      </c>
      <c r="AV424" s="53" t="n">
        <f aca="false">AU424*$J$442</f>
        <v>77739.5191113161</v>
      </c>
      <c r="AW424" s="54" t="n">
        <f aca="false">0.35*AL424/$AM$442</f>
        <v>0.0205579435032303</v>
      </c>
      <c r="AX424" s="53" t="n">
        <f aca="false">AW424*$J$442</f>
        <v>134841.134399337</v>
      </c>
    </row>
    <row r="425" customFormat="false" ht="13.8" hidden="false" customHeight="false" outlineLevel="0" collapsed="false">
      <c r="A425" s="60" t="s">
        <v>30</v>
      </c>
      <c r="B425" s="53"/>
      <c r="C425" s="53"/>
      <c r="D425" s="53"/>
      <c r="E425" s="53"/>
      <c r="F425" s="53"/>
      <c r="G425" s="53"/>
      <c r="H425" s="53"/>
      <c r="I425" s="54" t="n">
        <f aca="false">AO425+AQ425+AS425+AU425+AW425</f>
        <v>0.0132257736846281</v>
      </c>
      <c r="J425" s="53" t="n">
        <f aca="false">ROUND(AP425+AR425+AT425+AV425+AX425,0)</f>
        <v>86749</v>
      </c>
      <c r="K425" s="54" t="n">
        <f aca="false">I425-DatosMinisterio!J425</f>
        <v>0</v>
      </c>
      <c r="L425" s="53" t="n">
        <f aca="false">J425-DatosMinisterio!K425</f>
        <v>0</v>
      </c>
      <c r="M425" s="54" t="n">
        <f aca="false">P458/P$475</f>
        <v>0.0214268765502581</v>
      </c>
      <c r="N425" s="53" t="n">
        <f aca="false">ROUND(N$442*M425,0)</f>
        <v>2670270</v>
      </c>
      <c r="O425" s="53" t="n">
        <f aca="false">N425-DatosMinisterio!L425</f>
        <v>0</v>
      </c>
      <c r="P425" s="55" t="n">
        <f aca="false">N425+J425</f>
        <v>2757019</v>
      </c>
      <c r="Q425" s="53" t="n">
        <f aca="false">P425-DatosMinisterio!M425</f>
        <v>0</v>
      </c>
      <c r="S425" s="55" t="n">
        <f aca="false">B425+DatosMinisterio!B425</f>
        <v>14416</v>
      </c>
      <c r="T425" s="55" t="n">
        <f aca="false">C425+DatosMinisterio!C425</f>
        <v>74</v>
      </c>
      <c r="U425" s="55" t="n">
        <f aca="false">D425+DatosMinisterio!D425</f>
        <v>665.5</v>
      </c>
      <c r="V425" s="55" t="n">
        <f aca="false">E425+DatosMinisterio!E425</f>
        <v>210.806818181818</v>
      </c>
      <c r="W425" s="55" t="n">
        <f aca="false">F425+DatosMinisterio!F425</f>
        <v>34</v>
      </c>
      <c r="X425" s="55" t="n">
        <f aca="false">G425+DatosMinisterio!G425</f>
        <v>78</v>
      </c>
      <c r="Y425" s="55" t="n">
        <f aca="false">H425+DatosMinisterio!H425</f>
        <v>24</v>
      </c>
      <c r="Z425" s="55" t="n">
        <f aca="false">X425+0.33*Y425</f>
        <v>85.92</v>
      </c>
      <c r="AC425" s="61" t="n">
        <f aca="false">IF(T425&gt;0,S425/T425,0)</f>
        <v>194.810810810811</v>
      </c>
      <c r="AD425" s="62" t="n">
        <f aca="false">EXP((((AC425-AC$442)/AC$443+2)/4-1.9)^3)</f>
        <v>0.0690077817269671</v>
      </c>
      <c r="AE425" s="63" t="n">
        <f aca="false">S425/U425</f>
        <v>21.6619083395943</v>
      </c>
      <c r="AF425" s="62" t="n">
        <f aca="false">EXP((((AE425-AE$442)/AE$443+2)/4-1.9)^3)</f>
        <v>0.100298268944426</v>
      </c>
      <c r="AG425" s="62" t="n">
        <f aca="false">V425/U425</f>
        <v>0.316764565261935</v>
      </c>
      <c r="AH425" s="62" t="n">
        <f aca="false">EXP((((AG425-AG$442)/AG$443+2)/4-1.9)^3)</f>
        <v>0.00391172432683095</v>
      </c>
      <c r="AI425" s="62" t="n">
        <f aca="false">W425/U425</f>
        <v>0.0510894064613073</v>
      </c>
      <c r="AJ425" s="62" t="n">
        <f aca="false">EXP((((AI425-AI$442)/AI$443+2)/4-1.9)^3)</f>
        <v>0.0322592109147042</v>
      </c>
      <c r="AK425" s="62" t="n">
        <f aca="false">Z425/U425</f>
        <v>0.129105935386927</v>
      </c>
      <c r="AL425" s="62" t="n">
        <f aca="false">EXP((((AK425-AK$442)/AK$443+2)/4-1.9)^3)</f>
        <v>0.0359389761954</v>
      </c>
      <c r="AM425" s="62" t="n">
        <f aca="false">0.01*AD425+0.15*AF425+0.24*AH425+0.25*AJ425+0.35*AL425</f>
        <v>0.0373170763944391</v>
      </c>
      <c r="AO425" s="54" t="n">
        <f aca="false">0.01*AD425/$AM$442</f>
        <v>0.000244574707287382</v>
      </c>
      <c r="AP425" s="53" t="n">
        <f aca="false">AO425*$J$442</f>
        <v>1604.1843373504</v>
      </c>
      <c r="AQ425" s="54" t="n">
        <f aca="false">0.15*AF425/$AM$442</f>
        <v>0.00533209860278586</v>
      </c>
      <c r="AR425" s="53" t="n">
        <f aca="false">AQ425*$J$442</f>
        <v>34973.6453072649</v>
      </c>
      <c r="AS425" s="54" t="n">
        <f aca="false">0.24*AH425/$AM$442</f>
        <v>0.000332730764542079</v>
      </c>
      <c r="AT425" s="53" t="n">
        <f aca="false">AS425*$J$442</f>
        <v>2182.40670490036</v>
      </c>
      <c r="AU425" s="54" t="n">
        <f aca="false">0.25*AJ425/$AM$442</f>
        <v>0.0028582961476729</v>
      </c>
      <c r="AV425" s="53" t="n">
        <f aca="false">AU425*$J$442</f>
        <v>18747.7845213899</v>
      </c>
      <c r="AW425" s="54" t="n">
        <f aca="false">0.35*AL425/$AM$442</f>
        <v>0.00445807346233988</v>
      </c>
      <c r="AX425" s="53" t="n">
        <f aca="false">AW425*$J$442</f>
        <v>29240.8471111439</v>
      </c>
    </row>
    <row r="426" customFormat="false" ht="13.8" hidden="false" customHeight="false" outlineLevel="0" collapsed="false">
      <c r="A426" s="60" t="s">
        <v>31</v>
      </c>
      <c r="B426" s="53"/>
      <c r="C426" s="53"/>
      <c r="D426" s="53"/>
      <c r="E426" s="53"/>
      <c r="F426" s="53"/>
      <c r="G426" s="53"/>
      <c r="H426" s="53"/>
      <c r="I426" s="54" t="n">
        <f aca="false">AO426+AQ426+AS426+AU426+AW426</f>
        <v>0.0127670198972133</v>
      </c>
      <c r="J426" s="53" t="n">
        <f aca="false">ROUND(AP426+AR426+AT426+AV426+AX426,0)</f>
        <v>83740</v>
      </c>
      <c r="K426" s="54" t="n">
        <f aca="false">I426-DatosMinisterio!J426</f>
        <v>0</v>
      </c>
      <c r="L426" s="53" t="n">
        <f aca="false">J426-DatosMinisterio!K426</f>
        <v>0</v>
      </c>
      <c r="M426" s="54" t="n">
        <f aca="false">P459/P$475</f>
        <v>0.0207084351070372</v>
      </c>
      <c r="N426" s="53" t="n">
        <f aca="false">ROUND(N$442*M426,0)</f>
        <v>2580736</v>
      </c>
      <c r="O426" s="53" t="n">
        <f aca="false">N426-DatosMinisterio!L426</f>
        <v>0</v>
      </c>
      <c r="P426" s="55" t="n">
        <f aca="false">N426+J426</f>
        <v>2664476</v>
      </c>
      <c r="Q426" s="53" t="n">
        <f aca="false">P426-DatosMinisterio!M426</f>
        <v>0</v>
      </c>
      <c r="S426" s="55" t="n">
        <f aca="false">B426+DatosMinisterio!B426</f>
        <v>6171</v>
      </c>
      <c r="T426" s="55" t="n">
        <f aca="false">C426+DatosMinisterio!C426</f>
        <v>41</v>
      </c>
      <c r="U426" s="55" t="n">
        <f aca="false">D426+DatosMinisterio!D426</f>
        <v>381.743333333333</v>
      </c>
      <c r="V426" s="55" t="n">
        <f aca="false">E426+DatosMinisterio!E426</f>
        <v>194.979772727273</v>
      </c>
      <c r="W426" s="55" t="n">
        <f aca="false">F426+DatosMinisterio!F426</f>
        <v>22</v>
      </c>
      <c r="X426" s="55" t="n">
        <f aca="false">G426+DatosMinisterio!G426</f>
        <v>35</v>
      </c>
      <c r="Y426" s="55" t="n">
        <f aca="false">H426+DatosMinisterio!H426</f>
        <v>6</v>
      </c>
      <c r="Z426" s="55" t="n">
        <f aca="false">X426+0.33*Y426</f>
        <v>36.98</v>
      </c>
      <c r="AC426" s="61" t="n">
        <f aca="false">IF(T426&gt;0,S426/T426,0)</f>
        <v>150.512195121951</v>
      </c>
      <c r="AD426" s="62" t="n">
        <f aca="false">EXP((((AC426-AC$442)/AC$443+2)/4-1.9)^3)</f>
        <v>0.0310527099289586</v>
      </c>
      <c r="AE426" s="63" t="n">
        <f aca="false">S426/U426</f>
        <v>16.1653117714346</v>
      </c>
      <c r="AF426" s="62" t="n">
        <f aca="false">EXP((((AE426-AE$442)/AE$443+2)/4-1.9)^3)</f>
        <v>0.0198098687453476</v>
      </c>
      <c r="AG426" s="62" t="n">
        <f aca="false">V426/U426</f>
        <v>0.510761434979716</v>
      </c>
      <c r="AH426" s="62" t="n">
        <f aca="false">EXP((((AG426-AG$442)/AG$443+2)/4-1.9)^3)</f>
        <v>0.0598781414286269</v>
      </c>
      <c r="AI426" s="62" t="n">
        <f aca="false">W426/U426</f>
        <v>0.0576303449962017</v>
      </c>
      <c r="AJ426" s="62" t="n">
        <f aca="false">EXP((((AI426-AI$442)/AI$443+2)/4-1.9)^3)</f>
        <v>0.0379882856710499</v>
      </c>
      <c r="AK426" s="62" t="n">
        <f aca="false">Z426/U426</f>
        <v>0.0968713708163426</v>
      </c>
      <c r="AL426" s="62" t="n">
        <f aca="false">EXP((((AK426-AK$442)/AK$443+2)/4-1.9)^3)</f>
        <v>0.0253510015082352</v>
      </c>
      <c r="AM426" s="62" t="n">
        <f aca="false">0.01*AD426+0.15*AF426+0.24*AH426+0.25*AJ426+0.35*AL426</f>
        <v>0.036022683299607</v>
      </c>
      <c r="AO426" s="54" t="n">
        <f aca="false">0.01*AD426/$AM$442</f>
        <v>0.000110055811841683</v>
      </c>
      <c r="AP426" s="53" t="n">
        <f aca="false">AO426*$J$442</f>
        <v>721.864544167111</v>
      </c>
      <c r="AQ426" s="54" t="n">
        <f aca="false">0.15*AF426/$AM$442</f>
        <v>0.00105314054340226</v>
      </c>
      <c r="AR426" s="53" t="n">
        <f aca="false">AQ426*$J$442</f>
        <v>6907.62991599725</v>
      </c>
      <c r="AS426" s="54" t="n">
        <f aca="false">0.24*AH426/$AM$442</f>
        <v>0.00509322695371185</v>
      </c>
      <c r="AT426" s="53" t="n">
        <f aca="false">AS426*$J$442</f>
        <v>33406.8677678715</v>
      </c>
      <c r="AU426" s="54" t="n">
        <f aca="false">0.25*AJ426/$AM$442</f>
        <v>0.00336591526920351</v>
      </c>
      <c r="AV426" s="53" t="n">
        <f aca="false">AU426*$J$442</f>
        <v>22077.2974261816</v>
      </c>
      <c r="AW426" s="54" t="n">
        <f aca="false">0.35*AL426/$AM$442</f>
        <v>0.00314468131905402</v>
      </c>
      <c r="AX426" s="53" t="n">
        <f aca="false">AW426*$J$442</f>
        <v>20626.2069121369</v>
      </c>
    </row>
    <row r="427" customFormat="false" ht="13.8" hidden="false" customHeight="false" outlineLevel="0" collapsed="false">
      <c r="A427" s="60" t="s">
        <v>32</v>
      </c>
      <c r="B427" s="53"/>
      <c r="C427" s="53"/>
      <c r="D427" s="53"/>
      <c r="E427" s="53"/>
      <c r="F427" s="53"/>
      <c r="G427" s="53"/>
      <c r="H427" s="53"/>
      <c r="I427" s="54" t="n">
        <f aca="false">AO427+AQ427+AS427+AU427+AW427</f>
        <v>0.0201149188237031</v>
      </c>
      <c r="J427" s="53" t="n">
        <f aca="false">ROUND(AP427+AR427+AT427+AV427+AX427,0)</f>
        <v>131935</v>
      </c>
      <c r="K427" s="54" t="n">
        <f aca="false">I427-DatosMinisterio!J427</f>
        <v>-1.07552855510562E-016</v>
      </c>
      <c r="L427" s="53" t="n">
        <f aca="false">J427-DatosMinisterio!K427</f>
        <v>0</v>
      </c>
      <c r="M427" s="54" t="n">
        <f aca="false">P460/P$475</f>
        <v>0.02098784846871</v>
      </c>
      <c r="N427" s="53" t="n">
        <f aca="false">ROUND(N$442*M427,0)</f>
        <v>2615557</v>
      </c>
      <c r="O427" s="53" t="n">
        <f aca="false">N427-DatosMinisterio!L427</f>
        <v>0</v>
      </c>
      <c r="P427" s="55" t="n">
        <f aca="false">N427+J427</f>
        <v>2747492</v>
      </c>
      <c r="Q427" s="53" t="n">
        <f aca="false">P427-DatosMinisterio!M427</f>
        <v>0</v>
      </c>
      <c r="S427" s="55" t="n">
        <f aca="false">B427+DatosMinisterio!B427</f>
        <v>7967</v>
      </c>
      <c r="T427" s="55" t="n">
        <f aca="false">C427+DatosMinisterio!C427</f>
        <v>39</v>
      </c>
      <c r="U427" s="55" t="n">
        <f aca="false">D427+DatosMinisterio!D427</f>
        <v>318.545454545455</v>
      </c>
      <c r="V427" s="55" t="n">
        <f aca="false">E427+DatosMinisterio!E427</f>
        <v>154.113636363636</v>
      </c>
      <c r="W427" s="55" t="n">
        <f aca="false">F427+DatosMinisterio!F427</f>
        <v>11</v>
      </c>
      <c r="X427" s="55" t="n">
        <f aca="false">G427+DatosMinisterio!G427</f>
        <v>28</v>
      </c>
      <c r="Y427" s="55" t="n">
        <f aca="false">H427+DatosMinisterio!H427</f>
        <v>11</v>
      </c>
      <c r="Z427" s="55" t="n">
        <f aca="false">X427+0.33*Y427</f>
        <v>31.63</v>
      </c>
      <c r="AC427" s="61" t="n">
        <f aca="false">IF(T427&gt;0,S427/T427,0)</f>
        <v>204.282051282051</v>
      </c>
      <c r="AD427" s="62" t="n">
        <f aca="false">EXP((((AC427-AC$442)/AC$443+2)/4-1.9)^3)</f>
        <v>0.0804223538643704</v>
      </c>
      <c r="AE427" s="63" t="n">
        <f aca="false">S427/U427</f>
        <v>25.0105593607306</v>
      </c>
      <c r="AF427" s="62" t="n">
        <f aca="false">EXP((((AE427-AE$442)/AE$443+2)/4-1.9)^3)</f>
        <v>0.207124690509651</v>
      </c>
      <c r="AG427" s="62" t="n">
        <f aca="false">V427/U427</f>
        <v>0.48380422374429</v>
      </c>
      <c r="AH427" s="62" t="n">
        <f aca="false">EXP((((AG427-AG$442)/AG$443+2)/4-1.9)^3)</f>
        <v>0.044005694170133</v>
      </c>
      <c r="AI427" s="62" t="n">
        <f aca="false">W427/U427</f>
        <v>0.0345319634703196</v>
      </c>
      <c r="AJ427" s="62" t="n">
        <f aca="false">EXP((((AI427-AI$442)/AI$443+2)/4-1.9)^3)</f>
        <v>0.0208185417552971</v>
      </c>
      <c r="AK427" s="62" t="n">
        <f aca="false">Z427/U427</f>
        <v>0.0992950913242008</v>
      </c>
      <c r="AL427" s="62" t="n">
        <f aca="false">EXP((((AK427-AK$442)/AK$443+2)/4-1.9)^3)</f>
        <v>0.0260461709534141</v>
      </c>
      <c r="AM427" s="62" t="n">
        <f aca="false">0.01*AD427+0.15*AF427+0.24*AH427+0.25*AJ427+0.35*AL427</f>
        <v>0.0567550889884426</v>
      </c>
      <c r="AO427" s="54" t="n">
        <f aca="false">0.01*AD427/$AM$442</f>
        <v>0.000285029791764111</v>
      </c>
      <c r="AP427" s="53" t="n">
        <f aca="false">AO427*$J$442</f>
        <v>1869.53235147477</v>
      </c>
      <c r="AQ427" s="54" t="n">
        <f aca="false">0.15*AF427/$AM$442</f>
        <v>0.0110112495907671</v>
      </c>
      <c r="AR427" s="53" t="n">
        <f aca="false">AQ427*$J$442</f>
        <v>72223.63393206</v>
      </c>
      <c r="AS427" s="54" t="n">
        <f aca="false">0.24*AH427/$AM$442</f>
        <v>0.00374311864591321</v>
      </c>
      <c r="AT427" s="53" t="n">
        <f aca="false">AS427*$J$442</f>
        <v>24551.4034186805</v>
      </c>
      <c r="AU427" s="54" t="n">
        <f aca="false">0.25*AJ427/$AM$442</f>
        <v>0.00184460673438883</v>
      </c>
      <c r="AV427" s="53" t="n">
        <f aca="false">AU427*$J$442</f>
        <v>12098.9176055749</v>
      </c>
      <c r="AW427" s="54" t="n">
        <f aca="false">0.35*AL427/$AM$442</f>
        <v>0.00323091406086981</v>
      </c>
      <c r="AX427" s="53" t="n">
        <f aca="false">AW427*$J$442</f>
        <v>21191.8141056278</v>
      </c>
    </row>
    <row r="428" customFormat="false" ht="13.8" hidden="false" customHeight="false" outlineLevel="0" collapsed="false">
      <c r="A428" s="60" t="s">
        <v>33</v>
      </c>
      <c r="B428" s="53"/>
      <c r="C428" s="53"/>
      <c r="D428" s="53"/>
      <c r="E428" s="53"/>
      <c r="F428" s="53"/>
      <c r="G428" s="53"/>
      <c r="H428" s="53"/>
      <c r="I428" s="54" t="n">
        <f aca="false">AO428+AQ428+AS428+AU428+AW428</f>
        <v>0.0298283391340286</v>
      </c>
      <c r="J428" s="53" t="n">
        <f aca="false">ROUND(AP428+AR428+AT428+AV428+AX428,0)</f>
        <v>195646</v>
      </c>
      <c r="K428" s="54" t="n">
        <f aca="false">I428-DatosMinisterio!J428</f>
        <v>0</v>
      </c>
      <c r="L428" s="53" t="n">
        <f aca="false">J428-DatosMinisterio!K428</f>
        <v>0</v>
      </c>
      <c r="M428" s="54" t="n">
        <f aca="false">P461/P$475</f>
        <v>0.0205450392450767</v>
      </c>
      <c r="N428" s="53" t="n">
        <f aca="false">ROUND(N$442*M428,0)</f>
        <v>2560373</v>
      </c>
      <c r="O428" s="53" t="n">
        <f aca="false">N428-DatosMinisterio!L428</f>
        <v>0</v>
      </c>
      <c r="P428" s="55" t="n">
        <f aca="false">N428+J428</f>
        <v>2756019</v>
      </c>
      <c r="Q428" s="53" t="n">
        <f aca="false">P428-DatosMinisterio!M428</f>
        <v>0</v>
      </c>
      <c r="S428" s="55" t="n">
        <f aca="false">B428+DatosMinisterio!B428</f>
        <v>9001</v>
      </c>
      <c r="T428" s="55" t="n">
        <f aca="false">C428+DatosMinisterio!C428</f>
        <v>43</v>
      </c>
      <c r="U428" s="55" t="n">
        <f aca="false">D428+DatosMinisterio!D428</f>
        <v>386.886363636364</v>
      </c>
      <c r="V428" s="55" t="n">
        <f aca="false">E428+DatosMinisterio!E428</f>
        <v>244.818181818182</v>
      </c>
      <c r="W428" s="55" t="n">
        <f aca="false">F428+DatosMinisterio!F428</f>
        <v>16</v>
      </c>
      <c r="X428" s="55" t="n">
        <f aca="false">G428+DatosMinisterio!G428</f>
        <v>37</v>
      </c>
      <c r="Y428" s="55" t="n">
        <f aca="false">H428+DatosMinisterio!H428</f>
        <v>16</v>
      </c>
      <c r="Z428" s="55" t="n">
        <f aca="false">X428+0.33*Y428</f>
        <v>42.28</v>
      </c>
      <c r="AC428" s="61" t="n">
        <f aca="false">IF(T428&gt;0,S428/T428,0)</f>
        <v>209.325581395349</v>
      </c>
      <c r="AD428" s="62" t="n">
        <f aca="false">EXP((((AC428-AC$442)/AC$443+2)/4-1.9)^3)</f>
        <v>0.087039908122559</v>
      </c>
      <c r="AE428" s="63" t="n">
        <f aca="false">S428/U428</f>
        <v>23.2652293955237</v>
      </c>
      <c r="AF428" s="62" t="n">
        <f aca="false">EXP((((AE428-AE$442)/AE$443+2)/4-1.9)^3)</f>
        <v>0.145208503569875</v>
      </c>
      <c r="AG428" s="62" t="n">
        <f aca="false">V428/U428</f>
        <v>0.632790929918346</v>
      </c>
      <c r="AH428" s="62" t="n">
        <f aca="false">EXP((((AG428-AG$442)/AG$443+2)/4-1.9)^3)</f>
        <v>0.187802319201759</v>
      </c>
      <c r="AI428" s="62" t="n">
        <f aca="false">W428/U428</f>
        <v>0.0413558127239617</v>
      </c>
      <c r="AJ428" s="62" t="n">
        <f aca="false">EXP((((AI428-AI$442)/AI$443+2)/4-1.9)^3)</f>
        <v>0.0250429056959727</v>
      </c>
      <c r="AK428" s="62" t="n">
        <f aca="false">Z428/U428</f>
        <v>0.109282735123069</v>
      </c>
      <c r="AL428" s="62" t="n">
        <f aca="false">EXP((((AK428-AK$442)/AK$443+2)/4-1.9)^3)</f>
        <v>0.0290770144198797</v>
      </c>
      <c r="AM428" s="62" t="n">
        <f aca="false">0.01*AD428+0.15*AF428+0.24*AH428+0.25*AJ428+0.35*AL428</f>
        <v>0.0841619126960801</v>
      </c>
      <c r="AO428" s="54" t="n">
        <f aca="false">0.01*AD428/$AM$442</f>
        <v>0.000308483471264467</v>
      </c>
      <c r="AP428" s="53" t="n">
        <f aca="false">AO428*$J$442</f>
        <v>2023.36684125093</v>
      </c>
      <c r="AQ428" s="54" t="n">
        <f aca="false">0.15*AF428/$AM$442</f>
        <v>0.00771963531520731</v>
      </c>
      <c r="AR428" s="53" t="n">
        <f aca="false">AQ428*$J$442</f>
        <v>50633.682444364</v>
      </c>
      <c r="AS428" s="54" t="n">
        <f aca="false">0.24*AH428/$AM$442</f>
        <v>0.0159744409446666</v>
      </c>
      <c r="AT428" s="53" t="n">
        <f aca="false">AS428*$J$442</f>
        <v>104777.588188021</v>
      </c>
      <c r="AU428" s="54" t="n">
        <f aca="false">0.25*AJ428/$AM$442</f>
        <v>0.00221890241105393</v>
      </c>
      <c r="AV428" s="53" t="n">
        <f aca="false">AU428*$J$442</f>
        <v>14553.9517695884</v>
      </c>
      <c r="AW428" s="54" t="n">
        <f aca="false">0.35*AL428/$AM$442</f>
        <v>0.00360687699183628</v>
      </c>
      <c r="AX428" s="53" t="n">
        <f aca="false">AW428*$J$442</f>
        <v>23657.7839189825</v>
      </c>
    </row>
    <row r="429" customFormat="false" ht="13.8" hidden="false" customHeight="false" outlineLevel="0" collapsed="false">
      <c r="A429" s="60" t="s">
        <v>34</v>
      </c>
      <c r="B429" s="53"/>
      <c r="C429" s="53"/>
      <c r="D429" s="53"/>
      <c r="E429" s="53"/>
      <c r="F429" s="53"/>
      <c r="G429" s="53"/>
      <c r="H429" s="53"/>
      <c r="I429" s="54" t="n">
        <f aca="false">AO429+AQ429+AS429+AU429+AW429</f>
        <v>0.0313793733108836</v>
      </c>
      <c r="J429" s="53" t="n">
        <f aca="false">ROUND(AP429+AR429+AT429+AV429+AX429,0)</f>
        <v>205820</v>
      </c>
      <c r="K429" s="54" t="n">
        <f aca="false">I429-DatosMinisterio!J429</f>
        <v>-2.56739074444567E-016</v>
      </c>
      <c r="L429" s="53" t="n">
        <f aca="false">J429-DatosMinisterio!K429</f>
        <v>0</v>
      </c>
      <c r="M429" s="54" t="n">
        <f aca="false">P462/P$475</f>
        <v>0.0214116460447469</v>
      </c>
      <c r="N429" s="53" t="n">
        <f aca="false">ROUND(N$442*M429,0)</f>
        <v>2668372</v>
      </c>
      <c r="O429" s="53" t="n">
        <f aca="false">N429-DatosMinisterio!L429</f>
        <v>0</v>
      </c>
      <c r="P429" s="55" t="n">
        <f aca="false">N429+J429</f>
        <v>2874192</v>
      </c>
      <c r="Q429" s="53" t="n">
        <f aca="false">P429-DatosMinisterio!M429</f>
        <v>0</v>
      </c>
      <c r="S429" s="55" t="n">
        <f aca="false">B429+DatosMinisterio!B429</f>
        <v>6472</v>
      </c>
      <c r="T429" s="55" t="n">
        <f aca="false">C429+DatosMinisterio!C429</f>
        <v>42</v>
      </c>
      <c r="U429" s="55" t="n">
        <f aca="false">D429+DatosMinisterio!D429</f>
        <v>426.727272727273</v>
      </c>
      <c r="V429" s="55" t="n">
        <f aca="false">E429+DatosMinisterio!E429</f>
        <v>252.454545454545</v>
      </c>
      <c r="W429" s="55" t="n">
        <f aca="false">F429+DatosMinisterio!F429</f>
        <v>46</v>
      </c>
      <c r="X429" s="55" t="n">
        <f aca="false">G429+DatosMinisterio!G429</f>
        <v>71</v>
      </c>
      <c r="Y429" s="55" t="n">
        <f aca="false">H429+DatosMinisterio!H429</f>
        <v>49</v>
      </c>
      <c r="Z429" s="55" t="n">
        <f aca="false">X429+0.33*Y429</f>
        <v>87.17</v>
      </c>
      <c r="AC429" s="61" t="n">
        <f aca="false">IF(T429&gt;0,S429/T429,0)</f>
        <v>154.095238095238</v>
      </c>
      <c r="AD429" s="62" t="n">
        <f aca="false">EXP((((AC429-AC$442)/AC$443+2)/4-1.9)^3)</f>
        <v>0.0332981690875485</v>
      </c>
      <c r="AE429" s="63" t="n">
        <f aca="false">S429/U429</f>
        <v>15.1665956540264</v>
      </c>
      <c r="AF429" s="62" t="n">
        <f aca="false">EXP((((AE429-AE$442)/AE$443+2)/4-1.9)^3)</f>
        <v>0.0138370757683349</v>
      </c>
      <c r="AG429" s="62" t="n">
        <f aca="false">V429/U429</f>
        <v>0.591606305922453</v>
      </c>
      <c r="AH429" s="62" t="n">
        <f aca="false">EXP((((AG429-AG$442)/AG$443+2)/4-1.9)^3)</f>
        <v>0.133398996003896</v>
      </c>
      <c r="AI429" s="62" t="n">
        <f aca="false">W429/U429</f>
        <v>0.107797187899446</v>
      </c>
      <c r="AJ429" s="62" t="n">
        <f aca="false">EXP((((AI429-AI$442)/AI$443+2)/4-1.9)^3)</f>
        <v>0.112412277870927</v>
      </c>
      <c r="AK429" s="62" t="n">
        <f aca="false">Z429/U429</f>
        <v>0.20427567106945</v>
      </c>
      <c r="AL429" s="62" t="n">
        <f aca="false">EXP((((AK429-AK$442)/AK$443+2)/4-1.9)^3)</f>
        <v>0.0743167121678719</v>
      </c>
      <c r="AM429" s="62" t="n">
        <f aca="false">0.01*AD429+0.15*AF429+0.24*AH429+0.25*AJ429+0.35*AL429</f>
        <v>0.0885382208235477</v>
      </c>
      <c r="AO429" s="54" t="n">
        <f aca="false">0.01*AD429/$AM$442</f>
        <v>0.000118014081223689</v>
      </c>
      <c r="AP429" s="53" t="n">
        <f aca="false">AO429*$J$442</f>
        <v>774.063445830433</v>
      </c>
      <c r="AQ429" s="54" t="n">
        <f aca="false">0.15*AF429/$AM$442</f>
        <v>0.00073561242030868</v>
      </c>
      <c r="AR429" s="53" t="n">
        <f aca="false">AQ429*$J$442</f>
        <v>4824.938506961</v>
      </c>
      <c r="AS429" s="54" t="n">
        <f aca="false">0.24*AH429/$AM$442</f>
        <v>0.0113469013204928</v>
      </c>
      <c r="AT429" s="53" t="n">
        <f aca="false">AS429*$J$442</f>
        <v>74425.1994725139</v>
      </c>
      <c r="AU429" s="54" t="n">
        <f aca="false">0.25*AJ429/$AM$442</f>
        <v>0.00996018103602003</v>
      </c>
      <c r="AV429" s="53" t="n">
        <f aca="false">AU429*$J$442</f>
        <v>65329.5943491951</v>
      </c>
      <c r="AW429" s="54" t="n">
        <f aca="false">0.35*AL429/$AM$442</f>
        <v>0.00921866445283845</v>
      </c>
      <c r="AX429" s="53" t="n">
        <f aca="false">AW429*$J$442</f>
        <v>60465.9299833302</v>
      </c>
    </row>
    <row r="430" customFormat="false" ht="13.8" hidden="false" customHeight="false" outlineLevel="0" collapsed="false">
      <c r="A430" s="60" t="s">
        <v>35</v>
      </c>
      <c r="B430" s="53"/>
      <c r="C430" s="53"/>
      <c r="D430" s="53"/>
      <c r="E430" s="53"/>
      <c r="F430" s="53"/>
      <c r="G430" s="53"/>
      <c r="H430" s="53"/>
      <c r="I430" s="54" t="n">
        <f aca="false">AO430+AQ430+AS430+AU430+AW430</f>
        <v>0.0085295671083408</v>
      </c>
      <c r="J430" s="53" t="n">
        <f aca="false">ROUND(AP430+AR430+AT430+AV430+AX430,0)</f>
        <v>55946</v>
      </c>
      <c r="K430" s="54" t="n">
        <f aca="false">I430-DatosMinisterio!J430</f>
        <v>0</v>
      </c>
      <c r="L430" s="53" t="n">
        <f aca="false">J430-DatosMinisterio!K430</f>
        <v>0</v>
      </c>
      <c r="M430" s="54" t="n">
        <f aca="false">P463/P$475</f>
        <v>0.0103805877599574</v>
      </c>
      <c r="N430" s="53" t="n">
        <f aca="false">ROUND(N$442*M430,0)</f>
        <v>1293654</v>
      </c>
      <c r="O430" s="53" t="n">
        <f aca="false">N430-DatosMinisterio!L430</f>
        <v>0</v>
      </c>
      <c r="P430" s="55" t="n">
        <f aca="false">N430+J430</f>
        <v>1349600</v>
      </c>
      <c r="Q430" s="53" t="n">
        <f aca="false">P430-DatosMinisterio!M430</f>
        <v>0</v>
      </c>
      <c r="S430" s="55" t="n">
        <f aca="false">B430+DatosMinisterio!B430</f>
        <v>3448</v>
      </c>
      <c r="T430" s="55" t="n">
        <f aca="false">C430+DatosMinisterio!C430</f>
        <v>63</v>
      </c>
      <c r="U430" s="55" t="n">
        <f aca="false">D430+DatosMinisterio!D430</f>
        <v>200.116306818182</v>
      </c>
      <c r="V430" s="55" t="n">
        <f aca="false">E430+DatosMinisterio!E430</f>
        <v>47.3136363636364</v>
      </c>
      <c r="W430" s="55" t="n">
        <f aca="false">F430+DatosMinisterio!F430</f>
        <v>12</v>
      </c>
      <c r="X430" s="55" t="n">
        <f aca="false">G430+DatosMinisterio!G430</f>
        <v>18</v>
      </c>
      <c r="Y430" s="55" t="n">
        <f aca="false">H430+DatosMinisterio!H430</f>
        <v>8</v>
      </c>
      <c r="Z430" s="55" t="n">
        <f aca="false">X430+0.33*Y430</f>
        <v>20.64</v>
      </c>
      <c r="AC430" s="61" t="n">
        <f aca="false">IF(T430&gt;0,S430/T430,0)</f>
        <v>54.7301587301587</v>
      </c>
      <c r="AD430" s="62" t="n">
        <f aca="false">EXP((((AC430-AC$442)/AC$443+2)/4-1.9)^3)</f>
        <v>0.00331139814346595</v>
      </c>
      <c r="AE430" s="63" t="n">
        <f aca="false">S430/U430</f>
        <v>17.2299801791401</v>
      </c>
      <c r="AF430" s="62" t="n">
        <f aca="false">EXP((((AE430-AE$442)/AE$443+2)/4-1.9)^3)</f>
        <v>0.0283887939998191</v>
      </c>
      <c r="AG430" s="62" t="n">
        <f aca="false">V430/U430</f>
        <v>0.23643068931221</v>
      </c>
      <c r="AH430" s="62" t="n">
        <f aca="false">EXP((((AG430-AG$442)/AG$443+2)/4-1.9)^3)</f>
        <v>0.000862312275162074</v>
      </c>
      <c r="AI430" s="62" t="n">
        <f aca="false">W430/U430</f>
        <v>0.0599651282336663</v>
      </c>
      <c r="AJ430" s="62" t="n">
        <f aca="false">EXP((((AI430-AI$442)/AI$443+2)/4-1.9)^3)</f>
        <v>0.0402193618176875</v>
      </c>
      <c r="AK430" s="62" t="n">
        <f aca="false">Z430/U430</f>
        <v>0.103140020561906</v>
      </c>
      <c r="AL430" s="62" t="n">
        <f aca="false">EXP((((AK430-AK$442)/AK$443+2)/4-1.9)^3)</f>
        <v>0.027180867580832</v>
      </c>
      <c r="AM430" s="62" t="n">
        <f aca="false">0.01*AD430+0.15*AF430+0.24*AH430+0.25*AJ430+0.35*AL430</f>
        <v>0.0240665321351595</v>
      </c>
      <c r="AO430" s="54" t="n">
        <f aca="false">0.01*AD430/$AM$442</f>
        <v>1.17361290478009E-005</v>
      </c>
      <c r="AP430" s="53" t="n">
        <f aca="false">AO430*$J$442</f>
        <v>76.9781741064629</v>
      </c>
      <c r="AQ430" s="54" t="n">
        <f aca="false">0.15*AF430/$AM$442</f>
        <v>0.00150921696270834</v>
      </c>
      <c r="AR430" s="53" t="n">
        <f aca="false">AQ430*$J$442</f>
        <v>9899.07026811011</v>
      </c>
      <c r="AS430" s="54" t="n">
        <f aca="false">0.24*AH430/$AM$442</f>
        <v>7.33481704272193E-005</v>
      </c>
      <c r="AT430" s="53" t="n">
        <f aca="false">AS430*$J$442</f>
        <v>481.096297641254</v>
      </c>
      <c r="AU430" s="54" t="n">
        <f aca="false">0.25*AJ430/$AM$442</f>
        <v>0.00356359761090619</v>
      </c>
      <c r="AV430" s="53" t="n">
        <f aca="false">AU430*$J$442</f>
        <v>23373.9111269497</v>
      </c>
      <c r="AW430" s="54" t="n">
        <f aca="false">0.35*AL430/$AM$442</f>
        <v>0.00337166823525126</v>
      </c>
      <c r="AX430" s="53" t="n">
        <f aca="false">AW430*$J$442</f>
        <v>22115.0315734671</v>
      </c>
    </row>
    <row r="431" customFormat="false" ht="13.8" hidden="false" customHeight="false" outlineLevel="0" collapsed="false">
      <c r="A431" s="60" t="s">
        <v>36</v>
      </c>
      <c r="B431" s="53"/>
      <c r="C431" s="53"/>
      <c r="D431" s="53"/>
      <c r="E431" s="53"/>
      <c r="F431" s="53"/>
      <c r="G431" s="53"/>
      <c r="H431" s="53"/>
      <c r="I431" s="54" t="n">
        <f aca="false">AO431+AQ431+AS431+AU431+AW431</f>
        <v>0.0921634936413679</v>
      </c>
      <c r="J431" s="53" t="n">
        <f aca="false">ROUND(AP431+AR431+AT431+AV431+AX431,0)</f>
        <v>604507</v>
      </c>
      <c r="K431" s="54" t="n">
        <f aca="false">I431-DatosMinisterio!J431</f>
        <v>-7.35522753814166E-016</v>
      </c>
      <c r="L431" s="53" t="n">
        <f aca="false">J431-DatosMinisterio!K431</f>
        <v>0</v>
      </c>
      <c r="M431" s="54" t="n">
        <f aca="false">P464/P$475</f>
        <v>0.0548895602552942</v>
      </c>
      <c r="N431" s="53" t="n">
        <f aca="false">ROUND(N$442*M431,0)</f>
        <v>6840472</v>
      </c>
      <c r="O431" s="53" t="n">
        <f aca="false">N431-DatosMinisterio!L431</f>
        <v>0</v>
      </c>
      <c r="P431" s="55" t="n">
        <f aca="false">N431+J431</f>
        <v>7444979</v>
      </c>
      <c r="Q431" s="53" t="n">
        <f aca="false">P431-DatosMinisterio!M431</f>
        <v>0</v>
      </c>
      <c r="S431" s="55" t="n">
        <f aca="false">B431+DatosMinisterio!B431</f>
        <v>6125</v>
      </c>
      <c r="T431" s="55" t="n">
        <f aca="false">C431+DatosMinisterio!C431</f>
        <v>24</v>
      </c>
      <c r="U431" s="55" t="n">
        <f aca="false">D431+DatosMinisterio!D431</f>
        <v>286.545454545455</v>
      </c>
      <c r="V431" s="55" t="n">
        <f aca="false">E431+DatosMinisterio!E431</f>
        <v>245.545454545454</v>
      </c>
      <c r="W431" s="55" t="n">
        <f aca="false">F431+DatosMinisterio!F431</f>
        <v>32</v>
      </c>
      <c r="X431" s="55" t="n">
        <f aca="false">G431+DatosMinisterio!G431</f>
        <v>76</v>
      </c>
      <c r="Y431" s="55" t="n">
        <f aca="false">H431+DatosMinisterio!H431</f>
        <v>46</v>
      </c>
      <c r="Z431" s="55" t="n">
        <f aca="false">X431+0.33*Y431</f>
        <v>91.18</v>
      </c>
      <c r="AC431" s="61" t="n">
        <f aca="false">IF(T431&gt;0,S431/T431,0)</f>
        <v>255.208333333333</v>
      </c>
      <c r="AD431" s="62" t="n">
        <f aca="false">EXP((((AC431-AC$442)/AC$443+2)/4-1.9)^3)</f>
        <v>0.165866231356473</v>
      </c>
      <c r="AE431" s="63" t="n">
        <f aca="false">S431/U431</f>
        <v>21.3753172588832</v>
      </c>
      <c r="AF431" s="62" t="n">
        <f aca="false">EXP((((AE431-AE$442)/AE$443+2)/4-1.9)^3)</f>
        <v>0.0934466559578421</v>
      </c>
      <c r="AG431" s="62" t="n">
        <f aca="false">V431/U431</f>
        <v>0.856916243654819</v>
      </c>
      <c r="AH431" s="62" t="n">
        <f aca="false">EXP((((AG431-AG$442)/AG$443+2)/4-1.9)^3)</f>
        <v>0.629397270277719</v>
      </c>
      <c r="AI431" s="62" t="n">
        <f aca="false">W431/U431</f>
        <v>0.111675126903553</v>
      </c>
      <c r="AJ431" s="62" t="n">
        <f aca="false">EXP((((AI431-AI$442)/AI$443+2)/4-1.9)^3)</f>
        <v>0.120813394353093</v>
      </c>
      <c r="AK431" s="62" t="n">
        <f aca="false">Z431/U431</f>
        <v>0.318204314720812</v>
      </c>
      <c r="AL431" s="62" t="n">
        <f aca="false">EXP((((AK431-AK$442)/AK$443+2)/4-1.9)^3)</f>
        <v>0.180310906355782</v>
      </c>
      <c r="AM431" s="62" t="n">
        <f aca="false">0.01*AD431+0.15*AF431+0.24*AH431+0.25*AJ431+0.35*AL431</f>
        <v>0.260043171386691</v>
      </c>
      <c r="AO431" s="54" t="n">
        <f aca="false">0.01*AD431/$AM$442</f>
        <v>0.000587856673083258</v>
      </c>
      <c r="AP431" s="53" t="n">
        <f aca="false">AO431*$J$442</f>
        <v>3855.79718371692</v>
      </c>
      <c r="AQ431" s="54" t="n">
        <f aca="false">0.15*AF431/$AM$442</f>
        <v>0.00496785028208116</v>
      </c>
      <c r="AR431" s="53" t="n">
        <f aca="false">AQ431*$J$442</f>
        <v>32584.512524642</v>
      </c>
      <c r="AS431" s="54" t="n">
        <f aca="false">0.24*AH431/$AM$442</f>
        <v>0.0535364502819815</v>
      </c>
      <c r="AT431" s="53" t="n">
        <f aca="false">AS431*$J$442</f>
        <v>351149.699706189</v>
      </c>
      <c r="AU431" s="54" t="n">
        <f aca="false">0.25*AJ431/$AM$442</f>
        <v>0.0107045538274258</v>
      </c>
      <c r="AV431" s="53" t="n">
        <f aca="false">AU431*$J$442</f>
        <v>70211.9928047305</v>
      </c>
      <c r="AW431" s="54" t="n">
        <f aca="false">0.35*AL431/$AM$442</f>
        <v>0.0223667825767961</v>
      </c>
      <c r="AX431" s="53" t="n">
        <f aca="false">AW431*$J$442</f>
        <v>146705.449163464</v>
      </c>
    </row>
    <row r="432" customFormat="false" ht="13.8" hidden="false" customHeight="false" outlineLevel="0" collapsed="false">
      <c r="A432" s="60" t="s">
        <v>37</v>
      </c>
      <c r="B432" s="53"/>
      <c r="C432" s="53"/>
      <c r="D432" s="53"/>
      <c r="E432" s="53"/>
      <c r="F432" s="53"/>
      <c r="G432" s="53"/>
      <c r="H432" s="53"/>
      <c r="I432" s="54" t="n">
        <f aca="false">AO432+AQ432+AS432+AU432+AW432</f>
        <v>0.00398817191442502</v>
      </c>
      <c r="J432" s="53" t="n">
        <f aca="false">ROUND(AP432+AR432+AT432+AV432+AX432,0)</f>
        <v>26159</v>
      </c>
      <c r="K432" s="54" t="n">
        <f aca="false">I432-DatosMinisterio!J432</f>
        <v>0</v>
      </c>
      <c r="L432" s="53" t="n">
        <f aca="false">J432-DatosMinisterio!K432</f>
        <v>0</v>
      </c>
      <c r="M432" s="54" t="n">
        <f aca="false">P465/P$475</f>
        <v>0.0100458425992366</v>
      </c>
      <c r="N432" s="53" t="n">
        <f aca="false">ROUND(N$442*M432,0)</f>
        <v>1251938</v>
      </c>
      <c r="O432" s="53" t="n">
        <f aca="false">N432-DatosMinisterio!L432</f>
        <v>0</v>
      </c>
      <c r="P432" s="55" t="n">
        <f aca="false">N432+J432</f>
        <v>1278097</v>
      </c>
      <c r="Q432" s="53" t="n">
        <f aca="false">P432-DatosMinisterio!M432</f>
        <v>0</v>
      </c>
      <c r="S432" s="55" t="n">
        <f aca="false">B432+DatosMinisterio!B432</f>
        <v>2762</v>
      </c>
      <c r="T432" s="55" t="n">
        <f aca="false">C432+DatosMinisterio!C432</f>
        <v>35</v>
      </c>
      <c r="U432" s="55" t="n">
        <f aca="false">D432+DatosMinisterio!D432</f>
        <v>176.75</v>
      </c>
      <c r="V432" s="55" t="n">
        <f aca="false">E432+DatosMinisterio!E432</f>
        <v>56.8863636363636</v>
      </c>
      <c r="W432" s="55" t="n">
        <f aca="false">F432+DatosMinisterio!F432</f>
        <v>4</v>
      </c>
      <c r="X432" s="55" t="n">
        <f aca="false">G432+DatosMinisterio!G432</f>
        <v>5</v>
      </c>
      <c r="Y432" s="55" t="n">
        <f aca="false">H432+DatosMinisterio!H432</f>
        <v>1</v>
      </c>
      <c r="Z432" s="55" t="n">
        <f aca="false">X432+0.33*Y432</f>
        <v>5.33</v>
      </c>
      <c r="AC432" s="61" t="n">
        <f aca="false">IF(T432&gt;0,S432/T432,0)</f>
        <v>78.9142857142857</v>
      </c>
      <c r="AD432" s="62" t="n">
        <f aca="false">EXP((((AC432-AC$442)/AC$443+2)/4-1.9)^3)</f>
        <v>0.00625399933782885</v>
      </c>
      <c r="AE432" s="63" t="n">
        <f aca="false">S432/U432</f>
        <v>15.6265912305516</v>
      </c>
      <c r="AF432" s="62" t="n">
        <f aca="false">EXP((((AE432-AE$442)/AE$443+2)/4-1.9)^3)</f>
        <v>0.0163663243060662</v>
      </c>
      <c r="AG432" s="62" t="n">
        <f aca="false">V432/U432</f>
        <v>0.321846470361322</v>
      </c>
      <c r="AH432" s="62" t="n">
        <f aca="false">EXP((((AG432-AG$442)/AG$443+2)/4-1.9)^3)</f>
        <v>0.00426989669326981</v>
      </c>
      <c r="AI432" s="62" t="n">
        <f aca="false">W432/U432</f>
        <v>0.0226308345120226</v>
      </c>
      <c r="AJ432" s="62" t="n">
        <f aca="false">EXP((((AI432-AI$442)/AI$443+2)/4-1.9)^3)</f>
        <v>0.0148656481247808</v>
      </c>
      <c r="AK432" s="62" t="n">
        <f aca="false">Z432/U432</f>
        <v>0.0301555869872702</v>
      </c>
      <c r="AL432" s="62" t="n">
        <f aca="false">EXP((((AK432-AK$442)/AK$443+2)/4-1.9)^3)</f>
        <v>0.0114117680624125</v>
      </c>
      <c r="AM432" s="62" t="n">
        <f aca="false">0.01*AD432+0.15*AF432+0.24*AH432+0.25*AJ432+0.35*AL432</f>
        <v>0.0112527946987125</v>
      </c>
      <c r="AO432" s="54" t="n">
        <f aca="false">0.01*AD432/$AM$442</f>
        <v>2.21651822322994E-005</v>
      </c>
      <c r="AP432" s="53" t="n">
        <f aca="false">AO432*$J$442</f>
        <v>145.383136980684</v>
      </c>
      <c r="AQ432" s="54" t="n">
        <f aca="false">0.15*AF432/$AM$442</f>
        <v>0.000870073390932288</v>
      </c>
      <c r="AR432" s="53" t="n">
        <f aca="false">AQ432*$J$442</f>
        <v>5706.87836677598</v>
      </c>
      <c r="AS432" s="54" t="n">
        <f aca="false">0.24*AH432/$AM$442</f>
        <v>0.000363196859636156</v>
      </c>
      <c r="AT432" s="53" t="n">
        <f aca="false">AS432*$J$442</f>
        <v>2382.23616851174</v>
      </c>
      <c r="AU432" s="54" t="n">
        <f aca="false">0.25*AJ432/$AM$442</f>
        <v>0.00131715635822804</v>
      </c>
      <c r="AV432" s="53" t="n">
        <f aca="false">AU432*$J$442</f>
        <v>8639.32997465727</v>
      </c>
      <c r="AW432" s="54" t="n">
        <f aca="false">0.35*AL432/$AM$442</f>
        <v>0.00141558012339624</v>
      </c>
      <c r="AX432" s="53" t="n">
        <f aca="false">AW432*$J$442</f>
        <v>9284.89902902543</v>
      </c>
    </row>
    <row r="433" customFormat="false" ht="13.8" hidden="false" customHeight="false" outlineLevel="0" collapsed="false">
      <c r="A433" s="60" t="s">
        <v>38</v>
      </c>
      <c r="B433" s="53"/>
      <c r="C433" s="53"/>
      <c r="D433" s="53"/>
      <c r="E433" s="53"/>
      <c r="F433" s="53"/>
      <c r="G433" s="53"/>
      <c r="H433" s="53"/>
      <c r="I433" s="54" t="n">
        <f aca="false">AO433+AQ433+AS433+AU433+AW433</f>
        <v>0.0477574532317974</v>
      </c>
      <c r="J433" s="53" t="n">
        <f aca="false">ROUND(AP433+AR433+AT433+AV433+AX433,0)</f>
        <v>313245</v>
      </c>
      <c r="K433" s="54" t="n">
        <f aca="false">I433-DatosMinisterio!J433</f>
        <v>4.57966997657877E-016</v>
      </c>
      <c r="L433" s="53" t="n">
        <f aca="false">J433-DatosMinisterio!K433</f>
        <v>0</v>
      </c>
      <c r="M433" s="54" t="n">
        <f aca="false">P466/P$475</f>
        <v>0.0361938661954538</v>
      </c>
      <c r="N433" s="53" t="n">
        <f aca="false">ROUND(N$442*M433,0)</f>
        <v>4510568</v>
      </c>
      <c r="O433" s="53" t="n">
        <f aca="false">N433-DatosMinisterio!L433</f>
        <v>0</v>
      </c>
      <c r="P433" s="55" t="n">
        <f aca="false">N433+J433</f>
        <v>4823813</v>
      </c>
      <c r="Q433" s="53" t="n">
        <f aca="false">P433-DatosMinisterio!M433</f>
        <v>0</v>
      </c>
      <c r="S433" s="55" t="n">
        <f aca="false">B433+DatosMinisterio!B433</f>
        <v>7803</v>
      </c>
      <c r="T433" s="55" t="n">
        <f aca="false">C433+DatosMinisterio!C433</f>
        <v>60</v>
      </c>
      <c r="U433" s="55" t="n">
        <f aca="false">D433+DatosMinisterio!D433</f>
        <v>270.113636363636</v>
      </c>
      <c r="V433" s="55" t="n">
        <f aca="false">E433+DatosMinisterio!E433</f>
        <v>175.977272727273</v>
      </c>
      <c r="W433" s="55" t="n">
        <f aca="false">F433+DatosMinisterio!F433</f>
        <v>12</v>
      </c>
      <c r="X433" s="55" t="n">
        <f aca="false">G433+DatosMinisterio!G433</f>
        <v>36</v>
      </c>
      <c r="Y433" s="55" t="n">
        <f aca="false">H433+DatosMinisterio!H433</f>
        <v>24</v>
      </c>
      <c r="Z433" s="55" t="n">
        <f aca="false">X433+0.33*Y433</f>
        <v>43.92</v>
      </c>
      <c r="AC433" s="61" t="n">
        <f aca="false">IF(T433&gt;0,S433/T433,0)</f>
        <v>130.05</v>
      </c>
      <c r="AD433" s="62" t="n">
        <f aca="false">EXP((((AC433-AC$442)/AC$443+2)/4-1.9)^3)</f>
        <v>0.0204627306198445</v>
      </c>
      <c r="AE433" s="63" t="n">
        <f aca="false">S433/U433</f>
        <v>28.887841817417</v>
      </c>
      <c r="AF433" s="62" t="n">
        <f aca="false">EXP((((AE433-AE$442)/AE$443+2)/4-1.9)^3)</f>
        <v>0.387873678129076</v>
      </c>
      <c r="AG433" s="62" t="n">
        <f aca="false">V433/U433</f>
        <v>0.651493479175433</v>
      </c>
      <c r="AH433" s="62" t="n">
        <f aca="false">EXP((((AG433-AG$442)/AG$443+2)/4-1.9)^3)</f>
        <v>0.216370597598444</v>
      </c>
      <c r="AI433" s="62" t="n">
        <f aca="false">W433/U433</f>
        <v>0.0444257467395878</v>
      </c>
      <c r="AJ433" s="62" t="n">
        <f aca="false">EXP((((AI433-AI$442)/AI$443+2)/4-1.9)^3)</f>
        <v>0.0271601623292707</v>
      </c>
      <c r="AK433" s="62" t="n">
        <f aca="false">Z433/U433</f>
        <v>0.162598233066891</v>
      </c>
      <c r="AL433" s="62" t="n">
        <f aca="false">EXP((((AK433-AK$442)/AK$443+2)/4-1.9)^3)</f>
        <v>0.0504142821109895</v>
      </c>
      <c r="AM433" s="62" t="n">
        <f aca="false">0.01*AD433+0.15*AF433+0.24*AH433+0.25*AJ433+0.35*AL433</f>
        <v>0.13474966177035</v>
      </c>
      <c r="AO433" s="54" t="n">
        <f aca="false">0.01*AD433/$AM$442</f>
        <v>7.25232173300431E-005</v>
      </c>
      <c r="AP433" s="53" t="n">
        <f aca="false">AO433*$J$442</f>
        <v>475.685366755487</v>
      </c>
      <c r="AQ433" s="54" t="n">
        <f aca="false">0.15*AF433/$AM$442</f>
        <v>0.0206203030119632</v>
      </c>
      <c r="AR433" s="53" t="n">
        <f aca="false">AQ433*$J$442</f>
        <v>135250.155218799</v>
      </c>
      <c r="AS433" s="54" t="n">
        <f aca="false">0.24*AH433/$AM$442</f>
        <v>0.0184044550045481</v>
      </c>
      <c r="AT433" s="53" t="n">
        <f aca="false">AS433*$J$442</f>
        <v>120716.237517867</v>
      </c>
      <c r="AU433" s="54" t="n">
        <f aca="false">0.25*AJ433/$AM$442</f>
        <v>0.00240649988498446</v>
      </c>
      <c r="AV433" s="53" t="n">
        <f aca="false">AU433*$J$442</f>
        <v>15784.4180461042</v>
      </c>
      <c r="AW433" s="54" t="n">
        <f aca="false">0.35*AL433/$AM$442</f>
        <v>0.00625367211297147</v>
      </c>
      <c r="AX433" s="53" t="n">
        <f aca="false">AW433*$J$442</f>
        <v>41018.3169217325</v>
      </c>
    </row>
    <row r="434" customFormat="false" ht="13.8" hidden="false" customHeight="false" outlineLevel="0" collapsed="false">
      <c r="A434" s="60" t="s">
        <v>39</v>
      </c>
      <c r="B434" s="53"/>
      <c r="C434" s="53"/>
      <c r="D434" s="53"/>
      <c r="E434" s="53"/>
      <c r="F434" s="53"/>
      <c r="G434" s="53"/>
      <c r="H434" s="53"/>
      <c r="I434" s="54" t="n">
        <f aca="false">AO434+AQ434+AS434+AU434+AW434</f>
        <v>0.00408863247018811</v>
      </c>
      <c r="J434" s="53" t="n">
        <f aca="false">ROUND(AP434+AR434+AT434+AV434+AX434,0)</f>
        <v>26818</v>
      </c>
      <c r="K434" s="54" t="n">
        <f aca="false">I434-DatosMinisterio!J434</f>
        <v>0</v>
      </c>
      <c r="L434" s="53" t="n">
        <f aca="false">J434-DatosMinisterio!K434</f>
        <v>0</v>
      </c>
      <c r="M434" s="54" t="n">
        <f aca="false">P467/P$475</f>
        <v>0.0134858751444392</v>
      </c>
      <c r="N434" s="53" t="n">
        <f aca="false">ROUND(N$442*M434,0)</f>
        <v>1680643</v>
      </c>
      <c r="O434" s="53" t="n">
        <f aca="false">N434-DatosMinisterio!L434</f>
        <v>0</v>
      </c>
      <c r="P434" s="55" t="n">
        <f aca="false">N434+J434</f>
        <v>1707461</v>
      </c>
      <c r="Q434" s="53" t="n">
        <f aca="false">P434-DatosMinisterio!M434</f>
        <v>0</v>
      </c>
      <c r="S434" s="55" t="n">
        <f aca="false">B434+DatosMinisterio!B434</f>
        <v>6814</v>
      </c>
      <c r="T434" s="55" t="n">
        <f aca="false">C434+DatosMinisterio!C434</f>
        <v>64</v>
      </c>
      <c r="U434" s="55" t="n">
        <f aca="false">D434+DatosMinisterio!D434</f>
        <v>549.590909090909</v>
      </c>
      <c r="V434" s="55" t="n">
        <f aca="false">E434+DatosMinisterio!E434</f>
        <v>196.227272727273</v>
      </c>
      <c r="W434" s="55" t="n">
        <f aca="false">F434+DatosMinisterio!F434</f>
        <v>16</v>
      </c>
      <c r="X434" s="55" t="n">
        <f aca="false">G434+DatosMinisterio!G434</f>
        <v>19</v>
      </c>
      <c r="Y434" s="55" t="n">
        <f aca="false">H434+DatosMinisterio!H434</f>
        <v>6</v>
      </c>
      <c r="Z434" s="55" t="n">
        <f aca="false">X434+0.33*Y434</f>
        <v>20.98</v>
      </c>
      <c r="AC434" s="61" t="n">
        <f aca="false">IF(T434&gt;0,S434/T434,0)</f>
        <v>106.46875</v>
      </c>
      <c r="AD434" s="62" t="n">
        <f aca="false">EXP((((AC434-AC$442)/AC$443+2)/4-1.9)^3)</f>
        <v>0.0121584279267292</v>
      </c>
      <c r="AE434" s="63" t="n">
        <f aca="false">S434/U434</f>
        <v>12.3983127946406</v>
      </c>
      <c r="AF434" s="62" t="n">
        <f aca="false">EXP((((AE434-AE$442)/AE$443+2)/4-1.9)^3)</f>
        <v>0.0045712185567312</v>
      </c>
      <c r="AG434" s="62" t="n">
        <f aca="false">V434/U434</f>
        <v>0.35704242825242</v>
      </c>
      <c r="AH434" s="62" t="n">
        <f aca="false">EXP((((AG434-AG$442)/AG$443+2)/4-1.9)^3)</f>
        <v>0.00763820643617488</v>
      </c>
      <c r="AI434" s="62" t="n">
        <f aca="false">W434/U434</f>
        <v>0.0291125630634356</v>
      </c>
      <c r="AJ434" s="62" t="n">
        <f aca="false">EXP((((AI434-AI$442)/AI$443+2)/4-1.9)^3)</f>
        <v>0.0179000042114401</v>
      </c>
      <c r="AK434" s="62" t="n">
        <f aca="false">Z434/U434</f>
        <v>0.03817384831693</v>
      </c>
      <c r="AL434" s="62" t="n">
        <f aca="false">EXP((((AK434-AK$442)/AK$443+2)/4-1.9)^3)</f>
        <v>0.0126308877694925</v>
      </c>
      <c r="AM434" s="62" t="n">
        <f aca="false">0.01*AD434+0.15*AF434+0.24*AH434+0.25*AJ434+0.35*AL434</f>
        <v>0.0115362483796413</v>
      </c>
      <c r="AO434" s="54" t="n">
        <f aca="false">0.01*AD434/$AM$442</f>
        <v>4.30914293553137E-005</v>
      </c>
      <c r="AP434" s="53" t="n">
        <f aca="false">AO434*$J$442</f>
        <v>282.640003181563</v>
      </c>
      <c r="AQ434" s="54" t="n">
        <f aca="false">0.15*AF434/$AM$442</f>
        <v>0.000243017036444373</v>
      </c>
      <c r="AR434" s="53" t="n">
        <f aca="false">AQ434*$J$442</f>
        <v>1593.96745435045</v>
      </c>
      <c r="AS434" s="54" t="n">
        <f aca="false">0.24*AH434/$AM$442</f>
        <v>0.000649704850059728</v>
      </c>
      <c r="AT434" s="53" t="n">
        <f aca="false">AS434*$J$442</f>
        <v>4261.46413881521</v>
      </c>
      <c r="AU434" s="54" t="n">
        <f aca="false">0.25*AJ434/$AM$442</f>
        <v>0.00158601254122949</v>
      </c>
      <c r="AV434" s="53" t="n">
        <f aca="false">AU434*$J$442</f>
        <v>10402.7783808899</v>
      </c>
      <c r="AW434" s="54" t="n">
        <f aca="false">0.35*AL434/$AM$442</f>
        <v>0.00156680661309921</v>
      </c>
      <c r="AX434" s="53" t="n">
        <f aca="false">AW434*$J$442</f>
        <v>10276.8052194269</v>
      </c>
    </row>
    <row r="435" customFormat="false" ht="13.8" hidden="false" customHeight="false" outlineLevel="0" collapsed="false">
      <c r="A435" s="60" t="s">
        <v>40</v>
      </c>
      <c r="B435" s="53"/>
      <c r="C435" s="53"/>
      <c r="D435" s="53"/>
      <c r="E435" s="53"/>
      <c r="F435" s="53"/>
      <c r="G435" s="53"/>
      <c r="H435" s="53"/>
      <c r="I435" s="54" t="n">
        <f aca="false">AO435+AQ435+AS435+AU435+AW435</f>
        <v>0.0134442451197372</v>
      </c>
      <c r="J435" s="53" t="n">
        <f aca="false">ROUND(AP435+AR435+AT435+AV435+AX435,0)</f>
        <v>88182</v>
      </c>
      <c r="K435" s="54" t="n">
        <f aca="false">I435-DatosMinisterio!J435</f>
        <v>1.31838984174237E-016</v>
      </c>
      <c r="L435" s="53" t="n">
        <f aca="false">J435-DatosMinisterio!K435</f>
        <v>0</v>
      </c>
      <c r="M435" s="54" t="n">
        <f aca="false">P468/P$475</f>
        <v>0.026685247285796</v>
      </c>
      <c r="N435" s="53" t="n">
        <f aca="false">ROUND(N$442*M435,0)</f>
        <v>3325581</v>
      </c>
      <c r="O435" s="53" t="n">
        <f aca="false">N435-DatosMinisterio!L435</f>
        <v>0</v>
      </c>
      <c r="P435" s="55" t="n">
        <f aca="false">N435+J435</f>
        <v>3413763</v>
      </c>
      <c r="Q435" s="53" t="n">
        <f aca="false">P435-DatosMinisterio!M435</f>
        <v>0</v>
      </c>
      <c r="S435" s="55" t="n">
        <f aca="false">B435+DatosMinisterio!B435</f>
        <v>5711</v>
      </c>
      <c r="T435" s="55" t="n">
        <f aca="false">C435+DatosMinisterio!C435</f>
        <v>35</v>
      </c>
      <c r="U435" s="55" t="n">
        <f aca="false">D435+DatosMinisterio!D435</f>
        <v>294.954545454545</v>
      </c>
      <c r="V435" s="55" t="n">
        <f aca="false">E435+DatosMinisterio!E435</f>
        <v>161.636363636364</v>
      </c>
      <c r="W435" s="55" t="n">
        <f aca="false">F435+DatosMinisterio!F435</f>
        <v>5</v>
      </c>
      <c r="X435" s="55" t="n">
        <f aca="false">G435+DatosMinisterio!G435</f>
        <v>13</v>
      </c>
      <c r="Y435" s="55" t="n">
        <f aca="false">H435+DatosMinisterio!H435</f>
        <v>3</v>
      </c>
      <c r="Z435" s="55" t="n">
        <f aca="false">X435+0.33*Y435</f>
        <v>13.99</v>
      </c>
      <c r="AC435" s="61" t="n">
        <f aca="false">IF(T435&gt;0,S435/T435,0)</f>
        <v>163.171428571429</v>
      </c>
      <c r="AD435" s="62" t="n">
        <f aca="false">EXP((((AC435-AC$442)/AC$443+2)/4-1.9)^3)</f>
        <v>0.0395732002420513</v>
      </c>
      <c r="AE435" s="63" t="n">
        <f aca="false">S435/U435</f>
        <v>19.3623054399754</v>
      </c>
      <c r="AF435" s="62" t="n">
        <f aca="false">EXP((((AE435-AE$442)/AE$443+2)/4-1.9)^3)</f>
        <v>0.0545481762061066</v>
      </c>
      <c r="AG435" s="62" t="n">
        <f aca="false">V435/U435</f>
        <v>0.548004314994608</v>
      </c>
      <c r="AH435" s="62" t="n">
        <f aca="false">EXP((((AG435-AG$442)/AG$443+2)/4-1.9)^3)</f>
        <v>0.0885458655820842</v>
      </c>
      <c r="AI435" s="62" t="n">
        <f aca="false">W435/U435</f>
        <v>0.0169517645245801</v>
      </c>
      <c r="AJ435" s="62" t="n">
        <f aca="false">EXP((((AI435-AI$442)/AI$443+2)/4-1.9)^3)</f>
        <v>0.0125746318490926</v>
      </c>
      <c r="AK435" s="62" t="n">
        <f aca="false">Z435/U435</f>
        <v>0.0474310371397751</v>
      </c>
      <c r="AL435" s="62" t="n">
        <f aca="false">EXP((((AK435-AK$442)/AK$443+2)/4-1.9)^3)</f>
        <v>0.0141739388477176</v>
      </c>
      <c r="AM435" s="62" t="n">
        <f aca="false">0.01*AD435+0.15*AF435+0.24*AH435+0.25*AJ435+0.35*AL435</f>
        <v>0.037933502732011</v>
      </c>
      <c r="AO435" s="54" t="n">
        <f aca="false">0.01*AD435/$AM$442</f>
        <v>0.000140253803606071</v>
      </c>
      <c r="AP435" s="53" t="n">
        <f aca="false">AO435*$J$442</f>
        <v>919.935497395095</v>
      </c>
      <c r="AQ435" s="54" t="n">
        <f aca="false">0.15*AF435/$AM$442</f>
        <v>0.00289991300143232</v>
      </c>
      <c r="AR435" s="53" t="n">
        <f aca="false">AQ435*$J$442</f>
        <v>19020.7526696957</v>
      </c>
      <c r="AS435" s="54" t="n">
        <f aca="false">0.24*AH435/$AM$442</f>
        <v>0.00753169985678294</v>
      </c>
      <c r="AT435" s="53" t="n">
        <f aca="false">AS435*$J$442</f>
        <v>49400.9993015283</v>
      </c>
      <c r="AU435" s="54" t="n">
        <f aca="false">0.25*AJ435/$AM$442</f>
        <v>0.00111416307942868</v>
      </c>
      <c r="AV435" s="53" t="n">
        <f aca="false">AU435*$J$442</f>
        <v>7307.88142852984</v>
      </c>
      <c r="AW435" s="54" t="n">
        <f aca="false">0.35*AL435/$AM$442</f>
        <v>0.00175821537848721</v>
      </c>
      <c r="AX435" s="53" t="n">
        <f aca="false">AW435*$J$442</f>
        <v>11532.2700500818</v>
      </c>
    </row>
    <row r="436" customFormat="false" ht="13.8" hidden="false" customHeight="false" outlineLevel="0" collapsed="false">
      <c r="A436" s="60" t="s">
        <v>41</v>
      </c>
      <c r="B436" s="53"/>
      <c r="C436" s="53"/>
      <c r="D436" s="53"/>
      <c r="E436" s="53"/>
      <c r="F436" s="53"/>
      <c r="G436" s="53"/>
      <c r="H436" s="53"/>
      <c r="I436" s="54" t="n">
        <f aca="false">AO436+AQ436+AS436+AU436+AW436</f>
        <v>0.0204108620946829</v>
      </c>
      <c r="J436" s="53" t="n">
        <f aca="false">ROUND(AP436+AR436+AT436+AV436+AX436,0)</f>
        <v>133876</v>
      </c>
      <c r="K436" s="54" t="n">
        <f aca="false">I436-DatosMinisterio!J436</f>
        <v>0</v>
      </c>
      <c r="L436" s="53" t="n">
        <f aca="false">J436-DatosMinisterio!K436</f>
        <v>0</v>
      </c>
      <c r="M436" s="54" t="n">
        <f aca="false">P469/P$475</f>
        <v>0.0112586602210798</v>
      </c>
      <c r="N436" s="53" t="n">
        <f aca="false">ROUND(N$442*M436,0)</f>
        <v>1403082</v>
      </c>
      <c r="O436" s="53" t="n">
        <f aca="false">N436-DatosMinisterio!L436</f>
        <v>0</v>
      </c>
      <c r="P436" s="55" t="n">
        <f aca="false">N436+J436</f>
        <v>1536958</v>
      </c>
      <c r="Q436" s="53" t="n">
        <f aca="false">P436-DatosMinisterio!M436</f>
        <v>0</v>
      </c>
      <c r="S436" s="55" t="n">
        <f aca="false">B436+DatosMinisterio!B436</f>
        <v>7667</v>
      </c>
      <c r="T436" s="55" t="n">
        <f aca="false">C436+DatosMinisterio!C436</f>
        <v>61</v>
      </c>
      <c r="U436" s="55" t="n">
        <f aca="false">D436+DatosMinisterio!D436</f>
        <v>287.021590909091</v>
      </c>
      <c r="V436" s="55" t="n">
        <f aca="false">E436+DatosMinisterio!E436</f>
        <v>137.8625</v>
      </c>
      <c r="W436" s="55" t="n">
        <f aca="false">F436+DatosMinisterio!F436</f>
        <v>2</v>
      </c>
      <c r="X436" s="55" t="n">
        <f aca="false">G436+DatosMinisterio!G436</f>
        <v>2</v>
      </c>
      <c r="Y436" s="55" t="n">
        <f aca="false">H436+DatosMinisterio!H436</f>
        <v>0</v>
      </c>
      <c r="Z436" s="55" t="n">
        <f aca="false">X436+0.33*Y436</f>
        <v>2</v>
      </c>
      <c r="AC436" s="61" t="n">
        <f aca="false">IF(T436&gt;0,S436/T436,0)</f>
        <v>125.688524590164</v>
      </c>
      <c r="AD436" s="62" t="n">
        <f aca="false">EXP((((AC436-AC$442)/AC$443+2)/4-1.9)^3)</f>
        <v>0.018645251076517</v>
      </c>
      <c r="AE436" s="63" t="n">
        <f aca="false">S436/U436</f>
        <v>26.7122761591423</v>
      </c>
      <c r="AF436" s="62" t="n">
        <f aca="false">EXP((((AE436-AE$442)/AE$443+2)/4-1.9)^3)</f>
        <v>0.280004557278653</v>
      </c>
      <c r="AG436" s="62" t="n">
        <f aca="false">V436/U436</f>
        <v>0.480321008476556</v>
      </c>
      <c r="AH436" s="62" t="n">
        <f aca="false">EXP((((AG436-AG$442)/AG$443+2)/4-1.9)^3)</f>
        <v>0.0422226337478674</v>
      </c>
      <c r="AI436" s="62" t="n">
        <f aca="false">W436/U436</f>
        <v>0.00696811690599773</v>
      </c>
      <c r="AJ436" s="62" t="n">
        <f aca="false">EXP((((AI436-AI$442)/AI$443+2)/4-1.9)^3)</f>
        <v>0.00927010897090649</v>
      </c>
      <c r="AK436" s="62" t="n">
        <f aca="false">Z436/U436</f>
        <v>0.00696811690599773</v>
      </c>
      <c r="AL436" s="62" t="n">
        <f aca="false">EXP((((AK436-AK$442)/AK$443+2)/4-1.9)^3)</f>
        <v>0.00843431406474832</v>
      </c>
      <c r="AM436" s="62" t="n">
        <f aca="false">0.01*AD436+0.15*AF436+0.24*AH436+0.25*AJ436+0.35*AL436</f>
        <v>0.0575901053674398</v>
      </c>
      <c r="AO436" s="54" t="n">
        <f aca="false">0.01*AD436/$AM$442</f>
        <v>6.60817767245639E-005</v>
      </c>
      <c r="AP436" s="53" t="n">
        <f aca="false">AO436*$J$442</f>
        <v>433.435461833222</v>
      </c>
      <c r="AQ436" s="54" t="n">
        <f aca="false">0.15*AF436/$AM$442</f>
        <v>0.0148857196076478</v>
      </c>
      <c r="AR436" s="53" t="n">
        <f aca="false">AQ436*$J$442</f>
        <v>97636.5811069715</v>
      </c>
      <c r="AS436" s="54" t="n">
        <f aca="false">0.24*AH436/$AM$442</f>
        <v>0.00359145175736082</v>
      </c>
      <c r="AT436" s="53" t="n">
        <f aca="false">AS436*$J$442</f>
        <v>23556.608618315</v>
      </c>
      <c r="AU436" s="54" t="n">
        <f aca="false">0.25*AJ436/$AM$442</f>
        <v>0.000821369029456713</v>
      </c>
      <c r="AV436" s="53" t="n">
        <f aca="false">AU436*$J$442</f>
        <v>5387.42270962185</v>
      </c>
      <c r="AW436" s="54" t="n">
        <f aca="false">0.35*AL436/$AM$442</f>
        <v>0.00104623992349307</v>
      </c>
      <c r="AX436" s="53" t="n">
        <f aca="false">AW436*$J$442</f>
        <v>6862.36821866515</v>
      </c>
    </row>
    <row r="437" customFormat="false" ht="13.8" hidden="false" customHeight="false" outlineLevel="0" collapsed="false">
      <c r="A437" s="60" t="s">
        <v>42</v>
      </c>
      <c r="B437" s="53"/>
      <c r="C437" s="53"/>
      <c r="D437" s="53"/>
      <c r="E437" s="53"/>
      <c r="F437" s="53"/>
      <c r="G437" s="53"/>
      <c r="H437" s="53"/>
      <c r="I437" s="54" t="n">
        <f aca="false">AO437+AQ437+AS437+AU437+AW437</f>
        <v>0.0355570129648624</v>
      </c>
      <c r="J437" s="53" t="n">
        <f aca="false">ROUND(AP437+AR437+AT437+AV437+AX437,0)</f>
        <v>233221</v>
      </c>
      <c r="K437" s="54" t="n">
        <f aca="false">I437-DatosMinisterio!J437</f>
        <v>0</v>
      </c>
      <c r="L437" s="53" t="n">
        <f aca="false">J437-DatosMinisterio!K437</f>
        <v>0</v>
      </c>
      <c r="M437" s="54" t="n">
        <f aca="false">P470/P$475</f>
        <v>0.0140225447011262</v>
      </c>
      <c r="N437" s="53" t="n">
        <f aca="false">ROUND(N$442*M437,0)</f>
        <v>1747524</v>
      </c>
      <c r="O437" s="53" t="n">
        <f aca="false">N437-DatosMinisterio!L437</f>
        <v>0</v>
      </c>
      <c r="P437" s="55" t="n">
        <f aca="false">N437+J437</f>
        <v>1980745</v>
      </c>
      <c r="Q437" s="53" t="n">
        <f aca="false">P437-DatosMinisterio!M437</f>
        <v>0</v>
      </c>
      <c r="S437" s="55" t="n">
        <f aca="false">B437+DatosMinisterio!B437</f>
        <v>15271</v>
      </c>
      <c r="T437" s="55" t="n">
        <f aca="false">C437+DatosMinisterio!C437</f>
        <v>75</v>
      </c>
      <c r="U437" s="55" t="n">
        <f aca="false">D437+DatosMinisterio!D437</f>
        <v>467.068181818182</v>
      </c>
      <c r="V437" s="55" t="n">
        <f aca="false">E437+DatosMinisterio!E437</f>
        <v>192.136363636364</v>
      </c>
      <c r="W437" s="55" t="n">
        <f aca="false">F437+DatosMinisterio!F437</f>
        <v>2</v>
      </c>
      <c r="X437" s="55" t="n">
        <f aca="false">G437+DatosMinisterio!G437</f>
        <v>14</v>
      </c>
      <c r="Y437" s="55" t="n">
        <f aca="false">H437+DatosMinisterio!H437</f>
        <v>2</v>
      </c>
      <c r="Z437" s="55" t="n">
        <f aca="false">X437+0.33*Y437</f>
        <v>14.66</v>
      </c>
      <c r="AC437" s="61" t="n">
        <f aca="false">IF(T437&gt;0,S437/T437,0)</f>
        <v>203.613333333333</v>
      </c>
      <c r="AD437" s="62" t="n">
        <f aca="false">EXP((((AC437-AC$442)/AC$443+2)/4-1.9)^3)</f>
        <v>0.0795735127477148</v>
      </c>
      <c r="AE437" s="63" t="n">
        <f aca="false">S437/U437</f>
        <v>32.6954406111625</v>
      </c>
      <c r="AF437" s="62" t="n">
        <f aca="false">EXP((((AE437-AE$442)/AE$443+2)/4-1.9)^3)</f>
        <v>0.594699431024991</v>
      </c>
      <c r="AG437" s="62" t="n">
        <f aca="false">V437/U437</f>
        <v>0.411366843462606</v>
      </c>
      <c r="AH437" s="62" t="n">
        <f aca="false">EXP((((AG437-AG$442)/AG$443+2)/4-1.9)^3)</f>
        <v>0.0172402804810923</v>
      </c>
      <c r="AI437" s="62" t="n">
        <f aca="false">W437/U437</f>
        <v>0.00428203007152936</v>
      </c>
      <c r="AJ437" s="62" t="n">
        <f aca="false">EXP((((AI437-AI$442)/AI$443+2)/4-1.9)^3)</f>
        <v>0.0085199933986469</v>
      </c>
      <c r="AK437" s="62" t="n">
        <f aca="false">Z437/U437</f>
        <v>0.0313872804243102</v>
      </c>
      <c r="AL437" s="62" t="n">
        <f aca="false">EXP((((AK437-AK$442)/AK$443+2)/4-1.9)^3)</f>
        <v>0.0115922607637355</v>
      </c>
      <c r="AM437" s="62" t="n">
        <f aca="false">0.01*AD437+0.15*AF437+0.24*AH437+0.25*AJ437+0.35*AL437</f>
        <v>0.100325606713657</v>
      </c>
      <c r="AO437" s="54" t="n">
        <f aca="false">0.01*AD437/$AM$442</f>
        <v>0.000282021361954543</v>
      </c>
      <c r="AP437" s="53" t="n">
        <f aca="false">AO437*$J$442</f>
        <v>1849.79982870472</v>
      </c>
      <c r="AQ437" s="54" t="n">
        <f aca="false">0.15*AF437/$AM$442</f>
        <v>0.0316156603560416</v>
      </c>
      <c r="AR437" s="53" t="n">
        <f aca="false">AQ437*$J$442</f>
        <v>207369.550681124</v>
      </c>
      <c r="AS437" s="54" t="n">
        <f aca="false">0.24*AH437/$AM$442</f>
        <v>0.00146645602453304</v>
      </c>
      <c r="AT437" s="53" t="n">
        <f aca="false">AS437*$J$442</f>
        <v>9618.59798202612</v>
      </c>
      <c r="AU437" s="54" t="n">
        <f aca="false">0.25*AJ437/$AM$442</f>
        <v>0.000754905765486368</v>
      </c>
      <c r="AV437" s="53" t="n">
        <f aca="false">AU437*$J$442</f>
        <v>4951.48504356903</v>
      </c>
      <c r="AW437" s="54" t="n">
        <f aca="false">0.35*AL437/$AM$442</f>
        <v>0.0014379694568469</v>
      </c>
      <c r="AX437" s="53" t="n">
        <f aca="false">AW437*$J$442</f>
        <v>9431.752391107</v>
      </c>
    </row>
    <row r="438" customFormat="false" ht="13.8" hidden="false" customHeight="false" outlineLevel="0" collapsed="false">
      <c r="A438" s="60" t="s">
        <v>43</v>
      </c>
      <c r="B438" s="53"/>
      <c r="C438" s="53"/>
      <c r="D438" s="53"/>
      <c r="E438" s="53"/>
      <c r="F438" s="53"/>
      <c r="G438" s="53"/>
      <c r="H438" s="53"/>
      <c r="I438" s="54" t="n">
        <f aca="false">AO438+AQ438+AS438+AU438+AW438</f>
        <v>0.0196698605970976</v>
      </c>
      <c r="J438" s="53" t="n">
        <f aca="false">ROUND(AP438+AR438+AT438+AV438+AX438,0)</f>
        <v>129016</v>
      </c>
      <c r="K438" s="54" t="n">
        <f aca="false">I438-DatosMinisterio!J438</f>
        <v>0</v>
      </c>
      <c r="L438" s="53" t="n">
        <f aca="false">J438-DatosMinisterio!K438</f>
        <v>0</v>
      </c>
      <c r="M438" s="54" t="n">
        <f aca="false">P471/P$475</f>
        <v>0.0137092803389755</v>
      </c>
      <c r="N438" s="53" t="n">
        <f aca="false">ROUND(N$442*M438,0)</f>
        <v>1708484</v>
      </c>
      <c r="O438" s="53" t="n">
        <f aca="false">N438-DatosMinisterio!L438</f>
        <v>0</v>
      </c>
      <c r="P438" s="55" t="n">
        <f aca="false">N438+J438</f>
        <v>1837500</v>
      </c>
      <c r="Q438" s="53" t="n">
        <f aca="false">P438-DatosMinisterio!M438</f>
        <v>0</v>
      </c>
      <c r="S438" s="55" t="n">
        <f aca="false">B438+DatosMinisterio!B438</f>
        <v>4636</v>
      </c>
      <c r="T438" s="55" t="n">
        <f aca="false">C438+DatosMinisterio!C438</f>
        <v>34</v>
      </c>
      <c r="U438" s="55" t="n">
        <f aca="false">D438+DatosMinisterio!D438</f>
        <v>271.159090909091</v>
      </c>
      <c r="V438" s="55" t="n">
        <f aca="false">E438+DatosMinisterio!E438</f>
        <v>160.25</v>
      </c>
      <c r="W438" s="55" t="n">
        <f aca="false">F438+DatosMinisterio!F438</f>
        <v>13</v>
      </c>
      <c r="X438" s="55" t="n">
        <f aca="false">G438+DatosMinisterio!G438</f>
        <v>27</v>
      </c>
      <c r="Y438" s="55" t="n">
        <f aca="false">H438+DatosMinisterio!H438</f>
        <v>20</v>
      </c>
      <c r="Z438" s="55" t="n">
        <f aca="false">X438+0.33*Y438</f>
        <v>33.6</v>
      </c>
      <c r="AC438" s="61" t="n">
        <f aca="false">IF(T438&gt;0,S438/T438,0)</f>
        <v>136.352941176471</v>
      </c>
      <c r="AD438" s="62" t="n">
        <f aca="false">EXP((((AC438-AC$442)/AC$443+2)/4-1.9)^3)</f>
        <v>0.0233464972261096</v>
      </c>
      <c r="AE438" s="63" t="n">
        <f aca="false">S438/U438</f>
        <v>17.0969742687118</v>
      </c>
      <c r="AF438" s="62" t="n">
        <f aca="false">EXP((((AE438-AE$442)/AE$443+2)/4-1.9)^3)</f>
        <v>0.0271750837938648</v>
      </c>
      <c r="AG438" s="62" t="n">
        <f aca="false">V438/U438</f>
        <v>0.590981476825077</v>
      </c>
      <c r="AH438" s="62" t="n">
        <f aca="false">EXP((((AG438-AG$442)/AG$443+2)/4-1.9)^3)</f>
        <v>0.132664748074366</v>
      </c>
      <c r="AI438" s="62" t="n">
        <f aca="false">W438/U438</f>
        <v>0.047942335093454</v>
      </c>
      <c r="AJ438" s="62" t="n">
        <f aca="false">EXP((((AI438-AI$442)/AI$443+2)/4-1.9)^3)</f>
        <v>0.0297624185276696</v>
      </c>
      <c r="AK438" s="62" t="n">
        <f aca="false">Z438/U438</f>
        <v>0.123912496856927</v>
      </c>
      <c r="AL438" s="62" t="n">
        <f aca="false">EXP((((AK438-AK$442)/AK$443+2)/4-1.9)^3)</f>
        <v>0.0340270479514812</v>
      </c>
      <c r="AM438" s="62" t="n">
        <f aca="false">0.01*AD438+0.15*AF438+0.24*AH438+0.25*AJ438+0.35*AL438</f>
        <v>0.0554993384941245</v>
      </c>
      <c r="AO438" s="54" t="n">
        <f aca="false">0.01*AD438/$AM$442</f>
        <v>8.27437512461015E-005</v>
      </c>
      <c r="AP438" s="53" t="n">
        <f aca="false">AO438*$J$442</f>
        <v>542.722635692026</v>
      </c>
      <c r="AQ438" s="54" t="n">
        <f aca="false">0.15*AF438/$AM$442</f>
        <v>0.00144469319214414</v>
      </c>
      <c r="AR438" s="53" t="n">
        <f aca="false">AQ438*$J$442</f>
        <v>9475.85388864922</v>
      </c>
      <c r="AS438" s="54" t="n">
        <f aca="false">0.24*AH438/$AM$442</f>
        <v>0.0112844462867165</v>
      </c>
      <c r="AT438" s="53" t="n">
        <f aca="false">AS438*$J$442</f>
        <v>74015.5520969375</v>
      </c>
      <c r="AU438" s="54" t="n">
        <f aca="false">0.25*AJ438/$AM$442</f>
        <v>0.00263707027577325</v>
      </c>
      <c r="AV438" s="53" t="n">
        <f aca="false">AU438*$J$442</f>
        <v>17296.746993208</v>
      </c>
      <c r="AW438" s="54" t="n">
        <f aca="false">0.35*AL438/$AM$442</f>
        <v>0.00422090709121762</v>
      </c>
      <c r="AX438" s="53" t="n">
        <f aca="false">AW438*$J$442</f>
        <v>27685.2546211424</v>
      </c>
    </row>
    <row r="439" customFormat="false" ht="13.8" hidden="false" customHeight="false" outlineLevel="0" collapsed="false">
      <c r="A439" s="60" t="s">
        <v>44</v>
      </c>
      <c r="B439" s="53"/>
      <c r="C439" s="53"/>
      <c r="D439" s="53"/>
      <c r="E439" s="53"/>
      <c r="F439" s="53"/>
      <c r="G439" s="53"/>
      <c r="H439" s="53"/>
      <c r="I439" s="54" t="n">
        <f aca="false">AO439+AQ439+AS439+AU439+AW439</f>
        <v>0.0173012703463075</v>
      </c>
      <c r="J439" s="53" t="n">
        <f aca="false">ROUND(AP439+AR439+AT439+AV439+AX439,0)</f>
        <v>113480</v>
      </c>
      <c r="K439" s="54" t="n">
        <f aca="false">I439-DatosMinisterio!J439</f>
        <v>1.97758476261356E-016</v>
      </c>
      <c r="L439" s="53" t="n">
        <f aca="false">J439-DatosMinisterio!K439</f>
        <v>0</v>
      </c>
      <c r="M439" s="54" t="n">
        <f aca="false">P472/P$475</f>
        <v>0.008009713884401</v>
      </c>
      <c r="N439" s="53" t="n">
        <f aca="false">ROUND(N$442*M439,0)</f>
        <v>998190</v>
      </c>
      <c r="O439" s="53" t="n">
        <f aca="false">N439-DatosMinisterio!L439</f>
        <v>0</v>
      </c>
      <c r="P439" s="55" t="n">
        <f aca="false">N439+J439</f>
        <v>1111670</v>
      </c>
      <c r="Q439" s="53" t="n">
        <f aca="false">P439-DatosMinisterio!M439</f>
        <v>0</v>
      </c>
      <c r="S439" s="55" t="n">
        <f aca="false">B439+DatosMinisterio!B439</f>
        <v>4560</v>
      </c>
      <c r="T439" s="55" t="n">
        <f aca="false">C439+DatosMinisterio!C439</f>
        <v>22</v>
      </c>
      <c r="U439" s="55" t="n">
        <f aca="false">D439+DatosMinisterio!D439</f>
        <v>239.681818181818</v>
      </c>
      <c r="V439" s="55" t="n">
        <f aca="false">E439+DatosMinisterio!E439</f>
        <v>143.227272727273</v>
      </c>
      <c r="W439" s="55" t="n">
        <f aca="false">F439+DatosMinisterio!F439</f>
        <v>1</v>
      </c>
      <c r="X439" s="55" t="n">
        <f aca="false">G439+DatosMinisterio!G439</f>
        <v>8</v>
      </c>
      <c r="Y439" s="55" t="n">
        <f aca="false">H439+DatosMinisterio!H439</f>
        <v>7</v>
      </c>
      <c r="Z439" s="55" t="n">
        <f aca="false">X439+0.33*Y439</f>
        <v>10.31</v>
      </c>
      <c r="AC439" s="61" t="n">
        <f aca="false">IF(T439&gt;0,S439/T439,0)</f>
        <v>207.272727272727</v>
      </c>
      <c r="AD439" s="62" t="n">
        <f aca="false">EXP((((AC439-AC$442)/AC$443+2)/4-1.9)^3)</f>
        <v>0.0843001751346143</v>
      </c>
      <c r="AE439" s="63" t="n">
        <f aca="false">S439/U439</f>
        <v>19.0252228333017</v>
      </c>
      <c r="AF439" s="62" t="n">
        <f aca="false">EXP((((AE439-AE$442)/AE$443+2)/4-1.9)^3)</f>
        <v>0.0494846113837117</v>
      </c>
      <c r="AG439" s="62" t="n">
        <f aca="false">V439/U439</f>
        <v>0.597572539351414</v>
      </c>
      <c r="AH439" s="62" t="n">
        <f aca="false">EXP((((AG439-AG$442)/AG$443+2)/4-1.9)^3)</f>
        <v>0.140546882387761</v>
      </c>
      <c r="AI439" s="62" t="n">
        <f aca="false">W439/U439</f>
        <v>0.00417219798975915</v>
      </c>
      <c r="AJ439" s="62" t="n">
        <f aca="false">EXP((((AI439-AI$442)/AI$443+2)/4-1.9)^3)</f>
        <v>0.0084904664412316</v>
      </c>
      <c r="AK439" s="62" t="n">
        <f aca="false">Z439/U439</f>
        <v>0.0430153612744169</v>
      </c>
      <c r="AL439" s="62" t="n">
        <f aca="false">EXP((((AK439-AK$442)/AK$443+2)/4-1.9)^3)</f>
        <v>0.0134191419883943</v>
      </c>
      <c r="AM439" s="62" t="n">
        <f aca="false">0.01*AD439+0.15*AF439+0.24*AH439+0.25*AJ439+0.35*AL439</f>
        <v>0.0488162615382115</v>
      </c>
      <c r="AO439" s="54" t="n">
        <f aca="false">0.01*AD439/$AM$442</f>
        <v>0.000298773415719959</v>
      </c>
      <c r="AP439" s="53" t="n">
        <f aca="false">AO439*$J$442</f>
        <v>1959.67783926022</v>
      </c>
      <c r="AQ439" s="54" t="n">
        <f aca="false">0.15*AF439/$AM$442</f>
        <v>0.00263072164649909</v>
      </c>
      <c r="AR439" s="53" t="n">
        <f aca="false">AQ439*$J$442</f>
        <v>17255.1058449543</v>
      </c>
      <c r="AS439" s="54" t="n">
        <f aca="false">0.24*AH439/$AM$442</f>
        <v>0.0119548996104158</v>
      </c>
      <c r="AT439" s="53" t="n">
        <f aca="false">AS439*$J$442</f>
        <v>78413.1070719875</v>
      </c>
      <c r="AU439" s="54" t="n">
        <f aca="false">0.25*AJ439/$AM$442</f>
        <v>0.000752289558014467</v>
      </c>
      <c r="AV439" s="53" t="n">
        <f aca="false">AU439*$J$442</f>
        <v>4934.32513731286</v>
      </c>
      <c r="AW439" s="54" t="n">
        <f aca="false">0.35*AL439/$AM$442</f>
        <v>0.00166458611565814</v>
      </c>
      <c r="AX439" s="53" t="n">
        <f aca="false">AW439*$J$442</f>
        <v>10918.1485057326</v>
      </c>
    </row>
    <row r="440" customFormat="false" ht="13.8" hidden="false" customHeight="false" outlineLevel="0" collapsed="false">
      <c r="A440" s="60" t="s">
        <v>45</v>
      </c>
      <c r="B440" s="53"/>
      <c r="C440" s="53"/>
      <c r="D440" s="53"/>
      <c r="E440" s="53"/>
      <c r="F440" s="53"/>
      <c r="G440" s="53"/>
      <c r="H440" s="53"/>
      <c r="I440" s="54" t="n">
        <f aca="false">AO440+AQ440+AS440+AU440+AW440</f>
        <v>0.0053303021193668</v>
      </c>
      <c r="J440" s="53" t="n">
        <f aca="false">ROUND(AP440+AR440+AT440+AV440+AX440,0)</f>
        <v>34962</v>
      </c>
      <c r="K440" s="54" t="n">
        <f aca="false">I440-DatosMinisterio!J440</f>
        <v>-2.42861286636753E-017</v>
      </c>
      <c r="L440" s="53" t="n">
        <f aca="false">J440-DatosMinisterio!K440</f>
        <v>0</v>
      </c>
      <c r="M440" s="54" t="n">
        <f aca="false">P473/P$475</f>
        <v>0.00522284103835833</v>
      </c>
      <c r="N440" s="53" t="n">
        <f aca="false">ROUND(N$442*M440,0)</f>
        <v>650883</v>
      </c>
      <c r="O440" s="53" t="n">
        <f aca="false">N440-DatosMinisterio!L440</f>
        <v>0</v>
      </c>
      <c r="P440" s="55" t="n">
        <f aca="false">N440+J440</f>
        <v>685845</v>
      </c>
      <c r="Q440" s="53" t="n">
        <f aca="false">P440-DatosMinisterio!M440</f>
        <v>0</v>
      </c>
      <c r="S440" s="55" t="n">
        <f aca="false">B440+DatosMinisterio!B440</f>
        <v>4757</v>
      </c>
      <c r="T440" s="55" t="n">
        <f aca="false">C440+DatosMinisterio!C440</f>
        <v>35</v>
      </c>
      <c r="U440" s="55" t="n">
        <f aca="false">D440+DatosMinisterio!D440</f>
        <v>330.034090909091</v>
      </c>
      <c r="V440" s="55" t="n">
        <f aca="false">E440+DatosMinisterio!E440</f>
        <v>112.529545454545</v>
      </c>
      <c r="W440" s="55" t="n">
        <f aca="false">F440+DatosMinisterio!F440</f>
        <v>11</v>
      </c>
      <c r="X440" s="55" t="n">
        <f aca="false">G440+DatosMinisterio!G440</f>
        <v>21</v>
      </c>
      <c r="Y440" s="55" t="n">
        <f aca="false">H440+DatosMinisterio!H440</f>
        <v>10</v>
      </c>
      <c r="Z440" s="55" t="n">
        <f aca="false">X440+0.33*Y440</f>
        <v>24.3</v>
      </c>
      <c r="AC440" s="61" t="n">
        <f aca="false">IF(T440&gt;0,S440/T440,0)</f>
        <v>135.914285714286</v>
      </c>
      <c r="AD440" s="62" t="n">
        <f aca="false">EXP((((AC440-AC$442)/AC$443+2)/4-1.9)^3)</f>
        <v>0.0231355261322148</v>
      </c>
      <c r="AE440" s="63" t="n">
        <f aca="false">S440/U440</f>
        <v>14.4136625004304</v>
      </c>
      <c r="AF440" s="62" t="n">
        <f aca="false">EXP((((AE440-AE$442)/AE$443+2)/4-1.9)^3)</f>
        <v>0.0104105144314501</v>
      </c>
      <c r="AG440" s="62" t="n">
        <f aca="false">V440/U440</f>
        <v>0.340963399097888</v>
      </c>
      <c r="AH440" s="62" t="n">
        <f aca="false">EXP((((AG440-AG$442)/AG$443+2)/4-1.9)^3)</f>
        <v>0.00588786031972016</v>
      </c>
      <c r="AI440" s="62" t="n">
        <f aca="false">W440/U440</f>
        <v>0.033329890162862</v>
      </c>
      <c r="AJ440" s="62" t="n">
        <f aca="false">EXP((((AI440-AI$442)/AI$443+2)/4-1.9)^3)</f>
        <v>0.0201393061139792</v>
      </c>
      <c r="AK440" s="62" t="n">
        <f aca="false">Z440/U440</f>
        <v>0.0736287573597769</v>
      </c>
      <c r="AL440" s="62" t="n">
        <f aca="false">EXP((((AK440-AK$442)/AK$443+2)/4-1.9)^3)</f>
        <v>0.0194252173054711</v>
      </c>
      <c r="AM440" s="62" t="n">
        <f aca="false">0.01*AD440+0.15*AF440+0.24*AH440+0.25*AJ440+0.35*AL440</f>
        <v>0.0150396714881822</v>
      </c>
      <c r="AO440" s="54" t="n">
        <f aca="false">0.01*AD440/$AM$442</f>
        <v>8.19960356661461E-005</v>
      </c>
      <c r="AP440" s="53" t="n">
        <f aca="false">AO440*$J$442</f>
        <v>537.818311628998</v>
      </c>
      <c r="AQ440" s="54" t="n">
        <f aca="false">0.15*AF440/$AM$442</f>
        <v>0.000553448130644949</v>
      </c>
      <c r="AR440" s="53" t="n">
        <f aca="false">AQ440*$J$442</f>
        <v>3630.10890440628</v>
      </c>
      <c r="AS440" s="54" t="n">
        <f aca="false">0.24*AH440/$AM$442</f>
        <v>0.00050082063612202</v>
      </c>
      <c r="AT440" s="53" t="n">
        <f aca="false">AS440*$J$442</f>
        <v>3284.92111551331</v>
      </c>
      <c r="AU440" s="54" t="n">
        <f aca="false">0.25*AJ440/$AM$442</f>
        <v>0.00178442371806911</v>
      </c>
      <c r="AV440" s="53" t="n">
        <f aca="false">AU440*$J$442</f>
        <v>11704.1725674416</v>
      </c>
      <c r="AW440" s="54" t="n">
        <f aca="false">0.35*AL440/$AM$442</f>
        <v>0.00240961359886457</v>
      </c>
      <c r="AX440" s="53" t="n">
        <f aca="false">AW440*$J$442</f>
        <v>15804.8411351999</v>
      </c>
    </row>
    <row r="441" customFormat="false" ht="13.8" hidden="false" customHeight="false" outlineLevel="0" collapsed="false">
      <c r="A441" s="64" t="s">
        <v>46</v>
      </c>
      <c r="B441" s="66"/>
      <c r="C441" s="66"/>
      <c r="D441" s="66"/>
      <c r="E441" s="66"/>
      <c r="F441" s="66"/>
      <c r="G441" s="66"/>
      <c r="H441" s="66"/>
      <c r="I441" s="65" t="n">
        <f aca="false">AO441+AQ441+AS441+AU441+AW441</f>
        <v>0.0128443439847464</v>
      </c>
      <c r="J441" s="66" t="n">
        <f aca="false">ROUND(AP441+AR441+AT441+AV441+AX441,0)</f>
        <v>84247</v>
      </c>
      <c r="K441" s="54" t="n">
        <f aca="false">I441-DatosMinisterio!J441</f>
        <v>-6.07153216591883E-017</v>
      </c>
      <c r="L441" s="53" t="n">
        <f aca="false">J441-DatosMinisterio!K441</f>
        <v>0</v>
      </c>
      <c r="M441" s="54" t="n">
        <f aca="false">P474/P$475</f>
        <v>0.00603046528110518</v>
      </c>
      <c r="N441" s="53" t="n">
        <f aca="false">ROUND(N$442*M441,0)</f>
        <v>751531</v>
      </c>
      <c r="O441" s="53" t="n">
        <f aca="false">N441-DatosMinisterio!L441</f>
        <v>0</v>
      </c>
      <c r="P441" s="55" t="n">
        <f aca="false">N441+J441</f>
        <v>835778</v>
      </c>
      <c r="Q441" s="53" t="n">
        <f aca="false">P441-DatosMinisterio!M441</f>
        <v>0</v>
      </c>
      <c r="S441" s="67" t="n">
        <f aca="false">B441+DatosMinisterio!B441</f>
        <v>5243</v>
      </c>
      <c r="T441" s="67" t="n">
        <f aca="false">C441+DatosMinisterio!C441</f>
        <v>26</v>
      </c>
      <c r="U441" s="67" t="n">
        <f aca="false">D441+DatosMinisterio!D441</f>
        <v>250.272727272727</v>
      </c>
      <c r="V441" s="67" t="n">
        <f aca="false">E441+DatosMinisterio!E441</f>
        <v>116.704545454545</v>
      </c>
      <c r="W441" s="67" t="n">
        <f aca="false">F441+DatosMinisterio!F441</f>
        <v>7</v>
      </c>
      <c r="X441" s="67" t="n">
        <f aca="false">G441+DatosMinisterio!G441</f>
        <v>23</v>
      </c>
      <c r="Y441" s="67" t="n">
        <f aca="false">H441+DatosMinisterio!H441</f>
        <v>12</v>
      </c>
      <c r="Z441" s="67" t="n">
        <f aca="false">X441+0.33*Y441</f>
        <v>26.96</v>
      </c>
      <c r="AC441" s="61" t="n">
        <f aca="false">IF(T441&gt;0,S441/T441,0)</f>
        <v>201.653846153846</v>
      </c>
      <c r="AD441" s="62" t="n">
        <f aca="false">EXP((((AC441-AC$442)/AC$443+2)/4-1.9)^3)</f>
        <v>0.077124246188249</v>
      </c>
      <c r="AE441" s="63" t="n">
        <f aca="false">S441/U441</f>
        <v>20.949146385761</v>
      </c>
      <c r="AF441" s="62" t="n">
        <f aca="false">EXP((((AE441-AE$442)/AE$443+2)/4-1.9)^3)</f>
        <v>0.0838903409804455</v>
      </c>
      <c r="AG441" s="62" t="n">
        <f aca="false">V441/U441</f>
        <v>0.466309480566653</v>
      </c>
      <c r="AH441" s="62" t="n">
        <f aca="false">EXP((((AG441-AG$442)/AG$443+2)/4-1.9)^3)</f>
        <v>0.0356191322700937</v>
      </c>
      <c r="AI441" s="62" t="n">
        <f aca="false">W441/U441</f>
        <v>0.0279694878314566</v>
      </c>
      <c r="AJ441" s="62" t="n">
        <f aca="false">EXP((((AI441-AI$442)/AI$443+2)/4-1.9)^3)</f>
        <v>0.0173301704085961</v>
      </c>
      <c r="AK441" s="62" t="n">
        <f aca="false">Z441/U441</f>
        <v>0.107722484562296</v>
      </c>
      <c r="AL441" s="62" t="n">
        <f aca="false">EXP((((AK441-AK$442)/AK$443+2)/4-1.9)^3)</f>
        <v>0.0285855100199038</v>
      </c>
      <c r="AM441" s="62" t="n">
        <f aca="false">0.01*AD441+0.15*AF441+0.24*AH441+0.25*AJ441+0.35*AL441</f>
        <v>0.0362408564628872</v>
      </c>
      <c r="AO441" s="54" t="n">
        <f aca="false">0.01*AD441/$AM$442</f>
        <v>0.000273340766275925</v>
      </c>
      <c r="AP441" s="53" t="n">
        <f aca="false">AO441*$J$442</f>
        <v>1792.8631332428</v>
      </c>
      <c r="AQ441" s="54" t="n">
        <f aca="false">0.15*AF441/$AM$442</f>
        <v>0.00445981346075784</v>
      </c>
      <c r="AR441" s="53" t="n">
        <f aca="false">AQ441*$J$442</f>
        <v>29252.2598947471</v>
      </c>
      <c r="AS441" s="54" t="n">
        <f aca="false">0.24*AH441/$AM$442</f>
        <v>0.00302975877703405</v>
      </c>
      <c r="AT441" s="53" t="n">
        <f aca="false">AS441*$J$442</f>
        <v>19872.4211099922</v>
      </c>
      <c r="AU441" s="54" t="n">
        <f aca="false">0.25*AJ441/$AM$442</f>
        <v>0.00153552296887791</v>
      </c>
      <c r="AV441" s="53" t="n">
        <f aca="false">AU441*$J$442</f>
        <v>10071.6133881388</v>
      </c>
      <c r="AW441" s="54" t="n">
        <f aca="false">0.35*AL441/$AM$442</f>
        <v>0.00354590801180071</v>
      </c>
      <c r="AX441" s="53" t="n">
        <f aca="false">AW441*$J$442</f>
        <v>23257.8836843178</v>
      </c>
    </row>
    <row r="442" customFormat="false" ht="13.8" hidden="false" customHeight="false" outlineLevel="0" collapsed="false">
      <c r="A442" s="71" t="s">
        <v>49</v>
      </c>
      <c r="B442" s="74"/>
      <c r="C442" s="74"/>
      <c r="D442" s="74"/>
      <c r="E442" s="74"/>
      <c r="F442" s="74"/>
      <c r="G442" s="74"/>
      <c r="H442" s="74"/>
      <c r="I442" s="76" t="n">
        <f aca="false">SUM(I415:I441)</f>
        <v>1</v>
      </c>
      <c r="J442" s="74" t="n">
        <f aca="false">DatosMinisterio!K442</f>
        <v>6559077</v>
      </c>
      <c r="K442" s="72" t="n">
        <f aca="false">I442-DatosMinisterio!J442</f>
        <v>0</v>
      </c>
      <c r="L442" s="74" t="n">
        <f aca="false">J442-DatosMinisterio!K442</f>
        <v>0</v>
      </c>
      <c r="M442" s="72"/>
      <c r="N442" s="74" t="n">
        <f aca="false">DatosMinisterio!L442</f>
        <v>124622452</v>
      </c>
      <c r="O442" s="74"/>
      <c r="P442" s="76" t="n">
        <f aca="false">DatosMinisterio!M442</f>
        <v>131181529</v>
      </c>
      <c r="Q442" s="74"/>
      <c r="S442" s="76"/>
      <c r="T442" s="76"/>
      <c r="U442" s="76"/>
      <c r="V442" s="76"/>
      <c r="W442" s="76"/>
      <c r="X442" s="76"/>
      <c r="Y442" s="76"/>
      <c r="Z442" s="76"/>
      <c r="AB442" s="77" t="s">
        <v>225</v>
      </c>
      <c r="AC442" s="77" t="n">
        <f aca="false">AVERAGE(AC417:AC441)</f>
        <v>190.572238233776</v>
      </c>
      <c r="AD442" s="76"/>
      <c r="AE442" s="77" t="n">
        <f aca="false">AVERAGE(AE417:AE441)</f>
        <v>19.9496094727916</v>
      </c>
      <c r="AF442" s="76"/>
      <c r="AG442" s="79" t="n">
        <f aca="false">AVERAGE(AG417:AG441)</f>
        <v>0.517292911339663</v>
      </c>
      <c r="AH442" s="76"/>
      <c r="AI442" s="79" t="n">
        <f aca="false">AVERAGE(AI417:AI441)</f>
        <v>0.0803072321353926</v>
      </c>
      <c r="AJ442" s="76"/>
      <c r="AK442" s="79" t="n">
        <f aca="false">AVERAGE(AK417:AK441)</f>
        <v>0.188291805572023</v>
      </c>
      <c r="AL442" s="76"/>
      <c r="AM442" s="79" t="n">
        <f aca="false">SUM(AM417:AM441)</f>
        <v>2.8215420348385</v>
      </c>
      <c r="AO442" s="72" t="n">
        <f aca="false">SUM(AO415:AO441)</f>
        <v>0.00959151685441063</v>
      </c>
      <c r="AP442" s="74" t="n">
        <f aca="false">SUM(AP415:AP441)</f>
        <v>62911.4975948771</v>
      </c>
      <c r="AQ442" s="72" t="n">
        <f aca="false">SUM(AQ415:AQ441)</f>
        <v>0.15112147307171</v>
      </c>
      <c r="AR442" s="74" t="n">
        <f aca="false">SUM(AR415:AR441)</f>
        <v>991217.378230776</v>
      </c>
      <c r="AS442" s="72" t="n">
        <f aca="false">SUM(AS415:AS441)</f>
        <v>0.233449931065957</v>
      </c>
      <c r="AT442" s="74" t="n">
        <f aca="false">SUM(AT415:AT441)</f>
        <v>1531216.07350631</v>
      </c>
      <c r="AU442" s="72" t="n">
        <f aca="false">SUM(AU415:AU441)</f>
        <v>0.255362058401128</v>
      </c>
      <c r="AV442" s="74" t="n">
        <f aca="false">SUM(AV415:AV441)</f>
        <v>1674939.4039315</v>
      </c>
      <c r="AW442" s="72" t="n">
        <f aca="false">SUM(AW415:AW441)</f>
        <v>0.350475020606794</v>
      </c>
      <c r="AX442" s="74" t="n">
        <f aca="false">SUM(AX415:AX441)</f>
        <v>2298792.64673655</v>
      </c>
    </row>
    <row r="443" customFormat="false" ht="13.8" hidden="false" customHeight="false" outlineLevel="0" collapsed="false">
      <c r="A443" s="31" t="s">
        <v>50</v>
      </c>
      <c r="I443" s="25"/>
      <c r="S443" s="25"/>
      <c r="T443" s="25"/>
      <c r="U443" s="25"/>
      <c r="V443" s="25"/>
      <c r="W443" s="25"/>
      <c r="X443" s="25"/>
      <c r="Y443" s="25"/>
      <c r="Z443" s="25"/>
      <c r="AB443" s="77" t="s">
        <v>226</v>
      </c>
      <c r="AC443" s="77" t="n">
        <f aca="false">_xlfn.STDEV.P(AC417:AC441)</f>
        <v>87.6626390864377</v>
      </c>
      <c r="AD443" s="76"/>
      <c r="AE443" s="77" t="n">
        <f aca="false">_xlfn.STDEV.P(AE417:AE441)</f>
        <v>5.3463163791601</v>
      </c>
      <c r="AF443" s="76"/>
      <c r="AG443" s="79" t="n">
        <f aca="false">_xlfn.STDEV.P(AG417:AG441)</f>
        <v>0.13554888364555</v>
      </c>
      <c r="AH443" s="76"/>
      <c r="AI443" s="79" t="n">
        <f aca="false">_xlfn.STDEV.P(AI417:AI441)</f>
        <v>0.0672086874996082</v>
      </c>
      <c r="AJ443" s="76"/>
      <c r="AK443" s="79" t="n">
        <f aca="false">_xlfn.STDEV.P(AK417:AK441)</f>
        <v>0.159624816822344</v>
      </c>
      <c r="AL443" s="76"/>
      <c r="AM443" s="79"/>
    </row>
    <row r="444" customFormat="false" ht="13.8" hidden="false" customHeight="false" outlineLevel="0" collapsed="false">
      <c r="A444" s="31" t="s">
        <v>167</v>
      </c>
      <c r="I444" s="25"/>
      <c r="S444" s="25"/>
      <c r="T444" s="25"/>
      <c r="U444" s="25"/>
      <c r="V444" s="25"/>
      <c r="W444" s="25"/>
      <c r="X444" s="25"/>
      <c r="Y444" s="25"/>
      <c r="Z444" s="25"/>
    </row>
    <row r="445" customFormat="false" ht="13.8" hidden="false" customHeight="false" outlineLevel="0" collapsed="false">
      <c r="I445" s="25"/>
      <c r="S445" s="25"/>
      <c r="T445" s="25"/>
      <c r="U445" s="25"/>
      <c r="V445" s="25"/>
      <c r="W445" s="25"/>
      <c r="X445" s="25"/>
      <c r="Y445" s="25"/>
      <c r="Z445" s="25"/>
    </row>
    <row r="446" customFormat="false" ht="13.8" hidden="false" customHeight="false" outlineLevel="0" collapsed="false">
      <c r="A446" s="40" t="s">
        <v>168</v>
      </c>
      <c r="B446" s="90"/>
      <c r="C446" s="90"/>
      <c r="D446" s="90"/>
      <c r="E446" s="90"/>
      <c r="F446" s="90"/>
      <c r="G446" s="90"/>
      <c r="H446" s="90"/>
      <c r="I446" s="40"/>
      <c r="J446" s="40"/>
      <c r="S446" s="40"/>
      <c r="T446" s="40"/>
      <c r="U446" s="40"/>
      <c r="V446" s="40"/>
      <c r="W446" s="40"/>
      <c r="X446" s="40"/>
      <c r="Y446" s="40"/>
      <c r="Z446" s="40"/>
    </row>
    <row r="447" customFormat="false" ht="13.8" hidden="false" customHeight="false" outlineLevel="0" collapsed="false">
      <c r="A447" s="40" t="s">
        <v>187</v>
      </c>
      <c r="B447" s="40"/>
      <c r="C447" s="40"/>
      <c r="D447" s="40"/>
      <c r="E447" s="40"/>
      <c r="F447" s="40"/>
      <c r="G447" s="40"/>
      <c r="H447" s="40"/>
      <c r="I447" s="40"/>
      <c r="J447" s="40"/>
      <c r="S447" s="40"/>
      <c r="T447" s="40"/>
      <c r="U447" s="40"/>
      <c r="V447" s="40"/>
      <c r="W447" s="40"/>
      <c r="X447" s="40"/>
      <c r="Y447" s="40"/>
      <c r="Z447" s="40"/>
    </row>
    <row r="448" customFormat="false" ht="15.8" hidden="false" customHeight="true" outlineLevel="0" collapsed="false">
      <c r="A448" s="41" t="s">
        <v>8</v>
      </c>
      <c r="B448" s="91" t="s">
        <v>206</v>
      </c>
      <c r="C448" s="91"/>
      <c r="D448" s="91"/>
      <c r="E448" s="91"/>
      <c r="F448" s="91"/>
      <c r="G448" s="91"/>
      <c r="H448" s="91"/>
      <c r="I448" s="41" t="s">
        <v>10</v>
      </c>
      <c r="J448" s="43" t="s">
        <v>11</v>
      </c>
      <c r="K448" s="44" t="s">
        <v>207</v>
      </c>
      <c r="L448" s="43" t="s">
        <v>208</v>
      </c>
      <c r="M448" s="44" t="s">
        <v>209</v>
      </c>
      <c r="N448" s="43" t="s">
        <v>12</v>
      </c>
      <c r="O448" s="43" t="s">
        <v>210</v>
      </c>
      <c r="P448" s="41" t="s">
        <v>211</v>
      </c>
      <c r="Q448" s="43" t="s">
        <v>212</v>
      </c>
      <c r="S448" s="45" t="s">
        <v>206</v>
      </c>
      <c r="T448" s="45"/>
      <c r="U448" s="45"/>
      <c r="V448" s="45"/>
      <c r="W448" s="45"/>
      <c r="X448" s="45"/>
      <c r="Y448" s="45"/>
      <c r="Z448" s="45"/>
      <c r="AC448" s="46" t="s">
        <v>214</v>
      </c>
      <c r="AD448" s="46"/>
      <c r="AE448" s="46" t="s">
        <v>215</v>
      </c>
      <c r="AF448" s="46"/>
      <c r="AG448" s="46" t="s">
        <v>216</v>
      </c>
      <c r="AH448" s="46"/>
      <c r="AI448" s="46" t="s">
        <v>217</v>
      </c>
      <c r="AJ448" s="46"/>
      <c r="AK448" s="46" t="s">
        <v>218</v>
      </c>
      <c r="AL448" s="46"/>
      <c r="AM448" s="47" t="s">
        <v>219</v>
      </c>
      <c r="AO448" s="46" t="s">
        <v>214</v>
      </c>
      <c r="AP448" s="46"/>
      <c r="AQ448" s="46" t="s">
        <v>215</v>
      </c>
      <c r="AR448" s="46"/>
      <c r="AS448" s="46" t="s">
        <v>216</v>
      </c>
      <c r="AT448" s="46"/>
      <c r="AU448" s="46" t="s">
        <v>217</v>
      </c>
      <c r="AV448" s="46"/>
      <c r="AW448" s="47" t="s">
        <v>218</v>
      </c>
      <c r="AX448" s="47"/>
    </row>
    <row r="449" customFormat="false" ht="37.3" hidden="false" customHeight="false" outlineLevel="0" collapsed="false">
      <c r="A449" s="41"/>
      <c r="B449" s="92" t="s">
        <v>188</v>
      </c>
      <c r="C449" s="92" t="s">
        <v>189</v>
      </c>
      <c r="D449" s="92" t="s">
        <v>190</v>
      </c>
      <c r="E449" s="92" t="s">
        <v>191</v>
      </c>
      <c r="F449" s="92" t="s">
        <v>192</v>
      </c>
      <c r="G449" s="92" t="s">
        <v>193</v>
      </c>
      <c r="H449" s="92" t="s">
        <v>194</v>
      </c>
      <c r="I449" s="41"/>
      <c r="J449" s="43"/>
      <c r="K449" s="44"/>
      <c r="L449" s="43"/>
      <c r="M449" s="44"/>
      <c r="N449" s="43"/>
      <c r="O449" s="43"/>
      <c r="P449" s="41"/>
      <c r="Q449" s="43"/>
      <c r="S449" s="46" t="s">
        <v>188</v>
      </c>
      <c r="T449" s="46" t="s">
        <v>189</v>
      </c>
      <c r="U449" s="46" t="s">
        <v>190</v>
      </c>
      <c r="V449" s="46" t="s">
        <v>191</v>
      </c>
      <c r="W449" s="46" t="s">
        <v>192</v>
      </c>
      <c r="X449" s="46" t="s">
        <v>193</v>
      </c>
      <c r="Y449" s="46" t="s">
        <v>194</v>
      </c>
      <c r="Z449" s="41" t="s">
        <v>21</v>
      </c>
      <c r="AC449" s="46" t="s">
        <v>220</v>
      </c>
      <c r="AD449" s="46" t="s">
        <v>221</v>
      </c>
      <c r="AE449" s="46" t="s">
        <v>220</v>
      </c>
      <c r="AF449" s="46" t="s">
        <v>221</v>
      </c>
      <c r="AG449" s="46" t="s">
        <v>220</v>
      </c>
      <c r="AH449" s="46" t="s">
        <v>221</v>
      </c>
      <c r="AI449" s="46" t="s">
        <v>220</v>
      </c>
      <c r="AJ449" s="46" t="s">
        <v>221</v>
      </c>
      <c r="AK449" s="46" t="s">
        <v>220</v>
      </c>
      <c r="AL449" s="46" t="s">
        <v>221</v>
      </c>
      <c r="AM449" s="48" t="s">
        <v>222</v>
      </c>
      <c r="AO449" s="46" t="s">
        <v>223</v>
      </c>
      <c r="AP449" s="46" t="s">
        <v>224</v>
      </c>
      <c r="AQ449" s="46" t="s">
        <v>223</v>
      </c>
      <c r="AR449" s="46" t="s">
        <v>224</v>
      </c>
      <c r="AS449" s="46" t="s">
        <v>223</v>
      </c>
      <c r="AT449" s="46" t="s">
        <v>224</v>
      </c>
      <c r="AU449" s="46" t="s">
        <v>223</v>
      </c>
      <c r="AV449" s="46" t="s">
        <v>224</v>
      </c>
      <c r="AW449" s="46" t="s">
        <v>223</v>
      </c>
      <c r="AX449" s="48" t="s">
        <v>224</v>
      </c>
    </row>
    <row r="450" customFormat="false" ht="13.8" hidden="false" customHeight="false" outlineLevel="0" collapsed="false">
      <c r="A450" s="49" t="s">
        <v>22</v>
      </c>
      <c r="B450" s="52"/>
      <c r="C450" s="52"/>
      <c r="D450" s="52"/>
      <c r="E450" s="52"/>
      <c r="F450" s="52"/>
      <c r="G450" s="52"/>
      <c r="H450" s="52"/>
      <c r="I450" s="51" t="n">
        <f aca="false">AO450+AQ450+AS450+AU450+AW450</f>
        <v>0.159944259762385</v>
      </c>
      <c r="J450" s="52" t="n">
        <f aca="false">ROUND(AP450+AR450+AT450+AV450+AX450,0)</f>
        <v>981372</v>
      </c>
      <c r="K450" s="51" t="n">
        <f aca="false">I450-DatosMinisterio!J450</f>
        <v>0</v>
      </c>
      <c r="L450" s="52" t="n">
        <f aca="false">J450-DatosMinisterio!K450</f>
        <v>0</v>
      </c>
      <c r="M450" s="54" t="n">
        <f aca="false">P483/P$508</f>
        <v>0.209082767383176</v>
      </c>
      <c r="N450" s="53" t="n">
        <f aca="false">ROUND(N$475*M450,0)</f>
        <v>24374562</v>
      </c>
      <c r="O450" s="53" t="n">
        <f aca="false">N450-DatosMinisterio!L450</f>
        <v>0</v>
      </c>
      <c r="P450" s="55" t="n">
        <f aca="false">N450+J450</f>
        <v>25355934</v>
      </c>
      <c r="Q450" s="53" t="n">
        <f aca="false">P450-DatosMinisterio!M450</f>
        <v>0</v>
      </c>
      <c r="S450" s="56" t="n">
        <f aca="false">B450+DatosMinisterio!B450</f>
        <v>24502</v>
      </c>
      <c r="T450" s="56" t="n">
        <f aca="false">C450+DatosMinisterio!C450</f>
        <v>65</v>
      </c>
      <c r="U450" s="56" t="n">
        <f aca="false">D450+DatosMinisterio!D450</f>
        <v>1643.225</v>
      </c>
      <c r="V450" s="56" t="n">
        <f aca="false">E450+DatosMinisterio!E450</f>
        <v>843.338636363636</v>
      </c>
      <c r="W450" s="56" t="n">
        <f aca="false">F450+DatosMinisterio!F450</f>
        <v>386</v>
      </c>
      <c r="X450" s="56" t="n">
        <f aca="false">G450+DatosMinisterio!G450</f>
        <v>1081</v>
      </c>
      <c r="Y450" s="56" t="n">
        <f aca="false">H450+DatosMinisterio!H450</f>
        <v>130</v>
      </c>
      <c r="Z450" s="56" t="n">
        <f aca="false">X450+0.33*Y450</f>
        <v>1123.9</v>
      </c>
      <c r="AC450" s="57" t="n">
        <f aca="false">IF(T450&gt;0,S450/T450,0)</f>
        <v>376.953846153846</v>
      </c>
      <c r="AD450" s="58" t="n">
        <f aca="false">EXP((((AC450-AC$475)/AC$476+2)/4-1.9)^3)</f>
        <v>0.515529952015292</v>
      </c>
      <c r="AE450" s="59" t="n">
        <f aca="false">S450/U450</f>
        <v>14.9109221196123</v>
      </c>
      <c r="AF450" s="58" t="n">
        <f aca="false">EXP((((AE450-AE$475)/AE$476+2)/4-1.9)^3)</f>
        <v>0.00650030280977137</v>
      </c>
      <c r="AG450" s="58" t="n">
        <f aca="false">V450/U450</f>
        <v>0.51322164424448</v>
      </c>
      <c r="AH450" s="58" t="n">
        <f aca="false">EXP((((AG450-AG$475)/AG$476+2)/4-1.9)^3)</f>
        <v>0.0617969484384222</v>
      </c>
      <c r="AI450" s="58" t="n">
        <f aca="false">W450/U450</f>
        <v>0.234903923686653</v>
      </c>
      <c r="AJ450" s="58" t="n">
        <f aca="false">EXP((((AI450-AI$475)/AI$476+2)/4-1.9)^3)</f>
        <v>0.643457941715009</v>
      </c>
      <c r="AK450" s="58" t="n">
        <f aca="false">Z450/U450</f>
        <v>0.683959895936345</v>
      </c>
      <c r="AL450" s="58" t="n">
        <f aca="false">EXP((((AK450-AK$475)/AK$476+2)/4-1.9)^3)</f>
        <v>0.766126504053033</v>
      </c>
      <c r="AM450" s="58" t="n">
        <f aca="false">0.01*AD450+0.15*AF450+0.24*AH450+0.25*AJ450+0.35*AL450</f>
        <v>0.449970374414154</v>
      </c>
      <c r="AO450" s="51" t="n">
        <f aca="false">0.01*AD450/$AM$475</f>
        <v>0.00183247745293852</v>
      </c>
      <c r="AP450" s="52" t="n">
        <f aca="false">AO450*$J$475</f>
        <v>11243.5557302018</v>
      </c>
      <c r="AQ450" s="51" t="n">
        <f aca="false">0.15*AF450/$AM$475</f>
        <v>0.000346584857667754</v>
      </c>
      <c r="AR450" s="52" t="n">
        <f aca="false">AQ450*$J$475</f>
        <v>2126.54521679519</v>
      </c>
      <c r="AS450" s="51" t="n">
        <f aca="false">0.24*AH450/$AM$475</f>
        <v>0.005271849562857</v>
      </c>
      <c r="AT450" s="52" t="n">
        <f aca="false">AS450*$J$475</f>
        <v>32346.555896866</v>
      </c>
      <c r="AU450" s="51" t="n">
        <f aca="false">0.25*AJ450/$AM$475</f>
        <v>0.0571801000842723</v>
      </c>
      <c r="AV450" s="52" t="n">
        <f aca="false">AU450*$J$475</f>
        <v>350840.683428371</v>
      </c>
      <c r="AW450" s="51" t="n">
        <f aca="false">0.35*AL450/$AM$475</f>
        <v>0.0953132478046497</v>
      </c>
      <c r="AX450" s="52" t="n">
        <f aca="false">AW450*$J$475</f>
        <v>584814.733627211</v>
      </c>
    </row>
    <row r="451" customFormat="false" ht="13.8" hidden="false" customHeight="false" outlineLevel="0" collapsed="false">
      <c r="A451" s="60" t="s">
        <v>23</v>
      </c>
      <c r="B451" s="53"/>
      <c r="C451" s="53"/>
      <c r="D451" s="53"/>
      <c r="E451" s="53"/>
      <c r="F451" s="53"/>
      <c r="G451" s="53"/>
      <c r="H451" s="53"/>
      <c r="I451" s="54" t="n">
        <f aca="false">AO451+AQ451+AS451+AU451+AW451</f>
        <v>0.104957119192806</v>
      </c>
      <c r="J451" s="53" t="n">
        <f aca="false">ROUND(AP451+AR451+AT451+AV451+AX451,0)</f>
        <v>643987</v>
      </c>
      <c r="K451" s="54" t="n">
        <f aca="false">I451-DatosMinisterio!J451</f>
        <v>0</v>
      </c>
      <c r="L451" s="53" t="n">
        <f aca="false">J451-DatosMinisterio!K451</f>
        <v>0</v>
      </c>
      <c r="M451" s="54" t="n">
        <f aca="false">P484/P$508</f>
        <v>0.130493748300611</v>
      </c>
      <c r="N451" s="53" t="n">
        <f aca="false">ROUND(N$475*M451,0)</f>
        <v>15212770</v>
      </c>
      <c r="O451" s="53" t="n">
        <f aca="false">N451-DatosMinisterio!L451</f>
        <v>0</v>
      </c>
      <c r="P451" s="55" t="n">
        <f aca="false">N451+J451</f>
        <v>15856757</v>
      </c>
      <c r="Q451" s="53" t="n">
        <f aca="false">P451-DatosMinisterio!M451</f>
        <v>0</v>
      </c>
      <c r="S451" s="55" t="n">
        <f aca="false">B451+DatosMinisterio!B451</f>
        <v>18264</v>
      </c>
      <c r="T451" s="55" t="n">
        <f aca="false">C451+DatosMinisterio!C451</f>
        <v>38</v>
      </c>
      <c r="U451" s="55" t="n">
        <f aca="false">D451+DatosMinisterio!D451</f>
        <v>1533.18181818182</v>
      </c>
      <c r="V451" s="55" t="n">
        <f aca="false">E451+DatosMinisterio!E451</f>
        <v>855.068181818182</v>
      </c>
      <c r="W451" s="55" t="n">
        <f aca="false">F451+DatosMinisterio!F451</f>
        <v>312</v>
      </c>
      <c r="X451" s="55" t="n">
        <f aca="false">G451+DatosMinisterio!G451</f>
        <v>670</v>
      </c>
      <c r="Y451" s="55" t="n">
        <f aca="false">H451+DatosMinisterio!H451</f>
        <v>146</v>
      </c>
      <c r="Z451" s="55" t="n">
        <f aca="false">X451+0.33*Y451</f>
        <v>718.18</v>
      </c>
      <c r="AC451" s="61" t="n">
        <f aca="false">IF(T451&gt;0,S451/T451,0)</f>
        <v>480.631578947368</v>
      </c>
      <c r="AD451" s="62" t="n">
        <f aca="false">EXP((((AC451-AC$475)/AC$476+2)/4-1.9)^3)</f>
        <v>0.836315308482754</v>
      </c>
      <c r="AE451" s="63" t="n">
        <f aca="false">S451/U451</f>
        <v>11.912481470501</v>
      </c>
      <c r="AF451" s="62" t="n">
        <f aca="false">EXP((((AE451-AE$475)/AE$476+2)/4-1.9)^3)</f>
        <v>0.0012013806467017</v>
      </c>
      <c r="AG451" s="62" t="n">
        <f aca="false">V451/U451</f>
        <v>0.557708271568336</v>
      </c>
      <c r="AH451" s="62" t="n">
        <f aca="false">EXP((((AG451-AG$475)/AG$476+2)/4-1.9)^3)</f>
        <v>0.0967795179065021</v>
      </c>
      <c r="AI451" s="62" t="n">
        <f aca="false">W451/U451</f>
        <v>0.203498369404091</v>
      </c>
      <c r="AJ451" s="62" t="n">
        <f aca="false">EXP((((AI451-AI$475)/AI$476+2)/4-1.9)^3)</f>
        <v>0.500711084241236</v>
      </c>
      <c r="AK451" s="62" t="n">
        <f aca="false">Z451/U451</f>
        <v>0.468424547880225</v>
      </c>
      <c r="AL451" s="62" t="n">
        <f aca="false">EXP((((AK451-AK$475)/AK$476+2)/4-1.9)^3)</f>
        <v>0.395220329488738</v>
      </c>
      <c r="AM451" s="62" t="n">
        <f aca="false">0.01*AD451+0.15*AF451+0.24*AH451+0.25*AJ451+0.35*AL451</f>
        <v>0.295275330860761</v>
      </c>
      <c r="AO451" s="54" t="n">
        <f aca="false">0.01*AD451/$AM$475</f>
        <v>0.0029727253292482</v>
      </c>
      <c r="AP451" s="53" t="n">
        <f aca="false">AO451*$J$475</f>
        <v>18239.7894480975</v>
      </c>
      <c r="AQ451" s="54" t="n">
        <f aca="false">0.15*AF451/$AM$475</f>
        <v>6.40555298156251E-005</v>
      </c>
      <c r="AR451" s="53" t="n">
        <f aca="false">AQ451*$J$475</f>
        <v>393.026347011618</v>
      </c>
      <c r="AS451" s="54" t="n">
        <f aca="false">0.24*AH451/$AM$475</f>
        <v>0.00825618533053136</v>
      </c>
      <c r="AT451" s="53" t="n">
        <f aca="false">AS451*$J$475</f>
        <v>50657.5836629506</v>
      </c>
      <c r="AU451" s="54" t="n">
        <f aca="false">0.25*AJ451/$AM$475</f>
        <v>0.0444950758303005</v>
      </c>
      <c r="AV451" s="53" t="n">
        <f aca="false">AU451*$J$475</f>
        <v>273009.01520796</v>
      </c>
      <c r="AW451" s="54" t="n">
        <f aca="false">0.35*AL451/$AM$475</f>
        <v>0.0491690771729102</v>
      </c>
      <c r="AX451" s="53" t="n">
        <f aca="false">AW451*$J$475</f>
        <v>301687.346007828</v>
      </c>
    </row>
    <row r="452" customFormat="false" ht="13.8" hidden="false" customHeight="false" outlineLevel="0" collapsed="false">
      <c r="A452" s="60" t="s">
        <v>24</v>
      </c>
      <c r="B452" s="53"/>
      <c r="C452" s="53"/>
      <c r="D452" s="53"/>
      <c r="E452" s="53"/>
      <c r="F452" s="53"/>
      <c r="G452" s="53"/>
      <c r="H452" s="53"/>
      <c r="I452" s="54" t="n">
        <f aca="false">AO452+AQ452+AS452+AU452+AW452</f>
        <v>0.067707832554237</v>
      </c>
      <c r="J452" s="53" t="n">
        <f aca="false">ROUND(AP452+AR452+AT452+AV452+AX452,0)</f>
        <v>415436</v>
      </c>
      <c r="K452" s="54" t="n">
        <f aca="false">I452-DatosMinisterio!J452</f>
        <v>-2.77555756156289E-016</v>
      </c>
      <c r="L452" s="53" t="n">
        <f aca="false">J452-DatosMinisterio!K452</f>
        <v>0</v>
      </c>
      <c r="M452" s="54" t="n">
        <f aca="false">P485/P$508</f>
        <v>0.0751576425875534</v>
      </c>
      <c r="N452" s="53" t="n">
        <f aca="false">ROUND(N$475*M452,0)</f>
        <v>8761768</v>
      </c>
      <c r="O452" s="53" t="n">
        <f aca="false">N452-DatosMinisterio!L452</f>
        <v>0</v>
      </c>
      <c r="P452" s="55" t="n">
        <f aca="false">N452+J452</f>
        <v>9177204</v>
      </c>
      <c r="Q452" s="53" t="n">
        <f aca="false">P452-DatosMinisterio!M452</f>
        <v>0</v>
      </c>
      <c r="S452" s="55" t="n">
        <f aca="false">B452+DatosMinisterio!B452</f>
        <v>19361</v>
      </c>
      <c r="T452" s="55" t="n">
        <f aca="false">C452+DatosMinisterio!C452</f>
        <v>90</v>
      </c>
      <c r="U452" s="55" t="n">
        <f aca="false">D452+DatosMinisterio!D452</f>
        <v>1169.52272727273</v>
      </c>
      <c r="V452" s="55" t="n">
        <f aca="false">E452+DatosMinisterio!E452</f>
        <v>743.409090909091</v>
      </c>
      <c r="W452" s="55" t="n">
        <f aca="false">F452+DatosMinisterio!F452</f>
        <v>151</v>
      </c>
      <c r="X452" s="55" t="n">
        <f aca="false">G452+DatosMinisterio!G452</f>
        <v>430</v>
      </c>
      <c r="Y452" s="55" t="n">
        <f aca="false">H452+DatosMinisterio!H452</f>
        <v>76</v>
      </c>
      <c r="Z452" s="55" t="n">
        <f aca="false">X452+0.33*Y452</f>
        <v>455.08</v>
      </c>
      <c r="AC452" s="61" t="n">
        <f aca="false">IF(T452&gt;0,S452/T452,0)</f>
        <v>215.122222222222</v>
      </c>
      <c r="AD452" s="62" t="n">
        <f aca="false">EXP((((AC452-AC$475)/AC$476+2)/4-1.9)^3)</f>
        <v>0.0838814589299089</v>
      </c>
      <c r="AE452" s="63" t="n">
        <f aca="false">S452/U452</f>
        <v>16.554616296469</v>
      </c>
      <c r="AF452" s="62" t="n">
        <f aca="false">EXP((((AE452-AE$475)/AE$476+2)/4-1.9)^3)</f>
        <v>0.014355625914222</v>
      </c>
      <c r="AG452" s="62" t="n">
        <f aca="false">V452/U452</f>
        <v>0.635651683864823</v>
      </c>
      <c r="AH452" s="62" t="n">
        <f aca="false">EXP((((AG452-AG$475)/AG$476+2)/4-1.9)^3)</f>
        <v>0.188167974860669</v>
      </c>
      <c r="AI452" s="62" t="n">
        <f aca="false">W452/U452</f>
        <v>0.12911249732797</v>
      </c>
      <c r="AJ452" s="62" t="n">
        <f aca="false">EXP((((AI452-AI$475)/AI$476+2)/4-1.9)^3)</f>
        <v>0.196316621020827</v>
      </c>
      <c r="AK452" s="62" t="n">
        <f aca="false">Z452/U452</f>
        <v>0.38911599525836</v>
      </c>
      <c r="AL452" s="62" t="n">
        <f aca="false">EXP((((AK452-AK$475)/AK$476+2)/4-1.9)^3)</f>
        <v>0.266429925912549</v>
      </c>
      <c r="AM452" s="62" t="n">
        <f aca="false">0.01*AD452+0.15*AF452+0.24*AH452+0.25*AJ452+0.35*AL452</f>
        <v>0.190482101767592</v>
      </c>
      <c r="AO452" s="54" t="n">
        <f aca="false">0.01*AD452/$AM$475</f>
        <v>0.000298160915011368</v>
      </c>
      <c r="AP452" s="53" t="n">
        <f aca="false">AO452*$J$475</f>
        <v>1829.42980232715</v>
      </c>
      <c r="AQ452" s="54" t="n">
        <f aca="false">0.15*AF452/$AM$475</f>
        <v>0.000765417044377222</v>
      </c>
      <c r="AR452" s="53" t="n">
        <f aca="false">AQ452*$J$475</f>
        <v>4696.3793096069</v>
      </c>
      <c r="AS452" s="54" t="n">
        <f aca="false">0.24*AH452/$AM$475</f>
        <v>0.0160524634481164</v>
      </c>
      <c r="AT452" s="53" t="n">
        <f aca="false">AS452*$J$475</f>
        <v>98493.3086606327</v>
      </c>
      <c r="AU452" s="54" t="n">
        <f aca="false">0.25*AJ452/$AM$475</f>
        <v>0.017445435529567</v>
      </c>
      <c r="AV452" s="53" t="n">
        <f aca="false">AU452*$J$475</f>
        <v>107040.185569426</v>
      </c>
      <c r="AW452" s="54" t="n">
        <f aca="false">0.35*AL452/$AM$475</f>
        <v>0.0331463556171651</v>
      </c>
      <c r="AX452" s="53" t="n">
        <f aca="false">AW452*$J$475</f>
        <v>203376.525062863</v>
      </c>
    </row>
    <row r="453" customFormat="false" ht="13.8" hidden="false" customHeight="false" outlineLevel="0" collapsed="false">
      <c r="A453" s="60" t="s">
        <v>25</v>
      </c>
      <c r="B453" s="53"/>
      <c r="C453" s="53"/>
      <c r="D453" s="53"/>
      <c r="E453" s="53"/>
      <c r="F453" s="53"/>
      <c r="G453" s="53"/>
      <c r="H453" s="53"/>
      <c r="I453" s="54" t="n">
        <f aca="false">AO453+AQ453+AS453+AU453+AW453</f>
        <v>0.0584364176418172</v>
      </c>
      <c r="J453" s="53" t="n">
        <f aca="false">ROUND(AP453+AR453+AT453+AV453+AX453,0)</f>
        <v>358549</v>
      </c>
      <c r="K453" s="54" t="n">
        <f aca="false">I453-DatosMinisterio!J453</f>
        <v>0</v>
      </c>
      <c r="L453" s="53" t="n">
        <f aca="false">J453-DatosMinisterio!K453</f>
        <v>0</v>
      </c>
      <c r="M453" s="54" t="n">
        <f aca="false">P486/P$508</f>
        <v>0.0560296850050986</v>
      </c>
      <c r="N453" s="53" t="n">
        <f aca="false">ROUND(N$475*M453,0)</f>
        <v>6531858</v>
      </c>
      <c r="O453" s="53" t="n">
        <f aca="false">N453-DatosMinisterio!L453</f>
        <v>0</v>
      </c>
      <c r="P453" s="55" t="n">
        <f aca="false">N453+J453</f>
        <v>6890407</v>
      </c>
      <c r="Q453" s="53" t="n">
        <f aca="false">P453-DatosMinisterio!M453</f>
        <v>0</v>
      </c>
      <c r="S453" s="55" t="n">
        <f aca="false">B453+DatosMinisterio!B453</f>
        <v>12778</v>
      </c>
      <c r="T453" s="55" t="n">
        <f aca="false">C453+DatosMinisterio!C453</f>
        <v>55</v>
      </c>
      <c r="U453" s="55" t="n">
        <f aca="false">D453+DatosMinisterio!D453</f>
        <v>502.340909090909</v>
      </c>
      <c r="V453" s="55" t="n">
        <f aca="false">E453+DatosMinisterio!E453</f>
        <v>346.130681818182</v>
      </c>
      <c r="W453" s="55" t="n">
        <f aca="false">F453+DatosMinisterio!F453</f>
        <v>54</v>
      </c>
      <c r="X453" s="55" t="n">
        <f aca="false">G453+DatosMinisterio!G453</f>
        <v>91</v>
      </c>
      <c r="Y453" s="55" t="n">
        <f aca="false">H453+DatosMinisterio!H453</f>
        <v>37</v>
      </c>
      <c r="Z453" s="55" t="n">
        <f aca="false">X453+0.33*Y453</f>
        <v>103.21</v>
      </c>
      <c r="AC453" s="61" t="n">
        <f aca="false">IF(T453&gt;0,S453/T453,0)</f>
        <v>232.327272727273</v>
      </c>
      <c r="AD453" s="62" t="n">
        <f aca="false">EXP((((AC453-AC$475)/AC$476+2)/4-1.9)^3)</f>
        <v>0.109962968760079</v>
      </c>
      <c r="AE453" s="63" t="n">
        <f aca="false">S453/U453</f>
        <v>25.4369090168755</v>
      </c>
      <c r="AF453" s="62" t="n">
        <f aca="false">EXP((((AE453-AE$475)/AE$476+2)/4-1.9)^3)</f>
        <v>0.2591787100858</v>
      </c>
      <c r="AG453" s="62" t="n">
        <f aca="false">V453/U453</f>
        <v>0.689035425055423</v>
      </c>
      <c r="AH453" s="62" t="n">
        <f aca="false">EXP((((AG453-AG$475)/AG$476+2)/4-1.9)^3)</f>
        <v>0.273410440369973</v>
      </c>
      <c r="AI453" s="62" t="n">
        <f aca="false">W453/U453</f>
        <v>0.107496719902276</v>
      </c>
      <c r="AJ453" s="62" t="n">
        <f aca="false">EXP((((AI453-AI$475)/AI$476+2)/4-1.9)^3)</f>
        <v>0.134480302582259</v>
      </c>
      <c r="AK453" s="62" t="n">
        <f aca="false">Z453/U453</f>
        <v>0.20545808261322</v>
      </c>
      <c r="AL453" s="62" t="n">
        <f aca="false">EXP((((AK453-AK$475)/AK$476+2)/4-1.9)^3)</f>
        <v>0.0719538848681879</v>
      </c>
      <c r="AM453" s="62" t="n">
        <f aca="false">0.01*AD453+0.15*AF453+0.24*AH453+0.25*AJ453+0.35*AL453</f>
        <v>0.164398877238695</v>
      </c>
      <c r="AO453" s="54" t="n">
        <f aca="false">0.01*AD453/$AM$475</f>
        <v>0.000390868969151672</v>
      </c>
      <c r="AP453" s="53" t="n">
        <f aca="false">AO453*$J$475</f>
        <v>2398.25981532051</v>
      </c>
      <c r="AQ453" s="54" t="n">
        <f aca="false">0.15*AF453/$AM$475</f>
        <v>0.0138189587430556</v>
      </c>
      <c r="AR453" s="53" t="n">
        <f aca="false">AQ453*$J$475</f>
        <v>84789.16480623</v>
      </c>
      <c r="AS453" s="54" t="n">
        <f aca="false">0.24*AH453/$AM$475</f>
        <v>0.0233244318201448</v>
      </c>
      <c r="AT453" s="53" t="n">
        <f aca="false">AS453*$J$475</f>
        <v>143112.019536476</v>
      </c>
      <c r="AU453" s="54" t="n">
        <f aca="false">0.25*AJ453/$AM$475</f>
        <v>0.0119504270015251</v>
      </c>
      <c r="AV453" s="53" t="n">
        <f aca="false">AU453*$J$475</f>
        <v>73324.3903088084</v>
      </c>
      <c r="AW453" s="54" t="n">
        <f aca="false">0.35*AL453/$AM$475</f>
        <v>0.00895173110793997</v>
      </c>
      <c r="AX453" s="53" t="n">
        <f aca="false">AW453*$J$475</f>
        <v>54925.2529314917</v>
      </c>
    </row>
    <row r="454" customFormat="false" ht="13.8" hidden="false" customHeight="false" outlineLevel="0" collapsed="false">
      <c r="A454" s="60" t="s">
        <v>26</v>
      </c>
      <c r="B454" s="53"/>
      <c r="C454" s="53"/>
      <c r="D454" s="53"/>
      <c r="E454" s="53"/>
      <c r="F454" s="53"/>
      <c r="G454" s="53"/>
      <c r="H454" s="53"/>
      <c r="I454" s="54" t="n">
        <f aca="false">AO454+AQ454+AS454+AU454+AW454</f>
        <v>0.0873055854503931</v>
      </c>
      <c r="J454" s="53" t="n">
        <f aca="false">ROUND(AP454+AR454+AT454+AV454+AX454,0)</f>
        <v>535682</v>
      </c>
      <c r="K454" s="54" t="n">
        <f aca="false">I454-DatosMinisterio!J454</f>
        <v>0</v>
      </c>
      <c r="L454" s="53" t="n">
        <f aca="false">J454-DatosMinisterio!K454</f>
        <v>0</v>
      </c>
      <c r="M454" s="54" t="n">
        <f aca="false">P487/P$508</f>
        <v>0.0483731285650312</v>
      </c>
      <c r="N454" s="53" t="n">
        <f aca="false">ROUND(N$475*M454,0)</f>
        <v>5639268</v>
      </c>
      <c r="O454" s="53" t="n">
        <f aca="false">N454-DatosMinisterio!L454</f>
        <v>0</v>
      </c>
      <c r="P454" s="55" t="n">
        <f aca="false">N454+J454</f>
        <v>6174950</v>
      </c>
      <c r="Q454" s="53" t="n">
        <f aca="false">P454-DatosMinisterio!M454</f>
        <v>0</v>
      </c>
      <c r="S454" s="55" t="n">
        <f aca="false">B454+DatosMinisterio!B454</f>
        <v>9512</v>
      </c>
      <c r="T454" s="55" t="n">
        <f aca="false">C454+DatosMinisterio!C454</f>
        <v>73</v>
      </c>
      <c r="U454" s="55" t="n">
        <f aca="false">D454+DatosMinisterio!D454</f>
        <v>353.272727272727</v>
      </c>
      <c r="V454" s="55" t="n">
        <f aca="false">E454+DatosMinisterio!E454</f>
        <v>192.613636363636</v>
      </c>
      <c r="W454" s="55" t="n">
        <f aca="false">F454+DatosMinisterio!F454</f>
        <v>60</v>
      </c>
      <c r="X454" s="55" t="n">
        <f aca="false">G454+DatosMinisterio!G454</f>
        <v>131</v>
      </c>
      <c r="Y454" s="55" t="n">
        <f aca="false">H454+DatosMinisterio!H454</f>
        <v>3</v>
      </c>
      <c r="Z454" s="55" t="n">
        <f aca="false">X454+0.33*Y454</f>
        <v>131.99</v>
      </c>
      <c r="AC454" s="61" t="n">
        <f aca="false">IF(T454&gt;0,S454/T454,0)</f>
        <v>130.301369863014</v>
      </c>
      <c r="AD454" s="62" t="n">
        <f aca="false">EXP((((AC454-AC$475)/AC$476+2)/4-1.9)^3)</f>
        <v>0.015930485402988</v>
      </c>
      <c r="AE454" s="63" t="n">
        <f aca="false">S454/U454</f>
        <v>26.9253731343284</v>
      </c>
      <c r="AF454" s="62" t="n">
        <f aca="false">EXP((((AE454-AE$475)/AE$476+2)/4-1.9)^3)</f>
        <v>0.346916220451625</v>
      </c>
      <c r="AG454" s="62" t="n">
        <f aca="false">V454/U454</f>
        <v>0.54522645393721</v>
      </c>
      <c r="AH454" s="62" t="n">
        <f aca="false">EXP((((AG454-AG$475)/AG$476+2)/4-1.9)^3)</f>
        <v>0.0857856970912104</v>
      </c>
      <c r="AI454" s="62" t="n">
        <f aca="false">W454/U454</f>
        <v>0.169840452907875</v>
      </c>
      <c r="AJ454" s="62" t="n">
        <f aca="false">EXP((((AI454-AI$475)/AI$476+2)/4-1.9)^3)</f>
        <v>0.34980647288244</v>
      </c>
      <c r="AK454" s="62" t="n">
        <f aca="false">Z454/U454</f>
        <v>0.373620689655173</v>
      </c>
      <c r="AL454" s="62" t="n">
        <f aca="false">EXP((((AK454-AK$475)/AK$476+2)/4-1.9)^3)</f>
        <v>0.243941248870991</v>
      </c>
      <c r="AM454" s="62" t="n">
        <f aca="false">0.01*AD454+0.15*AF454+0.24*AH454+0.25*AJ454+0.35*AL454</f>
        <v>0.245616360549121</v>
      </c>
      <c r="AO454" s="54" t="n">
        <f aca="false">0.01*AD454/$AM$475</f>
        <v>5.66257211656168E-005</v>
      </c>
      <c r="AP454" s="53" t="n">
        <f aca="false">AO454*$J$475</f>
        <v>347.43917349025</v>
      </c>
      <c r="AQ454" s="54" t="n">
        <f aca="false">0.15*AF454/$AM$475</f>
        <v>0.0184969704345343</v>
      </c>
      <c r="AR454" s="53" t="n">
        <f aca="false">AQ454*$J$475</f>
        <v>113492.101955788</v>
      </c>
      <c r="AS454" s="54" t="n">
        <f aca="false">0.24*AH454/$AM$475</f>
        <v>0.00731831103537946</v>
      </c>
      <c r="AT454" s="53" t="n">
        <f aca="false">AS454*$J$475</f>
        <v>44903.0561578212</v>
      </c>
      <c r="AU454" s="54" t="n">
        <f aca="false">0.25*AJ454/$AM$475</f>
        <v>0.03108512279176</v>
      </c>
      <c r="AV454" s="53" t="n">
        <f aca="false">AU454*$J$475</f>
        <v>190729.392019998</v>
      </c>
      <c r="AW454" s="54" t="n">
        <f aca="false">0.35*AL454/$AM$475</f>
        <v>0.0303485554675537</v>
      </c>
      <c r="AX454" s="53" t="n">
        <f aca="false">AW454*$J$475</f>
        <v>186210.026313491</v>
      </c>
    </row>
    <row r="455" customFormat="false" ht="13.8" hidden="false" customHeight="false" outlineLevel="0" collapsed="false">
      <c r="A455" s="60" t="s">
        <v>27</v>
      </c>
      <c r="B455" s="53"/>
      <c r="C455" s="53"/>
      <c r="D455" s="53"/>
      <c r="E455" s="53"/>
      <c r="F455" s="53"/>
      <c r="G455" s="53"/>
      <c r="H455" s="53"/>
      <c r="I455" s="54" t="n">
        <f aca="false">AO455+AQ455+AS455+AU455+AW455</f>
        <v>0.0401431622382531</v>
      </c>
      <c r="J455" s="53" t="n">
        <f aca="false">ROUND(AP455+AR455+AT455+AV455+AX455,0)</f>
        <v>246307</v>
      </c>
      <c r="K455" s="54" t="n">
        <f aca="false">I455-DatosMinisterio!J455</f>
        <v>0</v>
      </c>
      <c r="L455" s="53" t="n">
        <f aca="false">J455-DatosMinisterio!K455</f>
        <v>0</v>
      </c>
      <c r="M455" s="54" t="n">
        <f aca="false">P488/P$508</f>
        <v>0.0688754541709885</v>
      </c>
      <c r="N455" s="53" t="n">
        <f aca="false">ROUND(N$475*M455,0)</f>
        <v>8029399</v>
      </c>
      <c r="O455" s="53" t="n">
        <f aca="false">N455-DatosMinisterio!L455</f>
        <v>0</v>
      </c>
      <c r="P455" s="55" t="n">
        <f aca="false">N455+J455</f>
        <v>8275706</v>
      </c>
      <c r="Q455" s="53" t="n">
        <f aca="false">P455-DatosMinisterio!M455</f>
        <v>0</v>
      </c>
      <c r="S455" s="55" t="n">
        <f aca="false">B455+DatosMinisterio!B455</f>
        <v>17441</v>
      </c>
      <c r="T455" s="55" t="n">
        <f aca="false">C455+DatosMinisterio!C455</f>
        <v>93</v>
      </c>
      <c r="U455" s="55" t="n">
        <f aca="false">D455+DatosMinisterio!D455</f>
        <v>879.136363636364</v>
      </c>
      <c r="V455" s="55" t="n">
        <f aca="false">E455+DatosMinisterio!E455</f>
        <v>487.318181818182</v>
      </c>
      <c r="W455" s="55" t="n">
        <f aca="false">F455+DatosMinisterio!F455</f>
        <v>111</v>
      </c>
      <c r="X455" s="55" t="n">
        <f aca="false">G455+DatosMinisterio!G455</f>
        <v>208</v>
      </c>
      <c r="Y455" s="55" t="n">
        <f aca="false">H455+DatosMinisterio!H455</f>
        <v>21</v>
      </c>
      <c r="Z455" s="55" t="n">
        <f aca="false">X455+0.33*Y455</f>
        <v>214.93</v>
      </c>
      <c r="AC455" s="61" t="n">
        <f aca="false">IF(T455&gt;0,S455/T455,0)</f>
        <v>187.537634408602</v>
      </c>
      <c r="AD455" s="62" t="n">
        <f aca="false">EXP((((AC455-AC$475)/AC$476+2)/4-1.9)^3)</f>
        <v>0.0519661257730105</v>
      </c>
      <c r="AE455" s="63" t="n">
        <f aca="false">S455/U455</f>
        <v>19.8387880668011</v>
      </c>
      <c r="AF455" s="62" t="n">
        <f aca="false">EXP((((AE455-AE$475)/AE$476+2)/4-1.9)^3)</f>
        <v>0.054021162909923</v>
      </c>
      <c r="AG455" s="62" t="n">
        <f aca="false">V455/U455</f>
        <v>0.554314668321183</v>
      </c>
      <c r="AH455" s="62" t="n">
        <f aca="false">EXP((((AG455-AG$475)/AG$476+2)/4-1.9)^3)</f>
        <v>0.0936955662119882</v>
      </c>
      <c r="AI455" s="62" t="n">
        <f aca="false">W455/U455</f>
        <v>0.12626027609741</v>
      </c>
      <c r="AJ455" s="62" t="n">
        <f aca="false">EXP((((AI455-AI$475)/AI$476+2)/4-1.9)^3)</f>
        <v>0.187316563511601</v>
      </c>
      <c r="AK455" s="62" t="n">
        <f aca="false">Z455/U455</f>
        <v>0.24447856884339</v>
      </c>
      <c r="AL455" s="62" t="n">
        <f aca="false">EXP((((AK455-AK$475)/AK$476+2)/4-1.9)^3)</f>
        <v>0.0999875490597449</v>
      </c>
      <c r="AM455" s="62" t="n">
        <f aca="false">0.01*AD455+0.15*AF455+0.24*AH455+0.25*AJ455+0.35*AL455</f>
        <v>0.112934554633907</v>
      </c>
      <c r="AO455" s="54" t="n">
        <f aca="false">0.01*AD455/$AM$475</f>
        <v>0.000184716238936946</v>
      </c>
      <c r="AP455" s="53" t="n">
        <f aca="false">AO455*$J$475</f>
        <v>1133.36582855652</v>
      </c>
      <c r="AQ455" s="54" t="n">
        <f aca="false">0.15*AF455/$AM$475</f>
        <v>0.00288031459550431</v>
      </c>
      <c r="AR455" s="53" t="n">
        <f aca="false">AQ455*$J$475</f>
        <v>17672.7837077256</v>
      </c>
      <c r="AS455" s="54" t="n">
        <f aca="false">0.24*AH455/$AM$475</f>
        <v>0.00799309581230384</v>
      </c>
      <c r="AT455" s="53" t="n">
        <f aca="false">AS455*$J$475</f>
        <v>49043.3418857983</v>
      </c>
      <c r="AU455" s="54" t="n">
        <f aca="false">0.25*AJ455/$AM$475</f>
        <v>0.0166456564674419</v>
      </c>
      <c r="AV455" s="53" t="n">
        <f aca="false">AU455*$J$475</f>
        <v>102132.970780817</v>
      </c>
      <c r="AW455" s="54" t="n">
        <f aca="false">0.35*AL455/$AM$475</f>
        <v>0.0124393791240661</v>
      </c>
      <c r="AX455" s="53" t="n">
        <f aca="false">AW455*$J$475</f>
        <v>76324.460203461</v>
      </c>
    </row>
    <row r="456" customFormat="false" ht="13.8" hidden="false" customHeight="false" outlineLevel="0" collapsed="false">
      <c r="A456" s="60" t="s">
        <v>28</v>
      </c>
      <c r="B456" s="53"/>
      <c r="C456" s="53"/>
      <c r="D456" s="53"/>
      <c r="E456" s="53"/>
      <c r="F456" s="53"/>
      <c r="G456" s="53"/>
      <c r="H456" s="53"/>
      <c r="I456" s="54" t="n">
        <f aca="false">AO456+AQ456+AS456+AU456+AW456</f>
        <v>0.0377464436235594</v>
      </c>
      <c r="J456" s="53" t="n">
        <f aca="false">ROUND(AP456+AR456+AT456+AV456+AX456,0)</f>
        <v>231601</v>
      </c>
      <c r="K456" s="54" t="n">
        <f aca="false">I456-DatosMinisterio!J456</f>
        <v>0</v>
      </c>
      <c r="L456" s="53" t="n">
        <f aca="false">J456-DatosMinisterio!K456</f>
        <v>0</v>
      </c>
      <c r="M456" s="54" t="n">
        <f aca="false">P489/P$508</f>
        <v>0.052280439075941</v>
      </c>
      <c r="N456" s="53" t="n">
        <f aca="false">ROUND(N$475*M456,0)</f>
        <v>6094777</v>
      </c>
      <c r="O456" s="53" t="n">
        <f aca="false">N456-DatosMinisterio!L456</f>
        <v>0</v>
      </c>
      <c r="P456" s="55" t="n">
        <f aca="false">N456+J456</f>
        <v>6326378</v>
      </c>
      <c r="Q456" s="53" t="n">
        <f aca="false">P456-DatosMinisterio!M456</f>
        <v>0</v>
      </c>
      <c r="S456" s="55" t="n">
        <f aca="false">B456+DatosMinisterio!B456</f>
        <v>9876</v>
      </c>
      <c r="T456" s="55" t="n">
        <f aca="false">C456+DatosMinisterio!C456</f>
        <v>55</v>
      </c>
      <c r="U456" s="55" t="n">
        <f aca="false">D456+DatosMinisterio!D456</f>
        <v>644.886363636364</v>
      </c>
      <c r="V456" s="55" t="n">
        <f aca="false">E456+DatosMinisterio!E456</f>
        <v>331.909090909091</v>
      </c>
      <c r="W456" s="55" t="n">
        <f aca="false">F456+DatosMinisterio!F456</f>
        <v>70</v>
      </c>
      <c r="X456" s="55" t="n">
        <f aca="false">G456+DatosMinisterio!G456</f>
        <v>181</v>
      </c>
      <c r="Y456" s="55" t="n">
        <f aca="false">H456+DatosMinisterio!H456</f>
        <v>48</v>
      </c>
      <c r="Z456" s="55" t="n">
        <f aca="false">X456+0.33*Y456</f>
        <v>196.84</v>
      </c>
      <c r="AC456" s="61" t="n">
        <f aca="false">IF(T456&gt;0,S456/T456,0)</f>
        <v>179.563636363636</v>
      </c>
      <c r="AD456" s="62" t="n">
        <f aca="false">EXP((((AC456-AC$475)/AC$476+2)/4-1.9)^3)</f>
        <v>0.0447690799046873</v>
      </c>
      <c r="AE456" s="63" t="n">
        <f aca="false">S456/U456</f>
        <v>15.3143259911894</v>
      </c>
      <c r="AF456" s="62" t="n">
        <f aca="false">EXP((((AE456-AE$475)/AE$476+2)/4-1.9)^3)</f>
        <v>0.00796220122108135</v>
      </c>
      <c r="AG456" s="62" t="n">
        <f aca="false">V456/U456</f>
        <v>0.514678414096916</v>
      </c>
      <c r="AH456" s="62" t="n">
        <f aca="false">EXP((((AG456-AG$475)/AG$476+2)/4-1.9)^3)</f>
        <v>0.0627640592487606</v>
      </c>
      <c r="AI456" s="62" t="n">
        <f aca="false">W456/U456</f>
        <v>0.108546255506608</v>
      </c>
      <c r="AJ456" s="62" t="n">
        <f aca="false">EXP((((AI456-AI$475)/AI$476+2)/4-1.9)^3)</f>
        <v>0.137141779061409</v>
      </c>
      <c r="AK456" s="62" t="n">
        <f aca="false">Z456/U456</f>
        <v>0.305232070484581</v>
      </c>
      <c r="AL456" s="62" t="n">
        <f aca="false">EXP((((AK456-AK$475)/AK$476+2)/4-1.9)^3)</f>
        <v>0.157717252426136</v>
      </c>
      <c r="AM456" s="62" t="n">
        <f aca="false">0.01*AD456+0.15*AF456+0.24*AH456+0.25*AJ456+0.35*AL456</f>
        <v>0.106191878316412</v>
      </c>
      <c r="AO456" s="54" t="n">
        <f aca="false">0.01*AD456/$AM$475</f>
        <v>0.00015913397309592</v>
      </c>
      <c r="AP456" s="53" t="n">
        <f aca="false">AO456*$J$475</f>
        <v>976.400387466285</v>
      </c>
      <c r="AQ456" s="54" t="n">
        <f aca="false">0.15*AF456/$AM$475</f>
        <v>0.000424530742288228</v>
      </c>
      <c r="AR456" s="53" t="n">
        <f aca="false">AQ456*$J$475</f>
        <v>2604.79879435753</v>
      </c>
      <c r="AS456" s="54" t="n">
        <f aca="false">0.24*AH456/$AM$475</f>
        <v>0.00535435303319902</v>
      </c>
      <c r="AT456" s="53" t="n">
        <f aca="false">AS456*$J$475</f>
        <v>32852.7735123887</v>
      </c>
      <c r="AU456" s="54" t="n">
        <f aca="false">0.25*AJ456/$AM$475</f>
        <v>0.0121869358416276</v>
      </c>
      <c r="AV456" s="53" t="n">
        <f aca="false">AU456*$J$475</f>
        <v>74775.5406736401</v>
      </c>
      <c r="AW456" s="54" t="n">
        <f aca="false">0.35*AL456/$AM$475</f>
        <v>0.0196214900333487</v>
      </c>
      <c r="AX456" s="53" t="n">
        <f aca="false">AW456*$J$475</f>
        <v>120391.831476988</v>
      </c>
    </row>
    <row r="457" customFormat="false" ht="13.8" hidden="false" customHeight="false" outlineLevel="0" collapsed="false">
      <c r="A457" s="60" t="s">
        <v>29</v>
      </c>
      <c r="B457" s="53"/>
      <c r="C457" s="53"/>
      <c r="D457" s="53"/>
      <c r="E457" s="53"/>
      <c r="F457" s="53"/>
      <c r="G457" s="53"/>
      <c r="H457" s="53"/>
      <c r="I457" s="54" t="n">
        <f aca="false">AO457+AQ457+AS457+AU457+AW457</f>
        <v>0.0558083543174161</v>
      </c>
      <c r="J457" s="53" t="n">
        <f aca="false">ROUND(AP457+AR457+AT457+AV457+AX457,0)</f>
        <v>342424</v>
      </c>
      <c r="K457" s="54" t="n">
        <f aca="false">I457-DatosMinisterio!J457</f>
        <v>-2.56739074444567E-016</v>
      </c>
      <c r="L457" s="53" t="n">
        <f aca="false">J457-DatosMinisterio!K457</f>
        <v>0</v>
      </c>
      <c r="M457" s="54" t="n">
        <f aca="false">P490/P$508</f>
        <v>0.0485315789210636</v>
      </c>
      <c r="N457" s="53" t="n">
        <f aca="false">ROUND(N$475*M457,0)</f>
        <v>5657740</v>
      </c>
      <c r="O457" s="53" t="n">
        <f aca="false">N457-DatosMinisterio!L457</f>
        <v>0</v>
      </c>
      <c r="P457" s="55" t="n">
        <f aca="false">N457+J457</f>
        <v>6000164</v>
      </c>
      <c r="Q457" s="53" t="n">
        <f aca="false">P457-DatosMinisterio!M457</f>
        <v>0</v>
      </c>
      <c r="S457" s="55" t="n">
        <f aca="false">B457+DatosMinisterio!B457</f>
        <v>8420</v>
      </c>
      <c r="T457" s="55" t="n">
        <f aca="false">C457+DatosMinisterio!C457</f>
        <v>34</v>
      </c>
      <c r="U457" s="55" t="n">
        <f aca="false">D457+DatosMinisterio!D457</f>
        <v>375.261363636364</v>
      </c>
      <c r="V457" s="55" t="n">
        <f aca="false">E457+DatosMinisterio!E457</f>
        <v>237.681818181818</v>
      </c>
      <c r="W457" s="55" t="n">
        <f aca="false">F457+DatosMinisterio!F457</f>
        <v>45</v>
      </c>
      <c r="X457" s="55" t="n">
        <f aca="false">G457+DatosMinisterio!G457</f>
        <v>108</v>
      </c>
      <c r="Y457" s="55" t="n">
        <f aca="false">H457+DatosMinisterio!H457</f>
        <v>6</v>
      </c>
      <c r="Z457" s="55" t="n">
        <f aca="false">X457+0.33*Y457</f>
        <v>109.98</v>
      </c>
      <c r="AC457" s="61" t="n">
        <f aca="false">IF(T457&gt;0,S457/T457,0)</f>
        <v>247.647058823529</v>
      </c>
      <c r="AD457" s="62" t="n">
        <f aca="false">EXP((((AC457-AC$475)/AC$476+2)/4-1.9)^3)</f>
        <v>0.137546388634356</v>
      </c>
      <c r="AE457" s="63" t="n">
        <f aca="false">S457/U457</f>
        <v>22.4376949398904</v>
      </c>
      <c r="AF457" s="62" t="n">
        <f aca="false">EXP((((AE457-AE$475)/AE$476+2)/4-1.9)^3)</f>
        <v>0.123569053995389</v>
      </c>
      <c r="AG457" s="62" t="n">
        <f aca="false">V457/U457</f>
        <v>0.63337673742543</v>
      </c>
      <c r="AH457" s="62" t="n">
        <f aca="false">EXP((((AG457-AG$475)/AG$476+2)/4-1.9)^3)</f>
        <v>0.184932641506847</v>
      </c>
      <c r="AI457" s="62" t="n">
        <f aca="false">W457/U457</f>
        <v>0.119916421887775</v>
      </c>
      <c r="AJ457" s="62" t="n">
        <f aca="false">EXP((((AI457-AI$475)/AI$476+2)/4-1.9)^3)</f>
        <v>0.16820893250963</v>
      </c>
      <c r="AK457" s="62" t="n">
        <f aca="false">Z457/U457</f>
        <v>0.293075735093722</v>
      </c>
      <c r="AL457" s="62" t="n">
        <f aca="false">EXP((((AK457-AK$475)/AK$476+2)/4-1.9)^3)</f>
        <v>0.14473848842442</v>
      </c>
      <c r="AM457" s="62" t="n">
        <f aca="false">0.01*AD457+0.15*AF457+0.24*AH457+0.25*AJ457+0.35*AL457</f>
        <v>0.15700536002325</v>
      </c>
      <c r="AO457" s="54" t="n">
        <f aca="false">0.01*AD457/$AM$475</f>
        <v>0.000488915638985218</v>
      </c>
      <c r="AP457" s="53" t="n">
        <f aca="false">AO457*$J$475</f>
        <v>2999.84604202491</v>
      </c>
      <c r="AQ457" s="54" t="n">
        <f aca="false">0.15*AF457/$AM$475</f>
        <v>0.00658848737427313</v>
      </c>
      <c r="AR457" s="53" t="n">
        <f aca="false">AQ457*$J$475</f>
        <v>40425.0676326635</v>
      </c>
      <c r="AS457" s="54" t="n">
        <f aca="false">0.24*AH457/$AM$475</f>
        <v>0.0157764596783827</v>
      </c>
      <c r="AT457" s="53" t="n">
        <f aca="false">AS457*$J$475</f>
        <v>96799.8287426286</v>
      </c>
      <c r="AU457" s="54" t="n">
        <f aca="false">0.25*AJ457/$AM$475</f>
        <v>0.0149476802948983</v>
      </c>
      <c r="AV457" s="53" t="n">
        <f aca="false">AU457*$J$475</f>
        <v>91714.676305251</v>
      </c>
      <c r="AW457" s="54" t="n">
        <f aca="false">0.35*AL457/$AM$475</f>
        <v>0.0180068113308768</v>
      </c>
      <c r="AX457" s="53" t="n">
        <f aca="false">AW457*$J$475</f>
        <v>110484.626371408</v>
      </c>
    </row>
    <row r="458" customFormat="false" ht="13.8" hidden="false" customHeight="false" outlineLevel="0" collapsed="false">
      <c r="A458" s="60" t="s">
        <v>30</v>
      </c>
      <c r="B458" s="53"/>
      <c r="C458" s="53"/>
      <c r="D458" s="53"/>
      <c r="E458" s="53"/>
      <c r="F458" s="53"/>
      <c r="G458" s="53"/>
      <c r="H458" s="53"/>
      <c r="I458" s="54" t="n">
        <f aca="false">AO458+AQ458+AS458+AU458+AW458</f>
        <v>0.0148527769909226</v>
      </c>
      <c r="J458" s="53" t="n">
        <f aca="false">ROUND(AP458+AR458+AT458+AV458+AX458,0)</f>
        <v>91132</v>
      </c>
      <c r="K458" s="54" t="n">
        <f aca="false">I458-DatosMinisterio!J458</f>
        <v>-7.97972798949331E-017</v>
      </c>
      <c r="L458" s="53" t="n">
        <f aca="false">J458-DatosMinisterio!K458</f>
        <v>0</v>
      </c>
      <c r="M458" s="54" t="n">
        <f aca="false">P491/P$508</f>
        <v>0.0217728860570313</v>
      </c>
      <c r="N458" s="53" t="n">
        <f aca="false">ROUND(N$475*M458,0)</f>
        <v>2538251</v>
      </c>
      <c r="O458" s="53" t="n">
        <f aca="false">N458-DatosMinisterio!L458</f>
        <v>0</v>
      </c>
      <c r="P458" s="55" t="n">
        <f aca="false">N458+J458</f>
        <v>2629383</v>
      </c>
      <c r="Q458" s="53" t="n">
        <f aca="false">P458-DatosMinisterio!M458</f>
        <v>0</v>
      </c>
      <c r="S458" s="55" t="n">
        <f aca="false">B458+DatosMinisterio!B458</f>
        <v>12948</v>
      </c>
      <c r="T458" s="55" t="n">
        <f aca="false">C458+DatosMinisterio!C458</f>
        <v>62</v>
      </c>
      <c r="U458" s="55" t="n">
        <f aca="false">D458+DatosMinisterio!D458</f>
        <v>573.602272727273</v>
      </c>
      <c r="V458" s="55" t="n">
        <f aca="false">E458+DatosMinisterio!E458</f>
        <v>191.181818181818</v>
      </c>
      <c r="W458" s="55" t="n">
        <f aca="false">F458+DatosMinisterio!F458</f>
        <v>26</v>
      </c>
      <c r="X458" s="55" t="n">
        <f aca="false">G458+DatosMinisterio!G458</f>
        <v>71</v>
      </c>
      <c r="Y458" s="55" t="n">
        <f aca="false">H458+DatosMinisterio!H458</f>
        <v>10</v>
      </c>
      <c r="Z458" s="55" t="n">
        <f aca="false">X458+0.33*Y458</f>
        <v>74.3</v>
      </c>
      <c r="AC458" s="61" t="n">
        <f aca="false">IF(T458&gt;0,S458/T458,0)</f>
        <v>208.838709677419</v>
      </c>
      <c r="AD458" s="62" t="n">
        <f aca="false">EXP((((AC458-AC$475)/AC$476+2)/4-1.9)^3)</f>
        <v>0.0755855602343514</v>
      </c>
      <c r="AE458" s="63" t="n">
        <f aca="false">S458/U458</f>
        <v>22.5731323176892</v>
      </c>
      <c r="AF458" s="62" t="n">
        <f aca="false">EXP((((AE458-AE$475)/AE$476+2)/4-1.9)^3)</f>
        <v>0.128379555036522</v>
      </c>
      <c r="AG458" s="62" t="n">
        <f aca="false">V458/U458</f>
        <v>0.333300314994948</v>
      </c>
      <c r="AH458" s="62" t="n">
        <f aca="false">EXP((((AG458-AG$475)/AG$476+2)/4-1.9)^3)</f>
        <v>0.005620435848018</v>
      </c>
      <c r="AI458" s="62" t="n">
        <f aca="false">W458/U458</f>
        <v>0.0453275749351189</v>
      </c>
      <c r="AJ458" s="62" t="n">
        <f aca="false">EXP((((AI458-AI$475)/AI$476+2)/4-1.9)^3)</f>
        <v>0.0330118450085676</v>
      </c>
      <c r="AK458" s="62" t="n">
        <f aca="false">Z458/U458</f>
        <v>0.129532262218436</v>
      </c>
      <c r="AL458" s="62" t="n">
        <f aca="false">EXP((((AK458-AK$475)/AK$476+2)/4-1.9)^3)</f>
        <v>0.0347731069439854</v>
      </c>
      <c r="AM458" s="62" t="n">
        <f aca="false">0.01*AD458+0.15*AF458+0.24*AH458+0.25*AJ458+0.35*AL458</f>
        <v>0.0417852421438829</v>
      </c>
      <c r="AO458" s="54" t="n">
        <f aca="false">0.01*AD458/$AM$475</f>
        <v>0.000268672720868538</v>
      </c>
      <c r="AP458" s="53" t="n">
        <f aca="false">AO458*$J$475</f>
        <v>1648.49870617846</v>
      </c>
      <c r="AQ458" s="54" t="n">
        <f aca="false">0.15*AF458/$AM$475</f>
        <v>0.00684497493607492</v>
      </c>
      <c r="AR458" s="53" t="n">
        <f aca="false">AQ458*$J$475</f>
        <v>41998.8016999491</v>
      </c>
      <c r="AS458" s="54" t="n">
        <f aca="false">0.24*AH458/$AM$475</f>
        <v>0.000479475006730543</v>
      </c>
      <c r="AT458" s="53" t="n">
        <f aca="false">AS458*$J$475</f>
        <v>2941.92103197168</v>
      </c>
      <c r="AU458" s="54" t="n">
        <f aca="false">0.25*AJ458/$AM$475</f>
        <v>0.00293355708148587</v>
      </c>
      <c r="AV458" s="53" t="n">
        <f aca="false">AU458*$J$475</f>
        <v>17999.4643211149</v>
      </c>
      <c r="AW458" s="54" t="n">
        <f aca="false">0.35*AL458/$AM$475</f>
        <v>0.00432609724576275</v>
      </c>
      <c r="AX458" s="53" t="n">
        <f aca="false">AW458*$J$475</f>
        <v>26543.6911100907</v>
      </c>
    </row>
    <row r="459" customFormat="false" ht="13.8" hidden="false" customHeight="false" outlineLevel="0" collapsed="false">
      <c r="A459" s="60" t="s">
        <v>31</v>
      </c>
      <c r="B459" s="53"/>
      <c r="C459" s="53"/>
      <c r="D459" s="53"/>
      <c r="E459" s="53"/>
      <c r="F459" s="53"/>
      <c r="G459" s="53"/>
      <c r="H459" s="53"/>
      <c r="I459" s="54" t="n">
        <f aca="false">AO459+AQ459+AS459+AU459+AW459</f>
        <v>0.0120008680773538</v>
      </c>
      <c r="J459" s="53" t="n">
        <f aca="false">ROUND(AP459+AR459+AT459+AV459+AX459,0)</f>
        <v>73634</v>
      </c>
      <c r="K459" s="54" t="n">
        <f aca="false">I459-DatosMinisterio!J459</f>
        <v>0</v>
      </c>
      <c r="L459" s="53" t="n">
        <f aca="false">J459-DatosMinisterio!K459</f>
        <v>0</v>
      </c>
      <c r="M459" s="54" t="n">
        <f aca="false">P492/P$508</f>
        <v>0.0211667232168898</v>
      </c>
      <c r="N459" s="53" t="n">
        <f aca="false">ROUND(N$475*M459,0)</f>
        <v>2467586</v>
      </c>
      <c r="O459" s="53" t="n">
        <f aca="false">N459-DatosMinisterio!L459</f>
        <v>0</v>
      </c>
      <c r="P459" s="55" t="n">
        <f aca="false">N459+J459</f>
        <v>2541220</v>
      </c>
      <c r="Q459" s="53" t="n">
        <f aca="false">P459-DatosMinisterio!M459</f>
        <v>0</v>
      </c>
      <c r="S459" s="55" t="n">
        <f aca="false">B459+DatosMinisterio!B459</f>
        <v>6038</v>
      </c>
      <c r="T459" s="55" t="n">
        <f aca="false">C459+DatosMinisterio!C459</f>
        <v>33</v>
      </c>
      <c r="U459" s="55" t="n">
        <f aca="false">D459+DatosMinisterio!D459</f>
        <v>360.275</v>
      </c>
      <c r="V459" s="55" t="n">
        <f aca="false">E459+DatosMinisterio!E459</f>
        <v>177.25</v>
      </c>
      <c r="W459" s="55" t="n">
        <f aca="false">F459+DatosMinisterio!F459</f>
        <v>15</v>
      </c>
      <c r="X459" s="55" t="n">
        <f aca="false">G459+DatosMinisterio!G459</f>
        <v>43</v>
      </c>
      <c r="Y459" s="55" t="n">
        <f aca="false">H459+DatosMinisterio!H459</f>
        <v>7</v>
      </c>
      <c r="Z459" s="55" t="n">
        <f aca="false">X459+0.33*Y459</f>
        <v>45.31</v>
      </c>
      <c r="AC459" s="61" t="n">
        <f aca="false">IF(T459&gt;0,S459/T459,0)</f>
        <v>182.969696969697</v>
      </c>
      <c r="AD459" s="62" t="n">
        <f aca="false">EXP((((AC459-AC$475)/AC$476+2)/4-1.9)^3)</f>
        <v>0.0477410894060609</v>
      </c>
      <c r="AE459" s="63" t="n">
        <f aca="false">S459/U459</f>
        <v>16.7594198875859</v>
      </c>
      <c r="AF459" s="62" t="n">
        <f aca="false">EXP((((AE459-AE$475)/AE$476+2)/4-1.9)^3)</f>
        <v>0.0157462965991514</v>
      </c>
      <c r="AG459" s="62" t="n">
        <f aca="false">V459/U459</f>
        <v>0.491985289015336</v>
      </c>
      <c r="AH459" s="62" t="n">
        <f aca="false">EXP((((AG459-AG$475)/AG$476+2)/4-1.9)^3)</f>
        <v>0.0489522720801136</v>
      </c>
      <c r="AI459" s="62" t="n">
        <f aca="false">W459/U459</f>
        <v>0.0416348622579974</v>
      </c>
      <c r="AJ459" s="62" t="n">
        <f aca="false">EXP((((AI459-AI$475)/AI$476+2)/4-1.9)^3)</f>
        <v>0.0298855377163028</v>
      </c>
      <c r="AK459" s="62" t="n">
        <f aca="false">Z459/U459</f>
        <v>0.125765040593991</v>
      </c>
      <c r="AL459" s="62" t="n">
        <f aca="false">EXP((((AK459-AK$475)/AK$476+2)/4-1.9)^3)</f>
        <v>0.0334362747314676</v>
      </c>
      <c r="AM459" s="62" t="n">
        <f aca="false">0.01*AD459+0.15*AF459+0.24*AH459+0.25*AJ459+0.35*AL459</f>
        <v>0.03376198126825</v>
      </c>
      <c r="AO459" s="54" t="n">
        <f aca="false">0.01*AD459/$AM$475</f>
        <v>0.000169698132132453</v>
      </c>
      <c r="AP459" s="53" t="n">
        <f aca="false">AO459*$J$475</f>
        <v>1041.21903540081</v>
      </c>
      <c r="AQ459" s="54" t="n">
        <f aca="false">0.15*AF459/$AM$475</f>
        <v>0.000839565190318123</v>
      </c>
      <c r="AR459" s="53" t="n">
        <f aca="false">AQ459*$J$475</f>
        <v>5151.33105258238</v>
      </c>
      <c r="AS459" s="54" t="n">
        <f aca="false">0.24*AH459/$AM$475</f>
        <v>0.0041760802222064</v>
      </c>
      <c r="AT459" s="53" t="n">
        <f aca="false">AS459*$J$475</f>
        <v>25623.2297084347</v>
      </c>
      <c r="AU459" s="54" t="n">
        <f aca="false">0.25*AJ459/$AM$475</f>
        <v>0.00265574162180028</v>
      </c>
      <c r="AV459" s="53" t="n">
        <f aca="false">AU459*$J$475</f>
        <v>16294.8683935211</v>
      </c>
      <c r="AW459" s="54" t="n">
        <f aca="false">0.35*AL459/$AM$475</f>
        <v>0.00415978291089655</v>
      </c>
      <c r="AX459" s="53" t="n">
        <f aca="false">AW459*$J$475</f>
        <v>25523.2340835658</v>
      </c>
    </row>
    <row r="460" customFormat="false" ht="13.8" hidden="false" customHeight="false" outlineLevel="0" collapsed="false">
      <c r="A460" s="60" t="s">
        <v>32</v>
      </c>
      <c r="B460" s="53"/>
      <c r="C460" s="53"/>
      <c r="D460" s="53"/>
      <c r="E460" s="53"/>
      <c r="F460" s="53"/>
      <c r="G460" s="53"/>
      <c r="H460" s="53"/>
      <c r="I460" s="54" t="n">
        <f aca="false">AO460+AQ460+AS460+AU460+AW460</f>
        <v>0.0238360007383351</v>
      </c>
      <c r="J460" s="53" t="n">
        <f aca="false">ROUND(AP460+AR460+AT460+AV460+AX460,0)</f>
        <v>146251</v>
      </c>
      <c r="K460" s="54" t="n">
        <f aca="false">I460-DatosMinisterio!J460</f>
        <v>0</v>
      </c>
      <c r="L460" s="53" t="n">
        <f aca="false">J460-DatosMinisterio!K460</f>
        <v>0</v>
      </c>
      <c r="M460" s="54" t="n">
        <f aca="false">P493/P$508</f>
        <v>0.020837940656994</v>
      </c>
      <c r="N460" s="53" t="n">
        <f aca="false">ROUND(N$475*M460,0)</f>
        <v>2429257</v>
      </c>
      <c r="O460" s="53" t="n">
        <f aca="false">N460-DatosMinisterio!L460</f>
        <v>0</v>
      </c>
      <c r="P460" s="55" t="n">
        <f aca="false">N460+J460</f>
        <v>2575508</v>
      </c>
      <c r="Q460" s="53" t="n">
        <f aca="false">P460-DatosMinisterio!M460</f>
        <v>0</v>
      </c>
      <c r="S460" s="55" t="n">
        <f aca="false">B460+DatosMinisterio!B460</f>
        <v>8098</v>
      </c>
      <c r="T460" s="55" t="n">
        <f aca="false">C460+DatosMinisterio!C460</f>
        <v>39</v>
      </c>
      <c r="U460" s="55" t="n">
        <f aca="false">D460+DatosMinisterio!D460</f>
        <v>311.431818181818</v>
      </c>
      <c r="V460" s="55" t="n">
        <f aca="false">E460+DatosMinisterio!E460</f>
        <v>144</v>
      </c>
      <c r="W460" s="55" t="n">
        <f aca="false">F460+DatosMinisterio!F460</f>
        <v>8</v>
      </c>
      <c r="X460" s="55" t="n">
        <f aca="false">G460+DatosMinisterio!G460</f>
        <v>30</v>
      </c>
      <c r="Y460" s="55" t="n">
        <f aca="false">H460+DatosMinisterio!H460</f>
        <v>10</v>
      </c>
      <c r="Z460" s="55" t="n">
        <f aca="false">X460+0.33*Y460</f>
        <v>33.3</v>
      </c>
      <c r="AC460" s="61" t="n">
        <f aca="false">IF(T460&gt;0,S460/T460,0)</f>
        <v>207.641025641026</v>
      </c>
      <c r="AD460" s="62" t="n">
        <f aca="false">EXP((((AC460-AC$475)/AC$476+2)/4-1.9)^3)</f>
        <v>0.0740759016818012</v>
      </c>
      <c r="AE460" s="63" t="n">
        <f aca="false">S460/U460</f>
        <v>26.0024812084945</v>
      </c>
      <c r="AF460" s="62" t="n">
        <f aca="false">EXP((((AE460-AE$475)/AE$476+2)/4-1.9)^3)</f>
        <v>0.291163808817382</v>
      </c>
      <c r="AG460" s="62" t="n">
        <f aca="false">V460/U460</f>
        <v>0.462380500620302</v>
      </c>
      <c r="AH460" s="62" t="n">
        <f aca="false">EXP((((AG460-AG$475)/AG$476+2)/4-1.9)^3)</f>
        <v>0.0346338706036653</v>
      </c>
      <c r="AI460" s="62" t="n">
        <f aca="false">W460/U460</f>
        <v>0.0256878055900168</v>
      </c>
      <c r="AJ460" s="62" t="n">
        <f aca="false">EXP((((AI460-AI$475)/AI$476+2)/4-1.9)^3)</f>
        <v>0.0190197935123285</v>
      </c>
      <c r="AK460" s="62" t="n">
        <f aca="false">Z460/U460</f>
        <v>0.106925490768445</v>
      </c>
      <c r="AL460" s="62" t="n">
        <f aca="false">EXP((((AK460-AK$475)/AK$476+2)/4-1.9)^3)</f>
        <v>0.0273579779091212</v>
      </c>
      <c r="AM460" s="62" t="n">
        <f aca="false">0.01*AD460+0.15*AF460+0.24*AH460+0.25*AJ460+0.35*AL460</f>
        <v>0.0670576999305795</v>
      </c>
      <c r="AO460" s="54" t="n">
        <f aca="false">0.01*AD460/$AM$475</f>
        <v>0.000263306562707659</v>
      </c>
      <c r="AP460" s="53" t="n">
        <f aca="false">AO460*$J$475</f>
        <v>1615.5734997907</v>
      </c>
      <c r="AQ460" s="54" t="n">
        <f aca="false">0.15*AF460/$AM$475</f>
        <v>0.0155243486634621</v>
      </c>
      <c r="AR460" s="53" t="n">
        <f aca="false">AQ460*$J$475</f>
        <v>95252.9479109372</v>
      </c>
      <c r="AS460" s="54" t="n">
        <f aca="false">0.24*AH460/$AM$475</f>
        <v>0.0029545885390104</v>
      </c>
      <c r="AT460" s="53" t="n">
        <f aca="false">AS460*$J$475</f>
        <v>18128.5073084571</v>
      </c>
      <c r="AU460" s="54" t="n">
        <f aca="false">0.25*AJ460/$AM$475</f>
        <v>0.00169017060185547</v>
      </c>
      <c r="AV460" s="53" t="n">
        <f aca="false">AU460*$J$475</f>
        <v>10370.4017340224</v>
      </c>
      <c r="AW460" s="54" t="n">
        <f aca="false">0.35*AL460/$AM$475</f>
        <v>0.00340358637129946</v>
      </c>
      <c r="AX460" s="53" t="n">
        <f aca="false">AW460*$J$475</f>
        <v>20883.4291450049</v>
      </c>
    </row>
    <row r="461" customFormat="false" ht="13.8" hidden="false" customHeight="false" outlineLevel="0" collapsed="false">
      <c r="A461" s="60" t="s">
        <v>33</v>
      </c>
      <c r="B461" s="53"/>
      <c r="C461" s="53"/>
      <c r="D461" s="53"/>
      <c r="E461" s="53"/>
      <c r="F461" s="53"/>
      <c r="G461" s="53"/>
      <c r="H461" s="53"/>
      <c r="I461" s="54" t="n">
        <f aca="false">AO461+AQ461+AS461+AU461+AW461</f>
        <v>0.0229668660818655</v>
      </c>
      <c r="J461" s="53" t="n">
        <f aca="false">ROUND(AP461+AR461+AT461+AV461+AX461,0)</f>
        <v>140918</v>
      </c>
      <c r="K461" s="54" t="n">
        <f aca="false">I461-DatosMinisterio!J461</f>
        <v>0</v>
      </c>
      <c r="L461" s="53" t="n">
        <f aca="false">J461-DatosMinisterio!K461</f>
        <v>0</v>
      </c>
      <c r="M461" s="54" t="n">
        <f aca="false">P494/P$508</f>
        <v>0.0204175752829721</v>
      </c>
      <c r="N461" s="53" t="n">
        <f aca="false">ROUND(N$475*M461,0)</f>
        <v>2380251</v>
      </c>
      <c r="O461" s="53" t="n">
        <f aca="false">N461-DatosMinisterio!L461</f>
        <v>0</v>
      </c>
      <c r="P461" s="55" t="n">
        <f aca="false">N461+J461</f>
        <v>2521169</v>
      </c>
      <c r="Q461" s="53" t="n">
        <f aca="false">P461-DatosMinisterio!M461</f>
        <v>0</v>
      </c>
      <c r="S461" s="55" t="n">
        <f aca="false">B461+DatosMinisterio!B461</f>
        <v>8783</v>
      </c>
      <c r="T461" s="55" t="n">
        <f aca="false">C461+DatosMinisterio!C461</f>
        <v>36</v>
      </c>
      <c r="U461" s="55" t="n">
        <f aca="false">D461+DatosMinisterio!D461</f>
        <v>418.818181818182</v>
      </c>
      <c r="V461" s="55" t="n">
        <f aca="false">E461+DatosMinisterio!E461</f>
        <v>256.840909090909</v>
      </c>
      <c r="W461" s="55" t="n">
        <f aca="false">F461+DatosMinisterio!F461</f>
        <v>12</v>
      </c>
      <c r="X461" s="55" t="n">
        <f aca="false">G461+DatosMinisterio!G461</f>
        <v>36</v>
      </c>
      <c r="Y461" s="55" t="n">
        <f aca="false">H461+DatosMinisterio!H461</f>
        <v>11</v>
      </c>
      <c r="Z461" s="55" t="n">
        <f aca="false">X461+0.33*Y461</f>
        <v>39.63</v>
      </c>
      <c r="AC461" s="61" t="n">
        <f aca="false">IF(T461&gt;0,S461/T461,0)</f>
        <v>243.972222222222</v>
      </c>
      <c r="AD461" s="62" t="n">
        <f aca="false">EXP((((AC461-AC$475)/AC$476+2)/4-1.9)^3)</f>
        <v>0.130545567212538</v>
      </c>
      <c r="AE461" s="63" t="n">
        <f aca="false">S461/U461</f>
        <v>20.9709138267853</v>
      </c>
      <c r="AF461" s="62" t="n">
        <f aca="false">EXP((((AE461-AE$475)/AE$476+2)/4-1.9)^3)</f>
        <v>0.0792359817939242</v>
      </c>
      <c r="AG461" s="62" t="n">
        <f aca="false">V461/U461</f>
        <v>0.613251573692207</v>
      </c>
      <c r="AH461" s="62" t="n">
        <f aca="false">EXP((((AG461-AG$475)/AG$476+2)/4-1.9)^3)</f>
        <v>0.157796668591133</v>
      </c>
      <c r="AI461" s="62" t="n">
        <f aca="false">W461/U461</f>
        <v>0.0286520512263946</v>
      </c>
      <c r="AJ461" s="62" t="n">
        <f aca="false">EXP((((AI461-AI$475)/AI$476+2)/4-1.9)^3)</f>
        <v>0.0207438490641612</v>
      </c>
      <c r="AK461" s="62" t="n">
        <f aca="false">Z461/U461</f>
        <v>0.0946233991751682</v>
      </c>
      <c r="AL461" s="62" t="n">
        <f aca="false">EXP((((AK461-AK$475)/AK$476+2)/4-1.9)^3)</f>
        <v>0.0238987204071299</v>
      </c>
      <c r="AM461" s="62" t="n">
        <f aca="false">0.01*AD461+0.15*AF461+0.24*AH461+0.25*AJ461+0.35*AL461</f>
        <v>0.0646125678116217</v>
      </c>
      <c r="AO461" s="54" t="n">
        <f aca="false">0.01*AD461/$AM$475</f>
        <v>0.00046403086292637</v>
      </c>
      <c r="AP461" s="53" t="n">
        <f aca="false">AO461*$J$475</f>
        <v>2847.16019805855</v>
      </c>
      <c r="AQ461" s="54" t="n">
        <f aca="false">0.15*AF461/$AM$475</f>
        <v>0.00422472495141774</v>
      </c>
      <c r="AR461" s="53" t="n">
        <f aca="false">AQ461*$J$475</f>
        <v>25921.6998058382</v>
      </c>
      <c r="AS461" s="54" t="n">
        <f aca="false">0.24*AH461/$AM$475</f>
        <v>0.0134615109540787</v>
      </c>
      <c r="AT461" s="53" t="n">
        <f aca="false">AS461*$J$475</f>
        <v>82595.967760583</v>
      </c>
      <c r="AU461" s="54" t="n">
        <f aca="false">0.25*AJ461/$AM$475</f>
        <v>0.00184337668202582</v>
      </c>
      <c r="AV461" s="53" t="n">
        <f aca="false">AU461*$J$475</f>
        <v>11310.4302718027</v>
      </c>
      <c r="AW461" s="54" t="n">
        <f aca="false">0.35*AL461/$AM$475</f>
        <v>0.00297322263141693</v>
      </c>
      <c r="AX461" s="53" t="n">
        <f aca="false">AW461*$J$475</f>
        <v>18242.8407514791</v>
      </c>
    </row>
    <row r="462" customFormat="false" ht="13.8" hidden="false" customHeight="false" outlineLevel="0" collapsed="false">
      <c r="A462" s="60" t="s">
        <v>34</v>
      </c>
      <c r="B462" s="53"/>
      <c r="C462" s="53"/>
      <c r="D462" s="53"/>
      <c r="E462" s="53"/>
      <c r="F462" s="53"/>
      <c r="G462" s="53"/>
      <c r="H462" s="53"/>
      <c r="I462" s="54" t="n">
        <f aca="false">AO462+AQ462+AS462+AU462+AW462</f>
        <v>0.0255225406034653</v>
      </c>
      <c r="J462" s="53" t="n">
        <f aca="false">ROUND(AP462+AR462+AT462+AV462+AX462,0)</f>
        <v>156599</v>
      </c>
      <c r="K462" s="54" t="n">
        <f aca="false">I462-DatosMinisterio!J462</f>
        <v>0</v>
      </c>
      <c r="L462" s="53" t="n">
        <f aca="false">J462-DatosMinisterio!K462</f>
        <v>0</v>
      </c>
      <c r="M462" s="54" t="n">
        <f aca="false">P495/P$508</f>
        <v>0.0211952790863884</v>
      </c>
      <c r="N462" s="53" t="n">
        <f aca="false">ROUND(N$475*M462,0)</f>
        <v>2470915</v>
      </c>
      <c r="O462" s="53" t="n">
        <f aca="false">N462-DatosMinisterio!L462</f>
        <v>0</v>
      </c>
      <c r="P462" s="55" t="n">
        <f aca="false">N462+J462</f>
        <v>2627514</v>
      </c>
      <c r="Q462" s="53" t="n">
        <f aca="false">P462-DatosMinisterio!M462</f>
        <v>0</v>
      </c>
      <c r="S462" s="55" t="n">
        <f aca="false">B462+DatosMinisterio!B462</f>
        <v>7218</v>
      </c>
      <c r="T462" s="55" t="n">
        <f aca="false">C462+DatosMinisterio!C462</f>
        <v>43</v>
      </c>
      <c r="U462" s="55" t="n">
        <f aca="false">D462+DatosMinisterio!D462</f>
        <v>423.136363636364</v>
      </c>
      <c r="V462" s="55" t="n">
        <f aca="false">E462+DatosMinisterio!E462</f>
        <v>234.568181818182</v>
      </c>
      <c r="W462" s="55" t="n">
        <f aca="false">F462+DatosMinisterio!F462</f>
        <v>36</v>
      </c>
      <c r="X462" s="55" t="n">
        <f aca="false">G462+DatosMinisterio!G462</f>
        <v>76</v>
      </c>
      <c r="Y462" s="55" t="n">
        <f aca="false">H462+DatosMinisterio!H462</f>
        <v>31</v>
      </c>
      <c r="Z462" s="55" t="n">
        <f aca="false">X462+0.33*Y462</f>
        <v>86.23</v>
      </c>
      <c r="AC462" s="61" t="n">
        <f aca="false">IF(T462&gt;0,S462/T462,0)</f>
        <v>167.860465116279</v>
      </c>
      <c r="AD462" s="62" t="n">
        <f aca="false">EXP((((AC462-AC$475)/AC$476+2)/4-1.9)^3)</f>
        <v>0.0356511116599088</v>
      </c>
      <c r="AE462" s="63" t="n">
        <f aca="false">S462/U462</f>
        <v>17.0583306477602</v>
      </c>
      <c r="AF462" s="62" t="n">
        <f aca="false">EXP((((AE462-AE$475)/AE$476+2)/4-1.9)^3)</f>
        <v>0.0179776577712292</v>
      </c>
      <c r="AG462" s="62" t="n">
        <f aca="false">V462/U462</f>
        <v>0.554355999570308</v>
      </c>
      <c r="AH462" s="62" t="n">
        <f aca="false">EXP((((AG462-AG$475)/AG$476+2)/4-1.9)^3)</f>
        <v>0.0937326963281616</v>
      </c>
      <c r="AI462" s="62" t="n">
        <f aca="false">W462/U462</f>
        <v>0.0850789558491781</v>
      </c>
      <c r="AJ462" s="62" t="n">
        <f aca="false">EXP((((AI462-AI$475)/AI$476+2)/4-1.9)^3)</f>
        <v>0.0857525450688743</v>
      </c>
      <c r="AK462" s="62" t="n">
        <f aca="false">Z462/U462</f>
        <v>0.203787732302073</v>
      </c>
      <c r="AL462" s="62" t="n">
        <f aca="false">EXP((((AK462-AK$475)/AK$476+2)/4-1.9)^3)</f>
        <v>0.0709008308776981</v>
      </c>
      <c r="AM462" s="62" t="n">
        <f aca="false">0.01*AD462+0.15*AF462+0.24*AH462+0.25*AJ462+0.35*AL462</f>
        <v>0.0718024339754552</v>
      </c>
      <c r="AO462" s="54" t="n">
        <f aca="false">0.01*AD462/$AM$475</f>
        <v>0.000126723690900191</v>
      </c>
      <c r="AP462" s="53" t="n">
        <f aca="false">AO462*$J$475</f>
        <v>777.540197664285</v>
      </c>
      <c r="AQ462" s="54" t="n">
        <f aca="false">0.15*AF462/$AM$475</f>
        <v>0.000958537493126449</v>
      </c>
      <c r="AR462" s="53" t="n">
        <f aca="false">AQ462*$J$475</f>
        <v>5881.31095756337</v>
      </c>
      <c r="AS462" s="54" t="n">
        <f aca="false">0.24*AH462/$AM$475</f>
        <v>0.0079962633536091</v>
      </c>
      <c r="AT462" s="53" t="n">
        <f aca="false">AS462*$J$475</f>
        <v>49062.777010163</v>
      </c>
      <c r="AU462" s="54" t="n">
        <f aca="false">0.25*AJ462/$AM$475</f>
        <v>0.00762029464808598</v>
      </c>
      <c r="AV462" s="53" t="n">
        <f aca="false">AU462*$J$475</f>
        <v>46755.9409360916</v>
      </c>
      <c r="AW462" s="54" t="n">
        <f aca="false">0.35*AL462/$AM$475</f>
        <v>0.00882072141774358</v>
      </c>
      <c r="AX462" s="53" t="n">
        <f aca="false">AW462*$J$475</f>
        <v>54121.4150722277</v>
      </c>
    </row>
    <row r="463" customFormat="false" ht="13.8" hidden="false" customHeight="false" outlineLevel="0" collapsed="false">
      <c r="A463" s="60" t="s">
        <v>35</v>
      </c>
      <c r="B463" s="53"/>
      <c r="C463" s="53"/>
      <c r="D463" s="53"/>
      <c r="E463" s="53"/>
      <c r="F463" s="53"/>
      <c r="G463" s="53"/>
      <c r="H463" s="53"/>
      <c r="I463" s="54" t="n">
        <f aca="false">AO463+AQ463+AS463+AU463+AW463</f>
        <v>0.00814407965274951</v>
      </c>
      <c r="J463" s="53" t="n">
        <f aca="false">ROUND(AP463+AR463+AT463+AV463+AX463,0)</f>
        <v>49970</v>
      </c>
      <c r="K463" s="54" t="n">
        <f aca="false">I463-DatosMinisterio!J463</f>
        <v>0</v>
      </c>
      <c r="L463" s="53" t="n">
        <f aca="false">J463-DatosMinisterio!K463</f>
        <v>0</v>
      </c>
      <c r="M463" s="54" t="n">
        <f aca="false">P496/P$508</f>
        <v>0.0104982983796546</v>
      </c>
      <c r="N463" s="53" t="n">
        <f aca="false">ROUND(N$475*M463,0)</f>
        <v>1223876</v>
      </c>
      <c r="O463" s="53" t="n">
        <f aca="false">N463-DatosMinisterio!L463</f>
        <v>0</v>
      </c>
      <c r="P463" s="55" t="n">
        <f aca="false">N463+J463</f>
        <v>1273846</v>
      </c>
      <c r="Q463" s="53" t="n">
        <f aca="false">P463-DatosMinisterio!M463</f>
        <v>0</v>
      </c>
      <c r="S463" s="55" t="n">
        <f aca="false">B463+DatosMinisterio!B463</f>
        <v>3506</v>
      </c>
      <c r="T463" s="55" t="n">
        <f aca="false">C463+DatosMinisterio!C463</f>
        <v>63</v>
      </c>
      <c r="U463" s="55" t="n">
        <f aca="false">D463+DatosMinisterio!D463</f>
        <v>210.440284119643</v>
      </c>
      <c r="V463" s="55" t="n">
        <f aca="false">E463+DatosMinisterio!E463</f>
        <v>48.1306818181818</v>
      </c>
      <c r="W463" s="55" t="n">
        <f aca="false">F463+DatosMinisterio!F463</f>
        <v>8</v>
      </c>
      <c r="X463" s="55" t="n">
        <f aca="false">G463+DatosMinisterio!G463</f>
        <v>26</v>
      </c>
      <c r="Y463" s="55" t="n">
        <f aca="false">H463+DatosMinisterio!H463</f>
        <v>11</v>
      </c>
      <c r="Z463" s="55" t="n">
        <f aca="false">X463+0.33*Y463</f>
        <v>29.63</v>
      </c>
      <c r="AC463" s="61" t="n">
        <f aca="false">IF(T463&gt;0,S463/T463,0)</f>
        <v>55.6507936507937</v>
      </c>
      <c r="AD463" s="62" t="n">
        <f aca="false">EXP((((AC463-AC$475)/AC$476+2)/4-1.9)^3)</f>
        <v>0.00222955652481611</v>
      </c>
      <c r="AE463" s="63" t="n">
        <f aca="false">S463/U463</f>
        <v>16.6603082421553</v>
      </c>
      <c r="AF463" s="62" t="n">
        <f aca="false">EXP((((AE463-AE$475)/AE$476+2)/4-1.9)^3)</f>
        <v>0.0150597938446326</v>
      </c>
      <c r="AG463" s="62" t="n">
        <f aca="false">V463/U463</f>
        <v>0.22871420279407</v>
      </c>
      <c r="AH463" s="62" t="n">
        <f aca="false">EXP((((AG463-AG$475)/AG$476+2)/4-1.9)^3)</f>
        <v>0.000857288261474258</v>
      </c>
      <c r="AI463" s="62" t="n">
        <f aca="false">W463/U463</f>
        <v>0.0380155350648154</v>
      </c>
      <c r="AJ463" s="62" t="n">
        <f aca="false">EXP((((AI463-AI$475)/AI$476+2)/4-1.9)^3)</f>
        <v>0.0270584905511943</v>
      </c>
      <c r="AK463" s="62" t="n">
        <f aca="false">Z463/U463</f>
        <v>0.14080003799631</v>
      </c>
      <c r="AL463" s="62" t="n">
        <f aca="false">EXP((((AK463-AK$475)/AK$476+2)/4-1.9)^3)</f>
        <v>0.0390287471445666</v>
      </c>
      <c r="AM463" s="62" t="n">
        <f aca="false">0.01*AD463+0.15*AF463+0.24*AH463+0.25*AJ463+0.35*AL463</f>
        <v>0.0229116979630938</v>
      </c>
      <c r="AO463" s="54" t="n">
        <f aca="false">0.01*AD463/$AM$475</f>
        <v>7.92507214334716E-006</v>
      </c>
      <c r="AP463" s="53" t="n">
        <f aca="false">AO463*$J$475</f>
        <v>48.625968175873</v>
      </c>
      <c r="AQ463" s="54" t="n">
        <f aca="false">0.15*AF463/$AM$475</f>
        <v>0.000802962055598652</v>
      </c>
      <c r="AR463" s="53" t="n">
        <f aca="false">AQ463*$J$475</f>
        <v>4926.74472304337</v>
      </c>
      <c r="AS463" s="54" t="n">
        <f aca="false">0.24*AH463/$AM$475</f>
        <v>7.31345941943877E-005</v>
      </c>
      <c r="AT463" s="53" t="n">
        <f aca="false">AS463*$J$475</f>
        <v>448.732880348229</v>
      </c>
      <c r="AU463" s="54" t="n">
        <f aca="false">0.25*AJ463/$AM$475</f>
        <v>0.00240451954594399</v>
      </c>
      <c r="AV463" s="53" t="n">
        <f aca="false">AU463*$J$475</f>
        <v>14753.4418368026</v>
      </c>
      <c r="AW463" s="54" t="n">
        <f aca="false">0.35*AL463/$AM$475</f>
        <v>0.00485553838486913</v>
      </c>
      <c r="AX463" s="53" t="n">
        <f aca="false">AW463*$J$475</f>
        <v>29792.1899900405</v>
      </c>
    </row>
    <row r="464" customFormat="false" ht="13.8" hidden="false" customHeight="false" outlineLevel="0" collapsed="false">
      <c r="A464" s="60" t="s">
        <v>36</v>
      </c>
      <c r="B464" s="53"/>
      <c r="C464" s="53"/>
      <c r="D464" s="53"/>
      <c r="E464" s="53"/>
      <c r="F464" s="53"/>
      <c r="G464" s="53"/>
      <c r="H464" s="53"/>
      <c r="I464" s="54" t="n">
        <f aca="false">AO464+AQ464+AS464+AU464+AW464</f>
        <v>0.098736299012478</v>
      </c>
      <c r="J464" s="53" t="n">
        <f aca="false">ROUND(AP464+AR464+AT464+AV464+AX464,0)</f>
        <v>605818</v>
      </c>
      <c r="K464" s="54" t="n">
        <f aca="false">I464-DatosMinisterio!J464</f>
        <v>4.44089209850063E-016</v>
      </c>
      <c r="L464" s="53" t="n">
        <f aca="false">J464-DatosMinisterio!K464</f>
        <v>0</v>
      </c>
      <c r="M464" s="54" t="n">
        <f aca="false">P497/P$508</f>
        <v>0.0525818316619405</v>
      </c>
      <c r="N464" s="53" t="n">
        <f aca="false">ROUND(N$475*M464,0)</f>
        <v>6129913</v>
      </c>
      <c r="O464" s="53" t="n">
        <f aca="false">N464-DatosMinisterio!L464</f>
        <v>0</v>
      </c>
      <c r="P464" s="55" t="n">
        <f aca="false">N464+J464</f>
        <v>6735731</v>
      </c>
      <c r="Q464" s="53" t="n">
        <f aca="false">P464-DatosMinisterio!M464</f>
        <v>0</v>
      </c>
      <c r="S464" s="55" t="n">
        <f aca="false">B464+DatosMinisterio!B464</f>
        <v>5729</v>
      </c>
      <c r="T464" s="55" t="n">
        <f aca="false">C464+DatosMinisterio!C464</f>
        <v>23</v>
      </c>
      <c r="U464" s="55" t="n">
        <f aca="false">D464+DatosMinisterio!D464</f>
        <v>256.863636363636</v>
      </c>
      <c r="V464" s="55" t="n">
        <f aca="false">E464+DatosMinisterio!E464</f>
        <v>221.363636363636</v>
      </c>
      <c r="W464" s="55" t="n">
        <f aca="false">F464+DatosMinisterio!F464</f>
        <v>27</v>
      </c>
      <c r="X464" s="55" t="n">
        <f aca="false">G464+DatosMinisterio!G464</f>
        <v>76</v>
      </c>
      <c r="Y464" s="55" t="n">
        <f aca="false">H464+DatosMinisterio!H464</f>
        <v>47</v>
      </c>
      <c r="Z464" s="55" t="n">
        <f aca="false">X464+0.33*Y464</f>
        <v>91.51</v>
      </c>
      <c r="AC464" s="61" t="n">
        <f aca="false">IF(T464&gt;0,S464/T464,0)</f>
        <v>249.086956521739</v>
      </c>
      <c r="AD464" s="62" t="n">
        <f aca="false">EXP((((AC464-AC$475)/AC$476+2)/4-1.9)^3)</f>
        <v>0.140356219621174</v>
      </c>
      <c r="AE464" s="63" t="n">
        <f aca="false">S464/U464</f>
        <v>22.3036630684835</v>
      </c>
      <c r="AF464" s="62" t="n">
        <f aca="false">EXP((((AE464-AE$475)/AE$476+2)/4-1.9)^3)</f>
        <v>0.118930822476125</v>
      </c>
      <c r="AG464" s="62" t="n">
        <f aca="false">V464/U464</f>
        <v>0.861794372677402</v>
      </c>
      <c r="AH464" s="62" t="n">
        <f aca="false">EXP((((AG464-AG$475)/AG$476+2)/4-1.9)^3)</f>
        <v>0.622476424987194</v>
      </c>
      <c r="AI464" s="62" t="n">
        <f aca="false">W464/U464</f>
        <v>0.105114139090427</v>
      </c>
      <c r="AJ464" s="62" t="n">
        <f aca="false">EXP((((AI464-AI$475)/AI$476+2)/4-1.9)^3)</f>
        <v>0.128567152955804</v>
      </c>
      <c r="AK464" s="62" t="n">
        <f aca="false">Z464/U464</f>
        <v>0.356259069191294</v>
      </c>
      <c r="AL464" s="62" t="n">
        <f aca="false">EXP((((AK464-AK$475)/AK$476+2)/4-1.9)^3)</f>
        <v>0.219985752025959</v>
      </c>
      <c r="AM464" s="62" t="n">
        <f aca="false">0.01*AD464+0.15*AF464+0.24*AH464+0.25*AJ464+0.35*AL464</f>
        <v>0.277774329012594</v>
      </c>
      <c r="AO464" s="54" t="n">
        <f aca="false">0.01*AD464/$AM$475</f>
        <v>0.000498903326237501</v>
      </c>
      <c r="AP464" s="53" t="n">
        <f aca="false">AO464*$J$475</f>
        <v>3061.12762453867</v>
      </c>
      <c r="AQ464" s="54" t="n">
        <f aca="false">0.15*AF464/$AM$475</f>
        <v>0.00634118492422145</v>
      </c>
      <c r="AR464" s="53" t="n">
        <f aca="false">AQ464*$J$475</f>
        <v>38907.6907749496</v>
      </c>
      <c r="AS464" s="54" t="n">
        <f aca="false">0.24*AH464/$AM$475</f>
        <v>0.0531029792227927</v>
      </c>
      <c r="AT464" s="53" t="n">
        <f aca="false">AS464*$J$475</f>
        <v>325824.639956019</v>
      </c>
      <c r="AU464" s="54" t="n">
        <f aca="false">0.25*AJ464/$AM$475</f>
        <v>0.0114249622189275</v>
      </c>
      <c r="AV464" s="53" t="n">
        <f aca="false">AU464*$J$475</f>
        <v>70100.2892111822</v>
      </c>
      <c r="AW464" s="54" t="n">
        <f aca="false">0.35*AL464/$AM$475</f>
        <v>0.0273682693202989</v>
      </c>
      <c r="AX464" s="53" t="n">
        <f aca="false">AW464*$J$475</f>
        <v>167923.845856059</v>
      </c>
    </row>
    <row r="465" customFormat="false" ht="13.8" hidden="false" customHeight="false" outlineLevel="0" collapsed="false">
      <c r="A465" s="60" t="s">
        <v>37</v>
      </c>
      <c r="B465" s="53"/>
      <c r="C465" s="53"/>
      <c r="D465" s="53"/>
      <c r="E465" s="53"/>
      <c r="F465" s="53"/>
      <c r="G465" s="53"/>
      <c r="H465" s="53"/>
      <c r="I465" s="54" t="n">
        <f aca="false">AO465+AQ465+AS465+AU465+AW465</f>
        <v>0.00809239359714034</v>
      </c>
      <c r="J465" s="53" t="n">
        <f aca="false">ROUND(AP465+AR465+AT465+AV465+AX465,0)</f>
        <v>49653</v>
      </c>
      <c r="K465" s="54" t="n">
        <f aca="false">I465-DatosMinisterio!J465</f>
        <v>-1.02348685082632E-016</v>
      </c>
      <c r="L465" s="53" t="n">
        <f aca="false">J465-DatosMinisterio!K465</f>
        <v>0</v>
      </c>
      <c r="M465" s="54" t="n">
        <f aca="false">P498/P$508</f>
        <v>0.0101486497175794</v>
      </c>
      <c r="N465" s="53" t="n">
        <f aca="false">ROUND(N$475*M465,0)</f>
        <v>1183115</v>
      </c>
      <c r="O465" s="53" t="n">
        <f aca="false">N465-DatosMinisterio!L465</f>
        <v>0</v>
      </c>
      <c r="P465" s="55" t="n">
        <f aca="false">N465+J465</f>
        <v>1232768</v>
      </c>
      <c r="Q465" s="53" t="n">
        <f aca="false">P465-DatosMinisterio!M465</f>
        <v>0</v>
      </c>
      <c r="S465" s="55" t="n">
        <f aca="false">B465+DatosMinisterio!B465</f>
        <v>3627</v>
      </c>
      <c r="T465" s="55" t="n">
        <f aca="false">C465+DatosMinisterio!C465</f>
        <v>30</v>
      </c>
      <c r="U465" s="55" t="n">
        <f aca="false">D465+DatosMinisterio!D465</f>
        <v>164.636363636364</v>
      </c>
      <c r="V465" s="55" t="n">
        <f aca="false">E465+DatosMinisterio!E465</f>
        <v>43.2272727272727</v>
      </c>
      <c r="W465" s="55" t="n">
        <f aca="false">F465+DatosMinisterio!F465</f>
        <v>1</v>
      </c>
      <c r="X465" s="55" t="n">
        <f aca="false">G465+DatosMinisterio!G465</f>
        <v>2</v>
      </c>
      <c r="Y465" s="55" t="n">
        <f aca="false">H465+DatosMinisterio!H465</f>
        <v>1</v>
      </c>
      <c r="Z465" s="55" t="n">
        <f aca="false">X465+0.33*Y465</f>
        <v>2.33</v>
      </c>
      <c r="AC465" s="61" t="n">
        <f aca="false">IF(T465&gt;0,S465/T465,0)</f>
        <v>120.9</v>
      </c>
      <c r="AD465" s="62" t="n">
        <f aca="false">EXP((((AC465-AC$475)/AC$476+2)/4-1.9)^3)</f>
        <v>0.0127828064266567</v>
      </c>
      <c r="AE465" s="63" t="n">
        <f aca="false">S465/U465</f>
        <v>22.0303699613473</v>
      </c>
      <c r="AF465" s="62" t="n">
        <f aca="false">EXP((((AE465-AE$475)/AE$476+2)/4-1.9)^3)</f>
        <v>0.109847484931326</v>
      </c>
      <c r="AG465" s="62" t="n">
        <f aca="false">V465/U465</f>
        <v>0.262562120375482</v>
      </c>
      <c r="AH465" s="62" t="n">
        <f aca="false">EXP((((AG465-AG$475)/AG$476+2)/4-1.9)^3)</f>
        <v>0.00164418699866952</v>
      </c>
      <c r="AI465" s="62" t="n">
        <f aca="false">W465/U465</f>
        <v>0.00607399226946437</v>
      </c>
      <c r="AJ465" s="62" t="n">
        <f aca="false">EXP((((AI465-AI$475)/AI$476+2)/4-1.9)^3)</f>
        <v>0.0103656973163609</v>
      </c>
      <c r="AK465" s="62" t="n">
        <f aca="false">Z465/U465</f>
        <v>0.014152401987852</v>
      </c>
      <c r="AL465" s="62" t="n">
        <f aca="false">EXP((((AK465-AK$475)/AK$476+2)/4-1.9)^3)</f>
        <v>0.00907231380678035</v>
      </c>
      <c r="AM465" s="62" t="n">
        <f aca="false">0.01*AD465+0.15*AF465+0.24*AH465+0.25*AJ465+0.35*AL465</f>
        <v>0.0227662898451094</v>
      </c>
      <c r="AO465" s="54" t="n">
        <f aca="false">0.01*AD465/$AM$475</f>
        <v>4.54371360394423E-005</v>
      </c>
      <c r="AP465" s="53" t="n">
        <f aca="false">AO465*$J$475</f>
        <v>278.789226279974</v>
      </c>
      <c r="AQ465" s="54" t="n">
        <f aca="false">0.15*AF465/$AM$475</f>
        <v>0.00585687714007022</v>
      </c>
      <c r="AR465" s="53" t="n">
        <f aca="false">AQ465*$J$475</f>
        <v>35936.1172077317</v>
      </c>
      <c r="AS465" s="54" t="n">
        <f aca="false">0.24*AH465/$AM$475</f>
        <v>0.00014026431287021</v>
      </c>
      <c r="AT465" s="53" t="n">
        <f aca="false">AS465*$J$475</f>
        <v>860.621567913814</v>
      </c>
      <c r="AU465" s="54" t="n">
        <f aca="false">0.25*AJ465/$AM$475</f>
        <v>0.000921134967132483</v>
      </c>
      <c r="AV465" s="53" t="n">
        <f aca="false">AU465*$J$475</f>
        <v>5651.81979258935</v>
      </c>
      <c r="AW465" s="54" t="n">
        <f aca="false">0.35*AL465/$AM$475</f>
        <v>0.00112868004102798</v>
      </c>
      <c r="AX465" s="53" t="n">
        <f aca="false">AW465*$J$475</f>
        <v>6925.25680057592</v>
      </c>
    </row>
    <row r="466" customFormat="false" ht="13.8" hidden="false" customHeight="false" outlineLevel="0" collapsed="false">
      <c r="A466" s="60" t="s">
        <v>38</v>
      </c>
      <c r="B466" s="53"/>
      <c r="C466" s="53"/>
      <c r="D466" s="53"/>
      <c r="E466" s="53"/>
      <c r="F466" s="53"/>
      <c r="G466" s="53"/>
      <c r="H466" s="53"/>
      <c r="I466" s="54" t="n">
        <f aca="false">AO466+AQ466+AS466+AU466+AW466</f>
        <v>0.0716741124714108</v>
      </c>
      <c r="J466" s="53" t="n">
        <f aca="false">ROUND(AP466+AR466+AT466+AV466+AX466,0)</f>
        <v>439772</v>
      </c>
      <c r="K466" s="54" t="n">
        <f aca="false">I466-DatosMinisterio!J466</f>
        <v>0</v>
      </c>
      <c r="L466" s="53" t="n">
        <f aca="false">J466-DatosMinisterio!K466</f>
        <v>0</v>
      </c>
      <c r="M466" s="54" t="n">
        <f aca="false">P499/P$508</f>
        <v>0.0343264869286</v>
      </c>
      <c r="N466" s="53" t="n">
        <f aca="false">ROUND(N$475*M466,0)</f>
        <v>4001731</v>
      </c>
      <c r="O466" s="53" t="n">
        <f aca="false">N466-DatosMinisterio!L466</f>
        <v>0</v>
      </c>
      <c r="P466" s="55" t="n">
        <f aca="false">N466+J466</f>
        <v>4441503</v>
      </c>
      <c r="Q466" s="53" t="n">
        <f aca="false">P466-DatosMinisterio!M466</f>
        <v>0</v>
      </c>
      <c r="S466" s="55" t="n">
        <f aca="false">B466+DatosMinisterio!B466</f>
        <v>7689</v>
      </c>
      <c r="T466" s="55" t="n">
        <f aca="false">C466+DatosMinisterio!C466</f>
        <v>48</v>
      </c>
      <c r="U466" s="55" t="n">
        <f aca="false">D466+DatosMinisterio!D466</f>
        <v>248.5</v>
      </c>
      <c r="V466" s="55" t="n">
        <f aca="false">E466+DatosMinisterio!E466</f>
        <v>171.409090909091</v>
      </c>
      <c r="W466" s="55" t="n">
        <f aca="false">F466+DatosMinisterio!F466</f>
        <v>14</v>
      </c>
      <c r="X466" s="55" t="n">
        <f aca="false">G466+DatosMinisterio!G466</f>
        <v>54</v>
      </c>
      <c r="Y466" s="55" t="n">
        <f aca="false">H466+DatosMinisterio!H466</f>
        <v>13</v>
      </c>
      <c r="Z466" s="55" t="n">
        <f aca="false">X466+0.33*Y466</f>
        <v>58.29</v>
      </c>
      <c r="AC466" s="61" t="n">
        <f aca="false">IF(T466&gt;0,S466/T466,0)</f>
        <v>160.1875</v>
      </c>
      <c r="AD466" s="62" t="n">
        <f aca="false">EXP((((AC466-AC$475)/AC$476+2)/4-1.9)^3)</f>
        <v>0.0305262197269737</v>
      </c>
      <c r="AE466" s="63" t="n">
        <f aca="false">S466/U466</f>
        <v>30.9416498993964</v>
      </c>
      <c r="AF466" s="62" t="n">
        <f aca="false">EXP((((AE466-AE$475)/AE$476+2)/4-1.9)^3)</f>
        <v>0.614308951691788</v>
      </c>
      <c r="AG466" s="62" t="n">
        <f aca="false">V466/U466</f>
        <v>0.689775013718676</v>
      </c>
      <c r="AH466" s="62" t="n">
        <f aca="false">EXP((((AG466-AG$475)/AG$476+2)/4-1.9)^3)</f>
        <v>0.274709607150018</v>
      </c>
      <c r="AI466" s="62" t="n">
        <f aca="false">W466/U466</f>
        <v>0.0563380281690141</v>
      </c>
      <c r="AJ466" s="62" t="n">
        <f aca="false">EXP((((AI466-AI$475)/AI$476+2)/4-1.9)^3)</f>
        <v>0.0439179903529635</v>
      </c>
      <c r="AK466" s="62" t="n">
        <f aca="false">Z466/U466</f>
        <v>0.234567404426559</v>
      </c>
      <c r="AL466" s="62" t="n">
        <f aca="false">EXP((((AK466-AK$475)/AK$476+2)/4-1.9)^3)</f>
        <v>0.0922257390798242</v>
      </c>
      <c r="AM466" s="62" t="n">
        <f aca="false">0.01*AD466+0.15*AF466+0.24*AH466+0.25*AJ466+0.35*AL466</f>
        <v>0.201640416933222</v>
      </c>
      <c r="AO466" s="54" t="n">
        <f aca="false">0.01*AD466/$AM$475</f>
        <v>0.000108507001687202</v>
      </c>
      <c r="AP466" s="53" t="n">
        <f aca="false">AO466*$J$475</f>
        <v>665.767820843185</v>
      </c>
      <c r="AQ466" s="54" t="n">
        <f aca="false">0.15*AF466/$AM$475</f>
        <v>0.0327538865214209</v>
      </c>
      <c r="AR466" s="53" t="n">
        <f aca="false">AQ466*$J$475</f>
        <v>200968.447330007</v>
      </c>
      <c r="AS466" s="54" t="n">
        <f aca="false">0.24*AH466/$AM$475</f>
        <v>0.0234352627267596</v>
      </c>
      <c r="AT466" s="53" t="n">
        <f aca="false">AS466*$J$475</f>
        <v>143792.046170994</v>
      </c>
      <c r="AU466" s="54" t="n">
        <f aca="false">0.25*AJ466/$AM$475</f>
        <v>0.00390271829917797</v>
      </c>
      <c r="AV466" s="53" t="n">
        <f aca="false">AU466*$J$475</f>
        <v>23945.9594036042</v>
      </c>
      <c r="AW466" s="54" t="n">
        <f aca="false">0.35*AL466/$AM$475</f>
        <v>0.0114737379223651</v>
      </c>
      <c r="AX466" s="53" t="n">
        <f aca="false">AW466*$J$475</f>
        <v>70399.5629288483</v>
      </c>
    </row>
    <row r="467" customFormat="false" ht="13.8" hidden="false" customHeight="false" outlineLevel="0" collapsed="false">
      <c r="A467" s="60" t="s">
        <v>39</v>
      </c>
      <c r="B467" s="53"/>
      <c r="C467" s="53"/>
      <c r="D467" s="53"/>
      <c r="E467" s="53"/>
      <c r="F467" s="53"/>
      <c r="G467" s="53"/>
      <c r="H467" s="53"/>
      <c r="I467" s="54" t="n">
        <f aca="false">AO467+AQ467+AS467+AU467+AW467</f>
        <v>0.00441698722175284</v>
      </c>
      <c r="J467" s="53" t="n">
        <f aca="false">ROUND(AP467+AR467+AT467+AV467+AX467,0)</f>
        <v>27101</v>
      </c>
      <c r="K467" s="54" t="n">
        <f aca="false">I467-DatosMinisterio!J467</f>
        <v>0</v>
      </c>
      <c r="L467" s="53" t="n">
        <f aca="false">J467-DatosMinisterio!K467</f>
        <v>0</v>
      </c>
      <c r="M467" s="54" t="n">
        <f aca="false">P500/P$508</f>
        <v>0.0139631858004752</v>
      </c>
      <c r="N467" s="53" t="n">
        <f aca="false">ROUND(N$475*M467,0)</f>
        <v>1627808</v>
      </c>
      <c r="O467" s="53" t="n">
        <f aca="false">N467-DatosMinisterio!L467</f>
        <v>0</v>
      </c>
      <c r="P467" s="55" t="n">
        <f aca="false">N467+J467</f>
        <v>1654909</v>
      </c>
      <c r="Q467" s="53" t="n">
        <f aca="false">P467-DatosMinisterio!M467</f>
        <v>0</v>
      </c>
      <c r="S467" s="55" t="n">
        <f aca="false">B467+DatosMinisterio!B467</f>
        <v>6639</v>
      </c>
      <c r="T467" s="55" t="n">
        <f aca="false">C467+DatosMinisterio!C467</f>
        <v>58</v>
      </c>
      <c r="U467" s="55" t="n">
        <f aca="false">D467+DatosMinisterio!D467</f>
        <v>420.272727272727</v>
      </c>
      <c r="V467" s="55" t="n">
        <f aca="false">E467+DatosMinisterio!E467</f>
        <v>130.795454545455</v>
      </c>
      <c r="W467" s="55" t="n">
        <f aca="false">F467+DatosMinisterio!F467</f>
        <v>9</v>
      </c>
      <c r="X467" s="55" t="n">
        <f aca="false">G467+DatosMinisterio!G467</f>
        <v>23</v>
      </c>
      <c r="Y467" s="55" t="n">
        <f aca="false">H467+DatosMinisterio!H467</f>
        <v>8</v>
      </c>
      <c r="Z467" s="55" t="n">
        <f aca="false">X467+0.33*Y467</f>
        <v>25.64</v>
      </c>
      <c r="AC467" s="61" t="n">
        <f aca="false">IF(T467&gt;0,S467/T467,0)</f>
        <v>114.465517241379</v>
      </c>
      <c r="AD467" s="62" t="n">
        <f aca="false">EXP((((AC467-AC$475)/AC$476+2)/4-1.9)^3)</f>
        <v>0.0109465525137244</v>
      </c>
      <c r="AE467" s="63" t="n">
        <f aca="false">S467/U467</f>
        <v>15.7968851395198</v>
      </c>
      <c r="AF467" s="62" t="n">
        <f aca="false">EXP((((AE467-AE$475)/AE$476+2)/4-1.9)^3)</f>
        <v>0.0100756260146432</v>
      </c>
      <c r="AG467" s="62" t="n">
        <f aca="false">V467/U467</f>
        <v>0.311215660826304</v>
      </c>
      <c r="AH467" s="62" t="n">
        <f aca="false">EXP((((AG467-AG$475)/AG$476+2)/4-1.9)^3)</f>
        <v>0.00390122687698858</v>
      </c>
      <c r="AI467" s="62" t="n">
        <f aca="false">W467/U467</f>
        <v>0.0214146658014277</v>
      </c>
      <c r="AJ467" s="62" t="n">
        <f aca="false">EXP((((AI467-AI$475)/AI$476+2)/4-1.9)^3)</f>
        <v>0.0167455370831125</v>
      </c>
      <c r="AK467" s="62" t="n">
        <f aca="false">Z467/U467</f>
        <v>0.0610080034609561</v>
      </c>
      <c r="AL467" s="62" t="n">
        <f aca="false">EXP((((AK467-AK$475)/AK$476+2)/4-1.9)^3)</f>
        <v>0.0162365702573504</v>
      </c>
      <c r="AM467" s="62" t="n">
        <f aca="false">0.01*AD467+0.15*AF467+0.24*AH467+0.25*AJ467+0.35*AL467</f>
        <v>0.0124262877386617</v>
      </c>
      <c r="AO467" s="54" t="n">
        <f aca="false">0.01*AD467/$AM$475</f>
        <v>3.89100780476326E-005</v>
      </c>
      <c r="AP467" s="53" t="n">
        <f aca="false">AO467*$J$475</f>
        <v>238.741071707874</v>
      </c>
      <c r="AQ467" s="54" t="n">
        <f aca="false">0.15*AF467/$AM$475</f>
        <v>0.000537214882197382</v>
      </c>
      <c r="AR467" s="53" t="n">
        <f aca="false">AQ467*$J$475</f>
        <v>3296.19633649194</v>
      </c>
      <c r="AS467" s="54" t="n">
        <f aca="false">0.24*AH467/$AM$475</f>
        <v>0.000332810627802309</v>
      </c>
      <c r="AT467" s="53" t="n">
        <f aca="false">AS467*$J$475</f>
        <v>2042.03049554479</v>
      </c>
      <c r="AU467" s="54" t="n">
        <f aca="false">0.25*AJ467/$AM$475</f>
        <v>0.0014880715961407</v>
      </c>
      <c r="AV467" s="53" t="n">
        <f aca="false">AU467*$J$475</f>
        <v>9130.38023737126</v>
      </c>
      <c r="AW467" s="54" t="n">
        <f aca="false">0.35*AL467/$AM$475</f>
        <v>0.00201998003756481</v>
      </c>
      <c r="AX467" s="53" t="n">
        <f aca="false">AW467*$J$475</f>
        <v>12394.0177762269</v>
      </c>
    </row>
    <row r="468" customFormat="false" ht="13.8" hidden="false" customHeight="false" outlineLevel="0" collapsed="false">
      <c r="A468" s="60" t="s">
        <v>40</v>
      </c>
      <c r="B468" s="53"/>
      <c r="C468" s="53"/>
      <c r="D468" s="53"/>
      <c r="E468" s="53"/>
      <c r="F468" s="53"/>
      <c r="G468" s="53"/>
      <c r="H468" s="53"/>
      <c r="I468" s="54" t="n">
        <f aca="false">AO468+AQ468+AS468+AU468+AW468</f>
        <v>0.0128547581610164</v>
      </c>
      <c r="J468" s="53" t="n">
        <f aca="false">ROUND(AP468+AR468+AT468+AV468+AX468,0)</f>
        <v>78873</v>
      </c>
      <c r="K468" s="54" t="n">
        <f aca="false">I468-DatosMinisterio!J468</f>
        <v>0</v>
      </c>
      <c r="L468" s="53" t="n">
        <f aca="false">J468-DatosMinisterio!K468</f>
        <v>0</v>
      </c>
      <c r="M468" s="54" t="n">
        <f aca="false">P501/P$508</f>
        <v>0.0274131717895819</v>
      </c>
      <c r="N468" s="53" t="n">
        <f aca="false">ROUND(N$475*M468,0)</f>
        <v>3195787</v>
      </c>
      <c r="O468" s="53" t="n">
        <f aca="false">N468-DatosMinisterio!L468</f>
        <v>0</v>
      </c>
      <c r="P468" s="55" t="n">
        <f aca="false">N468+J468</f>
        <v>3274660</v>
      </c>
      <c r="Q468" s="53" t="n">
        <f aca="false">P468-DatosMinisterio!M468</f>
        <v>0</v>
      </c>
      <c r="S468" s="55" t="n">
        <f aca="false">B468+DatosMinisterio!B468</f>
        <v>6793</v>
      </c>
      <c r="T468" s="55" t="n">
        <f aca="false">C468+DatosMinisterio!C468</f>
        <v>38</v>
      </c>
      <c r="U468" s="55" t="n">
        <f aca="false">D468+DatosMinisterio!D468</f>
        <v>326.568181818182</v>
      </c>
      <c r="V468" s="55" t="n">
        <f aca="false">E468+DatosMinisterio!E468</f>
        <v>172.045454545455</v>
      </c>
      <c r="W468" s="55" t="n">
        <f aca="false">F468+DatosMinisterio!F468</f>
        <v>7</v>
      </c>
      <c r="X468" s="55" t="n">
        <f aca="false">G468+DatosMinisterio!G468</f>
        <v>3</v>
      </c>
      <c r="Y468" s="55" t="n">
        <f aca="false">H468+DatosMinisterio!H468</f>
        <v>5</v>
      </c>
      <c r="Z468" s="55" t="n">
        <f aca="false">X468+0.33*Y468</f>
        <v>4.65</v>
      </c>
      <c r="AC468" s="61" t="n">
        <f aca="false">IF(T468&gt;0,S468/T468,0)</f>
        <v>178.763157894737</v>
      </c>
      <c r="AD468" s="62" t="n">
        <f aca="false">EXP((((AC468-AC$475)/AC$476+2)/4-1.9)^3)</f>
        <v>0.0440921557308525</v>
      </c>
      <c r="AE468" s="63" t="n">
        <f aca="false">S468/U468</f>
        <v>20.8011691836593</v>
      </c>
      <c r="AF468" s="62" t="n">
        <f aca="false">EXP((((AE468-AE$475)/AE$476+2)/4-1.9)^3)</f>
        <v>0.074983937188667</v>
      </c>
      <c r="AG468" s="62" t="n">
        <f aca="false">V468/U468</f>
        <v>0.526828589324241</v>
      </c>
      <c r="AH468" s="62" t="n">
        <f aca="false">EXP((((AG468-AG$475)/AG$476+2)/4-1.9)^3)</f>
        <v>0.0712828441619903</v>
      </c>
      <c r="AI468" s="62" t="n">
        <f aca="false">W468/U468</f>
        <v>0.0214350337532187</v>
      </c>
      <c r="AJ468" s="62" t="n">
        <f aca="false">EXP((((AI468-AI$475)/AI$476+2)/4-1.9)^3)</f>
        <v>0.0167558117526559</v>
      </c>
      <c r="AK468" s="62" t="n">
        <f aca="false">Z468/U468</f>
        <v>0.0142389867074953</v>
      </c>
      <c r="AL468" s="62" t="n">
        <f aca="false">EXP((((AK468-AK$475)/AK$476+2)/4-1.9)^3)</f>
        <v>0.00908250924352102</v>
      </c>
      <c r="AM468" s="62" t="n">
        <f aca="false">0.01*AD468+0.15*AF468+0.24*AH468+0.25*AJ468+0.35*AL468</f>
        <v>0.0361642259078826</v>
      </c>
      <c r="AO468" s="54" t="n">
        <f aca="false">0.01*AD468/$AM$475</f>
        <v>0.000156727811667176</v>
      </c>
      <c r="AP468" s="53" t="n">
        <f aca="false">AO468*$J$475</f>
        <v>961.636871507844</v>
      </c>
      <c r="AQ468" s="54" t="n">
        <f aca="false">0.15*AF468/$AM$475</f>
        <v>0.00399801331698515</v>
      </c>
      <c r="AR468" s="53" t="n">
        <f aca="false">AQ468*$J$475</f>
        <v>24530.6622831989</v>
      </c>
      <c r="AS468" s="54" t="n">
        <f aca="false">0.24*AH468/$AM$475</f>
        <v>0.00608108394234145</v>
      </c>
      <c r="AT468" s="53" t="n">
        <f aca="false">AS468*$J$475</f>
        <v>37311.7857991157</v>
      </c>
      <c r="AU468" s="54" t="n">
        <f aca="false">0.25*AJ468/$AM$475</f>
        <v>0.00148898464203654</v>
      </c>
      <c r="AV468" s="53" t="n">
        <f aca="false">AU468*$J$475</f>
        <v>9135.98242494392</v>
      </c>
      <c r="AW468" s="54" t="n">
        <f aca="false">0.35*AL468/$AM$475</f>
        <v>0.0011299484479861</v>
      </c>
      <c r="AX468" s="53" t="n">
        <f aca="false">AW468*$J$475</f>
        <v>6933.03938163814</v>
      </c>
    </row>
    <row r="469" customFormat="false" ht="13.8" hidden="false" customHeight="false" outlineLevel="0" collapsed="false">
      <c r="A469" s="60" t="s">
        <v>41</v>
      </c>
      <c r="B469" s="53"/>
      <c r="C469" s="53"/>
      <c r="D469" s="53"/>
      <c r="E469" s="53"/>
      <c r="F469" s="53"/>
      <c r="G469" s="53"/>
      <c r="H469" s="53"/>
      <c r="I469" s="54" t="n">
        <f aca="false">AO469+AQ469+AS469+AU469+AW469</f>
        <v>0.0113776612409623</v>
      </c>
      <c r="J469" s="53" t="n">
        <f aca="false">ROUND(AP469+AR469+AT469+AV469+AX469,0)</f>
        <v>69810</v>
      </c>
      <c r="K469" s="54" t="n">
        <f aca="false">I469-DatosMinisterio!J469</f>
        <v>0</v>
      </c>
      <c r="L469" s="53" t="n">
        <f aca="false">J469-DatosMinisterio!K469</f>
        <v>0</v>
      </c>
      <c r="M469" s="54" t="n">
        <f aca="false">P502/P$508</f>
        <v>0.0112524013698828</v>
      </c>
      <c r="N469" s="53" t="n">
        <f aca="false">ROUND(N$475*M469,0)</f>
        <v>1311788</v>
      </c>
      <c r="O469" s="53" t="n">
        <f aca="false">N469-DatosMinisterio!L469</f>
        <v>0</v>
      </c>
      <c r="P469" s="55" t="n">
        <f aca="false">N469+J469</f>
        <v>1381598</v>
      </c>
      <c r="Q469" s="53" t="n">
        <f aca="false">P469-DatosMinisterio!M469</f>
        <v>0</v>
      </c>
      <c r="S469" s="55" t="n">
        <f aca="false">B469+DatosMinisterio!B469</f>
        <v>8513</v>
      </c>
      <c r="T469" s="55" t="n">
        <f aca="false">C469+DatosMinisterio!C469</f>
        <v>67</v>
      </c>
      <c r="U469" s="55" t="n">
        <f aca="false">D469+DatosMinisterio!D469</f>
        <v>379.068181818182</v>
      </c>
      <c r="V469" s="55" t="n">
        <f aca="false">E469+DatosMinisterio!E469</f>
        <v>172.477272727273</v>
      </c>
      <c r="W469" s="55" t="n">
        <f aca="false">F469+DatosMinisterio!F469</f>
        <v>2</v>
      </c>
      <c r="X469" s="55" t="n">
        <f aca="false">G469+DatosMinisterio!G469</f>
        <v>4</v>
      </c>
      <c r="Y469" s="55" t="n">
        <f aca="false">H469+DatosMinisterio!H469</f>
        <v>2</v>
      </c>
      <c r="Z469" s="55" t="n">
        <f aca="false">X469+0.33*Y469</f>
        <v>4.66</v>
      </c>
      <c r="AC469" s="61" t="n">
        <f aca="false">IF(T469&gt;0,S469/T469,0)</f>
        <v>127.059701492537</v>
      </c>
      <c r="AD469" s="62" t="n">
        <f aca="false">EXP((((AC469-AC$475)/AC$476+2)/4-1.9)^3)</f>
        <v>0.014778728116503</v>
      </c>
      <c r="AE469" s="63" t="n">
        <f aca="false">S469/U469</f>
        <v>22.4577013010372</v>
      </c>
      <c r="AF469" s="62" t="n">
        <f aca="false">EXP((((AE469-AE$475)/AE$476+2)/4-1.9)^3)</f>
        <v>0.12427180664348</v>
      </c>
      <c r="AG469" s="62" t="n">
        <f aca="false">V469/U469</f>
        <v>0.455003297559806</v>
      </c>
      <c r="AH469" s="62" t="n">
        <f aca="false">EXP((((AG469-AG$475)/AG$476+2)/4-1.9)^3)</f>
        <v>0.0316480493700071</v>
      </c>
      <c r="AI469" s="62" t="n">
        <f aca="false">W469/U469</f>
        <v>0.00527609568919</v>
      </c>
      <c r="AJ469" s="62" t="n">
        <f aca="false">EXP((((AI469-AI$475)/AI$476+2)/4-1.9)^3)</f>
        <v>0.0101004411067555</v>
      </c>
      <c r="AK469" s="62" t="n">
        <f aca="false">Z469/U469</f>
        <v>0.0122933029558127</v>
      </c>
      <c r="AL469" s="62" t="n">
        <f aca="false">EXP((((AK469-AK$475)/AK$476+2)/4-1.9)^3)</f>
        <v>0.00885576066992695</v>
      </c>
      <c r="AM469" s="62" t="n">
        <f aca="false">0.01*AD469+0.15*AF469+0.24*AH469+0.25*AJ469+0.35*AL469</f>
        <v>0.032008716637652</v>
      </c>
      <c r="AO469" s="54" t="n">
        <f aca="false">0.01*AD469/$AM$475</f>
        <v>5.2531741270771E-005</v>
      </c>
      <c r="AP469" s="53" t="n">
        <f aca="false">AO469*$J$475</f>
        <v>322.319687827706</v>
      </c>
      <c r="AQ469" s="54" t="n">
        <f aca="false">0.15*AF469/$AM$475</f>
        <v>0.006625956925099</v>
      </c>
      <c r="AR469" s="53" t="n">
        <f aca="false">AQ469*$J$475</f>
        <v>40654.97004277</v>
      </c>
      <c r="AS469" s="54" t="n">
        <f aca="false">0.24*AH469/$AM$475</f>
        <v>0.00269987045400471</v>
      </c>
      <c r="AT469" s="53" t="n">
        <f aca="false">AS469*$J$475</f>
        <v>16565.6302429526</v>
      </c>
      <c r="AU469" s="54" t="n">
        <f aca="false">0.25*AJ469/$AM$475</f>
        <v>0.000897563299693291</v>
      </c>
      <c r="AV469" s="53" t="n">
        <f aca="false">AU469*$J$475</f>
        <v>5507.19080625102</v>
      </c>
      <c r="AW469" s="54" t="n">
        <f aca="false">0.35*AL469/$AM$475</f>
        <v>0.00110173882089451</v>
      </c>
      <c r="AX469" s="53" t="n">
        <f aca="false">AW469*$J$475</f>
        <v>6759.9532059671</v>
      </c>
    </row>
    <row r="470" customFormat="false" ht="13.8" hidden="false" customHeight="false" outlineLevel="0" collapsed="false">
      <c r="A470" s="60" t="s">
        <v>42</v>
      </c>
      <c r="B470" s="53"/>
      <c r="C470" s="53"/>
      <c r="D470" s="53"/>
      <c r="E470" s="53"/>
      <c r="F470" s="53"/>
      <c r="G470" s="53"/>
      <c r="H470" s="53"/>
      <c r="I470" s="54" t="n">
        <f aca="false">AO470+AQ470+AS470+AU470+AW470</f>
        <v>0.0137482298398071</v>
      </c>
      <c r="J470" s="53" t="n">
        <f aca="false">ROUND(AP470+AR470+AT470+AV470+AX470,0)</f>
        <v>84355</v>
      </c>
      <c r="K470" s="54" t="n">
        <f aca="false">I470-DatosMinisterio!J470</f>
        <v>-8.15320033709099E-017</v>
      </c>
      <c r="L470" s="53" t="n">
        <f aca="false">J470-DatosMinisterio!K470</f>
        <v>0</v>
      </c>
      <c r="M470" s="54" t="n">
        <f aca="false">P503/P$508</f>
        <v>0.0140369801339019</v>
      </c>
      <c r="N470" s="53" t="n">
        <f aca="false">ROUND(N$475*M470,0)</f>
        <v>1636411</v>
      </c>
      <c r="O470" s="53" t="n">
        <f aca="false">N470-DatosMinisterio!L470</f>
        <v>0</v>
      </c>
      <c r="P470" s="55" t="n">
        <f aca="false">N470+J470</f>
        <v>1720766</v>
      </c>
      <c r="Q470" s="53" t="n">
        <f aca="false">P470-DatosMinisterio!M470</f>
        <v>0</v>
      </c>
      <c r="S470" s="55" t="n">
        <f aca="false">B470+DatosMinisterio!B470</f>
        <v>7917</v>
      </c>
      <c r="T470" s="55" t="n">
        <f aca="false">C470+DatosMinisterio!C470</f>
        <v>34</v>
      </c>
      <c r="U470" s="55" t="n">
        <f aca="false">D470+DatosMinisterio!D470</f>
        <v>348.272727272727</v>
      </c>
      <c r="V470" s="55" t="n">
        <f aca="false">E470+DatosMinisterio!E470</f>
        <v>162.613636363636</v>
      </c>
      <c r="W470" s="55" t="n">
        <f aca="false">F470+DatosMinisterio!F470</f>
        <v>2</v>
      </c>
      <c r="X470" s="55" t="n">
        <f aca="false">G470+DatosMinisterio!G470</f>
        <v>23</v>
      </c>
      <c r="Y470" s="55" t="n">
        <f aca="false">H470+DatosMinisterio!H470</f>
        <v>1</v>
      </c>
      <c r="Z470" s="55" t="n">
        <f aca="false">X470+0.33*Y470</f>
        <v>23.33</v>
      </c>
      <c r="AC470" s="61" t="n">
        <f aca="false">IF(T470&gt;0,S470/T470,0)</f>
        <v>232.852941176471</v>
      </c>
      <c r="AD470" s="62" t="n">
        <f aca="false">EXP((((AC470-AC$475)/AC$476+2)/4-1.9)^3)</f>
        <v>0.110840163754269</v>
      </c>
      <c r="AE470" s="63" t="n">
        <f aca="false">S470/U470</f>
        <v>22.7321848081441</v>
      </c>
      <c r="AF470" s="62" t="n">
        <f aca="false">EXP((((AE470-AE$475)/AE$476+2)/4-1.9)^3)</f>
        <v>0.134188301900266</v>
      </c>
      <c r="AG470" s="62" t="n">
        <f aca="false">V470/U470</f>
        <v>0.466914643696162</v>
      </c>
      <c r="AH470" s="62" t="n">
        <f aca="false">EXP((((AG470-AG$475)/AG$476+2)/4-1.9)^3)</f>
        <v>0.0365783587382725</v>
      </c>
      <c r="AI470" s="62" t="n">
        <f aca="false">W470/U470</f>
        <v>0.00574262594622814</v>
      </c>
      <c r="AJ470" s="62" t="n">
        <f aca="false">EXP((((AI470-AI$475)/AI$476+2)/4-1.9)^3)</f>
        <v>0.0102548227154158</v>
      </c>
      <c r="AK470" s="62" t="n">
        <f aca="false">Z470/U470</f>
        <v>0.0669877316627513</v>
      </c>
      <c r="AL470" s="62" t="n">
        <f aca="false">EXP((((AK470-AK$475)/AK$476+2)/4-1.9)^3)</f>
        <v>0.0174247615703588</v>
      </c>
      <c r="AM470" s="62" t="n">
        <f aca="false">0.01*AD470+0.15*AF470+0.24*AH470+0.25*AJ470+0.35*AL470</f>
        <v>0.0386778252482475</v>
      </c>
      <c r="AO470" s="54" t="n">
        <f aca="false">0.01*AD470/$AM$475</f>
        <v>0.000393987003404386</v>
      </c>
      <c r="AP470" s="53" t="n">
        <f aca="false">AO470*$J$475</f>
        <v>2417.39117861934</v>
      </c>
      <c r="AQ470" s="54" t="n">
        <f aca="false">0.15*AF470/$AM$475</f>
        <v>0.00715468723162714</v>
      </c>
      <c r="AR470" s="53" t="n">
        <f aca="false">AQ470*$J$475</f>
        <v>43899.1074580287</v>
      </c>
      <c r="AS470" s="54" t="n">
        <f aca="false">0.24*AH470/$AM$475</f>
        <v>0.00312047130800544</v>
      </c>
      <c r="AT470" s="53" t="n">
        <f aca="false">AS470*$J$475</f>
        <v>19146.316370656</v>
      </c>
      <c r="AU470" s="54" t="n">
        <f aca="false">0.25*AJ470/$AM$475</f>
        <v>0.000911282231828686</v>
      </c>
      <c r="AV470" s="53" t="n">
        <f aca="false">AU470*$J$475</f>
        <v>5591.36623650028</v>
      </c>
      <c r="AW470" s="54" t="n">
        <f aca="false">0.35*AL470/$AM$475</f>
        <v>0.00216780206494146</v>
      </c>
      <c r="AX470" s="53" t="n">
        <f aca="false">AW470*$J$475</f>
        <v>13301.0113112882</v>
      </c>
    </row>
    <row r="471" customFormat="false" ht="13.8" hidden="false" customHeight="false" outlineLevel="0" collapsed="false">
      <c r="A471" s="60" t="s">
        <v>43</v>
      </c>
      <c r="B471" s="53"/>
      <c r="C471" s="53"/>
      <c r="D471" s="53"/>
      <c r="E471" s="53"/>
      <c r="F471" s="53"/>
      <c r="G471" s="53"/>
      <c r="H471" s="53"/>
      <c r="I471" s="54" t="n">
        <f aca="false">AO471+AQ471+AS471+AU471+AW471</f>
        <v>0.0189252999085364</v>
      </c>
      <c r="J471" s="53" t="n">
        <f aca="false">ROUND(AP471+AR471+AT471+AV471+AX471,0)</f>
        <v>116120</v>
      </c>
      <c r="K471" s="54" t="n">
        <f aca="false">I471-DatosMinisterio!J471</f>
        <v>0</v>
      </c>
      <c r="L471" s="53" t="n">
        <f aca="false">J471-DatosMinisterio!K471</f>
        <v>0</v>
      </c>
      <c r="M471" s="54" t="n">
        <f aca="false">P504/P$508</f>
        <v>0.0134347521914187</v>
      </c>
      <c r="N471" s="53" t="n">
        <f aca="false">ROUND(N$475*M471,0)</f>
        <v>1566204</v>
      </c>
      <c r="O471" s="53" t="n">
        <f aca="false">N471-DatosMinisterio!L471</f>
        <v>0</v>
      </c>
      <c r="P471" s="55" t="n">
        <f aca="false">N471+J471</f>
        <v>1682324</v>
      </c>
      <c r="Q471" s="53" t="n">
        <f aca="false">P471-DatosMinisterio!M471</f>
        <v>0</v>
      </c>
      <c r="S471" s="55" t="n">
        <f aca="false">B471+DatosMinisterio!B471</f>
        <v>4514</v>
      </c>
      <c r="T471" s="55" t="n">
        <f aca="false">C471+DatosMinisterio!C471</f>
        <v>36</v>
      </c>
      <c r="U471" s="55" t="n">
        <f aca="false">D471+DatosMinisterio!D471</f>
        <v>260.704545454545</v>
      </c>
      <c r="V471" s="55" t="n">
        <f aca="false">E471+DatosMinisterio!E471</f>
        <v>144.022727272727</v>
      </c>
      <c r="W471" s="55" t="n">
        <f aca="false">F471+DatosMinisterio!F471</f>
        <v>20</v>
      </c>
      <c r="X471" s="55" t="n">
        <f aca="false">G471+DatosMinisterio!G471</f>
        <v>27</v>
      </c>
      <c r="Y471" s="55" t="n">
        <f aca="false">H471+DatosMinisterio!H471</f>
        <v>7</v>
      </c>
      <c r="Z471" s="55" t="n">
        <f aca="false">X471+0.33*Y471</f>
        <v>29.31</v>
      </c>
      <c r="AC471" s="61" t="n">
        <f aca="false">IF(T471&gt;0,S471/T471,0)</f>
        <v>125.388888888889</v>
      </c>
      <c r="AD471" s="62" t="n">
        <f aca="false">EXP((((AC471-AC$475)/AC$476+2)/4-1.9)^3)</f>
        <v>0.0142130025072217</v>
      </c>
      <c r="AE471" s="63" t="n">
        <f aca="false">S471/U471</f>
        <v>17.3146194751984</v>
      </c>
      <c r="AF471" s="62" t="n">
        <f aca="false">EXP((((AE471-AE$475)/AE$476+2)/4-1.9)^3)</f>
        <v>0.0200953040072567</v>
      </c>
      <c r="AG471" s="62" t="n">
        <f aca="false">V471/U471</f>
        <v>0.552436579199721</v>
      </c>
      <c r="AH471" s="62" t="n">
        <f aca="false">EXP((((AG471-AG$475)/AG$476+2)/4-1.9)^3)</f>
        <v>0.0920195089388798</v>
      </c>
      <c r="AI471" s="62" t="n">
        <f aca="false">W471/U471</f>
        <v>0.0767151948391598</v>
      </c>
      <c r="AJ471" s="62" t="n">
        <f aca="false">EXP((((AI471-AI$475)/AI$476+2)/4-1.9)^3)</f>
        <v>0.0713612628007132</v>
      </c>
      <c r="AK471" s="62" t="n">
        <f aca="false">Z471/U471</f>
        <v>0.112426118036789</v>
      </c>
      <c r="AL471" s="62" t="n">
        <f aca="false">EXP((((AK471-AK$475)/AK$476+2)/4-1.9)^3)</f>
        <v>0.0290315049482605</v>
      </c>
      <c r="AM471" s="62" t="n">
        <f aca="false">0.01*AD471+0.15*AF471+0.24*AH471+0.25*AJ471+0.35*AL471</f>
        <v>0.0532424502035613</v>
      </c>
      <c r="AO471" s="54" t="n">
        <f aca="false">0.01*AD471/$AM$475</f>
        <v>5.05208407993137E-005</v>
      </c>
      <c r="AP471" s="53" t="n">
        <f aca="false">AO471*$J$475</f>
        <v>309.981379663279</v>
      </c>
      <c r="AQ471" s="54" t="n">
        <f aca="false">0.15*AF471/$AM$475</f>
        <v>0.00107144671301709</v>
      </c>
      <c r="AR471" s="53" t="n">
        <f aca="false">AQ471*$J$475</f>
        <v>6574.08952586626</v>
      </c>
      <c r="AS471" s="54" t="n">
        <f aca="false">0.24*AH471/$AM$475</f>
        <v>0.007850112671132</v>
      </c>
      <c r="AT471" s="53" t="n">
        <f aca="false">AS471*$J$475</f>
        <v>48166.0383677293</v>
      </c>
      <c r="AU471" s="54" t="n">
        <f aca="false">0.25*AJ471/$AM$475</f>
        <v>0.00634143101600274</v>
      </c>
      <c r="AV471" s="53" t="n">
        <f aca="false">AU471*$J$475</f>
        <v>38909.2007234912</v>
      </c>
      <c r="AW471" s="54" t="n">
        <f aca="false">0.35*AL471/$AM$475</f>
        <v>0.00361178866758528</v>
      </c>
      <c r="AX471" s="53" t="n">
        <f aca="false">AW471*$J$475</f>
        <v>22160.8986809556</v>
      </c>
    </row>
    <row r="472" customFormat="false" ht="13.8" hidden="false" customHeight="false" outlineLevel="0" collapsed="false">
      <c r="A472" s="60" t="s">
        <v>44</v>
      </c>
      <c r="B472" s="53"/>
      <c r="C472" s="53"/>
      <c r="D472" s="53"/>
      <c r="E472" s="53"/>
      <c r="F472" s="53"/>
      <c r="G472" s="53"/>
      <c r="H472" s="53"/>
      <c r="I472" s="54" t="n">
        <f aca="false">AO472+AQ472+AS472+AU472+AW472</f>
        <v>0.0253629945198953</v>
      </c>
      <c r="J472" s="53" t="n">
        <f aca="false">ROUND(AP472+AR472+AT472+AV472+AX472,0)</f>
        <v>155620</v>
      </c>
      <c r="K472" s="54" t="n">
        <f aca="false">I472-DatosMinisterio!J472</f>
        <v>1.07552855510562E-016</v>
      </c>
      <c r="L472" s="53" t="n">
        <f aca="false">J472-DatosMinisterio!K472</f>
        <v>0</v>
      </c>
      <c r="M472" s="54" t="n">
        <f aca="false">P505/P$508</f>
        <v>0.0070963864668908</v>
      </c>
      <c r="N472" s="53" t="n">
        <f aca="false">ROUND(N$475*M472,0)</f>
        <v>827286</v>
      </c>
      <c r="O472" s="53" t="n">
        <f aca="false">N472-DatosMinisterio!L472</f>
        <v>0</v>
      </c>
      <c r="P472" s="55" t="n">
        <f aca="false">N472+J472</f>
        <v>982906</v>
      </c>
      <c r="Q472" s="53" t="n">
        <f aca="false">P472-DatosMinisterio!M472</f>
        <v>0</v>
      </c>
      <c r="S472" s="55" t="n">
        <f aca="false">B472+DatosMinisterio!B472</f>
        <v>4666</v>
      </c>
      <c r="T472" s="55" t="n">
        <f aca="false">C472+DatosMinisterio!C472</f>
        <v>22</v>
      </c>
      <c r="U472" s="55" t="n">
        <f aca="false">D472+DatosMinisterio!D472</f>
        <v>197.090909090909</v>
      </c>
      <c r="V472" s="55" t="n">
        <f aca="false">E472+DatosMinisterio!E472</f>
        <v>120.159090909091</v>
      </c>
      <c r="W472" s="55" t="n">
        <f aca="false">F472+DatosMinisterio!F472</f>
        <v>1</v>
      </c>
      <c r="X472" s="55" t="n">
        <f aca="false">G472+DatosMinisterio!G472</f>
        <v>10</v>
      </c>
      <c r="Y472" s="55" t="n">
        <f aca="false">H472+DatosMinisterio!H472</f>
        <v>4</v>
      </c>
      <c r="Z472" s="55" t="n">
        <f aca="false">X472+0.33*Y472</f>
        <v>11.32</v>
      </c>
      <c r="AC472" s="61" t="n">
        <f aca="false">IF(T472&gt;0,S472/T472,0)</f>
        <v>212.090909090909</v>
      </c>
      <c r="AD472" s="62" t="n">
        <f aca="false">EXP((((AC472-AC$475)/AC$476+2)/4-1.9)^3)</f>
        <v>0.0797998859660394</v>
      </c>
      <c r="AE472" s="63" t="n">
        <f aca="false">S472/U472</f>
        <v>23.6743542435424</v>
      </c>
      <c r="AF472" s="62" t="n">
        <f aca="false">EXP((((AE472-AE$475)/AE$476+2)/4-1.9)^3)</f>
        <v>0.172156293468881</v>
      </c>
      <c r="AG472" s="62" t="n">
        <f aca="false">V472/U472</f>
        <v>0.609663284132842</v>
      </c>
      <c r="AH472" s="62" t="n">
        <f aca="false">EXP((((AG472-AG$475)/AG$476+2)/4-1.9)^3)</f>
        <v>0.153240549154318</v>
      </c>
      <c r="AI472" s="62" t="n">
        <f aca="false">W472/U472</f>
        <v>0.00507380073800738</v>
      </c>
      <c r="AJ472" s="62" t="n">
        <f aca="false">EXP((((AI472-AI$475)/AI$476+2)/4-1.9)^3)</f>
        <v>0.0100341189138978</v>
      </c>
      <c r="AK472" s="62" t="n">
        <f aca="false">Z472/U472</f>
        <v>0.0574354243542436</v>
      </c>
      <c r="AL472" s="62" t="n">
        <f aca="false">EXP((((AK472-AK$475)/AK$476+2)/4-1.9)^3)</f>
        <v>0.0155596553788557</v>
      </c>
      <c r="AM472" s="62" t="n">
        <f aca="false">0.01*AD472+0.15*AF472+0.24*AH472+0.25*AJ472+0.35*AL472</f>
        <v>0.0713535837881027</v>
      </c>
      <c r="AO472" s="54" t="n">
        <f aca="false">0.01*AD472/$AM$475</f>
        <v>0.000283652756174862</v>
      </c>
      <c r="AP472" s="53" t="n">
        <f aca="false">AO472*$J$475</f>
        <v>1740.41190354793</v>
      </c>
      <c r="AQ472" s="54" t="n">
        <f aca="false">0.15*AF472/$AM$475</f>
        <v>0.00917907460846715</v>
      </c>
      <c r="AR472" s="53" t="n">
        <f aca="false">AQ472*$J$475</f>
        <v>56320.1674031418</v>
      </c>
      <c r="AS472" s="54" t="n">
        <f aca="false">0.24*AH472/$AM$475</f>
        <v>0.0130728319518261</v>
      </c>
      <c r="AT472" s="53" t="n">
        <f aca="false">AS472*$J$475</f>
        <v>80211.1449536348</v>
      </c>
      <c r="AU472" s="54" t="n">
        <f aca="false">0.25*AJ472/$AM$475</f>
        <v>0.000891669659441837</v>
      </c>
      <c r="AV472" s="53" t="n">
        <f aca="false">AU472*$J$475</f>
        <v>5471.02912114285</v>
      </c>
      <c r="AW472" s="54" t="n">
        <f aca="false">0.35*AL472/$AM$475</f>
        <v>0.00193576554398536</v>
      </c>
      <c r="AX472" s="53" t="n">
        <f aca="false">AW472*$J$475</f>
        <v>11877.3018131831</v>
      </c>
    </row>
    <row r="473" customFormat="false" ht="13.8" hidden="false" customHeight="false" outlineLevel="0" collapsed="false">
      <c r="A473" s="60" t="s">
        <v>45</v>
      </c>
      <c r="B473" s="53"/>
      <c r="C473" s="53"/>
      <c r="D473" s="53"/>
      <c r="E473" s="53"/>
      <c r="F473" s="53"/>
      <c r="G473" s="53"/>
      <c r="H473" s="53"/>
      <c r="I473" s="54" t="n">
        <f aca="false">AO473+AQ473+AS473+AU473+AW473</f>
        <v>0.00589849143880245</v>
      </c>
      <c r="J473" s="53" t="n">
        <f aca="false">ROUND(AP473+AR473+AT473+AV473+AX473,0)</f>
        <v>36191</v>
      </c>
      <c r="K473" s="54" t="n">
        <f aca="false">I473-DatosMinisterio!J473</f>
        <v>-3.81639164714898E-017</v>
      </c>
      <c r="L473" s="53" t="n">
        <f aca="false">J473-DatosMinisterio!K473</f>
        <v>0</v>
      </c>
      <c r="M473" s="54" t="n">
        <f aca="false">P506/P$508</f>
        <v>0.00518728385442137</v>
      </c>
      <c r="N473" s="53" t="n">
        <f aca="false">ROUND(N$475*M473,0)</f>
        <v>604726</v>
      </c>
      <c r="O473" s="53" t="n">
        <f aca="false">N473-DatosMinisterio!L473</f>
        <v>0</v>
      </c>
      <c r="P473" s="55" t="n">
        <f aca="false">N473+J473</f>
        <v>640917</v>
      </c>
      <c r="Q473" s="53" t="n">
        <f aca="false">P473-DatosMinisterio!M473</f>
        <v>0</v>
      </c>
      <c r="S473" s="55" t="n">
        <f aca="false">B473+DatosMinisterio!B473</f>
        <v>5084</v>
      </c>
      <c r="T473" s="55" t="n">
        <f aca="false">C473+DatosMinisterio!C473</f>
        <v>25</v>
      </c>
      <c r="U473" s="55" t="n">
        <f aca="false">D473+DatosMinisterio!D473</f>
        <v>288.102272727273</v>
      </c>
      <c r="V473" s="55" t="n">
        <f aca="false">E473+DatosMinisterio!E473</f>
        <v>111.822727272727</v>
      </c>
      <c r="W473" s="55" t="n">
        <f aca="false">F473+DatosMinisterio!F473</f>
        <v>5</v>
      </c>
      <c r="X473" s="55" t="n">
        <f aca="false">G473+DatosMinisterio!G473</f>
        <v>15</v>
      </c>
      <c r="Y473" s="55" t="n">
        <f aca="false">H473+DatosMinisterio!H473</f>
        <v>7</v>
      </c>
      <c r="Z473" s="55" t="n">
        <f aca="false">X473+0.33*Y473</f>
        <v>17.31</v>
      </c>
      <c r="AC473" s="61" t="n">
        <f aca="false">IF(T473&gt;0,S473/T473,0)</f>
        <v>203.36</v>
      </c>
      <c r="AD473" s="62" t="n">
        <f aca="false">EXP((((AC473-AC$475)/AC$476+2)/4-1.9)^3)</f>
        <v>0.0688629054047633</v>
      </c>
      <c r="AE473" s="63" t="n">
        <f aca="false">S473/U473</f>
        <v>17.6465112609947</v>
      </c>
      <c r="AF473" s="62" t="n">
        <f aca="false">EXP((((AE473-AE$475)/AE$476+2)/4-1.9)^3)</f>
        <v>0.0231410733017649</v>
      </c>
      <c r="AG473" s="62" t="n">
        <f aca="false">V473/U473</f>
        <v>0.388135526367687</v>
      </c>
      <c r="AH473" s="62" t="n">
        <f aca="false">EXP((((AG473-AG$475)/AG$476+2)/4-1.9)^3)</f>
        <v>0.012973812074727</v>
      </c>
      <c r="AI473" s="62" t="n">
        <f aca="false">W473/U473</f>
        <v>0.0173549481323709</v>
      </c>
      <c r="AJ473" s="62" t="n">
        <f aca="false">EXP((((AI473-AI$475)/AI$476+2)/4-1.9)^3)</f>
        <v>0.0148002380786709</v>
      </c>
      <c r="AK473" s="62" t="n">
        <f aca="false">Z473/U473</f>
        <v>0.0600828304342681</v>
      </c>
      <c r="AL473" s="62" t="n">
        <f aca="false">EXP((((AK473-AK$475)/AK$476+2)/4-1.9)^3)</f>
        <v>0.0160589473378627</v>
      </c>
      <c r="AM473" s="62" t="n">
        <f aca="false">0.01*AD473+0.15*AF473+0.24*AH473+0.25*AJ473+0.35*AL473</f>
        <v>0.0165941960351665</v>
      </c>
      <c r="AO473" s="54" t="n">
        <f aca="false">0.01*AD473/$AM$475</f>
        <v>0.000244776702119383</v>
      </c>
      <c r="AP473" s="53" t="n">
        <f aca="false">AO473*$J$475</f>
        <v>1501.87959329102</v>
      </c>
      <c r="AQ473" s="54" t="n">
        <f aca="false">0.15*AF473/$AM$475</f>
        <v>0.00123384184264692</v>
      </c>
      <c r="AR473" s="53" t="n">
        <f aca="false">AQ473*$J$475</f>
        <v>7570.49943387265</v>
      </c>
      <c r="AS473" s="54" t="n">
        <f aca="false">0.24*AH473/$AM$475</f>
        <v>0.00110678580808714</v>
      </c>
      <c r="AT473" s="53" t="n">
        <f aca="false">AS473*$J$475</f>
        <v>6790.92007089576</v>
      </c>
      <c r="AU473" s="54" t="n">
        <f aca="false">0.25*AJ473/$AM$475</f>
        <v>0.00131520498815179</v>
      </c>
      <c r="AV473" s="53" t="n">
        <f aca="false">AU473*$J$475</f>
        <v>8069.72034346776</v>
      </c>
      <c r="AW473" s="54" t="n">
        <f aca="false">0.35*AL473/$AM$475</f>
        <v>0.00199788209779723</v>
      </c>
      <c r="AX473" s="53" t="n">
        <f aca="false">AW473*$J$475</f>
        <v>12258.4311599217</v>
      </c>
    </row>
    <row r="474" customFormat="false" ht="13.8" hidden="false" customHeight="false" outlineLevel="0" collapsed="false">
      <c r="A474" s="64" t="s">
        <v>46</v>
      </c>
      <c r="B474" s="66"/>
      <c r="C474" s="66"/>
      <c r="D474" s="66"/>
      <c r="E474" s="66"/>
      <c r="F474" s="66"/>
      <c r="G474" s="66"/>
      <c r="H474" s="66"/>
      <c r="I474" s="65" t="n">
        <f aca="false">AO474+AQ474+AS474+AU474+AW474</f>
        <v>0.00954046566263904</v>
      </c>
      <c r="J474" s="66" t="n">
        <f aca="false">ROUND(AP474+AR474+AT474+AV474+AX474,0)</f>
        <v>58538</v>
      </c>
      <c r="K474" s="54" t="n">
        <f aca="false">I474-DatosMinisterio!J474</f>
        <v>0</v>
      </c>
      <c r="L474" s="53" t="n">
        <f aca="false">J474-DatosMinisterio!K474</f>
        <v>0</v>
      </c>
      <c r="M474" s="54" t="n">
        <f aca="false">P507/P$508</f>
        <v>0.00584572339591475</v>
      </c>
      <c r="N474" s="53" t="n">
        <f aca="false">ROUND(N$475*M474,0)</f>
        <v>681486</v>
      </c>
      <c r="O474" s="53" t="n">
        <f aca="false">N474-DatosMinisterio!L474</f>
        <v>0</v>
      </c>
      <c r="P474" s="55" t="n">
        <f aca="false">N474+J474</f>
        <v>740024</v>
      </c>
      <c r="Q474" s="53" t="n">
        <f aca="false">P474-DatosMinisterio!M474</f>
        <v>0</v>
      </c>
      <c r="S474" s="67" t="n">
        <f aca="false">B474+DatosMinisterio!B474</f>
        <v>5051</v>
      </c>
      <c r="T474" s="67" t="n">
        <f aca="false">C474+DatosMinisterio!C474</f>
        <v>35</v>
      </c>
      <c r="U474" s="67" t="n">
        <f aca="false">D474+DatosMinisterio!D474</f>
        <v>259.403181818182</v>
      </c>
      <c r="V474" s="67" t="n">
        <f aca="false">E474+DatosMinisterio!E474</f>
        <v>122.663181818182</v>
      </c>
      <c r="W474" s="67" t="n">
        <f aca="false">F474+DatosMinisterio!F474</f>
        <v>5</v>
      </c>
      <c r="X474" s="67" t="n">
        <f aca="false">G474+DatosMinisterio!G474</f>
        <v>16</v>
      </c>
      <c r="Y474" s="67" t="n">
        <f aca="false">H474+DatosMinisterio!H474</f>
        <v>5</v>
      </c>
      <c r="Z474" s="67" t="n">
        <f aca="false">X474+0.33*Y474</f>
        <v>17.65</v>
      </c>
      <c r="AC474" s="61" t="n">
        <f aca="false">IF(T474&gt;0,S474/T474,0)</f>
        <v>144.314285714286</v>
      </c>
      <c r="AD474" s="62" t="n">
        <f aca="false">EXP((((AC474-AC$475)/AC$476+2)/4-1.9)^3)</f>
        <v>0.0218106170846601</v>
      </c>
      <c r="AE474" s="63" t="n">
        <f aca="false">S474/U474</f>
        <v>19.4716192939387</v>
      </c>
      <c r="AF474" s="62" t="n">
        <f aca="false">EXP((((AE474-AE$475)/AE$476+2)/4-1.9)^3)</f>
        <v>0.0473388515215884</v>
      </c>
      <c r="AG474" s="62" t="n">
        <f aca="false">V474/U474</f>
        <v>0.472866913036393</v>
      </c>
      <c r="AH474" s="62" t="n">
        <f aca="false">EXP((((AG474-AG$475)/AG$476+2)/4-1.9)^3)</f>
        <v>0.0392622626996111</v>
      </c>
      <c r="AI474" s="62" t="n">
        <f aca="false">W474/U474</f>
        <v>0.0192750141496126</v>
      </c>
      <c r="AJ474" s="62" t="n">
        <f aca="false">EXP((((AI474-AI$475)/AI$476+2)/4-1.9)^3)</f>
        <v>0.015695171330335</v>
      </c>
      <c r="AK474" s="62" t="n">
        <f aca="false">Z474/U474</f>
        <v>0.0680407999481326</v>
      </c>
      <c r="AL474" s="62" t="n">
        <f aca="false">EXP((((AK474-AK$475)/AK$476+2)/4-1.9)^3)</f>
        <v>0.0176413538849123</v>
      </c>
      <c r="AM474" s="62" t="n">
        <f aca="false">0.01*AD474+0.15*AF474+0.24*AH474+0.25*AJ474+0.35*AL474</f>
        <v>0.0268401436392946</v>
      </c>
      <c r="AO474" s="54" t="n">
        <f aca="false">0.01*AD474/$AM$475</f>
        <v>7.75269485043028E-005</v>
      </c>
      <c r="AP474" s="53" t="n">
        <f aca="false">AO474*$J$475</f>
        <v>475.683105788181</v>
      </c>
      <c r="AQ474" s="54" t="n">
        <f aca="false">0.15*AF474/$AM$475</f>
        <v>0.00252402535649593</v>
      </c>
      <c r="AR474" s="53" t="n">
        <f aca="false">AQ474*$J$475</f>
        <v>15486.6951921817</v>
      </c>
      <c r="AS474" s="54" t="n">
        <f aca="false">0.24*AH474/$AM$475</f>
        <v>0.0033494330655497</v>
      </c>
      <c r="AT474" s="53" t="n">
        <f aca="false">AS474*$J$475</f>
        <v>20551.1600029232</v>
      </c>
      <c r="AU474" s="54" t="n">
        <f aca="false">0.25*AJ474/$AM$475</f>
        <v>0.00139473213294466</v>
      </c>
      <c r="AV474" s="53" t="n">
        <f aca="false">AU474*$J$475</f>
        <v>8557.67607962627</v>
      </c>
      <c r="AW474" s="54" t="n">
        <f aca="false">0.35*AL474/$AM$475</f>
        <v>0.00219474815914445</v>
      </c>
      <c r="AX474" s="53" t="n">
        <f aca="false">AW474*$J$475</f>
        <v>13466.3448117887</v>
      </c>
    </row>
    <row r="475" customFormat="false" ht="13.8" hidden="false" customHeight="false" outlineLevel="0" collapsed="false">
      <c r="A475" s="71" t="s">
        <v>49</v>
      </c>
      <c r="B475" s="74"/>
      <c r="C475" s="74"/>
      <c r="D475" s="74"/>
      <c r="E475" s="74"/>
      <c r="F475" s="74"/>
      <c r="G475" s="74"/>
      <c r="H475" s="74"/>
      <c r="I475" s="76" t="n">
        <f aca="false">SUM(I448:I474)</f>
        <v>1</v>
      </c>
      <c r="J475" s="74" t="n">
        <f aca="false">DatosMinisterio!K475</f>
        <v>6135713</v>
      </c>
      <c r="K475" s="72" t="n">
        <f aca="false">I475-DatosMinisterio!J475</f>
        <v>0</v>
      </c>
      <c r="L475" s="74" t="n">
        <f aca="false">J475-DatosMinisterio!K475</f>
        <v>0</v>
      </c>
      <c r="M475" s="72"/>
      <c r="N475" s="74" t="n">
        <f aca="false">DatosMinisterio!L475</f>
        <v>116578533</v>
      </c>
      <c r="O475" s="74"/>
      <c r="P475" s="76" t="n">
        <f aca="false">DatosMinisterio!M475</f>
        <v>122714246</v>
      </c>
      <c r="Q475" s="74"/>
      <c r="S475" s="76"/>
      <c r="T475" s="76"/>
      <c r="U475" s="76"/>
      <c r="V475" s="76"/>
      <c r="W475" s="76"/>
      <c r="X475" s="76"/>
      <c r="Y475" s="76"/>
      <c r="Z475" s="76"/>
      <c r="AB475" s="77" t="s">
        <v>225</v>
      </c>
      <c r="AC475" s="77" t="n">
        <f aca="false">AVERAGE(AC450:AC474)</f>
        <v>199.419495632315</v>
      </c>
      <c r="AD475" s="76"/>
      <c r="AE475" s="77" t="n">
        <f aca="false">AVERAGE(AE450:AE474)</f>
        <v>20.341056992056</v>
      </c>
      <c r="AF475" s="76"/>
      <c r="AG475" s="79" t="n">
        <f aca="false">AVERAGE(AG450:AG474)</f>
        <v>0.516975887204628</v>
      </c>
      <c r="AH475" s="76"/>
      <c r="AI475" s="79" t="n">
        <f aca="false">AVERAGE(AI450:AI474)</f>
        <v>0.0721514096088919</v>
      </c>
      <c r="AJ475" s="76"/>
      <c r="AK475" s="79" t="n">
        <f aca="false">AVERAGE(AK450:AK474)</f>
        <v>0.192891664879424</v>
      </c>
      <c r="AL475" s="76"/>
      <c r="AM475" s="79" t="n">
        <f aca="false">SUM(AM450:AM474)</f>
        <v>2.81329492588627</v>
      </c>
      <c r="AO475" s="72" t="n">
        <f aca="false">SUM(AO448:AO474)</f>
        <v>0.00963546262616399</v>
      </c>
      <c r="AP475" s="74" t="n">
        <f aca="false">SUM(AP448:AP474)</f>
        <v>59120.4332963685</v>
      </c>
      <c r="AQ475" s="72" t="n">
        <f aca="false">SUM(AQ448:AQ474)</f>
        <v>0.149856642073763</v>
      </c>
      <c r="AR475" s="74" t="n">
        <f aca="false">SUM(AR448:AR474)</f>
        <v>919477.346908332</v>
      </c>
      <c r="AS475" s="72" t="n">
        <f aca="false">SUM(AS448:AS474)</f>
        <v>0.232780108481916</v>
      </c>
      <c r="AT475" s="74" t="n">
        <f aca="false">SUM(AT448:AT474)</f>
        <v>1428271.9377539</v>
      </c>
      <c r="AU475" s="72" t="n">
        <f aca="false">SUM(AU448:AU474)</f>
        <v>0.256061849074068</v>
      </c>
      <c r="AV475" s="74" t="n">
        <f aca="false">SUM(AV448:AV474)</f>
        <v>1571122.0161678</v>
      </c>
      <c r="AW475" s="72" t="n">
        <f aca="false">SUM(AW448:AW474)</f>
        <v>0.35166593774409</v>
      </c>
      <c r="AX475" s="74" t="n">
        <f aca="false">SUM(AX448:AX474)</f>
        <v>2157721.2658736</v>
      </c>
    </row>
    <row r="476" customFormat="false" ht="13.8" hidden="false" customHeight="false" outlineLevel="0" collapsed="false">
      <c r="A476" s="31" t="s">
        <v>50</v>
      </c>
      <c r="I476" s="25"/>
      <c r="S476" s="25"/>
      <c r="T476" s="25"/>
      <c r="U476" s="25"/>
      <c r="V476" s="25"/>
      <c r="W476" s="25"/>
      <c r="X476" s="25"/>
      <c r="Y476" s="25"/>
      <c r="Z476" s="25"/>
      <c r="AB476" s="77" t="s">
        <v>226</v>
      </c>
      <c r="AC476" s="77" t="n">
        <f aca="false">_xlfn.STDEV.P(AC450:AC474)</f>
        <v>84.0252858783607</v>
      </c>
      <c r="AD476" s="76"/>
      <c r="AE476" s="77" t="n">
        <f aca="false">_xlfn.STDEV.P(AE450:AE474)</f>
        <v>4.3225370882458</v>
      </c>
      <c r="AF476" s="76"/>
      <c r="AG476" s="79" t="n">
        <f aca="false">_xlfn.STDEV.P(AG450:AG474)</f>
        <v>0.138977979437086</v>
      </c>
      <c r="AH476" s="76"/>
      <c r="AI476" s="79" t="n">
        <f aca="false">_xlfn.STDEV.P(AI450:AI474)</f>
        <v>0.0636854487947213</v>
      </c>
      <c r="AJ476" s="76"/>
      <c r="AK476" s="79" t="n">
        <f aca="false">_xlfn.STDEV.P(AK450:AK474)</f>
        <v>0.162272529891504</v>
      </c>
      <c r="AL476" s="76"/>
      <c r="AM476" s="79"/>
    </row>
    <row r="477" customFormat="false" ht="13.8" hidden="false" customHeight="false" outlineLevel="0" collapsed="false">
      <c r="A477" s="31" t="s">
        <v>167</v>
      </c>
      <c r="I477" s="25"/>
      <c r="S477" s="25"/>
      <c r="T477" s="25"/>
      <c r="U477" s="25"/>
      <c r="V477" s="25"/>
      <c r="W477" s="25"/>
      <c r="X477" s="25"/>
      <c r="Y477" s="25"/>
      <c r="Z477" s="25"/>
    </row>
    <row r="478" customFormat="false" ht="13.8" hidden="false" customHeight="false" outlineLevel="0" collapsed="false">
      <c r="I478" s="25"/>
      <c r="S478" s="25"/>
      <c r="T478" s="25"/>
      <c r="U478" s="25"/>
      <c r="V478" s="25"/>
      <c r="W478" s="25"/>
      <c r="X478" s="25"/>
      <c r="Y478" s="25"/>
      <c r="Z478" s="25"/>
    </row>
    <row r="479" customFormat="false" ht="13.8" hidden="false" customHeight="false" outlineLevel="0" collapsed="false">
      <c r="A479" s="40" t="s">
        <v>177</v>
      </c>
      <c r="B479" s="90"/>
      <c r="C479" s="90"/>
      <c r="D479" s="90"/>
      <c r="E479" s="90"/>
      <c r="F479" s="90"/>
      <c r="G479" s="90"/>
      <c r="H479" s="90"/>
      <c r="I479" s="40"/>
      <c r="J479" s="40"/>
      <c r="S479" s="40"/>
      <c r="T479" s="40"/>
      <c r="U479" s="40"/>
      <c r="V479" s="40"/>
      <c r="W479" s="40"/>
      <c r="X479" s="40"/>
      <c r="Y479" s="40"/>
      <c r="Z479" s="40"/>
    </row>
    <row r="480" customFormat="false" ht="13.8" hidden="false" customHeight="false" outlineLevel="0" collapsed="false">
      <c r="A480" s="40" t="s">
        <v>196</v>
      </c>
      <c r="B480" s="40"/>
      <c r="C480" s="40"/>
      <c r="D480" s="40"/>
      <c r="E480" s="40"/>
      <c r="F480" s="40"/>
      <c r="G480" s="40"/>
      <c r="H480" s="40"/>
      <c r="I480" s="40"/>
      <c r="J480" s="40"/>
      <c r="S480" s="40"/>
      <c r="T480" s="40"/>
      <c r="U480" s="40"/>
      <c r="V480" s="40"/>
      <c r="W480" s="40"/>
      <c r="X480" s="40"/>
      <c r="Y480" s="40"/>
      <c r="Z480" s="40"/>
    </row>
    <row r="481" customFormat="false" ht="15.8" hidden="false" customHeight="true" outlineLevel="0" collapsed="false">
      <c r="A481" s="41" t="s">
        <v>8</v>
      </c>
      <c r="B481" s="91" t="s">
        <v>206</v>
      </c>
      <c r="C481" s="91"/>
      <c r="D481" s="91"/>
      <c r="E481" s="91"/>
      <c r="F481" s="91"/>
      <c r="G481" s="91"/>
      <c r="H481" s="91"/>
      <c r="I481" s="41" t="s">
        <v>10</v>
      </c>
      <c r="J481" s="43" t="s">
        <v>11</v>
      </c>
      <c r="K481" s="44" t="s">
        <v>207</v>
      </c>
      <c r="L481" s="43" t="s">
        <v>208</v>
      </c>
      <c r="M481" s="44" t="s">
        <v>209</v>
      </c>
      <c r="N481" s="43" t="s">
        <v>12</v>
      </c>
      <c r="O481" s="43" t="s">
        <v>210</v>
      </c>
      <c r="P481" s="41" t="s">
        <v>211</v>
      </c>
      <c r="Q481" s="43" t="s">
        <v>212</v>
      </c>
      <c r="S481" s="45" t="s">
        <v>206</v>
      </c>
      <c r="T481" s="45"/>
      <c r="U481" s="45"/>
      <c r="V481" s="45"/>
      <c r="W481" s="45"/>
      <c r="X481" s="45"/>
      <c r="Y481" s="45"/>
      <c r="Z481" s="45"/>
      <c r="AC481" s="46" t="s">
        <v>214</v>
      </c>
      <c r="AD481" s="46"/>
      <c r="AE481" s="46" t="s">
        <v>215</v>
      </c>
      <c r="AF481" s="46"/>
      <c r="AG481" s="46" t="s">
        <v>216</v>
      </c>
      <c r="AH481" s="46"/>
      <c r="AI481" s="46" t="s">
        <v>217</v>
      </c>
      <c r="AJ481" s="46"/>
      <c r="AK481" s="46" t="s">
        <v>218</v>
      </c>
      <c r="AL481" s="46"/>
      <c r="AM481" s="47" t="s">
        <v>219</v>
      </c>
      <c r="AO481" s="46" t="s">
        <v>214</v>
      </c>
      <c r="AP481" s="46"/>
      <c r="AQ481" s="46" t="s">
        <v>215</v>
      </c>
      <c r="AR481" s="46"/>
      <c r="AS481" s="46" t="s">
        <v>216</v>
      </c>
      <c r="AT481" s="46"/>
      <c r="AU481" s="46" t="s">
        <v>217</v>
      </c>
      <c r="AV481" s="46"/>
      <c r="AW481" s="47" t="s">
        <v>218</v>
      </c>
      <c r="AX481" s="47"/>
    </row>
    <row r="482" customFormat="false" ht="37.3" hidden="false" customHeight="false" outlineLevel="0" collapsed="false">
      <c r="A482" s="41"/>
      <c r="B482" s="92" t="s">
        <v>197</v>
      </c>
      <c r="C482" s="92" t="s">
        <v>198</v>
      </c>
      <c r="D482" s="92" t="s">
        <v>199</v>
      </c>
      <c r="E482" s="92" t="s">
        <v>200</v>
      </c>
      <c r="F482" s="92" t="s">
        <v>201</v>
      </c>
      <c r="G482" s="92" t="s">
        <v>202</v>
      </c>
      <c r="H482" s="92" t="s">
        <v>203</v>
      </c>
      <c r="I482" s="41"/>
      <c r="J482" s="43"/>
      <c r="K482" s="44"/>
      <c r="L482" s="43"/>
      <c r="M482" s="44"/>
      <c r="N482" s="43"/>
      <c r="O482" s="43"/>
      <c r="P482" s="41"/>
      <c r="Q482" s="43"/>
      <c r="S482" s="46" t="s">
        <v>197</v>
      </c>
      <c r="T482" s="46" t="s">
        <v>198</v>
      </c>
      <c r="U482" s="46" t="s">
        <v>199</v>
      </c>
      <c r="V482" s="46" t="s">
        <v>200</v>
      </c>
      <c r="W482" s="46" t="s">
        <v>201</v>
      </c>
      <c r="X482" s="46" t="s">
        <v>202</v>
      </c>
      <c r="Y482" s="46" t="s">
        <v>203</v>
      </c>
      <c r="Z482" s="41" t="s">
        <v>21</v>
      </c>
      <c r="AC482" s="46" t="s">
        <v>220</v>
      </c>
      <c r="AD482" s="46" t="s">
        <v>221</v>
      </c>
      <c r="AE482" s="46" t="s">
        <v>220</v>
      </c>
      <c r="AF482" s="46" t="s">
        <v>221</v>
      </c>
      <c r="AG482" s="46" t="s">
        <v>220</v>
      </c>
      <c r="AH482" s="46" t="s">
        <v>221</v>
      </c>
      <c r="AI482" s="46" t="s">
        <v>220</v>
      </c>
      <c r="AJ482" s="46" t="s">
        <v>221</v>
      </c>
      <c r="AK482" s="46" t="s">
        <v>220</v>
      </c>
      <c r="AL482" s="46" t="s">
        <v>221</v>
      </c>
      <c r="AM482" s="48" t="s">
        <v>222</v>
      </c>
      <c r="AO482" s="46" t="s">
        <v>223</v>
      </c>
      <c r="AP482" s="46" t="s">
        <v>224</v>
      </c>
      <c r="AQ482" s="46" t="s">
        <v>223</v>
      </c>
      <c r="AR482" s="46" t="s">
        <v>224</v>
      </c>
      <c r="AS482" s="46" t="s">
        <v>223</v>
      </c>
      <c r="AT482" s="46" t="s">
        <v>224</v>
      </c>
      <c r="AU482" s="46" t="s">
        <v>223</v>
      </c>
      <c r="AV482" s="46" t="s">
        <v>224</v>
      </c>
      <c r="AW482" s="46" t="s">
        <v>223</v>
      </c>
      <c r="AX482" s="48" t="s">
        <v>224</v>
      </c>
      <c r="AY482" s="93" t="s">
        <v>228</v>
      </c>
    </row>
    <row r="483" customFormat="false" ht="13.8" hidden="false" customHeight="false" outlineLevel="0" collapsed="false">
      <c r="A483" s="49" t="s">
        <v>22</v>
      </c>
      <c r="B483" s="52"/>
      <c r="C483" s="52"/>
      <c r="D483" s="52"/>
      <c r="E483" s="52"/>
      <c r="F483" s="52"/>
      <c r="G483" s="52"/>
      <c r="H483" s="52"/>
      <c r="I483" s="51" t="n">
        <f aca="false">AO483+AQ483+AS483+AU483+AW483</f>
        <v>0.151195574534508</v>
      </c>
      <c r="J483" s="52" t="n">
        <f aca="false">AP483+AR483+AT483+AV483+AX483</f>
        <v>881837.000000003</v>
      </c>
      <c r="K483" s="51" t="n">
        <f aca="false">I483-DatosMinisterio!J483</f>
        <v>0</v>
      </c>
      <c r="L483" s="52" t="n">
        <f aca="false">J483-DatosMinisterio!K483</f>
        <v>0</v>
      </c>
      <c r="M483" s="54" t="n">
        <f aca="false">N483/N$508</f>
        <v>0.212129461661152</v>
      </c>
      <c r="N483" s="53" t="n">
        <f aca="false">DatosMinisterio!L483</f>
        <v>23507359</v>
      </c>
      <c r="O483" s="53" t="n">
        <f aca="false">N483-DatosMinisterio!L483</f>
        <v>0</v>
      </c>
      <c r="P483" s="55" t="n">
        <f aca="false">N483+J483</f>
        <v>24389196</v>
      </c>
      <c r="Q483" s="53" t="n">
        <f aca="false">P483-DatosMinisterio!M483</f>
        <v>0</v>
      </c>
      <c r="S483" s="56" t="n">
        <f aca="false">B483+DatosMinisterio!B483</f>
        <v>24019</v>
      </c>
      <c r="T483" s="56" t="n">
        <f aca="false">C483+DatosMinisterio!C483</f>
        <v>63</v>
      </c>
      <c r="U483" s="56" t="n">
        <f aca="false">D483+DatosMinisterio!D483</f>
        <v>1650.49772727273</v>
      </c>
      <c r="V483" s="56" t="n">
        <f aca="false">E483+DatosMinisterio!E483</f>
        <v>869.384090909091</v>
      </c>
      <c r="W483" s="56" t="n">
        <f aca="false">F483+DatosMinisterio!F483</f>
        <v>387</v>
      </c>
      <c r="X483" s="56" t="n">
        <f aca="false">G483+DatosMinisterio!G483</f>
        <v>1041</v>
      </c>
      <c r="Y483" s="56" t="n">
        <f aca="false">H483+DatosMinisterio!H483</f>
        <v>238</v>
      </c>
      <c r="Z483" s="56" t="n">
        <f aca="false">X483+0.33*Y483</f>
        <v>1119.54</v>
      </c>
      <c r="AC483" s="57" t="n">
        <f aca="false">IF(T483&gt;0,S483/T483,0)</f>
        <v>381.253968253968</v>
      </c>
      <c r="AD483" s="58" t="n">
        <f aca="false">EXP((((AC483-AC$508)/AC$509+2)/4-1.9)^3)</f>
        <v>0.491227726551053</v>
      </c>
      <c r="AE483" s="59" t="n">
        <f aca="false">S483/U483</f>
        <v>14.5525798691579</v>
      </c>
      <c r="AF483" s="58" t="n">
        <f aca="false">EXP((((AE483-AE$508)/AE$509+2)/4-1.9)^3)</f>
        <v>0.00666877206525537</v>
      </c>
      <c r="AG483" s="58" t="n">
        <f aca="false">V483/U483</f>
        <v>0.526740556223397</v>
      </c>
      <c r="AH483" s="58" t="n">
        <f aca="false">EXP((((AG483-AG$508)/AG$509+2)/4-1.9)^3)</f>
        <v>0.080794922609226</v>
      </c>
      <c r="AI483" s="58" t="n">
        <f aca="false">W483/U483</f>
        <v>0.234474724566556</v>
      </c>
      <c r="AJ483" s="58" t="n">
        <f aca="false">EXP((((AI483-AI$508)/AI$509+2)/4-1.9)^3)</f>
        <v>0.624021558874429</v>
      </c>
      <c r="AK483" s="58" t="n">
        <f aca="false">Z483/U483</f>
        <v>0.678304478401142</v>
      </c>
      <c r="AL483" s="58" t="n">
        <f aca="false">EXP((((AK483-AK$508)/AK$509+2)/4-1.9)^3)</f>
        <v>0.709406038950477</v>
      </c>
      <c r="AM483" s="58" t="n">
        <f aca="false">0.01*AD483+0.15*AF483+0.24*AH483+0.25*AJ483+0.35*AL483</f>
        <v>0.429600877852787</v>
      </c>
      <c r="AO483" s="51" t="n">
        <f aca="false">0.01*AD483/$AM$508*$AY483</f>
        <v>0.00172884791843041</v>
      </c>
      <c r="AP483" s="52" t="n">
        <f aca="false">AO483*$J$508</f>
        <v>10083.3775494994</v>
      </c>
      <c r="AQ483" s="51" t="n">
        <f aca="false">0.15*AF483/$AM$508*$AY483</f>
        <v>0.00035205543418075</v>
      </c>
      <c r="AR483" s="52" t="n">
        <f aca="false">AQ483*$J$508</f>
        <v>2053.3372677571</v>
      </c>
      <c r="AS483" s="51" t="n">
        <f aca="false">0.24*AH483/$AM$508*$AY483</f>
        <v>0.00682447473818752</v>
      </c>
      <c r="AT483" s="52" t="n">
        <f aca="false">AS483*$J$508</f>
        <v>39803.2438993481</v>
      </c>
      <c r="AU483" s="51" t="n">
        <f aca="false">0.25*AJ483/$AM$508*$AY483</f>
        <v>0.0549052056105607</v>
      </c>
      <c r="AV483" s="52" t="n">
        <f aca="false">AU483*$J$508</f>
        <v>320230.54873838</v>
      </c>
      <c r="AW483" s="51" t="n">
        <f aca="false">0.35*AL483/$AM$508*$AY483</f>
        <v>0.0873849908331487</v>
      </c>
      <c r="AX483" s="52" t="n">
        <f aca="false">AW483*$J$508</f>
        <v>509666.492545018</v>
      </c>
      <c r="AY483" s="36" t="n">
        <v>1.00051157983342</v>
      </c>
      <c r="AZ483" s="36"/>
    </row>
    <row r="484" customFormat="false" ht="13.8" hidden="false" customHeight="false" outlineLevel="0" collapsed="false">
      <c r="A484" s="60" t="s">
        <v>23</v>
      </c>
      <c r="B484" s="53"/>
      <c r="C484" s="53"/>
      <c r="D484" s="53"/>
      <c r="E484" s="53"/>
      <c r="F484" s="53"/>
      <c r="G484" s="53"/>
      <c r="H484" s="53"/>
      <c r="I484" s="54" t="n">
        <f aca="false">AO484+AQ484+AS484+AU484+AW484</f>
        <v>0.10583691931968</v>
      </c>
      <c r="J484" s="53" t="n">
        <f aca="false">AP484+AR484+AT484+AV484+AX484</f>
        <v>617286.000000001</v>
      </c>
      <c r="K484" s="54" t="n">
        <f aca="false">I484-DatosMinisterio!J484</f>
        <v>4.85722573273506E-016</v>
      </c>
      <c r="L484" s="53" t="n">
        <f aca="false">J484-DatosMinisterio!K484</f>
        <v>0</v>
      </c>
      <c r="M484" s="54" t="n">
        <f aca="false">N484/N$508</f>
        <v>0.13179147610658</v>
      </c>
      <c r="N484" s="53" t="n">
        <f aca="false">DatosMinisterio!L484</f>
        <v>14604617</v>
      </c>
      <c r="O484" s="53" t="n">
        <f aca="false">N484-DatosMinisterio!L484</f>
        <v>0</v>
      </c>
      <c r="P484" s="55" t="n">
        <f aca="false">N484+J484</f>
        <v>15221903</v>
      </c>
      <c r="Q484" s="53" t="n">
        <f aca="false">P484-DatosMinisterio!M484</f>
        <v>0</v>
      </c>
      <c r="S484" s="55" t="n">
        <f aca="false">B484+DatosMinisterio!B484</f>
        <v>17877</v>
      </c>
      <c r="T484" s="55" t="n">
        <f aca="false">C484+DatosMinisterio!C484</f>
        <v>36</v>
      </c>
      <c r="U484" s="55" t="n">
        <f aca="false">D484+DatosMinisterio!D484</f>
        <v>1489.27272727273</v>
      </c>
      <c r="V484" s="55" t="n">
        <f aca="false">E484+DatosMinisterio!E484</f>
        <v>833.590909090909</v>
      </c>
      <c r="W484" s="55" t="n">
        <f aca="false">F484+DatosMinisterio!F484</f>
        <v>285</v>
      </c>
      <c r="X484" s="55" t="n">
        <f aca="false">G484+DatosMinisterio!G484</f>
        <v>704</v>
      </c>
      <c r="Y484" s="55" t="n">
        <f aca="false">H484+DatosMinisterio!H484</f>
        <v>193</v>
      </c>
      <c r="Z484" s="55" t="n">
        <f aca="false">X484+0.33*Y484</f>
        <v>767.69</v>
      </c>
      <c r="AC484" s="61" t="n">
        <f aca="false">IF(T484&gt;0,S484/T484,0)</f>
        <v>496.583333333333</v>
      </c>
      <c r="AD484" s="62" t="n">
        <f aca="false">EXP((((AC484-AC$508)/AC$509+2)/4-1.9)^3)</f>
        <v>0.839250461831259</v>
      </c>
      <c r="AE484" s="63" t="n">
        <f aca="false">S484/U484</f>
        <v>12.0038456842876</v>
      </c>
      <c r="AF484" s="62" t="n">
        <f aca="false">EXP((((AE484-AE$508)/AE$509+2)/4-1.9)^3)</f>
        <v>0.0016537816603025</v>
      </c>
      <c r="AG484" s="62" t="n">
        <f aca="false">V484/U484</f>
        <v>0.559730191673787</v>
      </c>
      <c r="AH484" s="62" t="n">
        <f aca="false">EXP((((AG484-AG$508)/AG$509+2)/4-1.9)^3)</f>
        <v>0.113573586873818</v>
      </c>
      <c r="AI484" s="62" t="n">
        <f aca="false">W484/U484</f>
        <v>0.191368575265535</v>
      </c>
      <c r="AJ484" s="62" t="n">
        <f aca="false">EXP((((AI484-AI$508)/AI$509+2)/4-1.9)^3)</f>
        <v>0.433164689704535</v>
      </c>
      <c r="AK484" s="62" t="n">
        <f aca="false">Z484/U484</f>
        <v>0.515479794896837</v>
      </c>
      <c r="AL484" s="62" t="n">
        <f aca="false">EXP((((AK484-AK$508)/AK$509+2)/4-1.9)^3)</f>
        <v>0.446912810353092</v>
      </c>
      <c r="AM484" s="62" t="n">
        <f aca="false">0.01*AD484+0.15*AF484+0.24*AH484+0.25*AJ484+0.35*AL484</f>
        <v>0.30060888876679</v>
      </c>
      <c r="AO484" s="54" t="n">
        <f aca="false">0.01*AD484/$AM$508*$AY484</f>
        <v>0.00295479231443311</v>
      </c>
      <c r="AP484" s="53" t="n">
        <f aca="false">AO484*$J$508</f>
        <v>17233.6075192998</v>
      </c>
      <c r="AQ484" s="54" t="n">
        <f aca="false">0.15*AF484/$AM$508*$AY484</f>
        <v>8.73383136831939E-005</v>
      </c>
      <c r="AR484" s="53" t="n">
        <f aca="false">AQ484*$J$508</f>
        <v>509.394251522016</v>
      </c>
      <c r="AS484" s="54" t="n">
        <f aca="false">0.24*AH484/$AM$508*$AY484</f>
        <v>0.00959674500654123</v>
      </c>
      <c r="AT484" s="53" t="n">
        <f aca="false">AS484*$J$508</f>
        <v>55972.3050915212</v>
      </c>
      <c r="AU484" s="54" t="n">
        <f aca="false">0.25*AJ484/$AM$508*$AY484</f>
        <v>0.0381266306732191</v>
      </c>
      <c r="AV484" s="53" t="n">
        <f aca="false">AU484*$J$508</f>
        <v>222370.752030881</v>
      </c>
      <c r="AW484" s="54" t="n">
        <f aca="false">0.35*AL484/$AM$508*$AY484</f>
        <v>0.0550714130118028</v>
      </c>
      <c r="AX484" s="53" t="n">
        <f aca="false">AW484*$J$508</f>
        <v>321199.941106777</v>
      </c>
      <c r="AY484" s="36" t="n">
        <v>1.0008835968711</v>
      </c>
      <c r="AZ484" s="36"/>
    </row>
    <row r="485" customFormat="false" ht="13.8" hidden="false" customHeight="false" outlineLevel="0" collapsed="false">
      <c r="A485" s="60" t="s">
        <v>24</v>
      </c>
      <c r="B485" s="53"/>
      <c r="C485" s="53"/>
      <c r="D485" s="53"/>
      <c r="E485" s="53"/>
      <c r="F485" s="53"/>
      <c r="G485" s="53"/>
      <c r="H485" s="53"/>
      <c r="I485" s="54" t="n">
        <f aca="false">AO485+AQ485+AS485+AU485+AW485</f>
        <v>0.0755977015396338</v>
      </c>
      <c r="J485" s="53" t="n">
        <f aca="false">AP485+AR485+AT485+AV485+AX485</f>
        <v>440918</v>
      </c>
      <c r="K485" s="54" t="n">
        <f aca="false">I485-DatosMinisterio!J485</f>
        <v>0</v>
      </c>
      <c r="L485" s="53" t="n">
        <f aca="false">J485-DatosMinisterio!K485</f>
        <v>0</v>
      </c>
      <c r="M485" s="54" t="n">
        <f aca="false">N485/N$508</f>
        <v>0.0751344815907025</v>
      </c>
      <c r="N485" s="53" t="n">
        <f aca="false">DatosMinisterio!L485</f>
        <v>8326110</v>
      </c>
      <c r="O485" s="53" t="n">
        <f aca="false">N485-DatosMinisterio!L485</f>
        <v>0</v>
      </c>
      <c r="P485" s="55" t="n">
        <f aca="false">N485+J485</f>
        <v>8767028</v>
      </c>
      <c r="Q485" s="53" t="n">
        <f aca="false">P485-DatosMinisterio!M485</f>
        <v>0</v>
      </c>
      <c r="S485" s="55" t="n">
        <f aca="false">B485+DatosMinisterio!B485</f>
        <v>18363</v>
      </c>
      <c r="T485" s="55" t="n">
        <f aca="false">C485+DatosMinisterio!C485</f>
        <v>83</v>
      </c>
      <c r="U485" s="55" t="n">
        <f aca="false">D485+DatosMinisterio!D485</f>
        <v>1126.97727272727</v>
      </c>
      <c r="V485" s="55" t="n">
        <f aca="false">E485+DatosMinisterio!E485</f>
        <v>699.727272727273</v>
      </c>
      <c r="W485" s="55" t="n">
        <f aca="false">F485+DatosMinisterio!F485</f>
        <v>143</v>
      </c>
      <c r="X485" s="55" t="n">
        <f aca="false">G485+DatosMinisterio!G485</f>
        <v>481</v>
      </c>
      <c r="Y485" s="55" t="n">
        <f aca="false">H485+DatosMinisterio!H485</f>
        <v>67</v>
      </c>
      <c r="Z485" s="55" t="n">
        <f aca="false">X485+0.33*Y485</f>
        <v>503.11</v>
      </c>
      <c r="AC485" s="61" t="n">
        <f aca="false">IF(T485&gt;0,S485/T485,0)</f>
        <v>221.240963855422</v>
      </c>
      <c r="AD485" s="62" t="n">
        <f aca="false">EXP((((AC485-AC$508)/AC$509+2)/4-1.9)^3)</f>
        <v>0.0834159036775313</v>
      </c>
      <c r="AE485" s="63" t="n">
        <f aca="false">S485/U485</f>
        <v>16.294028676871</v>
      </c>
      <c r="AF485" s="62" t="n">
        <f aca="false">EXP((((AE485-AE$508)/AE$509+2)/4-1.9)^3)</f>
        <v>0.0152301924653474</v>
      </c>
      <c r="AG485" s="62" t="n">
        <f aca="false">V485/U485</f>
        <v>0.620888539334908</v>
      </c>
      <c r="AH485" s="62" t="n">
        <f aca="false">EXP((((AG485-AG$508)/AG$509+2)/4-1.9)^3)</f>
        <v>0.196324887975696</v>
      </c>
      <c r="AI485" s="62" t="n">
        <f aca="false">W485/U485</f>
        <v>0.126888095670236</v>
      </c>
      <c r="AJ485" s="62" t="n">
        <f aca="false">EXP((((AI485-AI$508)/AI$509+2)/4-1.9)^3)</f>
        <v>0.187413537705507</v>
      </c>
      <c r="AK485" s="62" t="n">
        <f aca="false">Z485/U485</f>
        <v>0.446424264424145</v>
      </c>
      <c r="AL485" s="62" t="n">
        <f aca="false">EXP((((AK485-AK$508)/AK$509+2)/4-1.9)^3)</f>
        <v>0.337418004824392</v>
      </c>
      <c r="AM485" s="62" t="n">
        <f aca="false">0.01*AD485+0.15*AF485+0.24*AH485+0.25*AJ485+0.35*AL485</f>
        <v>0.215186347135658</v>
      </c>
      <c r="AO485" s="54" t="n">
        <f aca="false">0.01*AD485/$AM$508*$AY485</f>
        <v>0.000293050682527613</v>
      </c>
      <c r="AP485" s="53" t="n">
        <f aca="false">AO485*$J$508</f>
        <v>1709.19642009179</v>
      </c>
      <c r="AQ485" s="54" t="n">
        <f aca="false">0.15*AF485/$AM$508*$AY485</f>
        <v>0.000802584057756692</v>
      </c>
      <c r="AR485" s="53" t="n">
        <f aca="false">AQ485*$J$508</f>
        <v>4681.01212564563</v>
      </c>
      <c r="AS485" s="54" t="n">
        <f aca="false">0.24*AH485/$AM$508*$AY485</f>
        <v>0.0165531434315009</v>
      </c>
      <c r="AT485" s="53" t="n">
        <f aca="false">AS485*$J$508</f>
        <v>96544.984131615</v>
      </c>
      <c r="AU485" s="54" t="n">
        <f aca="false">0.25*AJ485/$AM$508*$AY485</f>
        <v>0.016460190059149</v>
      </c>
      <c r="AV485" s="53" t="n">
        <f aca="false">AU485*$J$508</f>
        <v>96002.8404659222</v>
      </c>
      <c r="AW485" s="54" t="n">
        <f aca="false">0.35*AL485/$AM$508*$AY485</f>
        <v>0.0414887333086996</v>
      </c>
      <c r="AX485" s="53" t="n">
        <f aca="false">AW485*$J$508</f>
        <v>241979.966856726</v>
      </c>
      <c r="AY485" s="36" t="n">
        <v>0.998716162304353</v>
      </c>
      <c r="AZ485" s="36"/>
    </row>
    <row r="486" customFormat="false" ht="13.8" hidden="false" customHeight="false" outlineLevel="0" collapsed="false">
      <c r="A486" s="60" t="s">
        <v>204</v>
      </c>
      <c r="B486" s="53"/>
      <c r="C486" s="53"/>
      <c r="D486" s="53"/>
      <c r="E486" s="53"/>
      <c r="F486" s="53"/>
      <c r="G486" s="53"/>
      <c r="H486" s="53"/>
      <c r="I486" s="54" t="n">
        <f aca="false">AO486+AQ486+AS486+AU486+AW486</f>
        <v>0.0661042248971528</v>
      </c>
      <c r="J486" s="53" t="n">
        <f aca="false">AP486+AR486+AT486+AV486+AX486</f>
        <v>385548.000000001</v>
      </c>
      <c r="K486" s="54" t="n">
        <f aca="false">I486-DatosMinisterio!J486</f>
        <v>0</v>
      </c>
      <c r="L486" s="53" t="n">
        <f aca="false">J486-DatosMinisterio!K486</f>
        <v>1.39698386192322E-009</v>
      </c>
      <c r="M486" s="54" t="n">
        <f aca="false">N486/N$508</f>
        <v>0.0554994460777661</v>
      </c>
      <c r="N486" s="53" t="n">
        <f aca="false">DatosMinisterio!L486</f>
        <v>6150232</v>
      </c>
      <c r="O486" s="53" t="n">
        <f aca="false">N486-DatosMinisterio!L486</f>
        <v>0</v>
      </c>
      <c r="P486" s="55" t="n">
        <f aca="false">N486+J486</f>
        <v>6535780</v>
      </c>
      <c r="Q486" s="53" t="n">
        <f aca="false">P486-DatosMinisterio!M486</f>
        <v>0</v>
      </c>
      <c r="S486" s="55" t="n">
        <f aca="false">B486+DatosMinisterio!B486</f>
        <v>13592</v>
      </c>
      <c r="T486" s="55" t="n">
        <f aca="false">C486+DatosMinisterio!C486</f>
        <v>57</v>
      </c>
      <c r="U486" s="55" t="n">
        <f aca="false">D486+DatosMinisterio!D486</f>
        <v>491.892045454545</v>
      </c>
      <c r="V486" s="55" t="n">
        <f aca="false">E486+DatosMinisterio!E486</f>
        <v>325.642045454545</v>
      </c>
      <c r="W486" s="55" t="n">
        <f aca="false">F486+DatosMinisterio!F486</f>
        <v>54</v>
      </c>
      <c r="X486" s="55" t="n">
        <f aca="false">G486+DatosMinisterio!G486</f>
        <v>89</v>
      </c>
      <c r="Y486" s="55" t="n">
        <f aca="false">H486+DatosMinisterio!H486</f>
        <v>27</v>
      </c>
      <c r="Z486" s="55" t="n">
        <f aca="false">X486+0.33*Y486</f>
        <v>97.91</v>
      </c>
      <c r="AC486" s="61" t="n">
        <f aca="false">IF(T486&gt;0,S486/T486,0)</f>
        <v>238.456140350877</v>
      </c>
      <c r="AD486" s="62" t="n">
        <f aca="false">EXP((((AC486-AC$508)/AC$509+2)/4-1.9)^3)</f>
        <v>0.108561815506207</v>
      </c>
      <c r="AE486" s="63" t="n">
        <f aca="false">S486/U486</f>
        <v>27.6320792856896</v>
      </c>
      <c r="AF486" s="62" t="n">
        <f aca="false">EXP((((AE486-AE$508)/AE$509+2)/4-1.9)^3)</f>
        <v>0.410274025495576</v>
      </c>
      <c r="AG486" s="62" t="n">
        <f aca="false">V486/U486</f>
        <v>0.662019336282674</v>
      </c>
      <c r="AH486" s="62" t="n">
        <f aca="false">EXP((((AG486-AG$508)/AG$509+2)/4-1.9)^3)</f>
        <v>0.26792751226554</v>
      </c>
      <c r="AI486" s="62" t="n">
        <f aca="false">W486/U486</f>
        <v>0.109780185508184</v>
      </c>
      <c r="AJ486" s="62" t="n">
        <f aca="false">EXP((((AI486-AI$508)/AI$509+2)/4-1.9)^3)</f>
        <v>0.140157780670307</v>
      </c>
      <c r="AK486" s="62" t="n">
        <f aca="false">Z486/U486</f>
        <v>0.199047740057524</v>
      </c>
      <c r="AL486" s="62" t="n">
        <f aca="false">EXP((((AK486-AK$508)/AK$509+2)/4-1.9)^3)</f>
        <v>0.0731625141282558</v>
      </c>
      <c r="AM486" s="62" t="n">
        <f aca="false">0.01*AD486+0.15*AF486+0.24*AH486+0.25*AJ486+0.35*AL486</f>
        <v>0.187575650035594</v>
      </c>
      <c r="AO486" s="54" t="n">
        <f aca="false">0.01*AD486/$AM$508*$AY486</f>
        <v>0.000382586687883193</v>
      </c>
      <c r="AP486" s="53" t="n">
        <f aca="false">AO486*$J$508</f>
        <v>2231.40854566382</v>
      </c>
      <c r="AQ486" s="54" t="n">
        <f aca="false">0.15*AF486/$AM$508*$AY486</f>
        <v>0.0216879268010053</v>
      </c>
      <c r="AR486" s="53" t="n">
        <f aca="false">AQ486*$J$508</f>
        <v>126493.22816028</v>
      </c>
      <c r="AS486" s="54" t="n">
        <f aca="false">0.24*AH486/$AM$508*$AY486</f>
        <v>0.0226611168648916</v>
      </c>
      <c r="AT486" s="53" t="n">
        <f aca="false">AS486*$J$508</f>
        <v>132169.287191833</v>
      </c>
      <c r="AU486" s="54" t="n">
        <f aca="false">0.25*AJ486/$AM$508*$AY486</f>
        <v>0.0123483797773827</v>
      </c>
      <c r="AV486" s="53" t="n">
        <f aca="false">AU486*$J$508</f>
        <v>72021.0112714812</v>
      </c>
      <c r="AW486" s="54" t="n">
        <f aca="false">0.35*AL486/$AM$508*$AY486</f>
        <v>0.00902421476598993</v>
      </c>
      <c r="AX486" s="53" t="n">
        <f aca="false">AW486*$J$508</f>
        <v>52633.0648307436</v>
      </c>
      <c r="AY486" s="36" t="n">
        <v>1.00184597365126</v>
      </c>
      <c r="AZ486" s="36"/>
    </row>
    <row r="487" customFormat="false" ht="13.8" hidden="false" customHeight="false" outlineLevel="0" collapsed="false">
      <c r="A487" s="60" t="s">
        <v>26</v>
      </c>
      <c r="B487" s="53"/>
      <c r="C487" s="53"/>
      <c r="D487" s="53"/>
      <c r="E487" s="53"/>
      <c r="F487" s="53"/>
      <c r="G487" s="53"/>
      <c r="H487" s="53"/>
      <c r="I487" s="54" t="n">
        <f aca="false">AO487+AQ487+AS487+AU487+AW487</f>
        <v>0.092827067158675</v>
      </c>
      <c r="J487" s="53" t="n">
        <f aca="false">AP487+AR487+AT487+AV487+AX487</f>
        <v>541407.000000002</v>
      </c>
      <c r="K487" s="54" t="n">
        <f aca="false">I487-DatosMinisterio!J487</f>
        <v>4.30211422042248E-016</v>
      </c>
      <c r="L487" s="53" t="n">
        <f aca="false">J487-DatosMinisterio!K487</f>
        <v>2.3283064365387E-009</v>
      </c>
      <c r="M487" s="54" t="n">
        <f aca="false">N487/N$508</f>
        <v>0.046033447649758</v>
      </c>
      <c r="N487" s="53" t="n">
        <f aca="false">DatosMinisterio!L487</f>
        <v>5101247</v>
      </c>
      <c r="O487" s="53" t="n">
        <f aca="false">N487-DatosMinisterio!L487</f>
        <v>0</v>
      </c>
      <c r="P487" s="55" t="n">
        <f aca="false">N487+J487</f>
        <v>5642654</v>
      </c>
      <c r="Q487" s="53" t="n">
        <f aca="false">P487-DatosMinisterio!M487</f>
        <v>0</v>
      </c>
      <c r="S487" s="55" t="n">
        <f aca="false">B487+DatosMinisterio!B487</f>
        <v>8704</v>
      </c>
      <c r="T487" s="55" t="n">
        <f aca="false">C487+DatosMinisterio!C487</f>
        <v>72</v>
      </c>
      <c r="U487" s="55" t="n">
        <f aca="false">D487+DatosMinisterio!D487</f>
        <v>347</v>
      </c>
      <c r="V487" s="55" t="n">
        <f aca="false">E487+DatosMinisterio!E487</f>
        <v>194.681818181818</v>
      </c>
      <c r="W487" s="55" t="n">
        <f aca="false">F487+DatosMinisterio!F487</f>
        <v>63</v>
      </c>
      <c r="X487" s="55" t="n">
        <f aca="false">G487+DatosMinisterio!G487</f>
        <v>138</v>
      </c>
      <c r="Y487" s="55" t="n">
        <f aca="false">H487+DatosMinisterio!H487</f>
        <v>14</v>
      </c>
      <c r="Z487" s="55" t="n">
        <f aca="false">X487+0.33*Y487</f>
        <v>142.62</v>
      </c>
      <c r="AC487" s="61" t="n">
        <f aca="false">IF(T487&gt;0,S487/T487,0)</f>
        <v>120.888888888889</v>
      </c>
      <c r="AD487" s="62" t="n">
        <f aca="false">EXP((((AC487-AC$508)/AC$509+2)/4-1.9)^3)</f>
        <v>0.0117642148455389</v>
      </c>
      <c r="AE487" s="63" t="n">
        <f aca="false">S487/U487</f>
        <v>25.0835734870317</v>
      </c>
      <c r="AF487" s="62" t="n">
        <f aca="false">EXP((((AE487-AE$508)/AE$509+2)/4-1.9)^3)</f>
        <v>0.256445487080314</v>
      </c>
      <c r="AG487" s="62" t="n">
        <f aca="false">V487/U487</f>
        <v>0.561042703694</v>
      </c>
      <c r="AH487" s="62" t="n">
        <f aca="false">EXP((((AG487-AG$508)/AG$509+2)/4-1.9)^3)</f>
        <v>0.115044923786988</v>
      </c>
      <c r="AI487" s="62" t="n">
        <f aca="false">W487/U487</f>
        <v>0.181556195965418</v>
      </c>
      <c r="AJ487" s="62" t="n">
        <f aca="false">EXP((((AI487-AI$508)/AI$509+2)/4-1.9)^3)</f>
        <v>0.390622886422082</v>
      </c>
      <c r="AK487" s="62" t="n">
        <f aca="false">Z487/U487</f>
        <v>0.411008645533141</v>
      </c>
      <c r="AL487" s="62" t="n">
        <f aca="false">EXP((((AK487-AK$508)/AK$509+2)/4-1.9)^3)</f>
        <v>0.285641408658312</v>
      </c>
      <c r="AM487" s="62" t="n">
        <f aca="false">0.01*AD487+0.15*AF487+0.24*AH487+0.25*AJ487+0.35*AL487</f>
        <v>0.263825461555309</v>
      </c>
      <c r="AO487" s="54" t="n">
        <f aca="false">0.01*AD487/$AM$508*$AY487</f>
        <v>4.13924249425404E-005</v>
      </c>
      <c r="AP487" s="53" t="n">
        <f aca="false">AO487*$J$508</f>
        <v>241.418255437921</v>
      </c>
      <c r="AQ487" s="54" t="n">
        <f aca="false">0.15*AF487/$AM$508*$AY487</f>
        <v>0.013534563141522</v>
      </c>
      <c r="AR487" s="53" t="n">
        <f aca="false">AQ487*$J$508</f>
        <v>78939.3379652545</v>
      </c>
      <c r="AS487" s="54" t="n">
        <f aca="false">0.24*AH487/$AM$508*$AY487</f>
        <v>0.00971486176081658</v>
      </c>
      <c r="AT487" s="53" t="n">
        <f aca="false">AS487*$J$508</f>
        <v>56661.2123201924</v>
      </c>
      <c r="AU487" s="54" t="n">
        <f aca="false">0.25*AJ487/$AM$508*$AY487</f>
        <v>0.0343601947077579</v>
      </c>
      <c r="AV487" s="53" t="n">
        <f aca="false">AU487*$J$508</f>
        <v>200403.292978589</v>
      </c>
      <c r="AW487" s="54" t="n">
        <f aca="false">0.35*AL487/$AM$508*$AY487</f>
        <v>0.0351760551236361</v>
      </c>
      <c r="AX487" s="53" t="n">
        <f aca="false">AW487*$J$508</f>
        <v>205161.738480528</v>
      </c>
      <c r="AY487" s="36" t="n">
        <v>1.00024438632641</v>
      </c>
      <c r="AZ487" s="36"/>
    </row>
    <row r="488" customFormat="false" ht="13.8" hidden="false" customHeight="false" outlineLevel="0" collapsed="false">
      <c r="A488" s="60" t="s">
        <v>27</v>
      </c>
      <c r="B488" s="53"/>
      <c r="C488" s="53"/>
      <c r="D488" s="53"/>
      <c r="E488" s="53"/>
      <c r="F488" s="53"/>
      <c r="G488" s="53"/>
      <c r="H488" s="53"/>
      <c r="I488" s="54" t="n">
        <f aca="false">AO488+AQ488+AS488+AU488+AW488</f>
        <v>0.0432488984858102</v>
      </c>
      <c r="J488" s="53" t="n">
        <f aca="false">AP488+AR488+AT488+AV488+AX488</f>
        <v>252246</v>
      </c>
      <c r="K488" s="54" t="n">
        <f aca="false">I488-DatosMinisterio!J488</f>
        <v>0</v>
      </c>
      <c r="L488" s="53" t="n">
        <f aca="false">J488-DatosMinisterio!K488</f>
        <v>0</v>
      </c>
      <c r="M488" s="54" t="n">
        <f aca="false">N488/N$508</f>
        <v>0.0702242202231685</v>
      </c>
      <c r="N488" s="53" t="n">
        <f aca="false">DatosMinisterio!L488</f>
        <v>7781974</v>
      </c>
      <c r="O488" s="53" t="n">
        <f aca="false">N488-DatosMinisterio!L488</f>
        <v>0</v>
      </c>
      <c r="P488" s="55" t="n">
        <f aca="false">N488+J488</f>
        <v>8034220</v>
      </c>
      <c r="Q488" s="53" t="n">
        <f aca="false">P488-DatosMinisterio!M488</f>
        <v>0</v>
      </c>
      <c r="S488" s="55" t="n">
        <f aca="false">B488+DatosMinisterio!B488</f>
        <v>15846</v>
      </c>
      <c r="T488" s="55" t="n">
        <f aca="false">C488+DatosMinisterio!C488</f>
        <v>77</v>
      </c>
      <c r="U488" s="55" t="n">
        <f aca="false">D488+DatosMinisterio!D488</f>
        <v>814.026893939394</v>
      </c>
      <c r="V488" s="55" t="n">
        <f aca="false">E488+DatosMinisterio!E488</f>
        <v>464.068181818182</v>
      </c>
      <c r="W488" s="55" t="n">
        <f aca="false">F488+DatosMinisterio!F488</f>
        <v>110</v>
      </c>
      <c r="X488" s="55" t="n">
        <f aca="false">G488+DatosMinisterio!G488</f>
        <v>175</v>
      </c>
      <c r="Y488" s="55" t="n">
        <f aca="false">H488+DatosMinisterio!H488</f>
        <v>23</v>
      </c>
      <c r="Z488" s="55" t="n">
        <f aca="false">X488+0.33*Y488</f>
        <v>182.59</v>
      </c>
      <c r="AC488" s="61" t="n">
        <f aca="false">IF(T488&gt;0,S488/T488,0)</f>
        <v>205.792207792208</v>
      </c>
      <c r="AD488" s="62" t="n">
        <f aca="false">EXP((((AC488-AC$508)/AC$509+2)/4-1.9)^3)</f>
        <v>0.0647372556525413</v>
      </c>
      <c r="AE488" s="63" t="n">
        <f aca="false">S488/U488</f>
        <v>19.4661873188428</v>
      </c>
      <c r="AF488" s="62" t="n">
        <f aca="false">EXP((((AE488-AE$508)/AE$509+2)/4-1.9)^3)</f>
        <v>0.0537717810381345</v>
      </c>
      <c r="AG488" s="62" t="n">
        <f aca="false">V488/U488</f>
        <v>0.57008949614966</v>
      </c>
      <c r="AH488" s="62" t="n">
        <f aca="false">EXP((((AG488-AG$508)/AG$509+2)/4-1.9)^3)</f>
        <v>0.125545155501201</v>
      </c>
      <c r="AI488" s="62" t="n">
        <f aca="false">W488/U488</f>
        <v>0.135130670520807</v>
      </c>
      <c r="AJ488" s="62" t="n">
        <f aca="false">EXP((((AI488-AI$508)/AI$509+2)/4-1.9)^3)</f>
        <v>0.213244290735774</v>
      </c>
      <c r="AK488" s="62" t="n">
        <f aca="false">Z488/U488</f>
        <v>0.224304628458128</v>
      </c>
      <c r="AL488" s="62" t="n">
        <f aca="false">EXP((((AK488-AK$508)/AK$509+2)/4-1.9)^3)</f>
        <v>0.0891902754997622</v>
      </c>
      <c r="AM488" s="62" t="n">
        <f aca="false">0.01*AD488+0.15*AF488+0.24*AH488+0.25*AJ488+0.35*AL488</f>
        <v>0.123371646141394</v>
      </c>
      <c r="AO488" s="54" t="n">
        <f aca="false">0.01*AD488/$AM$508*$AY488</f>
        <v>0.000226941528749473</v>
      </c>
      <c r="AP488" s="53" t="n">
        <f aca="false">AO488*$J$508</f>
        <v>1323.61967275818</v>
      </c>
      <c r="AQ488" s="54" t="n">
        <f aca="false">0.15*AF488/$AM$508*$AY488</f>
        <v>0.00282751795763615</v>
      </c>
      <c r="AR488" s="53" t="n">
        <f aca="false">AQ488*$J$508</f>
        <v>16491.289251584</v>
      </c>
      <c r="AS488" s="54" t="n">
        <f aca="false">0.24*AH488/$AM$508*$AY488</f>
        <v>0.010562601418677</v>
      </c>
      <c r="AT488" s="53" t="n">
        <f aca="false">AS488*$J$508</f>
        <v>61605.5911419286</v>
      </c>
      <c r="AU488" s="54" t="n">
        <f aca="false">0.25*AJ488/$AM$508*$AY488</f>
        <v>0.0186886147894555</v>
      </c>
      <c r="AV488" s="53" t="n">
        <f aca="false">AU488*$J$508</f>
        <v>108999.962802005</v>
      </c>
      <c r="AW488" s="54" t="n">
        <f aca="false">0.35*AL488/$AM$508*$AY488</f>
        <v>0.0109432227912921</v>
      </c>
      <c r="AX488" s="53" t="n">
        <f aca="false">AW488*$J$508</f>
        <v>63825.5371317248</v>
      </c>
      <c r="AY488" s="36" t="n">
        <v>0.996570187953714</v>
      </c>
      <c r="AZ488" s="36"/>
    </row>
    <row r="489" customFormat="false" ht="13.8" hidden="false" customHeight="false" outlineLevel="0" collapsed="false">
      <c r="A489" s="60" t="s">
        <v>28</v>
      </c>
      <c r="B489" s="53"/>
      <c r="C489" s="53"/>
      <c r="D489" s="53"/>
      <c r="E489" s="53"/>
      <c r="F489" s="53"/>
      <c r="G489" s="53"/>
      <c r="H489" s="53"/>
      <c r="I489" s="54" t="n">
        <f aca="false">AO489+AQ489+AS489+AU489+AW489</f>
        <v>0.0432488984858102</v>
      </c>
      <c r="J489" s="53" t="n">
        <f aca="false">AP489+AR489+AT489+AV489+AX489</f>
        <v>252246</v>
      </c>
      <c r="K489" s="54" t="n">
        <f aca="false">I489-DatosMinisterio!J489</f>
        <v>0</v>
      </c>
      <c r="L489" s="53" t="n">
        <f aca="false">J489-DatosMinisterio!K489</f>
        <v>0</v>
      </c>
      <c r="M489" s="54" t="n">
        <f aca="false">N489/N$508</f>
        <v>0.0527557833046583</v>
      </c>
      <c r="N489" s="53" t="n">
        <f aca="false">DatosMinisterio!L489</f>
        <v>5846190</v>
      </c>
      <c r="O489" s="53" t="n">
        <f aca="false">N489-DatosMinisterio!L489</f>
        <v>0</v>
      </c>
      <c r="P489" s="55" t="n">
        <f aca="false">N489+J489</f>
        <v>6098436</v>
      </c>
      <c r="Q489" s="53" t="n">
        <f aca="false">P489-DatosMinisterio!M489</f>
        <v>0</v>
      </c>
      <c r="S489" s="55" t="n">
        <f aca="false">B489+DatosMinisterio!B489</f>
        <v>9493</v>
      </c>
      <c r="T489" s="55" t="n">
        <f aca="false">C489+DatosMinisterio!C489</f>
        <v>55</v>
      </c>
      <c r="U489" s="55" t="n">
        <f aca="false">D489+DatosMinisterio!D489</f>
        <v>583.204545454545</v>
      </c>
      <c r="V489" s="55" t="n">
        <f aca="false">E489+DatosMinisterio!E489</f>
        <v>316.272727272727</v>
      </c>
      <c r="W489" s="55" t="n">
        <f aca="false">F489+DatosMinisterio!F489</f>
        <v>62</v>
      </c>
      <c r="X489" s="55" t="n">
        <f aca="false">G489+DatosMinisterio!G489</f>
        <v>174</v>
      </c>
      <c r="Y489" s="55" t="n">
        <f aca="false">H489+DatosMinisterio!H489</f>
        <v>56</v>
      </c>
      <c r="Z489" s="55" t="n">
        <f aca="false">X489+0.33*Y489</f>
        <v>192.48</v>
      </c>
      <c r="AC489" s="61" t="n">
        <f aca="false">IF(T489&gt;0,S489/T489,0)</f>
        <v>172.6</v>
      </c>
      <c r="AD489" s="62" t="n">
        <f aca="false">EXP((((AC489-AC$508)/AC$509+2)/4-1.9)^3)</f>
        <v>0.0354651328911071</v>
      </c>
      <c r="AE489" s="63" t="n">
        <f aca="false">S489/U489</f>
        <v>16.2773079770859</v>
      </c>
      <c r="AF489" s="62" t="n">
        <f aca="false">EXP((((AE489-AE$508)/AE$509+2)/4-1.9)^3)</f>
        <v>0.0151169552515597</v>
      </c>
      <c r="AG489" s="62" t="n">
        <f aca="false">V489/U489</f>
        <v>0.542301547094813</v>
      </c>
      <c r="AH489" s="62" t="n">
        <f aca="false">EXP((((AG489-AG$508)/AG$509+2)/4-1.9)^3)</f>
        <v>0.0952645150393859</v>
      </c>
      <c r="AI489" s="62" t="n">
        <f aca="false">W489/U489</f>
        <v>0.106309185144772</v>
      </c>
      <c r="AJ489" s="62" t="n">
        <f aca="false">EXP((((AI489-AI$508)/AI$509+2)/4-1.9)^3)</f>
        <v>0.131629650093355</v>
      </c>
      <c r="AK489" s="62" t="n">
        <f aca="false">Z489/U489</f>
        <v>0.330038579946222</v>
      </c>
      <c r="AL489" s="62" t="n">
        <f aca="false">EXP((((AK489-AK$508)/AK$509+2)/4-1.9)^3)</f>
        <v>0.183415683753071</v>
      </c>
      <c r="AM489" s="62" t="n">
        <f aca="false">0.01*AD489+0.15*AF489+0.24*AH489+0.25*AJ489+0.35*AL489</f>
        <v>0.122588580063011</v>
      </c>
      <c r="AO489" s="54" t="n">
        <f aca="false">0.01*AD489/$AM$508*$AY489</f>
        <v>0.000125119968875148</v>
      </c>
      <c r="AP489" s="53" t="n">
        <f aca="false">AO489*$J$508</f>
        <v>729.752959586604</v>
      </c>
      <c r="AQ489" s="54" t="n">
        <f aca="false">0.15*AF489/$AM$508*$AY489</f>
        <v>0.000799982750538246</v>
      </c>
      <c r="AR489" s="53" t="n">
        <f aca="false">AQ489*$J$508</f>
        <v>4665.84019379078</v>
      </c>
      <c r="AS489" s="54" t="n">
        <f aca="false">0.24*AH489/$AM$508*$AY489</f>
        <v>0.00806617126284471</v>
      </c>
      <c r="AT489" s="53" t="n">
        <f aca="false">AS489*$J$508</f>
        <v>47045.3469938683</v>
      </c>
      <c r="AU489" s="54" t="n">
        <f aca="false">0.25*AJ489/$AM$508*$AY489</f>
        <v>0.0116096404976795</v>
      </c>
      <c r="AV489" s="53" t="n">
        <f aca="false">AU489*$J$508</f>
        <v>67712.3690893188</v>
      </c>
      <c r="AW489" s="54" t="n">
        <f aca="false">0.35*AL489/$AM$508*$AY489</f>
        <v>0.0226479840058726</v>
      </c>
      <c r="AX489" s="53" t="n">
        <f aca="false">AW489*$J$508</f>
        <v>132092.690763436</v>
      </c>
      <c r="AY489" s="36" t="n">
        <v>1.00293603629385</v>
      </c>
      <c r="AZ489" s="36"/>
    </row>
    <row r="490" customFormat="false" ht="13.8" hidden="false" customHeight="false" outlineLevel="0" collapsed="false">
      <c r="A490" s="60" t="s">
        <v>29</v>
      </c>
      <c r="B490" s="53"/>
      <c r="C490" s="53"/>
      <c r="D490" s="53"/>
      <c r="E490" s="53"/>
      <c r="F490" s="53"/>
      <c r="G490" s="53"/>
      <c r="H490" s="53"/>
      <c r="I490" s="54" t="n">
        <f aca="false">AO490+AQ490+AS490+AU490+AW490</f>
        <v>0.0527425465835314</v>
      </c>
      <c r="J490" s="53" t="n">
        <f aca="false">AP490+AR490+AT490+AV490+AX490</f>
        <v>307617</v>
      </c>
      <c r="K490" s="54" t="n">
        <f aca="false">I490-DatosMinisterio!J490</f>
        <v>0</v>
      </c>
      <c r="L490" s="53" t="n">
        <f aca="false">J490-DatosMinisterio!K490</f>
        <v>0</v>
      </c>
      <c r="M490" s="54" t="n">
        <f aca="false">N490/N$508</f>
        <v>0.0483099490500915</v>
      </c>
      <c r="N490" s="53" t="n">
        <f aca="false">DatosMinisterio!L490</f>
        <v>5353520</v>
      </c>
      <c r="O490" s="53" t="n">
        <f aca="false">N490-DatosMinisterio!L490</f>
        <v>0</v>
      </c>
      <c r="P490" s="55" t="n">
        <f aca="false">N490+J490</f>
        <v>5661137</v>
      </c>
      <c r="Q490" s="53" t="n">
        <f aca="false">P490-DatosMinisterio!M490</f>
        <v>0</v>
      </c>
      <c r="S490" s="55" t="n">
        <f aca="false">B490+DatosMinisterio!B490</f>
        <v>8088</v>
      </c>
      <c r="T490" s="55" t="n">
        <f aca="false">C490+DatosMinisterio!C490</f>
        <v>35</v>
      </c>
      <c r="U490" s="55" t="n">
        <f aca="false">D490+DatosMinisterio!D490</f>
        <v>339</v>
      </c>
      <c r="V490" s="55" t="n">
        <f aca="false">E490+DatosMinisterio!E490</f>
        <v>207.227272727273</v>
      </c>
      <c r="W490" s="55" t="n">
        <f aca="false">F490+DatosMinisterio!F490</f>
        <v>36</v>
      </c>
      <c r="X490" s="55" t="n">
        <f aca="false">G490+DatosMinisterio!G490</f>
        <v>86</v>
      </c>
      <c r="Y490" s="55" t="n">
        <f aca="false">H490+DatosMinisterio!H490</f>
        <v>18</v>
      </c>
      <c r="Z490" s="55" t="n">
        <f aca="false">X490+0.33*Y490</f>
        <v>91.94</v>
      </c>
      <c r="AC490" s="61" t="n">
        <f aca="false">IF(T490&gt;0,S490/T490,0)</f>
        <v>231.085714285714</v>
      </c>
      <c r="AD490" s="62" t="n">
        <f aca="false">EXP((((AC490-AC$508)/AC$509+2)/4-1.9)^3)</f>
        <v>0.0972147842418346</v>
      </c>
      <c r="AE490" s="63" t="n">
        <f aca="false">S490/U490</f>
        <v>23.858407079646</v>
      </c>
      <c r="AF490" s="62" t="n">
        <f aca="false">EXP((((AE490-AE$508)/AE$509+2)/4-1.9)^3)</f>
        <v>0.194760053924886</v>
      </c>
      <c r="AG490" s="62" t="n">
        <f aca="false">V490/U490</f>
        <v>0.611289890050953</v>
      </c>
      <c r="AH490" s="62" t="n">
        <f aca="false">EXP((((AG490-AG$508)/AG$509+2)/4-1.9)^3)</f>
        <v>0.181413450713425</v>
      </c>
      <c r="AI490" s="62" t="n">
        <f aca="false">W490/U490</f>
        <v>0.106194690265487</v>
      </c>
      <c r="AJ490" s="62" t="n">
        <f aca="false">EXP((((AI490-AI$508)/AI$509+2)/4-1.9)^3)</f>
        <v>0.131354408700632</v>
      </c>
      <c r="AK490" s="62" t="n">
        <f aca="false">Z490/U490</f>
        <v>0.271209439528024</v>
      </c>
      <c r="AL490" s="62" t="n">
        <f aca="false">EXP((((AK490-AK$508)/AK$509+2)/4-1.9)^3)</f>
        <v>0.125413897731641</v>
      </c>
      <c r="AM490" s="62" t="n">
        <f aca="false">0.01*AD490+0.15*AF490+0.24*AH490+0.25*AJ490+0.35*AL490</f>
        <v>0.150458850483606</v>
      </c>
      <c r="AO490" s="54" t="n">
        <f aca="false">0.01*AD490/$AM$508*$AY490</f>
        <v>0.000340781234869371</v>
      </c>
      <c r="AP490" s="53" t="n">
        <f aca="false">AO490*$J$508</f>
        <v>1987.58133456423</v>
      </c>
      <c r="AQ490" s="54" t="n">
        <f aca="false">0.15*AF490/$AM$508*$AY490</f>
        <v>0.010240814532074</v>
      </c>
      <c r="AR490" s="53" t="n">
        <f aca="false">AQ490*$J$508</f>
        <v>59728.7929380462</v>
      </c>
      <c r="AS490" s="54" t="n">
        <f aca="false">0.24*AH490/$AM$508*$AY490</f>
        <v>0.0152624439350073</v>
      </c>
      <c r="AT490" s="53" t="n">
        <f aca="false">AS490*$J$508</f>
        <v>89017.074830079</v>
      </c>
      <c r="AU490" s="54" t="n">
        <f aca="false">0.25*AJ490/$AM$508*$AY490</f>
        <v>0.01151139663366</v>
      </c>
      <c r="AV490" s="53" t="n">
        <f aca="false">AU490*$J$508</f>
        <v>67139.369022471</v>
      </c>
      <c r="AW490" s="54" t="n">
        <f aca="false">0.35*AL490/$AM$508*$AY490</f>
        <v>0.0153871102479207</v>
      </c>
      <c r="AX490" s="53" t="n">
        <f aca="false">AW490*$J$508</f>
        <v>89744.1818748392</v>
      </c>
      <c r="AY490" s="36" t="n">
        <v>0.996532703559012</v>
      </c>
      <c r="AZ490" s="36"/>
    </row>
    <row r="491" customFormat="false" ht="13.8" hidden="false" customHeight="false" outlineLevel="0" collapsed="false">
      <c r="A491" s="60" t="s">
        <v>30</v>
      </c>
      <c r="B491" s="53"/>
      <c r="C491" s="53"/>
      <c r="D491" s="53"/>
      <c r="E491" s="53"/>
      <c r="F491" s="53"/>
      <c r="G491" s="53"/>
      <c r="H491" s="53"/>
      <c r="I491" s="54" t="n">
        <f aca="false">AO491+AQ491+AS491+AU491+AW491</f>
        <v>0.0137131615557574</v>
      </c>
      <c r="J491" s="53" t="n">
        <f aca="false">AP491+AR491+AT491+AV491+AX491</f>
        <v>79980.9999999999</v>
      </c>
      <c r="K491" s="54" t="n">
        <f aca="false">I491-DatosMinisterio!J491</f>
        <v>0</v>
      </c>
      <c r="L491" s="53" t="n">
        <f aca="false">J491-DatosMinisterio!K491</f>
        <v>0</v>
      </c>
      <c r="M491" s="54" t="n">
        <f aca="false">N491/N$508</f>
        <v>0.0221970820719304</v>
      </c>
      <c r="N491" s="53" t="n">
        <f aca="false">DatosMinisterio!L491</f>
        <v>2459794</v>
      </c>
      <c r="O491" s="53" t="n">
        <f aca="false">N491-DatosMinisterio!L491</f>
        <v>0</v>
      </c>
      <c r="P491" s="55" t="n">
        <f aca="false">N491+J491</f>
        <v>2539775</v>
      </c>
      <c r="Q491" s="53" t="n">
        <f aca="false">P491-DatosMinisterio!M491</f>
        <v>0</v>
      </c>
      <c r="S491" s="55" t="n">
        <f aca="false">B491+DatosMinisterio!B491</f>
        <v>11549</v>
      </c>
      <c r="T491" s="55" t="n">
        <f aca="false">C491+DatosMinisterio!C491</f>
        <v>54</v>
      </c>
      <c r="U491" s="55" t="n">
        <f aca="false">D491+DatosMinisterio!D491</f>
        <v>528.152272727273</v>
      </c>
      <c r="V491" s="55" t="n">
        <f aca="false">E491+DatosMinisterio!E491</f>
        <v>160.397727272727</v>
      </c>
      <c r="W491" s="55" t="n">
        <f aca="false">F491+DatosMinisterio!F491</f>
        <v>17</v>
      </c>
      <c r="X491" s="55" t="n">
        <f aca="false">G491+DatosMinisterio!G491</f>
        <v>62</v>
      </c>
      <c r="Y491" s="55" t="n">
        <f aca="false">H491+DatosMinisterio!H491</f>
        <v>21</v>
      </c>
      <c r="Z491" s="55" t="n">
        <f aca="false">X491+0.33*Y491</f>
        <v>68.93</v>
      </c>
      <c r="AC491" s="61" t="n">
        <f aca="false">IF(T491&gt;0,S491/T491,0)</f>
        <v>213.87037037037</v>
      </c>
      <c r="AD491" s="62" t="n">
        <f aca="false">EXP((((AC491-AC$508)/AC$509+2)/4-1.9)^3)</f>
        <v>0.0740648454515665</v>
      </c>
      <c r="AE491" s="63" t="n">
        <f aca="false">S491/U491</f>
        <v>21.8667997779566</v>
      </c>
      <c r="AF491" s="62" t="n">
        <f aca="false">EXP((((AE491-AE$508)/AE$509+2)/4-1.9)^3)</f>
        <v>0.115506011575977</v>
      </c>
      <c r="AG491" s="62" t="n">
        <f aca="false">V491/U491</f>
        <v>0.303695989878951</v>
      </c>
      <c r="AH491" s="62" t="n">
        <f aca="false">EXP((((AG491-AG$508)/AG$509+2)/4-1.9)^3)</f>
        <v>0.00307099513919481</v>
      </c>
      <c r="AI491" s="62" t="n">
        <f aca="false">W491/U491</f>
        <v>0.0321876869188035</v>
      </c>
      <c r="AJ491" s="62" t="n">
        <f aca="false">EXP((((AI491-AI$508)/AI$509+2)/4-1.9)^3)</f>
        <v>0.0245646948401011</v>
      </c>
      <c r="AK491" s="62" t="n">
        <f aca="false">Z491/U491</f>
        <v>0.130511603489008</v>
      </c>
      <c r="AL491" s="62" t="n">
        <f aca="false">EXP((((AK491-AK$508)/AK$509+2)/4-1.9)^3)</f>
        <v>0.0404989492411691</v>
      </c>
      <c r="AM491" s="62" t="n">
        <f aca="false">0.01*AD491+0.15*AF491+0.24*AH491+0.25*AJ491+0.35*AL491</f>
        <v>0.0391193949687534</v>
      </c>
      <c r="AO491" s="54" t="n">
        <f aca="false">0.01*AD491/$AM$508*$AY491</f>
        <v>0.000259631620604254</v>
      </c>
      <c r="AP491" s="53" t="n">
        <f aca="false">AO491*$J$508</f>
        <v>1514.28221443439</v>
      </c>
      <c r="AQ491" s="54" t="n">
        <f aca="false">0.15*AF491/$AM$508*$AY491</f>
        <v>0.00607353180692493</v>
      </c>
      <c r="AR491" s="53" t="n">
        <f aca="false">AQ491*$J$508</f>
        <v>35423.424822536</v>
      </c>
      <c r="AS491" s="54" t="n">
        <f aca="false">0.24*AH491/$AM$508*$AY491</f>
        <v>0.000258366281059481</v>
      </c>
      <c r="AT491" s="53" t="n">
        <f aca="false">AS491*$J$508</f>
        <v>1506.90221517463</v>
      </c>
      <c r="AU491" s="54" t="n">
        <f aca="false">0.25*AJ491/$AM$508*$AY491</f>
        <v>0.00215276609709362</v>
      </c>
      <c r="AV491" s="53" t="n">
        <f aca="false">AU491*$J$508</f>
        <v>12555.8489566073</v>
      </c>
      <c r="AW491" s="54" t="n">
        <f aca="false">0.35*AL491/$AM$508*$AY491</f>
        <v>0.00496886575007512</v>
      </c>
      <c r="AX491" s="53" t="n">
        <f aca="false">AW491*$J$508</f>
        <v>28980.5417912476</v>
      </c>
      <c r="AY491" s="36" t="n">
        <v>0.996537539602946</v>
      </c>
      <c r="AZ491" s="36"/>
    </row>
    <row r="492" customFormat="false" ht="13.8" hidden="false" customHeight="false" outlineLevel="0" collapsed="false">
      <c r="A492" s="60" t="s">
        <v>31</v>
      </c>
      <c r="B492" s="53"/>
      <c r="C492" s="53"/>
      <c r="D492" s="53"/>
      <c r="E492" s="53"/>
      <c r="F492" s="53"/>
      <c r="G492" s="53"/>
      <c r="H492" s="53"/>
      <c r="I492" s="54" t="n">
        <f aca="false">AO492+AQ492+AS492+AU492+AW492</f>
        <v>0.00914199340034493</v>
      </c>
      <c r="J492" s="53" t="n">
        <f aca="false">AP492+AR492+AT492+AV492+AX492</f>
        <v>53320.0000000002</v>
      </c>
      <c r="K492" s="54" t="n">
        <f aca="false">I492-DatosMinisterio!J492</f>
        <v>3.29597460435593E-017</v>
      </c>
      <c r="L492" s="53" t="n">
        <f aca="false">J492-DatosMinisterio!K492</f>
        <v>2.03726813197136E-010</v>
      </c>
      <c r="M492" s="54" t="n">
        <f aca="false">N492/N$508</f>
        <v>0.0217996037164168</v>
      </c>
      <c r="N492" s="53" t="n">
        <f aca="false">DatosMinisterio!L492</f>
        <v>2415747</v>
      </c>
      <c r="O492" s="53" t="n">
        <f aca="false">N492-DatosMinisterio!L492</f>
        <v>0</v>
      </c>
      <c r="P492" s="55" t="n">
        <f aca="false">N492+J492</f>
        <v>2469067</v>
      </c>
      <c r="Q492" s="53" t="n">
        <f aca="false">P492-DatosMinisterio!M492</f>
        <v>0</v>
      </c>
      <c r="S492" s="55" t="n">
        <f aca="false">B492+DatosMinisterio!B492</f>
        <v>6304</v>
      </c>
      <c r="T492" s="55" t="n">
        <f aca="false">C492+DatosMinisterio!C492</f>
        <v>32</v>
      </c>
      <c r="U492" s="55" t="n">
        <f aca="false">D492+DatosMinisterio!D492</f>
        <v>387.277272727273</v>
      </c>
      <c r="V492" s="55" t="n">
        <f aca="false">E492+DatosMinisterio!E492</f>
        <v>162.586363636364</v>
      </c>
      <c r="W492" s="55" t="n">
        <f aca="false">F492+DatosMinisterio!F492</f>
        <v>18</v>
      </c>
      <c r="X492" s="55" t="n">
        <f aca="false">G492+DatosMinisterio!G492</f>
        <v>31</v>
      </c>
      <c r="Y492" s="55" t="n">
        <f aca="false">H492+DatosMinisterio!H492</f>
        <v>5</v>
      </c>
      <c r="Z492" s="55" t="n">
        <f aca="false">X492+0.33*Y492</f>
        <v>32.65</v>
      </c>
      <c r="AC492" s="61" t="n">
        <f aca="false">IF(T492&gt;0,S492/T492,0)</f>
        <v>197</v>
      </c>
      <c r="AD492" s="62" t="n">
        <f aca="false">EXP((((AC492-AC$508)/AC$509+2)/4-1.9)^3)</f>
        <v>0.0556257930456756</v>
      </c>
      <c r="AE492" s="63" t="n">
        <f aca="false">S492/U492</f>
        <v>16.2777432189763</v>
      </c>
      <c r="AF492" s="62" t="n">
        <f aca="false">EXP((((AE492-AE$508)/AE$509+2)/4-1.9)^3)</f>
        <v>0.0151198938298754</v>
      </c>
      <c r="AG492" s="62" t="n">
        <f aca="false">V492/U492</f>
        <v>0.419819016208731</v>
      </c>
      <c r="AH492" s="62" t="n">
        <f aca="false">EXP((((AG492-AG$508)/AG$509+2)/4-1.9)^3)</f>
        <v>0.0210660713770794</v>
      </c>
      <c r="AI492" s="62" t="n">
        <f aca="false">W492/U492</f>
        <v>0.0464783277191582</v>
      </c>
      <c r="AJ492" s="62" t="n">
        <f aca="false">EXP((((AI492-AI$508)/AI$509+2)/4-1.9)^3)</f>
        <v>0.0358091610542335</v>
      </c>
      <c r="AK492" s="62" t="n">
        <f aca="false">Z492/U492</f>
        <v>0.0843065222239175</v>
      </c>
      <c r="AL492" s="62" t="n">
        <f aca="false">EXP((((AK492-AK$508)/AK$509+2)/4-1.9)^3)</f>
        <v>0.0259463719021882</v>
      </c>
      <c r="AM492" s="62" t="n">
        <f aca="false">0.01*AD492+0.15*AF492+0.24*AH492+0.25*AJ492+0.35*AL492</f>
        <v>0.0259136195647614</v>
      </c>
      <c r="AO492" s="54" t="n">
        <f aca="false">0.01*AD492/$AM$508*$AY492</f>
        <v>0.000196240680172694</v>
      </c>
      <c r="AP492" s="53" t="n">
        <f aca="false">AO492*$J$508</f>
        <v>1144.5592452969</v>
      </c>
      <c r="AQ492" s="54" t="n">
        <f aca="false">0.15*AF492/$AM$508*$AY492</f>
        <v>0.000800115761103111</v>
      </c>
      <c r="AR492" s="53" t="n">
        <f aca="false">AQ492*$J$508</f>
        <v>4666.61596806758</v>
      </c>
      <c r="AS492" s="54" t="n">
        <f aca="false">0.24*AH492/$AM$508*$AY492</f>
        <v>0.00178364170256487</v>
      </c>
      <c r="AT492" s="53" t="n">
        <f aca="false">AS492*$J$508</f>
        <v>10402.9582407236</v>
      </c>
      <c r="AU492" s="54" t="n">
        <f aca="false">0.25*AJ492/$AM$508*$AY492</f>
        <v>0.00315825345443889</v>
      </c>
      <c r="AV492" s="53" t="n">
        <f aca="false">AU492*$J$508</f>
        <v>18420.2795622592</v>
      </c>
      <c r="AW492" s="54" t="n">
        <f aca="false">0.35*AL492/$AM$508*$AY492</f>
        <v>0.00320374180206537</v>
      </c>
      <c r="AX492" s="53" t="n">
        <f aca="false">AW492*$J$508</f>
        <v>18685.5869836529</v>
      </c>
      <c r="AY492" s="36" t="n">
        <v>1.00290783643486</v>
      </c>
      <c r="AZ492" s="36"/>
    </row>
    <row r="493" customFormat="false" ht="13.8" hidden="false" customHeight="false" outlineLevel="0" collapsed="false">
      <c r="A493" s="60" t="s">
        <v>32</v>
      </c>
      <c r="B493" s="53"/>
      <c r="C493" s="53"/>
      <c r="D493" s="53"/>
      <c r="E493" s="53"/>
      <c r="F493" s="53"/>
      <c r="G493" s="53"/>
      <c r="H493" s="53"/>
      <c r="I493" s="54" t="n">
        <f aca="false">AO493+AQ493+AS493+AU493+AW493</f>
        <v>0.0239099475929913</v>
      </c>
      <c r="J493" s="53" t="n">
        <f aca="false">AP493+AR493+AT493+AV493+AX493</f>
        <v>139453</v>
      </c>
      <c r="K493" s="54" t="n">
        <f aca="false">I493-DatosMinisterio!J493</f>
        <v>0</v>
      </c>
      <c r="L493" s="53" t="n">
        <f aca="false">J493-DatosMinisterio!K493</f>
        <v>0</v>
      </c>
      <c r="M493" s="54" t="n">
        <f aca="false">N493/N$508</f>
        <v>0.0206762560857923</v>
      </c>
      <c r="N493" s="53" t="n">
        <f aca="false">DatosMinisterio!L493</f>
        <v>2291262</v>
      </c>
      <c r="O493" s="53" t="n">
        <f aca="false">N493-DatosMinisterio!L493</f>
        <v>0</v>
      </c>
      <c r="P493" s="55" t="n">
        <f aca="false">N493+J493</f>
        <v>2430715</v>
      </c>
      <c r="Q493" s="53" t="n">
        <f aca="false">P493-DatosMinisterio!M493</f>
        <v>0</v>
      </c>
      <c r="S493" s="55" t="n">
        <f aca="false">B493+DatosMinisterio!B493</f>
        <v>7854</v>
      </c>
      <c r="T493" s="55" t="n">
        <f aca="false">C493+DatosMinisterio!C493</f>
        <v>40</v>
      </c>
      <c r="U493" s="55" t="n">
        <f aca="false">D493+DatosMinisterio!D493</f>
        <v>304.272727272727</v>
      </c>
      <c r="V493" s="55" t="n">
        <f aca="false">E493+DatosMinisterio!E493</f>
        <v>141.090909090909</v>
      </c>
      <c r="W493" s="55" t="n">
        <f aca="false">F493+DatosMinisterio!F493</f>
        <v>8</v>
      </c>
      <c r="X493" s="55" t="n">
        <f aca="false">G493+DatosMinisterio!G493</f>
        <v>23</v>
      </c>
      <c r="Y493" s="55" t="n">
        <f aca="false">H493+DatosMinisterio!H493</f>
        <v>3</v>
      </c>
      <c r="Z493" s="55" t="n">
        <f aca="false">X493+0.33*Y493</f>
        <v>23.99</v>
      </c>
      <c r="AC493" s="61" t="n">
        <f aca="false">IF(T493&gt;0,S493/T493,0)</f>
        <v>196.35</v>
      </c>
      <c r="AD493" s="62" t="n">
        <f aca="false">EXP((((AC493-AC$508)/AC$509+2)/4-1.9)^3)</f>
        <v>0.0549935254887542</v>
      </c>
      <c r="AE493" s="63" t="n">
        <f aca="false">S493/U493</f>
        <v>25.8123692859277</v>
      </c>
      <c r="AF493" s="62" t="n">
        <f aca="false">EXP((((AE493-AE$508)/AE$509+2)/4-1.9)^3)</f>
        <v>0.297357456942692</v>
      </c>
      <c r="AG493" s="62" t="n">
        <f aca="false">V493/U493</f>
        <v>0.463698834777413</v>
      </c>
      <c r="AH493" s="62" t="n">
        <f aca="false">EXP((((AG493-AG$508)/AG$509+2)/4-1.9)^3)</f>
        <v>0.0383129668164114</v>
      </c>
      <c r="AI493" s="62" t="n">
        <f aca="false">W493/U493</f>
        <v>0.0262922019719152</v>
      </c>
      <c r="AJ493" s="62" t="n">
        <f aca="false">EXP((((AI493-AI$508)/AI$509+2)/4-1.9)^3)</f>
        <v>0.0208612141369784</v>
      </c>
      <c r="AK493" s="62" t="n">
        <f aca="false">Z493/U493</f>
        <v>0.0788437406632806</v>
      </c>
      <c r="AL493" s="62" t="n">
        <f aca="false">EXP((((AK493-AK$508)/AK$509+2)/4-1.9)^3)</f>
        <v>0.0245525991782328</v>
      </c>
      <c r="AM493" s="62" t="n">
        <f aca="false">0.01*AD493+0.15*AF493+0.24*AH493+0.25*AJ493+0.35*AL493</f>
        <v>0.0681573790788562</v>
      </c>
      <c r="AO493" s="54" t="n">
        <f aca="false">0.01*AD493/$AM$508*$AY493</f>
        <v>0.000192920022770924</v>
      </c>
      <c r="AP493" s="53" t="n">
        <f aca="false">AO493*$J$508</f>
        <v>1125.19175672973</v>
      </c>
      <c r="AQ493" s="54" t="n">
        <f aca="false">0.15*AF493/$AM$508*$AY493</f>
        <v>0.0156471712409725</v>
      </c>
      <c r="AR493" s="53" t="n">
        <f aca="false">AQ493*$J$508</f>
        <v>91260.9683723004</v>
      </c>
      <c r="AS493" s="54" t="n">
        <f aca="false">0.24*AH493/$AM$508*$AY493</f>
        <v>0.00322569103833369</v>
      </c>
      <c r="AT493" s="53" t="n">
        <f aca="false">AS493*$J$508</f>
        <v>18813.6042799444</v>
      </c>
      <c r="AU493" s="54" t="n">
        <f aca="false">0.25*AJ493/$AM$508*$AY493</f>
        <v>0.0018295544205281</v>
      </c>
      <c r="AV493" s="53" t="n">
        <f aca="false">AU493*$J$508</f>
        <v>10670.740770703</v>
      </c>
      <c r="AW493" s="54" t="n">
        <f aca="false">0.35*AL493/$AM$508*$AY493</f>
        <v>0.00301461087038607</v>
      </c>
      <c r="AX493" s="53" t="n">
        <f aca="false">AW493*$J$508</f>
        <v>17582.4948203224</v>
      </c>
      <c r="AY493" s="36" t="n">
        <v>0.997272727373738</v>
      </c>
      <c r="AZ493" s="36"/>
    </row>
    <row r="494" customFormat="false" ht="13.8" hidden="false" customHeight="false" outlineLevel="0" collapsed="false">
      <c r="A494" s="60" t="s">
        <v>33</v>
      </c>
      <c r="B494" s="53"/>
      <c r="C494" s="53"/>
      <c r="D494" s="53"/>
      <c r="E494" s="53"/>
      <c r="F494" s="53"/>
      <c r="G494" s="53"/>
      <c r="H494" s="53"/>
      <c r="I494" s="54" t="n">
        <f aca="false">AO494+AQ494+AS494+AU494+AW494</f>
        <v>0.0242616022903676</v>
      </c>
      <c r="J494" s="53" t="n">
        <f aca="false">AP494+AR494+AT494+AV494+AX494</f>
        <v>141504</v>
      </c>
      <c r="K494" s="54" t="n">
        <f aca="false">I494-DatosMinisterio!J494</f>
        <v>-9.36750677027476E-017</v>
      </c>
      <c r="L494" s="53" t="n">
        <f aca="false">J494-DatosMinisterio!K494</f>
        <v>0</v>
      </c>
      <c r="M494" s="54" t="n">
        <f aca="false">N494/N$508</f>
        <v>0.0202152580775336</v>
      </c>
      <c r="N494" s="53" t="n">
        <f aca="false">DatosMinisterio!L494</f>
        <v>2240176</v>
      </c>
      <c r="O494" s="53" t="n">
        <f aca="false">N494-DatosMinisterio!L494</f>
        <v>0</v>
      </c>
      <c r="P494" s="55" t="n">
        <f aca="false">N494+J494</f>
        <v>2381680</v>
      </c>
      <c r="Q494" s="53" t="n">
        <f aca="false">P494-DatosMinisterio!M494</f>
        <v>0</v>
      </c>
      <c r="S494" s="55" t="n">
        <f aca="false">B494+DatosMinisterio!B494</f>
        <v>8829</v>
      </c>
      <c r="T494" s="55" t="n">
        <f aca="false">C494+DatosMinisterio!C494</f>
        <v>38</v>
      </c>
      <c r="U494" s="55" t="n">
        <f aca="false">D494+DatosMinisterio!D494</f>
        <v>410.886363636364</v>
      </c>
      <c r="V494" s="55" t="n">
        <f aca="false">E494+DatosMinisterio!E494</f>
        <v>245.340909090909</v>
      </c>
      <c r="W494" s="55" t="n">
        <f aca="false">F494+DatosMinisterio!F494</f>
        <v>10</v>
      </c>
      <c r="X494" s="55" t="n">
        <f aca="false">G494+DatosMinisterio!G494</f>
        <v>28</v>
      </c>
      <c r="Y494" s="55" t="n">
        <f aca="false">H494+DatosMinisterio!H494</f>
        <v>12</v>
      </c>
      <c r="Z494" s="55" t="n">
        <f aca="false">X494+0.33*Y494</f>
        <v>31.96</v>
      </c>
      <c r="AC494" s="61" t="n">
        <f aca="false">IF(T494&gt;0,S494/T494,0)</f>
        <v>232.342105263158</v>
      </c>
      <c r="AD494" s="62" t="n">
        <f aca="false">EXP((((AC494-AC$508)/AC$509+2)/4-1.9)^3)</f>
        <v>0.0990866194708929</v>
      </c>
      <c r="AE494" s="63" t="n">
        <f aca="false">S494/U494</f>
        <v>21.4876929033685</v>
      </c>
      <c r="AF494" s="62" t="n">
        <f aca="false">EXP((((AE494-AE$508)/AE$509+2)/4-1.9)^3)</f>
        <v>0.103412073950753</v>
      </c>
      <c r="AG494" s="62" t="n">
        <f aca="false">V494/U494</f>
        <v>0.5971016096023</v>
      </c>
      <c r="AH494" s="62" t="n">
        <f aca="false">EXP((((AG494-AG$508)/AG$509+2)/4-1.9)^3)</f>
        <v>0.160677407689838</v>
      </c>
      <c r="AI494" s="62" t="n">
        <f aca="false">W494/U494</f>
        <v>0.0243376292936556</v>
      </c>
      <c r="AJ494" s="62" t="n">
        <f aca="false">EXP((((AI494-AI$508)/AI$509+2)/4-1.9)^3)</f>
        <v>0.019740466417253</v>
      </c>
      <c r="AK494" s="62" t="n">
        <f aca="false">Z494/U494</f>
        <v>0.0777830632225233</v>
      </c>
      <c r="AL494" s="62" t="n">
        <f aca="false">EXP((((AK494-AK$508)/AK$509+2)/4-1.9)^3)</f>
        <v>0.0242892290730571</v>
      </c>
      <c r="AM494" s="62" t="n">
        <f aca="false">0.01*AD494+0.15*AF494+0.24*AH494+0.25*AJ494+0.35*AL494</f>
        <v>0.0685016019127662</v>
      </c>
      <c r="AO494" s="54" t="n">
        <f aca="false">0.01*AD494/$AM$508*$AY494</f>
        <v>0.000350940720621568</v>
      </c>
      <c r="AP494" s="53" t="n">
        <f aca="false">AO494*$J$508</f>
        <v>2046.83578341197</v>
      </c>
      <c r="AQ494" s="54" t="n">
        <f aca="false">0.15*AF494/$AM$508*$AY494</f>
        <v>0.00549390643464865</v>
      </c>
      <c r="AR494" s="53" t="n">
        <f aca="false">AQ494*$J$508</f>
        <v>32042.8027310121</v>
      </c>
      <c r="AS494" s="54" t="n">
        <f aca="false">0.24*AH494/$AM$508*$AY494</f>
        <v>0.0136579277105341</v>
      </c>
      <c r="AT494" s="53" t="n">
        <f aca="false">AS494*$J$508</f>
        <v>79658.8526850396</v>
      </c>
      <c r="AU494" s="54" t="n">
        <f aca="false">0.25*AJ494/$AM$508*$AY494</f>
        <v>0.00174789834058061</v>
      </c>
      <c r="AV494" s="53" t="n">
        <f aca="false">AU494*$J$508</f>
        <v>10194.4877269592</v>
      </c>
      <c r="AW494" s="54" t="n">
        <f aca="false">0.35*AL494/$AM$508*$AY494</f>
        <v>0.00301092908398267</v>
      </c>
      <c r="AX494" s="53" t="n">
        <f aca="false">AW494*$J$508</f>
        <v>17561.0210735767</v>
      </c>
      <c r="AY494" s="36" t="n">
        <v>1.0068550476247</v>
      </c>
      <c r="AZ494" s="36"/>
    </row>
    <row r="495" customFormat="false" ht="13.8" hidden="false" customHeight="false" outlineLevel="0" collapsed="false">
      <c r="A495" s="60" t="s">
        <v>34</v>
      </c>
      <c r="B495" s="53"/>
      <c r="C495" s="53"/>
      <c r="D495" s="53"/>
      <c r="E495" s="53"/>
      <c r="F495" s="53"/>
      <c r="G495" s="53"/>
      <c r="H495" s="53"/>
      <c r="I495" s="54" t="n">
        <f aca="false">AO495+AQ495+AS495+AU495+AW495</f>
        <v>0.0179325035585535</v>
      </c>
      <c r="J495" s="53" t="n">
        <f aca="false">AP495+AR495+AT495+AV495+AX495</f>
        <v>104590</v>
      </c>
      <c r="K495" s="54" t="n">
        <f aca="false">I495-DatosMinisterio!J495</f>
        <v>0</v>
      </c>
      <c r="L495" s="53" t="n">
        <f aca="false">J495-DatosMinisterio!K495</f>
        <v>0</v>
      </c>
      <c r="M495" s="54" t="n">
        <f aca="false">N495/N$508</f>
        <v>0.0213670041095203</v>
      </c>
      <c r="N495" s="53" t="n">
        <f aca="false">DatosMinisterio!L495</f>
        <v>2367808</v>
      </c>
      <c r="O495" s="53" t="n">
        <f aca="false">N495-DatosMinisterio!L495</f>
        <v>0</v>
      </c>
      <c r="P495" s="55" t="n">
        <f aca="false">N495+J495</f>
        <v>2472398</v>
      </c>
      <c r="Q495" s="53" t="n">
        <f aca="false">P495-DatosMinisterio!M495</f>
        <v>0</v>
      </c>
      <c r="S495" s="55" t="n">
        <f aca="false">B495+DatosMinisterio!B495</f>
        <v>7455</v>
      </c>
      <c r="T495" s="55" t="n">
        <f aca="false">C495+DatosMinisterio!C495</f>
        <v>40</v>
      </c>
      <c r="U495" s="55" t="n">
        <f aca="false">D495+DatosMinisterio!D495</f>
        <v>451.613636363636</v>
      </c>
      <c r="V495" s="55" t="n">
        <f aca="false">E495+DatosMinisterio!E495</f>
        <v>236.568181818182</v>
      </c>
      <c r="W495" s="55" t="n">
        <f aca="false">F495+DatosMinisterio!F495</f>
        <v>23</v>
      </c>
      <c r="X495" s="55" t="n">
        <f aca="false">G495+DatosMinisterio!G495</f>
        <v>67</v>
      </c>
      <c r="Y495" s="55" t="n">
        <f aca="false">H495+DatosMinisterio!H495</f>
        <v>20</v>
      </c>
      <c r="Z495" s="55" t="n">
        <f aca="false">X495+0.33*Y495</f>
        <v>73.6</v>
      </c>
      <c r="AC495" s="61" t="n">
        <f aca="false">IF(T495&gt;0,S495/T495,0)</f>
        <v>186.375</v>
      </c>
      <c r="AD495" s="62" t="n">
        <f aca="false">EXP((((AC495-AC$508)/AC$509+2)/4-1.9)^3)</f>
        <v>0.0459697876760426</v>
      </c>
      <c r="AE495" s="63" t="n">
        <f aca="false">S495/U495</f>
        <v>16.5074732021539</v>
      </c>
      <c r="AF495" s="62" t="n">
        <f aca="false">EXP((((AE495-AE$508)/AE$509+2)/4-1.9)^3)</f>
        <v>0.0167394477739748</v>
      </c>
      <c r="AG495" s="62" t="n">
        <f aca="false">V495/U495</f>
        <v>0.523828695083288</v>
      </c>
      <c r="AH495" s="62" t="n">
        <f aca="false">EXP((((AG495-AG$508)/AG$509+2)/4-1.9)^3)</f>
        <v>0.0782771759841438</v>
      </c>
      <c r="AI495" s="62" t="n">
        <f aca="false">W495/U495</f>
        <v>0.0509284887524534</v>
      </c>
      <c r="AJ495" s="62" t="n">
        <f aca="false">EXP((((AI495-AI$508)/AI$509+2)/4-1.9)^3)</f>
        <v>0.0400497529363862</v>
      </c>
      <c r="AK495" s="62" t="n">
        <f aca="false">Z495/U495</f>
        <v>0.162971164007851</v>
      </c>
      <c r="AL495" s="62" t="n">
        <f aca="false">EXP((((AK495-AK$508)/AK$509+2)/4-1.9)^3)</f>
        <v>0.0541301944033208</v>
      </c>
      <c r="AM495" s="62" t="n">
        <f aca="false">0.01*AD495+0.15*AF495+0.24*AH495+0.25*AJ495+0.35*AL495</f>
        <v>0.05071514355431</v>
      </c>
      <c r="AO495" s="54" t="n">
        <f aca="false">0.01*AD495/$AM$508*$AY495</f>
        <v>0.000162545804529528</v>
      </c>
      <c r="AP495" s="53" t="n">
        <f aca="false">AO495*$J$508</f>
        <v>948.036376528938</v>
      </c>
      <c r="AQ495" s="54" t="n">
        <f aca="false">0.15*AF495/$AM$508*$AY495</f>
        <v>0.000887841931632017</v>
      </c>
      <c r="AR495" s="53" t="n">
        <f aca="false">AQ495*$J$508</f>
        <v>5178.2723659408</v>
      </c>
      <c r="AS495" s="54" t="n">
        <f aca="false">0.24*AH495/$AM$508*$AY495</f>
        <v>0.00664277675745182</v>
      </c>
      <c r="AT495" s="53" t="n">
        <f aca="false">AS495*$J$508</f>
        <v>38743.5038723577</v>
      </c>
      <c r="AU495" s="54" t="n">
        <f aca="false">0.25*AJ495/$AM$508*$AY495</f>
        <v>0.00354032487496479</v>
      </c>
      <c r="AV495" s="53" t="n">
        <f aca="false">AU495*$J$508</f>
        <v>20648.6828491914</v>
      </c>
      <c r="AW495" s="54" t="n">
        <f aca="false">0.35*AL495/$AM$508*$AY495</f>
        <v>0.00669901418997537</v>
      </c>
      <c r="AX495" s="53" t="n">
        <f aca="false">AW495*$J$508</f>
        <v>39071.5045359813</v>
      </c>
      <c r="AY495" s="36" t="n">
        <v>1.00519765447653</v>
      </c>
      <c r="AZ495" s="36"/>
    </row>
    <row r="496" customFormat="false" ht="13.8" hidden="false" customHeight="false" outlineLevel="0" collapsed="false">
      <c r="A496" s="60" t="s">
        <v>35</v>
      </c>
      <c r="B496" s="53"/>
      <c r="C496" s="53"/>
      <c r="D496" s="53"/>
      <c r="E496" s="53"/>
      <c r="F496" s="53"/>
      <c r="G496" s="53"/>
      <c r="H496" s="53"/>
      <c r="I496" s="54" t="n">
        <f aca="false">AO496+AQ496+AS496+AU496+AW496</f>
        <v>0.00632909873181416</v>
      </c>
      <c r="J496" s="53" t="n">
        <f aca="false">AP496+AR496+AT496+AV496+AX496</f>
        <v>36913.9999999999</v>
      </c>
      <c r="K496" s="54" t="n">
        <f aca="false">I496-DatosMinisterio!J496</f>
        <v>0</v>
      </c>
      <c r="L496" s="53" t="n">
        <f aca="false">J496-DatosMinisterio!K496</f>
        <v>0</v>
      </c>
      <c r="M496" s="54" t="n">
        <f aca="false">N496/N$508</f>
        <v>0.0107177299341268</v>
      </c>
      <c r="N496" s="53" t="n">
        <f aca="false">DatosMinisterio!L496</f>
        <v>1187697</v>
      </c>
      <c r="O496" s="53" t="n">
        <f aca="false">N496-DatosMinisterio!L496</f>
        <v>0</v>
      </c>
      <c r="P496" s="55" t="n">
        <f aca="false">N496+J496</f>
        <v>1224611</v>
      </c>
      <c r="Q496" s="53" t="n">
        <f aca="false">P496-DatosMinisterio!M496</f>
        <v>0</v>
      </c>
      <c r="S496" s="55" t="n">
        <f aca="false">B496+DatosMinisterio!B496</f>
        <v>3490</v>
      </c>
      <c r="T496" s="55" t="n">
        <f aca="false">C496+DatosMinisterio!C496</f>
        <v>53</v>
      </c>
      <c r="U496" s="55" t="n">
        <f aca="false">D496+DatosMinisterio!D496</f>
        <v>243.986988943815</v>
      </c>
      <c r="V496" s="55" t="n">
        <f aca="false">E496+DatosMinisterio!E496</f>
        <v>68.2102272727273</v>
      </c>
      <c r="W496" s="55" t="n">
        <f aca="false">F496+DatosMinisterio!F496</f>
        <v>8</v>
      </c>
      <c r="X496" s="55" t="n">
        <f aca="false">G496+DatosMinisterio!G496</f>
        <v>20</v>
      </c>
      <c r="Y496" s="55" t="n">
        <f aca="false">H496+DatosMinisterio!H496</f>
        <v>11</v>
      </c>
      <c r="Z496" s="55" t="n">
        <f aca="false">X496+0.33*Y496</f>
        <v>23.63</v>
      </c>
      <c r="AC496" s="61" t="n">
        <f aca="false">IF(T496&gt;0,S496/T496,0)</f>
        <v>65.8490566037736</v>
      </c>
      <c r="AD496" s="62" t="n">
        <f aca="false">EXP((((AC496-AC$508)/AC$509+2)/4-1.9)^3)</f>
        <v>0.00285392073127853</v>
      </c>
      <c r="AE496" s="63" t="n">
        <f aca="false">S496/U496</f>
        <v>14.304041437241</v>
      </c>
      <c r="AF496" s="62" t="n">
        <f aca="false">EXP((((AE496-AE$508)/AE$509+2)/4-1.9)^3)</f>
        <v>0.00587899788859095</v>
      </c>
      <c r="AG496" s="62" t="n">
        <f aca="false">V496/U496</f>
        <v>0.279565019298774</v>
      </c>
      <c r="AH496" s="62" t="n">
        <f aca="false">EXP((((AG496-AG$508)/AG$509+2)/4-1.9)^3)</f>
        <v>0.00192469838959832</v>
      </c>
      <c r="AI496" s="62" t="n">
        <f aca="false">W496/U496</f>
        <v>0.0327886336670282</v>
      </c>
      <c r="AJ496" s="62" t="n">
        <f aca="false">EXP((((AI496-AI$508)/AI$509+2)/4-1.9)^3)</f>
        <v>0.0249707422836392</v>
      </c>
      <c r="AK496" s="62" t="n">
        <f aca="false">Z496/U496</f>
        <v>0.0968494266939844</v>
      </c>
      <c r="AL496" s="62" t="n">
        <f aca="false">EXP((((AK496-AK$508)/AK$509+2)/4-1.9)^3)</f>
        <v>0.0293921141498374</v>
      </c>
      <c r="AM496" s="62" t="n">
        <f aca="false">0.01*AD496+0.15*AF496+0.24*AH496+0.25*AJ496+0.35*AL496</f>
        <v>0.0179022420274579</v>
      </c>
      <c r="AO496" s="54" t="n">
        <f aca="false">0.01*AD496/$AM$508*$AY496</f>
        <v>1.00896558393798E-005</v>
      </c>
      <c r="AP496" s="53" t="n">
        <f aca="false">AO496*$J$508</f>
        <v>58.8471710486505</v>
      </c>
      <c r="AQ496" s="54" t="n">
        <f aca="false">0.15*AF496/$AM$508*$AY496</f>
        <v>0.00031176618568738</v>
      </c>
      <c r="AR496" s="53" t="n">
        <f aca="false">AQ496*$J$508</f>
        <v>1818.3532073239</v>
      </c>
      <c r="AS496" s="54" t="n">
        <f aca="false">0.24*AH496/$AM$508*$AY496</f>
        <v>0.000163308342515505</v>
      </c>
      <c r="AT496" s="53" t="n">
        <f aca="false">AS496*$J$508</f>
        <v>952.483822904334</v>
      </c>
      <c r="AU496" s="54" t="n">
        <f aca="false">0.25*AJ496/$AM$508*$AY496</f>
        <v>0.00220701816394614</v>
      </c>
      <c r="AV496" s="53" t="n">
        <f aca="false">AU496*$J$508</f>
        <v>12872.2701218718</v>
      </c>
      <c r="AW496" s="54" t="n">
        <f aca="false">0.35*AL496/$AM$508*$AY496</f>
        <v>0.00363691638382575</v>
      </c>
      <c r="AX496" s="53" t="n">
        <f aca="false">AW496*$J$508</f>
        <v>21212.0456768513</v>
      </c>
      <c r="AY496" s="36" t="n">
        <v>1.00503837907104</v>
      </c>
      <c r="AZ496" s="36"/>
    </row>
    <row r="497" customFormat="false" ht="13.8" hidden="false" customHeight="false" outlineLevel="0" collapsed="false">
      <c r="A497" s="60" t="s">
        <v>36</v>
      </c>
      <c r="B497" s="53"/>
      <c r="C497" s="53"/>
      <c r="D497" s="53"/>
      <c r="E497" s="53"/>
      <c r="F497" s="53"/>
      <c r="G497" s="53"/>
      <c r="H497" s="53"/>
      <c r="I497" s="54" t="n">
        <f aca="false">AO497+AQ497+AS497+AU497+AW497</f>
        <v>0.116385360054289</v>
      </c>
      <c r="J497" s="53" t="n">
        <f aca="false">AP497+AR497+AT497+AV497+AX497</f>
        <v>678808.999999999</v>
      </c>
      <c r="K497" s="54" t="n">
        <f aca="false">I497-DatosMinisterio!J497</f>
        <v>-5.55111512312578E-016</v>
      </c>
      <c r="L497" s="53" t="n">
        <f aca="false">J497-DatosMinisterio!K497</f>
        <v>0</v>
      </c>
      <c r="M497" s="54" t="n">
        <f aca="false">N497/N$508</f>
        <v>0.0492237513111475</v>
      </c>
      <c r="N497" s="53" t="n">
        <f aca="false">DatosMinisterio!L497</f>
        <v>5454784</v>
      </c>
      <c r="O497" s="53" t="n">
        <f aca="false">N497-DatosMinisterio!L497</f>
        <v>0</v>
      </c>
      <c r="P497" s="55" t="n">
        <f aca="false">N497+J497</f>
        <v>6133593</v>
      </c>
      <c r="Q497" s="53" t="n">
        <f aca="false">P497-DatosMinisterio!M497</f>
        <v>0</v>
      </c>
      <c r="S497" s="55" t="n">
        <f aca="false">B497+DatosMinisterio!B497</f>
        <v>5342</v>
      </c>
      <c r="T497" s="55" t="n">
        <f aca="false">C497+DatosMinisterio!C497</f>
        <v>19</v>
      </c>
      <c r="U497" s="55" t="n">
        <f aca="false">D497+DatosMinisterio!D497</f>
        <v>235.068181818182</v>
      </c>
      <c r="V497" s="55" t="n">
        <f aca="false">E497+DatosMinisterio!E497</f>
        <v>202.431818181818</v>
      </c>
      <c r="W497" s="55" t="n">
        <f aca="false">F497+DatosMinisterio!F497</f>
        <v>36</v>
      </c>
      <c r="X497" s="55" t="n">
        <f aca="false">G497+DatosMinisterio!G497</f>
        <v>69</v>
      </c>
      <c r="Y497" s="55" t="n">
        <f aca="false">H497+DatosMinisterio!H497</f>
        <v>35</v>
      </c>
      <c r="Z497" s="55" t="n">
        <f aca="false">X497+0.33*Y497</f>
        <v>80.55</v>
      </c>
      <c r="AC497" s="61" t="n">
        <f aca="false">IF(T497&gt;0,S497/T497,0)</f>
        <v>281.157894736842</v>
      </c>
      <c r="AD497" s="62" t="n">
        <f aca="false">EXP((((AC497-AC$508)/AC$509+2)/4-1.9)^3)</f>
        <v>0.192294817654754</v>
      </c>
      <c r="AE497" s="63" t="n">
        <f aca="false">S497/U497</f>
        <v>22.7253214734603</v>
      </c>
      <c r="AF497" s="62" t="n">
        <f aca="false">EXP((((AE497-AE$508)/AE$509+2)/4-1.9)^3)</f>
        <v>0.146405153335069</v>
      </c>
      <c r="AG497" s="62" t="n">
        <f aca="false">V497/U497</f>
        <v>0.861162138644492</v>
      </c>
      <c r="AH497" s="62" t="n">
        <f aca="false">EXP((((AG497-AG$508)/AG$509+2)/4-1.9)^3)</f>
        <v>0.701655475592033</v>
      </c>
      <c r="AI497" s="62" t="n">
        <f aca="false">W497/U497</f>
        <v>0.15314705597989</v>
      </c>
      <c r="AJ497" s="62" t="n">
        <f aca="false">EXP((((AI497-AI$508)/AI$509+2)/4-1.9)^3)</f>
        <v>0.276219227339152</v>
      </c>
      <c r="AK497" s="62" t="n">
        <f aca="false">Z497/U497</f>
        <v>0.342666537755003</v>
      </c>
      <c r="AL497" s="62" t="n">
        <f aca="false">EXP((((AK497-AK$508)/AK$509+2)/4-1.9)^3)</f>
        <v>0.197706542348872</v>
      </c>
      <c r="AM497" s="62" t="n">
        <f aca="false">0.01*AD497+0.15*AF497+0.24*AH497+0.25*AJ497+0.35*AL497</f>
        <v>0.330533131975789</v>
      </c>
      <c r="AO497" s="54" t="n">
        <f aca="false">0.01*AD497/$AM$508*$AY497</f>
        <v>0.000677097072101135</v>
      </c>
      <c r="AP497" s="53" t="n">
        <f aca="false">AO497*$J$508</f>
        <v>3949.11856784653</v>
      </c>
      <c r="AQ497" s="54" t="n">
        <f aca="false">0.15*AF497/$AM$508*$AY497</f>
        <v>0.00773269674185954</v>
      </c>
      <c r="AR497" s="53" t="n">
        <f aca="false">AQ497*$J$508</f>
        <v>45100.3815273369</v>
      </c>
      <c r="AS497" s="54" t="n">
        <f aca="false">0.24*AH497/$AM$508*$AY497</f>
        <v>0.059295060442043</v>
      </c>
      <c r="AT497" s="53" t="n">
        <f aca="false">AS497*$J$508</f>
        <v>345834.052193743</v>
      </c>
      <c r="AU497" s="54" t="n">
        <f aca="false">0.25*AJ497/$AM$508*$AY497</f>
        <v>0.0243151677682191</v>
      </c>
      <c r="AV497" s="53" t="n">
        <f aca="false">AU497*$J$508</f>
        <v>141816.416685723</v>
      </c>
      <c r="AW497" s="54" t="n">
        <f aca="false">0.35*AL497/$AM$508*$AY497</f>
        <v>0.0243653380300666</v>
      </c>
      <c r="AX497" s="53" t="n">
        <f aca="false">AW497*$J$508</f>
        <v>142109.031025349</v>
      </c>
      <c r="AY497" s="36" t="n">
        <v>1.00099418749916</v>
      </c>
      <c r="AZ497" s="36"/>
    </row>
    <row r="498" customFormat="false" ht="13.8" hidden="false" customHeight="false" outlineLevel="0" collapsed="false">
      <c r="A498" s="60" t="s">
        <v>37</v>
      </c>
      <c r="B498" s="53"/>
      <c r="C498" s="53"/>
      <c r="D498" s="53"/>
      <c r="E498" s="53"/>
      <c r="F498" s="53"/>
      <c r="G498" s="53"/>
      <c r="H498" s="53"/>
      <c r="I498" s="54" t="n">
        <f aca="false">AO498+AQ498+AS498+AU498+AW498</f>
        <v>0.00738389136870315</v>
      </c>
      <c r="J498" s="53" t="n">
        <f aca="false">AP498+AR498+AT498+AV498+AX498</f>
        <v>43065.9999999998</v>
      </c>
      <c r="K498" s="54" t="n">
        <f aca="false">I498-DatosMinisterio!J498</f>
        <v>-3.03576608295941E-017</v>
      </c>
      <c r="L498" s="53" t="n">
        <f aca="false">J498-DatosMinisterio!K498</f>
        <v>-1.67347025126219E-010</v>
      </c>
      <c r="M498" s="54" t="n">
        <f aca="false">N498/N$508</f>
        <v>0.0102941633109493</v>
      </c>
      <c r="N498" s="53" t="n">
        <f aca="false">DatosMinisterio!L498</f>
        <v>1140759</v>
      </c>
      <c r="O498" s="53" t="n">
        <f aca="false">N498-DatosMinisterio!L498</f>
        <v>0</v>
      </c>
      <c r="P498" s="55" t="n">
        <f aca="false">N498+J498</f>
        <v>1183825</v>
      </c>
      <c r="Q498" s="53" t="n">
        <f aca="false">P498-DatosMinisterio!M498</f>
        <v>0</v>
      </c>
      <c r="S498" s="55" t="n">
        <f aca="false">B498+DatosMinisterio!B498</f>
        <v>2675</v>
      </c>
      <c r="T498" s="55" t="n">
        <f aca="false">C498+DatosMinisterio!C498</f>
        <v>21</v>
      </c>
      <c r="U498" s="55" t="n">
        <f aca="false">D498+DatosMinisterio!D498</f>
        <v>126.477272727273</v>
      </c>
      <c r="V498" s="55" t="n">
        <f aca="false">E498+DatosMinisterio!E498</f>
        <v>39.1363636363636</v>
      </c>
      <c r="W498" s="55" t="n">
        <f aca="false">F498+DatosMinisterio!F498</f>
        <v>0</v>
      </c>
      <c r="X498" s="55" t="n">
        <f aca="false">G498+DatosMinisterio!G498</f>
        <v>0</v>
      </c>
      <c r="Y498" s="55" t="n">
        <f aca="false">H498+DatosMinisterio!H498</f>
        <v>0</v>
      </c>
      <c r="Z498" s="55" t="n">
        <f aca="false">X498+0.33*Y498</f>
        <v>0</v>
      </c>
      <c r="AC498" s="61" t="n">
        <f aca="false">IF(T498&gt;0,S498/T498,0)</f>
        <v>127.380952380952</v>
      </c>
      <c r="AD498" s="62" t="n">
        <f aca="false">EXP((((AC498-AC$508)/AC$509+2)/4-1.9)^3)</f>
        <v>0.0136706175678518</v>
      </c>
      <c r="AE498" s="63" t="n">
        <f aca="false">S498/U498</f>
        <v>21.1500449236298</v>
      </c>
      <c r="AF498" s="62" t="n">
        <f aca="false">EXP((((AE498-AE$508)/AE$509+2)/4-1.9)^3)</f>
        <v>0.0934185643759617</v>
      </c>
      <c r="AG498" s="62" t="n">
        <f aca="false">V498/U498</f>
        <v>0.30943396226415</v>
      </c>
      <c r="AH498" s="62" t="n">
        <f aca="false">EXP((((AG498-AG$508)/AG$509+2)/4-1.9)^3)</f>
        <v>0.00341974314222944</v>
      </c>
      <c r="AI498" s="62" t="n">
        <f aca="false">W498/U498</f>
        <v>0</v>
      </c>
      <c r="AJ498" s="62" t="n">
        <f aca="false">EXP((((AI498-AI$508)/AI$509+2)/4-1.9)^3)</f>
        <v>0.00949253213891416</v>
      </c>
      <c r="AK498" s="62" t="n">
        <f aca="false">Z498/U498</f>
        <v>0</v>
      </c>
      <c r="AL498" s="62" t="n">
        <f aca="false">EXP((((AK498-AK$508)/AK$509+2)/4-1.9)^3)</f>
        <v>0.0103902427696829</v>
      </c>
      <c r="AM498" s="62" t="n">
        <f aca="false">0.01*AD498+0.15*AF498+0.24*AH498+0.25*AJ498+0.35*AL498</f>
        <v>0.0209799471903254</v>
      </c>
      <c r="AO498" s="54" t="n">
        <f aca="false">0.01*AD498/$AM$508*$AY498</f>
        <v>4.81137317212364E-005</v>
      </c>
      <c r="AP498" s="53" t="n">
        <f aca="false">AO498*$J$508</f>
        <v>280.619779847964</v>
      </c>
      <c r="AQ498" s="54" t="n">
        <f aca="false">0.15*AF498/$AM$508*$AY498</f>
        <v>0.00493179886189412</v>
      </c>
      <c r="AR498" s="53" t="n">
        <f aca="false">AQ498*$J$508</f>
        <v>28764.3519088817</v>
      </c>
      <c r="AS498" s="54" t="n">
        <f aca="false">0.24*AH498/$AM$508*$AY498</f>
        <v>0.000288858822859961</v>
      </c>
      <c r="AT498" s="53" t="n">
        <f aca="false">AS498*$J$508</f>
        <v>1684.74770877783</v>
      </c>
      <c r="AU498" s="54" t="n">
        <f aca="false">0.25*AJ498/$AM$508*$AY498</f>
        <v>0.000835224053375923</v>
      </c>
      <c r="AV498" s="53" t="n">
        <f aca="false">AU498*$J$508</f>
        <v>4871.38248473512</v>
      </c>
      <c r="AW498" s="54" t="n">
        <f aca="false">0.35*AL498/$AM$508*$AY498</f>
        <v>0.00127989589885191</v>
      </c>
      <c r="AX498" s="53" t="n">
        <f aca="false">AW498*$J$508</f>
        <v>7464.89811775726</v>
      </c>
      <c r="AY498" s="36" t="n">
        <v>1.00052767999826</v>
      </c>
      <c r="AZ498" s="36"/>
    </row>
    <row r="499" customFormat="false" ht="13.8" hidden="false" customHeight="false" outlineLevel="0" collapsed="false">
      <c r="A499" s="60" t="s">
        <v>38</v>
      </c>
      <c r="B499" s="53"/>
      <c r="C499" s="53"/>
      <c r="D499" s="53"/>
      <c r="E499" s="53"/>
      <c r="F499" s="53"/>
      <c r="G499" s="53"/>
      <c r="H499" s="53"/>
      <c r="I499" s="54" t="n">
        <f aca="false">AO499+AQ499+AS499+AU499+AW499</f>
        <v>0.0699719122025725</v>
      </c>
      <c r="J499" s="53" t="n">
        <f aca="false">AP499+AR499+AT499+AV499+AX499</f>
        <v>408106.000000001</v>
      </c>
      <c r="K499" s="54" t="n">
        <f aca="false">I499-DatosMinisterio!J499</f>
        <v>0</v>
      </c>
      <c r="L499" s="53" t="n">
        <f aca="false">J499-DatosMinisterio!K499</f>
        <v>0</v>
      </c>
      <c r="M499" s="54" t="n">
        <f aca="false">N499/N$508</f>
        <v>0.0324504119649693</v>
      </c>
      <c r="N499" s="53" t="n">
        <f aca="false">DatosMinisterio!L499</f>
        <v>3596028</v>
      </c>
      <c r="O499" s="53" t="n">
        <f aca="false">N499-DatosMinisterio!L499</f>
        <v>0</v>
      </c>
      <c r="P499" s="55" t="n">
        <f aca="false">N499+J499</f>
        <v>4004134</v>
      </c>
      <c r="Q499" s="53" t="n">
        <f aca="false">P499-DatosMinisterio!M499</f>
        <v>0</v>
      </c>
      <c r="S499" s="55" t="n">
        <f aca="false">B499+DatosMinisterio!B499</f>
        <v>7690</v>
      </c>
      <c r="T499" s="55" t="n">
        <f aca="false">C499+DatosMinisterio!C499</f>
        <v>43</v>
      </c>
      <c r="U499" s="55" t="n">
        <f aca="false">D499+DatosMinisterio!D499</f>
        <v>243.636363636364</v>
      </c>
      <c r="V499" s="55" t="n">
        <f aca="false">E499+DatosMinisterio!E499</f>
        <v>159.136363636364</v>
      </c>
      <c r="W499" s="55" t="n">
        <f aca="false">F499+DatosMinisterio!F499</f>
        <v>10</v>
      </c>
      <c r="X499" s="55" t="n">
        <f aca="false">G499+DatosMinisterio!G499</f>
        <v>45</v>
      </c>
      <c r="Y499" s="55" t="n">
        <f aca="false">H499+DatosMinisterio!H499</f>
        <v>25</v>
      </c>
      <c r="Z499" s="55" t="n">
        <f aca="false">X499+0.33*Y499</f>
        <v>53.25</v>
      </c>
      <c r="AC499" s="61" t="n">
        <f aca="false">IF(T499&gt;0,S499/T499,0)</f>
        <v>178.837209302326</v>
      </c>
      <c r="AD499" s="62" t="n">
        <f aca="false">EXP((((AC499-AC$508)/AC$509+2)/4-1.9)^3)</f>
        <v>0.0399549793625919</v>
      </c>
      <c r="AE499" s="63" t="n">
        <f aca="false">S499/U499</f>
        <v>31.5634328358208</v>
      </c>
      <c r="AF499" s="62" t="n">
        <f aca="false">EXP((((AE499-AE$508)/AE$509+2)/4-1.9)^3)</f>
        <v>0.669966044594393</v>
      </c>
      <c r="AG499" s="62" t="n">
        <f aca="false">V499/U499</f>
        <v>0.653171641791045</v>
      </c>
      <c r="AH499" s="62" t="n">
        <f aca="false">EXP((((AG499-AG$508)/AG$509+2)/4-1.9)^3)</f>
        <v>0.251516820207236</v>
      </c>
      <c r="AI499" s="62" t="n">
        <f aca="false">W499/U499</f>
        <v>0.0410447761194029</v>
      </c>
      <c r="AJ499" s="62" t="n">
        <f aca="false">EXP((((AI499-AI$508)/AI$509+2)/4-1.9)^3)</f>
        <v>0.0311268808359526</v>
      </c>
      <c r="AK499" s="62" t="n">
        <f aca="false">Z499/U499</f>
        <v>0.218563432835821</v>
      </c>
      <c r="AL499" s="62" t="n">
        <f aca="false">EXP((((AK499-AK$508)/AK$509+2)/4-1.9)^3)</f>
        <v>0.0853410261927782</v>
      </c>
      <c r="AM499" s="62" t="n">
        <f aca="false">0.01*AD499+0.15*AF499+0.24*AH499+0.25*AJ499+0.35*AL499</f>
        <v>0.198909572708982</v>
      </c>
      <c r="AO499" s="54" t="n">
        <f aca="false">0.01*AD499/$AM$508*$AY499</f>
        <v>0.000140552627505022</v>
      </c>
      <c r="AP499" s="53" t="n">
        <f aca="false">AO499*$J$508</f>
        <v>819.762799028608</v>
      </c>
      <c r="AQ499" s="54" t="n">
        <f aca="false">0.15*AF499/$AM$508*$AY499</f>
        <v>0.035351847032257</v>
      </c>
      <c r="AR499" s="53" t="n">
        <f aca="false">AQ499*$J$508</f>
        <v>206187.031778959</v>
      </c>
      <c r="AS499" s="54" t="n">
        <f aca="false">0.24*AH499/$AM$508*$AY499</f>
        <v>0.0212347099695514</v>
      </c>
      <c r="AT499" s="53" t="n">
        <f aca="false">AS499*$J$508</f>
        <v>123849.874528871</v>
      </c>
      <c r="AU499" s="54" t="n">
        <f aca="false">0.25*AJ499/$AM$508*$AY499</f>
        <v>0.00273743408038458</v>
      </c>
      <c r="AV499" s="53" t="n">
        <f aca="false">AU499*$J$508</f>
        <v>15965.8817037211</v>
      </c>
      <c r="AW499" s="54" t="n">
        <f aca="false">0.35*AL499/$AM$508*$AY499</f>
        <v>0.0105073684928745</v>
      </c>
      <c r="AX499" s="53" t="n">
        <f aca="false">AW499*$J$508</f>
        <v>61283.4491894219</v>
      </c>
      <c r="AY499" s="36" t="n">
        <v>1.00003743629218</v>
      </c>
      <c r="AZ499" s="36"/>
    </row>
    <row r="500" customFormat="false" ht="13.8" hidden="false" customHeight="false" outlineLevel="0" collapsed="false">
      <c r="A500" s="60" t="s">
        <v>39</v>
      </c>
      <c r="B500" s="53"/>
      <c r="C500" s="53"/>
      <c r="D500" s="53"/>
      <c r="E500" s="53"/>
      <c r="F500" s="53"/>
      <c r="G500" s="53"/>
      <c r="H500" s="53"/>
      <c r="I500" s="54" t="n">
        <f aca="false">AO500+AQ500+AS500+AU500+AW500</f>
        <v>0.0105484407346103</v>
      </c>
      <c r="J500" s="53" t="n">
        <f aca="false">AP500+AR500+AT500+AV500+AX500</f>
        <v>61523.0000000001</v>
      </c>
      <c r="K500" s="54" t="n">
        <f aca="false">I500-DatosMinisterio!J500</f>
        <v>0</v>
      </c>
      <c r="L500" s="53" t="n">
        <f aca="false">J500-DatosMinisterio!K500</f>
        <v>0</v>
      </c>
      <c r="M500" s="54" t="n">
        <f aca="false">N500/N$508</f>
        <v>0.0141429092201289</v>
      </c>
      <c r="N500" s="53" t="n">
        <f aca="false">DatosMinisterio!L500</f>
        <v>1567262</v>
      </c>
      <c r="O500" s="53" t="n">
        <f aca="false">N500-DatosMinisterio!L500</f>
        <v>0</v>
      </c>
      <c r="P500" s="55" t="n">
        <f aca="false">N500+J500</f>
        <v>1628785</v>
      </c>
      <c r="Q500" s="53" t="n">
        <f aca="false">P500-DatosMinisterio!M500</f>
        <v>0</v>
      </c>
      <c r="S500" s="55" t="n">
        <f aca="false">B500+DatosMinisterio!B500</f>
        <v>5388</v>
      </c>
      <c r="T500" s="55" t="n">
        <f aca="false">C500+DatosMinisterio!C500</f>
        <v>51</v>
      </c>
      <c r="U500" s="55" t="n">
        <f aca="false">D500+DatosMinisterio!D500</f>
        <v>257.318181818182</v>
      </c>
      <c r="V500" s="55" t="n">
        <f aca="false">E500+DatosMinisterio!E500</f>
        <v>87.6590909090909</v>
      </c>
      <c r="W500" s="55" t="n">
        <f aca="false">F500+DatosMinisterio!F500</f>
        <v>13</v>
      </c>
      <c r="X500" s="55" t="n">
        <f aca="false">G500+DatosMinisterio!G500</f>
        <v>7</v>
      </c>
      <c r="Y500" s="55" t="n">
        <f aca="false">H500+DatosMinisterio!H500</f>
        <v>3</v>
      </c>
      <c r="Z500" s="55" t="n">
        <f aca="false">X500+0.33*Y500</f>
        <v>7.99</v>
      </c>
      <c r="AC500" s="61" t="n">
        <f aca="false">IF(T500&gt;0,S500/T500,0)</f>
        <v>105.647058823529</v>
      </c>
      <c r="AD500" s="62" t="n">
        <f aca="false">EXP((((AC500-AC$508)/AC$509+2)/4-1.9)^3)</f>
        <v>0.00815622324063409</v>
      </c>
      <c r="AE500" s="63" t="n">
        <f aca="false">S500/U500</f>
        <v>20.9390567037626</v>
      </c>
      <c r="AF500" s="62" t="n">
        <f aca="false">EXP((((AE500-AE$508)/AE$509+2)/4-1.9)^3)</f>
        <v>0.0875375217977967</v>
      </c>
      <c r="AG500" s="62" t="n">
        <f aca="false">V500/U500</f>
        <v>0.34066419360537</v>
      </c>
      <c r="AH500" s="62" t="n">
        <f aca="false">EXP((((AG500-AG$508)/AG$509+2)/4-1.9)^3)</f>
        <v>0.00599966891420487</v>
      </c>
      <c r="AI500" s="62" t="n">
        <f aca="false">W500/U500</f>
        <v>0.0505211093446387</v>
      </c>
      <c r="AJ500" s="62" t="n">
        <f aca="false">EXP((((AI500-AI$508)/AI$509+2)/4-1.9)^3)</f>
        <v>0.0396457233095609</v>
      </c>
      <c r="AK500" s="62" t="n">
        <f aca="false">Z500/U500</f>
        <v>0.031051051051051</v>
      </c>
      <c r="AL500" s="62" t="n">
        <f aca="false">EXP((((AK500-AK$508)/AK$509+2)/4-1.9)^3)</f>
        <v>0.0147883822635952</v>
      </c>
      <c r="AM500" s="62" t="n">
        <f aca="false">0.01*AD500+0.15*AF500+0.24*AH500+0.25*AJ500+0.35*AL500</f>
        <v>0.0297394756611336</v>
      </c>
      <c r="AO500" s="54" t="n">
        <f aca="false">0.01*AD500/$AM$508*$AY500</f>
        <v>2.89297089338126E-005</v>
      </c>
      <c r="AP500" s="53" t="n">
        <f aca="false">AO500*$J$508</f>
        <v>168.730386558001</v>
      </c>
      <c r="AQ500" s="54" t="n">
        <f aca="false">0.15*AF500/$AM$508*$AY500</f>
        <v>0.00465736705276961</v>
      </c>
      <c r="AR500" s="53" t="n">
        <f aca="false">AQ500*$J$508</f>
        <v>27163.7486901168</v>
      </c>
      <c r="AS500" s="54" t="n">
        <f aca="false">0.24*AH500/$AM$508*$AY500</f>
        <v>0.000510732490564924</v>
      </c>
      <c r="AT500" s="53" t="n">
        <f aca="false">AS500*$J$508</f>
        <v>2978.80945701562</v>
      </c>
      <c r="AU500" s="54" t="n">
        <f aca="false">0.25*AJ500/$AM$508*$AY500</f>
        <v>0.00351553409579953</v>
      </c>
      <c r="AV500" s="53" t="n">
        <f aca="false">AU500*$J$508</f>
        <v>20504.0924642276</v>
      </c>
      <c r="AW500" s="54" t="n">
        <f aca="false">0.35*AL500/$AM$508*$AY500</f>
        <v>0.00183587738654241</v>
      </c>
      <c r="AX500" s="53" t="n">
        <f aca="false">AW500*$J$508</f>
        <v>10707.619002082</v>
      </c>
      <c r="AY500" s="36" t="n">
        <v>1.00833109450277</v>
      </c>
      <c r="AZ500" s="36"/>
    </row>
    <row r="501" customFormat="false" ht="13.8" hidden="false" customHeight="false" outlineLevel="0" collapsed="false">
      <c r="A501" s="60" t="s">
        <v>40</v>
      </c>
      <c r="B501" s="53"/>
      <c r="C501" s="53"/>
      <c r="D501" s="53"/>
      <c r="E501" s="53"/>
      <c r="F501" s="53"/>
      <c r="G501" s="53"/>
      <c r="H501" s="53"/>
      <c r="I501" s="54" t="n">
        <f aca="false">AO501+AQ501+AS501+AU501+AW501</f>
        <v>0.0119550595241157</v>
      </c>
      <c r="J501" s="53" t="n">
        <f aca="false">AP501+AR501+AT501+AV501+AX501</f>
        <v>69727</v>
      </c>
      <c r="K501" s="54" t="n">
        <f aca="false">I501-DatosMinisterio!J501</f>
        <v>0</v>
      </c>
      <c r="L501" s="53" t="n">
        <f aca="false">J501-DatosMinisterio!K501</f>
        <v>0</v>
      </c>
      <c r="M501" s="54" t="n">
        <f aca="false">N501/N$508</f>
        <v>0.0282267566236338</v>
      </c>
      <c r="N501" s="53" t="n">
        <f aca="false">DatosMinisterio!L501</f>
        <v>3127979</v>
      </c>
      <c r="O501" s="53" t="n">
        <f aca="false">N501-DatosMinisterio!L501</f>
        <v>0</v>
      </c>
      <c r="P501" s="55" t="n">
        <f aca="false">N501+J501</f>
        <v>3197706</v>
      </c>
      <c r="Q501" s="53" t="n">
        <f aca="false">P501-DatosMinisterio!M501</f>
        <v>0</v>
      </c>
      <c r="S501" s="55" t="n">
        <f aca="false">B501+DatosMinisterio!B501</f>
        <v>6564</v>
      </c>
      <c r="T501" s="55" t="n">
        <f aca="false">C501+DatosMinisterio!C501</f>
        <v>31</v>
      </c>
      <c r="U501" s="55" t="n">
        <f aca="false">D501+DatosMinisterio!D501</f>
        <v>337.727272727273</v>
      </c>
      <c r="V501" s="55" t="n">
        <f aca="false">E501+DatosMinisterio!E501</f>
        <v>174.727272727273</v>
      </c>
      <c r="W501" s="55" t="n">
        <f aca="false">F501+DatosMinisterio!F501</f>
        <v>3</v>
      </c>
      <c r="X501" s="55" t="n">
        <f aca="false">G501+DatosMinisterio!G501</f>
        <v>6</v>
      </c>
      <c r="Y501" s="55" t="n">
        <f aca="false">H501+DatosMinisterio!H501</f>
        <v>5</v>
      </c>
      <c r="Z501" s="55" t="n">
        <f aca="false">X501+0.33*Y501</f>
        <v>7.65</v>
      </c>
      <c r="AC501" s="61" t="n">
        <f aca="false">IF(T501&gt;0,S501/T501,0)</f>
        <v>211.741935483871</v>
      </c>
      <c r="AD501" s="62" t="n">
        <f aca="false">EXP((((AC501-AC$508)/AC$509+2)/4-1.9)^3)</f>
        <v>0.0715154787949478</v>
      </c>
      <c r="AE501" s="63" t="n">
        <f aca="false">S501/U501</f>
        <v>19.435800807537</v>
      </c>
      <c r="AF501" s="62" t="n">
        <f aca="false">EXP((((AE501-AE$508)/AE$509+2)/4-1.9)^3)</f>
        <v>0.0532003518320497</v>
      </c>
      <c r="AG501" s="62" t="n">
        <f aca="false">V501/U501</f>
        <v>0.517362045760431</v>
      </c>
      <c r="AH501" s="62" t="n">
        <f aca="false">EXP((((AG501-AG$508)/AG$509+2)/4-1.9)^3)</f>
        <v>0.0728937230397362</v>
      </c>
      <c r="AI501" s="62" t="n">
        <f aca="false">W501/U501</f>
        <v>0.0088829071332436</v>
      </c>
      <c r="AJ501" s="62" t="n">
        <f aca="false">EXP((((AI501-AI$508)/AI$509+2)/4-1.9)^3)</f>
        <v>0.0125212869017802</v>
      </c>
      <c r="AK501" s="62" t="n">
        <f aca="false">Z501/U501</f>
        <v>0.0226514131897712</v>
      </c>
      <c r="AL501" s="62" t="n">
        <f aca="false">EXP((((AK501-AK$508)/AK$509+2)/4-1.9)^3)</f>
        <v>0.0134667287378699</v>
      </c>
      <c r="AM501" s="62" t="n">
        <f aca="false">0.01*AD501+0.15*AF501+0.24*AH501+0.25*AJ501+0.35*AL501</f>
        <v>0.0340333778759931</v>
      </c>
      <c r="AO501" s="54" t="n">
        <f aca="false">0.01*AD501/$AM$508*$AY501</f>
        <v>0.000251215676858313</v>
      </c>
      <c r="AP501" s="53" t="n">
        <f aca="false">AO501*$J$508</f>
        <v>1465.19684531602</v>
      </c>
      <c r="AQ501" s="54" t="n">
        <f aca="false">0.15*AF501/$AM$508*$AY501</f>
        <v>0.00280318945348365</v>
      </c>
      <c r="AR501" s="53" t="n">
        <f aca="false">AQ501*$J$508</f>
        <v>16349.3950514238</v>
      </c>
      <c r="AS501" s="54" t="n">
        <f aca="false">0.24*AH501/$AM$508*$AY501</f>
        <v>0.0061453703553005</v>
      </c>
      <c r="AT501" s="53" t="n">
        <f aca="false">AS501*$J$508</f>
        <v>35842.4178398839</v>
      </c>
      <c r="AU501" s="54" t="n">
        <f aca="false">0.25*AJ501/$AM$508*$AY501</f>
        <v>0.00109960235782902</v>
      </c>
      <c r="AV501" s="53" t="n">
        <f aca="false">AU501*$J$508</f>
        <v>6413.34938146329</v>
      </c>
      <c r="AW501" s="54" t="n">
        <f aca="false">0.35*AL501/$AM$508*$AY501</f>
        <v>0.00165568168064422</v>
      </c>
      <c r="AX501" s="53" t="n">
        <f aca="false">AW501*$J$508</f>
        <v>9656.64088191303</v>
      </c>
      <c r="AY501" s="36" t="n">
        <v>0.998607646107983</v>
      </c>
      <c r="AZ501" s="36"/>
    </row>
    <row r="502" customFormat="false" ht="13.8" hidden="false" customHeight="false" outlineLevel="0" collapsed="false">
      <c r="A502" s="60" t="s">
        <v>41</v>
      </c>
      <c r="B502" s="53"/>
      <c r="C502" s="53"/>
      <c r="D502" s="53"/>
      <c r="E502" s="53"/>
      <c r="F502" s="53"/>
      <c r="G502" s="53"/>
      <c r="H502" s="53"/>
      <c r="I502" s="54" t="n">
        <f aca="false">AO502+AQ502+AS502+AU502+AW502</f>
        <v>0.00562596079230152</v>
      </c>
      <c r="J502" s="53" t="n">
        <f aca="false">AP502+AR502+AT502+AV502+AX502</f>
        <v>32813</v>
      </c>
      <c r="K502" s="54" t="n">
        <f aca="false">I502-DatosMinisterio!J502</f>
        <v>0</v>
      </c>
      <c r="L502" s="53" t="n">
        <f aca="false">J502-DatosMinisterio!K502</f>
        <v>0</v>
      </c>
      <c r="M502" s="54" t="n">
        <f aca="false">N502/N$508</f>
        <v>0.0115485298133176</v>
      </c>
      <c r="N502" s="53" t="n">
        <f aca="false">DatosMinisterio!L502</f>
        <v>1279763</v>
      </c>
      <c r="O502" s="53" t="n">
        <f aca="false">N502-DatosMinisterio!L502</f>
        <v>0</v>
      </c>
      <c r="P502" s="55" t="n">
        <f aca="false">N502+J502</f>
        <v>1312576</v>
      </c>
      <c r="Q502" s="53" t="n">
        <f aca="false">P502-DatosMinisterio!M502</f>
        <v>0</v>
      </c>
      <c r="S502" s="55" t="n">
        <f aca="false">B502+DatosMinisterio!B502</f>
        <v>6917</v>
      </c>
      <c r="T502" s="55" t="n">
        <f aca="false">C502+DatosMinisterio!C502</f>
        <v>56</v>
      </c>
      <c r="U502" s="55" t="n">
        <f aca="false">D502+DatosMinisterio!D502</f>
        <v>384.068181818182</v>
      </c>
      <c r="V502" s="55" t="n">
        <f aca="false">E502+DatosMinisterio!E502</f>
        <v>157.840909090909</v>
      </c>
      <c r="W502" s="55" t="n">
        <f aca="false">F502+DatosMinisterio!F502</f>
        <v>2</v>
      </c>
      <c r="X502" s="55" t="n">
        <f aca="false">G502+DatosMinisterio!G502</f>
        <v>4</v>
      </c>
      <c r="Y502" s="55" t="n">
        <f aca="false">H502+DatosMinisterio!H502</f>
        <v>2</v>
      </c>
      <c r="Z502" s="55" t="n">
        <f aca="false">X502+0.33*Y502</f>
        <v>4.66</v>
      </c>
      <c r="AC502" s="61" t="n">
        <f aca="false">IF(T502&gt;0,S502/T502,0)</f>
        <v>123.517857142857</v>
      </c>
      <c r="AD502" s="62" t="n">
        <f aca="false">EXP((((AC502-AC$508)/AC$509+2)/4-1.9)^3)</f>
        <v>0.0125070875250113</v>
      </c>
      <c r="AE502" s="63" t="n">
        <f aca="false">S502/U502</f>
        <v>18.0098230664536</v>
      </c>
      <c r="AF502" s="62" t="n">
        <f aca="false">EXP((((AE502-AE$508)/AE$509+2)/4-1.9)^3)</f>
        <v>0.0312778590704471</v>
      </c>
      <c r="AG502" s="62" t="n">
        <f aca="false">V502/U502</f>
        <v>0.410971063376531</v>
      </c>
      <c r="AH502" s="62" t="n">
        <f aca="false">EXP((((AG502-AG$508)/AG$509+2)/4-1.9)^3)</f>
        <v>0.0185194569690477</v>
      </c>
      <c r="AI502" s="62" t="n">
        <f aca="false">W502/U502</f>
        <v>0.00520740872240961</v>
      </c>
      <c r="AJ502" s="62" t="n">
        <f aca="false">EXP((((AI502-AI$508)/AI$509+2)/4-1.9)^3)</f>
        <v>0.0111810248777407</v>
      </c>
      <c r="AK502" s="62" t="n">
        <f aca="false">Z502/U502</f>
        <v>0.0121332623232144</v>
      </c>
      <c r="AL502" s="62" t="n">
        <f aca="false">EXP((((AK502-AK$508)/AK$509+2)/4-1.9)^3)</f>
        <v>0.011953783710758</v>
      </c>
      <c r="AM502" s="62" t="n">
        <f aca="false">0.01*AD502+0.15*AF502+0.24*AH502+0.25*AJ502+0.35*AL502</f>
        <v>0.0162404999265891</v>
      </c>
      <c r="AO502" s="54" t="n">
        <f aca="false">0.01*AD502/$AM$508*$AY502</f>
        <v>4.33264889379397E-005</v>
      </c>
      <c r="AP502" s="53" t="n">
        <f aca="false">AO502*$J$508</f>
        <v>252.698540570352</v>
      </c>
      <c r="AQ502" s="54" t="n">
        <f aca="false">0.15*AF502/$AM$508*$AY502</f>
        <v>0.00162527024653999</v>
      </c>
      <c r="AR502" s="53" t="n">
        <f aca="false">AQ502*$J$508</f>
        <v>9479.26844294625</v>
      </c>
      <c r="AS502" s="54" t="n">
        <f aca="false">0.24*AH502/$AM$508*$AY502</f>
        <v>0.0015397024368492</v>
      </c>
      <c r="AT502" s="53" t="n">
        <f aca="false">AS502*$J$508</f>
        <v>8980.20052494266</v>
      </c>
      <c r="AU502" s="54" t="n">
        <f aca="false">0.25*AJ502/$AM$508*$AY502</f>
        <v>0.000968320061947876</v>
      </c>
      <c r="AV502" s="53" t="n">
        <f aca="false">AU502*$J$508</f>
        <v>5647.6551056264</v>
      </c>
      <c r="AW502" s="54" t="n">
        <f aca="false">0.35*AL502/$AM$508*$AY502</f>
        <v>0.00144934155802651</v>
      </c>
      <c r="AX502" s="53" t="n">
        <f aca="false">AW502*$J$508</f>
        <v>8453.17738591431</v>
      </c>
      <c r="AY502" s="36" t="n">
        <v>0.984794257142933</v>
      </c>
      <c r="AZ502" s="36"/>
    </row>
    <row r="503" customFormat="false" ht="13.8" hidden="false" customHeight="false" outlineLevel="0" collapsed="false">
      <c r="A503" s="60" t="s">
        <v>42</v>
      </c>
      <c r="B503" s="53"/>
      <c r="C503" s="53"/>
      <c r="D503" s="53"/>
      <c r="E503" s="53"/>
      <c r="F503" s="53"/>
      <c r="G503" s="53"/>
      <c r="H503" s="53"/>
      <c r="I503" s="54" t="n">
        <f aca="false">AO503+AQ503+AS503+AU503+AW503</f>
        <v>0.00808720076345589</v>
      </c>
      <c r="J503" s="53" t="n">
        <f aca="false">AP503+AR503+AT503+AV503+AX503</f>
        <v>47168</v>
      </c>
      <c r="K503" s="54" t="n">
        <f aca="false">I503-DatosMinisterio!J503</f>
        <v>0</v>
      </c>
      <c r="L503" s="53" t="n">
        <f aca="false">J503-DatosMinisterio!K503</f>
        <v>0</v>
      </c>
      <c r="M503" s="54" t="n">
        <f aca="false">N503/N$508</f>
        <v>0.0143501264080795</v>
      </c>
      <c r="N503" s="53" t="n">
        <f aca="false">DatosMinisterio!L503</f>
        <v>1590225</v>
      </c>
      <c r="O503" s="53" t="n">
        <f aca="false">N503-DatosMinisterio!L503</f>
        <v>0</v>
      </c>
      <c r="P503" s="55" t="n">
        <f aca="false">N503+J503</f>
        <v>1637393</v>
      </c>
      <c r="Q503" s="53" t="n">
        <f aca="false">P503-DatosMinisterio!M503</f>
        <v>0</v>
      </c>
      <c r="S503" s="55" t="n">
        <f aca="false">B503+DatosMinisterio!B503</f>
        <v>7342</v>
      </c>
      <c r="T503" s="55" t="n">
        <f aca="false">C503+DatosMinisterio!C503</f>
        <v>34</v>
      </c>
      <c r="U503" s="55" t="n">
        <f aca="false">D503+DatosMinisterio!D503</f>
        <v>375.045454545455</v>
      </c>
      <c r="V503" s="55" t="n">
        <f aca="false">E503+DatosMinisterio!E503</f>
        <v>164.045454545455</v>
      </c>
      <c r="W503" s="55" t="n">
        <f aca="false">F503+DatosMinisterio!F503</f>
        <v>3</v>
      </c>
      <c r="X503" s="55" t="n">
        <f aca="false">G503+DatosMinisterio!G503</f>
        <v>7</v>
      </c>
      <c r="Y503" s="55" t="n">
        <f aca="false">H503+DatosMinisterio!H503</f>
        <v>1</v>
      </c>
      <c r="Z503" s="55" t="n">
        <f aca="false">X503+0.33*Y503</f>
        <v>7.33</v>
      </c>
      <c r="AC503" s="61" t="n">
        <f aca="false">IF(T503&gt;0,S503/T503,0)</f>
        <v>215.941176470588</v>
      </c>
      <c r="AD503" s="62" t="n">
        <f aca="false">EXP((((AC503-AC$508)/AC$509+2)/4-1.9)^3)</f>
        <v>0.076609475549155</v>
      </c>
      <c r="AE503" s="63" t="n">
        <f aca="false">S503/U503</f>
        <v>19.5762937825718</v>
      </c>
      <c r="AF503" s="62" t="n">
        <f aca="false">EXP((((AE503-AE$508)/AE$509+2)/4-1.9)^3)</f>
        <v>0.055882126778132</v>
      </c>
      <c r="AG503" s="62" t="n">
        <f aca="false">V503/U503</f>
        <v>0.437401527087626</v>
      </c>
      <c r="AH503" s="62" t="n">
        <f aca="false">EXP((((AG503-AG$508)/AG$509+2)/4-1.9)^3)</f>
        <v>0.0269882594973672</v>
      </c>
      <c r="AI503" s="62" t="n">
        <f aca="false">W503/U503</f>
        <v>0.00799903042055507</v>
      </c>
      <c r="AJ503" s="62" t="n">
        <f aca="false">EXP((((AI503-AI$508)/AI$509+2)/4-1.9)^3)</f>
        <v>0.0121871350727487</v>
      </c>
      <c r="AK503" s="62" t="n">
        <f aca="false">Z503/U503</f>
        <v>0.0195442976608896</v>
      </c>
      <c r="AL503" s="62" t="n">
        <f aca="false">EXP((((AK503-AK$508)/AK$509+2)/4-1.9)^3)</f>
        <v>0.0130038169892789</v>
      </c>
      <c r="AM503" s="62" t="n">
        <f aca="false">0.01*AD503+0.15*AF503+0.24*AH503+0.25*AJ503+0.35*AL503</f>
        <v>0.0232237157660143</v>
      </c>
      <c r="AO503" s="54" t="n">
        <f aca="false">0.01*AD503/$AM$508*$AY503</f>
        <v>0.000266777381962169</v>
      </c>
      <c r="AP503" s="53" t="n">
        <f aca="false">AO503*$J$508</f>
        <v>1555.95933876808</v>
      </c>
      <c r="AQ503" s="54" t="n">
        <f aca="false">0.15*AF503/$AM$508*$AY503</f>
        <v>0.00291897719704057</v>
      </c>
      <c r="AR503" s="53" t="n">
        <f aca="false">AQ503*$J$508</f>
        <v>17024.7184974265</v>
      </c>
      <c r="AS503" s="54" t="n">
        <f aca="false">0.24*AH503/$AM$508*$AY503</f>
        <v>0.00225555092055533</v>
      </c>
      <c r="AT503" s="53" t="n">
        <f aca="false">AS503*$J$508</f>
        <v>13155.3338333709</v>
      </c>
      <c r="AU503" s="54" t="n">
        <f aca="false">0.25*AJ503/$AM$508*$AY503</f>
        <v>0.00106098232791096</v>
      </c>
      <c r="AV503" s="53" t="n">
        <f aca="false">AU503*$J$508</f>
        <v>6188.10091484842</v>
      </c>
      <c r="AW503" s="54" t="n">
        <f aca="false">0.35*AL503/$AM$508*$AY503</f>
        <v>0.00158491293598686</v>
      </c>
      <c r="AX503" s="53" t="n">
        <f aca="false">AW503*$J$508</f>
        <v>9243.88741558607</v>
      </c>
      <c r="AY503" s="36" t="n">
        <v>0.989953321153134</v>
      </c>
      <c r="AZ503" s="36"/>
    </row>
    <row r="504" customFormat="false" ht="13.8" hidden="false" customHeight="false" outlineLevel="0" collapsed="false">
      <c r="A504" s="60" t="s">
        <v>43</v>
      </c>
      <c r="B504" s="53"/>
      <c r="C504" s="53"/>
      <c r="D504" s="53"/>
      <c r="E504" s="53"/>
      <c r="F504" s="53"/>
      <c r="G504" s="53"/>
      <c r="H504" s="53"/>
      <c r="I504" s="54" t="n">
        <f aca="false">AO504+AQ504+AS504+AU504+AW504</f>
        <v>0.0140646447978937</v>
      </c>
      <c r="J504" s="53" t="n">
        <f aca="false">AP504+AR504+AT504+AV504+AX504</f>
        <v>82030.9999999999</v>
      </c>
      <c r="K504" s="54" t="n">
        <f aca="false">I504-DatosMinisterio!J504</f>
        <v>0</v>
      </c>
      <c r="L504" s="53" t="n">
        <f aca="false">J504-DatosMinisterio!K504</f>
        <v>0</v>
      </c>
      <c r="M504" s="54" t="n">
        <f aca="false">N504/N$508</f>
        <v>0.0134015999498701</v>
      </c>
      <c r="N504" s="53" t="n">
        <f aca="false">DatosMinisterio!L504</f>
        <v>1485113</v>
      </c>
      <c r="O504" s="53" t="n">
        <f aca="false">N504-DatosMinisterio!L504</f>
        <v>0</v>
      </c>
      <c r="P504" s="55" t="n">
        <f aca="false">N504+J504</f>
        <v>1567144</v>
      </c>
      <c r="Q504" s="53" t="n">
        <f aca="false">P504-DatosMinisterio!M504</f>
        <v>0</v>
      </c>
      <c r="S504" s="55" t="n">
        <f aca="false">B504+DatosMinisterio!B504</f>
        <v>4325</v>
      </c>
      <c r="T504" s="55" t="n">
        <f aca="false">C504+DatosMinisterio!C504</f>
        <v>34</v>
      </c>
      <c r="U504" s="55" t="n">
        <f aca="false">D504+DatosMinisterio!D504</f>
        <v>232.272727272727</v>
      </c>
      <c r="V504" s="55" t="n">
        <f aca="false">E504+DatosMinisterio!E504</f>
        <v>115</v>
      </c>
      <c r="W504" s="55" t="n">
        <f aca="false">F504+DatosMinisterio!F504</f>
        <v>14</v>
      </c>
      <c r="X504" s="55" t="n">
        <f aca="false">G504+DatosMinisterio!G504</f>
        <v>15</v>
      </c>
      <c r="Y504" s="55" t="n">
        <f aca="false">H504+DatosMinisterio!H504</f>
        <v>7</v>
      </c>
      <c r="Z504" s="55" t="n">
        <f aca="false">X504+0.33*Y504</f>
        <v>17.31</v>
      </c>
      <c r="AC504" s="61" t="n">
        <f aca="false">IF(T504&gt;0,S504/T504,0)</f>
        <v>127.205882352941</v>
      </c>
      <c r="AD504" s="62" t="n">
        <f aca="false">EXP((((AC504-AC$508)/AC$509+2)/4-1.9)^3)</f>
        <v>0.0136159768533476</v>
      </c>
      <c r="AE504" s="63" t="n">
        <f aca="false">S504/U504</f>
        <v>18.6203522504893</v>
      </c>
      <c r="AF504" s="62" t="n">
        <f aca="false">EXP((((AE504-AE$508)/AE$509+2)/4-1.9)^3)</f>
        <v>0.0395490831491131</v>
      </c>
      <c r="AG504" s="62" t="n">
        <f aca="false">V504/U504</f>
        <v>0.495107632093934</v>
      </c>
      <c r="AH504" s="62" t="n">
        <f aca="false">EXP((((AG504-AG$508)/AG$509+2)/4-1.9)^3)</f>
        <v>0.0564668798721141</v>
      </c>
      <c r="AI504" s="62" t="n">
        <f aca="false">W504/U504</f>
        <v>0.0602739726027398</v>
      </c>
      <c r="AJ504" s="62" t="n">
        <f aca="false">EXP((((AI504-AI$508)/AI$509+2)/4-1.9)^3)</f>
        <v>0.050246133879072</v>
      </c>
      <c r="AK504" s="62" t="n">
        <f aca="false">Z504/U504</f>
        <v>0.0745244618395304</v>
      </c>
      <c r="AL504" s="62" t="n">
        <f aca="false">EXP((((AK504-AK$508)/AK$509+2)/4-1.9)^3)</f>
        <v>0.0234945742175654</v>
      </c>
      <c r="AM504" s="62" t="n">
        <f aca="false">0.01*AD504+0.15*AF504+0.24*AH504+0.25*AJ504+0.35*AL504</f>
        <v>0.0404052078561237</v>
      </c>
      <c r="AO504" s="54" t="n">
        <f aca="false">0.01*AD504/$AM$508*$AY504</f>
        <v>4.73958403334019E-005</v>
      </c>
      <c r="AP504" s="53" t="n">
        <f aca="false">AO504*$J$508</f>
        <v>276.432731452382</v>
      </c>
      <c r="AQ504" s="54" t="n">
        <f aca="false">0.15*AF504/$AM$508*$AY504</f>
        <v>0.00206499546502272</v>
      </c>
      <c r="AR504" s="53" t="n">
        <f aca="false">AQ504*$J$508</f>
        <v>12043.9332400806</v>
      </c>
      <c r="AS504" s="54" t="n">
        <f aca="false">0.24*AH504/$AM$508*$AY504</f>
        <v>0.00471733214831861</v>
      </c>
      <c r="AT504" s="53" t="n">
        <f aca="false">AS504*$J$508</f>
        <v>27513.4906724893</v>
      </c>
      <c r="AU504" s="54" t="n">
        <f aca="false">0.25*AJ504/$AM$508*$AY504</f>
        <v>0.00437254294046067</v>
      </c>
      <c r="AV504" s="53" t="n">
        <f aca="false">AU504*$J$508</f>
        <v>25502.5331320593</v>
      </c>
      <c r="AW504" s="54" t="n">
        <f aca="false">0.35*AL504/$AM$508*$AY504</f>
        <v>0.00286237840375829</v>
      </c>
      <c r="AX504" s="53" t="n">
        <f aca="false">AW504*$J$508</f>
        <v>16694.6102239183</v>
      </c>
      <c r="AY504" s="36" t="n">
        <v>0.989554283988327</v>
      </c>
      <c r="AZ504" s="36"/>
    </row>
    <row r="505" customFormat="false" ht="13.8" hidden="false" customHeight="false" outlineLevel="0" collapsed="false">
      <c r="A505" s="60" t="s">
        <v>44</v>
      </c>
      <c r="B505" s="53"/>
      <c r="C505" s="53"/>
      <c r="D505" s="53"/>
      <c r="E505" s="53"/>
      <c r="F505" s="53"/>
      <c r="G505" s="53"/>
      <c r="H505" s="53"/>
      <c r="I505" s="54" t="n">
        <f aca="false">AO505+AQ505+AS505+AU505+AW505</f>
        <v>0.0133615068583811</v>
      </c>
      <c r="J505" s="53" t="n">
        <f aca="false">AP505+AR505+AT505+AV505+AX505</f>
        <v>77930.0000000002</v>
      </c>
      <c r="K505" s="54" t="n">
        <f aca="false">I505-DatosMinisterio!J505</f>
        <v>0</v>
      </c>
      <c r="L505" s="53" t="n">
        <f aca="false">J505-DatosMinisterio!K505</f>
        <v>0</v>
      </c>
      <c r="M505" s="54" t="n">
        <f aca="false">N505/N$508</f>
        <v>0.00676664329731808</v>
      </c>
      <c r="N505" s="53" t="n">
        <f aca="false">DatosMinisterio!L505</f>
        <v>749853</v>
      </c>
      <c r="O505" s="53" t="n">
        <f aca="false">N505-DatosMinisterio!L505</f>
        <v>0</v>
      </c>
      <c r="P505" s="55" t="n">
        <f aca="false">N505+J505</f>
        <v>827783</v>
      </c>
      <c r="Q505" s="53" t="n">
        <f aca="false">P505-DatosMinisterio!M505</f>
        <v>0</v>
      </c>
      <c r="S505" s="55" t="n">
        <f aca="false">B505+DatosMinisterio!B505</f>
        <v>3889</v>
      </c>
      <c r="T505" s="55" t="n">
        <f aca="false">C505+DatosMinisterio!C505</f>
        <v>19</v>
      </c>
      <c r="U505" s="55" t="n">
        <f aca="false">D505+DatosMinisterio!D505</f>
        <v>191.727272727273</v>
      </c>
      <c r="V505" s="55" t="n">
        <f aca="false">E505+DatosMinisterio!E505</f>
        <v>100.772727272727</v>
      </c>
      <c r="W505" s="55" t="n">
        <f aca="false">F505+DatosMinisterio!F505</f>
        <v>1</v>
      </c>
      <c r="X505" s="55" t="n">
        <f aca="false">G505+DatosMinisterio!G505</f>
        <v>2</v>
      </c>
      <c r="Y505" s="55" t="n">
        <f aca="false">H505+DatosMinisterio!H505</f>
        <v>2</v>
      </c>
      <c r="Z505" s="55" t="n">
        <f aca="false">X505+0.33*Y505</f>
        <v>2.66</v>
      </c>
      <c r="AC505" s="61" t="n">
        <f aca="false">IF(T505&gt;0,S505/T505,0)</f>
        <v>204.684210526316</v>
      </c>
      <c r="AD505" s="62" t="n">
        <f aca="false">EXP((((AC505-AC$508)/AC$509+2)/4-1.9)^3)</f>
        <v>0.0635305254927258</v>
      </c>
      <c r="AE505" s="63" t="n">
        <f aca="false">S505/U505</f>
        <v>20.2840208629682</v>
      </c>
      <c r="AF505" s="62" t="n">
        <f aca="false">EXP((((AE505-AE$508)/AE$509+2)/4-1.9)^3)</f>
        <v>0.0709974155609398</v>
      </c>
      <c r="AG505" s="62" t="n">
        <f aca="false">V505/U505</f>
        <v>0.525604551920339</v>
      </c>
      <c r="AH505" s="62" t="n">
        <f aca="false">EXP((((AG505-AG$508)/AG$509+2)/4-1.9)^3)</f>
        <v>0.0798056863571746</v>
      </c>
      <c r="AI505" s="62" t="n">
        <f aca="false">W505/U505</f>
        <v>0.00521574205784731</v>
      </c>
      <c r="AJ505" s="62" t="n">
        <f aca="false">EXP((((AI505-AI$508)/AI$509+2)/4-1.9)^3)</f>
        <v>0.0111839196083264</v>
      </c>
      <c r="AK505" s="62" t="n">
        <f aca="false">Z505/U505</f>
        <v>0.0138738738738739</v>
      </c>
      <c r="AL505" s="62" t="n">
        <f aca="false">EXP((((AK505-AK$508)/AK$509+2)/4-1.9)^3)</f>
        <v>0.0121937002831969</v>
      </c>
      <c r="AM505" s="62" t="n">
        <f aca="false">0.01*AD505+0.15*AF505+0.24*AH505+0.25*AJ505+0.35*AL505</f>
        <v>0.0375020573159906</v>
      </c>
      <c r="AO505" s="54" t="n">
        <f aca="false">0.01*AD505/$AM$508*$AY505</f>
        <v>0.000226351195865102</v>
      </c>
      <c r="AP505" s="53" t="n">
        <f aca="false">AO505*$J$508</f>
        <v>1320.17659989472</v>
      </c>
      <c r="AQ505" s="54" t="n">
        <f aca="false">0.15*AF505/$AM$508*$AY505</f>
        <v>0.00379432165661617</v>
      </c>
      <c r="AR505" s="53" t="n">
        <f aca="false">AQ505*$J$508</f>
        <v>22130.1002824112</v>
      </c>
      <c r="AS505" s="54" t="n">
        <f aca="false">0.24*AH505/$AM$508*$AY505</f>
        <v>0.00682410066166386</v>
      </c>
      <c r="AT505" s="53" t="n">
        <f aca="false">AS505*$J$508</f>
        <v>39801.0621257055</v>
      </c>
      <c r="AU505" s="54" t="n">
        <f aca="false">0.25*AJ505/$AM$508*$AY505</f>
        <v>0.000996172138578371</v>
      </c>
      <c r="AV505" s="53" t="n">
        <f aca="false">AU505*$J$508</f>
        <v>5810.10028152009</v>
      </c>
      <c r="AW505" s="54" t="n">
        <f aca="false">0.35*AL505/$AM$508*$AY505</f>
        <v>0.00152056120565758</v>
      </c>
      <c r="AX505" s="53" t="n">
        <f aca="false">AW505*$J$508</f>
        <v>8868.56071046864</v>
      </c>
      <c r="AY505" s="36" t="n">
        <v>1.01285796033092</v>
      </c>
      <c r="AZ505" s="36"/>
    </row>
    <row r="506" customFormat="false" ht="13.8" hidden="false" customHeight="false" outlineLevel="0" collapsed="false">
      <c r="A506" s="60" t="s">
        <v>45</v>
      </c>
      <c r="B506" s="53"/>
      <c r="C506" s="53"/>
      <c r="D506" s="53"/>
      <c r="E506" s="53"/>
      <c r="F506" s="53"/>
      <c r="G506" s="53"/>
      <c r="H506" s="53"/>
      <c r="I506" s="54" t="n">
        <f aca="false">AO506+AQ506+AS506+AU506+AW506</f>
        <v>0.00738389136870318</v>
      </c>
      <c r="J506" s="53" t="n">
        <f aca="false">AP506+AR506+AT506+AV506+AX506</f>
        <v>43066</v>
      </c>
      <c r="K506" s="54" t="n">
        <f aca="false">I506-DatosMinisterio!J506</f>
        <v>0</v>
      </c>
      <c r="L506" s="53" t="n">
        <f aca="false">J506-DatosMinisterio!K506</f>
        <v>0</v>
      </c>
      <c r="M506" s="54" t="n">
        <f aca="false">N506/N$508</f>
        <v>0.00507167293574687</v>
      </c>
      <c r="N506" s="53" t="n">
        <f aca="false">DatosMinisterio!L506</f>
        <v>562023</v>
      </c>
      <c r="O506" s="53" t="n">
        <f aca="false">N506-DatosMinisterio!L506</f>
        <v>0</v>
      </c>
      <c r="P506" s="55" t="n">
        <f aca="false">N506+J506</f>
        <v>605089</v>
      </c>
      <c r="Q506" s="53" t="n">
        <f aca="false">P506-DatosMinisterio!M506</f>
        <v>0</v>
      </c>
      <c r="S506" s="55" t="n">
        <f aca="false">B506+DatosMinisterio!B506</f>
        <v>4588</v>
      </c>
      <c r="T506" s="55" t="n">
        <f aca="false">C506+DatosMinisterio!C506</f>
        <v>31</v>
      </c>
      <c r="U506" s="55" t="n">
        <f aca="false">D506+DatosMinisterio!D506</f>
        <v>258.606818181818</v>
      </c>
      <c r="V506" s="55" t="n">
        <f aca="false">E506+DatosMinisterio!E506</f>
        <v>105.984090909091</v>
      </c>
      <c r="W506" s="55" t="n">
        <f aca="false">F506+DatosMinisterio!F506</f>
        <v>7</v>
      </c>
      <c r="X506" s="55" t="n">
        <f aca="false">G506+DatosMinisterio!G506</f>
        <v>13</v>
      </c>
      <c r="Y506" s="55" t="n">
        <f aca="false">H506+DatosMinisterio!H506</f>
        <v>8</v>
      </c>
      <c r="Z506" s="55" t="n">
        <f aca="false">X506+0.33*Y506</f>
        <v>15.64</v>
      </c>
      <c r="AC506" s="61" t="n">
        <f aca="false">IF(T506&gt;0,S506/T506,0)</f>
        <v>148</v>
      </c>
      <c r="AD506" s="62" t="n">
        <f aca="false">EXP((((AC506-AC$508)/AC$509+2)/4-1.9)^3)</f>
        <v>0.0215361714711231</v>
      </c>
      <c r="AE506" s="63" t="n">
        <f aca="false">S506/U506</f>
        <v>17.7412182410996</v>
      </c>
      <c r="AF506" s="62" t="n">
        <f aca="false">EXP((((AE506-AE$508)/AE$509+2)/4-1.9)^3)</f>
        <v>0.0281116406505133</v>
      </c>
      <c r="AG506" s="62" t="n">
        <f aca="false">V506/U506</f>
        <v>0.409827133152294</v>
      </c>
      <c r="AH506" s="62" t="n">
        <f aca="false">EXP((((AG506-AG$508)/AG$509+2)/4-1.9)^3)</f>
        <v>0.0182097636462841</v>
      </c>
      <c r="AI506" s="62" t="n">
        <f aca="false">W506/U506</f>
        <v>0.0270681185021136</v>
      </c>
      <c r="AJ506" s="62" t="n">
        <f aca="false">EXP((((AI506-AI$508)/AI$509+2)/4-1.9)^3)</f>
        <v>0.0213204899317388</v>
      </c>
      <c r="AK506" s="62" t="n">
        <f aca="false">Z506/U506</f>
        <v>0.0604779104818653</v>
      </c>
      <c r="AL506" s="62" t="n">
        <f aca="false">EXP((((AK506-AK$508)/AK$509+2)/4-1.9)^3)</f>
        <v>0.0203099714123678</v>
      </c>
      <c r="AM506" s="62" t="n">
        <f aca="false">0.01*AD506+0.15*AF506+0.24*AH506+0.25*AJ506+0.35*AL506</f>
        <v>0.0212410635646598</v>
      </c>
      <c r="AO506" s="54" t="n">
        <f aca="false">0.01*AD506/$AM$508*$AY506</f>
        <v>7.48647779130564E-005</v>
      </c>
      <c r="AP506" s="53" t="n">
        <f aca="false">AO506*$J$508</f>
        <v>436.643277184336</v>
      </c>
      <c r="AQ506" s="54" t="n">
        <f aca="false">0.15*AF506/$AM$508*$AY506</f>
        <v>0.0014658397409871</v>
      </c>
      <c r="AR506" s="53" t="n">
        <f aca="false">AQ506*$J$508</f>
        <v>8549.40181716645</v>
      </c>
      <c r="AS506" s="54" t="n">
        <f aca="false">0.24*AH506/$AM$508*$AY506</f>
        <v>0.00151923371864633</v>
      </c>
      <c r="AT506" s="53" t="n">
        <f aca="false">AS506*$J$508</f>
        <v>8860.81824070956</v>
      </c>
      <c r="AU506" s="54" t="n">
        <f aca="false">0.25*AJ506/$AM$508*$AY506</f>
        <v>0.0018528754587107</v>
      </c>
      <c r="AV506" s="53" t="n">
        <f aca="false">AU506*$J$508</f>
        <v>10806.7590001462</v>
      </c>
      <c r="AW506" s="54" t="n">
        <f aca="false">0.35*AL506/$AM$508*$AY506</f>
        <v>0.00247107767244598</v>
      </c>
      <c r="AX506" s="53" t="n">
        <f aca="false">AW506*$J$508</f>
        <v>14412.3776647934</v>
      </c>
      <c r="AY506" s="36" t="n">
        <v>0.988228194173219</v>
      </c>
      <c r="AZ506" s="36"/>
    </row>
    <row r="507" customFormat="false" ht="13.8" hidden="false" customHeight="false" outlineLevel="0" collapsed="false">
      <c r="A507" s="64" t="s">
        <v>46</v>
      </c>
      <c r="B507" s="66"/>
      <c r="C507" s="66"/>
      <c r="D507" s="66"/>
      <c r="E507" s="66"/>
      <c r="F507" s="66"/>
      <c r="G507" s="66"/>
      <c r="H507" s="66"/>
      <c r="I507" s="65" t="n">
        <f aca="false">AO507+AQ507+AS507+AU507+AW507</f>
        <v>0.0091419934003449</v>
      </c>
      <c r="J507" s="66" t="n">
        <f aca="false">AP507+AR507+AT507+AV507+AX507</f>
        <v>53320</v>
      </c>
      <c r="K507" s="54" t="n">
        <f aca="false">I507-DatosMinisterio!J507</f>
        <v>0</v>
      </c>
      <c r="L507" s="53" t="n">
        <f aca="false">J507-DatosMinisterio!K507</f>
        <v>0</v>
      </c>
      <c r="M507" s="54" t="n">
        <f aca="false">N507/N$508</f>
        <v>0.00567223550564139</v>
      </c>
      <c r="N507" s="53" t="n">
        <f aca="false">DatosMinisterio!L507</f>
        <v>628575</v>
      </c>
      <c r="O507" s="53" t="n">
        <f aca="false">N507-DatosMinisterio!L507</f>
        <v>0</v>
      </c>
      <c r="P507" s="55" t="n">
        <f aca="false">N507+J507</f>
        <v>681895</v>
      </c>
      <c r="Q507" s="53" t="n">
        <f aca="false">P507-DatosMinisterio!M507</f>
        <v>0</v>
      </c>
      <c r="S507" s="67" t="n">
        <f aca="false">B507+DatosMinisterio!B507</f>
        <v>5026</v>
      </c>
      <c r="T507" s="67" t="n">
        <f aca="false">C507+DatosMinisterio!C507</f>
        <v>20</v>
      </c>
      <c r="U507" s="67" t="n">
        <f aca="false">D507+DatosMinisterio!D507</f>
        <v>276.181818181818</v>
      </c>
      <c r="V507" s="67" t="n">
        <f aca="false">E507+DatosMinisterio!E507</f>
        <v>125.477272727273</v>
      </c>
      <c r="W507" s="67" t="n">
        <f aca="false">F507+DatosMinisterio!F507</f>
        <v>3</v>
      </c>
      <c r="X507" s="67" t="n">
        <f aca="false">G507+DatosMinisterio!G507</f>
        <v>21</v>
      </c>
      <c r="Y507" s="67" t="n">
        <f aca="false">H507+DatosMinisterio!H507</f>
        <v>3</v>
      </c>
      <c r="Z507" s="67" t="n">
        <f aca="false">X507+0.33*Y507</f>
        <v>21.99</v>
      </c>
      <c r="AC507" s="61" t="n">
        <f aca="false">IF(T507&gt;0,S507/T507,0)</f>
        <v>251.3</v>
      </c>
      <c r="AD507" s="62" t="n">
        <f aca="false">EXP((((AC507-AC$508)/AC$509+2)/4-1.9)^3)</f>
        <v>0.130486461215685</v>
      </c>
      <c r="AE507" s="63" t="n">
        <f aca="false">S507/U507</f>
        <v>18.1981566820277</v>
      </c>
      <c r="AF507" s="62" t="n">
        <f aca="false">EXP((((AE507-AE$508)/AE$509+2)/4-1.9)^3)</f>
        <v>0.0336650542204122</v>
      </c>
      <c r="AG507" s="62" t="n">
        <f aca="false">V507/U507</f>
        <v>0.454328505595788</v>
      </c>
      <c r="AH507" s="62" t="n">
        <f aca="false">EXP((((AG507-AG$508)/AG$509+2)/4-1.9)^3)</f>
        <v>0.0339085057886553</v>
      </c>
      <c r="AI507" s="62" t="n">
        <f aca="false">W507/U507</f>
        <v>0.010862409479921</v>
      </c>
      <c r="AJ507" s="62" t="n">
        <f aca="false">EXP((((AI507-AI$508)/AI$509+2)/4-1.9)^3)</f>
        <v>0.0132979095356358</v>
      </c>
      <c r="AK507" s="62" t="n">
        <f aca="false">Z507/U507</f>
        <v>0.079621461487821</v>
      </c>
      <c r="AL507" s="62" t="n">
        <f aca="false">EXP((((AK507-AK$508)/AK$509+2)/4-1.9)^3)</f>
        <v>0.0247471946693025</v>
      </c>
      <c r="AM507" s="62" t="n">
        <f aca="false">0.01*AD507+0.15*AF507+0.24*AH507+0.25*AJ507+0.35*AL507</f>
        <v>0.0264786596526608</v>
      </c>
      <c r="AO507" s="54" t="n">
        <f aca="false">0.01*AD507/$AM$508*$AY507</f>
        <v>0.000450516145045236</v>
      </c>
      <c r="AP507" s="53" t="n">
        <f aca="false">AO507*$J$508</f>
        <v>2627.60207778161</v>
      </c>
      <c r="AQ507" s="54" t="n">
        <f aca="false">0.15*AF507/$AM$508*$AY507</f>
        <v>0.00174347403272545</v>
      </c>
      <c r="AR507" s="53" t="n">
        <f aca="false">AQ507*$J$508</f>
        <v>10168.6832787928</v>
      </c>
      <c r="AS507" s="54" t="n">
        <f aca="false">0.24*AH507/$AM$508*$AY507</f>
        <v>0.0028097313704106</v>
      </c>
      <c r="AT507" s="53" t="n">
        <f aca="false">AS507*$J$508</f>
        <v>16387.5502977984</v>
      </c>
      <c r="AU507" s="54" t="n">
        <f aca="false">0.25*AJ507/$AM$508*$AY507</f>
        <v>0.00114780546681627</v>
      </c>
      <c r="AV507" s="53" t="n">
        <f aca="false">AU507*$J$508</f>
        <v>6694.49044760138</v>
      </c>
      <c r="AW507" s="54" t="n">
        <f aca="false">0.35*AL507/$AM$508*$AY507</f>
        <v>0.00299046638534733</v>
      </c>
      <c r="AX507" s="53" t="n">
        <f aca="false">AW507*$J$508</f>
        <v>17441.6738980258</v>
      </c>
      <c r="AY507" s="36" t="n">
        <v>0.981506332752731</v>
      </c>
      <c r="AZ507" s="36"/>
    </row>
    <row r="508" customFormat="false" ht="13.8" hidden="false" customHeight="false" outlineLevel="0" collapsed="false">
      <c r="A508" s="71" t="s">
        <v>49</v>
      </c>
      <c r="B508" s="74"/>
      <c r="C508" s="74"/>
      <c r="D508" s="74"/>
      <c r="E508" s="74"/>
      <c r="F508" s="74"/>
      <c r="G508" s="74"/>
      <c r="H508" s="74"/>
      <c r="I508" s="76" t="n">
        <f aca="false">SUM(I481:I507)</f>
        <v>1</v>
      </c>
      <c r="J508" s="74" t="n">
        <f aca="false">DatosMinisterio!K508</f>
        <v>5832426</v>
      </c>
      <c r="K508" s="72" t="n">
        <f aca="false">I508-DatosMinisterio!J508</f>
        <v>0</v>
      </c>
      <c r="L508" s="74" t="n">
        <f aca="false">J508-DatosMinisterio!K508</f>
        <v>0</v>
      </c>
      <c r="M508" s="72"/>
      <c r="N508" s="74" t="n">
        <f aca="false">DatosMinisterio!L508</f>
        <v>110816097</v>
      </c>
      <c r="O508" s="74"/>
      <c r="P508" s="76" t="n">
        <f aca="false">DatosMinisterio!M508</f>
        <v>116648523</v>
      </c>
      <c r="Q508" s="74"/>
      <c r="S508" s="76"/>
      <c r="T508" s="76"/>
      <c r="U508" s="76"/>
      <c r="V508" s="76"/>
      <c r="W508" s="76"/>
      <c r="X508" s="76"/>
      <c r="Y508" s="76"/>
      <c r="Z508" s="76"/>
      <c r="AB508" s="77" t="s">
        <v>225</v>
      </c>
      <c r="AC508" s="77" t="n">
        <f aca="false">AVERAGE(AC483:AC507)</f>
        <v>205.404077048717</v>
      </c>
      <c r="AD508" s="76"/>
      <c r="AE508" s="77" t="n">
        <f aca="false">AVERAGE(AE483:AE507)</f>
        <v>19.9867060333623</v>
      </c>
      <c r="AF508" s="76"/>
      <c r="AG508" s="79" t="n">
        <f aca="false">AVERAGE(AG483:AG507)</f>
        <v>0.506273832825826</v>
      </c>
      <c r="AH508" s="76"/>
      <c r="AI508" s="79" t="n">
        <f aca="false">AVERAGE(AI483:AI507)</f>
        <v>0.0709975128637108</v>
      </c>
      <c r="AJ508" s="76"/>
      <c r="AK508" s="79" t="n">
        <f aca="false">AVERAGE(AK483:AK507)</f>
        <v>0.183287631761783</v>
      </c>
      <c r="AL508" s="76"/>
      <c r="AM508" s="79" t="n">
        <f aca="false">SUM(AM483:AM507)</f>
        <v>2.84281239263532</v>
      </c>
      <c r="AO508" s="72" t="n">
        <f aca="false">SUM(AO481:AO507)</f>
        <v>0.00952102191242562</v>
      </c>
      <c r="AP508" s="74" t="n">
        <f aca="false">SUM(AP481:AP507)</f>
        <v>55530.6557486009</v>
      </c>
      <c r="AQ508" s="72" t="n">
        <f aca="false">SUM(AQ481:AQ507)</f>
        <v>0.148636893830561</v>
      </c>
      <c r="AR508" s="74" t="n">
        <f aca="false">SUM(AR481:AR507)</f>
        <v>866913.684136603</v>
      </c>
      <c r="AS508" s="72" t="n">
        <f aca="false">SUM(AS481:AS507)</f>
        <v>0.23211365358769</v>
      </c>
      <c r="AT508" s="74" t="n">
        <f aca="false">SUM(AT481:AT507)</f>
        <v>1353785.70813984</v>
      </c>
      <c r="AU508" s="72" t="n">
        <f aca="false">SUM(AU481:AU507)</f>
        <v>0.25554772885045</v>
      </c>
      <c r="AV508" s="74" t="n">
        <f aca="false">SUM(AV481:AV507)</f>
        <v>1490463.21798831</v>
      </c>
      <c r="AW508" s="72" t="n">
        <f aca="false">SUM(AW481:AW507)</f>
        <v>0.354180701818875</v>
      </c>
      <c r="AX508" s="74" t="n">
        <f aca="false">SUM(AX481:AX507)</f>
        <v>2065732.73398665</v>
      </c>
    </row>
    <row r="509" customFormat="false" ht="13.8" hidden="false" customHeight="false" outlineLevel="0" collapsed="false">
      <c r="A509" s="31" t="s">
        <v>50</v>
      </c>
      <c r="I509" s="25"/>
      <c r="AB509" s="77" t="s">
        <v>226</v>
      </c>
      <c r="AC509" s="77" t="n">
        <f aca="false">_xlfn.STDEV.P(AC483:AC507)</f>
        <v>86.6199197566015</v>
      </c>
      <c r="AD509" s="76"/>
      <c r="AE509" s="77" t="n">
        <f aca="false">_xlfn.STDEV.P(AE483:AE507)</f>
        <v>4.36614102385625</v>
      </c>
      <c r="AF509" s="76"/>
      <c r="AG509" s="79" t="n">
        <f aca="false">_xlfn.STDEV.P(AG483:AG507)</f>
        <v>0.128139370782805</v>
      </c>
      <c r="AH509" s="76"/>
      <c r="AI509" s="79" t="n">
        <f aca="false">_xlfn.STDEV.P(AI483:AI507)</f>
        <v>0.0657446404246254</v>
      </c>
      <c r="AJ509" s="76"/>
      <c r="AK509" s="79" t="n">
        <f aca="false">_xlfn.STDEV.P(AK483:AK507)</f>
        <v>0.176847951046888</v>
      </c>
      <c r="AL509" s="76"/>
      <c r="AM509" s="79"/>
    </row>
    <row r="510" customFormat="false" ht="13.8" hidden="false" customHeight="false" outlineLevel="0" collapsed="false">
      <c r="A510" s="31" t="s">
        <v>167</v>
      </c>
      <c r="I510" s="25"/>
    </row>
    <row r="511" customFormat="false" ht="13.8" hidden="false" customHeight="false" outlineLevel="0" collapsed="false">
      <c r="A511" s="31"/>
      <c r="I511" s="25"/>
    </row>
    <row r="512" customFormat="false" ht="13.8" hidden="false" customHeight="false" outlineLevel="0" collapsed="false">
      <c r="A512" s="84"/>
      <c r="B512" s="104"/>
      <c r="C512" s="95"/>
      <c r="D512" s="95"/>
      <c r="E512" s="95"/>
      <c r="F512" s="95"/>
      <c r="G512" s="95"/>
      <c r="H512" s="95"/>
      <c r="I512" s="94"/>
      <c r="J512" s="95"/>
    </row>
  </sheetData>
  <mergeCells count="352">
    <mergeCell ref="A2:J2"/>
    <mergeCell ref="A3:J3"/>
    <mergeCell ref="A4:J4"/>
    <mergeCell ref="A5:J5"/>
    <mergeCell ref="A6:J6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A150:J150"/>
    <mergeCell ref="A151:A152"/>
    <mergeCell ref="B151:H151"/>
    <mergeCell ref="I151:I152"/>
    <mergeCell ref="J151:J152"/>
    <mergeCell ref="K151:K152"/>
    <mergeCell ref="L151:L152"/>
    <mergeCell ref="M151:M152"/>
    <mergeCell ref="N151:N152"/>
    <mergeCell ref="O151:O152"/>
    <mergeCell ref="P151:P152"/>
    <mergeCell ref="Q151:Q152"/>
    <mergeCell ref="S151:Z151"/>
    <mergeCell ref="AC151:AD151"/>
    <mergeCell ref="AE151:AF151"/>
    <mergeCell ref="AG151:AH151"/>
    <mergeCell ref="AI151:AJ151"/>
    <mergeCell ref="AK151:AL151"/>
    <mergeCell ref="AO151:AP151"/>
    <mergeCell ref="AQ151:AR151"/>
    <mergeCell ref="AS151:AT151"/>
    <mergeCell ref="AU151:AV151"/>
    <mergeCell ref="AW151:AX151"/>
    <mergeCell ref="A183:J183"/>
    <mergeCell ref="A184:A185"/>
    <mergeCell ref="B184:H184"/>
    <mergeCell ref="I184:I185"/>
    <mergeCell ref="J184:J185"/>
    <mergeCell ref="K184:K185"/>
    <mergeCell ref="L184:L185"/>
    <mergeCell ref="M184:M185"/>
    <mergeCell ref="N184:N185"/>
    <mergeCell ref="O184:O185"/>
    <mergeCell ref="P184:P185"/>
    <mergeCell ref="Q184:Q185"/>
    <mergeCell ref="S184:Z184"/>
    <mergeCell ref="AC184:AD184"/>
    <mergeCell ref="AE184:AF184"/>
    <mergeCell ref="AG184:AH184"/>
    <mergeCell ref="AI184:AJ184"/>
    <mergeCell ref="AK184:AL184"/>
    <mergeCell ref="AO184:AP184"/>
    <mergeCell ref="AQ184:AR184"/>
    <mergeCell ref="AS184:AT184"/>
    <mergeCell ref="AU184:AV184"/>
    <mergeCell ref="AW184:AX184"/>
    <mergeCell ref="A216:J216"/>
    <mergeCell ref="A217:A218"/>
    <mergeCell ref="B217:H217"/>
    <mergeCell ref="I217:I218"/>
    <mergeCell ref="J217:J218"/>
    <mergeCell ref="K217:K218"/>
    <mergeCell ref="L217:L218"/>
    <mergeCell ref="M217:M218"/>
    <mergeCell ref="N217:N218"/>
    <mergeCell ref="O217:O218"/>
    <mergeCell ref="P217:P218"/>
    <mergeCell ref="Q217:Q218"/>
    <mergeCell ref="S217:Z217"/>
    <mergeCell ref="AC217:AD217"/>
    <mergeCell ref="AE217:AF217"/>
    <mergeCell ref="AG217:AH217"/>
    <mergeCell ref="AI217:AJ217"/>
    <mergeCell ref="AK217:AL217"/>
    <mergeCell ref="AO217:AP217"/>
    <mergeCell ref="AQ217:AR217"/>
    <mergeCell ref="AS217:AT217"/>
    <mergeCell ref="AU217:AV217"/>
    <mergeCell ref="AW217:AX217"/>
    <mergeCell ref="A249:J249"/>
    <mergeCell ref="A250:A251"/>
    <mergeCell ref="B250:H250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Q250:Q251"/>
    <mergeCell ref="S250:Z250"/>
    <mergeCell ref="AC250:AD250"/>
    <mergeCell ref="AE250:AF250"/>
    <mergeCell ref="AG250:AH250"/>
    <mergeCell ref="AI250:AJ250"/>
    <mergeCell ref="AK250:AL250"/>
    <mergeCell ref="AO250:AP250"/>
    <mergeCell ref="AQ250:AR250"/>
    <mergeCell ref="AS250:AT250"/>
    <mergeCell ref="AU250:AV250"/>
    <mergeCell ref="AW250:AX250"/>
    <mergeCell ref="A282:J282"/>
    <mergeCell ref="A283:A284"/>
    <mergeCell ref="B283:H283"/>
    <mergeCell ref="I283:I284"/>
    <mergeCell ref="J283:J284"/>
    <mergeCell ref="K283:K284"/>
    <mergeCell ref="L283:L284"/>
    <mergeCell ref="M283:M284"/>
    <mergeCell ref="N283:N284"/>
    <mergeCell ref="O283:O284"/>
    <mergeCell ref="P283:P284"/>
    <mergeCell ref="Q283:Q284"/>
    <mergeCell ref="S283:Z283"/>
    <mergeCell ref="AC283:AD283"/>
    <mergeCell ref="AE283:AF283"/>
    <mergeCell ref="AG283:AH283"/>
    <mergeCell ref="AI283:AJ283"/>
    <mergeCell ref="AK283:AL283"/>
    <mergeCell ref="AO283:AP283"/>
    <mergeCell ref="AQ283:AR283"/>
    <mergeCell ref="AS283:AT283"/>
    <mergeCell ref="AU283:AV283"/>
    <mergeCell ref="AW283:AX283"/>
    <mergeCell ref="A315:J315"/>
    <mergeCell ref="A316:A317"/>
    <mergeCell ref="B316:H316"/>
    <mergeCell ref="I316:I317"/>
    <mergeCell ref="J316:J317"/>
    <mergeCell ref="K316:K317"/>
    <mergeCell ref="L316:L317"/>
    <mergeCell ref="M316:M317"/>
    <mergeCell ref="N316:N317"/>
    <mergeCell ref="O316:O317"/>
    <mergeCell ref="P316:P317"/>
    <mergeCell ref="Q316:Q317"/>
    <mergeCell ref="S316:Z316"/>
    <mergeCell ref="AC316:AD316"/>
    <mergeCell ref="AE316:AF316"/>
    <mergeCell ref="AG316:AH316"/>
    <mergeCell ref="AI316:AJ316"/>
    <mergeCell ref="AK316:AL316"/>
    <mergeCell ref="AO316:AP316"/>
    <mergeCell ref="AQ316:AR316"/>
    <mergeCell ref="AS316:AT316"/>
    <mergeCell ref="AU316:AV316"/>
    <mergeCell ref="AW316:AX316"/>
    <mergeCell ref="A348:J348"/>
    <mergeCell ref="A349:A350"/>
    <mergeCell ref="B349:H349"/>
    <mergeCell ref="I349:I350"/>
    <mergeCell ref="J349:J350"/>
    <mergeCell ref="K349:K350"/>
    <mergeCell ref="L349:L350"/>
    <mergeCell ref="M349:M350"/>
    <mergeCell ref="N349:N350"/>
    <mergeCell ref="O349:O350"/>
    <mergeCell ref="P349:P350"/>
    <mergeCell ref="Q349:Q350"/>
    <mergeCell ref="S349:Z349"/>
    <mergeCell ref="AC349:AD349"/>
    <mergeCell ref="AE349:AF349"/>
    <mergeCell ref="AG349:AH349"/>
    <mergeCell ref="AI349:AJ349"/>
    <mergeCell ref="AK349:AL349"/>
    <mergeCell ref="AO349:AP349"/>
    <mergeCell ref="AQ349:AR349"/>
    <mergeCell ref="AS349:AT349"/>
    <mergeCell ref="AU349:AV349"/>
    <mergeCell ref="AW349:AX349"/>
    <mergeCell ref="A381:J381"/>
    <mergeCell ref="A382:A383"/>
    <mergeCell ref="B382:H382"/>
    <mergeCell ref="I382:I383"/>
    <mergeCell ref="J382:J383"/>
    <mergeCell ref="K382:K383"/>
    <mergeCell ref="L382:L383"/>
    <mergeCell ref="M382:M383"/>
    <mergeCell ref="N382:N383"/>
    <mergeCell ref="O382:O383"/>
    <mergeCell ref="P382:P383"/>
    <mergeCell ref="Q382:Q383"/>
    <mergeCell ref="S382:Z382"/>
    <mergeCell ref="AC382:AD382"/>
    <mergeCell ref="AE382:AF382"/>
    <mergeCell ref="AG382:AH382"/>
    <mergeCell ref="AI382:AJ382"/>
    <mergeCell ref="AK382:AL382"/>
    <mergeCell ref="AO382:AP382"/>
    <mergeCell ref="AQ382:AR382"/>
    <mergeCell ref="AS382:AT382"/>
    <mergeCell ref="AU382:AV382"/>
    <mergeCell ref="AW382:AX382"/>
    <mergeCell ref="A414:J414"/>
    <mergeCell ref="A415:A416"/>
    <mergeCell ref="B415:H415"/>
    <mergeCell ref="I415:I416"/>
    <mergeCell ref="J415:J416"/>
    <mergeCell ref="K415:K416"/>
    <mergeCell ref="L415:L416"/>
    <mergeCell ref="M415:M416"/>
    <mergeCell ref="N415:N416"/>
    <mergeCell ref="O415:O416"/>
    <mergeCell ref="P415:P416"/>
    <mergeCell ref="Q415:Q416"/>
    <mergeCell ref="S415:Z415"/>
    <mergeCell ref="AC415:AD415"/>
    <mergeCell ref="AE415:AF415"/>
    <mergeCell ref="AG415:AH415"/>
    <mergeCell ref="AI415:AJ415"/>
    <mergeCell ref="AK415:AL415"/>
    <mergeCell ref="AO415:AP415"/>
    <mergeCell ref="AQ415:AR415"/>
    <mergeCell ref="AS415:AT415"/>
    <mergeCell ref="AU415:AV415"/>
    <mergeCell ref="AW415:AX415"/>
    <mergeCell ref="A447:J447"/>
    <mergeCell ref="A448:A449"/>
    <mergeCell ref="B448:H448"/>
    <mergeCell ref="I448:I449"/>
    <mergeCell ref="J448:J449"/>
    <mergeCell ref="K448:K449"/>
    <mergeCell ref="L448:L449"/>
    <mergeCell ref="M448:M449"/>
    <mergeCell ref="N448:N449"/>
    <mergeCell ref="O448:O449"/>
    <mergeCell ref="P448:P449"/>
    <mergeCell ref="Q448:Q449"/>
    <mergeCell ref="S448:Z448"/>
    <mergeCell ref="AC448:AD448"/>
    <mergeCell ref="AE448:AF448"/>
    <mergeCell ref="AG448:AH448"/>
    <mergeCell ref="AI448:AJ448"/>
    <mergeCell ref="AK448:AL448"/>
    <mergeCell ref="AO448:AP448"/>
    <mergeCell ref="AQ448:AR448"/>
    <mergeCell ref="AS448:AT448"/>
    <mergeCell ref="AU448:AV448"/>
    <mergeCell ref="AW448:AX448"/>
    <mergeCell ref="A480:J480"/>
    <mergeCell ref="A481:A482"/>
    <mergeCell ref="B481:H481"/>
    <mergeCell ref="I481:I482"/>
    <mergeCell ref="J481:J482"/>
    <mergeCell ref="K481:K482"/>
    <mergeCell ref="L481:L482"/>
    <mergeCell ref="M481:M482"/>
    <mergeCell ref="N481:N482"/>
    <mergeCell ref="O481:O482"/>
    <mergeCell ref="P481:P482"/>
    <mergeCell ref="Q481:Q482"/>
    <mergeCell ref="S481:Z481"/>
    <mergeCell ref="AC481:AD481"/>
    <mergeCell ref="AE481:AF481"/>
    <mergeCell ref="AG481:AH481"/>
    <mergeCell ref="AI481:AJ481"/>
    <mergeCell ref="AK481:AL481"/>
    <mergeCell ref="AO481:AP481"/>
    <mergeCell ref="AQ481:AR481"/>
    <mergeCell ref="AS481:AT481"/>
    <mergeCell ref="AU481:AV481"/>
    <mergeCell ref="AW481:AX48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&amp;C&amp;"Sans,Regular"Times New Roman,Regular"2&amp;A</oddHeader>
    <oddFooter>&amp;C&amp;"Sans,Regular"Times New Roman,Regular"2Page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534"/>
  <sheetViews>
    <sheetView showFormulas="false" showGridLines="true" showRowColHeaders="true" showZeros="true" rightToLeft="false" tabSelected="false" showOutlineSymbols="true" defaultGridColor="true" view="normal" topLeftCell="A499" colorId="64" zoomScale="100" zoomScaleNormal="100" zoomScalePageLayoutView="100" workbookViewId="0">
      <pane xSplit="1" ySplit="0" topLeftCell="B499" activePane="topRight" state="frozen"/>
      <selection pane="topLeft" activeCell="A499" activeCellId="0" sqref="A499"/>
      <selection pane="topRight" activeCell="B500" activeCellId="0" sqref="B500"/>
    </sheetView>
  </sheetViews>
  <sheetFormatPr defaultColWidth="9.8671875" defaultRowHeight="13.8" zeroHeight="false" outlineLevelRow="0" outlineLevelCol="0"/>
  <cols>
    <col collapsed="false" customWidth="true" hidden="false" outlineLevel="0" max="1" min="1" style="1" width="27.6"/>
    <col collapsed="false" customWidth="true" hidden="false" outlineLevel="0" max="9" min="2" style="35" width="10.35"/>
    <col collapsed="false" customWidth="false" hidden="false" outlineLevel="0" max="10" min="10" style="35" width="9.85"/>
    <col collapsed="false" customWidth="true" hidden="false" outlineLevel="0" max="11" min="11" style="35" width="8.63"/>
    <col collapsed="false" customWidth="false" hidden="false" outlineLevel="0" max="13" min="12" style="35" width="9.85"/>
    <col collapsed="false" customWidth="true" hidden="false" outlineLevel="0" max="14" min="14" style="35" width="11.11"/>
    <col collapsed="false" customWidth="false" hidden="false" outlineLevel="0" max="15" min="15" style="35" width="9.85"/>
    <col collapsed="false" customWidth="true" hidden="false" outlineLevel="0" max="16" min="16" style="35" width="13.86"/>
    <col collapsed="false" customWidth="false" hidden="false" outlineLevel="0" max="17" min="17" style="35" width="9.85"/>
    <col collapsed="false" customWidth="false" hidden="false" outlineLevel="0" max="18" min="18" style="1" width="9.85"/>
    <col collapsed="false" customWidth="false" hidden="false" outlineLevel="0" max="26" min="19" style="35" width="9.85"/>
    <col collapsed="false" customWidth="false" hidden="false" outlineLevel="0" max="51" min="27" style="1" width="9.85"/>
    <col collapsed="false" customWidth="false" hidden="false" outlineLevel="0" max="57" min="52" style="35" width="9.85"/>
    <col collapsed="false" customWidth="false" hidden="false" outlineLevel="0" max="1018" min="58" style="1" width="9.85"/>
    <col collapsed="false" customWidth="false" hidden="false" outlineLevel="0" max="1020" min="1019" style="96" width="9.85"/>
    <col collapsed="false" customWidth="true" hidden="false" outlineLevel="0" max="1024" min="1021" style="96" width="10.45"/>
  </cols>
  <sheetData>
    <row r="1" customFormat="false" ht="17.35" hidden="false" customHeight="false" outlineLevel="0" collapsed="false">
      <c r="A1" s="37"/>
      <c r="B1" s="37"/>
      <c r="C1" s="37"/>
      <c r="D1" s="37"/>
      <c r="E1" s="37"/>
      <c r="F1" s="37"/>
      <c r="G1" s="37"/>
      <c r="H1" s="37"/>
      <c r="I1" s="37"/>
      <c r="J1" s="37"/>
    </row>
    <row r="2" customFormat="false" ht="17.35" hidden="false" customHeight="false" outlineLevel="0" collapsed="false">
      <c r="A2" s="37"/>
      <c r="B2" s="37"/>
      <c r="C2" s="37"/>
      <c r="D2" s="37"/>
      <c r="E2" s="37"/>
      <c r="F2" s="37"/>
      <c r="G2" s="37"/>
      <c r="H2" s="37"/>
      <c r="I2" s="37"/>
      <c r="J2" s="37"/>
    </row>
    <row r="3" customFormat="false" ht="17.35" hidden="false" customHeight="false" outlineLevel="0" collapsed="false">
      <c r="A3" s="37"/>
      <c r="B3" s="37"/>
      <c r="C3" s="37"/>
      <c r="D3" s="37"/>
      <c r="E3" s="37"/>
      <c r="F3" s="37"/>
      <c r="G3" s="37"/>
      <c r="H3" s="37"/>
      <c r="I3" s="37"/>
      <c r="J3" s="37"/>
    </row>
    <row r="4" customFormat="false" ht="17.35" hidden="false" customHeight="false" outlineLevel="0" collapsed="false">
      <c r="A4" s="37" t="s">
        <v>205</v>
      </c>
      <c r="B4" s="37"/>
      <c r="C4" s="37"/>
      <c r="D4" s="37"/>
      <c r="E4" s="37"/>
      <c r="F4" s="37"/>
      <c r="G4" s="37"/>
      <c r="H4" s="37"/>
      <c r="I4" s="37"/>
      <c r="J4" s="37"/>
    </row>
    <row r="5" customFormat="false" ht="17.35" hidden="false" customHeight="false" outlineLevel="0" collapsed="false">
      <c r="A5" s="37" t="s">
        <v>229</v>
      </c>
      <c r="B5" s="37"/>
      <c r="C5" s="37"/>
      <c r="D5" s="37"/>
      <c r="E5" s="37"/>
      <c r="F5" s="37"/>
      <c r="G5" s="37"/>
      <c r="H5" s="37"/>
      <c r="I5" s="37"/>
      <c r="J5" s="37"/>
    </row>
    <row r="6" customFormat="false" ht="17.35" hidden="false" customHeight="false" outlineLevel="0" collapsed="false">
      <c r="A6" s="37" t="s">
        <v>2</v>
      </c>
      <c r="B6" s="37"/>
      <c r="C6" s="37"/>
      <c r="D6" s="37"/>
      <c r="E6" s="37"/>
      <c r="F6" s="37"/>
      <c r="G6" s="37"/>
      <c r="H6" s="37"/>
      <c r="I6" s="37"/>
      <c r="J6" s="37"/>
    </row>
    <row r="7" customFormat="false" ht="15" hidden="false" customHeight="false" outlineLevel="0" collapsed="false">
      <c r="A7" s="38"/>
      <c r="B7" s="38"/>
      <c r="C7" s="38"/>
      <c r="D7" s="38"/>
      <c r="E7" s="38"/>
      <c r="F7" s="38"/>
      <c r="G7" s="38"/>
      <c r="H7" s="38"/>
      <c r="I7" s="38"/>
      <c r="J7" s="38"/>
    </row>
    <row r="8" customFormat="false" ht="15" hidden="false" customHeight="false" outlineLevel="0" collapsed="false">
      <c r="A8" s="38"/>
      <c r="B8" s="38"/>
      <c r="C8" s="38"/>
      <c r="D8" s="38"/>
      <c r="E8" s="38"/>
      <c r="F8" s="38"/>
      <c r="G8" s="38"/>
      <c r="H8" s="38"/>
      <c r="I8" s="38"/>
      <c r="J8" s="38"/>
    </row>
    <row r="9" customFormat="false" ht="13.8" hidden="false" customHeight="false" outlineLevel="0" collapsed="false">
      <c r="A9" s="39"/>
      <c r="B9" s="39"/>
      <c r="C9" s="39"/>
      <c r="D9" s="39"/>
      <c r="E9" s="39"/>
      <c r="F9" s="39"/>
      <c r="G9" s="39"/>
      <c r="H9" s="39"/>
      <c r="I9" s="39"/>
      <c r="J9" s="39"/>
    </row>
    <row r="11" customFormat="false" ht="13.8" hidden="false" customHeight="false" outlineLevel="0" collapsed="false">
      <c r="A11" s="40" t="s">
        <v>6</v>
      </c>
      <c r="B11" s="40"/>
      <c r="C11" s="40"/>
      <c r="D11" s="40"/>
      <c r="E11" s="40"/>
      <c r="F11" s="40"/>
      <c r="G11" s="40"/>
      <c r="H11" s="40"/>
      <c r="I11" s="40"/>
      <c r="J11" s="40"/>
    </row>
    <row r="12" customFormat="false" ht="13.8" hidden="false" customHeight="false" outlineLevel="0" collapsed="false">
      <c r="A12" s="40" t="s">
        <v>7</v>
      </c>
      <c r="B12" s="40"/>
      <c r="C12" s="40"/>
      <c r="D12" s="40"/>
      <c r="E12" s="40"/>
      <c r="F12" s="40"/>
      <c r="G12" s="40"/>
      <c r="H12" s="40"/>
      <c r="I12" s="40"/>
      <c r="J12" s="40"/>
    </row>
    <row r="13" customFormat="false" ht="12.75" hidden="false" customHeight="true" outlineLevel="0" collapsed="false">
      <c r="A13" s="41" t="s">
        <v>8</v>
      </c>
      <c r="B13" s="100" t="s">
        <v>206</v>
      </c>
      <c r="C13" s="100"/>
      <c r="D13" s="100"/>
      <c r="E13" s="100"/>
      <c r="F13" s="100"/>
      <c r="G13" s="100"/>
      <c r="H13" s="100"/>
      <c r="I13" s="43" t="s">
        <v>10</v>
      </c>
      <c r="J13" s="43" t="s">
        <v>11</v>
      </c>
      <c r="K13" s="43" t="s">
        <v>207</v>
      </c>
      <c r="L13" s="43" t="s">
        <v>208</v>
      </c>
      <c r="M13" s="43" t="s">
        <v>209</v>
      </c>
      <c r="N13" s="43" t="s">
        <v>12</v>
      </c>
      <c r="O13" s="43" t="s">
        <v>210</v>
      </c>
      <c r="P13" s="43" t="s">
        <v>211</v>
      </c>
      <c r="Q13" s="43" t="s">
        <v>212</v>
      </c>
      <c r="S13" s="91" t="s">
        <v>213</v>
      </c>
      <c r="T13" s="91"/>
      <c r="U13" s="91"/>
      <c r="V13" s="91"/>
      <c r="W13" s="91"/>
      <c r="X13" s="91"/>
      <c r="Y13" s="91"/>
      <c r="Z13" s="91"/>
      <c r="AC13" s="46" t="s">
        <v>214</v>
      </c>
      <c r="AD13" s="46"/>
      <c r="AE13" s="46" t="s">
        <v>215</v>
      </c>
      <c r="AF13" s="46"/>
      <c r="AG13" s="46" t="s">
        <v>216</v>
      </c>
      <c r="AH13" s="46"/>
      <c r="AI13" s="46" t="s">
        <v>217</v>
      </c>
      <c r="AJ13" s="46"/>
      <c r="AK13" s="46" t="s">
        <v>218</v>
      </c>
      <c r="AL13" s="46"/>
      <c r="AM13" s="47" t="s">
        <v>219</v>
      </c>
      <c r="AO13" s="46" t="s">
        <v>214</v>
      </c>
      <c r="AP13" s="46"/>
      <c r="AQ13" s="46" t="s">
        <v>215</v>
      </c>
      <c r="AR13" s="46"/>
      <c r="AS13" s="46" t="s">
        <v>216</v>
      </c>
      <c r="AT13" s="46"/>
      <c r="AU13" s="46" t="s">
        <v>217</v>
      </c>
      <c r="AV13" s="46"/>
      <c r="AW13" s="47" t="s">
        <v>218</v>
      </c>
      <c r="AX13" s="47"/>
    </row>
    <row r="14" customFormat="false" ht="37.3" hidden="false" customHeight="false" outlineLevel="0" collapsed="false">
      <c r="A14" s="41"/>
      <c r="B14" s="92" t="s">
        <v>63</v>
      </c>
      <c r="C14" s="92" t="s">
        <v>64</v>
      </c>
      <c r="D14" s="92" t="s">
        <v>65</v>
      </c>
      <c r="E14" s="92" t="s">
        <v>66</v>
      </c>
      <c r="F14" s="92" t="s">
        <v>67</v>
      </c>
      <c r="G14" s="92" t="s">
        <v>68</v>
      </c>
      <c r="H14" s="92" t="s">
        <v>69</v>
      </c>
      <c r="I14" s="43"/>
      <c r="J14" s="43"/>
      <c r="K14" s="43"/>
      <c r="L14" s="43"/>
      <c r="M14" s="43"/>
      <c r="N14" s="43"/>
      <c r="O14" s="43"/>
      <c r="P14" s="43"/>
      <c r="Q14" s="43"/>
      <c r="S14" s="92" t="s">
        <v>63</v>
      </c>
      <c r="T14" s="92" t="s">
        <v>64</v>
      </c>
      <c r="U14" s="92" t="s">
        <v>65</v>
      </c>
      <c r="V14" s="92" t="s">
        <v>66</v>
      </c>
      <c r="W14" s="92" t="s">
        <v>67</v>
      </c>
      <c r="X14" s="92" t="s">
        <v>68</v>
      </c>
      <c r="Y14" s="92" t="s">
        <v>69</v>
      </c>
      <c r="Z14" s="43" t="s">
        <v>21</v>
      </c>
      <c r="AC14" s="46" t="s">
        <v>220</v>
      </c>
      <c r="AD14" s="46" t="s">
        <v>221</v>
      </c>
      <c r="AE14" s="46" t="s">
        <v>220</v>
      </c>
      <c r="AF14" s="46" t="s">
        <v>221</v>
      </c>
      <c r="AG14" s="46" t="s">
        <v>220</v>
      </c>
      <c r="AH14" s="46" t="s">
        <v>221</v>
      </c>
      <c r="AI14" s="46" t="s">
        <v>220</v>
      </c>
      <c r="AJ14" s="46" t="s">
        <v>221</v>
      </c>
      <c r="AK14" s="46" t="s">
        <v>220</v>
      </c>
      <c r="AL14" s="46" t="s">
        <v>221</v>
      </c>
      <c r="AM14" s="48" t="s">
        <v>222</v>
      </c>
      <c r="AO14" s="46" t="s">
        <v>223</v>
      </c>
      <c r="AP14" s="46" t="s">
        <v>224</v>
      </c>
      <c r="AQ14" s="46" t="s">
        <v>223</v>
      </c>
      <c r="AR14" s="46" t="s">
        <v>224</v>
      </c>
      <c r="AS14" s="46" t="s">
        <v>223</v>
      </c>
      <c r="AT14" s="46" t="s">
        <v>224</v>
      </c>
      <c r="AU14" s="46" t="s">
        <v>223</v>
      </c>
      <c r="AV14" s="46" t="s">
        <v>224</v>
      </c>
      <c r="AW14" s="46" t="s">
        <v>223</v>
      </c>
      <c r="AX14" s="48" t="s">
        <v>224</v>
      </c>
    </row>
    <row r="15" customFormat="false" ht="13.8" hidden="false" customHeight="false" outlineLevel="0" collapsed="false">
      <c r="A15" s="49" t="s">
        <v>22</v>
      </c>
      <c r="B15" s="52" t="n">
        <f aca="false">ModeloDatosModificados!B15-ModeloDatosMinisterio!B15</f>
        <v>0</v>
      </c>
      <c r="C15" s="52" t="n">
        <f aca="false">ModeloDatosModificados!C15-ModeloDatosMinisterio!C15</f>
        <v>0</v>
      </c>
      <c r="D15" s="52" t="n">
        <f aca="false">ModeloDatosModificados!D15-ModeloDatosMinisterio!D15</f>
        <v>0</v>
      </c>
      <c r="E15" s="52" t="n">
        <f aca="false">ModeloDatosModificados!E15-ModeloDatosMinisterio!E15</f>
        <v>0</v>
      </c>
      <c r="F15" s="52" t="n">
        <f aca="false">ModeloDatosModificados!F15-ModeloDatosMinisterio!F15</f>
        <v>0</v>
      </c>
      <c r="G15" s="52" t="n">
        <f aca="false">ModeloDatosModificados!G15-ModeloDatosMinisterio!G15</f>
        <v>0</v>
      </c>
      <c r="H15" s="52" t="n">
        <f aca="false">ModeloDatosModificados!H15-ModeloDatosMinisterio!H15</f>
        <v>0</v>
      </c>
      <c r="I15" s="51" t="n">
        <f aca="false">ModeloDatosModificados!I15-ModeloDatosMinisterio!I15</f>
        <v>0</v>
      </c>
      <c r="J15" s="52" t="n">
        <f aca="false">ModeloDatosModificados!J15-ModeloDatosMinisterio!J15</f>
        <v>0</v>
      </c>
      <c r="K15" s="51" t="n">
        <f aca="false">ModeloDatosModificados!K15-ModeloDatosMinisterio!K15</f>
        <v>0</v>
      </c>
      <c r="L15" s="53" t="n">
        <f aca="false">ModeloDatosModificados!L15-ModeloDatosMinisterio!L15</f>
        <v>0</v>
      </c>
      <c r="M15" s="54" t="n">
        <f aca="false">ModeloDatosModificados!M15-ModeloDatosMinisterio!M15</f>
        <v>1.41551094124392E-005</v>
      </c>
      <c r="N15" s="53" t="n">
        <f aca="false">ModeloDatosModificados!N15-ModeloDatosMinisterio!N15</f>
        <v>3276</v>
      </c>
      <c r="O15" s="53" t="n">
        <f aca="false">ModeloDatosModificados!O15-ModeloDatosMinisterio!O15</f>
        <v>3276</v>
      </c>
      <c r="P15" s="53" t="n">
        <f aca="false">ModeloDatosModificados!P15-ModeloDatosMinisterio!P15</f>
        <v>3276</v>
      </c>
      <c r="Q15" s="53" t="n">
        <f aca="false">ModeloDatosModificados!Q15-ModeloDatosMinisterio!Q15</f>
        <v>3276</v>
      </c>
      <c r="S15" s="52" t="n">
        <f aca="false">ModeloDatosModificados!S15-ModeloDatosMinisterio!S15</f>
        <v>0</v>
      </c>
      <c r="T15" s="52" t="n">
        <f aca="false">ModeloDatosModificados!T15-ModeloDatosMinisterio!T15</f>
        <v>0</v>
      </c>
      <c r="U15" s="52" t="n">
        <f aca="false">ModeloDatosModificados!U15-ModeloDatosMinisterio!U15</f>
        <v>0</v>
      </c>
      <c r="V15" s="52" t="n">
        <f aca="false">ModeloDatosModificados!V15-ModeloDatosMinisterio!V15</f>
        <v>0</v>
      </c>
      <c r="W15" s="52" t="n">
        <f aca="false">ModeloDatosModificados!W15-ModeloDatosMinisterio!W15</f>
        <v>0</v>
      </c>
      <c r="X15" s="52" t="n">
        <f aca="false">ModeloDatosModificados!X15-ModeloDatosMinisterio!X15</f>
        <v>0</v>
      </c>
      <c r="Y15" s="52" t="n">
        <f aca="false">ModeloDatosModificados!Y15-ModeloDatosMinisterio!Y15</f>
        <v>0</v>
      </c>
      <c r="Z15" s="52" t="n">
        <f aca="false">ModeloDatosModificados!Z15-ModeloDatosMinisterio!Z15</f>
        <v>0</v>
      </c>
      <c r="AC15" s="57" t="n">
        <f aca="false">ModeloDatosModificados!AC15-ModeloDatosMinisterio!AC15</f>
        <v>0</v>
      </c>
      <c r="AD15" s="58" t="n">
        <f aca="false">ModeloDatosModificados!AD15-ModeloDatosMinisterio!AD15</f>
        <v>0</v>
      </c>
      <c r="AE15" s="59" t="n">
        <f aca="false">ModeloDatosModificados!AE15-ModeloDatosMinisterio!AE15</f>
        <v>0</v>
      </c>
      <c r="AF15" s="58" t="n">
        <f aca="false">ModeloDatosModificados!AF15-ModeloDatosMinisterio!AF15</f>
        <v>0</v>
      </c>
      <c r="AG15" s="58" t="n">
        <f aca="false">ModeloDatosModificados!AG15-ModeloDatosMinisterio!AG15</f>
        <v>0</v>
      </c>
      <c r="AH15" s="58" t="n">
        <f aca="false">ModeloDatosModificados!AH15-ModeloDatosMinisterio!AH15</f>
        <v>0</v>
      </c>
      <c r="AI15" s="58" t="n">
        <f aca="false">ModeloDatosModificados!AI15-ModeloDatosMinisterio!AI15</f>
        <v>0</v>
      </c>
      <c r="AJ15" s="58" t="n">
        <f aca="false">ModeloDatosModificados!AJ15-ModeloDatosMinisterio!AJ15</f>
        <v>0</v>
      </c>
      <c r="AK15" s="58" t="n">
        <f aca="false">ModeloDatosModificados!AK15-ModeloDatosMinisterio!AK15</f>
        <v>0</v>
      </c>
      <c r="AL15" s="58" t="n">
        <f aca="false">ModeloDatosModificados!AL15-ModeloDatosMinisterio!AL15</f>
        <v>0</v>
      </c>
      <c r="AM15" s="58" t="n">
        <f aca="false">ModeloDatosModificados!AM15-ModeloDatosMinisterio!AM15</f>
        <v>0</v>
      </c>
      <c r="AO15" s="51" t="n">
        <f aca="false">ModeloDatosModificados!AO15-ModeloDatosMinisterio!AO15</f>
        <v>0</v>
      </c>
      <c r="AP15" s="52" t="n">
        <f aca="false">ModeloDatosModificados!AP15-ModeloDatosMinisterio!AP15</f>
        <v>0</v>
      </c>
      <c r="AQ15" s="51" t="n">
        <f aca="false">ModeloDatosModificados!AQ15-ModeloDatosMinisterio!AQ15</f>
        <v>0</v>
      </c>
      <c r="AR15" s="52" t="n">
        <f aca="false">ModeloDatosModificados!AR15-ModeloDatosMinisterio!AR15</f>
        <v>0</v>
      </c>
      <c r="AS15" s="51" t="n">
        <f aca="false">ModeloDatosModificados!AS15-ModeloDatosMinisterio!AS15</f>
        <v>0</v>
      </c>
      <c r="AT15" s="52" t="n">
        <f aca="false">ModeloDatosModificados!AT15-ModeloDatosMinisterio!AT15</f>
        <v>0</v>
      </c>
      <c r="AU15" s="51" t="n">
        <f aca="false">ModeloDatosModificados!AU15-ModeloDatosMinisterio!AU15</f>
        <v>0</v>
      </c>
      <c r="AV15" s="52" t="n">
        <f aca="false">ModeloDatosModificados!AV15-ModeloDatosMinisterio!AV15</f>
        <v>0</v>
      </c>
      <c r="AW15" s="51" t="n">
        <f aca="false">ModeloDatosModificados!AW15-ModeloDatosMinisterio!AW15</f>
        <v>0</v>
      </c>
      <c r="AX15" s="52" t="n">
        <f aca="false">ModeloDatosModificados!AX15-ModeloDatosMinisterio!AX15</f>
        <v>0</v>
      </c>
    </row>
    <row r="16" customFormat="false" ht="13.8" hidden="false" customHeight="false" outlineLevel="0" collapsed="false">
      <c r="A16" s="60" t="s">
        <v>23</v>
      </c>
      <c r="B16" s="53" t="n">
        <f aca="false">ModeloDatosModificados!B16-ModeloDatosMinisterio!B16</f>
        <v>0</v>
      </c>
      <c r="C16" s="53" t="n">
        <f aca="false">ModeloDatosModificados!C16-ModeloDatosMinisterio!C16</f>
        <v>0</v>
      </c>
      <c r="D16" s="53" t="n">
        <f aca="false">ModeloDatosModificados!D16-ModeloDatosMinisterio!D16</f>
        <v>0</v>
      </c>
      <c r="E16" s="53" t="n">
        <f aca="false">ModeloDatosModificados!E16-ModeloDatosMinisterio!E16</f>
        <v>0</v>
      </c>
      <c r="F16" s="53" t="n">
        <f aca="false">ModeloDatosModificados!F16-ModeloDatosMinisterio!F16</f>
        <v>0</v>
      </c>
      <c r="G16" s="53" t="n">
        <f aca="false">ModeloDatosModificados!G16-ModeloDatosMinisterio!G16</f>
        <v>0</v>
      </c>
      <c r="H16" s="53" t="n">
        <f aca="false">ModeloDatosModificados!H16-ModeloDatosMinisterio!H16</f>
        <v>0</v>
      </c>
      <c r="I16" s="54" t="n">
        <f aca="false">ModeloDatosModificados!I16-ModeloDatosMinisterio!I16</f>
        <v>0</v>
      </c>
      <c r="J16" s="53" t="n">
        <f aca="false">ModeloDatosModificados!J16-ModeloDatosMinisterio!J16</f>
        <v>0</v>
      </c>
      <c r="K16" s="54" t="n">
        <f aca="false">ModeloDatosModificados!K16-ModeloDatosMinisterio!K16</f>
        <v>0</v>
      </c>
      <c r="L16" s="53" t="n">
        <f aca="false">ModeloDatosModificados!L16-ModeloDatosMinisterio!L16</f>
        <v>0</v>
      </c>
      <c r="M16" s="54" t="n">
        <f aca="false">ModeloDatosModificados!M16-ModeloDatosMinisterio!M16</f>
        <v>1.26624645907514E-005</v>
      </c>
      <c r="N16" s="53" t="n">
        <f aca="false">ModeloDatosModificados!N16-ModeloDatosMinisterio!N16</f>
        <v>2930</v>
      </c>
      <c r="O16" s="53" t="n">
        <f aca="false">ModeloDatosModificados!O16-ModeloDatosMinisterio!O16</f>
        <v>2930</v>
      </c>
      <c r="P16" s="53" t="n">
        <f aca="false">ModeloDatosModificados!P16-ModeloDatosMinisterio!P16</f>
        <v>2930</v>
      </c>
      <c r="Q16" s="53" t="n">
        <f aca="false">ModeloDatosModificados!Q16-ModeloDatosMinisterio!Q16</f>
        <v>2930</v>
      </c>
      <c r="S16" s="53" t="n">
        <f aca="false">ModeloDatosModificados!S16-ModeloDatosMinisterio!S16</f>
        <v>0</v>
      </c>
      <c r="T16" s="53" t="n">
        <f aca="false">ModeloDatosModificados!T16-ModeloDatosMinisterio!T16</f>
        <v>0</v>
      </c>
      <c r="U16" s="53" t="n">
        <f aca="false">ModeloDatosModificados!U16-ModeloDatosMinisterio!U16</f>
        <v>0</v>
      </c>
      <c r="V16" s="53" t="n">
        <f aca="false">ModeloDatosModificados!V16-ModeloDatosMinisterio!V16</f>
        <v>0</v>
      </c>
      <c r="W16" s="53" t="n">
        <f aca="false">ModeloDatosModificados!W16-ModeloDatosMinisterio!W16</f>
        <v>0</v>
      </c>
      <c r="X16" s="53" t="n">
        <f aca="false">ModeloDatosModificados!X16-ModeloDatosMinisterio!X16</f>
        <v>0</v>
      </c>
      <c r="Y16" s="53" t="n">
        <f aca="false">ModeloDatosModificados!Y16-ModeloDatosMinisterio!Y16</f>
        <v>0</v>
      </c>
      <c r="Z16" s="53" t="n">
        <f aca="false">ModeloDatosModificados!Z16-ModeloDatosMinisterio!Z16</f>
        <v>0</v>
      </c>
      <c r="AC16" s="61" t="n">
        <f aca="false">ModeloDatosModificados!AC16-ModeloDatosMinisterio!AC16</f>
        <v>0</v>
      </c>
      <c r="AD16" s="62" t="n">
        <f aca="false">ModeloDatosModificados!AD16-ModeloDatosMinisterio!AD16</f>
        <v>0</v>
      </c>
      <c r="AE16" s="63" t="n">
        <f aca="false">ModeloDatosModificados!AE16-ModeloDatosMinisterio!AE16</f>
        <v>0</v>
      </c>
      <c r="AF16" s="62" t="n">
        <f aca="false">ModeloDatosModificados!AF16-ModeloDatosMinisterio!AF16</f>
        <v>0</v>
      </c>
      <c r="AG16" s="62" t="n">
        <f aca="false">ModeloDatosModificados!AG16-ModeloDatosMinisterio!AG16</f>
        <v>0</v>
      </c>
      <c r="AH16" s="62" t="n">
        <f aca="false">ModeloDatosModificados!AH16-ModeloDatosMinisterio!AH16</f>
        <v>0</v>
      </c>
      <c r="AI16" s="62" t="n">
        <f aca="false">ModeloDatosModificados!AI16-ModeloDatosMinisterio!AI16</f>
        <v>0</v>
      </c>
      <c r="AJ16" s="62" t="n">
        <f aca="false">ModeloDatosModificados!AJ16-ModeloDatosMinisterio!AJ16</f>
        <v>0</v>
      </c>
      <c r="AK16" s="62" t="n">
        <f aca="false">ModeloDatosModificados!AK16-ModeloDatosMinisterio!AK16</f>
        <v>0</v>
      </c>
      <c r="AL16" s="62" t="n">
        <f aca="false">ModeloDatosModificados!AL16-ModeloDatosMinisterio!AL16</f>
        <v>0</v>
      </c>
      <c r="AM16" s="62" t="n">
        <f aca="false">ModeloDatosModificados!AM16-ModeloDatosMinisterio!AM16</f>
        <v>0</v>
      </c>
      <c r="AO16" s="54" t="n">
        <f aca="false">ModeloDatosModificados!AO16-ModeloDatosMinisterio!AO16</f>
        <v>0</v>
      </c>
      <c r="AP16" s="53" t="n">
        <f aca="false">ModeloDatosModificados!AP16-ModeloDatosMinisterio!AP16</f>
        <v>0</v>
      </c>
      <c r="AQ16" s="54" t="n">
        <f aca="false">ModeloDatosModificados!AQ16-ModeloDatosMinisterio!AQ16</f>
        <v>0</v>
      </c>
      <c r="AR16" s="53" t="n">
        <f aca="false">ModeloDatosModificados!AR16-ModeloDatosMinisterio!AR16</f>
        <v>0</v>
      </c>
      <c r="AS16" s="54" t="n">
        <f aca="false">ModeloDatosModificados!AS16-ModeloDatosMinisterio!AS16</f>
        <v>0</v>
      </c>
      <c r="AT16" s="53" t="n">
        <f aca="false">ModeloDatosModificados!AT16-ModeloDatosMinisterio!AT16</f>
        <v>0</v>
      </c>
      <c r="AU16" s="54" t="n">
        <f aca="false">ModeloDatosModificados!AU16-ModeloDatosMinisterio!AU16</f>
        <v>0</v>
      </c>
      <c r="AV16" s="53" t="n">
        <f aca="false">ModeloDatosModificados!AV16-ModeloDatosMinisterio!AV16</f>
        <v>0</v>
      </c>
      <c r="AW16" s="54" t="n">
        <f aca="false">ModeloDatosModificados!AW16-ModeloDatosMinisterio!AW16</f>
        <v>0</v>
      </c>
      <c r="AX16" s="53" t="n">
        <f aca="false">ModeloDatosModificados!AX16-ModeloDatosMinisterio!AX16</f>
        <v>0</v>
      </c>
    </row>
    <row r="17" customFormat="false" ht="13.8" hidden="false" customHeight="false" outlineLevel="0" collapsed="false">
      <c r="A17" s="60" t="s">
        <v>24</v>
      </c>
      <c r="B17" s="53" t="n">
        <f aca="false">ModeloDatosModificados!B17-ModeloDatosMinisterio!B17</f>
        <v>0</v>
      </c>
      <c r="C17" s="53" t="n">
        <f aca="false">ModeloDatosModificados!C17-ModeloDatosMinisterio!C17</f>
        <v>0</v>
      </c>
      <c r="D17" s="53" t="n">
        <f aca="false">ModeloDatosModificados!D17-ModeloDatosMinisterio!D17</f>
        <v>0</v>
      </c>
      <c r="E17" s="53" t="n">
        <f aca="false">ModeloDatosModificados!E17-ModeloDatosMinisterio!E17</f>
        <v>0</v>
      </c>
      <c r="F17" s="53" t="n">
        <f aca="false">ModeloDatosModificados!F17-ModeloDatosMinisterio!F17</f>
        <v>0</v>
      </c>
      <c r="G17" s="53" t="n">
        <f aca="false">ModeloDatosModificados!G17-ModeloDatosMinisterio!G17</f>
        <v>0</v>
      </c>
      <c r="H17" s="53" t="n">
        <f aca="false">ModeloDatosModificados!H17-ModeloDatosMinisterio!H17</f>
        <v>0</v>
      </c>
      <c r="I17" s="54" t="n">
        <f aca="false">ModeloDatosModificados!I17-ModeloDatosMinisterio!I17</f>
        <v>0</v>
      </c>
      <c r="J17" s="53" t="n">
        <f aca="false">ModeloDatosModificados!J17-ModeloDatosMinisterio!J17</f>
        <v>0</v>
      </c>
      <c r="K17" s="54" t="n">
        <f aca="false">ModeloDatosModificados!K17-ModeloDatosMinisterio!K17</f>
        <v>0</v>
      </c>
      <c r="L17" s="53" t="n">
        <f aca="false">ModeloDatosModificados!L17-ModeloDatosMinisterio!L17</f>
        <v>0</v>
      </c>
      <c r="M17" s="54" t="n">
        <f aca="false">ModeloDatosModificados!M17-ModeloDatosMinisterio!M17</f>
        <v>-1.74697815723268E-006</v>
      </c>
      <c r="N17" s="53" t="n">
        <f aca="false">ModeloDatosModificados!N17-ModeloDatosMinisterio!N17</f>
        <v>-405</v>
      </c>
      <c r="O17" s="53" t="n">
        <f aca="false">ModeloDatosModificados!O17-ModeloDatosMinisterio!O17</f>
        <v>-405</v>
      </c>
      <c r="P17" s="53" t="n">
        <f aca="false">ModeloDatosModificados!P17-ModeloDatosMinisterio!P17</f>
        <v>-405</v>
      </c>
      <c r="Q17" s="53" t="n">
        <f aca="false">ModeloDatosModificados!Q17-ModeloDatosMinisterio!Q17</f>
        <v>-405</v>
      </c>
      <c r="S17" s="53" t="n">
        <f aca="false">ModeloDatosModificados!S17-ModeloDatosMinisterio!S17</f>
        <v>0</v>
      </c>
      <c r="T17" s="53" t="n">
        <f aca="false">ModeloDatosModificados!T17-ModeloDatosMinisterio!T17</f>
        <v>0</v>
      </c>
      <c r="U17" s="53" t="n">
        <f aca="false">ModeloDatosModificados!U17-ModeloDatosMinisterio!U17</f>
        <v>0</v>
      </c>
      <c r="V17" s="53" t="n">
        <f aca="false">ModeloDatosModificados!V17-ModeloDatosMinisterio!V17</f>
        <v>0</v>
      </c>
      <c r="W17" s="53" t="n">
        <f aca="false">ModeloDatosModificados!W17-ModeloDatosMinisterio!W17</f>
        <v>0</v>
      </c>
      <c r="X17" s="53" t="n">
        <f aca="false">ModeloDatosModificados!X17-ModeloDatosMinisterio!X17</f>
        <v>0</v>
      </c>
      <c r="Y17" s="53" t="n">
        <f aca="false">ModeloDatosModificados!Y17-ModeloDatosMinisterio!Y17</f>
        <v>0</v>
      </c>
      <c r="Z17" s="53" t="n">
        <f aca="false">ModeloDatosModificados!Z17-ModeloDatosMinisterio!Z17</f>
        <v>0</v>
      </c>
      <c r="AC17" s="61" t="n">
        <f aca="false">ModeloDatosModificados!AC17-ModeloDatosMinisterio!AC17</f>
        <v>0</v>
      </c>
      <c r="AD17" s="62" t="n">
        <f aca="false">ModeloDatosModificados!AD17-ModeloDatosMinisterio!AD17</f>
        <v>0</v>
      </c>
      <c r="AE17" s="63" t="n">
        <f aca="false">ModeloDatosModificados!AE17-ModeloDatosMinisterio!AE17</f>
        <v>0</v>
      </c>
      <c r="AF17" s="62" t="n">
        <f aca="false">ModeloDatosModificados!AF17-ModeloDatosMinisterio!AF17</f>
        <v>0</v>
      </c>
      <c r="AG17" s="62" t="n">
        <f aca="false">ModeloDatosModificados!AG17-ModeloDatosMinisterio!AG17</f>
        <v>0</v>
      </c>
      <c r="AH17" s="62" t="n">
        <f aca="false">ModeloDatosModificados!AH17-ModeloDatosMinisterio!AH17</f>
        <v>0</v>
      </c>
      <c r="AI17" s="62" t="n">
        <f aca="false">ModeloDatosModificados!AI17-ModeloDatosMinisterio!AI17</f>
        <v>0</v>
      </c>
      <c r="AJ17" s="62" t="n">
        <f aca="false">ModeloDatosModificados!AJ17-ModeloDatosMinisterio!AJ17</f>
        <v>0</v>
      </c>
      <c r="AK17" s="62" t="n">
        <f aca="false">ModeloDatosModificados!AK17-ModeloDatosMinisterio!AK17</f>
        <v>0</v>
      </c>
      <c r="AL17" s="62" t="n">
        <f aca="false">ModeloDatosModificados!AL17-ModeloDatosMinisterio!AL17</f>
        <v>0</v>
      </c>
      <c r="AM17" s="62" t="n">
        <f aca="false">ModeloDatosModificados!AM17-ModeloDatosMinisterio!AM17</f>
        <v>0</v>
      </c>
      <c r="AO17" s="54" t="n">
        <f aca="false">ModeloDatosModificados!AO17-ModeloDatosMinisterio!AO17</f>
        <v>0</v>
      </c>
      <c r="AP17" s="53" t="n">
        <f aca="false">ModeloDatosModificados!AP17-ModeloDatosMinisterio!AP17</f>
        <v>0</v>
      </c>
      <c r="AQ17" s="54" t="n">
        <f aca="false">ModeloDatosModificados!AQ17-ModeloDatosMinisterio!AQ17</f>
        <v>0</v>
      </c>
      <c r="AR17" s="53" t="n">
        <f aca="false">ModeloDatosModificados!AR17-ModeloDatosMinisterio!AR17</f>
        <v>0</v>
      </c>
      <c r="AS17" s="54" t="n">
        <f aca="false">ModeloDatosModificados!AS17-ModeloDatosMinisterio!AS17</f>
        <v>0</v>
      </c>
      <c r="AT17" s="53" t="n">
        <f aca="false">ModeloDatosModificados!AT17-ModeloDatosMinisterio!AT17</f>
        <v>0</v>
      </c>
      <c r="AU17" s="54" t="n">
        <f aca="false">ModeloDatosModificados!AU17-ModeloDatosMinisterio!AU17</f>
        <v>0</v>
      </c>
      <c r="AV17" s="53" t="n">
        <f aca="false">ModeloDatosModificados!AV17-ModeloDatosMinisterio!AV17</f>
        <v>0</v>
      </c>
      <c r="AW17" s="54" t="n">
        <f aca="false">ModeloDatosModificados!AW17-ModeloDatosMinisterio!AW17</f>
        <v>0</v>
      </c>
      <c r="AX17" s="53" t="n">
        <f aca="false">ModeloDatosModificados!AX17-ModeloDatosMinisterio!AX17</f>
        <v>0</v>
      </c>
    </row>
    <row r="18" customFormat="false" ht="13.8" hidden="false" customHeight="false" outlineLevel="0" collapsed="false">
      <c r="A18" s="60" t="s">
        <v>25</v>
      </c>
      <c r="B18" s="53" t="n">
        <f aca="false">ModeloDatosModificados!B18-ModeloDatosMinisterio!B18</f>
        <v>0</v>
      </c>
      <c r="C18" s="53" t="n">
        <f aca="false">ModeloDatosModificados!C18-ModeloDatosMinisterio!C18</f>
        <v>0</v>
      </c>
      <c r="D18" s="53" t="n">
        <f aca="false">ModeloDatosModificados!D18-ModeloDatosMinisterio!D18</f>
        <v>0</v>
      </c>
      <c r="E18" s="53" t="n">
        <f aca="false">ModeloDatosModificados!E18-ModeloDatosMinisterio!E18</f>
        <v>0</v>
      </c>
      <c r="F18" s="53" t="n">
        <f aca="false">ModeloDatosModificados!F18-ModeloDatosMinisterio!F18</f>
        <v>0</v>
      </c>
      <c r="G18" s="53" t="n">
        <f aca="false">ModeloDatosModificados!G18-ModeloDatosMinisterio!G18</f>
        <v>0</v>
      </c>
      <c r="H18" s="53" t="n">
        <f aca="false">ModeloDatosModificados!H18-ModeloDatosMinisterio!H18</f>
        <v>0</v>
      </c>
      <c r="I18" s="54" t="n">
        <f aca="false">ModeloDatosModificados!I18-ModeloDatosMinisterio!I18</f>
        <v>0</v>
      </c>
      <c r="J18" s="53" t="n">
        <f aca="false">ModeloDatosModificados!J18-ModeloDatosMinisterio!J18</f>
        <v>0</v>
      </c>
      <c r="K18" s="54" t="n">
        <f aca="false">ModeloDatosModificados!K18-ModeloDatosMinisterio!K18</f>
        <v>0</v>
      </c>
      <c r="L18" s="53" t="n">
        <f aca="false">ModeloDatosModificados!L18-ModeloDatosMinisterio!L18</f>
        <v>0</v>
      </c>
      <c r="M18" s="54" t="n">
        <f aca="false">ModeloDatosModificados!M18-ModeloDatosMinisterio!M18</f>
        <v>6.04562846776013E-006</v>
      </c>
      <c r="N18" s="53" t="n">
        <f aca="false">ModeloDatosModificados!N18-ModeloDatosMinisterio!N18</f>
        <v>1399</v>
      </c>
      <c r="O18" s="53" t="n">
        <f aca="false">ModeloDatosModificados!O18-ModeloDatosMinisterio!O18</f>
        <v>1399</v>
      </c>
      <c r="P18" s="53" t="n">
        <f aca="false">ModeloDatosModificados!P18-ModeloDatosMinisterio!P18</f>
        <v>1399</v>
      </c>
      <c r="Q18" s="53" t="n">
        <f aca="false">ModeloDatosModificados!Q18-ModeloDatosMinisterio!Q18</f>
        <v>1399</v>
      </c>
      <c r="S18" s="53" t="n">
        <f aca="false">ModeloDatosModificados!S18-ModeloDatosMinisterio!S18</f>
        <v>0</v>
      </c>
      <c r="T18" s="53" t="n">
        <f aca="false">ModeloDatosModificados!T18-ModeloDatosMinisterio!T18</f>
        <v>0</v>
      </c>
      <c r="U18" s="53" t="n">
        <f aca="false">ModeloDatosModificados!U18-ModeloDatosMinisterio!U18</f>
        <v>0</v>
      </c>
      <c r="V18" s="53" t="n">
        <f aca="false">ModeloDatosModificados!V18-ModeloDatosMinisterio!V18</f>
        <v>0</v>
      </c>
      <c r="W18" s="53" t="n">
        <f aca="false">ModeloDatosModificados!W18-ModeloDatosMinisterio!W18</f>
        <v>0</v>
      </c>
      <c r="X18" s="53" t="n">
        <f aca="false">ModeloDatosModificados!X18-ModeloDatosMinisterio!X18</f>
        <v>0</v>
      </c>
      <c r="Y18" s="53" t="n">
        <f aca="false">ModeloDatosModificados!Y18-ModeloDatosMinisterio!Y18</f>
        <v>0</v>
      </c>
      <c r="Z18" s="53" t="n">
        <f aca="false">ModeloDatosModificados!Z18-ModeloDatosMinisterio!Z18</f>
        <v>0</v>
      </c>
      <c r="AC18" s="61" t="n">
        <f aca="false">ModeloDatosModificados!AC18-ModeloDatosMinisterio!AC18</f>
        <v>0</v>
      </c>
      <c r="AD18" s="62" t="n">
        <f aca="false">ModeloDatosModificados!AD18-ModeloDatosMinisterio!AD18</f>
        <v>0</v>
      </c>
      <c r="AE18" s="63" t="n">
        <f aca="false">ModeloDatosModificados!AE18-ModeloDatosMinisterio!AE18</f>
        <v>0</v>
      </c>
      <c r="AF18" s="62" t="n">
        <f aca="false">ModeloDatosModificados!AF18-ModeloDatosMinisterio!AF18</f>
        <v>0</v>
      </c>
      <c r="AG18" s="62" t="n">
        <f aca="false">ModeloDatosModificados!AG18-ModeloDatosMinisterio!AG18</f>
        <v>0</v>
      </c>
      <c r="AH18" s="62" t="n">
        <f aca="false">ModeloDatosModificados!AH18-ModeloDatosMinisterio!AH18</f>
        <v>0</v>
      </c>
      <c r="AI18" s="62" t="n">
        <f aca="false">ModeloDatosModificados!AI18-ModeloDatosMinisterio!AI18</f>
        <v>0</v>
      </c>
      <c r="AJ18" s="62" t="n">
        <f aca="false">ModeloDatosModificados!AJ18-ModeloDatosMinisterio!AJ18</f>
        <v>0</v>
      </c>
      <c r="AK18" s="62" t="n">
        <f aca="false">ModeloDatosModificados!AK18-ModeloDatosMinisterio!AK18</f>
        <v>0</v>
      </c>
      <c r="AL18" s="62" t="n">
        <f aca="false">ModeloDatosModificados!AL18-ModeloDatosMinisterio!AL18</f>
        <v>0</v>
      </c>
      <c r="AM18" s="62" t="n">
        <f aca="false">ModeloDatosModificados!AM18-ModeloDatosMinisterio!AM18</f>
        <v>0</v>
      </c>
      <c r="AO18" s="54" t="n">
        <f aca="false">ModeloDatosModificados!AO18-ModeloDatosMinisterio!AO18</f>
        <v>0</v>
      </c>
      <c r="AP18" s="53" t="n">
        <f aca="false">ModeloDatosModificados!AP18-ModeloDatosMinisterio!AP18</f>
        <v>0</v>
      </c>
      <c r="AQ18" s="54" t="n">
        <f aca="false">ModeloDatosModificados!AQ18-ModeloDatosMinisterio!AQ18</f>
        <v>0</v>
      </c>
      <c r="AR18" s="53" t="n">
        <f aca="false">ModeloDatosModificados!AR18-ModeloDatosMinisterio!AR18</f>
        <v>0</v>
      </c>
      <c r="AS18" s="54" t="n">
        <f aca="false">ModeloDatosModificados!AS18-ModeloDatosMinisterio!AS18</f>
        <v>0</v>
      </c>
      <c r="AT18" s="53" t="n">
        <f aca="false">ModeloDatosModificados!AT18-ModeloDatosMinisterio!AT18</f>
        <v>0</v>
      </c>
      <c r="AU18" s="54" t="n">
        <f aca="false">ModeloDatosModificados!AU18-ModeloDatosMinisterio!AU18</f>
        <v>0</v>
      </c>
      <c r="AV18" s="53" t="n">
        <f aca="false">ModeloDatosModificados!AV18-ModeloDatosMinisterio!AV18</f>
        <v>0</v>
      </c>
      <c r="AW18" s="54" t="n">
        <f aca="false">ModeloDatosModificados!AW18-ModeloDatosMinisterio!AW18</f>
        <v>0</v>
      </c>
      <c r="AX18" s="53" t="n">
        <f aca="false">ModeloDatosModificados!AX18-ModeloDatosMinisterio!AX18</f>
        <v>0</v>
      </c>
    </row>
    <row r="19" customFormat="false" ht="13.8" hidden="false" customHeight="false" outlineLevel="0" collapsed="false">
      <c r="A19" s="60" t="s">
        <v>26</v>
      </c>
      <c r="B19" s="53" t="n">
        <f aca="false">ModeloDatosModificados!B19-ModeloDatosMinisterio!B19</f>
        <v>0</v>
      </c>
      <c r="C19" s="53" t="n">
        <f aca="false">ModeloDatosModificados!C19-ModeloDatosMinisterio!C19</f>
        <v>0</v>
      </c>
      <c r="D19" s="53" t="n">
        <f aca="false">ModeloDatosModificados!D19-ModeloDatosMinisterio!D19</f>
        <v>0</v>
      </c>
      <c r="E19" s="53" t="n">
        <f aca="false">ModeloDatosModificados!E19-ModeloDatosMinisterio!E19</f>
        <v>0</v>
      </c>
      <c r="F19" s="53" t="n">
        <f aca="false">ModeloDatosModificados!F19-ModeloDatosMinisterio!F19</f>
        <v>0</v>
      </c>
      <c r="G19" s="53" t="n">
        <f aca="false">ModeloDatosModificados!G19-ModeloDatosMinisterio!G19</f>
        <v>0</v>
      </c>
      <c r="H19" s="53" t="n">
        <f aca="false">ModeloDatosModificados!H19-ModeloDatosMinisterio!H19</f>
        <v>0</v>
      </c>
      <c r="I19" s="54" t="n">
        <f aca="false">ModeloDatosModificados!I19-ModeloDatosMinisterio!I19</f>
        <v>0</v>
      </c>
      <c r="J19" s="53" t="n">
        <f aca="false">ModeloDatosModificados!J19-ModeloDatosMinisterio!J19</f>
        <v>0</v>
      </c>
      <c r="K19" s="54" t="n">
        <f aca="false">ModeloDatosModificados!K19-ModeloDatosMinisterio!K19</f>
        <v>0</v>
      </c>
      <c r="L19" s="53" t="n">
        <f aca="false">ModeloDatosModificados!L19-ModeloDatosMinisterio!L19</f>
        <v>0</v>
      </c>
      <c r="M19" s="54" t="n">
        <f aca="false">ModeloDatosModificados!M19-ModeloDatosMinisterio!M19</f>
        <v>-1.70111476886087E-006</v>
      </c>
      <c r="N19" s="53" t="n">
        <f aca="false">ModeloDatosModificados!N19-ModeloDatosMinisterio!N19</f>
        <v>-394</v>
      </c>
      <c r="O19" s="53" t="n">
        <f aca="false">ModeloDatosModificados!O19-ModeloDatosMinisterio!O19</f>
        <v>-394</v>
      </c>
      <c r="P19" s="53" t="n">
        <f aca="false">ModeloDatosModificados!P19-ModeloDatosMinisterio!P19</f>
        <v>-394</v>
      </c>
      <c r="Q19" s="53" t="n">
        <f aca="false">ModeloDatosModificados!Q19-ModeloDatosMinisterio!Q19</f>
        <v>-394</v>
      </c>
      <c r="S19" s="53" t="n">
        <f aca="false">ModeloDatosModificados!S19-ModeloDatosMinisterio!S19</f>
        <v>0</v>
      </c>
      <c r="T19" s="53" t="n">
        <f aca="false">ModeloDatosModificados!T19-ModeloDatosMinisterio!T19</f>
        <v>0</v>
      </c>
      <c r="U19" s="53" t="n">
        <f aca="false">ModeloDatosModificados!U19-ModeloDatosMinisterio!U19</f>
        <v>0</v>
      </c>
      <c r="V19" s="53" t="n">
        <f aca="false">ModeloDatosModificados!V19-ModeloDatosMinisterio!V19</f>
        <v>0</v>
      </c>
      <c r="W19" s="53" t="n">
        <f aca="false">ModeloDatosModificados!W19-ModeloDatosMinisterio!W19</f>
        <v>0</v>
      </c>
      <c r="X19" s="53" t="n">
        <f aca="false">ModeloDatosModificados!X19-ModeloDatosMinisterio!X19</f>
        <v>0</v>
      </c>
      <c r="Y19" s="53" t="n">
        <f aca="false">ModeloDatosModificados!Y19-ModeloDatosMinisterio!Y19</f>
        <v>0</v>
      </c>
      <c r="Z19" s="53" t="n">
        <f aca="false">ModeloDatosModificados!Z19-ModeloDatosMinisterio!Z19</f>
        <v>0</v>
      </c>
      <c r="AC19" s="61" t="n">
        <f aca="false">ModeloDatosModificados!AC19-ModeloDatosMinisterio!AC19</f>
        <v>0</v>
      </c>
      <c r="AD19" s="62" t="n">
        <f aca="false">ModeloDatosModificados!AD19-ModeloDatosMinisterio!AD19</f>
        <v>0</v>
      </c>
      <c r="AE19" s="63" t="n">
        <f aca="false">ModeloDatosModificados!AE19-ModeloDatosMinisterio!AE19</f>
        <v>0</v>
      </c>
      <c r="AF19" s="62" t="n">
        <f aca="false">ModeloDatosModificados!AF19-ModeloDatosMinisterio!AF19</f>
        <v>0</v>
      </c>
      <c r="AG19" s="62" t="n">
        <f aca="false">ModeloDatosModificados!AG19-ModeloDatosMinisterio!AG19</f>
        <v>0</v>
      </c>
      <c r="AH19" s="62" t="n">
        <f aca="false">ModeloDatosModificados!AH19-ModeloDatosMinisterio!AH19</f>
        <v>0</v>
      </c>
      <c r="AI19" s="62" t="n">
        <f aca="false">ModeloDatosModificados!AI19-ModeloDatosMinisterio!AI19</f>
        <v>0</v>
      </c>
      <c r="AJ19" s="62" t="n">
        <f aca="false">ModeloDatosModificados!AJ19-ModeloDatosMinisterio!AJ19</f>
        <v>0</v>
      </c>
      <c r="AK19" s="62" t="n">
        <f aca="false">ModeloDatosModificados!AK19-ModeloDatosMinisterio!AK19</f>
        <v>0</v>
      </c>
      <c r="AL19" s="62" t="n">
        <f aca="false">ModeloDatosModificados!AL19-ModeloDatosMinisterio!AL19</f>
        <v>0</v>
      </c>
      <c r="AM19" s="62" t="n">
        <f aca="false">ModeloDatosModificados!AM19-ModeloDatosMinisterio!AM19</f>
        <v>0</v>
      </c>
      <c r="AO19" s="54" t="n">
        <f aca="false">ModeloDatosModificados!AO19-ModeloDatosMinisterio!AO19</f>
        <v>0</v>
      </c>
      <c r="AP19" s="53" t="n">
        <f aca="false">ModeloDatosModificados!AP19-ModeloDatosMinisterio!AP19</f>
        <v>0</v>
      </c>
      <c r="AQ19" s="54" t="n">
        <f aca="false">ModeloDatosModificados!AQ19-ModeloDatosMinisterio!AQ19</f>
        <v>0</v>
      </c>
      <c r="AR19" s="53" t="n">
        <f aca="false">ModeloDatosModificados!AR19-ModeloDatosMinisterio!AR19</f>
        <v>0</v>
      </c>
      <c r="AS19" s="54" t="n">
        <f aca="false">ModeloDatosModificados!AS19-ModeloDatosMinisterio!AS19</f>
        <v>0</v>
      </c>
      <c r="AT19" s="53" t="n">
        <f aca="false">ModeloDatosModificados!AT19-ModeloDatosMinisterio!AT19</f>
        <v>0</v>
      </c>
      <c r="AU19" s="54" t="n">
        <f aca="false">ModeloDatosModificados!AU19-ModeloDatosMinisterio!AU19</f>
        <v>0</v>
      </c>
      <c r="AV19" s="53" t="n">
        <f aca="false">ModeloDatosModificados!AV19-ModeloDatosMinisterio!AV19</f>
        <v>0</v>
      </c>
      <c r="AW19" s="54" t="n">
        <f aca="false">ModeloDatosModificados!AW19-ModeloDatosMinisterio!AW19</f>
        <v>0</v>
      </c>
      <c r="AX19" s="53" t="n">
        <f aca="false">ModeloDatosModificados!AX19-ModeloDatosMinisterio!AX19</f>
        <v>0</v>
      </c>
    </row>
    <row r="20" customFormat="false" ht="13.8" hidden="false" customHeight="false" outlineLevel="0" collapsed="false">
      <c r="A20" s="60" t="s">
        <v>27</v>
      </c>
      <c r="B20" s="53" t="n">
        <f aca="false">ModeloDatosModificados!B20-ModeloDatosMinisterio!B20</f>
        <v>0</v>
      </c>
      <c r="C20" s="53" t="n">
        <f aca="false">ModeloDatosModificados!C20-ModeloDatosMinisterio!C20</f>
        <v>0</v>
      </c>
      <c r="D20" s="53" t="n">
        <f aca="false">ModeloDatosModificados!D20-ModeloDatosMinisterio!D20</f>
        <v>0</v>
      </c>
      <c r="E20" s="53" t="n">
        <f aca="false">ModeloDatosModificados!E20-ModeloDatosMinisterio!E20</f>
        <v>0</v>
      </c>
      <c r="F20" s="53" t="n">
        <f aca="false">ModeloDatosModificados!F20-ModeloDatosMinisterio!F20</f>
        <v>0</v>
      </c>
      <c r="G20" s="53" t="n">
        <f aca="false">ModeloDatosModificados!G20-ModeloDatosMinisterio!G20</f>
        <v>0</v>
      </c>
      <c r="H20" s="53" t="n">
        <f aca="false">ModeloDatosModificados!H20-ModeloDatosMinisterio!H20</f>
        <v>0</v>
      </c>
      <c r="I20" s="54" t="n">
        <f aca="false">ModeloDatosModificados!I20-ModeloDatosMinisterio!I20</f>
        <v>0</v>
      </c>
      <c r="J20" s="53" t="n">
        <f aca="false">ModeloDatosModificados!J20-ModeloDatosMinisterio!J20</f>
        <v>0</v>
      </c>
      <c r="K20" s="54" t="n">
        <f aca="false">ModeloDatosModificados!K20-ModeloDatosMinisterio!K20</f>
        <v>0</v>
      </c>
      <c r="L20" s="53" t="n">
        <f aca="false">ModeloDatosModificados!L20-ModeloDatosMinisterio!L20</f>
        <v>0</v>
      </c>
      <c r="M20" s="54" t="n">
        <f aca="false">ModeloDatosModificados!M20-ModeloDatosMinisterio!M20</f>
        <v>-4.06933336864757E-006</v>
      </c>
      <c r="N20" s="53" t="n">
        <f aca="false">ModeloDatosModificados!N20-ModeloDatosMinisterio!N20</f>
        <v>-942</v>
      </c>
      <c r="O20" s="53" t="n">
        <f aca="false">ModeloDatosModificados!O20-ModeloDatosMinisterio!O20</f>
        <v>-942</v>
      </c>
      <c r="P20" s="53" t="n">
        <f aca="false">ModeloDatosModificados!P20-ModeloDatosMinisterio!P20</f>
        <v>-942</v>
      </c>
      <c r="Q20" s="53" t="n">
        <f aca="false">ModeloDatosModificados!Q20-ModeloDatosMinisterio!Q20</f>
        <v>-942</v>
      </c>
      <c r="S20" s="53" t="n">
        <f aca="false">ModeloDatosModificados!S20-ModeloDatosMinisterio!S20</f>
        <v>0</v>
      </c>
      <c r="T20" s="53" t="n">
        <f aca="false">ModeloDatosModificados!T20-ModeloDatosMinisterio!T20</f>
        <v>0</v>
      </c>
      <c r="U20" s="53" t="n">
        <f aca="false">ModeloDatosModificados!U20-ModeloDatosMinisterio!U20</f>
        <v>0</v>
      </c>
      <c r="V20" s="53" t="n">
        <f aca="false">ModeloDatosModificados!V20-ModeloDatosMinisterio!V20</f>
        <v>0</v>
      </c>
      <c r="W20" s="53" t="n">
        <f aca="false">ModeloDatosModificados!W20-ModeloDatosMinisterio!W20</f>
        <v>0</v>
      </c>
      <c r="X20" s="53" t="n">
        <f aca="false">ModeloDatosModificados!X20-ModeloDatosMinisterio!X20</f>
        <v>0</v>
      </c>
      <c r="Y20" s="53" t="n">
        <f aca="false">ModeloDatosModificados!Y20-ModeloDatosMinisterio!Y20</f>
        <v>0</v>
      </c>
      <c r="Z20" s="53" t="n">
        <f aca="false">ModeloDatosModificados!Z20-ModeloDatosMinisterio!Z20</f>
        <v>0</v>
      </c>
      <c r="AC20" s="61" t="n">
        <f aca="false">ModeloDatosModificados!AC20-ModeloDatosMinisterio!AC20</f>
        <v>0</v>
      </c>
      <c r="AD20" s="62" t="n">
        <f aca="false">ModeloDatosModificados!AD20-ModeloDatosMinisterio!AD20</f>
        <v>0</v>
      </c>
      <c r="AE20" s="63" t="n">
        <f aca="false">ModeloDatosModificados!AE20-ModeloDatosMinisterio!AE20</f>
        <v>0</v>
      </c>
      <c r="AF20" s="62" t="n">
        <f aca="false">ModeloDatosModificados!AF20-ModeloDatosMinisterio!AF20</f>
        <v>0</v>
      </c>
      <c r="AG20" s="62" t="n">
        <f aca="false">ModeloDatosModificados!AG20-ModeloDatosMinisterio!AG20</f>
        <v>0</v>
      </c>
      <c r="AH20" s="62" t="n">
        <f aca="false">ModeloDatosModificados!AH20-ModeloDatosMinisterio!AH20</f>
        <v>0</v>
      </c>
      <c r="AI20" s="62" t="n">
        <f aca="false">ModeloDatosModificados!AI20-ModeloDatosMinisterio!AI20</f>
        <v>0</v>
      </c>
      <c r="AJ20" s="62" t="n">
        <f aca="false">ModeloDatosModificados!AJ20-ModeloDatosMinisterio!AJ20</f>
        <v>0</v>
      </c>
      <c r="AK20" s="62" t="n">
        <f aca="false">ModeloDatosModificados!AK20-ModeloDatosMinisterio!AK20</f>
        <v>0</v>
      </c>
      <c r="AL20" s="62" t="n">
        <f aca="false">ModeloDatosModificados!AL20-ModeloDatosMinisterio!AL20</f>
        <v>0</v>
      </c>
      <c r="AM20" s="62" t="n">
        <f aca="false">ModeloDatosModificados!AM20-ModeloDatosMinisterio!AM20</f>
        <v>0</v>
      </c>
      <c r="AO20" s="54" t="n">
        <f aca="false">ModeloDatosModificados!AO20-ModeloDatosMinisterio!AO20</f>
        <v>0</v>
      </c>
      <c r="AP20" s="53" t="n">
        <f aca="false">ModeloDatosModificados!AP20-ModeloDatosMinisterio!AP20</f>
        <v>0</v>
      </c>
      <c r="AQ20" s="54" t="n">
        <f aca="false">ModeloDatosModificados!AQ20-ModeloDatosMinisterio!AQ20</f>
        <v>0</v>
      </c>
      <c r="AR20" s="53" t="n">
        <f aca="false">ModeloDatosModificados!AR20-ModeloDatosMinisterio!AR20</f>
        <v>0</v>
      </c>
      <c r="AS20" s="54" t="n">
        <f aca="false">ModeloDatosModificados!AS20-ModeloDatosMinisterio!AS20</f>
        <v>0</v>
      </c>
      <c r="AT20" s="53" t="n">
        <f aca="false">ModeloDatosModificados!AT20-ModeloDatosMinisterio!AT20</f>
        <v>0</v>
      </c>
      <c r="AU20" s="54" t="n">
        <f aca="false">ModeloDatosModificados!AU20-ModeloDatosMinisterio!AU20</f>
        <v>0</v>
      </c>
      <c r="AV20" s="53" t="n">
        <f aca="false">ModeloDatosModificados!AV20-ModeloDatosMinisterio!AV20</f>
        <v>0</v>
      </c>
      <c r="AW20" s="54" t="n">
        <f aca="false">ModeloDatosModificados!AW20-ModeloDatosMinisterio!AW20</f>
        <v>0</v>
      </c>
      <c r="AX20" s="53" t="n">
        <f aca="false">ModeloDatosModificados!AX20-ModeloDatosMinisterio!AX20</f>
        <v>0</v>
      </c>
    </row>
    <row r="21" customFormat="false" ht="13.8" hidden="false" customHeight="false" outlineLevel="0" collapsed="false">
      <c r="A21" s="60" t="s">
        <v>28</v>
      </c>
      <c r="B21" s="53" t="n">
        <f aca="false">ModeloDatosModificados!B21-ModeloDatosMinisterio!B21</f>
        <v>0</v>
      </c>
      <c r="C21" s="53" t="n">
        <f aca="false">ModeloDatosModificados!C21-ModeloDatosMinisterio!C21</f>
        <v>0</v>
      </c>
      <c r="D21" s="53" t="n">
        <f aca="false">ModeloDatosModificados!D21-ModeloDatosMinisterio!D21</f>
        <v>0</v>
      </c>
      <c r="E21" s="53" t="n">
        <f aca="false">ModeloDatosModificados!E21-ModeloDatosMinisterio!E21</f>
        <v>0</v>
      </c>
      <c r="F21" s="53" t="n">
        <f aca="false">ModeloDatosModificados!F21-ModeloDatosMinisterio!F21</f>
        <v>0</v>
      </c>
      <c r="G21" s="53" t="n">
        <f aca="false">ModeloDatosModificados!G21-ModeloDatosMinisterio!G21</f>
        <v>0</v>
      </c>
      <c r="H21" s="53" t="n">
        <f aca="false">ModeloDatosModificados!H21-ModeloDatosMinisterio!H21</f>
        <v>0</v>
      </c>
      <c r="I21" s="54" t="n">
        <f aca="false">ModeloDatosModificados!I21-ModeloDatosMinisterio!I21</f>
        <v>0</v>
      </c>
      <c r="J21" s="53" t="n">
        <f aca="false">ModeloDatosModificados!J21-ModeloDatosMinisterio!J21</f>
        <v>0</v>
      </c>
      <c r="K21" s="54" t="n">
        <f aca="false">ModeloDatosModificados!K21-ModeloDatosMinisterio!K21</f>
        <v>0</v>
      </c>
      <c r="L21" s="53" t="n">
        <f aca="false">ModeloDatosModificados!L21-ModeloDatosMinisterio!L21</f>
        <v>0</v>
      </c>
      <c r="M21" s="54" t="n">
        <f aca="false">ModeloDatosModificados!M21-ModeloDatosMinisterio!M21</f>
        <v>-4.03180877815018E-006</v>
      </c>
      <c r="N21" s="53" t="n">
        <f aca="false">ModeloDatosModificados!N21-ModeloDatosMinisterio!N21</f>
        <v>-933</v>
      </c>
      <c r="O21" s="53" t="n">
        <f aca="false">ModeloDatosModificados!O21-ModeloDatosMinisterio!O21</f>
        <v>-933</v>
      </c>
      <c r="P21" s="53" t="n">
        <f aca="false">ModeloDatosModificados!P21-ModeloDatosMinisterio!P21</f>
        <v>-933</v>
      </c>
      <c r="Q21" s="53" t="n">
        <f aca="false">ModeloDatosModificados!Q21-ModeloDatosMinisterio!Q21</f>
        <v>-933</v>
      </c>
      <c r="S21" s="53" t="n">
        <f aca="false">ModeloDatosModificados!S21-ModeloDatosMinisterio!S21</f>
        <v>0</v>
      </c>
      <c r="T21" s="53" t="n">
        <f aca="false">ModeloDatosModificados!T21-ModeloDatosMinisterio!T21</f>
        <v>0</v>
      </c>
      <c r="U21" s="53" t="n">
        <f aca="false">ModeloDatosModificados!U21-ModeloDatosMinisterio!U21</f>
        <v>0</v>
      </c>
      <c r="V21" s="53" t="n">
        <f aca="false">ModeloDatosModificados!V21-ModeloDatosMinisterio!V21</f>
        <v>0</v>
      </c>
      <c r="W21" s="53" t="n">
        <f aca="false">ModeloDatosModificados!W21-ModeloDatosMinisterio!W21</f>
        <v>0</v>
      </c>
      <c r="X21" s="53" t="n">
        <f aca="false">ModeloDatosModificados!X21-ModeloDatosMinisterio!X21</f>
        <v>0</v>
      </c>
      <c r="Y21" s="53" t="n">
        <f aca="false">ModeloDatosModificados!Y21-ModeloDatosMinisterio!Y21</f>
        <v>0</v>
      </c>
      <c r="Z21" s="53" t="n">
        <f aca="false">ModeloDatosModificados!Z21-ModeloDatosMinisterio!Z21</f>
        <v>0</v>
      </c>
      <c r="AC21" s="61" t="n">
        <f aca="false">ModeloDatosModificados!AC21-ModeloDatosMinisterio!AC21</f>
        <v>0</v>
      </c>
      <c r="AD21" s="62" t="n">
        <f aca="false">ModeloDatosModificados!AD21-ModeloDatosMinisterio!AD21</f>
        <v>0</v>
      </c>
      <c r="AE21" s="63" t="n">
        <f aca="false">ModeloDatosModificados!AE21-ModeloDatosMinisterio!AE21</f>
        <v>0</v>
      </c>
      <c r="AF21" s="62" t="n">
        <f aca="false">ModeloDatosModificados!AF21-ModeloDatosMinisterio!AF21</f>
        <v>0</v>
      </c>
      <c r="AG21" s="62" t="n">
        <f aca="false">ModeloDatosModificados!AG21-ModeloDatosMinisterio!AG21</f>
        <v>0</v>
      </c>
      <c r="AH21" s="62" t="n">
        <f aca="false">ModeloDatosModificados!AH21-ModeloDatosMinisterio!AH21</f>
        <v>0</v>
      </c>
      <c r="AI21" s="62" t="n">
        <f aca="false">ModeloDatosModificados!AI21-ModeloDatosMinisterio!AI21</f>
        <v>0</v>
      </c>
      <c r="AJ21" s="62" t="n">
        <f aca="false">ModeloDatosModificados!AJ21-ModeloDatosMinisterio!AJ21</f>
        <v>0</v>
      </c>
      <c r="AK21" s="62" t="n">
        <f aca="false">ModeloDatosModificados!AK21-ModeloDatosMinisterio!AK21</f>
        <v>0</v>
      </c>
      <c r="AL21" s="62" t="n">
        <f aca="false">ModeloDatosModificados!AL21-ModeloDatosMinisterio!AL21</f>
        <v>0</v>
      </c>
      <c r="AM21" s="62" t="n">
        <f aca="false">ModeloDatosModificados!AM21-ModeloDatosMinisterio!AM21</f>
        <v>0</v>
      </c>
      <c r="AO21" s="54" t="n">
        <f aca="false">ModeloDatosModificados!AO21-ModeloDatosMinisterio!AO21</f>
        <v>0</v>
      </c>
      <c r="AP21" s="53" t="n">
        <f aca="false">ModeloDatosModificados!AP21-ModeloDatosMinisterio!AP21</f>
        <v>0</v>
      </c>
      <c r="AQ21" s="54" t="n">
        <f aca="false">ModeloDatosModificados!AQ21-ModeloDatosMinisterio!AQ21</f>
        <v>0</v>
      </c>
      <c r="AR21" s="53" t="n">
        <f aca="false">ModeloDatosModificados!AR21-ModeloDatosMinisterio!AR21</f>
        <v>0</v>
      </c>
      <c r="AS21" s="54" t="n">
        <f aca="false">ModeloDatosModificados!AS21-ModeloDatosMinisterio!AS21</f>
        <v>0</v>
      </c>
      <c r="AT21" s="53" t="n">
        <f aca="false">ModeloDatosModificados!AT21-ModeloDatosMinisterio!AT21</f>
        <v>0</v>
      </c>
      <c r="AU21" s="54" t="n">
        <f aca="false">ModeloDatosModificados!AU21-ModeloDatosMinisterio!AU21</f>
        <v>0</v>
      </c>
      <c r="AV21" s="53" t="n">
        <f aca="false">ModeloDatosModificados!AV21-ModeloDatosMinisterio!AV21</f>
        <v>0</v>
      </c>
      <c r="AW21" s="54" t="n">
        <f aca="false">ModeloDatosModificados!AW21-ModeloDatosMinisterio!AW21</f>
        <v>0</v>
      </c>
      <c r="AX21" s="53" t="n">
        <f aca="false">ModeloDatosModificados!AX21-ModeloDatosMinisterio!AX21</f>
        <v>0</v>
      </c>
    </row>
    <row r="22" customFormat="false" ht="13.8" hidden="false" customHeight="false" outlineLevel="0" collapsed="false">
      <c r="A22" s="60" t="s">
        <v>29</v>
      </c>
      <c r="B22" s="53" t="n">
        <f aca="false">ModeloDatosModificados!B22-ModeloDatosMinisterio!B22</f>
        <v>0</v>
      </c>
      <c r="C22" s="53" t="n">
        <f aca="false">ModeloDatosModificados!C22-ModeloDatosMinisterio!C22</f>
        <v>0</v>
      </c>
      <c r="D22" s="53" t="n">
        <f aca="false">ModeloDatosModificados!D22-ModeloDatosMinisterio!D22</f>
        <v>0</v>
      </c>
      <c r="E22" s="53" t="n">
        <f aca="false">ModeloDatosModificados!E22-ModeloDatosMinisterio!E22</f>
        <v>0</v>
      </c>
      <c r="F22" s="53" t="n">
        <f aca="false">ModeloDatosModificados!F22-ModeloDatosMinisterio!F22</f>
        <v>0</v>
      </c>
      <c r="G22" s="53" t="n">
        <f aca="false">ModeloDatosModificados!G22-ModeloDatosMinisterio!G22</f>
        <v>0</v>
      </c>
      <c r="H22" s="53" t="n">
        <f aca="false">ModeloDatosModificados!H22-ModeloDatosMinisterio!H22</f>
        <v>0</v>
      </c>
      <c r="I22" s="54" t="n">
        <f aca="false">ModeloDatosModificados!I22-ModeloDatosMinisterio!I22</f>
        <v>0</v>
      </c>
      <c r="J22" s="53" t="n">
        <f aca="false">ModeloDatosModificados!J22-ModeloDatosMinisterio!J22</f>
        <v>0</v>
      </c>
      <c r="K22" s="54" t="n">
        <f aca="false">ModeloDatosModificados!K22-ModeloDatosMinisterio!K22</f>
        <v>0</v>
      </c>
      <c r="L22" s="53" t="n">
        <f aca="false">ModeloDatosModificados!L22-ModeloDatosMinisterio!L22</f>
        <v>0</v>
      </c>
      <c r="M22" s="54" t="n">
        <f aca="false">ModeloDatosModificados!M22-ModeloDatosMinisterio!M22</f>
        <v>-3.98594538978531E-006</v>
      </c>
      <c r="N22" s="53" t="n">
        <f aca="false">ModeloDatosModificados!N22-ModeloDatosMinisterio!N22</f>
        <v>-922</v>
      </c>
      <c r="O22" s="53" t="n">
        <f aca="false">ModeloDatosModificados!O22-ModeloDatosMinisterio!O22</f>
        <v>-922</v>
      </c>
      <c r="P22" s="53" t="n">
        <f aca="false">ModeloDatosModificados!P22-ModeloDatosMinisterio!P22</f>
        <v>-922</v>
      </c>
      <c r="Q22" s="53" t="n">
        <f aca="false">ModeloDatosModificados!Q22-ModeloDatosMinisterio!Q22</f>
        <v>-922</v>
      </c>
      <c r="S22" s="53" t="n">
        <f aca="false">ModeloDatosModificados!S22-ModeloDatosMinisterio!S22</f>
        <v>0</v>
      </c>
      <c r="T22" s="53" t="n">
        <f aca="false">ModeloDatosModificados!T22-ModeloDatosMinisterio!T22</f>
        <v>0</v>
      </c>
      <c r="U22" s="53" t="n">
        <f aca="false">ModeloDatosModificados!U22-ModeloDatosMinisterio!U22</f>
        <v>0</v>
      </c>
      <c r="V22" s="53" t="n">
        <f aca="false">ModeloDatosModificados!V22-ModeloDatosMinisterio!V22</f>
        <v>0</v>
      </c>
      <c r="W22" s="53" t="n">
        <f aca="false">ModeloDatosModificados!W22-ModeloDatosMinisterio!W22</f>
        <v>0</v>
      </c>
      <c r="X22" s="53" t="n">
        <f aca="false">ModeloDatosModificados!X22-ModeloDatosMinisterio!X22</f>
        <v>0</v>
      </c>
      <c r="Y22" s="53" t="n">
        <f aca="false">ModeloDatosModificados!Y22-ModeloDatosMinisterio!Y22</f>
        <v>0</v>
      </c>
      <c r="Z22" s="53" t="n">
        <f aca="false">ModeloDatosModificados!Z22-ModeloDatosMinisterio!Z22</f>
        <v>0</v>
      </c>
      <c r="AC22" s="61" t="n">
        <f aca="false">ModeloDatosModificados!AC22-ModeloDatosMinisterio!AC22</f>
        <v>0</v>
      </c>
      <c r="AD22" s="62" t="n">
        <f aca="false">ModeloDatosModificados!AD22-ModeloDatosMinisterio!AD22</f>
        <v>0</v>
      </c>
      <c r="AE22" s="63" t="n">
        <f aca="false">ModeloDatosModificados!AE22-ModeloDatosMinisterio!AE22</f>
        <v>0</v>
      </c>
      <c r="AF22" s="62" t="n">
        <f aca="false">ModeloDatosModificados!AF22-ModeloDatosMinisterio!AF22</f>
        <v>0</v>
      </c>
      <c r="AG22" s="62" t="n">
        <f aca="false">ModeloDatosModificados!AG22-ModeloDatosMinisterio!AG22</f>
        <v>0</v>
      </c>
      <c r="AH22" s="62" t="n">
        <f aca="false">ModeloDatosModificados!AH22-ModeloDatosMinisterio!AH22</f>
        <v>0</v>
      </c>
      <c r="AI22" s="62" t="n">
        <f aca="false">ModeloDatosModificados!AI22-ModeloDatosMinisterio!AI22</f>
        <v>0</v>
      </c>
      <c r="AJ22" s="62" t="n">
        <f aca="false">ModeloDatosModificados!AJ22-ModeloDatosMinisterio!AJ22</f>
        <v>0</v>
      </c>
      <c r="AK22" s="62" t="n">
        <f aca="false">ModeloDatosModificados!AK22-ModeloDatosMinisterio!AK22</f>
        <v>0</v>
      </c>
      <c r="AL22" s="62" t="n">
        <f aca="false">ModeloDatosModificados!AL22-ModeloDatosMinisterio!AL22</f>
        <v>0</v>
      </c>
      <c r="AM22" s="62" t="n">
        <f aca="false">ModeloDatosModificados!AM22-ModeloDatosMinisterio!AM22</f>
        <v>0</v>
      </c>
      <c r="AO22" s="54" t="n">
        <f aca="false">ModeloDatosModificados!AO22-ModeloDatosMinisterio!AO22</f>
        <v>0</v>
      </c>
      <c r="AP22" s="53" t="n">
        <f aca="false">ModeloDatosModificados!AP22-ModeloDatosMinisterio!AP22</f>
        <v>0</v>
      </c>
      <c r="AQ22" s="54" t="n">
        <f aca="false">ModeloDatosModificados!AQ22-ModeloDatosMinisterio!AQ22</f>
        <v>0</v>
      </c>
      <c r="AR22" s="53" t="n">
        <f aca="false">ModeloDatosModificados!AR22-ModeloDatosMinisterio!AR22</f>
        <v>0</v>
      </c>
      <c r="AS22" s="54" t="n">
        <f aca="false">ModeloDatosModificados!AS22-ModeloDatosMinisterio!AS22</f>
        <v>0</v>
      </c>
      <c r="AT22" s="53" t="n">
        <f aca="false">ModeloDatosModificados!AT22-ModeloDatosMinisterio!AT22</f>
        <v>0</v>
      </c>
      <c r="AU22" s="54" t="n">
        <f aca="false">ModeloDatosModificados!AU22-ModeloDatosMinisterio!AU22</f>
        <v>0</v>
      </c>
      <c r="AV22" s="53" t="n">
        <f aca="false">ModeloDatosModificados!AV22-ModeloDatosMinisterio!AV22</f>
        <v>0</v>
      </c>
      <c r="AW22" s="54" t="n">
        <f aca="false">ModeloDatosModificados!AW22-ModeloDatosMinisterio!AW22</f>
        <v>0</v>
      </c>
      <c r="AX22" s="53" t="n">
        <f aca="false">ModeloDatosModificados!AX22-ModeloDatosMinisterio!AX22</f>
        <v>0</v>
      </c>
    </row>
    <row r="23" customFormat="false" ht="13.8" hidden="false" customHeight="false" outlineLevel="0" collapsed="false">
      <c r="A23" s="60" t="s">
        <v>30</v>
      </c>
      <c r="B23" s="53" t="n">
        <f aca="false">ModeloDatosModificados!B23-ModeloDatosMinisterio!B23</f>
        <v>0</v>
      </c>
      <c r="C23" s="53" t="n">
        <f aca="false">ModeloDatosModificados!C23-ModeloDatosMinisterio!C23</f>
        <v>0</v>
      </c>
      <c r="D23" s="53" t="n">
        <f aca="false">ModeloDatosModificados!D23-ModeloDatosMinisterio!D23</f>
        <v>0</v>
      </c>
      <c r="E23" s="53" t="n">
        <f aca="false">ModeloDatosModificados!E23-ModeloDatosMinisterio!E23</f>
        <v>0</v>
      </c>
      <c r="F23" s="53" t="n">
        <f aca="false">ModeloDatosModificados!F23-ModeloDatosMinisterio!F23</f>
        <v>0</v>
      </c>
      <c r="G23" s="53" t="n">
        <f aca="false">ModeloDatosModificados!G23-ModeloDatosMinisterio!G23</f>
        <v>0</v>
      </c>
      <c r="H23" s="53" t="n">
        <f aca="false">ModeloDatosModificados!H23-ModeloDatosMinisterio!H23</f>
        <v>0</v>
      </c>
      <c r="I23" s="54" t="n">
        <f aca="false">ModeloDatosModificados!I23-ModeloDatosMinisterio!I23</f>
        <v>0</v>
      </c>
      <c r="J23" s="53" t="n">
        <f aca="false">ModeloDatosModificados!J23-ModeloDatosMinisterio!J23</f>
        <v>0</v>
      </c>
      <c r="K23" s="54" t="n">
        <f aca="false">ModeloDatosModificados!K23-ModeloDatosMinisterio!K23</f>
        <v>0</v>
      </c>
      <c r="L23" s="53" t="n">
        <f aca="false">ModeloDatosModificados!L23-ModeloDatosMinisterio!L23</f>
        <v>0</v>
      </c>
      <c r="M23" s="54" t="n">
        <f aca="false">ModeloDatosModificados!M23-ModeloDatosMinisterio!M23</f>
        <v>-4.35285249678757E-006</v>
      </c>
      <c r="N23" s="53" t="n">
        <f aca="false">ModeloDatosModificados!N23-ModeloDatosMinisterio!N23</f>
        <v>-1007</v>
      </c>
      <c r="O23" s="53" t="n">
        <f aca="false">ModeloDatosModificados!O23-ModeloDatosMinisterio!O23</f>
        <v>-1007</v>
      </c>
      <c r="P23" s="53" t="n">
        <f aca="false">ModeloDatosModificados!P23-ModeloDatosMinisterio!P23</f>
        <v>-1007</v>
      </c>
      <c r="Q23" s="53" t="n">
        <f aca="false">ModeloDatosModificados!Q23-ModeloDatosMinisterio!Q23</f>
        <v>-1007</v>
      </c>
      <c r="S23" s="53" t="n">
        <f aca="false">ModeloDatosModificados!S23-ModeloDatosMinisterio!S23</f>
        <v>0</v>
      </c>
      <c r="T23" s="53" t="n">
        <f aca="false">ModeloDatosModificados!T23-ModeloDatosMinisterio!T23</f>
        <v>0</v>
      </c>
      <c r="U23" s="53" t="n">
        <f aca="false">ModeloDatosModificados!U23-ModeloDatosMinisterio!U23</f>
        <v>0</v>
      </c>
      <c r="V23" s="53" t="n">
        <f aca="false">ModeloDatosModificados!V23-ModeloDatosMinisterio!V23</f>
        <v>0</v>
      </c>
      <c r="W23" s="53" t="n">
        <f aca="false">ModeloDatosModificados!W23-ModeloDatosMinisterio!W23</f>
        <v>0</v>
      </c>
      <c r="X23" s="53" t="n">
        <f aca="false">ModeloDatosModificados!X23-ModeloDatosMinisterio!X23</f>
        <v>0</v>
      </c>
      <c r="Y23" s="53" t="n">
        <f aca="false">ModeloDatosModificados!Y23-ModeloDatosMinisterio!Y23</f>
        <v>0</v>
      </c>
      <c r="Z23" s="53" t="n">
        <f aca="false">ModeloDatosModificados!Z23-ModeloDatosMinisterio!Z23</f>
        <v>0</v>
      </c>
      <c r="AC23" s="61" t="n">
        <f aca="false">ModeloDatosModificados!AC23-ModeloDatosMinisterio!AC23</f>
        <v>0</v>
      </c>
      <c r="AD23" s="62" t="n">
        <f aca="false">ModeloDatosModificados!AD23-ModeloDatosMinisterio!AD23</f>
        <v>0</v>
      </c>
      <c r="AE23" s="63" t="n">
        <f aca="false">ModeloDatosModificados!AE23-ModeloDatosMinisterio!AE23</f>
        <v>0</v>
      </c>
      <c r="AF23" s="62" t="n">
        <f aca="false">ModeloDatosModificados!AF23-ModeloDatosMinisterio!AF23</f>
        <v>0</v>
      </c>
      <c r="AG23" s="62" t="n">
        <f aca="false">ModeloDatosModificados!AG23-ModeloDatosMinisterio!AG23</f>
        <v>0</v>
      </c>
      <c r="AH23" s="62" t="n">
        <f aca="false">ModeloDatosModificados!AH23-ModeloDatosMinisterio!AH23</f>
        <v>0</v>
      </c>
      <c r="AI23" s="62" t="n">
        <f aca="false">ModeloDatosModificados!AI23-ModeloDatosMinisterio!AI23</f>
        <v>0</v>
      </c>
      <c r="AJ23" s="62" t="n">
        <f aca="false">ModeloDatosModificados!AJ23-ModeloDatosMinisterio!AJ23</f>
        <v>0</v>
      </c>
      <c r="AK23" s="62" t="n">
        <f aca="false">ModeloDatosModificados!AK23-ModeloDatosMinisterio!AK23</f>
        <v>0</v>
      </c>
      <c r="AL23" s="62" t="n">
        <f aca="false">ModeloDatosModificados!AL23-ModeloDatosMinisterio!AL23</f>
        <v>0</v>
      </c>
      <c r="AM23" s="62" t="n">
        <f aca="false">ModeloDatosModificados!AM23-ModeloDatosMinisterio!AM23</f>
        <v>0</v>
      </c>
      <c r="AO23" s="54" t="n">
        <f aca="false">ModeloDatosModificados!AO23-ModeloDatosMinisterio!AO23</f>
        <v>0</v>
      </c>
      <c r="AP23" s="53" t="n">
        <f aca="false">ModeloDatosModificados!AP23-ModeloDatosMinisterio!AP23</f>
        <v>0</v>
      </c>
      <c r="AQ23" s="54" t="n">
        <f aca="false">ModeloDatosModificados!AQ23-ModeloDatosMinisterio!AQ23</f>
        <v>0</v>
      </c>
      <c r="AR23" s="53" t="n">
        <f aca="false">ModeloDatosModificados!AR23-ModeloDatosMinisterio!AR23</f>
        <v>0</v>
      </c>
      <c r="AS23" s="54" t="n">
        <f aca="false">ModeloDatosModificados!AS23-ModeloDatosMinisterio!AS23</f>
        <v>0</v>
      </c>
      <c r="AT23" s="53" t="n">
        <f aca="false">ModeloDatosModificados!AT23-ModeloDatosMinisterio!AT23</f>
        <v>0</v>
      </c>
      <c r="AU23" s="54" t="n">
        <f aca="false">ModeloDatosModificados!AU23-ModeloDatosMinisterio!AU23</f>
        <v>0</v>
      </c>
      <c r="AV23" s="53" t="n">
        <f aca="false">ModeloDatosModificados!AV23-ModeloDatosMinisterio!AV23</f>
        <v>0</v>
      </c>
      <c r="AW23" s="54" t="n">
        <f aca="false">ModeloDatosModificados!AW23-ModeloDatosMinisterio!AW23</f>
        <v>0</v>
      </c>
      <c r="AX23" s="53" t="n">
        <f aca="false">ModeloDatosModificados!AX23-ModeloDatosMinisterio!AX23</f>
        <v>0</v>
      </c>
    </row>
    <row r="24" customFormat="false" ht="13.8" hidden="false" customHeight="false" outlineLevel="0" collapsed="false">
      <c r="A24" s="60" t="s">
        <v>31</v>
      </c>
      <c r="B24" s="53" t="n">
        <f aca="false">ModeloDatosModificados!B24-ModeloDatosMinisterio!B24</f>
        <v>0</v>
      </c>
      <c r="C24" s="53" t="n">
        <f aca="false">ModeloDatosModificados!C24-ModeloDatosMinisterio!C24</f>
        <v>0</v>
      </c>
      <c r="D24" s="53" t="n">
        <f aca="false">ModeloDatosModificados!D24-ModeloDatosMinisterio!D24</f>
        <v>0</v>
      </c>
      <c r="E24" s="53" t="n">
        <f aca="false">ModeloDatosModificados!E24-ModeloDatosMinisterio!E24</f>
        <v>0</v>
      </c>
      <c r="F24" s="53" t="n">
        <f aca="false">ModeloDatosModificados!F24-ModeloDatosMinisterio!F24</f>
        <v>0</v>
      </c>
      <c r="G24" s="53" t="n">
        <f aca="false">ModeloDatosModificados!G24-ModeloDatosMinisterio!G24</f>
        <v>0</v>
      </c>
      <c r="H24" s="53" t="n">
        <f aca="false">ModeloDatosModificados!H24-ModeloDatosMinisterio!H24</f>
        <v>0</v>
      </c>
      <c r="I24" s="54" t="n">
        <f aca="false">ModeloDatosModificados!I24-ModeloDatosMinisterio!I24</f>
        <v>0</v>
      </c>
      <c r="J24" s="53" t="n">
        <f aca="false">ModeloDatosModificados!J24-ModeloDatosMinisterio!J24</f>
        <v>0</v>
      </c>
      <c r="K24" s="54" t="n">
        <f aca="false">ModeloDatosModificados!K24-ModeloDatosMinisterio!K24</f>
        <v>0</v>
      </c>
      <c r="L24" s="53" t="n">
        <f aca="false">ModeloDatosModificados!L24-ModeloDatosMinisterio!L24</f>
        <v>0</v>
      </c>
      <c r="M24" s="54" t="n">
        <f aca="false">ModeloDatosModificados!M24-ModeloDatosMinisterio!M24</f>
        <v>-3.48978691552815E-006</v>
      </c>
      <c r="N24" s="53" t="n">
        <f aca="false">ModeloDatosModificados!N24-ModeloDatosMinisterio!N24</f>
        <v>-808</v>
      </c>
      <c r="O24" s="53" t="n">
        <f aca="false">ModeloDatosModificados!O24-ModeloDatosMinisterio!O24</f>
        <v>-808</v>
      </c>
      <c r="P24" s="53" t="n">
        <f aca="false">ModeloDatosModificados!P24-ModeloDatosMinisterio!P24</f>
        <v>-808</v>
      </c>
      <c r="Q24" s="53" t="n">
        <f aca="false">ModeloDatosModificados!Q24-ModeloDatosMinisterio!Q24</f>
        <v>-808</v>
      </c>
      <c r="S24" s="53" t="n">
        <f aca="false">ModeloDatosModificados!S24-ModeloDatosMinisterio!S24</f>
        <v>0</v>
      </c>
      <c r="T24" s="53" t="n">
        <f aca="false">ModeloDatosModificados!T24-ModeloDatosMinisterio!T24</f>
        <v>0</v>
      </c>
      <c r="U24" s="53" t="n">
        <f aca="false">ModeloDatosModificados!U24-ModeloDatosMinisterio!U24</f>
        <v>0</v>
      </c>
      <c r="V24" s="53" t="n">
        <f aca="false">ModeloDatosModificados!V24-ModeloDatosMinisterio!V24</f>
        <v>0</v>
      </c>
      <c r="W24" s="53" t="n">
        <f aca="false">ModeloDatosModificados!W24-ModeloDatosMinisterio!W24</f>
        <v>0</v>
      </c>
      <c r="X24" s="53" t="n">
        <f aca="false">ModeloDatosModificados!X24-ModeloDatosMinisterio!X24</f>
        <v>0</v>
      </c>
      <c r="Y24" s="53" t="n">
        <f aca="false">ModeloDatosModificados!Y24-ModeloDatosMinisterio!Y24</f>
        <v>0</v>
      </c>
      <c r="Z24" s="53" t="n">
        <f aca="false">ModeloDatosModificados!Z24-ModeloDatosMinisterio!Z24</f>
        <v>0</v>
      </c>
      <c r="AC24" s="61" t="n">
        <f aca="false">ModeloDatosModificados!AC24-ModeloDatosMinisterio!AC24</f>
        <v>0</v>
      </c>
      <c r="AD24" s="62" t="n">
        <f aca="false">ModeloDatosModificados!AD24-ModeloDatosMinisterio!AD24</f>
        <v>0</v>
      </c>
      <c r="AE24" s="63" t="n">
        <f aca="false">ModeloDatosModificados!AE24-ModeloDatosMinisterio!AE24</f>
        <v>0</v>
      </c>
      <c r="AF24" s="62" t="n">
        <f aca="false">ModeloDatosModificados!AF24-ModeloDatosMinisterio!AF24</f>
        <v>0</v>
      </c>
      <c r="AG24" s="62" t="n">
        <f aca="false">ModeloDatosModificados!AG24-ModeloDatosMinisterio!AG24</f>
        <v>0</v>
      </c>
      <c r="AH24" s="62" t="n">
        <f aca="false">ModeloDatosModificados!AH24-ModeloDatosMinisterio!AH24</f>
        <v>0</v>
      </c>
      <c r="AI24" s="62" t="n">
        <f aca="false">ModeloDatosModificados!AI24-ModeloDatosMinisterio!AI24</f>
        <v>0</v>
      </c>
      <c r="AJ24" s="62" t="n">
        <f aca="false">ModeloDatosModificados!AJ24-ModeloDatosMinisterio!AJ24</f>
        <v>0</v>
      </c>
      <c r="AK24" s="62" t="n">
        <f aca="false">ModeloDatosModificados!AK24-ModeloDatosMinisterio!AK24</f>
        <v>0</v>
      </c>
      <c r="AL24" s="62" t="n">
        <f aca="false">ModeloDatosModificados!AL24-ModeloDatosMinisterio!AL24</f>
        <v>0</v>
      </c>
      <c r="AM24" s="62" t="n">
        <f aca="false">ModeloDatosModificados!AM24-ModeloDatosMinisterio!AM24</f>
        <v>0</v>
      </c>
      <c r="AO24" s="54" t="n">
        <f aca="false">ModeloDatosModificados!AO24-ModeloDatosMinisterio!AO24</f>
        <v>0</v>
      </c>
      <c r="AP24" s="53" t="n">
        <f aca="false">ModeloDatosModificados!AP24-ModeloDatosMinisterio!AP24</f>
        <v>0</v>
      </c>
      <c r="AQ24" s="54" t="n">
        <f aca="false">ModeloDatosModificados!AQ24-ModeloDatosMinisterio!AQ24</f>
        <v>0</v>
      </c>
      <c r="AR24" s="53" t="n">
        <f aca="false">ModeloDatosModificados!AR24-ModeloDatosMinisterio!AR24</f>
        <v>0</v>
      </c>
      <c r="AS24" s="54" t="n">
        <f aca="false">ModeloDatosModificados!AS24-ModeloDatosMinisterio!AS24</f>
        <v>0</v>
      </c>
      <c r="AT24" s="53" t="n">
        <f aca="false">ModeloDatosModificados!AT24-ModeloDatosMinisterio!AT24</f>
        <v>0</v>
      </c>
      <c r="AU24" s="54" t="n">
        <f aca="false">ModeloDatosModificados!AU24-ModeloDatosMinisterio!AU24</f>
        <v>0</v>
      </c>
      <c r="AV24" s="53" t="n">
        <f aca="false">ModeloDatosModificados!AV24-ModeloDatosMinisterio!AV24</f>
        <v>0</v>
      </c>
      <c r="AW24" s="54" t="n">
        <f aca="false">ModeloDatosModificados!AW24-ModeloDatosMinisterio!AW24</f>
        <v>0</v>
      </c>
      <c r="AX24" s="53" t="n">
        <f aca="false">ModeloDatosModificados!AX24-ModeloDatosMinisterio!AX24</f>
        <v>0</v>
      </c>
    </row>
    <row r="25" customFormat="false" ht="13.8" hidden="false" customHeight="false" outlineLevel="0" collapsed="false">
      <c r="A25" s="60" t="s">
        <v>32</v>
      </c>
      <c r="B25" s="53" t="n">
        <f aca="false">ModeloDatosModificados!B25-ModeloDatosMinisterio!B25</f>
        <v>0</v>
      </c>
      <c r="C25" s="53" t="n">
        <f aca="false">ModeloDatosModificados!C25-ModeloDatosMinisterio!C25</f>
        <v>0</v>
      </c>
      <c r="D25" s="53" t="n">
        <f aca="false">ModeloDatosModificados!D25-ModeloDatosMinisterio!D25</f>
        <v>0</v>
      </c>
      <c r="E25" s="53" t="n">
        <f aca="false">ModeloDatosModificados!E25-ModeloDatosMinisterio!E25</f>
        <v>0</v>
      </c>
      <c r="F25" s="53" t="n">
        <f aca="false">ModeloDatosModificados!F25-ModeloDatosMinisterio!F25</f>
        <v>0</v>
      </c>
      <c r="G25" s="53" t="n">
        <f aca="false">ModeloDatosModificados!G25-ModeloDatosMinisterio!G25</f>
        <v>0</v>
      </c>
      <c r="H25" s="53" t="n">
        <f aca="false">ModeloDatosModificados!H25-ModeloDatosMinisterio!H25</f>
        <v>0</v>
      </c>
      <c r="I25" s="54" t="n">
        <f aca="false">ModeloDatosModificados!I25-ModeloDatosMinisterio!I25</f>
        <v>0</v>
      </c>
      <c r="J25" s="53" t="n">
        <f aca="false">ModeloDatosModificados!J25-ModeloDatosMinisterio!J25</f>
        <v>0</v>
      </c>
      <c r="K25" s="54" t="n">
        <f aca="false">ModeloDatosModificados!K25-ModeloDatosMinisterio!K25</f>
        <v>0</v>
      </c>
      <c r="L25" s="53" t="n">
        <f aca="false">ModeloDatosModificados!L25-ModeloDatosMinisterio!L25</f>
        <v>0</v>
      </c>
      <c r="M25" s="54" t="n">
        <f aca="false">ModeloDatosModificados!M25-ModeloDatosMinisterio!M25</f>
        <v>-3.39806013877758E-006</v>
      </c>
      <c r="N25" s="53" t="n">
        <f aca="false">ModeloDatosModificados!N25-ModeloDatosMinisterio!N25</f>
        <v>-787</v>
      </c>
      <c r="O25" s="53" t="n">
        <f aca="false">ModeloDatosModificados!O25-ModeloDatosMinisterio!O25</f>
        <v>-787</v>
      </c>
      <c r="P25" s="53" t="n">
        <f aca="false">ModeloDatosModificados!P25-ModeloDatosMinisterio!P25</f>
        <v>-787</v>
      </c>
      <c r="Q25" s="53" t="n">
        <f aca="false">ModeloDatosModificados!Q25-ModeloDatosMinisterio!Q25</f>
        <v>-787</v>
      </c>
      <c r="S25" s="53" t="n">
        <f aca="false">ModeloDatosModificados!S25-ModeloDatosMinisterio!S25</f>
        <v>0</v>
      </c>
      <c r="T25" s="53" t="n">
        <f aca="false">ModeloDatosModificados!T25-ModeloDatosMinisterio!T25</f>
        <v>0</v>
      </c>
      <c r="U25" s="53" t="n">
        <f aca="false">ModeloDatosModificados!U25-ModeloDatosMinisterio!U25</f>
        <v>0</v>
      </c>
      <c r="V25" s="53" t="n">
        <f aca="false">ModeloDatosModificados!V25-ModeloDatosMinisterio!V25</f>
        <v>0</v>
      </c>
      <c r="W25" s="53" t="n">
        <f aca="false">ModeloDatosModificados!W25-ModeloDatosMinisterio!W25</f>
        <v>0</v>
      </c>
      <c r="X25" s="53" t="n">
        <f aca="false">ModeloDatosModificados!X25-ModeloDatosMinisterio!X25</f>
        <v>0</v>
      </c>
      <c r="Y25" s="53" t="n">
        <f aca="false">ModeloDatosModificados!Y25-ModeloDatosMinisterio!Y25</f>
        <v>0</v>
      </c>
      <c r="Z25" s="53" t="n">
        <f aca="false">ModeloDatosModificados!Z25-ModeloDatosMinisterio!Z25</f>
        <v>0</v>
      </c>
      <c r="AC25" s="61" t="n">
        <f aca="false">ModeloDatosModificados!AC25-ModeloDatosMinisterio!AC25</f>
        <v>0</v>
      </c>
      <c r="AD25" s="62" t="n">
        <f aca="false">ModeloDatosModificados!AD25-ModeloDatosMinisterio!AD25</f>
        <v>0</v>
      </c>
      <c r="AE25" s="63" t="n">
        <f aca="false">ModeloDatosModificados!AE25-ModeloDatosMinisterio!AE25</f>
        <v>0</v>
      </c>
      <c r="AF25" s="62" t="n">
        <f aca="false">ModeloDatosModificados!AF25-ModeloDatosMinisterio!AF25</f>
        <v>0</v>
      </c>
      <c r="AG25" s="62" t="n">
        <f aca="false">ModeloDatosModificados!AG25-ModeloDatosMinisterio!AG25</f>
        <v>0</v>
      </c>
      <c r="AH25" s="62" t="n">
        <f aca="false">ModeloDatosModificados!AH25-ModeloDatosMinisterio!AH25</f>
        <v>0</v>
      </c>
      <c r="AI25" s="62" t="n">
        <f aca="false">ModeloDatosModificados!AI25-ModeloDatosMinisterio!AI25</f>
        <v>0</v>
      </c>
      <c r="AJ25" s="62" t="n">
        <f aca="false">ModeloDatosModificados!AJ25-ModeloDatosMinisterio!AJ25</f>
        <v>0</v>
      </c>
      <c r="AK25" s="62" t="n">
        <f aca="false">ModeloDatosModificados!AK25-ModeloDatosMinisterio!AK25</f>
        <v>0</v>
      </c>
      <c r="AL25" s="62" t="n">
        <f aca="false">ModeloDatosModificados!AL25-ModeloDatosMinisterio!AL25</f>
        <v>0</v>
      </c>
      <c r="AM25" s="62" t="n">
        <f aca="false">ModeloDatosModificados!AM25-ModeloDatosMinisterio!AM25</f>
        <v>0</v>
      </c>
      <c r="AO25" s="54" t="n">
        <f aca="false">ModeloDatosModificados!AO25-ModeloDatosMinisterio!AO25</f>
        <v>0</v>
      </c>
      <c r="AP25" s="53" t="n">
        <f aca="false">ModeloDatosModificados!AP25-ModeloDatosMinisterio!AP25</f>
        <v>0</v>
      </c>
      <c r="AQ25" s="54" t="n">
        <f aca="false">ModeloDatosModificados!AQ25-ModeloDatosMinisterio!AQ25</f>
        <v>0</v>
      </c>
      <c r="AR25" s="53" t="n">
        <f aca="false">ModeloDatosModificados!AR25-ModeloDatosMinisterio!AR25</f>
        <v>0</v>
      </c>
      <c r="AS25" s="54" t="n">
        <f aca="false">ModeloDatosModificados!AS25-ModeloDatosMinisterio!AS25</f>
        <v>0</v>
      </c>
      <c r="AT25" s="53" t="n">
        <f aca="false">ModeloDatosModificados!AT25-ModeloDatosMinisterio!AT25</f>
        <v>0</v>
      </c>
      <c r="AU25" s="54" t="n">
        <f aca="false">ModeloDatosModificados!AU25-ModeloDatosMinisterio!AU25</f>
        <v>0</v>
      </c>
      <c r="AV25" s="53" t="n">
        <f aca="false">ModeloDatosModificados!AV25-ModeloDatosMinisterio!AV25</f>
        <v>0</v>
      </c>
      <c r="AW25" s="54" t="n">
        <f aca="false">ModeloDatosModificados!AW25-ModeloDatosMinisterio!AW25</f>
        <v>0</v>
      </c>
      <c r="AX25" s="53" t="n">
        <f aca="false">ModeloDatosModificados!AX25-ModeloDatosMinisterio!AX25</f>
        <v>0</v>
      </c>
    </row>
    <row r="26" customFormat="false" ht="13.8" hidden="false" customHeight="false" outlineLevel="0" collapsed="false">
      <c r="A26" s="60" t="s">
        <v>33</v>
      </c>
      <c r="B26" s="53" t="n">
        <f aca="false">ModeloDatosModificados!B26-ModeloDatosMinisterio!B26</f>
        <v>0</v>
      </c>
      <c r="C26" s="53" t="n">
        <f aca="false">ModeloDatosModificados!C26-ModeloDatosMinisterio!C26</f>
        <v>0</v>
      </c>
      <c r="D26" s="53" t="n">
        <f aca="false">ModeloDatosModificados!D26-ModeloDatosMinisterio!D26</f>
        <v>0</v>
      </c>
      <c r="E26" s="53" t="n">
        <f aca="false">ModeloDatosModificados!E26-ModeloDatosMinisterio!E26</f>
        <v>0</v>
      </c>
      <c r="F26" s="53" t="n">
        <f aca="false">ModeloDatosModificados!F26-ModeloDatosMinisterio!F26</f>
        <v>0</v>
      </c>
      <c r="G26" s="53" t="n">
        <f aca="false">ModeloDatosModificados!G26-ModeloDatosMinisterio!G26</f>
        <v>0</v>
      </c>
      <c r="H26" s="53" t="n">
        <f aca="false">ModeloDatosModificados!H26-ModeloDatosMinisterio!H26</f>
        <v>0</v>
      </c>
      <c r="I26" s="54" t="n">
        <f aca="false">ModeloDatosModificados!I26-ModeloDatosMinisterio!I26</f>
        <v>0</v>
      </c>
      <c r="J26" s="53" t="n">
        <f aca="false">ModeloDatosModificados!J26-ModeloDatosMinisterio!J26</f>
        <v>0</v>
      </c>
      <c r="K26" s="54" t="n">
        <f aca="false">ModeloDatosModificados!K26-ModeloDatosMinisterio!K26</f>
        <v>0</v>
      </c>
      <c r="L26" s="53" t="n">
        <f aca="false">ModeloDatosModificados!L26-ModeloDatosMinisterio!L26</f>
        <v>0</v>
      </c>
      <c r="M26" s="54" t="n">
        <f aca="false">ModeloDatosModificados!M26-ModeloDatosMinisterio!M26</f>
        <v>-4.66138801859251E-006</v>
      </c>
      <c r="N26" s="53" t="n">
        <f aca="false">ModeloDatosModificados!N26-ModeloDatosMinisterio!N26</f>
        <v>-1079</v>
      </c>
      <c r="O26" s="53" t="n">
        <f aca="false">ModeloDatosModificados!O26-ModeloDatosMinisterio!O26</f>
        <v>-1079</v>
      </c>
      <c r="P26" s="53" t="n">
        <f aca="false">ModeloDatosModificados!P26-ModeloDatosMinisterio!P26</f>
        <v>-1079</v>
      </c>
      <c r="Q26" s="53" t="n">
        <f aca="false">ModeloDatosModificados!Q26-ModeloDatosMinisterio!Q26</f>
        <v>-1079</v>
      </c>
      <c r="S26" s="53" t="n">
        <f aca="false">ModeloDatosModificados!S26-ModeloDatosMinisterio!S26</f>
        <v>0</v>
      </c>
      <c r="T26" s="53" t="n">
        <f aca="false">ModeloDatosModificados!T26-ModeloDatosMinisterio!T26</f>
        <v>0</v>
      </c>
      <c r="U26" s="53" t="n">
        <f aca="false">ModeloDatosModificados!U26-ModeloDatosMinisterio!U26</f>
        <v>0</v>
      </c>
      <c r="V26" s="53" t="n">
        <f aca="false">ModeloDatosModificados!V26-ModeloDatosMinisterio!V26</f>
        <v>0</v>
      </c>
      <c r="W26" s="53" t="n">
        <f aca="false">ModeloDatosModificados!W26-ModeloDatosMinisterio!W26</f>
        <v>0</v>
      </c>
      <c r="X26" s="53" t="n">
        <f aca="false">ModeloDatosModificados!X26-ModeloDatosMinisterio!X26</f>
        <v>0</v>
      </c>
      <c r="Y26" s="53" t="n">
        <f aca="false">ModeloDatosModificados!Y26-ModeloDatosMinisterio!Y26</f>
        <v>0</v>
      </c>
      <c r="Z26" s="53" t="n">
        <f aca="false">ModeloDatosModificados!Z26-ModeloDatosMinisterio!Z26</f>
        <v>0</v>
      </c>
      <c r="AC26" s="61" t="n">
        <f aca="false">ModeloDatosModificados!AC26-ModeloDatosMinisterio!AC26</f>
        <v>0</v>
      </c>
      <c r="AD26" s="62" t="n">
        <f aca="false">ModeloDatosModificados!AD26-ModeloDatosMinisterio!AD26</f>
        <v>0</v>
      </c>
      <c r="AE26" s="63" t="n">
        <f aca="false">ModeloDatosModificados!AE26-ModeloDatosMinisterio!AE26</f>
        <v>0</v>
      </c>
      <c r="AF26" s="62" t="n">
        <f aca="false">ModeloDatosModificados!AF26-ModeloDatosMinisterio!AF26</f>
        <v>0</v>
      </c>
      <c r="AG26" s="62" t="n">
        <f aca="false">ModeloDatosModificados!AG26-ModeloDatosMinisterio!AG26</f>
        <v>0</v>
      </c>
      <c r="AH26" s="62" t="n">
        <f aca="false">ModeloDatosModificados!AH26-ModeloDatosMinisterio!AH26</f>
        <v>0</v>
      </c>
      <c r="AI26" s="62" t="n">
        <f aca="false">ModeloDatosModificados!AI26-ModeloDatosMinisterio!AI26</f>
        <v>0</v>
      </c>
      <c r="AJ26" s="62" t="n">
        <f aca="false">ModeloDatosModificados!AJ26-ModeloDatosMinisterio!AJ26</f>
        <v>0</v>
      </c>
      <c r="AK26" s="62" t="n">
        <f aca="false">ModeloDatosModificados!AK26-ModeloDatosMinisterio!AK26</f>
        <v>0</v>
      </c>
      <c r="AL26" s="62" t="n">
        <f aca="false">ModeloDatosModificados!AL26-ModeloDatosMinisterio!AL26</f>
        <v>0</v>
      </c>
      <c r="AM26" s="62" t="n">
        <f aca="false">ModeloDatosModificados!AM26-ModeloDatosMinisterio!AM26</f>
        <v>0</v>
      </c>
      <c r="AO26" s="54" t="n">
        <f aca="false">ModeloDatosModificados!AO26-ModeloDatosMinisterio!AO26</f>
        <v>0</v>
      </c>
      <c r="AP26" s="53" t="n">
        <f aca="false">ModeloDatosModificados!AP26-ModeloDatosMinisterio!AP26</f>
        <v>0</v>
      </c>
      <c r="AQ26" s="54" t="n">
        <f aca="false">ModeloDatosModificados!AQ26-ModeloDatosMinisterio!AQ26</f>
        <v>0</v>
      </c>
      <c r="AR26" s="53" t="n">
        <f aca="false">ModeloDatosModificados!AR26-ModeloDatosMinisterio!AR26</f>
        <v>0</v>
      </c>
      <c r="AS26" s="54" t="n">
        <f aca="false">ModeloDatosModificados!AS26-ModeloDatosMinisterio!AS26</f>
        <v>0</v>
      </c>
      <c r="AT26" s="53" t="n">
        <f aca="false">ModeloDatosModificados!AT26-ModeloDatosMinisterio!AT26</f>
        <v>0</v>
      </c>
      <c r="AU26" s="54" t="n">
        <f aca="false">ModeloDatosModificados!AU26-ModeloDatosMinisterio!AU26</f>
        <v>0</v>
      </c>
      <c r="AV26" s="53" t="n">
        <f aca="false">ModeloDatosModificados!AV26-ModeloDatosMinisterio!AV26</f>
        <v>0</v>
      </c>
      <c r="AW26" s="54" t="n">
        <f aca="false">ModeloDatosModificados!AW26-ModeloDatosMinisterio!AW26</f>
        <v>0</v>
      </c>
      <c r="AX26" s="53" t="n">
        <f aca="false">ModeloDatosModificados!AX26-ModeloDatosMinisterio!AX26</f>
        <v>0</v>
      </c>
    </row>
    <row r="27" customFormat="false" ht="13.8" hidden="false" customHeight="false" outlineLevel="0" collapsed="false">
      <c r="A27" s="60" t="s">
        <v>34</v>
      </c>
      <c r="B27" s="53" t="n">
        <f aca="false">ModeloDatosModificados!B27-ModeloDatosMinisterio!B27</f>
        <v>0</v>
      </c>
      <c r="C27" s="53" t="n">
        <f aca="false">ModeloDatosModificados!C27-ModeloDatosMinisterio!C27</f>
        <v>0</v>
      </c>
      <c r="D27" s="53" t="n">
        <f aca="false">ModeloDatosModificados!D27-ModeloDatosMinisterio!D27</f>
        <v>0</v>
      </c>
      <c r="E27" s="53" t="n">
        <f aca="false">ModeloDatosModificados!E27-ModeloDatosMinisterio!E27</f>
        <v>0</v>
      </c>
      <c r="F27" s="53" t="n">
        <f aca="false">ModeloDatosModificados!F27-ModeloDatosMinisterio!F27</f>
        <v>0</v>
      </c>
      <c r="G27" s="53" t="n">
        <f aca="false">ModeloDatosModificados!G27-ModeloDatosMinisterio!G27</f>
        <v>0</v>
      </c>
      <c r="H27" s="53" t="n">
        <f aca="false">ModeloDatosModificados!H27-ModeloDatosMinisterio!H27</f>
        <v>0</v>
      </c>
      <c r="I27" s="54" t="n">
        <f aca="false">ModeloDatosModificados!I27-ModeloDatosMinisterio!I27</f>
        <v>0</v>
      </c>
      <c r="J27" s="53" t="n">
        <f aca="false">ModeloDatosModificados!J27-ModeloDatosMinisterio!J27</f>
        <v>0</v>
      </c>
      <c r="K27" s="54" t="n">
        <f aca="false">ModeloDatosModificados!K27-ModeloDatosMinisterio!K27</f>
        <v>0</v>
      </c>
      <c r="L27" s="53" t="n">
        <f aca="false">ModeloDatosModificados!L27-ModeloDatosMinisterio!L27</f>
        <v>0</v>
      </c>
      <c r="M27" s="54" t="n">
        <f aca="false">ModeloDatosModificados!M27-ModeloDatosMinisterio!M27</f>
        <v>2.05259509977879E-005</v>
      </c>
      <c r="N27" s="53" t="n">
        <f aca="false">ModeloDatosModificados!N27-ModeloDatosMinisterio!N27</f>
        <v>4751</v>
      </c>
      <c r="O27" s="53" t="n">
        <f aca="false">ModeloDatosModificados!O27-ModeloDatosMinisterio!O27</f>
        <v>4751</v>
      </c>
      <c r="P27" s="53" t="n">
        <f aca="false">ModeloDatosModificados!P27-ModeloDatosMinisterio!P27</f>
        <v>4751</v>
      </c>
      <c r="Q27" s="53" t="n">
        <f aca="false">ModeloDatosModificados!Q27-ModeloDatosMinisterio!Q27</f>
        <v>4751</v>
      </c>
      <c r="S27" s="53" t="n">
        <f aca="false">ModeloDatosModificados!S27-ModeloDatosMinisterio!S27</f>
        <v>0</v>
      </c>
      <c r="T27" s="53" t="n">
        <f aca="false">ModeloDatosModificados!T27-ModeloDatosMinisterio!T27</f>
        <v>0</v>
      </c>
      <c r="U27" s="53" t="n">
        <f aca="false">ModeloDatosModificados!U27-ModeloDatosMinisterio!U27</f>
        <v>0</v>
      </c>
      <c r="V27" s="53" t="n">
        <f aca="false">ModeloDatosModificados!V27-ModeloDatosMinisterio!V27</f>
        <v>0</v>
      </c>
      <c r="W27" s="53" t="n">
        <f aca="false">ModeloDatosModificados!W27-ModeloDatosMinisterio!W27</f>
        <v>0</v>
      </c>
      <c r="X27" s="53" t="n">
        <f aca="false">ModeloDatosModificados!X27-ModeloDatosMinisterio!X27</f>
        <v>0</v>
      </c>
      <c r="Y27" s="53" t="n">
        <f aca="false">ModeloDatosModificados!Y27-ModeloDatosMinisterio!Y27</f>
        <v>0</v>
      </c>
      <c r="Z27" s="53" t="n">
        <f aca="false">ModeloDatosModificados!Z27-ModeloDatosMinisterio!Z27</f>
        <v>0</v>
      </c>
      <c r="AC27" s="61" t="n">
        <f aca="false">ModeloDatosModificados!AC27-ModeloDatosMinisterio!AC27</f>
        <v>0</v>
      </c>
      <c r="AD27" s="62" t="n">
        <f aca="false">ModeloDatosModificados!AD27-ModeloDatosMinisterio!AD27</f>
        <v>0</v>
      </c>
      <c r="AE27" s="63" t="n">
        <f aca="false">ModeloDatosModificados!AE27-ModeloDatosMinisterio!AE27</f>
        <v>0</v>
      </c>
      <c r="AF27" s="62" t="n">
        <f aca="false">ModeloDatosModificados!AF27-ModeloDatosMinisterio!AF27</f>
        <v>0</v>
      </c>
      <c r="AG27" s="62" t="n">
        <f aca="false">ModeloDatosModificados!AG27-ModeloDatosMinisterio!AG27</f>
        <v>0</v>
      </c>
      <c r="AH27" s="62" t="n">
        <f aca="false">ModeloDatosModificados!AH27-ModeloDatosMinisterio!AH27</f>
        <v>0</v>
      </c>
      <c r="AI27" s="62" t="n">
        <f aca="false">ModeloDatosModificados!AI27-ModeloDatosMinisterio!AI27</f>
        <v>0</v>
      </c>
      <c r="AJ27" s="62" t="n">
        <f aca="false">ModeloDatosModificados!AJ27-ModeloDatosMinisterio!AJ27</f>
        <v>0</v>
      </c>
      <c r="AK27" s="62" t="n">
        <f aca="false">ModeloDatosModificados!AK27-ModeloDatosMinisterio!AK27</f>
        <v>0</v>
      </c>
      <c r="AL27" s="62" t="n">
        <f aca="false">ModeloDatosModificados!AL27-ModeloDatosMinisterio!AL27</f>
        <v>0</v>
      </c>
      <c r="AM27" s="62" t="n">
        <f aca="false">ModeloDatosModificados!AM27-ModeloDatosMinisterio!AM27</f>
        <v>0</v>
      </c>
      <c r="AO27" s="54" t="n">
        <f aca="false">ModeloDatosModificados!AO27-ModeloDatosMinisterio!AO27</f>
        <v>0</v>
      </c>
      <c r="AP27" s="53" t="n">
        <f aca="false">ModeloDatosModificados!AP27-ModeloDatosMinisterio!AP27</f>
        <v>0</v>
      </c>
      <c r="AQ27" s="54" t="n">
        <f aca="false">ModeloDatosModificados!AQ27-ModeloDatosMinisterio!AQ27</f>
        <v>0</v>
      </c>
      <c r="AR27" s="53" t="n">
        <f aca="false">ModeloDatosModificados!AR27-ModeloDatosMinisterio!AR27</f>
        <v>0</v>
      </c>
      <c r="AS27" s="54" t="n">
        <f aca="false">ModeloDatosModificados!AS27-ModeloDatosMinisterio!AS27</f>
        <v>0</v>
      </c>
      <c r="AT27" s="53" t="n">
        <f aca="false">ModeloDatosModificados!AT27-ModeloDatosMinisterio!AT27</f>
        <v>0</v>
      </c>
      <c r="AU27" s="54" t="n">
        <f aca="false">ModeloDatosModificados!AU27-ModeloDatosMinisterio!AU27</f>
        <v>0</v>
      </c>
      <c r="AV27" s="53" t="n">
        <f aca="false">ModeloDatosModificados!AV27-ModeloDatosMinisterio!AV27</f>
        <v>0</v>
      </c>
      <c r="AW27" s="54" t="n">
        <f aca="false">ModeloDatosModificados!AW27-ModeloDatosMinisterio!AW27</f>
        <v>0</v>
      </c>
      <c r="AX27" s="53" t="n">
        <f aca="false">ModeloDatosModificados!AX27-ModeloDatosMinisterio!AX27</f>
        <v>0</v>
      </c>
    </row>
    <row r="28" customFormat="false" ht="13.8" hidden="false" customHeight="false" outlineLevel="0" collapsed="false">
      <c r="A28" s="60" t="s">
        <v>35</v>
      </c>
      <c r="B28" s="53" t="n">
        <f aca="false">ModeloDatosModificados!B28-ModeloDatosMinisterio!B28</f>
        <v>0</v>
      </c>
      <c r="C28" s="53" t="n">
        <f aca="false">ModeloDatosModificados!C28-ModeloDatosMinisterio!C28</f>
        <v>0</v>
      </c>
      <c r="D28" s="53" t="n">
        <f aca="false">ModeloDatosModificados!D28-ModeloDatosMinisterio!D28</f>
        <v>0</v>
      </c>
      <c r="E28" s="53" t="n">
        <f aca="false">ModeloDatosModificados!E28-ModeloDatosMinisterio!E28</f>
        <v>0</v>
      </c>
      <c r="F28" s="53" t="n">
        <f aca="false">ModeloDatosModificados!F28-ModeloDatosMinisterio!F28</f>
        <v>0</v>
      </c>
      <c r="G28" s="53" t="n">
        <f aca="false">ModeloDatosModificados!G28-ModeloDatosMinisterio!G28</f>
        <v>0</v>
      </c>
      <c r="H28" s="53" t="n">
        <f aca="false">ModeloDatosModificados!H28-ModeloDatosMinisterio!H28</f>
        <v>0</v>
      </c>
      <c r="I28" s="54" t="n">
        <f aca="false">ModeloDatosModificados!I28-ModeloDatosMinisterio!I28</f>
        <v>0</v>
      </c>
      <c r="J28" s="53" t="n">
        <f aca="false">ModeloDatosModificados!J28-ModeloDatosMinisterio!J28</f>
        <v>0</v>
      </c>
      <c r="K28" s="54" t="n">
        <f aca="false">ModeloDatosModificados!K28-ModeloDatosMinisterio!K28</f>
        <v>0</v>
      </c>
      <c r="L28" s="53" t="n">
        <f aca="false">ModeloDatosModificados!L28-ModeloDatosMinisterio!L28</f>
        <v>0</v>
      </c>
      <c r="M28" s="54" t="n">
        <f aca="false">ModeloDatosModificados!M28-ModeloDatosMinisterio!M28</f>
        <v>-4.31532790629886E-006</v>
      </c>
      <c r="N28" s="53" t="n">
        <f aca="false">ModeloDatosModificados!N28-ModeloDatosMinisterio!N28</f>
        <v>-998</v>
      </c>
      <c r="O28" s="53" t="n">
        <f aca="false">ModeloDatosModificados!O28-ModeloDatosMinisterio!O28</f>
        <v>-998</v>
      </c>
      <c r="P28" s="53" t="n">
        <f aca="false">ModeloDatosModificados!P28-ModeloDatosMinisterio!P28</f>
        <v>-998</v>
      </c>
      <c r="Q28" s="53" t="n">
        <f aca="false">ModeloDatosModificados!Q28-ModeloDatosMinisterio!Q28</f>
        <v>-998</v>
      </c>
      <c r="S28" s="53" t="n">
        <f aca="false">ModeloDatosModificados!S28-ModeloDatosMinisterio!S28</f>
        <v>0</v>
      </c>
      <c r="T28" s="53" t="n">
        <f aca="false">ModeloDatosModificados!T28-ModeloDatosMinisterio!T28</f>
        <v>0</v>
      </c>
      <c r="U28" s="53" t="n">
        <f aca="false">ModeloDatosModificados!U28-ModeloDatosMinisterio!U28</f>
        <v>0</v>
      </c>
      <c r="V28" s="53" t="n">
        <f aca="false">ModeloDatosModificados!V28-ModeloDatosMinisterio!V28</f>
        <v>0</v>
      </c>
      <c r="W28" s="53" t="n">
        <f aca="false">ModeloDatosModificados!W28-ModeloDatosMinisterio!W28</f>
        <v>0</v>
      </c>
      <c r="X28" s="53" t="n">
        <f aca="false">ModeloDatosModificados!X28-ModeloDatosMinisterio!X28</f>
        <v>0</v>
      </c>
      <c r="Y28" s="53" t="n">
        <f aca="false">ModeloDatosModificados!Y28-ModeloDatosMinisterio!Y28</f>
        <v>0</v>
      </c>
      <c r="Z28" s="53" t="n">
        <f aca="false">ModeloDatosModificados!Z28-ModeloDatosMinisterio!Z28</f>
        <v>0</v>
      </c>
      <c r="AC28" s="61" t="n">
        <f aca="false">ModeloDatosModificados!AC28-ModeloDatosMinisterio!AC28</f>
        <v>0</v>
      </c>
      <c r="AD28" s="62" t="n">
        <f aca="false">ModeloDatosModificados!AD28-ModeloDatosMinisterio!AD28</f>
        <v>0</v>
      </c>
      <c r="AE28" s="63" t="n">
        <f aca="false">ModeloDatosModificados!AE28-ModeloDatosMinisterio!AE28</f>
        <v>0</v>
      </c>
      <c r="AF28" s="62" t="n">
        <f aca="false">ModeloDatosModificados!AF28-ModeloDatosMinisterio!AF28</f>
        <v>0</v>
      </c>
      <c r="AG28" s="62" t="n">
        <f aca="false">ModeloDatosModificados!AG28-ModeloDatosMinisterio!AG28</f>
        <v>0</v>
      </c>
      <c r="AH28" s="62" t="n">
        <f aca="false">ModeloDatosModificados!AH28-ModeloDatosMinisterio!AH28</f>
        <v>0</v>
      </c>
      <c r="AI28" s="62" t="n">
        <f aca="false">ModeloDatosModificados!AI28-ModeloDatosMinisterio!AI28</f>
        <v>0</v>
      </c>
      <c r="AJ28" s="62" t="n">
        <f aca="false">ModeloDatosModificados!AJ28-ModeloDatosMinisterio!AJ28</f>
        <v>0</v>
      </c>
      <c r="AK28" s="62" t="n">
        <f aca="false">ModeloDatosModificados!AK28-ModeloDatosMinisterio!AK28</f>
        <v>0</v>
      </c>
      <c r="AL28" s="62" t="n">
        <f aca="false">ModeloDatosModificados!AL28-ModeloDatosMinisterio!AL28</f>
        <v>0</v>
      </c>
      <c r="AM28" s="62" t="n">
        <f aca="false">ModeloDatosModificados!AM28-ModeloDatosMinisterio!AM28</f>
        <v>0</v>
      </c>
      <c r="AO28" s="54" t="n">
        <f aca="false">ModeloDatosModificados!AO28-ModeloDatosMinisterio!AO28</f>
        <v>0</v>
      </c>
      <c r="AP28" s="53" t="n">
        <f aca="false">ModeloDatosModificados!AP28-ModeloDatosMinisterio!AP28</f>
        <v>0</v>
      </c>
      <c r="AQ28" s="54" t="n">
        <f aca="false">ModeloDatosModificados!AQ28-ModeloDatosMinisterio!AQ28</f>
        <v>0</v>
      </c>
      <c r="AR28" s="53" t="n">
        <f aca="false">ModeloDatosModificados!AR28-ModeloDatosMinisterio!AR28</f>
        <v>0</v>
      </c>
      <c r="AS28" s="54" t="n">
        <f aca="false">ModeloDatosModificados!AS28-ModeloDatosMinisterio!AS28</f>
        <v>0</v>
      </c>
      <c r="AT28" s="53" t="n">
        <f aca="false">ModeloDatosModificados!AT28-ModeloDatosMinisterio!AT28</f>
        <v>0</v>
      </c>
      <c r="AU28" s="54" t="n">
        <f aca="false">ModeloDatosModificados!AU28-ModeloDatosMinisterio!AU28</f>
        <v>0</v>
      </c>
      <c r="AV28" s="53" t="n">
        <f aca="false">ModeloDatosModificados!AV28-ModeloDatosMinisterio!AV28</f>
        <v>0</v>
      </c>
      <c r="AW28" s="54" t="n">
        <f aca="false">ModeloDatosModificados!AW28-ModeloDatosMinisterio!AW28</f>
        <v>0</v>
      </c>
      <c r="AX28" s="53" t="n">
        <f aca="false">ModeloDatosModificados!AX28-ModeloDatosMinisterio!AX28</f>
        <v>0</v>
      </c>
    </row>
    <row r="29" customFormat="false" ht="13.8" hidden="false" customHeight="false" outlineLevel="0" collapsed="false">
      <c r="A29" s="60" t="s">
        <v>36</v>
      </c>
      <c r="B29" s="53" t="n">
        <f aca="false">ModeloDatosModificados!B29-ModeloDatosMinisterio!B29</f>
        <v>0</v>
      </c>
      <c r="C29" s="53" t="n">
        <f aca="false">ModeloDatosModificados!C29-ModeloDatosMinisterio!C29</f>
        <v>0</v>
      </c>
      <c r="D29" s="53" t="n">
        <f aca="false">ModeloDatosModificados!D29-ModeloDatosMinisterio!D29</f>
        <v>0</v>
      </c>
      <c r="E29" s="53" t="n">
        <f aca="false">ModeloDatosModificados!E29-ModeloDatosMinisterio!E29</f>
        <v>0</v>
      </c>
      <c r="F29" s="53" t="n">
        <f aca="false">ModeloDatosModificados!F29-ModeloDatosMinisterio!F29</f>
        <v>0</v>
      </c>
      <c r="G29" s="53" t="n">
        <f aca="false">ModeloDatosModificados!G29-ModeloDatosMinisterio!G29</f>
        <v>0</v>
      </c>
      <c r="H29" s="53" t="n">
        <f aca="false">ModeloDatosModificados!H29-ModeloDatosMinisterio!H29</f>
        <v>0</v>
      </c>
      <c r="I29" s="54" t="n">
        <f aca="false">ModeloDatosModificados!I29-ModeloDatosMinisterio!I29</f>
        <v>0</v>
      </c>
      <c r="J29" s="53" t="n">
        <f aca="false">ModeloDatosModificados!J29-ModeloDatosMinisterio!J29</f>
        <v>0</v>
      </c>
      <c r="K29" s="54" t="n">
        <f aca="false">ModeloDatosModificados!K29-ModeloDatosMinisterio!K29</f>
        <v>0</v>
      </c>
      <c r="L29" s="53" t="n">
        <f aca="false">ModeloDatosModificados!L29-ModeloDatosMinisterio!L29</f>
        <v>0</v>
      </c>
      <c r="M29" s="54" t="n">
        <f aca="false">ModeloDatosModificados!M29-ModeloDatosMinisterio!M29</f>
        <v>-1.41342624176977E-006</v>
      </c>
      <c r="N29" s="53" t="n">
        <f aca="false">ModeloDatosModificados!N29-ModeloDatosMinisterio!N29</f>
        <v>-328</v>
      </c>
      <c r="O29" s="53" t="n">
        <f aca="false">ModeloDatosModificados!O29-ModeloDatosMinisterio!O29</f>
        <v>-328</v>
      </c>
      <c r="P29" s="53" t="n">
        <f aca="false">ModeloDatosModificados!P29-ModeloDatosMinisterio!P29</f>
        <v>-328</v>
      </c>
      <c r="Q29" s="53" t="n">
        <f aca="false">ModeloDatosModificados!Q29-ModeloDatosMinisterio!Q29</f>
        <v>-328</v>
      </c>
      <c r="S29" s="53" t="n">
        <f aca="false">ModeloDatosModificados!S29-ModeloDatosMinisterio!S29</f>
        <v>0</v>
      </c>
      <c r="T29" s="53" t="n">
        <f aca="false">ModeloDatosModificados!T29-ModeloDatosMinisterio!T29</f>
        <v>0</v>
      </c>
      <c r="U29" s="53" t="n">
        <f aca="false">ModeloDatosModificados!U29-ModeloDatosMinisterio!U29</f>
        <v>0</v>
      </c>
      <c r="V29" s="53" t="n">
        <f aca="false">ModeloDatosModificados!V29-ModeloDatosMinisterio!V29</f>
        <v>0</v>
      </c>
      <c r="W29" s="53" t="n">
        <f aca="false">ModeloDatosModificados!W29-ModeloDatosMinisterio!W29</f>
        <v>0</v>
      </c>
      <c r="X29" s="53" t="n">
        <f aca="false">ModeloDatosModificados!X29-ModeloDatosMinisterio!X29</f>
        <v>0</v>
      </c>
      <c r="Y29" s="53" t="n">
        <f aca="false">ModeloDatosModificados!Y29-ModeloDatosMinisterio!Y29</f>
        <v>0</v>
      </c>
      <c r="Z29" s="53" t="n">
        <f aca="false">ModeloDatosModificados!Z29-ModeloDatosMinisterio!Z29</f>
        <v>0</v>
      </c>
      <c r="AC29" s="61" t="n">
        <f aca="false">ModeloDatosModificados!AC29-ModeloDatosMinisterio!AC29</f>
        <v>0</v>
      </c>
      <c r="AD29" s="62" t="n">
        <f aca="false">ModeloDatosModificados!AD29-ModeloDatosMinisterio!AD29</f>
        <v>0</v>
      </c>
      <c r="AE29" s="63" t="n">
        <f aca="false">ModeloDatosModificados!AE29-ModeloDatosMinisterio!AE29</f>
        <v>0</v>
      </c>
      <c r="AF29" s="62" t="n">
        <f aca="false">ModeloDatosModificados!AF29-ModeloDatosMinisterio!AF29</f>
        <v>0</v>
      </c>
      <c r="AG29" s="62" t="n">
        <f aca="false">ModeloDatosModificados!AG29-ModeloDatosMinisterio!AG29</f>
        <v>0</v>
      </c>
      <c r="AH29" s="62" t="n">
        <f aca="false">ModeloDatosModificados!AH29-ModeloDatosMinisterio!AH29</f>
        <v>0</v>
      </c>
      <c r="AI29" s="62" t="n">
        <f aca="false">ModeloDatosModificados!AI29-ModeloDatosMinisterio!AI29</f>
        <v>0</v>
      </c>
      <c r="AJ29" s="62" t="n">
        <f aca="false">ModeloDatosModificados!AJ29-ModeloDatosMinisterio!AJ29</f>
        <v>0</v>
      </c>
      <c r="AK29" s="62" t="n">
        <f aca="false">ModeloDatosModificados!AK29-ModeloDatosMinisterio!AK29</f>
        <v>0</v>
      </c>
      <c r="AL29" s="62" t="n">
        <f aca="false">ModeloDatosModificados!AL29-ModeloDatosMinisterio!AL29</f>
        <v>0</v>
      </c>
      <c r="AM29" s="62" t="n">
        <f aca="false">ModeloDatosModificados!AM29-ModeloDatosMinisterio!AM29</f>
        <v>0</v>
      </c>
      <c r="AO29" s="54" t="n">
        <f aca="false">ModeloDatosModificados!AO29-ModeloDatosMinisterio!AO29</f>
        <v>0</v>
      </c>
      <c r="AP29" s="53" t="n">
        <f aca="false">ModeloDatosModificados!AP29-ModeloDatosMinisterio!AP29</f>
        <v>0</v>
      </c>
      <c r="AQ29" s="54" t="n">
        <f aca="false">ModeloDatosModificados!AQ29-ModeloDatosMinisterio!AQ29</f>
        <v>0</v>
      </c>
      <c r="AR29" s="53" t="n">
        <f aca="false">ModeloDatosModificados!AR29-ModeloDatosMinisterio!AR29</f>
        <v>0</v>
      </c>
      <c r="AS29" s="54" t="n">
        <f aca="false">ModeloDatosModificados!AS29-ModeloDatosMinisterio!AS29</f>
        <v>0</v>
      </c>
      <c r="AT29" s="53" t="n">
        <f aca="false">ModeloDatosModificados!AT29-ModeloDatosMinisterio!AT29</f>
        <v>0</v>
      </c>
      <c r="AU29" s="54" t="n">
        <f aca="false">ModeloDatosModificados!AU29-ModeloDatosMinisterio!AU29</f>
        <v>0</v>
      </c>
      <c r="AV29" s="53" t="n">
        <f aca="false">ModeloDatosModificados!AV29-ModeloDatosMinisterio!AV29</f>
        <v>0</v>
      </c>
      <c r="AW29" s="54" t="n">
        <f aca="false">ModeloDatosModificados!AW29-ModeloDatosMinisterio!AW29</f>
        <v>0</v>
      </c>
      <c r="AX29" s="53" t="n">
        <f aca="false">ModeloDatosModificados!AX29-ModeloDatosMinisterio!AX29</f>
        <v>0</v>
      </c>
    </row>
    <row r="30" customFormat="false" ht="13.8" hidden="false" customHeight="false" outlineLevel="0" collapsed="false">
      <c r="A30" s="60" t="s">
        <v>37</v>
      </c>
      <c r="B30" s="53" t="n">
        <f aca="false">ModeloDatosModificados!B30-ModeloDatosMinisterio!B30</f>
        <v>0</v>
      </c>
      <c r="C30" s="53" t="n">
        <f aca="false">ModeloDatosModificados!C30-ModeloDatosMinisterio!C30</f>
        <v>0</v>
      </c>
      <c r="D30" s="53" t="n">
        <f aca="false">ModeloDatosModificados!D30-ModeloDatosMinisterio!D30</f>
        <v>0</v>
      </c>
      <c r="E30" s="53" t="n">
        <f aca="false">ModeloDatosModificados!E30-ModeloDatosMinisterio!E30</f>
        <v>0</v>
      </c>
      <c r="F30" s="53" t="n">
        <f aca="false">ModeloDatosModificados!F30-ModeloDatosMinisterio!F30</f>
        <v>0</v>
      </c>
      <c r="G30" s="53" t="n">
        <f aca="false">ModeloDatosModificados!G30-ModeloDatosMinisterio!G30</f>
        <v>0</v>
      </c>
      <c r="H30" s="53" t="n">
        <f aca="false">ModeloDatosModificados!H30-ModeloDatosMinisterio!H30</f>
        <v>0</v>
      </c>
      <c r="I30" s="54" t="n">
        <f aca="false">ModeloDatosModificados!I30-ModeloDatosMinisterio!I30</f>
        <v>0</v>
      </c>
      <c r="J30" s="53" t="n">
        <f aca="false">ModeloDatosModificados!J30-ModeloDatosMinisterio!J30</f>
        <v>0</v>
      </c>
      <c r="K30" s="54" t="n">
        <f aca="false">ModeloDatosModificados!K30-ModeloDatosMinisterio!K30</f>
        <v>0</v>
      </c>
      <c r="L30" s="53" t="n">
        <f aca="false">ModeloDatosModificados!L30-ModeloDatosMinisterio!L30</f>
        <v>0</v>
      </c>
      <c r="M30" s="54" t="n">
        <f aca="false">ModeloDatosModificados!M30-ModeloDatosMinisterio!M30</f>
        <v>1.73655465987785E-005</v>
      </c>
      <c r="N30" s="53" t="n">
        <f aca="false">ModeloDatosModificados!N30-ModeloDatosMinisterio!N30</f>
        <v>4019</v>
      </c>
      <c r="O30" s="53" t="n">
        <f aca="false">ModeloDatosModificados!O30-ModeloDatosMinisterio!O30</f>
        <v>4019</v>
      </c>
      <c r="P30" s="53" t="n">
        <f aca="false">ModeloDatosModificados!P30-ModeloDatosMinisterio!P30</f>
        <v>4019</v>
      </c>
      <c r="Q30" s="53" t="n">
        <f aca="false">ModeloDatosModificados!Q30-ModeloDatosMinisterio!Q30</f>
        <v>4019</v>
      </c>
      <c r="S30" s="53" t="n">
        <f aca="false">ModeloDatosModificados!S30-ModeloDatosMinisterio!S30</f>
        <v>0</v>
      </c>
      <c r="T30" s="53" t="n">
        <f aca="false">ModeloDatosModificados!T30-ModeloDatosMinisterio!T30</f>
        <v>0</v>
      </c>
      <c r="U30" s="53" t="n">
        <f aca="false">ModeloDatosModificados!U30-ModeloDatosMinisterio!U30</f>
        <v>0</v>
      </c>
      <c r="V30" s="53" t="n">
        <f aca="false">ModeloDatosModificados!V30-ModeloDatosMinisterio!V30</f>
        <v>0</v>
      </c>
      <c r="W30" s="53" t="n">
        <f aca="false">ModeloDatosModificados!W30-ModeloDatosMinisterio!W30</f>
        <v>0</v>
      </c>
      <c r="X30" s="53" t="n">
        <f aca="false">ModeloDatosModificados!X30-ModeloDatosMinisterio!X30</f>
        <v>0</v>
      </c>
      <c r="Y30" s="53" t="n">
        <f aca="false">ModeloDatosModificados!Y30-ModeloDatosMinisterio!Y30</f>
        <v>0</v>
      </c>
      <c r="Z30" s="53" t="n">
        <f aca="false">ModeloDatosModificados!Z30-ModeloDatosMinisterio!Z30</f>
        <v>0</v>
      </c>
      <c r="AC30" s="61" t="n">
        <f aca="false">ModeloDatosModificados!AC30-ModeloDatosMinisterio!AC30</f>
        <v>0</v>
      </c>
      <c r="AD30" s="62" t="n">
        <f aca="false">ModeloDatosModificados!AD30-ModeloDatosMinisterio!AD30</f>
        <v>0</v>
      </c>
      <c r="AE30" s="63" t="n">
        <f aca="false">ModeloDatosModificados!AE30-ModeloDatosMinisterio!AE30</f>
        <v>0</v>
      </c>
      <c r="AF30" s="62" t="n">
        <f aca="false">ModeloDatosModificados!AF30-ModeloDatosMinisterio!AF30</f>
        <v>0</v>
      </c>
      <c r="AG30" s="62" t="n">
        <f aca="false">ModeloDatosModificados!AG30-ModeloDatosMinisterio!AG30</f>
        <v>0</v>
      </c>
      <c r="AH30" s="62" t="n">
        <f aca="false">ModeloDatosModificados!AH30-ModeloDatosMinisterio!AH30</f>
        <v>0</v>
      </c>
      <c r="AI30" s="62" t="n">
        <f aca="false">ModeloDatosModificados!AI30-ModeloDatosMinisterio!AI30</f>
        <v>0</v>
      </c>
      <c r="AJ30" s="62" t="n">
        <f aca="false">ModeloDatosModificados!AJ30-ModeloDatosMinisterio!AJ30</f>
        <v>0</v>
      </c>
      <c r="AK30" s="62" t="n">
        <f aca="false">ModeloDatosModificados!AK30-ModeloDatosMinisterio!AK30</f>
        <v>0</v>
      </c>
      <c r="AL30" s="62" t="n">
        <f aca="false">ModeloDatosModificados!AL30-ModeloDatosMinisterio!AL30</f>
        <v>0</v>
      </c>
      <c r="AM30" s="62" t="n">
        <f aca="false">ModeloDatosModificados!AM30-ModeloDatosMinisterio!AM30</f>
        <v>0</v>
      </c>
      <c r="AO30" s="54" t="n">
        <f aca="false">ModeloDatosModificados!AO30-ModeloDatosMinisterio!AO30</f>
        <v>0</v>
      </c>
      <c r="AP30" s="53" t="n">
        <f aca="false">ModeloDatosModificados!AP30-ModeloDatosMinisterio!AP30</f>
        <v>0</v>
      </c>
      <c r="AQ30" s="54" t="n">
        <f aca="false">ModeloDatosModificados!AQ30-ModeloDatosMinisterio!AQ30</f>
        <v>0</v>
      </c>
      <c r="AR30" s="53" t="n">
        <f aca="false">ModeloDatosModificados!AR30-ModeloDatosMinisterio!AR30</f>
        <v>0</v>
      </c>
      <c r="AS30" s="54" t="n">
        <f aca="false">ModeloDatosModificados!AS30-ModeloDatosMinisterio!AS30</f>
        <v>0</v>
      </c>
      <c r="AT30" s="53" t="n">
        <f aca="false">ModeloDatosModificados!AT30-ModeloDatosMinisterio!AT30</f>
        <v>0</v>
      </c>
      <c r="AU30" s="54" t="n">
        <f aca="false">ModeloDatosModificados!AU30-ModeloDatosMinisterio!AU30</f>
        <v>0</v>
      </c>
      <c r="AV30" s="53" t="n">
        <f aca="false">ModeloDatosModificados!AV30-ModeloDatosMinisterio!AV30</f>
        <v>0</v>
      </c>
      <c r="AW30" s="54" t="n">
        <f aca="false">ModeloDatosModificados!AW30-ModeloDatosMinisterio!AW30</f>
        <v>0</v>
      </c>
      <c r="AX30" s="53" t="n">
        <f aca="false">ModeloDatosModificados!AX30-ModeloDatosMinisterio!AX30</f>
        <v>0</v>
      </c>
    </row>
    <row r="31" customFormat="false" ht="13.8" hidden="false" customHeight="false" outlineLevel="0" collapsed="false">
      <c r="A31" s="60" t="s">
        <v>38</v>
      </c>
      <c r="B31" s="53" t="n">
        <f aca="false">ModeloDatosModificados!B31-ModeloDatosMinisterio!B31</f>
        <v>0</v>
      </c>
      <c r="C31" s="53" t="n">
        <f aca="false">ModeloDatosModificados!C31-ModeloDatosMinisterio!C31</f>
        <v>0</v>
      </c>
      <c r="D31" s="53" t="n">
        <f aca="false">ModeloDatosModificados!D31-ModeloDatosMinisterio!D31</f>
        <v>0</v>
      </c>
      <c r="E31" s="53" t="n">
        <f aca="false">ModeloDatosModificados!E31-ModeloDatosMinisterio!E31</f>
        <v>0</v>
      </c>
      <c r="F31" s="53" t="n">
        <f aca="false">ModeloDatosModificados!F31-ModeloDatosMinisterio!F31</f>
        <v>0</v>
      </c>
      <c r="G31" s="53" t="n">
        <f aca="false">ModeloDatosModificados!G31-ModeloDatosMinisterio!G31</f>
        <v>0</v>
      </c>
      <c r="H31" s="53" t="n">
        <f aca="false">ModeloDatosModificados!H31-ModeloDatosMinisterio!H31</f>
        <v>0</v>
      </c>
      <c r="I31" s="54" t="n">
        <f aca="false">ModeloDatosModificados!I31-ModeloDatosMinisterio!I31</f>
        <v>0</v>
      </c>
      <c r="J31" s="53" t="n">
        <f aca="false">ModeloDatosModificados!J31-ModeloDatosMinisterio!J31</f>
        <v>0</v>
      </c>
      <c r="K31" s="54" t="n">
        <f aca="false">ModeloDatosModificados!K31-ModeloDatosMinisterio!K31</f>
        <v>0</v>
      </c>
      <c r="L31" s="53" t="n">
        <f aca="false">ModeloDatosModificados!L31-ModeloDatosMinisterio!L31</f>
        <v>0</v>
      </c>
      <c r="M31" s="54" t="n">
        <f aca="false">ModeloDatosModificados!M31-ModeloDatosMinisterio!M31</f>
        <v>-4.79480878477767E-006</v>
      </c>
      <c r="N31" s="53" t="n">
        <f aca="false">ModeloDatosModificados!N31-ModeloDatosMinisterio!N31</f>
        <v>-1110</v>
      </c>
      <c r="O31" s="53" t="n">
        <f aca="false">ModeloDatosModificados!O31-ModeloDatosMinisterio!O31</f>
        <v>-1110</v>
      </c>
      <c r="P31" s="53" t="n">
        <f aca="false">ModeloDatosModificados!P31-ModeloDatosMinisterio!P31</f>
        <v>-1110</v>
      </c>
      <c r="Q31" s="53" t="n">
        <f aca="false">ModeloDatosModificados!Q31-ModeloDatosMinisterio!Q31</f>
        <v>-1110</v>
      </c>
      <c r="S31" s="53" t="n">
        <f aca="false">ModeloDatosModificados!S31-ModeloDatosMinisterio!S31</f>
        <v>0</v>
      </c>
      <c r="T31" s="53" t="n">
        <f aca="false">ModeloDatosModificados!T31-ModeloDatosMinisterio!T31</f>
        <v>0</v>
      </c>
      <c r="U31" s="53" t="n">
        <f aca="false">ModeloDatosModificados!U31-ModeloDatosMinisterio!U31</f>
        <v>0</v>
      </c>
      <c r="V31" s="53" t="n">
        <f aca="false">ModeloDatosModificados!V31-ModeloDatosMinisterio!V31</f>
        <v>0</v>
      </c>
      <c r="W31" s="53" t="n">
        <f aca="false">ModeloDatosModificados!W31-ModeloDatosMinisterio!W31</f>
        <v>0</v>
      </c>
      <c r="X31" s="53" t="n">
        <f aca="false">ModeloDatosModificados!X31-ModeloDatosMinisterio!X31</f>
        <v>0</v>
      </c>
      <c r="Y31" s="53" t="n">
        <f aca="false">ModeloDatosModificados!Y31-ModeloDatosMinisterio!Y31</f>
        <v>0</v>
      </c>
      <c r="Z31" s="53" t="n">
        <f aca="false">ModeloDatosModificados!Z31-ModeloDatosMinisterio!Z31</f>
        <v>0</v>
      </c>
      <c r="AC31" s="61" t="n">
        <f aca="false">ModeloDatosModificados!AC31-ModeloDatosMinisterio!AC31</f>
        <v>0</v>
      </c>
      <c r="AD31" s="62" t="n">
        <f aca="false">ModeloDatosModificados!AD31-ModeloDatosMinisterio!AD31</f>
        <v>0</v>
      </c>
      <c r="AE31" s="63" t="n">
        <f aca="false">ModeloDatosModificados!AE31-ModeloDatosMinisterio!AE31</f>
        <v>0</v>
      </c>
      <c r="AF31" s="62" t="n">
        <f aca="false">ModeloDatosModificados!AF31-ModeloDatosMinisterio!AF31</f>
        <v>0</v>
      </c>
      <c r="AG31" s="62" t="n">
        <f aca="false">ModeloDatosModificados!AG31-ModeloDatosMinisterio!AG31</f>
        <v>0</v>
      </c>
      <c r="AH31" s="62" t="n">
        <f aca="false">ModeloDatosModificados!AH31-ModeloDatosMinisterio!AH31</f>
        <v>0</v>
      </c>
      <c r="AI31" s="62" t="n">
        <f aca="false">ModeloDatosModificados!AI31-ModeloDatosMinisterio!AI31</f>
        <v>0</v>
      </c>
      <c r="AJ31" s="62" t="n">
        <f aca="false">ModeloDatosModificados!AJ31-ModeloDatosMinisterio!AJ31</f>
        <v>0</v>
      </c>
      <c r="AK31" s="62" t="n">
        <f aca="false">ModeloDatosModificados!AK31-ModeloDatosMinisterio!AK31</f>
        <v>0</v>
      </c>
      <c r="AL31" s="62" t="n">
        <f aca="false">ModeloDatosModificados!AL31-ModeloDatosMinisterio!AL31</f>
        <v>0</v>
      </c>
      <c r="AM31" s="62" t="n">
        <f aca="false">ModeloDatosModificados!AM31-ModeloDatosMinisterio!AM31</f>
        <v>0</v>
      </c>
      <c r="AO31" s="54" t="n">
        <f aca="false">ModeloDatosModificados!AO31-ModeloDatosMinisterio!AO31</f>
        <v>0</v>
      </c>
      <c r="AP31" s="53" t="n">
        <f aca="false">ModeloDatosModificados!AP31-ModeloDatosMinisterio!AP31</f>
        <v>0</v>
      </c>
      <c r="AQ31" s="54" t="n">
        <f aca="false">ModeloDatosModificados!AQ31-ModeloDatosMinisterio!AQ31</f>
        <v>0</v>
      </c>
      <c r="AR31" s="53" t="n">
        <f aca="false">ModeloDatosModificados!AR31-ModeloDatosMinisterio!AR31</f>
        <v>0</v>
      </c>
      <c r="AS31" s="54" t="n">
        <f aca="false">ModeloDatosModificados!AS31-ModeloDatosMinisterio!AS31</f>
        <v>0</v>
      </c>
      <c r="AT31" s="53" t="n">
        <f aca="false">ModeloDatosModificados!AT31-ModeloDatosMinisterio!AT31</f>
        <v>0</v>
      </c>
      <c r="AU31" s="54" t="n">
        <f aca="false">ModeloDatosModificados!AU31-ModeloDatosMinisterio!AU31</f>
        <v>0</v>
      </c>
      <c r="AV31" s="53" t="n">
        <f aca="false">ModeloDatosModificados!AV31-ModeloDatosMinisterio!AV31</f>
        <v>0</v>
      </c>
      <c r="AW31" s="54" t="n">
        <f aca="false">ModeloDatosModificados!AW31-ModeloDatosMinisterio!AW31</f>
        <v>0</v>
      </c>
      <c r="AX31" s="53" t="n">
        <f aca="false">ModeloDatosModificados!AX31-ModeloDatosMinisterio!AX31</f>
        <v>0</v>
      </c>
    </row>
    <row r="32" customFormat="false" ht="13.8" hidden="false" customHeight="false" outlineLevel="0" collapsed="false">
      <c r="A32" s="60" t="s">
        <v>39</v>
      </c>
      <c r="B32" s="53" t="n">
        <f aca="false">ModeloDatosModificados!B32-ModeloDatosMinisterio!B32</f>
        <v>0</v>
      </c>
      <c r="C32" s="53" t="n">
        <f aca="false">ModeloDatosModificados!C32-ModeloDatosMinisterio!C32</f>
        <v>0</v>
      </c>
      <c r="D32" s="53" t="n">
        <f aca="false">ModeloDatosModificados!D32-ModeloDatosMinisterio!D32</f>
        <v>0</v>
      </c>
      <c r="E32" s="53" t="n">
        <f aca="false">ModeloDatosModificados!E32-ModeloDatosMinisterio!E32</f>
        <v>0</v>
      </c>
      <c r="F32" s="53" t="n">
        <f aca="false">ModeloDatosModificados!F32-ModeloDatosMinisterio!F32</f>
        <v>0</v>
      </c>
      <c r="G32" s="53" t="n">
        <f aca="false">ModeloDatosModificados!G32-ModeloDatosMinisterio!G32</f>
        <v>0</v>
      </c>
      <c r="H32" s="53" t="n">
        <f aca="false">ModeloDatosModificados!H32-ModeloDatosMinisterio!H32</f>
        <v>0</v>
      </c>
      <c r="I32" s="54" t="n">
        <f aca="false">ModeloDatosModificados!I32-ModeloDatosMinisterio!I32</f>
        <v>0</v>
      </c>
      <c r="J32" s="53" t="n">
        <f aca="false">ModeloDatosModificados!J32-ModeloDatosMinisterio!J32</f>
        <v>0</v>
      </c>
      <c r="K32" s="54" t="n">
        <f aca="false">ModeloDatosModificados!K32-ModeloDatosMinisterio!K32</f>
        <v>0</v>
      </c>
      <c r="L32" s="53" t="n">
        <f aca="false">ModeloDatosModificados!L32-ModeloDatosMinisterio!L32</f>
        <v>0</v>
      </c>
      <c r="M32" s="54" t="n">
        <f aca="false">ModeloDatosModificados!M32-ModeloDatosMinisterio!M32</f>
        <v>-2.21395083888423E-006</v>
      </c>
      <c r="N32" s="53" t="n">
        <f aca="false">ModeloDatosModificados!N32-ModeloDatosMinisterio!N32</f>
        <v>-512</v>
      </c>
      <c r="O32" s="53" t="n">
        <f aca="false">ModeloDatosModificados!O32-ModeloDatosMinisterio!O32</f>
        <v>-512</v>
      </c>
      <c r="P32" s="53" t="n">
        <f aca="false">ModeloDatosModificados!P32-ModeloDatosMinisterio!P32</f>
        <v>-512</v>
      </c>
      <c r="Q32" s="53" t="n">
        <f aca="false">ModeloDatosModificados!Q32-ModeloDatosMinisterio!Q32</f>
        <v>-512</v>
      </c>
      <c r="S32" s="53" t="n">
        <f aca="false">ModeloDatosModificados!S32-ModeloDatosMinisterio!S32</f>
        <v>0</v>
      </c>
      <c r="T32" s="53" t="n">
        <f aca="false">ModeloDatosModificados!T32-ModeloDatosMinisterio!T32</f>
        <v>0</v>
      </c>
      <c r="U32" s="53" t="n">
        <f aca="false">ModeloDatosModificados!U32-ModeloDatosMinisterio!U32</f>
        <v>0</v>
      </c>
      <c r="V32" s="53" t="n">
        <f aca="false">ModeloDatosModificados!V32-ModeloDatosMinisterio!V32</f>
        <v>0</v>
      </c>
      <c r="W32" s="53" t="n">
        <f aca="false">ModeloDatosModificados!W32-ModeloDatosMinisterio!W32</f>
        <v>0</v>
      </c>
      <c r="X32" s="53" t="n">
        <f aca="false">ModeloDatosModificados!X32-ModeloDatosMinisterio!X32</f>
        <v>0</v>
      </c>
      <c r="Y32" s="53" t="n">
        <f aca="false">ModeloDatosModificados!Y32-ModeloDatosMinisterio!Y32</f>
        <v>0</v>
      </c>
      <c r="Z32" s="53" t="n">
        <f aca="false">ModeloDatosModificados!Z32-ModeloDatosMinisterio!Z32</f>
        <v>0</v>
      </c>
      <c r="AC32" s="61" t="n">
        <f aca="false">ModeloDatosModificados!AC32-ModeloDatosMinisterio!AC32</f>
        <v>0</v>
      </c>
      <c r="AD32" s="62" t="n">
        <f aca="false">ModeloDatosModificados!AD32-ModeloDatosMinisterio!AD32</f>
        <v>0</v>
      </c>
      <c r="AE32" s="63" t="n">
        <f aca="false">ModeloDatosModificados!AE32-ModeloDatosMinisterio!AE32</f>
        <v>0</v>
      </c>
      <c r="AF32" s="62" t="n">
        <f aca="false">ModeloDatosModificados!AF32-ModeloDatosMinisterio!AF32</f>
        <v>0</v>
      </c>
      <c r="AG32" s="62" t="n">
        <f aca="false">ModeloDatosModificados!AG32-ModeloDatosMinisterio!AG32</f>
        <v>0</v>
      </c>
      <c r="AH32" s="62" t="n">
        <f aca="false">ModeloDatosModificados!AH32-ModeloDatosMinisterio!AH32</f>
        <v>0</v>
      </c>
      <c r="AI32" s="62" t="n">
        <f aca="false">ModeloDatosModificados!AI32-ModeloDatosMinisterio!AI32</f>
        <v>0</v>
      </c>
      <c r="AJ32" s="62" t="n">
        <f aca="false">ModeloDatosModificados!AJ32-ModeloDatosMinisterio!AJ32</f>
        <v>0</v>
      </c>
      <c r="AK32" s="62" t="n">
        <f aca="false">ModeloDatosModificados!AK32-ModeloDatosMinisterio!AK32</f>
        <v>0</v>
      </c>
      <c r="AL32" s="62" t="n">
        <f aca="false">ModeloDatosModificados!AL32-ModeloDatosMinisterio!AL32</f>
        <v>0</v>
      </c>
      <c r="AM32" s="62" t="n">
        <f aca="false">ModeloDatosModificados!AM32-ModeloDatosMinisterio!AM32</f>
        <v>0</v>
      </c>
      <c r="AO32" s="54" t="n">
        <f aca="false">ModeloDatosModificados!AO32-ModeloDatosMinisterio!AO32</f>
        <v>0</v>
      </c>
      <c r="AP32" s="53" t="n">
        <f aca="false">ModeloDatosModificados!AP32-ModeloDatosMinisterio!AP32</f>
        <v>0</v>
      </c>
      <c r="AQ32" s="54" t="n">
        <f aca="false">ModeloDatosModificados!AQ32-ModeloDatosMinisterio!AQ32</f>
        <v>0</v>
      </c>
      <c r="AR32" s="53" t="n">
        <f aca="false">ModeloDatosModificados!AR32-ModeloDatosMinisterio!AR32</f>
        <v>0</v>
      </c>
      <c r="AS32" s="54" t="n">
        <f aca="false">ModeloDatosModificados!AS32-ModeloDatosMinisterio!AS32</f>
        <v>0</v>
      </c>
      <c r="AT32" s="53" t="n">
        <f aca="false">ModeloDatosModificados!AT32-ModeloDatosMinisterio!AT32</f>
        <v>0</v>
      </c>
      <c r="AU32" s="54" t="n">
        <f aca="false">ModeloDatosModificados!AU32-ModeloDatosMinisterio!AU32</f>
        <v>0</v>
      </c>
      <c r="AV32" s="53" t="n">
        <f aca="false">ModeloDatosModificados!AV32-ModeloDatosMinisterio!AV32</f>
        <v>0</v>
      </c>
      <c r="AW32" s="54" t="n">
        <f aca="false">ModeloDatosModificados!AW32-ModeloDatosMinisterio!AW32</f>
        <v>0</v>
      </c>
      <c r="AX32" s="53" t="n">
        <f aca="false">ModeloDatosModificados!AX32-ModeloDatosMinisterio!AX32</f>
        <v>0</v>
      </c>
    </row>
    <row r="33" customFormat="false" ht="13.8" hidden="false" customHeight="false" outlineLevel="0" collapsed="false">
      <c r="A33" s="60" t="s">
        <v>40</v>
      </c>
      <c r="B33" s="53" t="n">
        <f aca="false">ModeloDatosModificados!B33-ModeloDatosMinisterio!B33</f>
        <v>0</v>
      </c>
      <c r="C33" s="53" t="n">
        <f aca="false">ModeloDatosModificados!C33-ModeloDatosMinisterio!C33</f>
        <v>0</v>
      </c>
      <c r="D33" s="53" t="n">
        <f aca="false">ModeloDatosModificados!D33-ModeloDatosMinisterio!D33</f>
        <v>0</v>
      </c>
      <c r="E33" s="53" t="n">
        <f aca="false">ModeloDatosModificados!E33-ModeloDatosMinisterio!E33</f>
        <v>0</v>
      </c>
      <c r="F33" s="53" t="n">
        <f aca="false">ModeloDatosModificados!F33-ModeloDatosMinisterio!F33</f>
        <v>0</v>
      </c>
      <c r="G33" s="53" t="n">
        <f aca="false">ModeloDatosModificados!G33-ModeloDatosMinisterio!G33</f>
        <v>0</v>
      </c>
      <c r="H33" s="53" t="n">
        <f aca="false">ModeloDatosModificados!H33-ModeloDatosMinisterio!H33</f>
        <v>0</v>
      </c>
      <c r="I33" s="54" t="n">
        <f aca="false">ModeloDatosModificados!I33-ModeloDatosMinisterio!I33</f>
        <v>0</v>
      </c>
      <c r="J33" s="53" t="n">
        <f aca="false">ModeloDatosModificados!J33-ModeloDatosMinisterio!J33</f>
        <v>0</v>
      </c>
      <c r="K33" s="54" t="n">
        <f aca="false">ModeloDatosModificados!K33-ModeloDatosMinisterio!K33</f>
        <v>0</v>
      </c>
      <c r="L33" s="53" t="n">
        <f aca="false">ModeloDatosModificados!L33-ModeloDatosMinisterio!L33</f>
        <v>0</v>
      </c>
      <c r="M33" s="54" t="n">
        <f aca="false">ModeloDatosModificados!M33-ModeloDatosMinisterio!M33</f>
        <v>-1.28417487453222E-006</v>
      </c>
      <c r="N33" s="53" t="n">
        <f aca="false">ModeloDatosModificados!N33-ModeloDatosMinisterio!N33</f>
        <v>-297</v>
      </c>
      <c r="O33" s="53" t="n">
        <f aca="false">ModeloDatosModificados!O33-ModeloDatosMinisterio!O33</f>
        <v>-297</v>
      </c>
      <c r="P33" s="53" t="n">
        <f aca="false">ModeloDatosModificados!P33-ModeloDatosMinisterio!P33</f>
        <v>-297</v>
      </c>
      <c r="Q33" s="53" t="n">
        <f aca="false">ModeloDatosModificados!Q33-ModeloDatosMinisterio!Q33</f>
        <v>-297</v>
      </c>
      <c r="S33" s="53" t="n">
        <f aca="false">ModeloDatosModificados!S33-ModeloDatosMinisterio!S33</f>
        <v>0</v>
      </c>
      <c r="T33" s="53" t="n">
        <f aca="false">ModeloDatosModificados!T33-ModeloDatosMinisterio!T33</f>
        <v>0</v>
      </c>
      <c r="U33" s="53" t="n">
        <f aca="false">ModeloDatosModificados!U33-ModeloDatosMinisterio!U33</f>
        <v>0</v>
      </c>
      <c r="V33" s="53" t="n">
        <f aca="false">ModeloDatosModificados!V33-ModeloDatosMinisterio!V33</f>
        <v>0</v>
      </c>
      <c r="W33" s="53" t="n">
        <f aca="false">ModeloDatosModificados!W33-ModeloDatosMinisterio!W33</f>
        <v>0</v>
      </c>
      <c r="X33" s="53" t="n">
        <f aca="false">ModeloDatosModificados!X33-ModeloDatosMinisterio!X33</f>
        <v>0</v>
      </c>
      <c r="Y33" s="53" t="n">
        <f aca="false">ModeloDatosModificados!Y33-ModeloDatosMinisterio!Y33</f>
        <v>0</v>
      </c>
      <c r="Z33" s="53" t="n">
        <f aca="false">ModeloDatosModificados!Z33-ModeloDatosMinisterio!Z33</f>
        <v>0</v>
      </c>
      <c r="AC33" s="61" t="n">
        <f aca="false">ModeloDatosModificados!AC33-ModeloDatosMinisterio!AC33</f>
        <v>0</v>
      </c>
      <c r="AD33" s="62" t="n">
        <f aca="false">ModeloDatosModificados!AD33-ModeloDatosMinisterio!AD33</f>
        <v>0</v>
      </c>
      <c r="AE33" s="63" t="n">
        <f aca="false">ModeloDatosModificados!AE33-ModeloDatosMinisterio!AE33</f>
        <v>0</v>
      </c>
      <c r="AF33" s="62" t="n">
        <f aca="false">ModeloDatosModificados!AF33-ModeloDatosMinisterio!AF33</f>
        <v>0</v>
      </c>
      <c r="AG33" s="62" t="n">
        <f aca="false">ModeloDatosModificados!AG33-ModeloDatosMinisterio!AG33</f>
        <v>0</v>
      </c>
      <c r="AH33" s="62" t="n">
        <f aca="false">ModeloDatosModificados!AH33-ModeloDatosMinisterio!AH33</f>
        <v>0</v>
      </c>
      <c r="AI33" s="62" t="n">
        <f aca="false">ModeloDatosModificados!AI33-ModeloDatosMinisterio!AI33</f>
        <v>0</v>
      </c>
      <c r="AJ33" s="62" t="n">
        <f aca="false">ModeloDatosModificados!AJ33-ModeloDatosMinisterio!AJ33</f>
        <v>0</v>
      </c>
      <c r="AK33" s="62" t="n">
        <f aca="false">ModeloDatosModificados!AK33-ModeloDatosMinisterio!AK33</f>
        <v>0</v>
      </c>
      <c r="AL33" s="62" t="n">
        <f aca="false">ModeloDatosModificados!AL33-ModeloDatosMinisterio!AL33</f>
        <v>0</v>
      </c>
      <c r="AM33" s="62" t="n">
        <f aca="false">ModeloDatosModificados!AM33-ModeloDatosMinisterio!AM33</f>
        <v>0</v>
      </c>
      <c r="AO33" s="54" t="n">
        <f aca="false">ModeloDatosModificados!AO33-ModeloDatosMinisterio!AO33</f>
        <v>0</v>
      </c>
      <c r="AP33" s="53" t="n">
        <f aca="false">ModeloDatosModificados!AP33-ModeloDatosMinisterio!AP33</f>
        <v>0</v>
      </c>
      <c r="AQ33" s="54" t="n">
        <f aca="false">ModeloDatosModificados!AQ33-ModeloDatosMinisterio!AQ33</f>
        <v>0</v>
      </c>
      <c r="AR33" s="53" t="n">
        <f aca="false">ModeloDatosModificados!AR33-ModeloDatosMinisterio!AR33</f>
        <v>0</v>
      </c>
      <c r="AS33" s="54" t="n">
        <f aca="false">ModeloDatosModificados!AS33-ModeloDatosMinisterio!AS33</f>
        <v>0</v>
      </c>
      <c r="AT33" s="53" t="n">
        <f aca="false">ModeloDatosModificados!AT33-ModeloDatosMinisterio!AT33</f>
        <v>0</v>
      </c>
      <c r="AU33" s="54" t="n">
        <f aca="false">ModeloDatosModificados!AU33-ModeloDatosMinisterio!AU33</f>
        <v>0</v>
      </c>
      <c r="AV33" s="53" t="n">
        <f aca="false">ModeloDatosModificados!AV33-ModeloDatosMinisterio!AV33</f>
        <v>0</v>
      </c>
      <c r="AW33" s="54" t="n">
        <f aca="false">ModeloDatosModificados!AW33-ModeloDatosMinisterio!AW33</f>
        <v>0</v>
      </c>
      <c r="AX33" s="53" t="n">
        <f aca="false">ModeloDatosModificados!AX33-ModeloDatosMinisterio!AX33</f>
        <v>0</v>
      </c>
    </row>
    <row r="34" customFormat="false" ht="13.8" hidden="false" customHeight="false" outlineLevel="0" collapsed="false">
      <c r="A34" s="60" t="s">
        <v>41</v>
      </c>
      <c r="B34" s="53" t="n">
        <f aca="false">ModeloDatosModificados!B34-ModeloDatosMinisterio!B34</f>
        <v>0</v>
      </c>
      <c r="C34" s="53" t="n">
        <f aca="false">ModeloDatosModificados!C34-ModeloDatosMinisterio!C34</f>
        <v>0</v>
      </c>
      <c r="D34" s="53" t="n">
        <f aca="false">ModeloDatosModificados!D34-ModeloDatosMinisterio!D34</f>
        <v>0</v>
      </c>
      <c r="E34" s="53" t="n">
        <f aca="false">ModeloDatosModificados!E34-ModeloDatosMinisterio!E34</f>
        <v>0</v>
      </c>
      <c r="F34" s="53" t="n">
        <f aca="false">ModeloDatosModificados!F34-ModeloDatosMinisterio!F34</f>
        <v>0</v>
      </c>
      <c r="G34" s="53" t="n">
        <f aca="false">ModeloDatosModificados!G34-ModeloDatosMinisterio!G34</f>
        <v>0</v>
      </c>
      <c r="H34" s="53" t="n">
        <f aca="false">ModeloDatosModificados!H34-ModeloDatosMinisterio!H34</f>
        <v>0</v>
      </c>
      <c r="I34" s="54" t="n">
        <f aca="false">ModeloDatosModificados!I34-ModeloDatosMinisterio!I34</f>
        <v>0</v>
      </c>
      <c r="J34" s="53" t="n">
        <f aca="false">ModeloDatosModificados!J34-ModeloDatosMinisterio!J34</f>
        <v>0</v>
      </c>
      <c r="K34" s="54" t="n">
        <f aca="false">ModeloDatosModificados!K34-ModeloDatosMinisterio!K34</f>
        <v>0</v>
      </c>
      <c r="L34" s="53" t="n">
        <f aca="false">ModeloDatosModificados!L34-ModeloDatosMinisterio!L34</f>
        <v>0</v>
      </c>
      <c r="M34" s="54" t="n">
        <f aca="false">ModeloDatosModificados!M34-ModeloDatosMinisterio!M34</f>
        <v>-3.84418582570663E-006</v>
      </c>
      <c r="N34" s="53" t="n">
        <f aca="false">ModeloDatosModificados!N34-ModeloDatosMinisterio!N34</f>
        <v>-890</v>
      </c>
      <c r="O34" s="53" t="n">
        <f aca="false">ModeloDatosModificados!O34-ModeloDatosMinisterio!O34</f>
        <v>-890</v>
      </c>
      <c r="P34" s="53" t="n">
        <f aca="false">ModeloDatosModificados!P34-ModeloDatosMinisterio!P34</f>
        <v>-890</v>
      </c>
      <c r="Q34" s="53" t="n">
        <f aca="false">ModeloDatosModificados!Q34-ModeloDatosMinisterio!Q34</f>
        <v>-890</v>
      </c>
      <c r="S34" s="53" t="n">
        <f aca="false">ModeloDatosModificados!S34-ModeloDatosMinisterio!S34</f>
        <v>0</v>
      </c>
      <c r="T34" s="53" t="n">
        <f aca="false">ModeloDatosModificados!T34-ModeloDatosMinisterio!T34</f>
        <v>0</v>
      </c>
      <c r="U34" s="53" t="n">
        <f aca="false">ModeloDatosModificados!U34-ModeloDatosMinisterio!U34</f>
        <v>0</v>
      </c>
      <c r="V34" s="53" t="n">
        <f aca="false">ModeloDatosModificados!V34-ModeloDatosMinisterio!V34</f>
        <v>0</v>
      </c>
      <c r="W34" s="53" t="n">
        <f aca="false">ModeloDatosModificados!W34-ModeloDatosMinisterio!W34</f>
        <v>0</v>
      </c>
      <c r="X34" s="53" t="n">
        <f aca="false">ModeloDatosModificados!X34-ModeloDatosMinisterio!X34</f>
        <v>0</v>
      </c>
      <c r="Y34" s="53" t="n">
        <f aca="false">ModeloDatosModificados!Y34-ModeloDatosMinisterio!Y34</f>
        <v>0</v>
      </c>
      <c r="Z34" s="53" t="n">
        <f aca="false">ModeloDatosModificados!Z34-ModeloDatosMinisterio!Z34</f>
        <v>0</v>
      </c>
      <c r="AC34" s="61" t="n">
        <f aca="false">ModeloDatosModificados!AC34-ModeloDatosMinisterio!AC34</f>
        <v>0</v>
      </c>
      <c r="AD34" s="62" t="n">
        <f aca="false">ModeloDatosModificados!AD34-ModeloDatosMinisterio!AD34</f>
        <v>0</v>
      </c>
      <c r="AE34" s="63" t="n">
        <f aca="false">ModeloDatosModificados!AE34-ModeloDatosMinisterio!AE34</f>
        <v>0</v>
      </c>
      <c r="AF34" s="62" t="n">
        <f aca="false">ModeloDatosModificados!AF34-ModeloDatosMinisterio!AF34</f>
        <v>0</v>
      </c>
      <c r="AG34" s="62" t="n">
        <f aca="false">ModeloDatosModificados!AG34-ModeloDatosMinisterio!AG34</f>
        <v>0</v>
      </c>
      <c r="AH34" s="62" t="n">
        <f aca="false">ModeloDatosModificados!AH34-ModeloDatosMinisterio!AH34</f>
        <v>0</v>
      </c>
      <c r="AI34" s="62" t="n">
        <f aca="false">ModeloDatosModificados!AI34-ModeloDatosMinisterio!AI34</f>
        <v>0</v>
      </c>
      <c r="AJ34" s="62" t="n">
        <f aca="false">ModeloDatosModificados!AJ34-ModeloDatosMinisterio!AJ34</f>
        <v>0</v>
      </c>
      <c r="AK34" s="62" t="n">
        <f aca="false">ModeloDatosModificados!AK34-ModeloDatosMinisterio!AK34</f>
        <v>0</v>
      </c>
      <c r="AL34" s="62" t="n">
        <f aca="false">ModeloDatosModificados!AL34-ModeloDatosMinisterio!AL34</f>
        <v>0</v>
      </c>
      <c r="AM34" s="62" t="n">
        <f aca="false">ModeloDatosModificados!AM34-ModeloDatosMinisterio!AM34</f>
        <v>0</v>
      </c>
      <c r="AO34" s="54" t="n">
        <f aca="false">ModeloDatosModificados!AO34-ModeloDatosMinisterio!AO34</f>
        <v>0</v>
      </c>
      <c r="AP34" s="53" t="n">
        <f aca="false">ModeloDatosModificados!AP34-ModeloDatosMinisterio!AP34</f>
        <v>0</v>
      </c>
      <c r="AQ34" s="54" t="n">
        <f aca="false">ModeloDatosModificados!AQ34-ModeloDatosMinisterio!AQ34</f>
        <v>0</v>
      </c>
      <c r="AR34" s="53" t="n">
        <f aca="false">ModeloDatosModificados!AR34-ModeloDatosMinisterio!AR34</f>
        <v>0</v>
      </c>
      <c r="AS34" s="54" t="n">
        <f aca="false">ModeloDatosModificados!AS34-ModeloDatosMinisterio!AS34</f>
        <v>0</v>
      </c>
      <c r="AT34" s="53" t="n">
        <f aca="false">ModeloDatosModificados!AT34-ModeloDatosMinisterio!AT34</f>
        <v>0</v>
      </c>
      <c r="AU34" s="54" t="n">
        <f aca="false">ModeloDatosModificados!AU34-ModeloDatosMinisterio!AU34</f>
        <v>0</v>
      </c>
      <c r="AV34" s="53" t="n">
        <f aca="false">ModeloDatosModificados!AV34-ModeloDatosMinisterio!AV34</f>
        <v>0</v>
      </c>
      <c r="AW34" s="54" t="n">
        <f aca="false">ModeloDatosModificados!AW34-ModeloDatosMinisterio!AW34</f>
        <v>0</v>
      </c>
      <c r="AX34" s="53" t="n">
        <f aca="false">ModeloDatosModificados!AX34-ModeloDatosMinisterio!AX34</f>
        <v>0</v>
      </c>
    </row>
    <row r="35" customFormat="false" ht="13.8" hidden="false" customHeight="false" outlineLevel="0" collapsed="false">
      <c r="A35" s="60" t="s">
        <v>42</v>
      </c>
      <c r="B35" s="53" t="n">
        <f aca="false">ModeloDatosModificados!B35-ModeloDatosMinisterio!B35</f>
        <v>0</v>
      </c>
      <c r="C35" s="53" t="n">
        <f aca="false">ModeloDatosModificados!C35-ModeloDatosMinisterio!C35</f>
        <v>0</v>
      </c>
      <c r="D35" s="53" t="n">
        <f aca="false">ModeloDatosModificados!D35-ModeloDatosMinisterio!D35</f>
        <v>0</v>
      </c>
      <c r="E35" s="53" t="n">
        <f aca="false">ModeloDatosModificados!E35-ModeloDatosMinisterio!E35</f>
        <v>0</v>
      </c>
      <c r="F35" s="53" t="n">
        <f aca="false">ModeloDatosModificados!F35-ModeloDatosMinisterio!F35</f>
        <v>0</v>
      </c>
      <c r="G35" s="53" t="n">
        <f aca="false">ModeloDatosModificados!G35-ModeloDatosMinisterio!G35</f>
        <v>0</v>
      </c>
      <c r="H35" s="53" t="n">
        <f aca="false">ModeloDatosModificados!H35-ModeloDatosMinisterio!H35</f>
        <v>0</v>
      </c>
      <c r="I35" s="54" t="n">
        <f aca="false">ModeloDatosModificados!I35-ModeloDatosMinisterio!I35</f>
        <v>0</v>
      </c>
      <c r="J35" s="53" t="n">
        <f aca="false">ModeloDatosModificados!J35-ModeloDatosMinisterio!J35</f>
        <v>0</v>
      </c>
      <c r="K35" s="54" t="n">
        <f aca="false">ModeloDatosModificados!K35-ModeloDatosMinisterio!K35</f>
        <v>0</v>
      </c>
      <c r="L35" s="53" t="n">
        <f aca="false">ModeloDatosModificados!L35-ModeloDatosMinisterio!L35</f>
        <v>0</v>
      </c>
      <c r="M35" s="54" t="n">
        <f aca="false">ModeloDatosModificados!M35-ModeloDatosMinisterio!M35</f>
        <v>-2.28900001986165E-006</v>
      </c>
      <c r="N35" s="53" t="n">
        <f aca="false">ModeloDatosModificados!N35-ModeloDatosMinisterio!N35</f>
        <v>-530</v>
      </c>
      <c r="O35" s="53" t="n">
        <f aca="false">ModeloDatosModificados!O35-ModeloDatosMinisterio!O35</f>
        <v>-530</v>
      </c>
      <c r="P35" s="53" t="n">
        <f aca="false">ModeloDatosModificados!P35-ModeloDatosMinisterio!P35</f>
        <v>-530</v>
      </c>
      <c r="Q35" s="53" t="n">
        <f aca="false">ModeloDatosModificados!Q35-ModeloDatosMinisterio!Q35</f>
        <v>-530</v>
      </c>
      <c r="S35" s="53" t="n">
        <f aca="false">ModeloDatosModificados!S35-ModeloDatosMinisterio!S35</f>
        <v>0</v>
      </c>
      <c r="T35" s="53" t="n">
        <f aca="false">ModeloDatosModificados!T35-ModeloDatosMinisterio!T35</f>
        <v>0</v>
      </c>
      <c r="U35" s="53" t="n">
        <f aca="false">ModeloDatosModificados!U35-ModeloDatosMinisterio!U35</f>
        <v>0</v>
      </c>
      <c r="V35" s="53" t="n">
        <f aca="false">ModeloDatosModificados!V35-ModeloDatosMinisterio!V35</f>
        <v>0</v>
      </c>
      <c r="W35" s="53" t="n">
        <f aca="false">ModeloDatosModificados!W35-ModeloDatosMinisterio!W35</f>
        <v>0</v>
      </c>
      <c r="X35" s="53" t="n">
        <f aca="false">ModeloDatosModificados!X35-ModeloDatosMinisterio!X35</f>
        <v>0</v>
      </c>
      <c r="Y35" s="53" t="n">
        <f aca="false">ModeloDatosModificados!Y35-ModeloDatosMinisterio!Y35</f>
        <v>0</v>
      </c>
      <c r="Z35" s="53" t="n">
        <f aca="false">ModeloDatosModificados!Z35-ModeloDatosMinisterio!Z35</f>
        <v>0</v>
      </c>
      <c r="AC35" s="61" t="n">
        <f aca="false">ModeloDatosModificados!AC35-ModeloDatosMinisterio!AC35</f>
        <v>0</v>
      </c>
      <c r="AD35" s="62" t="n">
        <f aca="false">ModeloDatosModificados!AD35-ModeloDatosMinisterio!AD35</f>
        <v>0</v>
      </c>
      <c r="AE35" s="63" t="n">
        <f aca="false">ModeloDatosModificados!AE35-ModeloDatosMinisterio!AE35</f>
        <v>0</v>
      </c>
      <c r="AF35" s="62" t="n">
        <f aca="false">ModeloDatosModificados!AF35-ModeloDatosMinisterio!AF35</f>
        <v>0</v>
      </c>
      <c r="AG35" s="62" t="n">
        <f aca="false">ModeloDatosModificados!AG35-ModeloDatosMinisterio!AG35</f>
        <v>0</v>
      </c>
      <c r="AH35" s="62" t="n">
        <f aca="false">ModeloDatosModificados!AH35-ModeloDatosMinisterio!AH35</f>
        <v>0</v>
      </c>
      <c r="AI35" s="62" t="n">
        <f aca="false">ModeloDatosModificados!AI35-ModeloDatosMinisterio!AI35</f>
        <v>0</v>
      </c>
      <c r="AJ35" s="62" t="n">
        <f aca="false">ModeloDatosModificados!AJ35-ModeloDatosMinisterio!AJ35</f>
        <v>0</v>
      </c>
      <c r="AK35" s="62" t="n">
        <f aca="false">ModeloDatosModificados!AK35-ModeloDatosMinisterio!AK35</f>
        <v>0</v>
      </c>
      <c r="AL35" s="62" t="n">
        <f aca="false">ModeloDatosModificados!AL35-ModeloDatosMinisterio!AL35</f>
        <v>0</v>
      </c>
      <c r="AM35" s="62" t="n">
        <f aca="false">ModeloDatosModificados!AM35-ModeloDatosMinisterio!AM35</f>
        <v>0</v>
      </c>
      <c r="AO35" s="54" t="n">
        <f aca="false">ModeloDatosModificados!AO35-ModeloDatosMinisterio!AO35</f>
        <v>0</v>
      </c>
      <c r="AP35" s="53" t="n">
        <f aca="false">ModeloDatosModificados!AP35-ModeloDatosMinisterio!AP35</f>
        <v>0</v>
      </c>
      <c r="AQ35" s="54" t="n">
        <f aca="false">ModeloDatosModificados!AQ35-ModeloDatosMinisterio!AQ35</f>
        <v>0</v>
      </c>
      <c r="AR35" s="53" t="n">
        <f aca="false">ModeloDatosModificados!AR35-ModeloDatosMinisterio!AR35</f>
        <v>0</v>
      </c>
      <c r="AS35" s="54" t="n">
        <f aca="false">ModeloDatosModificados!AS35-ModeloDatosMinisterio!AS35</f>
        <v>0</v>
      </c>
      <c r="AT35" s="53" t="n">
        <f aca="false">ModeloDatosModificados!AT35-ModeloDatosMinisterio!AT35</f>
        <v>0</v>
      </c>
      <c r="AU35" s="54" t="n">
        <f aca="false">ModeloDatosModificados!AU35-ModeloDatosMinisterio!AU35</f>
        <v>0</v>
      </c>
      <c r="AV35" s="53" t="n">
        <f aca="false">ModeloDatosModificados!AV35-ModeloDatosMinisterio!AV35</f>
        <v>0</v>
      </c>
      <c r="AW35" s="54" t="n">
        <f aca="false">ModeloDatosModificados!AW35-ModeloDatosMinisterio!AW35</f>
        <v>0</v>
      </c>
      <c r="AX35" s="53" t="n">
        <f aca="false">ModeloDatosModificados!AX35-ModeloDatosMinisterio!AX35</f>
        <v>0</v>
      </c>
    </row>
    <row r="36" customFormat="false" ht="13.8" hidden="false" customHeight="false" outlineLevel="0" collapsed="false">
      <c r="A36" s="60" t="s">
        <v>43</v>
      </c>
      <c r="B36" s="53" t="n">
        <f aca="false">ModeloDatosModificados!B36-ModeloDatosMinisterio!B36</f>
        <v>0</v>
      </c>
      <c r="C36" s="53" t="n">
        <f aca="false">ModeloDatosModificados!C36-ModeloDatosMinisterio!C36</f>
        <v>0</v>
      </c>
      <c r="D36" s="53" t="n">
        <f aca="false">ModeloDatosModificados!D36-ModeloDatosMinisterio!D36</f>
        <v>0</v>
      </c>
      <c r="E36" s="53" t="n">
        <f aca="false">ModeloDatosModificados!E36-ModeloDatosMinisterio!E36</f>
        <v>0</v>
      </c>
      <c r="F36" s="53" t="n">
        <f aca="false">ModeloDatosModificados!F36-ModeloDatosMinisterio!F36</f>
        <v>0</v>
      </c>
      <c r="G36" s="53" t="n">
        <f aca="false">ModeloDatosModificados!G36-ModeloDatosMinisterio!G36</f>
        <v>0</v>
      </c>
      <c r="H36" s="53" t="n">
        <f aca="false">ModeloDatosModificados!H36-ModeloDatosMinisterio!H36</f>
        <v>0</v>
      </c>
      <c r="I36" s="54" t="n">
        <f aca="false">ModeloDatosModificados!I36-ModeloDatosMinisterio!I36</f>
        <v>0</v>
      </c>
      <c r="J36" s="53" t="n">
        <f aca="false">ModeloDatosModificados!J36-ModeloDatosMinisterio!J36</f>
        <v>0</v>
      </c>
      <c r="K36" s="54" t="n">
        <f aca="false">ModeloDatosModificados!K36-ModeloDatosMinisterio!K36</f>
        <v>0</v>
      </c>
      <c r="L36" s="53" t="n">
        <f aca="false">ModeloDatosModificados!L36-ModeloDatosMinisterio!L36</f>
        <v>0</v>
      </c>
      <c r="M36" s="54" t="n">
        <f aca="false">ModeloDatosModificados!M36-ModeloDatosMinisterio!M36</f>
        <v>-3.01864483493765E-006</v>
      </c>
      <c r="N36" s="53" t="n">
        <f aca="false">ModeloDatosModificados!N36-ModeloDatosMinisterio!N36</f>
        <v>-699</v>
      </c>
      <c r="O36" s="53" t="n">
        <f aca="false">ModeloDatosModificados!O36-ModeloDatosMinisterio!O36</f>
        <v>-699</v>
      </c>
      <c r="P36" s="53" t="n">
        <f aca="false">ModeloDatosModificados!P36-ModeloDatosMinisterio!P36</f>
        <v>-699</v>
      </c>
      <c r="Q36" s="53" t="n">
        <f aca="false">ModeloDatosModificados!Q36-ModeloDatosMinisterio!Q36</f>
        <v>-699</v>
      </c>
      <c r="S36" s="53" t="n">
        <f aca="false">ModeloDatosModificados!S36-ModeloDatosMinisterio!S36</f>
        <v>0</v>
      </c>
      <c r="T36" s="53" t="n">
        <f aca="false">ModeloDatosModificados!T36-ModeloDatosMinisterio!T36</f>
        <v>0</v>
      </c>
      <c r="U36" s="53" t="n">
        <f aca="false">ModeloDatosModificados!U36-ModeloDatosMinisterio!U36</f>
        <v>0</v>
      </c>
      <c r="V36" s="53" t="n">
        <f aca="false">ModeloDatosModificados!V36-ModeloDatosMinisterio!V36</f>
        <v>0</v>
      </c>
      <c r="W36" s="53" t="n">
        <f aca="false">ModeloDatosModificados!W36-ModeloDatosMinisterio!W36</f>
        <v>0</v>
      </c>
      <c r="X36" s="53" t="n">
        <f aca="false">ModeloDatosModificados!X36-ModeloDatosMinisterio!X36</f>
        <v>0</v>
      </c>
      <c r="Y36" s="53" t="n">
        <f aca="false">ModeloDatosModificados!Y36-ModeloDatosMinisterio!Y36</f>
        <v>0</v>
      </c>
      <c r="Z36" s="53" t="n">
        <f aca="false">ModeloDatosModificados!Z36-ModeloDatosMinisterio!Z36</f>
        <v>0</v>
      </c>
      <c r="AC36" s="61" t="n">
        <f aca="false">ModeloDatosModificados!AC36-ModeloDatosMinisterio!AC36</f>
        <v>0</v>
      </c>
      <c r="AD36" s="62" t="n">
        <f aca="false">ModeloDatosModificados!AD36-ModeloDatosMinisterio!AD36</f>
        <v>0</v>
      </c>
      <c r="AE36" s="63" t="n">
        <f aca="false">ModeloDatosModificados!AE36-ModeloDatosMinisterio!AE36</f>
        <v>0</v>
      </c>
      <c r="AF36" s="62" t="n">
        <f aca="false">ModeloDatosModificados!AF36-ModeloDatosMinisterio!AF36</f>
        <v>0</v>
      </c>
      <c r="AG36" s="62" t="n">
        <f aca="false">ModeloDatosModificados!AG36-ModeloDatosMinisterio!AG36</f>
        <v>0</v>
      </c>
      <c r="AH36" s="62" t="n">
        <f aca="false">ModeloDatosModificados!AH36-ModeloDatosMinisterio!AH36</f>
        <v>0</v>
      </c>
      <c r="AI36" s="62" t="n">
        <f aca="false">ModeloDatosModificados!AI36-ModeloDatosMinisterio!AI36</f>
        <v>0</v>
      </c>
      <c r="AJ36" s="62" t="n">
        <f aca="false">ModeloDatosModificados!AJ36-ModeloDatosMinisterio!AJ36</f>
        <v>0</v>
      </c>
      <c r="AK36" s="62" t="n">
        <f aca="false">ModeloDatosModificados!AK36-ModeloDatosMinisterio!AK36</f>
        <v>0</v>
      </c>
      <c r="AL36" s="62" t="n">
        <f aca="false">ModeloDatosModificados!AL36-ModeloDatosMinisterio!AL36</f>
        <v>0</v>
      </c>
      <c r="AM36" s="62" t="n">
        <f aca="false">ModeloDatosModificados!AM36-ModeloDatosMinisterio!AM36</f>
        <v>0</v>
      </c>
      <c r="AO36" s="54" t="n">
        <f aca="false">ModeloDatosModificados!AO36-ModeloDatosMinisterio!AO36</f>
        <v>0</v>
      </c>
      <c r="AP36" s="53" t="n">
        <f aca="false">ModeloDatosModificados!AP36-ModeloDatosMinisterio!AP36</f>
        <v>0</v>
      </c>
      <c r="AQ36" s="54" t="n">
        <f aca="false">ModeloDatosModificados!AQ36-ModeloDatosMinisterio!AQ36</f>
        <v>0</v>
      </c>
      <c r="AR36" s="53" t="n">
        <f aca="false">ModeloDatosModificados!AR36-ModeloDatosMinisterio!AR36</f>
        <v>0</v>
      </c>
      <c r="AS36" s="54" t="n">
        <f aca="false">ModeloDatosModificados!AS36-ModeloDatosMinisterio!AS36</f>
        <v>0</v>
      </c>
      <c r="AT36" s="53" t="n">
        <f aca="false">ModeloDatosModificados!AT36-ModeloDatosMinisterio!AT36</f>
        <v>0</v>
      </c>
      <c r="AU36" s="54" t="n">
        <f aca="false">ModeloDatosModificados!AU36-ModeloDatosMinisterio!AU36</f>
        <v>0</v>
      </c>
      <c r="AV36" s="53" t="n">
        <f aca="false">ModeloDatosModificados!AV36-ModeloDatosMinisterio!AV36</f>
        <v>0</v>
      </c>
      <c r="AW36" s="54" t="n">
        <f aca="false">ModeloDatosModificados!AW36-ModeloDatosMinisterio!AW36</f>
        <v>0</v>
      </c>
      <c r="AX36" s="53" t="n">
        <f aca="false">ModeloDatosModificados!AX36-ModeloDatosMinisterio!AX36</f>
        <v>0</v>
      </c>
    </row>
    <row r="37" customFormat="false" ht="13.8" hidden="false" customHeight="false" outlineLevel="0" collapsed="false">
      <c r="A37" s="60" t="s">
        <v>44</v>
      </c>
      <c r="B37" s="53" t="n">
        <f aca="false">ModeloDatosModificados!B37-ModeloDatosMinisterio!B37</f>
        <v>0</v>
      </c>
      <c r="C37" s="53" t="n">
        <f aca="false">ModeloDatosModificados!C37-ModeloDatosMinisterio!C37</f>
        <v>0</v>
      </c>
      <c r="D37" s="53" t="n">
        <f aca="false">ModeloDatosModificados!D37-ModeloDatosMinisterio!D37</f>
        <v>0</v>
      </c>
      <c r="E37" s="53" t="n">
        <f aca="false">ModeloDatosModificados!E37-ModeloDatosMinisterio!E37</f>
        <v>0</v>
      </c>
      <c r="F37" s="53" t="n">
        <f aca="false">ModeloDatosModificados!F37-ModeloDatosMinisterio!F37</f>
        <v>0</v>
      </c>
      <c r="G37" s="53" t="n">
        <f aca="false">ModeloDatosModificados!G37-ModeloDatosMinisterio!G37</f>
        <v>0</v>
      </c>
      <c r="H37" s="53" t="n">
        <f aca="false">ModeloDatosModificados!H37-ModeloDatosMinisterio!H37</f>
        <v>0</v>
      </c>
      <c r="I37" s="54" t="n">
        <f aca="false">ModeloDatosModificados!I37-ModeloDatosMinisterio!I37</f>
        <v>0</v>
      </c>
      <c r="J37" s="53" t="n">
        <f aca="false">ModeloDatosModificados!J37-ModeloDatosMinisterio!J37</f>
        <v>0</v>
      </c>
      <c r="K37" s="54" t="n">
        <f aca="false">ModeloDatosModificados!K37-ModeloDatosMinisterio!K37</f>
        <v>0</v>
      </c>
      <c r="L37" s="53" t="n">
        <f aca="false">ModeloDatosModificados!L37-ModeloDatosMinisterio!L37</f>
        <v>0</v>
      </c>
      <c r="M37" s="54" t="n">
        <f aca="false">ModeloDatosModificados!M37-ModeloDatosMinisterio!M37</f>
        <v>-2.52665575962985E-006</v>
      </c>
      <c r="N37" s="53" t="n">
        <f aca="false">ModeloDatosModificados!N37-ModeloDatosMinisterio!N37</f>
        <v>-584</v>
      </c>
      <c r="O37" s="53" t="n">
        <f aca="false">ModeloDatosModificados!O37-ModeloDatosMinisterio!O37</f>
        <v>-584</v>
      </c>
      <c r="P37" s="53" t="n">
        <f aca="false">ModeloDatosModificados!P37-ModeloDatosMinisterio!P37</f>
        <v>-584</v>
      </c>
      <c r="Q37" s="53" t="n">
        <f aca="false">ModeloDatosModificados!Q37-ModeloDatosMinisterio!Q37</f>
        <v>-584</v>
      </c>
      <c r="S37" s="53" t="n">
        <f aca="false">ModeloDatosModificados!S37-ModeloDatosMinisterio!S37</f>
        <v>0</v>
      </c>
      <c r="T37" s="53" t="n">
        <f aca="false">ModeloDatosModificados!T37-ModeloDatosMinisterio!T37</f>
        <v>0</v>
      </c>
      <c r="U37" s="53" t="n">
        <f aca="false">ModeloDatosModificados!U37-ModeloDatosMinisterio!U37</f>
        <v>0</v>
      </c>
      <c r="V37" s="53" t="n">
        <f aca="false">ModeloDatosModificados!V37-ModeloDatosMinisterio!V37</f>
        <v>0</v>
      </c>
      <c r="W37" s="53" t="n">
        <f aca="false">ModeloDatosModificados!W37-ModeloDatosMinisterio!W37</f>
        <v>0</v>
      </c>
      <c r="X37" s="53" t="n">
        <f aca="false">ModeloDatosModificados!X37-ModeloDatosMinisterio!X37</f>
        <v>0</v>
      </c>
      <c r="Y37" s="53" t="n">
        <f aca="false">ModeloDatosModificados!Y37-ModeloDatosMinisterio!Y37</f>
        <v>0</v>
      </c>
      <c r="Z37" s="53" t="n">
        <f aca="false">ModeloDatosModificados!Z37-ModeloDatosMinisterio!Z37</f>
        <v>0</v>
      </c>
      <c r="AC37" s="61" t="n">
        <f aca="false">ModeloDatosModificados!AC37-ModeloDatosMinisterio!AC37</f>
        <v>0</v>
      </c>
      <c r="AD37" s="62" t="n">
        <f aca="false">ModeloDatosModificados!AD37-ModeloDatosMinisterio!AD37</f>
        <v>0</v>
      </c>
      <c r="AE37" s="63" t="n">
        <f aca="false">ModeloDatosModificados!AE37-ModeloDatosMinisterio!AE37</f>
        <v>0</v>
      </c>
      <c r="AF37" s="62" t="n">
        <f aca="false">ModeloDatosModificados!AF37-ModeloDatosMinisterio!AF37</f>
        <v>0</v>
      </c>
      <c r="AG37" s="62" t="n">
        <f aca="false">ModeloDatosModificados!AG37-ModeloDatosMinisterio!AG37</f>
        <v>0</v>
      </c>
      <c r="AH37" s="62" t="n">
        <f aca="false">ModeloDatosModificados!AH37-ModeloDatosMinisterio!AH37</f>
        <v>0</v>
      </c>
      <c r="AI37" s="62" t="n">
        <f aca="false">ModeloDatosModificados!AI37-ModeloDatosMinisterio!AI37</f>
        <v>0</v>
      </c>
      <c r="AJ37" s="62" t="n">
        <f aca="false">ModeloDatosModificados!AJ37-ModeloDatosMinisterio!AJ37</f>
        <v>0</v>
      </c>
      <c r="AK37" s="62" t="n">
        <f aca="false">ModeloDatosModificados!AK37-ModeloDatosMinisterio!AK37</f>
        <v>0</v>
      </c>
      <c r="AL37" s="62" t="n">
        <f aca="false">ModeloDatosModificados!AL37-ModeloDatosMinisterio!AL37</f>
        <v>0</v>
      </c>
      <c r="AM37" s="62" t="n">
        <f aca="false">ModeloDatosModificados!AM37-ModeloDatosMinisterio!AM37</f>
        <v>0</v>
      </c>
      <c r="AO37" s="54" t="n">
        <f aca="false">ModeloDatosModificados!AO37-ModeloDatosMinisterio!AO37</f>
        <v>0</v>
      </c>
      <c r="AP37" s="53" t="n">
        <f aca="false">ModeloDatosModificados!AP37-ModeloDatosMinisterio!AP37</f>
        <v>0</v>
      </c>
      <c r="AQ37" s="54" t="n">
        <f aca="false">ModeloDatosModificados!AQ37-ModeloDatosMinisterio!AQ37</f>
        <v>0</v>
      </c>
      <c r="AR37" s="53" t="n">
        <f aca="false">ModeloDatosModificados!AR37-ModeloDatosMinisterio!AR37</f>
        <v>0</v>
      </c>
      <c r="AS37" s="54" t="n">
        <f aca="false">ModeloDatosModificados!AS37-ModeloDatosMinisterio!AS37</f>
        <v>0</v>
      </c>
      <c r="AT37" s="53" t="n">
        <f aca="false">ModeloDatosModificados!AT37-ModeloDatosMinisterio!AT37</f>
        <v>0</v>
      </c>
      <c r="AU37" s="54" t="n">
        <f aca="false">ModeloDatosModificados!AU37-ModeloDatosMinisterio!AU37</f>
        <v>0</v>
      </c>
      <c r="AV37" s="53" t="n">
        <f aca="false">ModeloDatosModificados!AV37-ModeloDatosMinisterio!AV37</f>
        <v>0</v>
      </c>
      <c r="AW37" s="54" t="n">
        <f aca="false">ModeloDatosModificados!AW37-ModeloDatosMinisterio!AW37</f>
        <v>0</v>
      </c>
      <c r="AX37" s="53" t="n">
        <f aca="false">ModeloDatosModificados!AX37-ModeloDatosMinisterio!AX37</f>
        <v>0</v>
      </c>
    </row>
    <row r="38" customFormat="false" ht="13.8" hidden="false" customHeight="false" outlineLevel="0" collapsed="false">
      <c r="A38" s="60" t="s">
        <v>45</v>
      </c>
      <c r="B38" s="53" t="n">
        <f aca="false">ModeloDatosModificados!B38-ModeloDatosMinisterio!B38</f>
        <v>0</v>
      </c>
      <c r="C38" s="53" t="n">
        <f aca="false">ModeloDatosModificados!C38-ModeloDatosMinisterio!C38</f>
        <v>0</v>
      </c>
      <c r="D38" s="53" t="n">
        <f aca="false">ModeloDatosModificados!D38-ModeloDatosMinisterio!D38</f>
        <v>0</v>
      </c>
      <c r="E38" s="53" t="n">
        <f aca="false">ModeloDatosModificados!E38-ModeloDatosMinisterio!E38</f>
        <v>0</v>
      </c>
      <c r="F38" s="53" t="n">
        <f aca="false">ModeloDatosModificados!F38-ModeloDatosMinisterio!F38</f>
        <v>0</v>
      </c>
      <c r="G38" s="53" t="n">
        <f aca="false">ModeloDatosModificados!G38-ModeloDatosMinisterio!G38</f>
        <v>0</v>
      </c>
      <c r="H38" s="53" t="n">
        <f aca="false">ModeloDatosModificados!H38-ModeloDatosMinisterio!H38</f>
        <v>0</v>
      </c>
      <c r="I38" s="54" t="n">
        <f aca="false">ModeloDatosModificados!I38-ModeloDatosMinisterio!I38</f>
        <v>0</v>
      </c>
      <c r="J38" s="53" t="n">
        <f aca="false">ModeloDatosModificados!J38-ModeloDatosMinisterio!J38</f>
        <v>0</v>
      </c>
      <c r="K38" s="54" t="n">
        <f aca="false">ModeloDatosModificados!K38-ModeloDatosMinisterio!K38</f>
        <v>0</v>
      </c>
      <c r="L38" s="53" t="n">
        <f aca="false">ModeloDatosModificados!L38-ModeloDatosMinisterio!L38</f>
        <v>0</v>
      </c>
      <c r="M38" s="54" t="n">
        <f aca="false">ModeloDatosModificados!M38-ModeloDatosMinisterio!M38</f>
        <v>-2.92274865924119E-006</v>
      </c>
      <c r="N38" s="53" t="n">
        <f aca="false">ModeloDatosModificados!N38-ModeloDatosMinisterio!N38</f>
        <v>-676</v>
      </c>
      <c r="O38" s="53" t="n">
        <f aca="false">ModeloDatosModificados!O38-ModeloDatosMinisterio!O38</f>
        <v>-676</v>
      </c>
      <c r="P38" s="53" t="n">
        <f aca="false">ModeloDatosModificados!P38-ModeloDatosMinisterio!P38</f>
        <v>-676</v>
      </c>
      <c r="Q38" s="53" t="n">
        <f aca="false">ModeloDatosModificados!Q38-ModeloDatosMinisterio!Q38</f>
        <v>-676</v>
      </c>
      <c r="S38" s="53" t="n">
        <f aca="false">ModeloDatosModificados!S38-ModeloDatosMinisterio!S38</f>
        <v>0</v>
      </c>
      <c r="T38" s="53" t="n">
        <f aca="false">ModeloDatosModificados!T38-ModeloDatosMinisterio!T38</f>
        <v>0</v>
      </c>
      <c r="U38" s="53" t="n">
        <f aca="false">ModeloDatosModificados!U38-ModeloDatosMinisterio!U38</f>
        <v>0</v>
      </c>
      <c r="V38" s="53" t="n">
        <f aca="false">ModeloDatosModificados!V38-ModeloDatosMinisterio!V38</f>
        <v>0</v>
      </c>
      <c r="W38" s="53" t="n">
        <f aca="false">ModeloDatosModificados!W38-ModeloDatosMinisterio!W38</f>
        <v>0</v>
      </c>
      <c r="X38" s="53" t="n">
        <f aca="false">ModeloDatosModificados!X38-ModeloDatosMinisterio!X38</f>
        <v>0</v>
      </c>
      <c r="Y38" s="53" t="n">
        <f aca="false">ModeloDatosModificados!Y38-ModeloDatosMinisterio!Y38</f>
        <v>0</v>
      </c>
      <c r="Z38" s="53" t="n">
        <f aca="false">ModeloDatosModificados!Z38-ModeloDatosMinisterio!Z38</f>
        <v>0</v>
      </c>
      <c r="AC38" s="61" t="n">
        <f aca="false">ModeloDatosModificados!AC38-ModeloDatosMinisterio!AC38</f>
        <v>0</v>
      </c>
      <c r="AD38" s="62" t="n">
        <f aca="false">ModeloDatosModificados!AD38-ModeloDatosMinisterio!AD38</f>
        <v>0</v>
      </c>
      <c r="AE38" s="63" t="n">
        <f aca="false">ModeloDatosModificados!AE38-ModeloDatosMinisterio!AE38</f>
        <v>0</v>
      </c>
      <c r="AF38" s="62" t="n">
        <f aca="false">ModeloDatosModificados!AF38-ModeloDatosMinisterio!AF38</f>
        <v>0</v>
      </c>
      <c r="AG38" s="62" t="n">
        <f aca="false">ModeloDatosModificados!AG38-ModeloDatosMinisterio!AG38</f>
        <v>0</v>
      </c>
      <c r="AH38" s="62" t="n">
        <f aca="false">ModeloDatosModificados!AH38-ModeloDatosMinisterio!AH38</f>
        <v>0</v>
      </c>
      <c r="AI38" s="62" t="n">
        <f aca="false">ModeloDatosModificados!AI38-ModeloDatosMinisterio!AI38</f>
        <v>0</v>
      </c>
      <c r="AJ38" s="62" t="n">
        <f aca="false">ModeloDatosModificados!AJ38-ModeloDatosMinisterio!AJ38</f>
        <v>0</v>
      </c>
      <c r="AK38" s="62" t="n">
        <f aca="false">ModeloDatosModificados!AK38-ModeloDatosMinisterio!AK38</f>
        <v>0</v>
      </c>
      <c r="AL38" s="62" t="n">
        <f aca="false">ModeloDatosModificados!AL38-ModeloDatosMinisterio!AL38</f>
        <v>0</v>
      </c>
      <c r="AM38" s="62" t="n">
        <f aca="false">ModeloDatosModificados!AM38-ModeloDatosMinisterio!AM38</f>
        <v>0</v>
      </c>
      <c r="AO38" s="54" t="n">
        <f aca="false">ModeloDatosModificados!AO38-ModeloDatosMinisterio!AO38</f>
        <v>0</v>
      </c>
      <c r="AP38" s="53" t="n">
        <f aca="false">ModeloDatosModificados!AP38-ModeloDatosMinisterio!AP38</f>
        <v>0</v>
      </c>
      <c r="AQ38" s="54" t="n">
        <f aca="false">ModeloDatosModificados!AQ38-ModeloDatosMinisterio!AQ38</f>
        <v>0</v>
      </c>
      <c r="AR38" s="53" t="n">
        <f aca="false">ModeloDatosModificados!AR38-ModeloDatosMinisterio!AR38</f>
        <v>0</v>
      </c>
      <c r="AS38" s="54" t="n">
        <f aca="false">ModeloDatosModificados!AS38-ModeloDatosMinisterio!AS38</f>
        <v>0</v>
      </c>
      <c r="AT38" s="53" t="n">
        <f aca="false">ModeloDatosModificados!AT38-ModeloDatosMinisterio!AT38</f>
        <v>0</v>
      </c>
      <c r="AU38" s="54" t="n">
        <f aca="false">ModeloDatosModificados!AU38-ModeloDatosMinisterio!AU38</f>
        <v>0</v>
      </c>
      <c r="AV38" s="53" t="n">
        <f aca="false">ModeloDatosModificados!AV38-ModeloDatosMinisterio!AV38</f>
        <v>0</v>
      </c>
      <c r="AW38" s="54" t="n">
        <f aca="false">ModeloDatosModificados!AW38-ModeloDatosMinisterio!AW38</f>
        <v>0</v>
      </c>
      <c r="AX38" s="53" t="n">
        <f aca="false">ModeloDatosModificados!AX38-ModeloDatosMinisterio!AX38</f>
        <v>0</v>
      </c>
    </row>
    <row r="39" customFormat="false" ht="13.8" hidden="false" customHeight="false" outlineLevel="0" collapsed="false">
      <c r="A39" s="60" t="s">
        <v>46</v>
      </c>
      <c r="B39" s="53" t="n">
        <f aca="false">ModeloDatosModificados!B39-ModeloDatosMinisterio!B39</f>
        <v>0</v>
      </c>
      <c r="C39" s="53" t="n">
        <f aca="false">ModeloDatosModificados!C39-ModeloDatosMinisterio!C39</f>
        <v>0</v>
      </c>
      <c r="D39" s="53" t="n">
        <f aca="false">ModeloDatosModificados!D39-ModeloDatosMinisterio!D39</f>
        <v>0</v>
      </c>
      <c r="E39" s="53" t="n">
        <f aca="false">ModeloDatosModificados!E39-ModeloDatosMinisterio!E39</f>
        <v>0</v>
      </c>
      <c r="F39" s="53" t="n">
        <f aca="false">ModeloDatosModificados!F39-ModeloDatosMinisterio!F39</f>
        <v>0</v>
      </c>
      <c r="G39" s="53" t="n">
        <f aca="false">ModeloDatosModificados!G39-ModeloDatosMinisterio!G39</f>
        <v>0</v>
      </c>
      <c r="H39" s="53" t="n">
        <f aca="false">ModeloDatosModificados!H39-ModeloDatosMinisterio!H39</f>
        <v>0</v>
      </c>
      <c r="I39" s="54" t="n">
        <f aca="false">ModeloDatosModificados!I39-ModeloDatosMinisterio!I39</f>
        <v>0</v>
      </c>
      <c r="J39" s="53" t="n">
        <f aca="false">ModeloDatosModificados!J39-ModeloDatosMinisterio!J39</f>
        <v>0</v>
      </c>
      <c r="K39" s="54" t="n">
        <f aca="false">ModeloDatosModificados!K39-ModeloDatosMinisterio!K39</f>
        <v>0</v>
      </c>
      <c r="L39" s="53" t="n">
        <f aca="false">ModeloDatosModificados!L39-ModeloDatosMinisterio!L39</f>
        <v>0</v>
      </c>
      <c r="M39" s="54" t="n">
        <f aca="false">ModeloDatosModificados!M39-ModeloDatosMinisterio!M39</f>
        <v>-2.85603827614948E-006</v>
      </c>
      <c r="N39" s="53" t="n">
        <f aca="false">ModeloDatosModificados!N39-ModeloDatosMinisterio!N39</f>
        <v>-661</v>
      </c>
      <c r="O39" s="53" t="n">
        <f aca="false">ModeloDatosModificados!O39-ModeloDatosMinisterio!O39</f>
        <v>-661</v>
      </c>
      <c r="P39" s="53" t="n">
        <f aca="false">ModeloDatosModificados!P39-ModeloDatosMinisterio!P39</f>
        <v>-661</v>
      </c>
      <c r="Q39" s="53" t="n">
        <f aca="false">ModeloDatosModificados!Q39-ModeloDatosMinisterio!Q39</f>
        <v>-661</v>
      </c>
      <c r="S39" s="53" t="n">
        <f aca="false">ModeloDatosModificados!S39-ModeloDatosMinisterio!S39</f>
        <v>0</v>
      </c>
      <c r="T39" s="53" t="n">
        <f aca="false">ModeloDatosModificados!T39-ModeloDatosMinisterio!T39</f>
        <v>0</v>
      </c>
      <c r="U39" s="53" t="n">
        <f aca="false">ModeloDatosModificados!U39-ModeloDatosMinisterio!U39</f>
        <v>0</v>
      </c>
      <c r="V39" s="53" t="n">
        <f aca="false">ModeloDatosModificados!V39-ModeloDatosMinisterio!V39</f>
        <v>0</v>
      </c>
      <c r="W39" s="53" t="n">
        <f aca="false">ModeloDatosModificados!W39-ModeloDatosMinisterio!W39</f>
        <v>0</v>
      </c>
      <c r="X39" s="53" t="n">
        <f aca="false">ModeloDatosModificados!X39-ModeloDatosMinisterio!X39</f>
        <v>0</v>
      </c>
      <c r="Y39" s="53" t="n">
        <f aca="false">ModeloDatosModificados!Y39-ModeloDatosMinisterio!Y39</f>
        <v>0</v>
      </c>
      <c r="Z39" s="53" t="n">
        <f aca="false">ModeloDatosModificados!Z39-ModeloDatosMinisterio!Z39</f>
        <v>0</v>
      </c>
      <c r="AC39" s="61" t="n">
        <f aca="false">ModeloDatosModificados!AC39-ModeloDatosMinisterio!AC39</f>
        <v>0</v>
      </c>
      <c r="AD39" s="62" t="n">
        <f aca="false">ModeloDatosModificados!AD39-ModeloDatosMinisterio!AD39</f>
        <v>0</v>
      </c>
      <c r="AE39" s="63" t="n">
        <f aca="false">ModeloDatosModificados!AE39-ModeloDatosMinisterio!AE39</f>
        <v>0</v>
      </c>
      <c r="AF39" s="62" t="n">
        <f aca="false">ModeloDatosModificados!AF39-ModeloDatosMinisterio!AF39</f>
        <v>0</v>
      </c>
      <c r="AG39" s="62" t="n">
        <f aca="false">ModeloDatosModificados!AG39-ModeloDatosMinisterio!AG39</f>
        <v>0</v>
      </c>
      <c r="AH39" s="62" t="n">
        <f aca="false">ModeloDatosModificados!AH39-ModeloDatosMinisterio!AH39</f>
        <v>0</v>
      </c>
      <c r="AI39" s="62" t="n">
        <f aca="false">ModeloDatosModificados!AI39-ModeloDatosMinisterio!AI39</f>
        <v>0</v>
      </c>
      <c r="AJ39" s="62" t="n">
        <f aca="false">ModeloDatosModificados!AJ39-ModeloDatosMinisterio!AJ39</f>
        <v>0</v>
      </c>
      <c r="AK39" s="62" t="n">
        <f aca="false">ModeloDatosModificados!AK39-ModeloDatosMinisterio!AK39</f>
        <v>0</v>
      </c>
      <c r="AL39" s="62" t="n">
        <f aca="false">ModeloDatosModificados!AL39-ModeloDatosMinisterio!AL39</f>
        <v>0</v>
      </c>
      <c r="AM39" s="62" t="n">
        <f aca="false">ModeloDatosModificados!AM39-ModeloDatosMinisterio!AM39</f>
        <v>0</v>
      </c>
      <c r="AO39" s="54" t="n">
        <f aca="false">ModeloDatosModificados!AO39-ModeloDatosMinisterio!AO39</f>
        <v>0</v>
      </c>
      <c r="AP39" s="53" t="n">
        <f aca="false">ModeloDatosModificados!AP39-ModeloDatosMinisterio!AP39</f>
        <v>0</v>
      </c>
      <c r="AQ39" s="54" t="n">
        <f aca="false">ModeloDatosModificados!AQ39-ModeloDatosMinisterio!AQ39</f>
        <v>0</v>
      </c>
      <c r="AR39" s="53" t="n">
        <f aca="false">ModeloDatosModificados!AR39-ModeloDatosMinisterio!AR39</f>
        <v>0</v>
      </c>
      <c r="AS39" s="54" t="n">
        <f aca="false">ModeloDatosModificados!AS39-ModeloDatosMinisterio!AS39</f>
        <v>0</v>
      </c>
      <c r="AT39" s="53" t="n">
        <f aca="false">ModeloDatosModificados!AT39-ModeloDatosMinisterio!AT39</f>
        <v>0</v>
      </c>
      <c r="AU39" s="54" t="n">
        <f aca="false">ModeloDatosModificados!AU39-ModeloDatosMinisterio!AU39</f>
        <v>0</v>
      </c>
      <c r="AV39" s="53" t="n">
        <f aca="false">ModeloDatosModificados!AV39-ModeloDatosMinisterio!AV39</f>
        <v>0</v>
      </c>
      <c r="AW39" s="54" t="n">
        <f aca="false">ModeloDatosModificados!AW39-ModeloDatosMinisterio!AW39</f>
        <v>0</v>
      </c>
      <c r="AX39" s="53" t="n">
        <f aca="false">ModeloDatosModificados!AX39-ModeloDatosMinisterio!AX39</f>
        <v>0</v>
      </c>
    </row>
    <row r="40" customFormat="false" ht="13.8" hidden="false" customHeight="false" outlineLevel="0" collapsed="false">
      <c r="A40" s="60" t="s">
        <v>47</v>
      </c>
      <c r="B40" s="53" t="n">
        <f aca="false">ModeloDatosModificados!B40-ModeloDatosMinisterio!B40</f>
        <v>0</v>
      </c>
      <c r="C40" s="53" t="n">
        <f aca="false">ModeloDatosModificados!C40-ModeloDatosMinisterio!C40</f>
        <v>0</v>
      </c>
      <c r="D40" s="53" t="n">
        <f aca="false">ModeloDatosModificados!D40-ModeloDatosMinisterio!D40</f>
        <v>0</v>
      </c>
      <c r="E40" s="53" t="n">
        <f aca="false">ModeloDatosModificados!E40-ModeloDatosMinisterio!E40</f>
        <v>0</v>
      </c>
      <c r="F40" s="53" t="n">
        <f aca="false">ModeloDatosModificados!F40-ModeloDatosMinisterio!F40</f>
        <v>0</v>
      </c>
      <c r="G40" s="53" t="n">
        <f aca="false">ModeloDatosModificados!G40-ModeloDatosMinisterio!G40</f>
        <v>0</v>
      </c>
      <c r="H40" s="53" t="n">
        <f aca="false">ModeloDatosModificados!H40-ModeloDatosMinisterio!H40</f>
        <v>0</v>
      </c>
      <c r="I40" s="54" t="n">
        <f aca="false">ModeloDatosModificados!I40-ModeloDatosMinisterio!I40</f>
        <v>0</v>
      </c>
      <c r="J40" s="53" t="n">
        <f aca="false">ModeloDatosModificados!J40-ModeloDatosMinisterio!J40</f>
        <v>0</v>
      </c>
      <c r="K40" s="54" t="n">
        <f aca="false">ModeloDatosModificados!K40-ModeloDatosMinisterio!K40</f>
        <v>0</v>
      </c>
      <c r="L40" s="53" t="n">
        <f aca="false">ModeloDatosModificados!L40-ModeloDatosMinisterio!L40</f>
        <v>0</v>
      </c>
      <c r="M40" s="54" t="n">
        <f aca="false">ModeloDatosModificados!M40-ModeloDatosMinisterio!M40</f>
        <v>-4.5696612418402E-006</v>
      </c>
      <c r="N40" s="53" t="n">
        <f aca="false">ModeloDatosModificados!N40-ModeloDatosMinisterio!N40</f>
        <v>-1057</v>
      </c>
      <c r="O40" s="53" t="n">
        <f aca="false">ModeloDatosModificados!O40-ModeloDatosMinisterio!O40</f>
        <v>-1057</v>
      </c>
      <c r="P40" s="53" t="n">
        <f aca="false">ModeloDatosModificados!P40-ModeloDatosMinisterio!P40</f>
        <v>-1057</v>
      </c>
      <c r="Q40" s="53" t="n">
        <f aca="false">ModeloDatosModificados!Q40-ModeloDatosMinisterio!Q40</f>
        <v>-1057</v>
      </c>
      <c r="S40" s="53" t="n">
        <f aca="false">ModeloDatosModificados!S40-ModeloDatosMinisterio!S40</f>
        <v>0</v>
      </c>
      <c r="T40" s="53" t="n">
        <f aca="false">ModeloDatosModificados!T40-ModeloDatosMinisterio!T40</f>
        <v>0</v>
      </c>
      <c r="U40" s="53" t="n">
        <f aca="false">ModeloDatosModificados!U40-ModeloDatosMinisterio!U40</f>
        <v>0</v>
      </c>
      <c r="V40" s="53" t="n">
        <f aca="false">ModeloDatosModificados!V40-ModeloDatosMinisterio!V40</f>
        <v>0</v>
      </c>
      <c r="W40" s="53" t="n">
        <f aca="false">ModeloDatosModificados!W40-ModeloDatosMinisterio!W40</f>
        <v>0</v>
      </c>
      <c r="X40" s="53" t="n">
        <f aca="false">ModeloDatosModificados!X40-ModeloDatosMinisterio!X40</f>
        <v>0</v>
      </c>
      <c r="Y40" s="53" t="n">
        <f aca="false">ModeloDatosModificados!Y40-ModeloDatosMinisterio!Y40</f>
        <v>0</v>
      </c>
      <c r="Z40" s="53" t="n">
        <f aca="false">ModeloDatosModificados!Z40-ModeloDatosMinisterio!Z40</f>
        <v>0</v>
      </c>
      <c r="AC40" s="61" t="n">
        <f aca="false">ModeloDatosModificados!AC40-ModeloDatosMinisterio!AC40</f>
        <v>0</v>
      </c>
      <c r="AD40" s="62" t="n">
        <f aca="false">ModeloDatosModificados!AD40-ModeloDatosMinisterio!AD40</f>
        <v>0</v>
      </c>
      <c r="AE40" s="63" t="n">
        <f aca="false">ModeloDatosModificados!AE40-ModeloDatosMinisterio!AE40</f>
        <v>0</v>
      </c>
      <c r="AF40" s="62" t="n">
        <f aca="false">ModeloDatosModificados!AF40-ModeloDatosMinisterio!AF40</f>
        <v>0</v>
      </c>
      <c r="AG40" s="62" t="n">
        <f aca="false">ModeloDatosModificados!AG40-ModeloDatosMinisterio!AG40</f>
        <v>0</v>
      </c>
      <c r="AH40" s="62" t="n">
        <f aca="false">ModeloDatosModificados!AH40-ModeloDatosMinisterio!AH40</f>
        <v>0</v>
      </c>
      <c r="AI40" s="62" t="n">
        <f aca="false">ModeloDatosModificados!AI40-ModeloDatosMinisterio!AI40</f>
        <v>0</v>
      </c>
      <c r="AJ40" s="62" t="n">
        <f aca="false">ModeloDatosModificados!AJ40-ModeloDatosMinisterio!AJ40</f>
        <v>0</v>
      </c>
      <c r="AK40" s="62" t="n">
        <f aca="false">ModeloDatosModificados!AK40-ModeloDatosMinisterio!AK40</f>
        <v>0</v>
      </c>
      <c r="AL40" s="62" t="n">
        <f aca="false">ModeloDatosModificados!AL40-ModeloDatosMinisterio!AL40</f>
        <v>0</v>
      </c>
      <c r="AM40" s="62" t="n">
        <f aca="false">ModeloDatosModificados!AM40-ModeloDatosMinisterio!AM40</f>
        <v>0</v>
      </c>
      <c r="AO40" s="54" t="n">
        <f aca="false">ModeloDatosModificados!AO40-ModeloDatosMinisterio!AO40</f>
        <v>0</v>
      </c>
      <c r="AP40" s="53" t="n">
        <f aca="false">ModeloDatosModificados!AP40-ModeloDatosMinisterio!AP40</f>
        <v>0</v>
      </c>
      <c r="AQ40" s="54" t="n">
        <f aca="false">ModeloDatosModificados!AQ40-ModeloDatosMinisterio!AQ40</f>
        <v>0</v>
      </c>
      <c r="AR40" s="53" t="n">
        <f aca="false">ModeloDatosModificados!AR40-ModeloDatosMinisterio!AR40</f>
        <v>0</v>
      </c>
      <c r="AS40" s="54" t="n">
        <f aca="false">ModeloDatosModificados!AS40-ModeloDatosMinisterio!AS40</f>
        <v>0</v>
      </c>
      <c r="AT40" s="53" t="n">
        <f aca="false">ModeloDatosModificados!AT40-ModeloDatosMinisterio!AT40</f>
        <v>0</v>
      </c>
      <c r="AU40" s="54" t="n">
        <f aca="false">ModeloDatosModificados!AU40-ModeloDatosMinisterio!AU40</f>
        <v>0</v>
      </c>
      <c r="AV40" s="53" t="n">
        <f aca="false">ModeloDatosModificados!AV40-ModeloDatosMinisterio!AV40</f>
        <v>0</v>
      </c>
      <c r="AW40" s="54" t="n">
        <f aca="false">ModeloDatosModificados!AW40-ModeloDatosMinisterio!AW40</f>
        <v>0</v>
      </c>
      <c r="AX40" s="53" t="n">
        <f aca="false">ModeloDatosModificados!AX40-ModeloDatosMinisterio!AX40</f>
        <v>0</v>
      </c>
    </row>
    <row r="41" customFormat="false" ht="13.8" hidden="false" customHeight="false" outlineLevel="0" collapsed="false">
      <c r="A41" s="64" t="s">
        <v>48</v>
      </c>
      <c r="B41" s="66" t="n">
        <f aca="false">ModeloDatosModificados!B41-ModeloDatosMinisterio!B41</f>
        <v>0</v>
      </c>
      <c r="C41" s="66" t="n">
        <f aca="false">ModeloDatosModificados!C41-ModeloDatosMinisterio!C41</f>
        <v>0</v>
      </c>
      <c r="D41" s="66" t="n">
        <f aca="false">ModeloDatosModificados!D41-ModeloDatosMinisterio!D41</f>
        <v>0</v>
      </c>
      <c r="E41" s="66" t="n">
        <f aca="false">ModeloDatosModificados!E41-ModeloDatosMinisterio!E41</f>
        <v>0</v>
      </c>
      <c r="F41" s="66" t="n">
        <f aca="false">ModeloDatosModificados!F41-ModeloDatosMinisterio!F41</f>
        <v>0</v>
      </c>
      <c r="G41" s="66" t="n">
        <f aca="false">ModeloDatosModificados!G41-ModeloDatosMinisterio!G41</f>
        <v>0</v>
      </c>
      <c r="H41" s="66" t="n">
        <f aca="false">ModeloDatosModificados!H41-ModeloDatosMinisterio!H41</f>
        <v>0</v>
      </c>
      <c r="I41" s="65" t="n">
        <f aca="false">ModeloDatosModificados!I41-ModeloDatosMinisterio!I41</f>
        <v>0</v>
      </c>
      <c r="J41" s="66" t="n">
        <f aca="false">ModeloDatosModificados!J41-ModeloDatosMinisterio!J41</f>
        <v>0</v>
      </c>
      <c r="K41" s="65" t="n">
        <f aca="false">ModeloDatosModificados!K41-ModeloDatosMinisterio!K41</f>
        <v>0</v>
      </c>
      <c r="L41" s="66" t="n">
        <f aca="false">ModeloDatosModificados!L41-ModeloDatosMinisterio!L41</f>
        <v>0</v>
      </c>
      <c r="M41" s="65" t="n">
        <f aca="false">ModeloDatosModificados!M41-ModeloDatosMinisterio!M41</f>
        <v>-3.26463937259068E-006</v>
      </c>
      <c r="N41" s="66" t="n">
        <f aca="false">ModeloDatosModificados!N41-ModeloDatosMinisterio!N41</f>
        <v>-756</v>
      </c>
      <c r="O41" s="66" t="n">
        <f aca="false">ModeloDatosModificados!O41-ModeloDatosMinisterio!O41</f>
        <v>-756</v>
      </c>
      <c r="P41" s="66" t="n">
        <f aca="false">ModeloDatosModificados!P41-ModeloDatosMinisterio!P41</f>
        <v>-756</v>
      </c>
      <c r="Q41" s="66" t="n">
        <f aca="false">ModeloDatosModificados!Q41-ModeloDatosMinisterio!Q41</f>
        <v>-756</v>
      </c>
      <c r="S41" s="66" t="n">
        <f aca="false">ModeloDatosModificados!S41-ModeloDatosMinisterio!S41</f>
        <v>0</v>
      </c>
      <c r="T41" s="66" t="n">
        <f aca="false">ModeloDatosModificados!T41-ModeloDatosMinisterio!T41</f>
        <v>0</v>
      </c>
      <c r="U41" s="66" t="n">
        <f aca="false">ModeloDatosModificados!U41-ModeloDatosMinisterio!U41</f>
        <v>0</v>
      </c>
      <c r="V41" s="66" t="n">
        <f aca="false">ModeloDatosModificados!V41-ModeloDatosMinisterio!V41</f>
        <v>0</v>
      </c>
      <c r="W41" s="66" t="n">
        <f aca="false">ModeloDatosModificados!W41-ModeloDatosMinisterio!W41</f>
        <v>0</v>
      </c>
      <c r="X41" s="66" t="n">
        <f aca="false">ModeloDatosModificados!X41-ModeloDatosMinisterio!X41</f>
        <v>0</v>
      </c>
      <c r="Y41" s="66" t="n">
        <f aca="false">ModeloDatosModificados!Y41-ModeloDatosMinisterio!Y41</f>
        <v>0</v>
      </c>
      <c r="Z41" s="66" t="n">
        <f aca="false">ModeloDatosModificados!Z41-ModeloDatosMinisterio!Z41</f>
        <v>0</v>
      </c>
      <c r="AC41" s="68" t="n">
        <f aca="false">ModeloDatosModificados!AC41-ModeloDatosMinisterio!AC41</f>
        <v>0</v>
      </c>
      <c r="AD41" s="69" t="n">
        <f aca="false">ModeloDatosModificados!AD41-ModeloDatosMinisterio!AD41</f>
        <v>0</v>
      </c>
      <c r="AE41" s="70" t="n">
        <f aca="false">ModeloDatosModificados!AE41-ModeloDatosMinisterio!AE41</f>
        <v>0</v>
      </c>
      <c r="AF41" s="69" t="n">
        <f aca="false">ModeloDatosModificados!AF41-ModeloDatosMinisterio!AF41</f>
        <v>0</v>
      </c>
      <c r="AG41" s="69" t="n">
        <f aca="false">ModeloDatosModificados!AG41-ModeloDatosMinisterio!AG41</f>
        <v>0</v>
      </c>
      <c r="AH41" s="69" t="n">
        <f aca="false">ModeloDatosModificados!AH41-ModeloDatosMinisterio!AH41</f>
        <v>0</v>
      </c>
      <c r="AI41" s="69" t="n">
        <f aca="false">ModeloDatosModificados!AI41-ModeloDatosMinisterio!AI41</f>
        <v>0</v>
      </c>
      <c r="AJ41" s="69" t="n">
        <f aca="false">ModeloDatosModificados!AJ41-ModeloDatosMinisterio!AJ41</f>
        <v>0</v>
      </c>
      <c r="AK41" s="69" t="n">
        <f aca="false">ModeloDatosModificados!AK41-ModeloDatosMinisterio!AK41</f>
        <v>0</v>
      </c>
      <c r="AL41" s="69" t="n">
        <f aca="false">ModeloDatosModificados!AL41-ModeloDatosMinisterio!AL41</f>
        <v>0</v>
      </c>
      <c r="AM41" s="69" t="n">
        <f aca="false">ModeloDatosModificados!AM41-ModeloDatosMinisterio!AM41</f>
        <v>0</v>
      </c>
      <c r="AO41" s="65" t="n">
        <f aca="false">ModeloDatosModificados!AO41-ModeloDatosMinisterio!AO41</f>
        <v>0</v>
      </c>
      <c r="AP41" s="66" t="n">
        <f aca="false">ModeloDatosModificados!AP41-ModeloDatosMinisterio!AP41</f>
        <v>0</v>
      </c>
      <c r="AQ41" s="65" t="n">
        <f aca="false">ModeloDatosModificados!AQ41-ModeloDatosMinisterio!AQ41</f>
        <v>0</v>
      </c>
      <c r="AR41" s="66" t="n">
        <f aca="false">ModeloDatosModificados!AR41-ModeloDatosMinisterio!AR41</f>
        <v>0</v>
      </c>
      <c r="AS41" s="65" t="n">
        <f aca="false">ModeloDatosModificados!AS41-ModeloDatosMinisterio!AS41</f>
        <v>0</v>
      </c>
      <c r="AT41" s="66" t="n">
        <f aca="false">ModeloDatosModificados!AT41-ModeloDatosMinisterio!AT41</f>
        <v>0</v>
      </c>
      <c r="AU41" s="65" t="n">
        <f aca="false">ModeloDatosModificados!AU41-ModeloDatosMinisterio!AU41</f>
        <v>0</v>
      </c>
      <c r="AV41" s="66" t="n">
        <f aca="false">ModeloDatosModificados!AV41-ModeloDatosMinisterio!AV41</f>
        <v>0</v>
      </c>
      <c r="AW41" s="65" t="n">
        <f aca="false">ModeloDatosModificados!AW41-ModeloDatosMinisterio!AW41</f>
        <v>0</v>
      </c>
      <c r="AX41" s="66" t="n">
        <f aca="false">ModeloDatosModificados!AX41-ModeloDatosMinisterio!AX41</f>
        <v>0</v>
      </c>
    </row>
    <row r="42" customFormat="false" ht="13.8" hidden="false" customHeight="false" outlineLevel="0" collapsed="false">
      <c r="A42" s="71" t="s">
        <v>49</v>
      </c>
      <c r="B42" s="74" t="n">
        <f aca="false">ModeloDatosModificados!B42-ModeloDatosMinisterio!B42</f>
        <v>0</v>
      </c>
      <c r="C42" s="74" t="n">
        <f aca="false">ModeloDatosModificados!C42-ModeloDatosMinisterio!C42</f>
        <v>0</v>
      </c>
      <c r="D42" s="74" t="n">
        <f aca="false">ModeloDatosModificados!D42-ModeloDatosMinisterio!D42</f>
        <v>0</v>
      </c>
      <c r="E42" s="74" t="n">
        <f aca="false">ModeloDatosModificados!E42-ModeloDatosMinisterio!E42</f>
        <v>0</v>
      </c>
      <c r="F42" s="74" t="n">
        <f aca="false">ModeloDatosModificados!F42-ModeloDatosMinisterio!F42</f>
        <v>0</v>
      </c>
      <c r="G42" s="74" t="n">
        <f aca="false">ModeloDatosModificados!G42-ModeloDatosMinisterio!G42</f>
        <v>0</v>
      </c>
      <c r="H42" s="74" t="n">
        <f aca="false">ModeloDatosModificados!H42-ModeloDatosMinisterio!H42</f>
        <v>0</v>
      </c>
      <c r="I42" s="72" t="n">
        <f aca="false">ModeloDatosModificados!I42-ModeloDatosMinisterio!I42</f>
        <v>0</v>
      </c>
      <c r="J42" s="74" t="n">
        <f aca="false">ModeloDatosModificados!J42-ModeloDatosMinisterio!J42</f>
        <v>0</v>
      </c>
      <c r="K42" s="72" t="n">
        <f aca="false">ModeloDatosModificados!K42-ModeloDatosMinisterio!K42</f>
        <v>0</v>
      </c>
      <c r="L42" s="74" t="n">
        <f aca="false">ModeloDatosModificados!L42-ModeloDatosMinisterio!L42</f>
        <v>0</v>
      </c>
      <c r="M42" s="72" t="n">
        <f aca="false">ModeloDatosModificados!M42-ModeloDatosMinisterio!M42</f>
        <v>0</v>
      </c>
      <c r="N42" s="74" t="n">
        <f aca="false">ModeloDatosModificados!N42-ModeloDatosMinisterio!N42</f>
        <v>0</v>
      </c>
      <c r="O42" s="74" t="n">
        <f aca="false">ModeloDatosModificados!O42-ModeloDatosMinisterio!O42</f>
        <v>0</v>
      </c>
      <c r="P42" s="74" t="n">
        <f aca="false">ModeloDatosModificados!P42-ModeloDatosMinisterio!P42</f>
        <v>0</v>
      </c>
      <c r="Q42" s="74" t="n">
        <f aca="false">ModeloDatosModificados!Q42-ModeloDatosMinisterio!Q42</f>
        <v>0</v>
      </c>
      <c r="S42" s="74" t="n">
        <f aca="false">ModeloDatosModificados!S42-ModeloDatosMinisterio!S42</f>
        <v>0</v>
      </c>
      <c r="T42" s="74" t="n">
        <f aca="false">ModeloDatosModificados!T42-ModeloDatosMinisterio!T42</f>
        <v>0</v>
      </c>
      <c r="U42" s="74" t="n">
        <f aca="false">ModeloDatosModificados!U42-ModeloDatosMinisterio!U42</f>
        <v>0</v>
      </c>
      <c r="V42" s="74" t="n">
        <f aca="false">ModeloDatosModificados!V42-ModeloDatosMinisterio!V42</f>
        <v>0</v>
      </c>
      <c r="W42" s="74" t="n">
        <f aca="false">ModeloDatosModificados!W42-ModeloDatosMinisterio!W42</f>
        <v>0</v>
      </c>
      <c r="X42" s="74" t="n">
        <f aca="false">ModeloDatosModificados!X42-ModeloDatosMinisterio!X42</f>
        <v>0</v>
      </c>
      <c r="Y42" s="74" t="n">
        <f aca="false">ModeloDatosModificados!Y42-ModeloDatosMinisterio!Y42</f>
        <v>0</v>
      </c>
      <c r="Z42" s="74" t="n">
        <f aca="false">ModeloDatosModificados!Z42-ModeloDatosMinisterio!Z42</f>
        <v>0</v>
      </c>
      <c r="AB42" s="77" t="s">
        <v>225</v>
      </c>
      <c r="AC42" s="77" t="n">
        <f aca="false">ModeloDatosModificados!AC42-ModeloDatosMinisterio!AC42</f>
        <v>0</v>
      </c>
      <c r="AD42" s="76"/>
      <c r="AE42" s="78" t="n">
        <f aca="false">ModeloDatosModificados!AE42-ModeloDatosMinisterio!AE42</f>
        <v>0</v>
      </c>
      <c r="AF42" s="76"/>
      <c r="AG42" s="79" t="n">
        <f aca="false">ModeloDatosModificados!AG42-ModeloDatosMinisterio!AG42</f>
        <v>0</v>
      </c>
      <c r="AH42" s="76"/>
      <c r="AI42" s="79" t="n">
        <f aca="false">ModeloDatosModificados!AI42-ModeloDatosMinisterio!AI42</f>
        <v>0</v>
      </c>
      <c r="AJ42" s="76"/>
      <c r="AK42" s="79" t="n">
        <f aca="false">ModeloDatosModificados!AK42-ModeloDatosMinisterio!AK42</f>
        <v>0</v>
      </c>
      <c r="AL42" s="80"/>
      <c r="AM42" s="79" t="n">
        <f aca="false">ModeloDatosModificados!AM42-ModeloDatosMinisterio!AM42</f>
        <v>0</v>
      </c>
      <c r="AO42" s="72" t="n">
        <f aca="false">ModeloDatosModificados!AO42-ModeloDatosMinisterio!AO42</f>
        <v>0</v>
      </c>
      <c r="AP42" s="74" t="n">
        <f aca="false">ModeloDatosModificados!AP42-ModeloDatosMinisterio!AP42</f>
        <v>0</v>
      </c>
      <c r="AQ42" s="72" t="n">
        <f aca="false">ModeloDatosModificados!AQ42-ModeloDatosMinisterio!AQ42</f>
        <v>0</v>
      </c>
      <c r="AR42" s="74" t="n">
        <f aca="false">ModeloDatosModificados!AR42-ModeloDatosMinisterio!AR42</f>
        <v>0</v>
      </c>
      <c r="AS42" s="72" t="n">
        <f aca="false">ModeloDatosModificados!AS42-ModeloDatosMinisterio!AS42</f>
        <v>0</v>
      </c>
      <c r="AT42" s="74" t="n">
        <f aca="false">ModeloDatosModificados!AT42-ModeloDatosMinisterio!AT42</f>
        <v>0</v>
      </c>
      <c r="AU42" s="72" t="n">
        <f aca="false">ModeloDatosModificados!AU42-ModeloDatosMinisterio!AU42</f>
        <v>0</v>
      </c>
      <c r="AV42" s="74" t="n">
        <f aca="false">ModeloDatosModificados!AV42-ModeloDatosMinisterio!AV42</f>
        <v>0</v>
      </c>
      <c r="AW42" s="72" t="n">
        <f aca="false">ModeloDatosModificados!AW42-ModeloDatosMinisterio!AW42</f>
        <v>0</v>
      </c>
      <c r="AX42" s="74" t="n">
        <f aca="false">ModeloDatosModificados!AX42-ModeloDatosMinisterio!AX42</f>
        <v>0</v>
      </c>
    </row>
    <row r="43" customFormat="false" ht="13.8" hidden="false" customHeight="false" outlineLevel="0" collapsed="false">
      <c r="A43" s="31" t="s">
        <v>50</v>
      </c>
      <c r="AB43" s="77" t="s">
        <v>226</v>
      </c>
      <c r="AC43" s="77" t="n">
        <f aca="false">ModeloDatosModificados!AC43-ModeloDatosMinisterio!AC43</f>
        <v>0</v>
      </c>
      <c r="AD43" s="76"/>
      <c r="AE43" s="78" t="n">
        <f aca="false">ModeloDatosModificados!AE43-ModeloDatosMinisterio!AE43</f>
        <v>0</v>
      </c>
      <c r="AF43" s="76"/>
      <c r="AG43" s="79" t="n">
        <f aca="false">ModeloDatosModificados!AG43-ModeloDatosMinisterio!AG43</f>
        <v>0</v>
      </c>
      <c r="AH43" s="76"/>
      <c r="AI43" s="79" t="n">
        <f aca="false">ModeloDatosModificados!AI43-ModeloDatosMinisterio!AI43</f>
        <v>0</v>
      </c>
      <c r="AJ43" s="76"/>
      <c r="AK43" s="79" t="n">
        <f aca="false">ModeloDatosModificados!AK43-ModeloDatosMinisterio!AK43</f>
        <v>0</v>
      </c>
      <c r="AL43" s="76"/>
      <c r="AM43" s="79"/>
    </row>
    <row r="44" customFormat="false" ht="13.8" hidden="false" customHeight="false" outlineLevel="0" collapsed="false">
      <c r="A44" s="31" t="s">
        <v>51</v>
      </c>
    </row>
    <row r="45" customFormat="false" ht="13.8" hidden="false" customHeight="false" outlineLevel="0" collapsed="false">
      <c r="A45" s="31"/>
    </row>
    <row r="46" customFormat="false" ht="13.8" hidden="false" customHeight="false" outlineLevel="0" collapsed="false">
      <c r="A46" s="40" t="s">
        <v>6</v>
      </c>
      <c r="B46" s="40"/>
      <c r="C46" s="40"/>
      <c r="D46" s="40"/>
      <c r="E46" s="40"/>
      <c r="F46" s="40"/>
      <c r="G46" s="40"/>
      <c r="H46" s="40"/>
      <c r="I46" s="40"/>
      <c r="J46" s="40"/>
    </row>
    <row r="47" customFormat="false" ht="13.8" hidden="false" customHeight="false" outlineLevel="0" collapsed="false">
      <c r="A47" s="40" t="s">
        <v>53</v>
      </c>
      <c r="B47" s="40"/>
      <c r="C47" s="40"/>
      <c r="D47" s="40"/>
      <c r="E47" s="40"/>
      <c r="F47" s="40"/>
      <c r="G47" s="40"/>
      <c r="H47" s="40"/>
      <c r="I47" s="40"/>
      <c r="J47" s="40"/>
    </row>
    <row r="48" customFormat="false" ht="12.75" hidden="false" customHeight="true" outlineLevel="0" collapsed="false">
      <c r="A48" s="41" t="s">
        <v>8</v>
      </c>
      <c r="B48" s="100" t="s">
        <v>206</v>
      </c>
      <c r="C48" s="100"/>
      <c r="D48" s="100"/>
      <c r="E48" s="100"/>
      <c r="F48" s="100"/>
      <c r="G48" s="100"/>
      <c r="H48" s="100"/>
      <c r="I48" s="43" t="s">
        <v>10</v>
      </c>
      <c r="J48" s="43" t="s">
        <v>11</v>
      </c>
      <c r="K48" s="43" t="s">
        <v>207</v>
      </c>
      <c r="L48" s="43" t="s">
        <v>208</v>
      </c>
      <c r="M48" s="43" t="s">
        <v>209</v>
      </c>
      <c r="N48" s="43" t="s">
        <v>12</v>
      </c>
      <c r="O48" s="43" t="s">
        <v>210</v>
      </c>
      <c r="P48" s="43" t="s">
        <v>211</v>
      </c>
      <c r="Q48" s="43" t="s">
        <v>212</v>
      </c>
      <c r="S48" s="91" t="s">
        <v>213</v>
      </c>
      <c r="T48" s="91"/>
      <c r="U48" s="91"/>
      <c r="V48" s="91"/>
      <c r="W48" s="91"/>
      <c r="X48" s="91"/>
      <c r="Y48" s="91"/>
      <c r="Z48" s="91"/>
      <c r="AC48" s="46" t="s">
        <v>214</v>
      </c>
      <c r="AD48" s="46"/>
      <c r="AE48" s="46" t="s">
        <v>215</v>
      </c>
      <c r="AF48" s="46"/>
      <c r="AG48" s="46" t="s">
        <v>216</v>
      </c>
      <c r="AH48" s="46"/>
      <c r="AI48" s="46" t="s">
        <v>217</v>
      </c>
      <c r="AJ48" s="46"/>
      <c r="AK48" s="46" t="s">
        <v>218</v>
      </c>
      <c r="AL48" s="46"/>
      <c r="AM48" s="47" t="s">
        <v>219</v>
      </c>
      <c r="AO48" s="46" t="s">
        <v>214</v>
      </c>
      <c r="AP48" s="46"/>
      <c r="AQ48" s="46" t="s">
        <v>215</v>
      </c>
      <c r="AR48" s="46"/>
      <c r="AS48" s="46" t="s">
        <v>216</v>
      </c>
      <c r="AT48" s="46"/>
      <c r="AU48" s="46" t="s">
        <v>217</v>
      </c>
      <c r="AV48" s="46"/>
      <c r="AW48" s="47" t="s">
        <v>218</v>
      </c>
      <c r="AX48" s="47"/>
    </row>
    <row r="49" customFormat="false" ht="37.3" hidden="false" customHeight="false" outlineLevel="0" collapsed="false">
      <c r="A49" s="41"/>
      <c r="B49" s="92" t="s">
        <v>63</v>
      </c>
      <c r="C49" s="92" t="s">
        <v>64</v>
      </c>
      <c r="D49" s="92" t="s">
        <v>65</v>
      </c>
      <c r="E49" s="92" t="s">
        <v>66</v>
      </c>
      <c r="F49" s="92" t="s">
        <v>67</v>
      </c>
      <c r="G49" s="92" t="s">
        <v>68</v>
      </c>
      <c r="H49" s="92" t="s">
        <v>69</v>
      </c>
      <c r="I49" s="43"/>
      <c r="J49" s="43"/>
      <c r="K49" s="43"/>
      <c r="L49" s="43"/>
      <c r="M49" s="43"/>
      <c r="N49" s="43"/>
      <c r="O49" s="43"/>
      <c r="P49" s="43"/>
      <c r="Q49" s="43"/>
      <c r="S49" s="92" t="s">
        <v>63</v>
      </c>
      <c r="T49" s="92" t="s">
        <v>64</v>
      </c>
      <c r="U49" s="92" t="s">
        <v>65</v>
      </c>
      <c r="V49" s="92" t="s">
        <v>66</v>
      </c>
      <c r="W49" s="92" t="s">
        <v>67</v>
      </c>
      <c r="X49" s="92" t="s">
        <v>68</v>
      </c>
      <c r="Y49" s="92" t="s">
        <v>69</v>
      </c>
      <c r="Z49" s="43" t="s">
        <v>21</v>
      </c>
      <c r="AC49" s="46" t="s">
        <v>220</v>
      </c>
      <c r="AD49" s="46" t="s">
        <v>221</v>
      </c>
      <c r="AE49" s="46" t="s">
        <v>220</v>
      </c>
      <c r="AF49" s="46" t="s">
        <v>221</v>
      </c>
      <c r="AG49" s="46" t="s">
        <v>220</v>
      </c>
      <c r="AH49" s="46" t="s">
        <v>221</v>
      </c>
      <c r="AI49" s="46" t="s">
        <v>220</v>
      </c>
      <c r="AJ49" s="46" t="s">
        <v>221</v>
      </c>
      <c r="AK49" s="46" t="s">
        <v>220</v>
      </c>
      <c r="AL49" s="46" t="s">
        <v>221</v>
      </c>
      <c r="AM49" s="48" t="s">
        <v>222</v>
      </c>
      <c r="AO49" s="46" t="s">
        <v>223</v>
      </c>
      <c r="AP49" s="46" t="s">
        <v>224</v>
      </c>
      <c r="AQ49" s="46" t="s">
        <v>223</v>
      </c>
      <c r="AR49" s="46" t="s">
        <v>224</v>
      </c>
      <c r="AS49" s="46" t="s">
        <v>223</v>
      </c>
      <c r="AT49" s="46" t="s">
        <v>224</v>
      </c>
      <c r="AU49" s="46" t="s">
        <v>223</v>
      </c>
      <c r="AV49" s="46" t="s">
        <v>224</v>
      </c>
      <c r="AW49" s="46" t="s">
        <v>223</v>
      </c>
      <c r="AX49" s="48" t="s">
        <v>224</v>
      </c>
    </row>
    <row r="50" customFormat="false" ht="13.8" hidden="false" customHeight="false" outlineLevel="0" collapsed="false">
      <c r="A50" s="49" t="s">
        <v>22</v>
      </c>
      <c r="B50" s="52" t="n">
        <f aca="false">ModeloDatosModificados!B50-ModeloDatosMinisterio!B50</f>
        <v>0</v>
      </c>
      <c r="C50" s="52" t="n">
        <f aca="false">ModeloDatosModificados!C50-ModeloDatosMinisterio!C50</f>
        <v>0</v>
      </c>
      <c r="D50" s="52" t="n">
        <f aca="false">ModeloDatosModificados!D50-ModeloDatosMinisterio!D50</f>
        <v>0</v>
      </c>
      <c r="E50" s="52" t="n">
        <f aca="false">ModeloDatosModificados!E50-ModeloDatosMinisterio!E50</f>
        <v>0</v>
      </c>
      <c r="F50" s="52" t="n">
        <f aca="false">ModeloDatosModificados!F50-ModeloDatosMinisterio!F50</f>
        <v>0</v>
      </c>
      <c r="G50" s="52" t="n">
        <f aca="false">ModeloDatosModificados!G50-ModeloDatosMinisterio!G50</f>
        <v>0</v>
      </c>
      <c r="H50" s="52" t="n">
        <f aca="false">ModeloDatosModificados!H50-ModeloDatosMinisterio!H50</f>
        <v>0</v>
      </c>
      <c r="I50" s="51" t="n">
        <f aca="false">ModeloDatosModificados!I50-ModeloDatosMinisterio!I50</f>
        <v>0.000283129436221469</v>
      </c>
      <c r="J50" s="52" t="n">
        <f aca="false">ModeloDatosModificados!J50-ModeloDatosMinisterio!J50</f>
        <v>3395</v>
      </c>
      <c r="K50" s="51" t="n">
        <f aca="false">ModeloDatosModificados!K50-ModeloDatosMinisterio!K50</f>
        <v>0.000283129436221455</v>
      </c>
      <c r="L50" s="53" t="n">
        <f aca="false">ModeloDatosModificados!L50-ModeloDatosMinisterio!L50</f>
        <v>3395</v>
      </c>
      <c r="M50" s="54" t="n">
        <f aca="false">ModeloDatosModificados!M50-ModeloDatosMinisterio!M50</f>
        <v>0</v>
      </c>
      <c r="N50" s="53" t="n">
        <f aca="false">ModeloDatosModificados!N50-ModeloDatosMinisterio!N50</f>
        <v>0</v>
      </c>
      <c r="O50" s="53" t="n">
        <f aca="false">ModeloDatosModificados!O50-ModeloDatosMinisterio!O50</f>
        <v>0</v>
      </c>
      <c r="P50" s="53" t="n">
        <f aca="false">ModeloDatosModificados!P50-ModeloDatosMinisterio!P50</f>
        <v>3395</v>
      </c>
      <c r="Q50" s="53" t="n">
        <f aca="false">ModeloDatosModificados!Q50-ModeloDatosMinisterio!Q50</f>
        <v>3395</v>
      </c>
      <c r="S50" s="52" t="n">
        <f aca="false">ModeloDatosModificados!S50-ModeloDatosMinisterio!S50</f>
        <v>0</v>
      </c>
      <c r="T50" s="52" t="n">
        <f aca="false">ModeloDatosModificados!T50-ModeloDatosMinisterio!T50</f>
        <v>0</v>
      </c>
      <c r="U50" s="52" t="n">
        <f aca="false">ModeloDatosModificados!U50-ModeloDatosMinisterio!U50</f>
        <v>0</v>
      </c>
      <c r="V50" s="52" t="n">
        <f aca="false">ModeloDatosModificados!V50-ModeloDatosMinisterio!V50</f>
        <v>0</v>
      </c>
      <c r="W50" s="52" t="n">
        <f aca="false">ModeloDatosModificados!W50-ModeloDatosMinisterio!W50</f>
        <v>0</v>
      </c>
      <c r="X50" s="52" t="n">
        <f aca="false">ModeloDatosModificados!X50-ModeloDatosMinisterio!X50</f>
        <v>0</v>
      </c>
      <c r="Y50" s="52" t="n">
        <f aca="false">ModeloDatosModificados!Y50-ModeloDatosMinisterio!Y50</f>
        <v>0</v>
      </c>
      <c r="Z50" s="52" t="n">
        <f aca="false">ModeloDatosModificados!Z50-ModeloDatosMinisterio!Z50</f>
        <v>0</v>
      </c>
      <c r="AC50" s="57" t="n">
        <f aca="false">ModeloDatosModificados!AC50-ModeloDatosMinisterio!AC50</f>
        <v>0</v>
      </c>
      <c r="AD50" s="58" t="n">
        <f aca="false">ModeloDatosModificados!AD50-ModeloDatosMinisterio!AD50</f>
        <v>0</v>
      </c>
      <c r="AE50" s="59" t="n">
        <f aca="false">ModeloDatosModificados!AE50-ModeloDatosMinisterio!AE50</f>
        <v>0</v>
      </c>
      <c r="AF50" s="58" t="n">
        <f aca="false">ModeloDatosModificados!AF50-ModeloDatosMinisterio!AF50</f>
        <v>0</v>
      </c>
      <c r="AG50" s="58" t="n">
        <f aca="false">ModeloDatosModificados!AG50-ModeloDatosMinisterio!AG50</f>
        <v>0</v>
      </c>
      <c r="AH50" s="58" t="n">
        <f aca="false">ModeloDatosModificados!AH50-ModeloDatosMinisterio!AH50</f>
        <v>0</v>
      </c>
      <c r="AI50" s="58" t="n">
        <f aca="false">ModeloDatosModificados!AI50-ModeloDatosMinisterio!AI50</f>
        <v>0</v>
      </c>
      <c r="AJ50" s="58" t="n">
        <f aca="false">ModeloDatosModificados!AJ50-ModeloDatosMinisterio!AJ50</f>
        <v>0.00389780777394821</v>
      </c>
      <c r="AK50" s="58" t="n">
        <f aca="false">ModeloDatosModificados!AK50-ModeloDatosMinisterio!AK50</f>
        <v>0</v>
      </c>
      <c r="AL50" s="58" t="n">
        <f aca="false">ModeloDatosModificados!AL50-ModeloDatosMinisterio!AL50</f>
        <v>0</v>
      </c>
      <c r="AM50" s="58" t="n">
        <f aca="false">ModeloDatosModificados!AM50-ModeloDatosMinisterio!AM50</f>
        <v>0.000974451943487109</v>
      </c>
      <c r="AO50" s="51" t="n">
        <f aca="false">ModeloDatosModificados!AO50-ModeloDatosMinisterio!AO50</f>
        <v>-7.13736629651867E-007</v>
      </c>
      <c r="AP50" s="52" t="n">
        <f aca="false">ModeloDatosModificados!AP50-ModeloDatosMinisterio!AP50</f>
        <v>-8.55922673096575</v>
      </c>
      <c r="AQ50" s="51" t="n">
        <f aca="false">ModeloDatosModificados!AQ50-ModeloDatosMinisterio!AQ50</f>
        <v>-4.05644895959748E-007</v>
      </c>
      <c r="AR50" s="52" t="n">
        <f aca="false">ModeloDatosModificados!AR50-ModeloDatosMinisterio!AR50</f>
        <v>-4.86454876005519</v>
      </c>
      <c r="AS50" s="51" t="n">
        <f aca="false">ModeloDatosModificados!AS50-ModeloDatosMinisterio!AS50</f>
        <v>-1.57730649411828E-006</v>
      </c>
      <c r="AT50" s="52" t="n">
        <f aca="false">ModeloDatosModificados!AT50-ModeloDatosMinisterio!AT50</f>
        <v>-18.9152739911515</v>
      </c>
      <c r="AU50" s="51" t="n">
        <f aca="false">ModeloDatosModificados!AU50-ModeloDatosMinisterio!AU50</f>
        <v>0.000305152753885228</v>
      </c>
      <c r="AV50" s="52" t="n">
        <f aca="false">ModeloDatosModificados!AV50-ModeloDatosMinisterio!AV50</f>
        <v>3659.43332536618</v>
      </c>
      <c r="AW50" s="51" t="n">
        <f aca="false">ModeloDatosModificados!AW50-ModeloDatosMinisterio!AW50</f>
        <v>-1.93266296440314E-005</v>
      </c>
      <c r="AX50" s="52" t="n">
        <f aca="false">ModeloDatosModificados!AX50-ModeloDatosMinisterio!AX50</f>
        <v>-231.76757111284</v>
      </c>
    </row>
    <row r="51" customFormat="false" ht="13.8" hidden="false" customHeight="false" outlineLevel="0" collapsed="false">
      <c r="A51" s="60" t="s">
        <v>23</v>
      </c>
      <c r="B51" s="53" t="n">
        <f aca="false">ModeloDatosModificados!B51-ModeloDatosMinisterio!B51</f>
        <v>0</v>
      </c>
      <c r="C51" s="53" t="n">
        <f aca="false">ModeloDatosModificados!C51-ModeloDatosMinisterio!C51</f>
        <v>0</v>
      </c>
      <c r="D51" s="53" t="n">
        <f aca="false">ModeloDatosModificados!D51-ModeloDatosMinisterio!D51</f>
        <v>0</v>
      </c>
      <c r="E51" s="53" t="n">
        <f aca="false">ModeloDatosModificados!E51-ModeloDatosMinisterio!E51</f>
        <v>0</v>
      </c>
      <c r="F51" s="53" t="n">
        <f aca="false">ModeloDatosModificados!F51-ModeloDatosMinisterio!F51</f>
        <v>0</v>
      </c>
      <c r="G51" s="53" t="n">
        <f aca="false">ModeloDatosModificados!G51-ModeloDatosMinisterio!G51</f>
        <v>0</v>
      </c>
      <c r="H51" s="53" t="n">
        <f aca="false">ModeloDatosModificados!H51-ModeloDatosMinisterio!H51</f>
        <v>0</v>
      </c>
      <c r="I51" s="54" t="n">
        <f aca="false">ModeloDatosModificados!I51-ModeloDatosMinisterio!I51</f>
        <v>0.000253242164034259</v>
      </c>
      <c r="J51" s="53" t="n">
        <f aca="false">ModeloDatosModificados!J51-ModeloDatosMinisterio!J51</f>
        <v>3037</v>
      </c>
      <c r="K51" s="54" t="n">
        <f aca="false">ModeloDatosModificados!K51-ModeloDatosMinisterio!K51</f>
        <v>0.000253242164034398</v>
      </c>
      <c r="L51" s="53" t="n">
        <f aca="false">ModeloDatosModificados!L51-ModeloDatosMinisterio!L51</f>
        <v>3037</v>
      </c>
      <c r="M51" s="54" t="n">
        <f aca="false">ModeloDatosModificados!M51-ModeloDatosMinisterio!M51</f>
        <v>0</v>
      </c>
      <c r="N51" s="53" t="n">
        <f aca="false">ModeloDatosModificados!N51-ModeloDatosMinisterio!N51</f>
        <v>0</v>
      </c>
      <c r="O51" s="53" t="n">
        <f aca="false">ModeloDatosModificados!O51-ModeloDatosMinisterio!O51</f>
        <v>0</v>
      </c>
      <c r="P51" s="53" t="n">
        <f aca="false">ModeloDatosModificados!P51-ModeloDatosMinisterio!P51</f>
        <v>3037</v>
      </c>
      <c r="Q51" s="53" t="n">
        <f aca="false">ModeloDatosModificados!Q51-ModeloDatosMinisterio!Q51</f>
        <v>3037</v>
      </c>
      <c r="S51" s="53" t="n">
        <f aca="false">ModeloDatosModificados!S51-ModeloDatosMinisterio!S51</f>
        <v>0</v>
      </c>
      <c r="T51" s="53" t="n">
        <f aca="false">ModeloDatosModificados!T51-ModeloDatosMinisterio!T51</f>
        <v>0</v>
      </c>
      <c r="U51" s="53" t="n">
        <f aca="false">ModeloDatosModificados!U51-ModeloDatosMinisterio!U51</f>
        <v>0</v>
      </c>
      <c r="V51" s="53" t="n">
        <f aca="false">ModeloDatosModificados!V51-ModeloDatosMinisterio!V51</f>
        <v>0</v>
      </c>
      <c r="W51" s="53" t="n">
        <f aca="false">ModeloDatosModificados!W51-ModeloDatosMinisterio!W51</f>
        <v>0</v>
      </c>
      <c r="X51" s="53" t="n">
        <f aca="false">ModeloDatosModificados!X51-ModeloDatosMinisterio!X51</f>
        <v>0</v>
      </c>
      <c r="Y51" s="53" t="n">
        <f aca="false">ModeloDatosModificados!Y51-ModeloDatosMinisterio!Y51</f>
        <v>0</v>
      </c>
      <c r="Z51" s="53" t="n">
        <f aca="false">ModeloDatosModificados!Z51-ModeloDatosMinisterio!Z51</f>
        <v>0</v>
      </c>
      <c r="AC51" s="61" t="n">
        <f aca="false">ModeloDatosModificados!AC51-ModeloDatosMinisterio!AC51</f>
        <v>0</v>
      </c>
      <c r="AD51" s="62" t="n">
        <f aca="false">ModeloDatosModificados!AD51-ModeloDatosMinisterio!AD51</f>
        <v>0</v>
      </c>
      <c r="AE51" s="63" t="n">
        <f aca="false">ModeloDatosModificados!AE51-ModeloDatosMinisterio!AE51</f>
        <v>0</v>
      </c>
      <c r="AF51" s="62" t="n">
        <f aca="false">ModeloDatosModificados!AF51-ModeloDatosMinisterio!AF51</f>
        <v>0</v>
      </c>
      <c r="AG51" s="62" t="n">
        <f aca="false">ModeloDatosModificados!AG51-ModeloDatosMinisterio!AG51</f>
        <v>0</v>
      </c>
      <c r="AH51" s="62" t="n">
        <f aca="false">ModeloDatosModificados!AH51-ModeloDatosMinisterio!AH51</f>
        <v>0</v>
      </c>
      <c r="AI51" s="62" t="n">
        <f aca="false">ModeloDatosModificados!AI51-ModeloDatosMinisterio!AI51</f>
        <v>0</v>
      </c>
      <c r="AJ51" s="62" t="n">
        <f aca="false">ModeloDatosModificados!AJ51-ModeloDatosMinisterio!AJ51</f>
        <v>0.00348969839565832</v>
      </c>
      <c r="AK51" s="62" t="n">
        <f aca="false">ModeloDatosModificados!AK51-ModeloDatosMinisterio!AK51</f>
        <v>0</v>
      </c>
      <c r="AL51" s="62" t="n">
        <f aca="false">ModeloDatosModificados!AL51-ModeloDatosMinisterio!AL51</f>
        <v>0</v>
      </c>
      <c r="AM51" s="62" t="n">
        <f aca="false">ModeloDatosModificados!AM51-ModeloDatosMinisterio!AM51</f>
        <v>0.000872424598914567</v>
      </c>
      <c r="AO51" s="54" t="n">
        <f aca="false">ModeloDatosModificados!AO51-ModeloDatosMinisterio!AO51</f>
        <v>-5.19667413295243E-007</v>
      </c>
      <c r="AP51" s="53" t="n">
        <f aca="false">ModeloDatosModificados!AP51-ModeloDatosMinisterio!AP51</f>
        <v>-6.23192229500273</v>
      </c>
      <c r="AQ51" s="54" t="n">
        <f aca="false">ModeloDatosModificados!AQ51-ModeloDatosMinisterio!AQ51</f>
        <v>-2.1985424521068E-007</v>
      </c>
      <c r="AR51" s="53" t="n">
        <f aca="false">ModeloDatosModificados!AR51-ModeloDatosMinisterio!AR51</f>
        <v>-2.63652200874367</v>
      </c>
      <c r="AS51" s="54" t="n">
        <f aca="false">ModeloDatosModificados!AS51-ModeloDatosMinisterio!AS51</f>
        <v>-1.7138133253259E-006</v>
      </c>
      <c r="AT51" s="53" t="n">
        <f aca="false">ModeloDatosModificados!AT51-ModeloDatosMinisterio!AT51</f>
        <v>-20.5522824759173</v>
      </c>
      <c r="AU51" s="54" t="n">
        <f aca="false">ModeloDatosModificados!AU51-ModeloDatosMinisterio!AU51</f>
        <v>0.000272638019620651</v>
      </c>
      <c r="AV51" s="53" t="n">
        <f aca="false">ModeloDatosModificados!AV51-ModeloDatosMinisterio!AV51</f>
        <v>3269.51221006154</v>
      </c>
      <c r="AW51" s="54" t="n">
        <f aca="false">ModeloDatosModificados!AW51-ModeloDatosMinisterio!AW51</f>
        <v>-1.69425206025531E-005</v>
      </c>
      <c r="AX51" s="53" t="n">
        <f aca="false">ModeloDatosModificados!AX51-ModeloDatosMinisterio!AX51</f>
        <v>-203.177011248539</v>
      </c>
    </row>
    <row r="52" customFormat="false" ht="13.8" hidden="false" customHeight="false" outlineLevel="0" collapsed="false">
      <c r="A52" s="60" t="s">
        <v>24</v>
      </c>
      <c r="B52" s="53" t="n">
        <f aca="false">ModeloDatosModificados!B52-ModeloDatosMinisterio!B52</f>
        <v>0</v>
      </c>
      <c r="C52" s="53" t="n">
        <f aca="false">ModeloDatosModificados!C52-ModeloDatosMinisterio!C52</f>
        <v>0</v>
      </c>
      <c r="D52" s="53" t="n">
        <f aca="false">ModeloDatosModificados!D52-ModeloDatosMinisterio!D52</f>
        <v>0</v>
      </c>
      <c r="E52" s="53" t="n">
        <f aca="false">ModeloDatosModificados!E52-ModeloDatosMinisterio!E52</f>
        <v>0</v>
      </c>
      <c r="F52" s="53" t="n">
        <f aca="false">ModeloDatosModificados!F52-ModeloDatosMinisterio!F52</f>
        <v>0</v>
      </c>
      <c r="G52" s="53" t="n">
        <f aca="false">ModeloDatosModificados!G52-ModeloDatosMinisterio!G52</f>
        <v>0</v>
      </c>
      <c r="H52" s="53" t="n">
        <f aca="false">ModeloDatosModificados!H52-ModeloDatosMinisterio!H52</f>
        <v>0</v>
      </c>
      <c r="I52" s="54" t="n">
        <f aca="false">ModeloDatosModificados!I52-ModeloDatosMinisterio!I52</f>
        <v>-3.49753598683777E-005</v>
      </c>
      <c r="J52" s="53" t="n">
        <f aca="false">ModeloDatosModificados!J52-ModeloDatosMinisterio!J52</f>
        <v>-419</v>
      </c>
      <c r="K52" s="54" t="n">
        <f aca="false">ModeloDatosModificados!K52-ModeloDatosMinisterio!K52</f>
        <v>-3.49753598684332E-005</v>
      </c>
      <c r="L52" s="53" t="n">
        <f aca="false">ModeloDatosModificados!L52-ModeloDatosMinisterio!L52</f>
        <v>-419</v>
      </c>
      <c r="M52" s="54" t="n">
        <f aca="false">ModeloDatosModificados!M52-ModeloDatosMinisterio!M52</f>
        <v>0</v>
      </c>
      <c r="N52" s="53" t="n">
        <f aca="false">ModeloDatosModificados!N52-ModeloDatosMinisterio!N52</f>
        <v>0</v>
      </c>
      <c r="O52" s="53" t="n">
        <f aca="false">ModeloDatosModificados!O52-ModeloDatosMinisterio!O52</f>
        <v>0</v>
      </c>
      <c r="P52" s="53" t="n">
        <f aca="false">ModeloDatosModificados!P52-ModeloDatosMinisterio!P52</f>
        <v>-419</v>
      </c>
      <c r="Q52" s="53" t="n">
        <f aca="false">ModeloDatosModificados!Q52-ModeloDatosMinisterio!Q52</f>
        <v>-419</v>
      </c>
      <c r="S52" s="53" t="n">
        <f aca="false">ModeloDatosModificados!S52-ModeloDatosMinisterio!S52</f>
        <v>0</v>
      </c>
      <c r="T52" s="53" t="n">
        <f aca="false">ModeloDatosModificados!T52-ModeloDatosMinisterio!T52</f>
        <v>0</v>
      </c>
      <c r="U52" s="53" t="n">
        <f aca="false">ModeloDatosModificados!U52-ModeloDatosMinisterio!U52</f>
        <v>0</v>
      </c>
      <c r="V52" s="53" t="n">
        <f aca="false">ModeloDatosModificados!V52-ModeloDatosMinisterio!V52</f>
        <v>0</v>
      </c>
      <c r="W52" s="53" t="n">
        <f aca="false">ModeloDatosModificados!W52-ModeloDatosMinisterio!W52</f>
        <v>0</v>
      </c>
      <c r="X52" s="53" t="n">
        <f aca="false">ModeloDatosModificados!X52-ModeloDatosMinisterio!X52</f>
        <v>0</v>
      </c>
      <c r="Y52" s="53" t="n">
        <f aca="false">ModeloDatosModificados!Y52-ModeloDatosMinisterio!Y52</f>
        <v>0</v>
      </c>
      <c r="Z52" s="53" t="n">
        <f aca="false">ModeloDatosModificados!Z52-ModeloDatosMinisterio!Z52</f>
        <v>0</v>
      </c>
      <c r="AC52" s="61" t="n">
        <f aca="false">ModeloDatosModificados!AC52-ModeloDatosMinisterio!AC52</f>
        <v>0</v>
      </c>
      <c r="AD52" s="62" t="n">
        <f aca="false">ModeloDatosModificados!AD52-ModeloDatosMinisterio!AD52</f>
        <v>0</v>
      </c>
      <c r="AE52" s="63" t="n">
        <f aca="false">ModeloDatosModificados!AE52-ModeloDatosMinisterio!AE52</f>
        <v>0</v>
      </c>
      <c r="AF52" s="62" t="n">
        <f aca="false">ModeloDatosModificados!AF52-ModeloDatosMinisterio!AF52</f>
        <v>0</v>
      </c>
      <c r="AG52" s="62" t="n">
        <f aca="false">ModeloDatosModificados!AG52-ModeloDatosMinisterio!AG52</f>
        <v>0</v>
      </c>
      <c r="AH52" s="62" t="n">
        <f aca="false">ModeloDatosModificados!AH52-ModeloDatosMinisterio!AH52</f>
        <v>0</v>
      </c>
      <c r="AI52" s="62" t="n">
        <f aca="false">ModeloDatosModificados!AI52-ModeloDatosMinisterio!AI52</f>
        <v>0</v>
      </c>
      <c r="AJ52" s="62" t="n">
        <f aca="false">ModeloDatosModificados!AJ52-ModeloDatosMinisterio!AJ52</f>
        <v>-0.000177361105094476</v>
      </c>
      <c r="AK52" s="62" t="n">
        <f aca="false">ModeloDatosModificados!AK52-ModeloDatosMinisterio!AK52</f>
        <v>0</v>
      </c>
      <c r="AL52" s="62" t="n">
        <f aca="false">ModeloDatosModificados!AL52-ModeloDatosMinisterio!AL52</f>
        <v>0</v>
      </c>
      <c r="AM52" s="62" t="n">
        <f aca="false">ModeloDatosModificados!AM52-ModeloDatosMinisterio!AM52</f>
        <v>-4.43402762736189E-005</v>
      </c>
      <c r="AO52" s="54" t="n">
        <f aca="false">ModeloDatosModificados!AO52-ModeloDatosMinisterio!AO52</f>
        <v>-2.36946515578401E-007</v>
      </c>
      <c r="AP52" s="53" t="n">
        <f aca="false">ModeloDatosModificados!AP52-ModeloDatosMinisterio!AP52</f>
        <v>-2.84149483954207</v>
      </c>
      <c r="AQ52" s="54" t="n">
        <f aca="false">ModeloDatosModificados!AQ52-ModeloDatosMinisterio!AQ52</f>
        <v>-1.14785302171962E-006</v>
      </c>
      <c r="AR52" s="53" t="n">
        <f aca="false">ModeloDatosModificados!AR52-ModeloDatosMinisterio!AR52</f>
        <v>-13.7652095444719</v>
      </c>
      <c r="AS52" s="54" t="n">
        <f aca="false">ModeloDatosModificados!AS52-ModeloDatosMinisterio!AS52</f>
        <v>-5.67693958665461E-006</v>
      </c>
      <c r="AT52" s="53" t="n">
        <f aca="false">ModeloDatosModificados!AT52-ModeloDatosMinisterio!AT52</f>
        <v>-68.0786315869482</v>
      </c>
      <c r="AU52" s="54" t="n">
        <f aca="false">ModeloDatosModificados!AU52-ModeloDatosMinisterio!AU52</f>
        <v>-1.96995925282814E-005</v>
      </c>
      <c r="AV52" s="53" t="n">
        <f aca="false">ModeloDatosModificados!AV52-ModeloDatosMinisterio!AV52</f>
        <v>-236.240192743717</v>
      </c>
      <c r="AW52" s="54" t="n">
        <f aca="false">ModeloDatosModificados!AW52-ModeloDatosMinisterio!AW52</f>
        <v>-8.21402821614067E-006</v>
      </c>
      <c r="AX52" s="53" t="n">
        <f aca="false">ModeloDatosModificados!AX52-ModeloDatosMinisterio!AX52</f>
        <v>-98.5037434758269</v>
      </c>
    </row>
    <row r="53" customFormat="false" ht="13.8" hidden="false" customHeight="false" outlineLevel="0" collapsed="false">
      <c r="A53" s="60" t="s">
        <v>25</v>
      </c>
      <c r="B53" s="53" t="n">
        <f aca="false">ModeloDatosModificados!B53-ModeloDatosMinisterio!B53</f>
        <v>0</v>
      </c>
      <c r="C53" s="53" t="n">
        <f aca="false">ModeloDatosModificados!C53-ModeloDatosMinisterio!C53</f>
        <v>0</v>
      </c>
      <c r="D53" s="53" t="n">
        <f aca="false">ModeloDatosModificados!D53-ModeloDatosMinisterio!D53</f>
        <v>0</v>
      </c>
      <c r="E53" s="53" t="n">
        <f aca="false">ModeloDatosModificados!E53-ModeloDatosMinisterio!E53</f>
        <v>0</v>
      </c>
      <c r="F53" s="53" t="n">
        <f aca="false">ModeloDatosModificados!F53-ModeloDatosMinisterio!F53</f>
        <v>0</v>
      </c>
      <c r="G53" s="53" t="n">
        <f aca="false">ModeloDatosModificados!G53-ModeloDatosMinisterio!G53</f>
        <v>0</v>
      </c>
      <c r="H53" s="53" t="n">
        <f aca="false">ModeloDatosModificados!H53-ModeloDatosMinisterio!H53</f>
        <v>0</v>
      </c>
      <c r="I53" s="54" t="n">
        <f aca="false">ModeloDatosModificados!I53-ModeloDatosMinisterio!I53</f>
        <v>0.000120933197612</v>
      </c>
      <c r="J53" s="53" t="n">
        <f aca="false">ModeloDatosModificados!J53-ModeloDatosMinisterio!J53</f>
        <v>1450</v>
      </c>
      <c r="K53" s="54" t="n">
        <f aca="false">ModeloDatosModificados!K53-ModeloDatosMinisterio!K53</f>
        <v>0.000120933197612125</v>
      </c>
      <c r="L53" s="53" t="n">
        <f aca="false">ModeloDatosModificados!L53-ModeloDatosMinisterio!L53</f>
        <v>1450</v>
      </c>
      <c r="M53" s="54" t="n">
        <f aca="false">ModeloDatosModificados!M53-ModeloDatosMinisterio!M53</f>
        <v>0</v>
      </c>
      <c r="N53" s="53" t="n">
        <f aca="false">ModeloDatosModificados!N53-ModeloDatosMinisterio!N53</f>
        <v>0</v>
      </c>
      <c r="O53" s="53" t="n">
        <f aca="false">ModeloDatosModificados!O53-ModeloDatosMinisterio!O53</f>
        <v>0</v>
      </c>
      <c r="P53" s="53" t="n">
        <f aca="false">ModeloDatosModificados!P53-ModeloDatosMinisterio!P53</f>
        <v>1450</v>
      </c>
      <c r="Q53" s="53" t="n">
        <f aca="false">ModeloDatosModificados!Q53-ModeloDatosMinisterio!Q53</f>
        <v>1450</v>
      </c>
      <c r="S53" s="53" t="n">
        <f aca="false">ModeloDatosModificados!S53-ModeloDatosMinisterio!S53</f>
        <v>0</v>
      </c>
      <c r="T53" s="53" t="n">
        <f aca="false">ModeloDatosModificados!T53-ModeloDatosMinisterio!T53</f>
        <v>0</v>
      </c>
      <c r="U53" s="53" t="n">
        <f aca="false">ModeloDatosModificados!U53-ModeloDatosMinisterio!U53</f>
        <v>0</v>
      </c>
      <c r="V53" s="53" t="n">
        <f aca="false">ModeloDatosModificados!V53-ModeloDatosMinisterio!V53</f>
        <v>0</v>
      </c>
      <c r="W53" s="53" t="n">
        <f aca="false">ModeloDatosModificados!W53-ModeloDatosMinisterio!W53</f>
        <v>0</v>
      </c>
      <c r="X53" s="53" t="n">
        <f aca="false">ModeloDatosModificados!X53-ModeloDatosMinisterio!X53</f>
        <v>0</v>
      </c>
      <c r="Y53" s="53" t="n">
        <f aca="false">ModeloDatosModificados!Y53-ModeloDatosMinisterio!Y53</f>
        <v>0</v>
      </c>
      <c r="Z53" s="53" t="n">
        <f aca="false">ModeloDatosModificados!Z53-ModeloDatosMinisterio!Z53</f>
        <v>0</v>
      </c>
      <c r="AC53" s="61" t="n">
        <f aca="false">ModeloDatosModificados!AC53-ModeloDatosMinisterio!AC53</f>
        <v>0</v>
      </c>
      <c r="AD53" s="62" t="n">
        <f aca="false">ModeloDatosModificados!AD53-ModeloDatosMinisterio!AD53</f>
        <v>0</v>
      </c>
      <c r="AE53" s="63" t="n">
        <f aca="false">ModeloDatosModificados!AE53-ModeloDatosMinisterio!AE53</f>
        <v>0</v>
      </c>
      <c r="AF53" s="62" t="n">
        <f aca="false">ModeloDatosModificados!AF53-ModeloDatosMinisterio!AF53</f>
        <v>0</v>
      </c>
      <c r="AG53" s="62" t="n">
        <f aca="false">ModeloDatosModificados!AG53-ModeloDatosMinisterio!AG53</f>
        <v>0</v>
      </c>
      <c r="AH53" s="62" t="n">
        <f aca="false">ModeloDatosModificados!AH53-ModeloDatosMinisterio!AH53</f>
        <v>0</v>
      </c>
      <c r="AI53" s="62" t="n">
        <f aca="false">ModeloDatosModificados!AI53-ModeloDatosMinisterio!AI53</f>
        <v>0</v>
      </c>
      <c r="AJ53" s="62" t="n">
        <f aca="false">ModeloDatosModificados!AJ53-ModeloDatosMinisterio!AJ53</f>
        <v>0.00192118648870188</v>
      </c>
      <c r="AK53" s="62" t="n">
        <f aca="false">ModeloDatosModificados!AK53-ModeloDatosMinisterio!AK53</f>
        <v>0</v>
      </c>
      <c r="AL53" s="62" t="n">
        <f aca="false">ModeloDatosModificados!AL53-ModeloDatosMinisterio!AL53</f>
        <v>0</v>
      </c>
      <c r="AM53" s="62" t="n">
        <f aca="false">ModeloDatosModificados!AM53-ModeloDatosMinisterio!AM53</f>
        <v>0.000480296622175469</v>
      </c>
      <c r="AO53" s="54" t="n">
        <f aca="false">ModeloDatosModificados!AO53-ModeloDatosMinisterio!AO53</f>
        <v>-2.60887802988E-007</v>
      </c>
      <c r="AP53" s="53" t="n">
        <f aca="false">ModeloDatosModificados!AP53-ModeloDatosMinisterio!AP53</f>
        <v>-3.12860201417425</v>
      </c>
      <c r="AQ53" s="54" t="n">
        <f aca="false">ModeloDatosModificados!AQ53-ModeloDatosMinisterio!AQ53</f>
        <v>-4.28613563609875E-006</v>
      </c>
      <c r="AR53" s="53" t="n">
        <f aca="false">ModeloDatosModificados!AR53-ModeloDatosMinisterio!AR53</f>
        <v>-51.399921462551</v>
      </c>
      <c r="AS53" s="54" t="n">
        <f aca="false">ModeloDatosModificados!AS53-ModeloDatosMinisterio!AS53</f>
        <v>-8.4119882332867E-006</v>
      </c>
      <c r="AT53" s="53" t="n">
        <f aca="false">ModeloDatosModificados!AT53-ModeloDatosMinisterio!AT53</f>
        <v>-100.877706923988</v>
      </c>
      <c r="AU53" s="54" t="n">
        <f aca="false">ModeloDatosModificados!AU53-ModeloDatosMinisterio!AU53</f>
        <v>0.000147495610929246</v>
      </c>
      <c r="AV53" s="53" t="n">
        <f aca="false">ModeloDatosModificados!AV53-ModeloDatosMinisterio!AV53</f>
        <v>1768.78742566658</v>
      </c>
      <c r="AW53" s="54" t="n">
        <f aca="false">ModeloDatosModificados!AW53-ModeloDatosMinisterio!AW53</f>
        <v>-1.36034016448711E-005</v>
      </c>
      <c r="AX53" s="53" t="n">
        <f aca="false">ModeloDatosModificados!AX53-ModeloDatosMinisterio!AX53</f>
        <v>-163.133842587937</v>
      </c>
    </row>
    <row r="54" customFormat="false" ht="13.8" hidden="false" customHeight="false" outlineLevel="0" collapsed="false">
      <c r="A54" s="60" t="s">
        <v>26</v>
      </c>
      <c r="B54" s="53" t="n">
        <f aca="false">ModeloDatosModificados!B54-ModeloDatosMinisterio!B54</f>
        <v>0</v>
      </c>
      <c r="C54" s="53" t="n">
        <f aca="false">ModeloDatosModificados!C54-ModeloDatosMinisterio!C54</f>
        <v>0</v>
      </c>
      <c r="D54" s="53" t="n">
        <f aca="false">ModeloDatosModificados!D54-ModeloDatosMinisterio!D54</f>
        <v>0</v>
      </c>
      <c r="E54" s="53" t="n">
        <f aca="false">ModeloDatosModificados!E54-ModeloDatosMinisterio!E54</f>
        <v>0</v>
      </c>
      <c r="F54" s="53" t="n">
        <f aca="false">ModeloDatosModificados!F54-ModeloDatosMinisterio!F54</f>
        <v>0</v>
      </c>
      <c r="G54" s="53" t="n">
        <f aca="false">ModeloDatosModificados!G54-ModeloDatosMinisterio!G54</f>
        <v>0</v>
      </c>
      <c r="H54" s="53" t="n">
        <f aca="false">ModeloDatosModificados!H54-ModeloDatosMinisterio!H54</f>
        <v>0</v>
      </c>
      <c r="I54" s="54" t="n">
        <f aca="false">ModeloDatosModificados!I54-ModeloDatosMinisterio!I54</f>
        <v>-3.39852094288356E-005</v>
      </c>
      <c r="J54" s="53" t="n">
        <f aca="false">ModeloDatosModificados!J54-ModeloDatosMinisterio!J54</f>
        <v>-408</v>
      </c>
      <c r="K54" s="54" t="n">
        <f aca="false">ModeloDatosModificados!K54-ModeloDatosMinisterio!K54</f>
        <v>-3.39852094287732E-005</v>
      </c>
      <c r="L54" s="53" t="n">
        <f aca="false">ModeloDatosModificados!L54-ModeloDatosMinisterio!L54</f>
        <v>-408</v>
      </c>
      <c r="M54" s="54" t="n">
        <f aca="false">ModeloDatosModificados!M54-ModeloDatosMinisterio!M54</f>
        <v>0</v>
      </c>
      <c r="N54" s="53" t="n">
        <f aca="false">ModeloDatosModificados!N54-ModeloDatosMinisterio!N54</f>
        <v>0</v>
      </c>
      <c r="O54" s="53" t="n">
        <f aca="false">ModeloDatosModificados!O54-ModeloDatosMinisterio!O54</f>
        <v>0</v>
      </c>
      <c r="P54" s="53" t="n">
        <f aca="false">ModeloDatosModificados!P54-ModeloDatosMinisterio!P54</f>
        <v>-408</v>
      </c>
      <c r="Q54" s="53" t="n">
        <f aca="false">ModeloDatosModificados!Q54-ModeloDatosMinisterio!Q54</f>
        <v>-408</v>
      </c>
      <c r="S54" s="53" t="n">
        <f aca="false">ModeloDatosModificados!S54-ModeloDatosMinisterio!S54</f>
        <v>0</v>
      </c>
      <c r="T54" s="53" t="n">
        <f aca="false">ModeloDatosModificados!T54-ModeloDatosMinisterio!T54</f>
        <v>0</v>
      </c>
      <c r="U54" s="53" t="n">
        <f aca="false">ModeloDatosModificados!U54-ModeloDatosMinisterio!U54</f>
        <v>0</v>
      </c>
      <c r="V54" s="53" t="n">
        <f aca="false">ModeloDatosModificados!V54-ModeloDatosMinisterio!V54</f>
        <v>0</v>
      </c>
      <c r="W54" s="53" t="n">
        <f aca="false">ModeloDatosModificados!W54-ModeloDatosMinisterio!W54</f>
        <v>0</v>
      </c>
      <c r="X54" s="53" t="n">
        <f aca="false">ModeloDatosModificados!X54-ModeloDatosMinisterio!X54</f>
        <v>0</v>
      </c>
      <c r="Y54" s="53" t="n">
        <f aca="false">ModeloDatosModificados!Y54-ModeloDatosMinisterio!Y54</f>
        <v>0</v>
      </c>
      <c r="Z54" s="53" t="n">
        <f aca="false">ModeloDatosModificados!Z54-ModeloDatosMinisterio!Z54</f>
        <v>0</v>
      </c>
      <c r="AC54" s="61" t="n">
        <f aca="false">ModeloDatosModificados!AC54-ModeloDatosMinisterio!AC54</f>
        <v>0</v>
      </c>
      <c r="AD54" s="62" t="n">
        <f aca="false">ModeloDatosModificados!AD54-ModeloDatosMinisterio!AD54</f>
        <v>0</v>
      </c>
      <c r="AE54" s="63" t="n">
        <f aca="false">ModeloDatosModificados!AE54-ModeloDatosMinisterio!AE54</f>
        <v>0</v>
      </c>
      <c r="AF54" s="62" t="n">
        <f aca="false">ModeloDatosModificados!AF54-ModeloDatosMinisterio!AF54</f>
        <v>0</v>
      </c>
      <c r="AG54" s="62" t="n">
        <f aca="false">ModeloDatosModificados!AG54-ModeloDatosMinisterio!AG54</f>
        <v>0</v>
      </c>
      <c r="AH54" s="62" t="n">
        <f aca="false">ModeloDatosModificados!AH54-ModeloDatosMinisterio!AH54</f>
        <v>0</v>
      </c>
      <c r="AI54" s="62" t="n">
        <f aca="false">ModeloDatosModificados!AI54-ModeloDatosMinisterio!AI54</f>
        <v>0</v>
      </c>
      <c r="AJ54" s="62" t="n">
        <f aca="false">ModeloDatosModificados!AJ54-ModeloDatosMinisterio!AJ54</f>
        <v>-0.000191419189602637</v>
      </c>
      <c r="AK54" s="62" t="n">
        <f aca="false">ModeloDatosModificados!AK54-ModeloDatosMinisterio!AK54</f>
        <v>0</v>
      </c>
      <c r="AL54" s="62" t="n">
        <f aca="false">ModeloDatosModificados!AL54-ModeloDatosMinisterio!AL54</f>
        <v>0</v>
      </c>
      <c r="AM54" s="62" t="n">
        <f aca="false">ModeloDatosModificados!AM54-ModeloDatosMinisterio!AM54</f>
        <v>-4.78547974006593E-005</v>
      </c>
      <c r="AO54" s="54" t="n">
        <f aca="false">ModeloDatosModificados!AO54-ModeloDatosMinisterio!AO54</f>
        <v>-8.55092168450245E-008</v>
      </c>
      <c r="AP54" s="53" t="n">
        <f aca="false">ModeloDatosModificados!AP54-ModeloDatosMinisterio!AP54</f>
        <v>-1.02543815765921</v>
      </c>
      <c r="AQ54" s="54" t="n">
        <f aca="false">ModeloDatosModificados!AQ54-ModeloDatosMinisterio!AQ54</f>
        <v>-4.38500493538975E-006</v>
      </c>
      <c r="AR54" s="53" t="n">
        <f aca="false">ModeloDatosModificados!AR54-ModeloDatosMinisterio!AR54</f>
        <v>-52.585575545847</v>
      </c>
      <c r="AS54" s="54" t="n">
        <f aca="false">ModeloDatosModificados!AS54-ModeloDatosMinisterio!AS54</f>
        <v>-6.52235007240955E-007</v>
      </c>
      <c r="AT54" s="53" t="n">
        <f aca="false">ModeloDatosModificados!AT54-ModeloDatosMinisterio!AT54</f>
        <v>-7.82169091079413</v>
      </c>
      <c r="AU54" s="54" t="n">
        <f aca="false">ModeloDatosModificados!AU54-ModeloDatosMinisterio!AU54</f>
        <v>-2.08140949490634E-005</v>
      </c>
      <c r="AV54" s="53" t="n">
        <f aca="false">ModeloDatosModificados!AV54-ModeloDatosMinisterio!AV54</f>
        <v>-249.605457346101</v>
      </c>
      <c r="AW54" s="54" t="n">
        <f aca="false">ModeloDatosModificados!AW54-ModeloDatosMinisterio!AW54</f>
        <v>-8.04836532029493E-006</v>
      </c>
      <c r="AX54" s="53" t="n">
        <f aca="false">ModeloDatosModificados!AX54-ModeloDatosMinisterio!AX54</f>
        <v>-96.517091498652</v>
      </c>
    </row>
    <row r="55" customFormat="false" ht="13.8" hidden="false" customHeight="false" outlineLevel="0" collapsed="false">
      <c r="A55" s="60" t="s">
        <v>27</v>
      </c>
      <c r="B55" s="53" t="n">
        <f aca="false">ModeloDatosModificados!B55-ModeloDatosMinisterio!B55</f>
        <v>0</v>
      </c>
      <c r="C55" s="53" t="n">
        <f aca="false">ModeloDatosModificados!C55-ModeloDatosMinisterio!C55</f>
        <v>0</v>
      </c>
      <c r="D55" s="53" t="n">
        <f aca="false">ModeloDatosModificados!D55-ModeloDatosMinisterio!D55</f>
        <v>0</v>
      </c>
      <c r="E55" s="53" t="n">
        <f aca="false">ModeloDatosModificados!E55-ModeloDatosMinisterio!E55</f>
        <v>0</v>
      </c>
      <c r="F55" s="53" t="n">
        <f aca="false">ModeloDatosModificados!F55-ModeloDatosMinisterio!F55</f>
        <v>0</v>
      </c>
      <c r="G55" s="53" t="n">
        <f aca="false">ModeloDatosModificados!G55-ModeloDatosMinisterio!G55</f>
        <v>0</v>
      </c>
      <c r="H55" s="53" t="n">
        <f aca="false">ModeloDatosModificados!H55-ModeloDatosMinisterio!H55</f>
        <v>0</v>
      </c>
      <c r="I55" s="54" t="n">
        <f aca="false">ModeloDatosModificados!I55-ModeloDatosMinisterio!I55</f>
        <v>-8.14236799855858E-005</v>
      </c>
      <c r="J55" s="53" t="n">
        <f aca="false">ModeloDatosModificados!J55-ModeloDatosMinisterio!J55</f>
        <v>-976</v>
      </c>
      <c r="K55" s="54" t="n">
        <f aca="false">ModeloDatosModificados!K55-ModeloDatosMinisterio!K55</f>
        <v>-8.14236799855858E-005</v>
      </c>
      <c r="L55" s="53" t="n">
        <f aca="false">ModeloDatosModificados!L55-ModeloDatosMinisterio!L55</f>
        <v>-976</v>
      </c>
      <c r="M55" s="54" t="n">
        <f aca="false">ModeloDatosModificados!M55-ModeloDatosMinisterio!M55</f>
        <v>0</v>
      </c>
      <c r="N55" s="53" t="n">
        <f aca="false">ModeloDatosModificados!N55-ModeloDatosMinisterio!N55</f>
        <v>0</v>
      </c>
      <c r="O55" s="53" t="n">
        <f aca="false">ModeloDatosModificados!O55-ModeloDatosMinisterio!O55</f>
        <v>0</v>
      </c>
      <c r="P55" s="53" t="n">
        <f aca="false">ModeloDatosModificados!P55-ModeloDatosMinisterio!P55</f>
        <v>-976</v>
      </c>
      <c r="Q55" s="53" t="n">
        <f aca="false">ModeloDatosModificados!Q55-ModeloDatosMinisterio!Q55</f>
        <v>-976</v>
      </c>
      <c r="S55" s="53" t="n">
        <f aca="false">ModeloDatosModificados!S55-ModeloDatosMinisterio!S55</f>
        <v>0</v>
      </c>
      <c r="T55" s="53" t="n">
        <f aca="false">ModeloDatosModificados!T55-ModeloDatosMinisterio!T55</f>
        <v>0</v>
      </c>
      <c r="U55" s="53" t="n">
        <f aca="false">ModeloDatosModificados!U55-ModeloDatosMinisterio!U55</f>
        <v>0</v>
      </c>
      <c r="V55" s="53" t="n">
        <f aca="false">ModeloDatosModificados!V55-ModeloDatosMinisterio!V55</f>
        <v>0</v>
      </c>
      <c r="W55" s="53" t="n">
        <f aca="false">ModeloDatosModificados!W55-ModeloDatosMinisterio!W55</f>
        <v>0</v>
      </c>
      <c r="X55" s="53" t="n">
        <f aca="false">ModeloDatosModificados!X55-ModeloDatosMinisterio!X55</f>
        <v>0</v>
      </c>
      <c r="Y55" s="53" t="n">
        <f aca="false">ModeloDatosModificados!Y55-ModeloDatosMinisterio!Y55</f>
        <v>0</v>
      </c>
      <c r="Z55" s="53" t="n">
        <f aca="false">ModeloDatosModificados!Z55-ModeloDatosMinisterio!Z55</f>
        <v>0</v>
      </c>
      <c r="AC55" s="61" t="n">
        <f aca="false">ModeloDatosModificados!AC55-ModeloDatosMinisterio!AC55</f>
        <v>0</v>
      </c>
      <c r="AD55" s="62" t="n">
        <f aca="false">ModeloDatosModificados!AD55-ModeloDatosMinisterio!AD55</f>
        <v>0</v>
      </c>
      <c r="AE55" s="63" t="n">
        <f aca="false">ModeloDatosModificados!AE55-ModeloDatosMinisterio!AE55</f>
        <v>0</v>
      </c>
      <c r="AF55" s="62" t="n">
        <f aca="false">ModeloDatosModificados!AF55-ModeloDatosMinisterio!AF55</f>
        <v>0</v>
      </c>
      <c r="AG55" s="62" t="n">
        <f aca="false">ModeloDatosModificados!AG55-ModeloDatosMinisterio!AG55</f>
        <v>0</v>
      </c>
      <c r="AH55" s="62" t="n">
        <f aca="false">ModeloDatosModificados!AH55-ModeloDatosMinisterio!AH55</f>
        <v>0</v>
      </c>
      <c r="AI55" s="62" t="n">
        <f aca="false">ModeloDatosModificados!AI55-ModeloDatosMinisterio!AI55</f>
        <v>0</v>
      </c>
      <c r="AJ55" s="62" t="n">
        <f aca="false">ModeloDatosModificados!AJ55-ModeloDatosMinisterio!AJ55</f>
        <v>-0.000900149595642136</v>
      </c>
      <c r="AK55" s="62" t="n">
        <f aca="false">ModeloDatosModificados!AK55-ModeloDatosMinisterio!AK55</f>
        <v>0</v>
      </c>
      <c r="AL55" s="62" t="n">
        <f aca="false">ModeloDatosModificados!AL55-ModeloDatosMinisterio!AL55</f>
        <v>0</v>
      </c>
      <c r="AM55" s="62" t="n">
        <f aca="false">ModeloDatosModificados!AM55-ModeloDatosMinisterio!AM55</f>
        <v>-0.000225037398910527</v>
      </c>
      <c r="AO55" s="54" t="n">
        <f aca="false">ModeloDatosModificados!AO55-ModeloDatosMinisterio!AO55</f>
        <v>-2.76244410215057E-007</v>
      </c>
      <c r="AP55" s="53" t="n">
        <f aca="false">ModeloDatosModificados!AP55-ModeloDatosMinisterio!AP55</f>
        <v>-3.31276053653892</v>
      </c>
      <c r="AQ55" s="54" t="n">
        <f aca="false">ModeloDatosModificados!AQ55-ModeloDatosMinisterio!AQ55</f>
        <v>-1.07820951551242E-006</v>
      </c>
      <c r="AR55" s="53" t="n">
        <f aca="false">ModeloDatosModificados!AR55-ModeloDatosMinisterio!AR55</f>
        <v>-12.9300351465208</v>
      </c>
      <c r="AS55" s="54" t="n">
        <f aca="false">ModeloDatosModificados!AS55-ModeloDatosMinisterio!AS55</f>
        <v>-7.10859378847718E-007</v>
      </c>
      <c r="AT55" s="53" t="n">
        <f aca="false">ModeloDatosModificados!AT55-ModeloDatosMinisterio!AT55</f>
        <v>-8.52472234801462</v>
      </c>
      <c r="AU55" s="54" t="n">
        <f aca="false">ModeloDatosModificados!AU55-ModeloDatosMinisterio!AU55</f>
        <v>-7.6465095741913E-005</v>
      </c>
      <c r="AV55" s="53" t="n">
        <f aca="false">ModeloDatosModificados!AV55-ModeloDatosMinisterio!AV55</f>
        <v>-916.979827390038</v>
      </c>
      <c r="AW55" s="54" t="n">
        <f aca="false">ModeloDatosModificados!AW55-ModeloDatosMinisterio!AW55</f>
        <v>-2.89327093909268E-006</v>
      </c>
      <c r="AX55" s="53" t="n">
        <f aca="false">ModeloDatosModificados!AX55-ModeloDatosMinisterio!AX55</f>
        <v>-34.696498586447</v>
      </c>
    </row>
    <row r="56" customFormat="false" ht="13.8" hidden="false" customHeight="false" outlineLevel="0" collapsed="false">
      <c r="A56" s="60" t="s">
        <v>28</v>
      </c>
      <c r="B56" s="53" t="n">
        <f aca="false">ModeloDatosModificados!B56-ModeloDatosMinisterio!B56</f>
        <v>0</v>
      </c>
      <c r="C56" s="53" t="n">
        <f aca="false">ModeloDatosModificados!C56-ModeloDatosMinisterio!C56</f>
        <v>0</v>
      </c>
      <c r="D56" s="53" t="n">
        <f aca="false">ModeloDatosModificados!D56-ModeloDatosMinisterio!D56</f>
        <v>0</v>
      </c>
      <c r="E56" s="53" t="n">
        <f aca="false">ModeloDatosModificados!E56-ModeloDatosMinisterio!E56</f>
        <v>0</v>
      </c>
      <c r="F56" s="53" t="n">
        <f aca="false">ModeloDatosModificados!F56-ModeloDatosMinisterio!F56</f>
        <v>0</v>
      </c>
      <c r="G56" s="53" t="n">
        <f aca="false">ModeloDatosModificados!G56-ModeloDatosMinisterio!G56</f>
        <v>0</v>
      </c>
      <c r="H56" s="53" t="n">
        <f aca="false">ModeloDatosModificados!H56-ModeloDatosMinisterio!H56</f>
        <v>0</v>
      </c>
      <c r="I56" s="54" t="n">
        <f aca="false">ModeloDatosModificados!I56-ModeloDatosMinisterio!I56</f>
        <v>-8.06046931968174E-005</v>
      </c>
      <c r="J56" s="53" t="n">
        <f aca="false">ModeloDatosModificados!J56-ModeloDatosMinisterio!J56</f>
        <v>-967</v>
      </c>
      <c r="K56" s="54" t="n">
        <f aca="false">ModeloDatosModificados!K56-ModeloDatosMinisterio!K56</f>
        <v>-8.06046931967341E-005</v>
      </c>
      <c r="L56" s="53" t="n">
        <f aca="false">ModeloDatosModificados!L56-ModeloDatosMinisterio!L56</f>
        <v>-967</v>
      </c>
      <c r="M56" s="54" t="n">
        <f aca="false">ModeloDatosModificados!M56-ModeloDatosMinisterio!M56</f>
        <v>0</v>
      </c>
      <c r="N56" s="53" t="n">
        <f aca="false">ModeloDatosModificados!N56-ModeloDatosMinisterio!N56</f>
        <v>0</v>
      </c>
      <c r="O56" s="53" t="n">
        <f aca="false">ModeloDatosModificados!O56-ModeloDatosMinisterio!O56</f>
        <v>0</v>
      </c>
      <c r="P56" s="53" t="n">
        <f aca="false">ModeloDatosModificados!P56-ModeloDatosMinisterio!P56</f>
        <v>-967</v>
      </c>
      <c r="Q56" s="53" t="n">
        <f aca="false">ModeloDatosModificados!Q56-ModeloDatosMinisterio!Q56</f>
        <v>-967</v>
      </c>
      <c r="S56" s="53" t="n">
        <f aca="false">ModeloDatosModificados!S56-ModeloDatosMinisterio!S56</f>
        <v>0</v>
      </c>
      <c r="T56" s="53" t="n">
        <f aca="false">ModeloDatosModificados!T56-ModeloDatosMinisterio!T56</f>
        <v>0</v>
      </c>
      <c r="U56" s="53" t="n">
        <f aca="false">ModeloDatosModificados!U56-ModeloDatosMinisterio!U56</f>
        <v>0</v>
      </c>
      <c r="V56" s="53" t="n">
        <f aca="false">ModeloDatosModificados!V56-ModeloDatosMinisterio!V56</f>
        <v>0</v>
      </c>
      <c r="W56" s="53" t="n">
        <f aca="false">ModeloDatosModificados!W56-ModeloDatosMinisterio!W56</f>
        <v>0</v>
      </c>
      <c r="X56" s="53" t="n">
        <f aca="false">ModeloDatosModificados!X56-ModeloDatosMinisterio!X56</f>
        <v>0</v>
      </c>
      <c r="Y56" s="53" t="n">
        <f aca="false">ModeloDatosModificados!Y56-ModeloDatosMinisterio!Y56</f>
        <v>0</v>
      </c>
      <c r="Z56" s="53" t="n">
        <f aca="false">ModeloDatosModificados!Z56-ModeloDatosMinisterio!Z56</f>
        <v>0</v>
      </c>
      <c r="AC56" s="61" t="n">
        <f aca="false">ModeloDatosModificados!AC56-ModeloDatosMinisterio!AC56</f>
        <v>0</v>
      </c>
      <c r="AD56" s="62" t="n">
        <f aca="false">ModeloDatosModificados!AD56-ModeloDatosMinisterio!AD56</f>
        <v>0</v>
      </c>
      <c r="AE56" s="63" t="n">
        <f aca="false">ModeloDatosModificados!AE56-ModeloDatosMinisterio!AE56</f>
        <v>0</v>
      </c>
      <c r="AF56" s="62" t="n">
        <f aca="false">ModeloDatosModificados!AF56-ModeloDatosMinisterio!AF56</f>
        <v>0</v>
      </c>
      <c r="AG56" s="62" t="n">
        <f aca="false">ModeloDatosModificados!AG56-ModeloDatosMinisterio!AG56</f>
        <v>0</v>
      </c>
      <c r="AH56" s="62" t="n">
        <f aca="false">ModeloDatosModificados!AH56-ModeloDatosMinisterio!AH56</f>
        <v>0</v>
      </c>
      <c r="AI56" s="62" t="n">
        <f aca="false">ModeloDatosModificados!AI56-ModeloDatosMinisterio!AI56</f>
        <v>0</v>
      </c>
      <c r="AJ56" s="62" t="n">
        <f aca="false">ModeloDatosModificados!AJ56-ModeloDatosMinisterio!AJ56</f>
        <v>-0.000836484035676918</v>
      </c>
      <c r="AK56" s="62" t="n">
        <f aca="false">ModeloDatosModificados!AK56-ModeloDatosMinisterio!AK56</f>
        <v>0</v>
      </c>
      <c r="AL56" s="62" t="n">
        <f aca="false">ModeloDatosModificados!AL56-ModeloDatosMinisterio!AL56</f>
        <v>0</v>
      </c>
      <c r="AM56" s="62" t="n">
        <f aca="false">ModeloDatosModificados!AM56-ModeloDatosMinisterio!AM56</f>
        <v>-0.000209121008919233</v>
      </c>
      <c r="AO56" s="54" t="n">
        <f aca="false">ModeloDatosModificados!AO56-ModeloDatosMinisterio!AO56</f>
        <v>-8.13591497929149E-008</v>
      </c>
      <c r="AP56" s="53" t="n">
        <f aca="false">ModeloDatosModificados!AP56-ModeloDatosMinisterio!AP56</f>
        <v>-0.975669989160906</v>
      </c>
      <c r="AQ56" s="54" t="n">
        <f aca="false">ModeloDatosModificados!AQ56-ModeloDatosMinisterio!AQ56</f>
        <v>-8.09826756223865E-007</v>
      </c>
      <c r="AR56" s="53" t="n">
        <f aca="false">ModeloDatosModificados!AR56-ModeloDatosMinisterio!AR56</f>
        <v>-9.71155259707666</v>
      </c>
      <c r="AS56" s="54" t="n">
        <f aca="false">ModeloDatosModificados!AS56-ModeloDatosMinisterio!AS56</f>
        <v>-2.7633619352832E-006</v>
      </c>
      <c r="AT56" s="53" t="n">
        <f aca="false">ModeloDatosModificados!AT56-ModeloDatosMinisterio!AT56</f>
        <v>-33.138612145136</v>
      </c>
      <c r="AU56" s="54" t="n">
        <f aca="false">ModeloDatosModificados!AU56-ModeloDatosMinisterio!AU56</f>
        <v>-7.15714322065478E-005</v>
      </c>
      <c r="AV56" s="53" t="n">
        <f aca="false">ModeloDatosModificados!AV56-ModeloDatosMinisterio!AV56</f>
        <v>-858.294348735712</v>
      </c>
      <c r="AW56" s="54" t="n">
        <f aca="false">ModeloDatosModificados!AW56-ModeloDatosMinisterio!AW56</f>
        <v>-5.3787131489777E-006</v>
      </c>
      <c r="AX56" s="53" t="n">
        <f aca="false">ModeloDatosModificados!AX56-ModeloDatosMinisterio!AX56</f>
        <v>-64.5022595875198</v>
      </c>
    </row>
    <row r="57" customFormat="false" ht="13.8" hidden="false" customHeight="false" outlineLevel="0" collapsed="false">
      <c r="A57" s="60" t="s">
        <v>29</v>
      </c>
      <c r="B57" s="53" t="n">
        <f aca="false">ModeloDatosModificados!B57-ModeloDatosMinisterio!B57</f>
        <v>0</v>
      </c>
      <c r="C57" s="53" t="n">
        <f aca="false">ModeloDatosModificados!C57-ModeloDatosMinisterio!C57</f>
        <v>0</v>
      </c>
      <c r="D57" s="53" t="n">
        <f aca="false">ModeloDatosModificados!D57-ModeloDatosMinisterio!D57</f>
        <v>0</v>
      </c>
      <c r="E57" s="53" t="n">
        <f aca="false">ModeloDatosModificados!E57-ModeloDatosMinisterio!E57</f>
        <v>0</v>
      </c>
      <c r="F57" s="53" t="n">
        <f aca="false">ModeloDatosModificados!F57-ModeloDatosMinisterio!F57</f>
        <v>0</v>
      </c>
      <c r="G57" s="53" t="n">
        <f aca="false">ModeloDatosModificados!G57-ModeloDatosMinisterio!G57</f>
        <v>0</v>
      </c>
      <c r="H57" s="53" t="n">
        <f aca="false">ModeloDatosModificados!H57-ModeloDatosMinisterio!H57</f>
        <v>0</v>
      </c>
      <c r="I57" s="54" t="n">
        <f aca="false">ModeloDatosModificados!I57-ModeloDatosMinisterio!I57</f>
        <v>-7.97261451646603E-005</v>
      </c>
      <c r="J57" s="53" t="n">
        <f aca="false">ModeloDatosModificados!J57-ModeloDatosMinisterio!J57</f>
        <v>-956</v>
      </c>
      <c r="K57" s="54" t="n">
        <f aca="false">ModeloDatosModificados!K57-ModeloDatosMinisterio!K57</f>
        <v>-7.97261451646776E-005</v>
      </c>
      <c r="L57" s="53" t="n">
        <f aca="false">ModeloDatosModificados!L57-ModeloDatosMinisterio!L57</f>
        <v>-956</v>
      </c>
      <c r="M57" s="54" t="n">
        <f aca="false">ModeloDatosModificados!M57-ModeloDatosMinisterio!M57</f>
        <v>0</v>
      </c>
      <c r="N57" s="53" t="n">
        <f aca="false">ModeloDatosModificados!N57-ModeloDatosMinisterio!N57</f>
        <v>0</v>
      </c>
      <c r="O57" s="53" t="n">
        <f aca="false">ModeloDatosModificados!O57-ModeloDatosMinisterio!O57</f>
        <v>0</v>
      </c>
      <c r="P57" s="53" t="n">
        <f aca="false">ModeloDatosModificados!P57-ModeloDatosMinisterio!P57</f>
        <v>-956</v>
      </c>
      <c r="Q57" s="53" t="n">
        <f aca="false">ModeloDatosModificados!Q57-ModeloDatosMinisterio!Q57</f>
        <v>-956</v>
      </c>
      <c r="S57" s="53" t="n">
        <f aca="false">ModeloDatosModificados!S57-ModeloDatosMinisterio!S57</f>
        <v>0</v>
      </c>
      <c r="T57" s="53" t="n">
        <f aca="false">ModeloDatosModificados!T57-ModeloDatosMinisterio!T57</f>
        <v>0</v>
      </c>
      <c r="U57" s="53" t="n">
        <f aca="false">ModeloDatosModificados!U57-ModeloDatosMinisterio!U57</f>
        <v>0</v>
      </c>
      <c r="V57" s="53" t="n">
        <f aca="false">ModeloDatosModificados!V57-ModeloDatosMinisterio!V57</f>
        <v>0</v>
      </c>
      <c r="W57" s="53" t="n">
        <f aca="false">ModeloDatosModificados!W57-ModeloDatosMinisterio!W57</f>
        <v>0</v>
      </c>
      <c r="X57" s="53" t="n">
        <f aca="false">ModeloDatosModificados!X57-ModeloDatosMinisterio!X57</f>
        <v>0</v>
      </c>
      <c r="Y57" s="53" t="n">
        <f aca="false">ModeloDatosModificados!Y57-ModeloDatosMinisterio!Y57</f>
        <v>0</v>
      </c>
      <c r="Z57" s="53" t="n">
        <f aca="false">ModeloDatosModificados!Z57-ModeloDatosMinisterio!Z57</f>
        <v>0</v>
      </c>
      <c r="AC57" s="61" t="n">
        <f aca="false">ModeloDatosModificados!AC57-ModeloDatosMinisterio!AC57</f>
        <v>0</v>
      </c>
      <c r="AD57" s="62" t="n">
        <f aca="false">ModeloDatosModificados!AD57-ModeloDatosMinisterio!AD57</f>
        <v>0</v>
      </c>
      <c r="AE57" s="63" t="n">
        <f aca="false">ModeloDatosModificados!AE57-ModeloDatosMinisterio!AE57</f>
        <v>0</v>
      </c>
      <c r="AF57" s="62" t="n">
        <f aca="false">ModeloDatosModificados!AF57-ModeloDatosMinisterio!AF57</f>
        <v>0</v>
      </c>
      <c r="AG57" s="62" t="n">
        <f aca="false">ModeloDatosModificados!AG57-ModeloDatosMinisterio!AG57</f>
        <v>0</v>
      </c>
      <c r="AH57" s="62" t="n">
        <f aca="false">ModeloDatosModificados!AH57-ModeloDatosMinisterio!AH57</f>
        <v>0</v>
      </c>
      <c r="AI57" s="62" t="n">
        <f aca="false">ModeloDatosModificados!AI57-ModeloDatosMinisterio!AI57</f>
        <v>0</v>
      </c>
      <c r="AJ57" s="62" t="n">
        <f aca="false">ModeloDatosModificados!AJ57-ModeloDatosMinisterio!AJ57</f>
        <v>-0.000892105904945636</v>
      </c>
      <c r="AK57" s="62" t="n">
        <f aca="false">ModeloDatosModificados!AK57-ModeloDatosMinisterio!AK57</f>
        <v>0</v>
      </c>
      <c r="AL57" s="62" t="n">
        <f aca="false">ModeloDatosModificados!AL57-ModeloDatosMinisterio!AL57</f>
        <v>0</v>
      </c>
      <c r="AM57" s="62" t="n">
        <f aca="false">ModeloDatosModificados!AM57-ModeloDatosMinisterio!AM57</f>
        <v>-0.000223026476236406</v>
      </c>
      <c r="AO57" s="54" t="n">
        <f aca="false">ModeloDatosModificados!AO57-ModeloDatosMinisterio!AO57</f>
        <v>-9.31106782873364E-008</v>
      </c>
      <c r="AP57" s="53" t="n">
        <f aca="false">ModeloDatosModificados!AP57-ModeloDatosMinisterio!AP57</f>
        <v>-1.11659591707439</v>
      </c>
      <c r="AQ57" s="54" t="n">
        <f aca="false">ModeloDatosModificados!AQ57-ModeloDatosMinisterio!AQ57</f>
        <v>-1.15467870024462E-006</v>
      </c>
      <c r="AR57" s="53" t="n">
        <f aca="false">ModeloDatosModificados!AR57-ModeloDatosMinisterio!AR57</f>
        <v>-13.8470640096421</v>
      </c>
      <c r="AS57" s="54" t="n">
        <f aca="false">ModeloDatosModificados!AS57-ModeloDatosMinisterio!AS57</f>
        <v>-3.41754649266094E-007</v>
      </c>
      <c r="AT57" s="53" t="n">
        <f aca="false">ModeloDatosModificados!AT57-ModeloDatosMinisterio!AT57</f>
        <v>-4.0983682326314</v>
      </c>
      <c r="AU57" s="54" t="n">
        <f aca="false">ModeloDatosModificados!AU57-ModeloDatosMinisterio!AU57</f>
        <v>-7.4047671220595E-005</v>
      </c>
      <c r="AV57" s="53" t="n">
        <f aca="false">ModeloDatosModificados!AV57-ModeloDatosMinisterio!AV57</f>
        <v>-887.989743760663</v>
      </c>
      <c r="AW57" s="54" t="n">
        <f aca="false">ModeloDatosModificados!AW57-ModeloDatosMinisterio!AW57</f>
        <v>-4.08892991626657E-006</v>
      </c>
      <c r="AX57" s="53" t="n">
        <f aca="false">ModeloDatosModificados!AX57-ModeloDatosMinisterio!AX57</f>
        <v>-49.0350036503514</v>
      </c>
    </row>
    <row r="58" customFormat="false" ht="13.8" hidden="false" customHeight="false" outlineLevel="0" collapsed="false">
      <c r="A58" s="60" t="s">
        <v>30</v>
      </c>
      <c r="B58" s="53" t="n">
        <f aca="false">ModeloDatosModificados!B58-ModeloDatosMinisterio!B58</f>
        <v>0</v>
      </c>
      <c r="C58" s="53" t="n">
        <f aca="false">ModeloDatosModificados!C58-ModeloDatosMinisterio!C58</f>
        <v>0</v>
      </c>
      <c r="D58" s="53" t="n">
        <f aca="false">ModeloDatosModificados!D58-ModeloDatosMinisterio!D58</f>
        <v>0</v>
      </c>
      <c r="E58" s="53" t="n">
        <f aca="false">ModeloDatosModificados!E58-ModeloDatosMinisterio!E58</f>
        <v>0</v>
      </c>
      <c r="F58" s="53" t="n">
        <f aca="false">ModeloDatosModificados!F58-ModeloDatosMinisterio!F58</f>
        <v>0</v>
      </c>
      <c r="G58" s="53" t="n">
        <f aca="false">ModeloDatosModificados!G58-ModeloDatosMinisterio!G58</f>
        <v>0</v>
      </c>
      <c r="H58" s="53" t="n">
        <f aca="false">ModeloDatosModificados!H58-ModeloDatosMinisterio!H58</f>
        <v>0</v>
      </c>
      <c r="I58" s="54" t="n">
        <f aca="false">ModeloDatosModificados!I58-ModeloDatosMinisterio!I58</f>
        <v>-8.7077530452763E-005</v>
      </c>
      <c r="J58" s="53" t="n">
        <f aca="false">ModeloDatosModificados!J58-ModeloDatosMinisterio!J58</f>
        <v>-1044</v>
      </c>
      <c r="K58" s="54" t="n">
        <f aca="false">ModeloDatosModificados!K58-ModeloDatosMinisterio!K58</f>
        <v>-8.70775304527317E-005</v>
      </c>
      <c r="L58" s="53" t="n">
        <f aca="false">ModeloDatosModificados!L58-ModeloDatosMinisterio!L58</f>
        <v>-1044</v>
      </c>
      <c r="M58" s="54" t="n">
        <f aca="false">ModeloDatosModificados!M58-ModeloDatosMinisterio!M58</f>
        <v>0</v>
      </c>
      <c r="N58" s="53" t="n">
        <f aca="false">ModeloDatosModificados!N58-ModeloDatosMinisterio!N58</f>
        <v>0</v>
      </c>
      <c r="O58" s="53" t="n">
        <f aca="false">ModeloDatosModificados!O58-ModeloDatosMinisterio!O58</f>
        <v>0</v>
      </c>
      <c r="P58" s="53" t="n">
        <f aca="false">ModeloDatosModificados!P58-ModeloDatosMinisterio!P58</f>
        <v>-1044</v>
      </c>
      <c r="Q58" s="53" t="n">
        <f aca="false">ModeloDatosModificados!Q58-ModeloDatosMinisterio!Q58</f>
        <v>-1044</v>
      </c>
      <c r="S58" s="53" t="n">
        <f aca="false">ModeloDatosModificados!S58-ModeloDatosMinisterio!S58</f>
        <v>0</v>
      </c>
      <c r="T58" s="53" t="n">
        <f aca="false">ModeloDatosModificados!T58-ModeloDatosMinisterio!T58</f>
        <v>0</v>
      </c>
      <c r="U58" s="53" t="n">
        <f aca="false">ModeloDatosModificados!U58-ModeloDatosMinisterio!U58</f>
        <v>0</v>
      </c>
      <c r="V58" s="53" t="n">
        <f aca="false">ModeloDatosModificados!V58-ModeloDatosMinisterio!V58</f>
        <v>0</v>
      </c>
      <c r="W58" s="53" t="n">
        <f aca="false">ModeloDatosModificados!W58-ModeloDatosMinisterio!W58</f>
        <v>0</v>
      </c>
      <c r="X58" s="53" t="n">
        <f aca="false">ModeloDatosModificados!X58-ModeloDatosMinisterio!X58</f>
        <v>0</v>
      </c>
      <c r="Y58" s="53" t="n">
        <f aca="false">ModeloDatosModificados!Y58-ModeloDatosMinisterio!Y58</f>
        <v>0</v>
      </c>
      <c r="Z58" s="53" t="n">
        <f aca="false">ModeloDatosModificados!Z58-ModeloDatosMinisterio!Z58</f>
        <v>0</v>
      </c>
      <c r="AC58" s="61" t="n">
        <f aca="false">ModeloDatosModificados!AC58-ModeloDatosMinisterio!AC58</f>
        <v>0</v>
      </c>
      <c r="AD58" s="62" t="n">
        <f aca="false">ModeloDatosModificados!AD58-ModeloDatosMinisterio!AD58</f>
        <v>0</v>
      </c>
      <c r="AE58" s="63" t="n">
        <f aca="false">ModeloDatosModificados!AE58-ModeloDatosMinisterio!AE58</f>
        <v>0</v>
      </c>
      <c r="AF58" s="62" t="n">
        <f aca="false">ModeloDatosModificados!AF58-ModeloDatosMinisterio!AF58</f>
        <v>0</v>
      </c>
      <c r="AG58" s="62" t="n">
        <f aca="false">ModeloDatosModificados!AG58-ModeloDatosMinisterio!AG58</f>
        <v>0</v>
      </c>
      <c r="AH58" s="62" t="n">
        <f aca="false">ModeloDatosModificados!AH58-ModeloDatosMinisterio!AH58</f>
        <v>0</v>
      </c>
      <c r="AI58" s="62" t="n">
        <f aca="false">ModeloDatosModificados!AI58-ModeloDatosMinisterio!AI58</f>
        <v>0</v>
      </c>
      <c r="AJ58" s="62" t="n">
        <f aca="false">ModeloDatosModificados!AJ58-ModeloDatosMinisterio!AJ58</f>
        <v>-0.000985297660219236</v>
      </c>
      <c r="AK58" s="62" t="n">
        <f aca="false">ModeloDatosModificados!AK58-ModeloDatosMinisterio!AK58</f>
        <v>0</v>
      </c>
      <c r="AL58" s="62" t="n">
        <f aca="false">ModeloDatosModificados!AL58-ModeloDatosMinisterio!AL58</f>
        <v>0</v>
      </c>
      <c r="AM58" s="62" t="n">
        <f aca="false">ModeloDatosModificados!AM58-ModeloDatosMinisterio!AM58</f>
        <v>-0.000246324415054809</v>
      </c>
      <c r="AO58" s="54" t="n">
        <f aca="false">ModeloDatosModificados!AO58-ModeloDatosMinisterio!AO58</f>
        <v>-1.67166431744878E-007</v>
      </c>
      <c r="AP58" s="53" t="n">
        <f aca="false">ModeloDatosModificados!AP58-ModeloDatosMinisterio!AP58</f>
        <v>-2.00468258411911</v>
      </c>
      <c r="AQ58" s="54" t="n">
        <f aca="false">ModeloDatosModificados!AQ58-ModeloDatosMinisterio!AQ58</f>
        <v>-1.20064458912017E-006</v>
      </c>
      <c r="AR58" s="53" t="n">
        <f aca="false">ModeloDatosModificados!AR58-ModeloDatosMinisterio!AR58</f>
        <v>-14.3982932003928</v>
      </c>
      <c r="AS58" s="54" t="n">
        <f aca="false">ModeloDatosModificados!AS58-ModeloDatosMinisterio!AS58</f>
        <v>-1.27015124551334E-006</v>
      </c>
      <c r="AT58" s="53" t="n">
        <f aca="false">ModeloDatosModificados!AT58-ModeloDatosMinisterio!AT58</f>
        <v>-15.2318264767673</v>
      </c>
      <c r="AU58" s="54" t="n">
        <f aca="false">ModeloDatosModificados!AU58-ModeloDatosMinisterio!AU58</f>
        <v>-8.27419226693393E-005</v>
      </c>
      <c r="AV58" s="53" t="n">
        <f aca="false">ModeloDatosModificados!AV58-ModeloDatosMinisterio!AV58</f>
        <v>-992.252389552203</v>
      </c>
      <c r="AW58" s="54" t="n">
        <f aca="false">ModeloDatosModificados!AW58-ModeloDatosMinisterio!AW58</f>
        <v>-1.69764551704275E-006</v>
      </c>
      <c r="AX58" s="53" t="n">
        <f aca="false">ModeloDatosModificados!AX58-ModeloDatosMinisterio!AX58</f>
        <v>-20.3583959201642</v>
      </c>
    </row>
    <row r="59" customFormat="false" ht="13.8" hidden="false" customHeight="false" outlineLevel="0" collapsed="false">
      <c r="A59" s="60" t="s">
        <v>31</v>
      </c>
      <c r="B59" s="53" t="n">
        <f aca="false">ModeloDatosModificados!B59-ModeloDatosMinisterio!B59</f>
        <v>0</v>
      </c>
      <c r="C59" s="53" t="n">
        <f aca="false">ModeloDatosModificados!C59-ModeloDatosMinisterio!C59</f>
        <v>0</v>
      </c>
      <c r="D59" s="53" t="n">
        <f aca="false">ModeloDatosModificados!D59-ModeloDatosMinisterio!D59</f>
        <v>0</v>
      </c>
      <c r="E59" s="53" t="n">
        <f aca="false">ModeloDatosModificados!E59-ModeloDatosMinisterio!E59</f>
        <v>0</v>
      </c>
      <c r="F59" s="53" t="n">
        <f aca="false">ModeloDatosModificados!F59-ModeloDatosMinisterio!F59</f>
        <v>0</v>
      </c>
      <c r="G59" s="53" t="n">
        <f aca="false">ModeloDatosModificados!G59-ModeloDatosMinisterio!G59</f>
        <v>0</v>
      </c>
      <c r="H59" s="53" t="n">
        <f aca="false">ModeloDatosModificados!H59-ModeloDatosMinisterio!H59</f>
        <v>0</v>
      </c>
      <c r="I59" s="54" t="n">
        <f aca="false">ModeloDatosModificados!I59-ModeloDatosMinisterio!I59</f>
        <v>-6.97648686689527E-005</v>
      </c>
      <c r="J59" s="53" t="n">
        <f aca="false">ModeloDatosModificados!J59-ModeloDatosMinisterio!J59</f>
        <v>-837</v>
      </c>
      <c r="K59" s="54" t="n">
        <f aca="false">ModeloDatosModificados!K59-ModeloDatosMinisterio!K59</f>
        <v>-6.97648686689527E-005</v>
      </c>
      <c r="L59" s="53" t="n">
        <f aca="false">ModeloDatosModificados!L59-ModeloDatosMinisterio!L59</f>
        <v>-837</v>
      </c>
      <c r="M59" s="54" t="n">
        <f aca="false">ModeloDatosModificados!M59-ModeloDatosMinisterio!M59</f>
        <v>0</v>
      </c>
      <c r="N59" s="53" t="n">
        <f aca="false">ModeloDatosModificados!N59-ModeloDatosMinisterio!N59</f>
        <v>0</v>
      </c>
      <c r="O59" s="53" t="n">
        <f aca="false">ModeloDatosModificados!O59-ModeloDatosMinisterio!O59</f>
        <v>0</v>
      </c>
      <c r="P59" s="53" t="n">
        <f aca="false">ModeloDatosModificados!P59-ModeloDatosMinisterio!P59</f>
        <v>-837</v>
      </c>
      <c r="Q59" s="53" t="n">
        <f aca="false">ModeloDatosModificados!Q59-ModeloDatosMinisterio!Q59</f>
        <v>-837</v>
      </c>
      <c r="S59" s="53" t="n">
        <f aca="false">ModeloDatosModificados!S59-ModeloDatosMinisterio!S59</f>
        <v>0</v>
      </c>
      <c r="T59" s="53" t="n">
        <f aca="false">ModeloDatosModificados!T59-ModeloDatosMinisterio!T59</f>
        <v>0</v>
      </c>
      <c r="U59" s="53" t="n">
        <f aca="false">ModeloDatosModificados!U59-ModeloDatosMinisterio!U59</f>
        <v>0</v>
      </c>
      <c r="V59" s="53" t="n">
        <f aca="false">ModeloDatosModificados!V59-ModeloDatosMinisterio!V59</f>
        <v>0</v>
      </c>
      <c r="W59" s="53" t="n">
        <f aca="false">ModeloDatosModificados!W59-ModeloDatosMinisterio!W59</f>
        <v>0</v>
      </c>
      <c r="X59" s="53" t="n">
        <f aca="false">ModeloDatosModificados!X59-ModeloDatosMinisterio!X59</f>
        <v>0</v>
      </c>
      <c r="Y59" s="53" t="n">
        <f aca="false">ModeloDatosModificados!Y59-ModeloDatosMinisterio!Y59</f>
        <v>0</v>
      </c>
      <c r="Z59" s="53" t="n">
        <f aca="false">ModeloDatosModificados!Z59-ModeloDatosMinisterio!Z59</f>
        <v>0</v>
      </c>
      <c r="AC59" s="61" t="n">
        <f aca="false">ModeloDatosModificados!AC59-ModeloDatosMinisterio!AC59</f>
        <v>0</v>
      </c>
      <c r="AD59" s="62" t="n">
        <f aca="false">ModeloDatosModificados!AD59-ModeloDatosMinisterio!AD59</f>
        <v>0</v>
      </c>
      <c r="AE59" s="63" t="n">
        <f aca="false">ModeloDatosModificados!AE59-ModeloDatosMinisterio!AE59</f>
        <v>0</v>
      </c>
      <c r="AF59" s="62" t="n">
        <f aca="false">ModeloDatosModificados!AF59-ModeloDatosMinisterio!AF59</f>
        <v>0</v>
      </c>
      <c r="AG59" s="62" t="n">
        <f aca="false">ModeloDatosModificados!AG59-ModeloDatosMinisterio!AG59</f>
        <v>0</v>
      </c>
      <c r="AH59" s="62" t="n">
        <f aca="false">ModeloDatosModificados!AH59-ModeloDatosMinisterio!AH59</f>
        <v>0</v>
      </c>
      <c r="AI59" s="62" t="n">
        <f aca="false">ModeloDatosModificados!AI59-ModeloDatosMinisterio!AI59</f>
        <v>0</v>
      </c>
      <c r="AJ59" s="62" t="n">
        <f aca="false">ModeloDatosModificados!AJ59-ModeloDatosMinisterio!AJ59</f>
        <v>-0.000783840122968196</v>
      </c>
      <c r="AK59" s="62" t="n">
        <f aca="false">ModeloDatosModificados!AK59-ModeloDatosMinisterio!AK59</f>
        <v>0</v>
      </c>
      <c r="AL59" s="62" t="n">
        <f aca="false">ModeloDatosModificados!AL59-ModeloDatosMinisterio!AL59</f>
        <v>0</v>
      </c>
      <c r="AM59" s="62" t="n">
        <f aca="false">ModeloDatosModificados!AM59-ModeloDatosMinisterio!AM59</f>
        <v>-0.00019596003074205</v>
      </c>
      <c r="AO59" s="54" t="n">
        <f aca="false">ModeloDatosModificados!AO59-ModeloDatosMinisterio!AO59</f>
        <v>-2.06301130038647E-008</v>
      </c>
      <c r="AP59" s="53" t="n">
        <f aca="false">ModeloDatosModificados!AP59-ModeloDatosMinisterio!AP59</f>
        <v>-0.247399120837713</v>
      </c>
      <c r="AQ59" s="54" t="n">
        <f aca="false">ModeloDatosModificados!AQ59-ModeloDatosMinisterio!AQ59</f>
        <v>-7.92925204287209E-007</v>
      </c>
      <c r="AR59" s="53" t="n">
        <f aca="false">ModeloDatosModificados!AR59-ModeloDatosMinisterio!AR59</f>
        <v>-9.50886688764149</v>
      </c>
      <c r="AS59" s="54" t="n">
        <f aca="false">ModeloDatosModificados!AS59-ModeloDatosMinisterio!AS59</f>
        <v>-1.18866430969282E-006</v>
      </c>
      <c r="AT59" s="53" t="n">
        <f aca="false">ModeloDatosModificados!AT59-ModeloDatosMinisterio!AT59</f>
        <v>-14.2546240601878</v>
      </c>
      <c r="AU59" s="54" t="n">
        <f aca="false">ModeloDatosModificados!AU59-ModeloDatosMinisterio!AU59</f>
        <v>-6.4891410583317E-005</v>
      </c>
      <c r="AV59" s="53" t="n">
        <f aca="false">ModeloDatosModificados!AV59-ModeloDatosMinisterio!AV59</f>
        <v>-778.186620946977</v>
      </c>
      <c r="AW59" s="54" t="n">
        <f aca="false">ModeloDatosModificados!AW59-ModeloDatosMinisterio!AW59</f>
        <v>-2.87123845865104E-006</v>
      </c>
      <c r="AX59" s="53" t="n">
        <f aca="false">ModeloDatosModificados!AX59-ModeloDatosMinisterio!AX59</f>
        <v>-34.4322820845846</v>
      </c>
    </row>
    <row r="60" customFormat="false" ht="13.8" hidden="false" customHeight="false" outlineLevel="0" collapsed="false">
      <c r="A60" s="60" t="s">
        <v>32</v>
      </c>
      <c r="B60" s="53" t="n">
        <f aca="false">ModeloDatosModificados!B60-ModeloDatosMinisterio!B60</f>
        <v>0</v>
      </c>
      <c r="C60" s="53" t="n">
        <f aca="false">ModeloDatosModificados!C60-ModeloDatosMinisterio!C60</f>
        <v>0</v>
      </c>
      <c r="D60" s="53" t="n">
        <f aca="false">ModeloDatosModificados!D60-ModeloDatosMinisterio!D60</f>
        <v>0</v>
      </c>
      <c r="E60" s="53" t="n">
        <f aca="false">ModeloDatosModificados!E60-ModeloDatosMinisterio!E60</f>
        <v>0</v>
      </c>
      <c r="F60" s="53" t="n">
        <f aca="false">ModeloDatosModificados!F60-ModeloDatosMinisterio!F60</f>
        <v>0</v>
      </c>
      <c r="G60" s="53" t="n">
        <f aca="false">ModeloDatosModificados!G60-ModeloDatosMinisterio!G60</f>
        <v>0</v>
      </c>
      <c r="H60" s="53" t="n">
        <f aca="false">ModeloDatosModificados!H60-ModeloDatosMinisterio!H60</f>
        <v>0</v>
      </c>
      <c r="I60" s="54" t="n">
        <f aca="false">ModeloDatosModificados!I60-ModeloDatosMinisterio!I60</f>
        <v>-6.79775484188801E-005</v>
      </c>
      <c r="J60" s="53" t="n">
        <f aca="false">ModeloDatosModificados!J60-ModeloDatosMinisterio!J60</f>
        <v>-815</v>
      </c>
      <c r="K60" s="54" t="n">
        <f aca="false">ModeloDatosModificados!K60-ModeloDatosMinisterio!K60</f>
        <v>-6.79775484188454E-005</v>
      </c>
      <c r="L60" s="53" t="n">
        <f aca="false">ModeloDatosModificados!L60-ModeloDatosMinisterio!L60</f>
        <v>-815</v>
      </c>
      <c r="M60" s="54" t="n">
        <f aca="false">ModeloDatosModificados!M60-ModeloDatosMinisterio!M60</f>
        <v>0</v>
      </c>
      <c r="N60" s="53" t="n">
        <f aca="false">ModeloDatosModificados!N60-ModeloDatosMinisterio!N60</f>
        <v>0</v>
      </c>
      <c r="O60" s="53" t="n">
        <f aca="false">ModeloDatosModificados!O60-ModeloDatosMinisterio!O60</f>
        <v>0</v>
      </c>
      <c r="P60" s="53" t="n">
        <f aca="false">ModeloDatosModificados!P60-ModeloDatosMinisterio!P60</f>
        <v>-815</v>
      </c>
      <c r="Q60" s="53" t="n">
        <f aca="false">ModeloDatosModificados!Q60-ModeloDatosMinisterio!Q60</f>
        <v>-815</v>
      </c>
      <c r="S60" s="53" t="n">
        <f aca="false">ModeloDatosModificados!S60-ModeloDatosMinisterio!S60</f>
        <v>0</v>
      </c>
      <c r="T60" s="53" t="n">
        <f aca="false">ModeloDatosModificados!T60-ModeloDatosMinisterio!T60</f>
        <v>0</v>
      </c>
      <c r="U60" s="53" t="n">
        <f aca="false">ModeloDatosModificados!U60-ModeloDatosMinisterio!U60</f>
        <v>0</v>
      </c>
      <c r="V60" s="53" t="n">
        <f aca="false">ModeloDatosModificados!V60-ModeloDatosMinisterio!V60</f>
        <v>0</v>
      </c>
      <c r="W60" s="53" t="n">
        <f aca="false">ModeloDatosModificados!W60-ModeloDatosMinisterio!W60</f>
        <v>0</v>
      </c>
      <c r="X60" s="53" t="n">
        <f aca="false">ModeloDatosModificados!X60-ModeloDatosMinisterio!X60</f>
        <v>0</v>
      </c>
      <c r="Y60" s="53" t="n">
        <f aca="false">ModeloDatosModificados!Y60-ModeloDatosMinisterio!Y60</f>
        <v>0</v>
      </c>
      <c r="Z60" s="53" t="n">
        <f aca="false">ModeloDatosModificados!Z60-ModeloDatosMinisterio!Z60</f>
        <v>0</v>
      </c>
      <c r="AC60" s="61" t="n">
        <f aca="false">ModeloDatosModificados!AC60-ModeloDatosMinisterio!AC60</f>
        <v>0</v>
      </c>
      <c r="AD60" s="62" t="n">
        <f aca="false">ModeloDatosModificados!AD60-ModeloDatosMinisterio!AD60</f>
        <v>0</v>
      </c>
      <c r="AE60" s="63" t="n">
        <f aca="false">ModeloDatosModificados!AE60-ModeloDatosMinisterio!AE60</f>
        <v>0</v>
      </c>
      <c r="AF60" s="62" t="n">
        <f aca="false">ModeloDatosModificados!AF60-ModeloDatosMinisterio!AF60</f>
        <v>0</v>
      </c>
      <c r="AG60" s="62" t="n">
        <f aca="false">ModeloDatosModificados!AG60-ModeloDatosMinisterio!AG60</f>
        <v>0</v>
      </c>
      <c r="AH60" s="62" t="n">
        <f aca="false">ModeloDatosModificados!AH60-ModeloDatosMinisterio!AH60</f>
        <v>0</v>
      </c>
      <c r="AI60" s="62" t="n">
        <f aca="false">ModeloDatosModificados!AI60-ModeloDatosMinisterio!AI60</f>
        <v>0</v>
      </c>
      <c r="AJ60" s="62" t="n">
        <f aca="false">ModeloDatosModificados!AJ60-ModeloDatosMinisterio!AJ60</f>
        <v>-0.000746165913418941</v>
      </c>
      <c r="AK60" s="62" t="n">
        <f aca="false">ModeloDatosModificados!AK60-ModeloDatosMinisterio!AK60</f>
        <v>0</v>
      </c>
      <c r="AL60" s="62" t="n">
        <f aca="false">ModeloDatosModificados!AL60-ModeloDatosMinisterio!AL60</f>
        <v>0</v>
      </c>
      <c r="AM60" s="62" t="n">
        <f aca="false">ModeloDatosModificados!AM60-ModeloDatosMinisterio!AM60</f>
        <v>-0.000186541478354729</v>
      </c>
      <c r="AO60" s="54" t="n">
        <f aca="false">ModeloDatosModificados!AO60-ModeloDatosMinisterio!AO60</f>
        <v>-5.7816993379446E-008</v>
      </c>
      <c r="AP60" s="53" t="n">
        <f aca="false">ModeloDatosModificados!AP60-ModeloDatosMinisterio!AP60</f>
        <v>-0.693349247717379</v>
      </c>
      <c r="AQ60" s="54" t="n">
        <f aca="false">ModeloDatosModificados!AQ60-ModeloDatosMinisterio!AQ60</f>
        <v>-3.03277609314118E-006</v>
      </c>
      <c r="AR60" s="53" t="n">
        <f aca="false">ModeloDatosModificados!AR60-ModeloDatosMinisterio!AR60</f>
        <v>-36.3694633664854</v>
      </c>
      <c r="AS60" s="54" t="n">
        <f aca="false">ModeloDatosModificados!AS60-ModeloDatosMinisterio!AS60</f>
        <v>-1.37541895118393E-007</v>
      </c>
      <c r="AT60" s="53" t="n">
        <f aca="false">ModeloDatosModificados!AT60-ModeloDatosMinisterio!AT60</f>
        <v>-1.64942111195796</v>
      </c>
      <c r="AU60" s="54" t="n">
        <f aca="false">ModeloDatosModificados!AU60-ModeloDatosMinisterio!AU60</f>
        <v>-6.17313174263051E-005</v>
      </c>
      <c r="AV60" s="53" t="n">
        <f aca="false">ModeloDatosModificados!AV60-ModeloDatosMinisterio!AV60</f>
        <v>-740.29035403542</v>
      </c>
      <c r="AW60" s="54" t="n">
        <f aca="false">ModeloDatosModificados!AW60-ModeloDatosMinisterio!AW60</f>
        <v>-3.01809601093404E-006</v>
      </c>
      <c r="AX60" s="53" t="n">
        <f aca="false">ModeloDatosModificados!AX60-ModeloDatosMinisterio!AX60</f>
        <v>-36.193417824179</v>
      </c>
    </row>
    <row r="61" customFormat="false" ht="13.8" hidden="false" customHeight="false" outlineLevel="0" collapsed="false">
      <c r="A61" s="60" t="s">
        <v>33</v>
      </c>
      <c r="B61" s="53" t="n">
        <f aca="false">ModeloDatosModificados!B61-ModeloDatosMinisterio!B61</f>
        <v>0</v>
      </c>
      <c r="C61" s="53" t="n">
        <f aca="false">ModeloDatosModificados!C61-ModeloDatosMinisterio!C61</f>
        <v>0</v>
      </c>
      <c r="D61" s="53" t="n">
        <f aca="false">ModeloDatosModificados!D61-ModeloDatosMinisterio!D61</f>
        <v>0</v>
      </c>
      <c r="E61" s="53" t="n">
        <f aca="false">ModeloDatosModificados!E61-ModeloDatosMinisterio!E61</f>
        <v>0</v>
      </c>
      <c r="F61" s="53" t="n">
        <f aca="false">ModeloDatosModificados!F61-ModeloDatosMinisterio!F61</f>
        <v>0</v>
      </c>
      <c r="G61" s="53" t="n">
        <f aca="false">ModeloDatosModificados!G61-ModeloDatosMinisterio!G61</f>
        <v>0</v>
      </c>
      <c r="H61" s="53" t="n">
        <f aca="false">ModeloDatosModificados!H61-ModeloDatosMinisterio!H61</f>
        <v>0</v>
      </c>
      <c r="I61" s="54" t="n">
        <f aca="false">ModeloDatosModificados!I61-ModeloDatosMinisterio!I61</f>
        <v>-9.32556355507722E-005</v>
      </c>
      <c r="J61" s="53" t="n">
        <f aca="false">ModeloDatosModificados!J61-ModeloDatosMinisterio!J61</f>
        <v>-1118</v>
      </c>
      <c r="K61" s="54" t="n">
        <f aca="false">ModeloDatosModificados!K61-ModeloDatosMinisterio!K61</f>
        <v>-9.32556355507722E-005</v>
      </c>
      <c r="L61" s="53" t="n">
        <f aca="false">ModeloDatosModificados!L61-ModeloDatosMinisterio!L61</f>
        <v>-1118</v>
      </c>
      <c r="M61" s="54" t="n">
        <f aca="false">ModeloDatosModificados!M61-ModeloDatosMinisterio!M61</f>
        <v>0</v>
      </c>
      <c r="N61" s="53" t="n">
        <f aca="false">ModeloDatosModificados!N61-ModeloDatosMinisterio!N61</f>
        <v>0</v>
      </c>
      <c r="O61" s="53" t="n">
        <f aca="false">ModeloDatosModificados!O61-ModeloDatosMinisterio!O61</f>
        <v>0</v>
      </c>
      <c r="P61" s="53" t="n">
        <f aca="false">ModeloDatosModificados!P61-ModeloDatosMinisterio!P61</f>
        <v>-1118</v>
      </c>
      <c r="Q61" s="53" t="n">
        <f aca="false">ModeloDatosModificados!Q61-ModeloDatosMinisterio!Q61</f>
        <v>-1118</v>
      </c>
      <c r="S61" s="53" t="n">
        <f aca="false">ModeloDatosModificados!S61-ModeloDatosMinisterio!S61</f>
        <v>0</v>
      </c>
      <c r="T61" s="53" t="n">
        <f aca="false">ModeloDatosModificados!T61-ModeloDatosMinisterio!T61</f>
        <v>0</v>
      </c>
      <c r="U61" s="53" t="n">
        <f aca="false">ModeloDatosModificados!U61-ModeloDatosMinisterio!U61</f>
        <v>0</v>
      </c>
      <c r="V61" s="53" t="n">
        <f aca="false">ModeloDatosModificados!V61-ModeloDatosMinisterio!V61</f>
        <v>0</v>
      </c>
      <c r="W61" s="53" t="n">
        <f aca="false">ModeloDatosModificados!W61-ModeloDatosMinisterio!W61</f>
        <v>0</v>
      </c>
      <c r="X61" s="53" t="n">
        <f aca="false">ModeloDatosModificados!X61-ModeloDatosMinisterio!X61</f>
        <v>0</v>
      </c>
      <c r="Y61" s="53" t="n">
        <f aca="false">ModeloDatosModificados!Y61-ModeloDatosMinisterio!Y61</f>
        <v>0</v>
      </c>
      <c r="Z61" s="53" t="n">
        <f aca="false">ModeloDatosModificados!Z61-ModeloDatosMinisterio!Z61</f>
        <v>0</v>
      </c>
      <c r="AC61" s="61" t="n">
        <f aca="false">ModeloDatosModificados!AC61-ModeloDatosMinisterio!AC61</f>
        <v>0</v>
      </c>
      <c r="AD61" s="62" t="n">
        <f aca="false">ModeloDatosModificados!AD61-ModeloDatosMinisterio!AD61</f>
        <v>0</v>
      </c>
      <c r="AE61" s="63" t="n">
        <f aca="false">ModeloDatosModificados!AE61-ModeloDatosMinisterio!AE61</f>
        <v>0</v>
      </c>
      <c r="AF61" s="62" t="n">
        <f aca="false">ModeloDatosModificados!AF61-ModeloDatosMinisterio!AF61</f>
        <v>0</v>
      </c>
      <c r="AG61" s="62" t="n">
        <f aca="false">ModeloDatosModificados!AG61-ModeloDatosMinisterio!AG61</f>
        <v>0</v>
      </c>
      <c r="AH61" s="62" t="n">
        <f aca="false">ModeloDatosModificados!AH61-ModeloDatosMinisterio!AH61</f>
        <v>0</v>
      </c>
      <c r="AI61" s="62" t="n">
        <f aca="false">ModeloDatosModificados!AI61-ModeloDatosMinisterio!AI61</f>
        <v>0</v>
      </c>
      <c r="AJ61" s="62" t="n">
        <f aca="false">ModeloDatosModificados!AJ61-ModeloDatosMinisterio!AJ61</f>
        <v>-0.000912027753909909</v>
      </c>
      <c r="AK61" s="62" t="n">
        <f aca="false">ModeloDatosModificados!AK61-ModeloDatosMinisterio!AK61</f>
        <v>0</v>
      </c>
      <c r="AL61" s="62" t="n">
        <f aca="false">ModeloDatosModificados!AL61-ModeloDatosMinisterio!AL61</f>
        <v>0</v>
      </c>
      <c r="AM61" s="62" t="n">
        <f aca="false">ModeloDatosModificados!AM61-ModeloDatosMinisterio!AM61</f>
        <v>-0.000228006938477493</v>
      </c>
      <c r="AO61" s="54" t="n">
        <f aca="false">ModeloDatosModificados!AO61-ModeloDatosMinisterio!AO61</f>
        <v>-2.55094269382451E-007</v>
      </c>
      <c r="AP61" s="53" t="n">
        <f aca="false">ModeloDatosModificados!AP61-ModeloDatosMinisterio!AP61</f>
        <v>-3.0591251712558</v>
      </c>
      <c r="AQ61" s="54" t="n">
        <f aca="false">ModeloDatosModificados!AQ61-ModeloDatosMinisterio!AQ61</f>
        <v>-4.70618969129581E-006</v>
      </c>
      <c r="AR61" s="53" t="n">
        <f aca="false">ModeloDatosModificados!AR61-ModeloDatosMinisterio!AR61</f>
        <v>-56.4372668197902</v>
      </c>
      <c r="AS61" s="54" t="n">
        <f aca="false">ModeloDatosModificados!AS61-ModeloDatosMinisterio!AS61</f>
        <v>-1.07365824014785E-005</v>
      </c>
      <c r="AT61" s="53" t="n">
        <f aca="false">ModeloDatosModificados!AT61-ModeloDatosMinisterio!AT61</f>
        <v>-128.754556333704</v>
      </c>
      <c r="AU61" s="54" t="n">
        <f aca="false">ModeloDatosModificados!AU61-ModeloDatosMinisterio!AU61</f>
        <v>-7.57534705117654E-005</v>
      </c>
      <c r="AV61" s="53" t="n">
        <f aca="false">ModeloDatosModificados!AV61-ModeloDatosMinisterio!AV61</f>
        <v>-908.445920849081</v>
      </c>
      <c r="AW61" s="54" t="n">
        <f aca="false">ModeloDatosModificados!AW61-ModeloDatosMinisterio!AW61</f>
        <v>-1.80429867684736E-006</v>
      </c>
      <c r="AX61" s="53" t="n">
        <f aca="false">ModeloDatosModificados!AX61-ModeloDatosMinisterio!AX61</f>
        <v>-21.6373951173737</v>
      </c>
    </row>
    <row r="62" customFormat="false" ht="13.8" hidden="false" customHeight="false" outlineLevel="0" collapsed="false">
      <c r="A62" s="60" t="s">
        <v>34</v>
      </c>
      <c r="B62" s="53" t="n">
        <f aca="false">ModeloDatosModificados!B62-ModeloDatosMinisterio!B62</f>
        <v>0</v>
      </c>
      <c r="C62" s="53" t="n">
        <f aca="false">ModeloDatosModificados!C62-ModeloDatosMinisterio!C62</f>
        <v>0</v>
      </c>
      <c r="D62" s="53" t="n">
        <f aca="false">ModeloDatosModificados!D62-ModeloDatosMinisterio!D62</f>
        <v>0</v>
      </c>
      <c r="E62" s="53" t="n">
        <f aca="false">ModeloDatosModificados!E62-ModeloDatosMinisterio!E62</f>
        <v>0</v>
      </c>
      <c r="F62" s="53" t="n">
        <f aca="false">ModeloDatosModificados!F62-ModeloDatosMinisterio!F62</f>
        <v>0</v>
      </c>
      <c r="G62" s="53" t="n">
        <f aca="false">ModeloDatosModificados!G62-ModeloDatosMinisterio!G62</f>
        <v>0</v>
      </c>
      <c r="H62" s="53" t="n">
        <f aca="false">ModeloDatosModificados!H62-ModeloDatosMinisterio!H62</f>
        <v>0</v>
      </c>
      <c r="I62" s="54" t="n">
        <f aca="false">ModeloDatosModificados!I62-ModeloDatosMinisterio!I62</f>
        <v>0.000410522864273677</v>
      </c>
      <c r="J62" s="53" t="n">
        <f aca="false">ModeloDatosModificados!J62-ModeloDatosMinisterio!J62</f>
        <v>4923</v>
      </c>
      <c r="K62" s="54" t="n">
        <f aca="false">ModeloDatosModificados!K62-ModeloDatosMinisterio!K62</f>
        <v>0.000410522864273677</v>
      </c>
      <c r="L62" s="53" t="n">
        <f aca="false">ModeloDatosModificados!L62-ModeloDatosMinisterio!L62</f>
        <v>4923</v>
      </c>
      <c r="M62" s="54" t="n">
        <f aca="false">ModeloDatosModificados!M62-ModeloDatosMinisterio!M62</f>
        <v>0</v>
      </c>
      <c r="N62" s="53" t="n">
        <f aca="false">ModeloDatosModificados!N62-ModeloDatosMinisterio!N62</f>
        <v>0</v>
      </c>
      <c r="O62" s="53" t="n">
        <f aca="false">ModeloDatosModificados!O62-ModeloDatosMinisterio!O62</f>
        <v>0</v>
      </c>
      <c r="P62" s="53" t="n">
        <f aca="false">ModeloDatosModificados!P62-ModeloDatosMinisterio!P62</f>
        <v>4923</v>
      </c>
      <c r="Q62" s="53" t="n">
        <f aca="false">ModeloDatosModificados!Q62-ModeloDatosMinisterio!Q62</f>
        <v>4923</v>
      </c>
      <c r="S62" s="53" t="n">
        <f aca="false">ModeloDatosModificados!S62-ModeloDatosMinisterio!S62</f>
        <v>0</v>
      </c>
      <c r="T62" s="53" t="n">
        <f aca="false">ModeloDatosModificados!T62-ModeloDatosMinisterio!T62</f>
        <v>0</v>
      </c>
      <c r="U62" s="53" t="n">
        <f aca="false">ModeloDatosModificados!U62-ModeloDatosMinisterio!U62</f>
        <v>0</v>
      </c>
      <c r="V62" s="53" t="n">
        <f aca="false">ModeloDatosModificados!V62-ModeloDatosMinisterio!V62</f>
        <v>0</v>
      </c>
      <c r="W62" s="53" t="n">
        <f aca="false">ModeloDatosModificados!W62-ModeloDatosMinisterio!W62</f>
        <v>0</v>
      </c>
      <c r="X62" s="53" t="n">
        <f aca="false">ModeloDatosModificados!X62-ModeloDatosMinisterio!X62</f>
        <v>0</v>
      </c>
      <c r="Y62" s="53" t="n">
        <f aca="false">ModeloDatosModificados!Y62-ModeloDatosMinisterio!Y62</f>
        <v>0</v>
      </c>
      <c r="Z62" s="53" t="n">
        <f aca="false">ModeloDatosModificados!Z62-ModeloDatosMinisterio!Z62</f>
        <v>0</v>
      </c>
      <c r="AC62" s="61" t="n">
        <f aca="false">ModeloDatosModificados!AC62-ModeloDatosMinisterio!AC62</f>
        <v>0</v>
      </c>
      <c r="AD62" s="62" t="n">
        <f aca="false">ModeloDatosModificados!AD62-ModeloDatosMinisterio!AD62</f>
        <v>0</v>
      </c>
      <c r="AE62" s="63" t="n">
        <f aca="false">ModeloDatosModificados!AE62-ModeloDatosMinisterio!AE62</f>
        <v>0</v>
      </c>
      <c r="AF62" s="62" t="n">
        <f aca="false">ModeloDatosModificados!AF62-ModeloDatosMinisterio!AF62</f>
        <v>0</v>
      </c>
      <c r="AG62" s="62" t="n">
        <f aca="false">ModeloDatosModificados!AG62-ModeloDatosMinisterio!AG62</f>
        <v>0</v>
      </c>
      <c r="AH62" s="62" t="n">
        <f aca="false">ModeloDatosModificados!AH62-ModeloDatosMinisterio!AH62</f>
        <v>0</v>
      </c>
      <c r="AI62" s="62" t="n">
        <f aca="false">ModeloDatosModificados!AI62-ModeloDatosMinisterio!AI62</f>
        <v>0</v>
      </c>
      <c r="AJ62" s="62" t="n">
        <f aca="false">ModeloDatosModificados!AJ62-ModeloDatosMinisterio!AJ62</f>
        <v>0.00556588825521664</v>
      </c>
      <c r="AK62" s="62" t="n">
        <f aca="false">ModeloDatosModificados!AK62-ModeloDatosMinisterio!AK62</f>
        <v>0</v>
      </c>
      <c r="AL62" s="62" t="n">
        <f aca="false">ModeloDatosModificados!AL62-ModeloDatosMinisterio!AL62</f>
        <v>0</v>
      </c>
      <c r="AM62" s="62" t="n">
        <f aca="false">ModeloDatosModificados!AM62-ModeloDatosMinisterio!AM62</f>
        <v>0.00139147206380413</v>
      </c>
      <c r="AO62" s="54" t="n">
        <f aca="false">ModeloDatosModificados!AO62-ModeloDatosMinisterio!AO62</f>
        <v>-7.77530061681813E-008</v>
      </c>
      <c r="AP62" s="53" t="n">
        <f aca="false">ModeloDatosModificados!AP62-ModeloDatosMinisterio!AP62</f>
        <v>-0.932424624377745</v>
      </c>
      <c r="AQ62" s="54" t="n">
        <f aca="false">ModeloDatosModificados!AQ62-ModeloDatosMinisterio!AQ62</f>
        <v>-4.18564755694934E-006</v>
      </c>
      <c r="AR62" s="53" t="n">
        <f aca="false">ModeloDatosModificados!AR62-ModeloDatosMinisterio!AR62</f>
        <v>-50.1948547509965</v>
      </c>
      <c r="AS62" s="54" t="n">
        <f aca="false">ModeloDatosModificados!AS62-ModeloDatosMinisterio!AS62</f>
        <v>-2.62182592612389E-006</v>
      </c>
      <c r="AT62" s="53" t="n">
        <f aca="false">ModeloDatosModificados!AT62-ModeloDatosMinisterio!AT62</f>
        <v>-31.4412930744147</v>
      </c>
      <c r="AU62" s="54" t="n">
        <f aca="false">ModeloDatosModificados!AU62-ModeloDatosMinisterio!AU62</f>
        <v>0.000437420486389652</v>
      </c>
      <c r="AV62" s="53" t="n">
        <f aca="false">ModeloDatosModificados!AV62-ModeloDatosMinisterio!AV62</f>
        <v>5245.60596197087</v>
      </c>
      <c r="AW62" s="54" t="n">
        <f aca="false">ModeloDatosModificados!AW62-ModeloDatosMinisterio!AW62</f>
        <v>-2.00123956267326E-005</v>
      </c>
      <c r="AX62" s="53" t="n">
        <f aca="false">ModeloDatosModificados!AX62-ModeloDatosMinisterio!AX62</f>
        <v>-239.991370041622</v>
      </c>
    </row>
    <row r="63" customFormat="false" ht="13.8" hidden="false" customHeight="false" outlineLevel="0" collapsed="false">
      <c r="A63" s="60" t="s">
        <v>35</v>
      </c>
      <c r="B63" s="53" t="n">
        <f aca="false">ModeloDatosModificados!B63-ModeloDatosMinisterio!B63</f>
        <v>0</v>
      </c>
      <c r="C63" s="53" t="n">
        <f aca="false">ModeloDatosModificados!C63-ModeloDatosMinisterio!C63</f>
        <v>0</v>
      </c>
      <c r="D63" s="53" t="n">
        <f aca="false">ModeloDatosModificados!D63-ModeloDatosMinisterio!D63</f>
        <v>0</v>
      </c>
      <c r="E63" s="53" t="n">
        <f aca="false">ModeloDatosModificados!E63-ModeloDatosMinisterio!E63</f>
        <v>0</v>
      </c>
      <c r="F63" s="53" t="n">
        <f aca="false">ModeloDatosModificados!F63-ModeloDatosMinisterio!F63</f>
        <v>0</v>
      </c>
      <c r="G63" s="53" t="n">
        <f aca="false">ModeloDatosModificados!G63-ModeloDatosMinisterio!G63</f>
        <v>0</v>
      </c>
      <c r="H63" s="53" t="n">
        <f aca="false">ModeloDatosModificados!H63-ModeloDatosMinisterio!H63</f>
        <v>0</v>
      </c>
      <c r="I63" s="54" t="n">
        <f aca="false">ModeloDatosModificados!I63-ModeloDatosMinisterio!I63</f>
        <v>-8.63481930523484E-005</v>
      </c>
      <c r="J63" s="53" t="n">
        <f aca="false">ModeloDatosModificados!J63-ModeloDatosMinisterio!J63</f>
        <v>-1035</v>
      </c>
      <c r="K63" s="54" t="n">
        <f aca="false">ModeloDatosModificados!K63-ModeloDatosMinisterio!K63</f>
        <v>-8.63481930523484E-005</v>
      </c>
      <c r="L63" s="53" t="n">
        <f aca="false">ModeloDatosModificados!L63-ModeloDatosMinisterio!L63</f>
        <v>-1035</v>
      </c>
      <c r="M63" s="54" t="n">
        <f aca="false">ModeloDatosModificados!M63-ModeloDatosMinisterio!M63</f>
        <v>0</v>
      </c>
      <c r="N63" s="53" t="n">
        <f aca="false">ModeloDatosModificados!N63-ModeloDatosMinisterio!N63</f>
        <v>0</v>
      </c>
      <c r="O63" s="53" t="n">
        <f aca="false">ModeloDatosModificados!O63-ModeloDatosMinisterio!O63</f>
        <v>0</v>
      </c>
      <c r="P63" s="53" t="n">
        <f aca="false">ModeloDatosModificados!P63-ModeloDatosMinisterio!P63</f>
        <v>-1035</v>
      </c>
      <c r="Q63" s="53" t="n">
        <f aca="false">ModeloDatosModificados!Q63-ModeloDatosMinisterio!Q63</f>
        <v>-1035</v>
      </c>
      <c r="S63" s="53" t="n">
        <f aca="false">ModeloDatosModificados!S63-ModeloDatosMinisterio!S63</f>
        <v>0</v>
      </c>
      <c r="T63" s="53" t="n">
        <f aca="false">ModeloDatosModificados!T63-ModeloDatosMinisterio!T63</f>
        <v>0</v>
      </c>
      <c r="U63" s="53" t="n">
        <f aca="false">ModeloDatosModificados!U63-ModeloDatosMinisterio!U63</f>
        <v>0</v>
      </c>
      <c r="V63" s="53" t="n">
        <f aca="false">ModeloDatosModificados!V63-ModeloDatosMinisterio!V63</f>
        <v>0</v>
      </c>
      <c r="W63" s="53" t="n">
        <f aca="false">ModeloDatosModificados!W63-ModeloDatosMinisterio!W63</f>
        <v>0</v>
      </c>
      <c r="X63" s="53" t="n">
        <f aca="false">ModeloDatosModificados!X63-ModeloDatosMinisterio!X63</f>
        <v>0</v>
      </c>
      <c r="Y63" s="53" t="n">
        <f aca="false">ModeloDatosModificados!Y63-ModeloDatosMinisterio!Y63</f>
        <v>0</v>
      </c>
      <c r="Z63" s="53" t="n">
        <f aca="false">ModeloDatosModificados!Z63-ModeloDatosMinisterio!Z63</f>
        <v>0</v>
      </c>
      <c r="AC63" s="61" t="n">
        <f aca="false">ModeloDatosModificados!AC63-ModeloDatosMinisterio!AC63</f>
        <v>0</v>
      </c>
      <c r="AD63" s="62" t="n">
        <f aca="false">ModeloDatosModificados!AD63-ModeloDatosMinisterio!AD63</f>
        <v>0</v>
      </c>
      <c r="AE63" s="63" t="n">
        <f aca="false">ModeloDatosModificados!AE63-ModeloDatosMinisterio!AE63</f>
        <v>0</v>
      </c>
      <c r="AF63" s="62" t="n">
        <f aca="false">ModeloDatosModificados!AF63-ModeloDatosMinisterio!AF63</f>
        <v>0</v>
      </c>
      <c r="AG63" s="62" t="n">
        <f aca="false">ModeloDatosModificados!AG63-ModeloDatosMinisterio!AG63</f>
        <v>0</v>
      </c>
      <c r="AH63" s="62" t="n">
        <f aca="false">ModeloDatosModificados!AH63-ModeloDatosMinisterio!AH63</f>
        <v>0</v>
      </c>
      <c r="AI63" s="62" t="n">
        <f aca="false">ModeloDatosModificados!AI63-ModeloDatosMinisterio!AI63</f>
        <v>0</v>
      </c>
      <c r="AJ63" s="62" t="n">
        <f aca="false">ModeloDatosModificados!AJ63-ModeloDatosMinisterio!AJ63</f>
        <v>-0.000961851689289354</v>
      </c>
      <c r="AK63" s="62" t="n">
        <f aca="false">ModeloDatosModificados!AK63-ModeloDatosMinisterio!AK63</f>
        <v>0</v>
      </c>
      <c r="AL63" s="62" t="n">
        <f aca="false">ModeloDatosModificados!AL63-ModeloDatosMinisterio!AL63</f>
        <v>0</v>
      </c>
      <c r="AM63" s="62" t="n">
        <f aca="false">ModeloDatosModificados!AM63-ModeloDatosMinisterio!AM63</f>
        <v>-0.00024046292232234</v>
      </c>
      <c r="AO63" s="54" t="n">
        <f aca="false">ModeloDatosModificados!AO63-ModeloDatosMinisterio!AO63</f>
        <v>-1.67297050696243E-008</v>
      </c>
      <c r="AP63" s="53" t="n">
        <f aca="false">ModeloDatosModificados!AP63-ModeloDatosMinisterio!AP63</f>
        <v>-0.200624898434739</v>
      </c>
      <c r="AQ63" s="54" t="n">
        <f aca="false">ModeloDatosModificados!AQ63-ModeloDatosMinisterio!AQ63</f>
        <v>-5.73422358946018E-007</v>
      </c>
      <c r="AR63" s="53" t="n">
        <f aca="false">ModeloDatosModificados!AR63-ModeloDatosMinisterio!AR63</f>
        <v>-6.87655891392205</v>
      </c>
      <c r="AS63" s="54" t="n">
        <f aca="false">ModeloDatosModificados!AS63-ModeloDatosMinisterio!AS63</f>
        <v>-1.30579992883026E-006</v>
      </c>
      <c r="AT63" s="53" t="n">
        <f aca="false">ModeloDatosModificados!AT63-ModeloDatosMinisterio!AT63</f>
        <v>-15.659330335322</v>
      </c>
      <c r="AU63" s="54" t="n">
        <f aca="false">ModeloDatosModificados!AU63-ModeloDatosMinisterio!AU63</f>
        <v>-8.00912541124026E-005</v>
      </c>
      <c r="AV63" s="53" t="n">
        <f aca="false">ModeloDatosModificados!AV63-ModeloDatosMinisterio!AV63</f>
        <v>-960.465211726492</v>
      </c>
      <c r="AW63" s="54" t="n">
        <f aca="false">ModeloDatosModificados!AW63-ModeloDatosMinisterio!AW63</f>
        <v>-4.36098694709883E-006</v>
      </c>
      <c r="AX63" s="53" t="n">
        <f aca="false">ModeloDatosModificados!AX63-ModeloDatosMinisterio!AX63</f>
        <v>-52.2975485638308</v>
      </c>
    </row>
    <row r="64" customFormat="false" ht="13.8" hidden="false" customHeight="false" outlineLevel="0" collapsed="false">
      <c r="A64" s="60" t="s">
        <v>36</v>
      </c>
      <c r="B64" s="53" t="n">
        <f aca="false">ModeloDatosModificados!B64-ModeloDatosMinisterio!B64</f>
        <v>0</v>
      </c>
      <c r="C64" s="53" t="n">
        <f aca="false">ModeloDatosModificados!C64-ModeloDatosMinisterio!C64</f>
        <v>0</v>
      </c>
      <c r="D64" s="53" t="n">
        <f aca="false">ModeloDatosModificados!D64-ModeloDatosMinisterio!D64</f>
        <v>0</v>
      </c>
      <c r="E64" s="53" t="n">
        <f aca="false">ModeloDatosModificados!E64-ModeloDatosMinisterio!E64</f>
        <v>0</v>
      </c>
      <c r="F64" s="53" t="n">
        <f aca="false">ModeloDatosModificados!F64-ModeloDatosMinisterio!F64</f>
        <v>0</v>
      </c>
      <c r="G64" s="53" t="n">
        <f aca="false">ModeloDatosModificados!G64-ModeloDatosMinisterio!G64</f>
        <v>0</v>
      </c>
      <c r="H64" s="53" t="n">
        <f aca="false">ModeloDatosModificados!H64-ModeloDatosMinisterio!H64</f>
        <v>0</v>
      </c>
      <c r="I64" s="54" t="n">
        <f aca="false">ModeloDatosModificados!I64-ModeloDatosMinisterio!I64</f>
        <v>-2.82958641886627E-005</v>
      </c>
      <c r="J64" s="53" t="n">
        <f aca="false">ModeloDatosModificados!J64-ModeloDatosMinisterio!J64</f>
        <v>-339</v>
      </c>
      <c r="K64" s="54" t="n">
        <f aca="false">ModeloDatosModificados!K64-ModeloDatosMinisterio!K64</f>
        <v>-2.82958641887182E-005</v>
      </c>
      <c r="L64" s="53" t="n">
        <f aca="false">ModeloDatosModificados!L64-ModeloDatosMinisterio!L64</f>
        <v>-339</v>
      </c>
      <c r="M64" s="54" t="n">
        <f aca="false">ModeloDatosModificados!M64-ModeloDatosMinisterio!M64</f>
        <v>0</v>
      </c>
      <c r="N64" s="53" t="n">
        <f aca="false">ModeloDatosModificados!N64-ModeloDatosMinisterio!N64</f>
        <v>0</v>
      </c>
      <c r="O64" s="53" t="n">
        <f aca="false">ModeloDatosModificados!O64-ModeloDatosMinisterio!O64</f>
        <v>0</v>
      </c>
      <c r="P64" s="53" t="n">
        <f aca="false">ModeloDatosModificados!P64-ModeloDatosMinisterio!P64</f>
        <v>-339</v>
      </c>
      <c r="Q64" s="53" t="n">
        <f aca="false">ModeloDatosModificados!Q64-ModeloDatosMinisterio!Q64</f>
        <v>-339</v>
      </c>
      <c r="S64" s="53" t="n">
        <f aca="false">ModeloDatosModificados!S64-ModeloDatosMinisterio!S64</f>
        <v>0</v>
      </c>
      <c r="T64" s="53" t="n">
        <f aca="false">ModeloDatosModificados!T64-ModeloDatosMinisterio!T64</f>
        <v>0</v>
      </c>
      <c r="U64" s="53" t="n">
        <f aca="false">ModeloDatosModificados!U64-ModeloDatosMinisterio!U64</f>
        <v>0</v>
      </c>
      <c r="V64" s="53" t="n">
        <f aca="false">ModeloDatosModificados!V64-ModeloDatosMinisterio!V64</f>
        <v>0</v>
      </c>
      <c r="W64" s="53" t="n">
        <f aca="false">ModeloDatosModificados!W64-ModeloDatosMinisterio!W64</f>
        <v>0</v>
      </c>
      <c r="X64" s="53" t="n">
        <f aca="false">ModeloDatosModificados!X64-ModeloDatosMinisterio!X64</f>
        <v>0</v>
      </c>
      <c r="Y64" s="53" t="n">
        <f aca="false">ModeloDatosModificados!Y64-ModeloDatosMinisterio!Y64</f>
        <v>0</v>
      </c>
      <c r="Z64" s="53" t="n">
        <f aca="false">ModeloDatosModificados!Z64-ModeloDatosMinisterio!Z64</f>
        <v>0</v>
      </c>
      <c r="AC64" s="61" t="n">
        <f aca="false">ModeloDatosModificados!AC64-ModeloDatosMinisterio!AC64</f>
        <v>0</v>
      </c>
      <c r="AD64" s="62" t="n">
        <f aca="false">ModeloDatosModificados!AD64-ModeloDatosMinisterio!AD64</f>
        <v>0</v>
      </c>
      <c r="AE64" s="63" t="n">
        <f aca="false">ModeloDatosModificados!AE64-ModeloDatosMinisterio!AE64</f>
        <v>0</v>
      </c>
      <c r="AF64" s="62" t="n">
        <f aca="false">ModeloDatosModificados!AF64-ModeloDatosMinisterio!AF64</f>
        <v>0</v>
      </c>
      <c r="AG64" s="62" t="n">
        <f aca="false">ModeloDatosModificados!AG64-ModeloDatosMinisterio!AG64</f>
        <v>0</v>
      </c>
      <c r="AH64" s="62" t="n">
        <f aca="false">ModeloDatosModificados!AH64-ModeloDatosMinisterio!AH64</f>
        <v>0</v>
      </c>
      <c r="AI64" s="62" t="n">
        <f aca="false">ModeloDatosModificados!AI64-ModeloDatosMinisterio!AI64</f>
        <v>0</v>
      </c>
      <c r="AJ64" s="62" t="n">
        <f aca="false">ModeloDatosModificados!AJ64-ModeloDatosMinisterio!AJ64</f>
        <v>-4.24568948893256E-005</v>
      </c>
      <c r="AK64" s="62" t="n">
        <f aca="false">ModeloDatosModificados!AK64-ModeloDatosMinisterio!AK64</f>
        <v>0</v>
      </c>
      <c r="AL64" s="62" t="n">
        <f aca="false">ModeloDatosModificados!AL64-ModeloDatosMinisterio!AL64</f>
        <v>0</v>
      </c>
      <c r="AM64" s="62" t="n">
        <f aca="false">ModeloDatosModificados!AM64-ModeloDatosMinisterio!AM64</f>
        <v>-1.06142237223106E-005</v>
      </c>
      <c r="AO64" s="54" t="n">
        <f aca="false">ModeloDatosModificados!AO64-ModeloDatosMinisterio!AO64</f>
        <v>-1.26997320708906E-007</v>
      </c>
      <c r="AP64" s="53" t="n">
        <f aca="false">ModeloDatosModificados!AP64-ModeloDatosMinisterio!AP64</f>
        <v>-1.52296914157705</v>
      </c>
      <c r="AQ64" s="54" t="n">
        <f aca="false">ModeloDatosModificados!AQ64-ModeloDatosMinisterio!AQ64</f>
        <v>-1.76649013163607E-006</v>
      </c>
      <c r="AR64" s="53" t="n">
        <f aca="false">ModeloDatosModificados!AR64-ModeloDatosMinisterio!AR64</f>
        <v>-21.1839899012411</v>
      </c>
      <c r="AS64" s="54" t="n">
        <f aca="false">ModeloDatosModificados!AS64-ModeloDatosMinisterio!AS64</f>
        <v>-1.38681696618889E-005</v>
      </c>
      <c r="AT64" s="53" t="n">
        <f aca="false">ModeloDatosModificados!AT64-ModeloDatosMinisterio!AT64</f>
        <v>-166.308976656466</v>
      </c>
      <c r="AU64" s="54" t="n">
        <f aca="false">ModeloDatosModificados!AU64-ModeloDatosMinisterio!AU64</f>
        <v>-8.99640719586627E-006</v>
      </c>
      <c r="AV64" s="53" t="n">
        <f aca="false">ModeloDatosModificados!AV64-ModeloDatosMinisterio!AV64</f>
        <v>-107.886138604226</v>
      </c>
      <c r="AW64" s="54" t="n">
        <f aca="false">ModeloDatosModificados!AW64-ModeloDatosMinisterio!AW64</f>
        <v>-3.53779987856753E-006</v>
      </c>
      <c r="AX64" s="53" t="n">
        <f aca="false">ModeloDatosModificados!AX64-ModeloDatosMinisterio!AX64</f>
        <v>-42.4257772845594</v>
      </c>
    </row>
    <row r="65" customFormat="false" ht="13.8" hidden="false" customHeight="false" outlineLevel="0" collapsed="false">
      <c r="A65" s="60" t="s">
        <v>37</v>
      </c>
      <c r="B65" s="53" t="n">
        <f aca="false">ModeloDatosModificados!B65-ModeloDatosMinisterio!B65</f>
        <v>0</v>
      </c>
      <c r="C65" s="53" t="n">
        <f aca="false">ModeloDatosModificados!C65-ModeloDatosMinisterio!C65</f>
        <v>0</v>
      </c>
      <c r="D65" s="53" t="n">
        <f aca="false">ModeloDatosModificados!D65-ModeloDatosMinisterio!D65</f>
        <v>0</v>
      </c>
      <c r="E65" s="53" t="n">
        <f aca="false">ModeloDatosModificados!E65-ModeloDatosMinisterio!E65</f>
        <v>0</v>
      </c>
      <c r="F65" s="53" t="n">
        <f aca="false">ModeloDatosModificados!F65-ModeloDatosMinisterio!F65</f>
        <v>10</v>
      </c>
      <c r="G65" s="53" t="n">
        <f aca="false">ModeloDatosModificados!G65-ModeloDatosMinisterio!G65</f>
        <v>0</v>
      </c>
      <c r="H65" s="53" t="n">
        <f aca="false">ModeloDatosModificados!H65-ModeloDatosMinisterio!H65</f>
        <v>0</v>
      </c>
      <c r="I65" s="54" t="n">
        <f aca="false">ModeloDatosModificados!I65-ModeloDatosMinisterio!I65</f>
        <v>0.000347286806309499</v>
      </c>
      <c r="J65" s="53" t="n">
        <f aca="false">ModeloDatosModificados!J65-ModeloDatosMinisterio!J65</f>
        <v>4165</v>
      </c>
      <c r="K65" s="54" t="n">
        <f aca="false">ModeloDatosModificados!K65-ModeloDatosMinisterio!K65</f>
        <v>0.000347286806309492</v>
      </c>
      <c r="L65" s="53" t="n">
        <f aca="false">ModeloDatosModificados!L65-ModeloDatosMinisterio!L65</f>
        <v>4165</v>
      </c>
      <c r="M65" s="54" t="n">
        <f aca="false">ModeloDatosModificados!M65-ModeloDatosMinisterio!M65</f>
        <v>0</v>
      </c>
      <c r="N65" s="53" t="n">
        <f aca="false">ModeloDatosModificados!N65-ModeloDatosMinisterio!N65</f>
        <v>0</v>
      </c>
      <c r="O65" s="53" t="n">
        <f aca="false">ModeloDatosModificados!O65-ModeloDatosMinisterio!O65</f>
        <v>0</v>
      </c>
      <c r="P65" s="53" t="n">
        <f aca="false">ModeloDatosModificados!P65-ModeloDatosMinisterio!P65</f>
        <v>4165</v>
      </c>
      <c r="Q65" s="53" t="n">
        <f aca="false">ModeloDatosModificados!Q65-ModeloDatosMinisterio!Q65</f>
        <v>4165</v>
      </c>
      <c r="S65" s="53" t="n">
        <f aca="false">ModeloDatosModificados!S65-ModeloDatosMinisterio!S65</f>
        <v>0</v>
      </c>
      <c r="T65" s="53" t="n">
        <f aca="false">ModeloDatosModificados!T65-ModeloDatosMinisterio!T65</f>
        <v>0</v>
      </c>
      <c r="U65" s="53" t="n">
        <f aca="false">ModeloDatosModificados!U65-ModeloDatosMinisterio!U65</f>
        <v>0</v>
      </c>
      <c r="V65" s="53" t="n">
        <f aca="false">ModeloDatosModificados!V65-ModeloDatosMinisterio!V65</f>
        <v>0</v>
      </c>
      <c r="W65" s="53" t="n">
        <f aca="false">ModeloDatosModificados!W65-ModeloDatosMinisterio!W65</f>
        <v>10</v>
      </c>
      <c r="X65" s="53" t="n">
        <f aca="false">ModeloDatosModificados!X65-ModeloDatosMinisterio!X65</f>
        <v>0</v>
      </c>
      <c r="Y65" s="53" t="n">
        <f aca="false">ModeloDatosModificados!Y65-ModeloDatosMinisterio!Y65</f>
        <v>0</v>
      </c>
      <c r="Z65" s="53" t="n">
        <f aca="false">ModeloDatosModificados!Z65-ModeloDatosMinisterio!Z65</f>
        <v>0</v>
      </c>
      <c r="AC65" s="61" t="n">
        <f aca="false">ModeloDatosModificados!AC65-ModeloDatosMinisterio!AC65</f>
        <v>0</v>
      </c>
      <c r="AD65" s="62" t="n">
        <f aca="false">ModeloDatosModificados!AD65-ModeloDatosMinisterio!AD65</f>
        <v>0</v>
      </c>
      <c r="AE65" s="63" t="n">
        <f aca="false">ModeloDatosModificados!AE65-ModeloDatosMinisterio!AE65</f>
        <v>0</v>
      </c>
      <c r="AF65" s="62" t="n">
        <f aca="false">ModeloDatosModificados!AF65-ModeloDatosMinisterio!AF65</f>
        <v>0</v>
      </c>
      <c r="AG65" s="62" t="n">
        <f aca="false">ModeloDatosModificados!AG65-ModeloDatosMinisterio!AG65</f>
        <v>0</v>
      </c>
      <c r="AH65" s="62" t="n">
        <f aca="false">ModeloDatosModificados!AH65-ModeloDatosMinisterio!AH65</f>
        <v>0</v>
      </c>
      <c r="AI65" s="62" t="n">
        <f aca="false">ModeloDatosModificados!AI65-ModeloDatosMinisterio!AI65</f>
        <v>0.0302530253025302</v>
      </c>
      <c r="AJ65" s="62" t="n">
        <f aca="false">ModeloDatosModificados!AJ65-ModeloDatosMinisterio!AJ65</f>
        <v>0.00429273571675377</v>
      </c>
      <c r="AK65" s="62" t="n">
        <f aca="false">ModeloDatosModificados!AK65-ModeloDatosMinisterio!AK65</f>
        <v>0</v>
      </c>
      <c r="AL65" s="62" t="n">
        <f aca="false">ModeloDatosModificados!AL65-ModeloDatosMinisterio!AL65</f>
        <v>0</v>
      </c>
      <c r="AM65" s="62" t="n">
        <f aca="false">ModeloDatosModificados!AM65-ModeloDatosMinisterio!AM65</f>
        <v>0.00107318392918844</v>
      </c>
      <c r="AO65" s="54" t="n">
        <f aca="false">ModeloDatosModificados!AO65-ModeloDatosMinisterio!AO65</f>
        <v>-1.17989226968893E-008</v>
      </c>
      <c r="AP65" s="53" t="n">
        <f aca="false">ModeloDatosModificados!AP65-ModeloDatosMinisterio!AP65</f>
        <v>-0.141494285634622</v>
      </c>
      <c r="AQ65" s="54" t="n">
        <f aca="false">ModeloDatosModificados!AQ65-ModeloDatosMinisterio!AQ65</f>
        <v>-3.21474423894963E-006</v>
      </c>
      <c r="AR65" s="53" t="n">
        <f aca="false">ModeloDatosModificados!AR65-ModeloDatosMinisterio!AR65</f>
        <v>-38.5516501187085</v>
      </c>
      <c r="AS65" s="54" t="n">
        <f aca="false">ModeloDatosModificados!AS65-ModeloDatosMinisterio!AS65</f>
        <v>-2.01160944179635E-008</v>
      </c>
      <c r="AT65" s="53" t="n">
        <f aca="false">ModeloDatosModificados!AT65-ModeloDatosMinisterio!AT65</f>
        <v>-0.241234940049026</v>
      </c>
      <c r="AU65" s="54" t="n">
        <f aca="false">ModeloDatosModificados!AU65-ModeloDatosMinisterio!AU65</f>
        <v>0.000351112343893337</v>
      </c>
      <c r="AV65" s="53" t="n">
        <f aca="false">ModeloDatosModificados!AV65-ModeloDatosMinisterio!AV65</f>
        <v>4210.58697924767</v>
      </c>
      <c r="AW65" s="54" t="n">
        <f aca="false">ModeloDatosModificados!AW65-ModeloDatosMinisterio!AW65</f>
        <v>-5.78878327771619E-007</v>
      </c>
      <c r="AX65" s="53" t="n">
        <f aca="false">ModeloDatosModificados!AX65-ModeloDatosMinisterio!AX65</f>
        <v>-6.94198763408713</v>
      </c>
    </row>
    <row r="66" customFormat="false" ht="13.8" hidden="false" customHeight="false" outlineLevel="0" collapsed="false">
      <c r="A66" s="60" t="s">
        <v>38</v>
      </c>
      <c r="B66" s="53" t="n">
        <f aca="false">ModeloDatosModificados!B66-ModeloDatosMinisterio!B66</f>
        <v>0</v>
      </c>
      <c r="C66" s="53" t="n">
        <f aca="false">ModeloDatosModificados!C66-ModeloDatosMinisterio!C66</f>
        <v>0</v>
      </c>
      <c r="D66" s="53" t="n">
        <f aca="false">ModeloDatosModificados!D66-ModeloDatosMinisterio!D66</f>
        <v>0</v>
      </c>
      <c r="E66" s="53" t="n">
        <f aca="false">ModeloDatosModificados!E66-ModeloDatosMinisterio!E66</f>
        <v>0</v>
      </c>
      <c r="F66" s="53" t="n">
        <f aca="false">ModeloDatosModificados!F66-ModeloDatosMinisterio!F66</f>
        <v>0</v>
      </c>
      <c r="G66" s="53" t="n">
        <f aca="false">ModeloDatosModificados!G66-ModeloDatosMinisterio!G66</f>
        <v>0</v>
      </c>
      <c r="H66" s="53" t="n">
        <f aca="false">ModeloDatosModificados!H66-ModeloDatosMinisterio!H66</f>
        <v>0</v>
      </c>
      <c r="I66" s="54" t="n">
        <f aca="false">ModeloDatosModificados!I66-ModeloDatosMinisterio!I66</f>
        <v>-9.58910925420581E-005</v>
      </c>
      <c r="J66" s="53" t="n">
        <f aca="false">ModeloDatosModificados!J66-ModeloDatosMinisterio!J66</f>
        <v>-1150</v>
      </c>
      <c r="K66" s="54" t="n">
        <f aca="false">ModeloDatosModificados!K66-ModeloDatosMinisterio!K66</f>
        <v>-9.58910925421344E-005</v>
      </c>
      <c r="L66" s="53" t="n">
        <f aca="false">ModeloDatosModificados!L66-ModeloDatosMinisterio!L66</f>
        <v>-1150</v>
      </c>
      <c r="M66" s="54" t="n">
        <f aca="false">ModeloDatosModificados!M66-ModeloDatosMinisterio!M66</f>
        <v>0</v>
      </c>
      <c r="N66" s="53" t="n">
        <f aca="false">ModeloDatosModificados!N66-ModeloDatosMinisterio!N66</f>
        <v>0</v>
      </c>
      <c r="O66" s="53" t="n">
        <f aca="false">ModeloDatosModificados!O66-ModeloDatosMinisterio!O66</f>
        <v>0</v>
      </c>
      <c r="P66" s="53" t="n">
        <f aca="false">ModeloDatosModificados!P66-ModeloDatosMinisterio!P66</f>
        <v>-1150</v>
      </c>
      <c r="Q66" s="53" t="n">
        <f aca="false">ModeloDatosModificados!Q66-ModeloDatosMinisterio!Q66</f>
        <v>-1150</v>
      </c>
      <c r="S66" s="53" t="n">
        <f aca="false">ModeloDatosModificados!S66-ModeloDatosMinisterio!S66</f>
        <v>0</v>
      </c>
      <c r="T66" s="53" t="n">
        <f aca="false">ModeloDatosModificados!T66-ModeloDatosMinisterio!T66</f>
        <v>0</v>
      </c>
      <c r="U66" s="53" t="n">
        <f aca="false">ModeloDatosModificados!U66-ModeloDatosMinisterio!U66</f>
        <v>0</v>
      </c>
      <c r="V66" s="53" t="n">
        <f aca="false">ModeloDatosModificados!V66-ModeloDatosMinisterio!V66</f>
        <v>0</v>
      </c>
      <c r="W66" s="53" t="n">
        <f aca="false">ModeloDatosModificados!W66-ModeloDatosMinisterio!W66</f>
        <v>0</v>
      </c>
      <c r="X66" s="53" t="n">
        <f aca="false">ModeloDatosModificados!X66-ModeloDatosMinisterio!X66</f>
        <v>0</v>
      </c>
      <c r="Y66" s="53" t="n">
        <f aca="false">ModeloDatosModificados!Y66-ModeloDatosMinisterio!Y66</f>
        <v>0</v>
      </c>
      <c r="Z66" s="53" t="n">
        <f aca="false">ModeloDatosModificados!Z66-ModeloDatosMinisterio!Z66</f>
        <v>0</v>
      </c>
      <c r="AC66" s="61" t="n">
        <f aca="false">ModeloDatosModificados!AC66-ModeloDatosMinisterio!AC66</f>
        <v>0</v>
      </c>
      <c r="AD66" s="62" t="n">
        <f aca="false">ModeloDatosModificados!AD66-ModeloDatosMinisterio!AD66</f>
        <v>0</v>
      </c>
      <c r="AE66" s="63" t="n">
        <f aca="false">ModeloDatosModificados!AE66-ModeloDatosMinisterio!AE66</f>
        <v>0</v>
      </c>
      <c r="AF66" s="62" t="n">
        <f aca="false">ModeloDatosModificados!AF66-ModeloDatosMinisterio!AF66</f>
        <v>0</v>
      </c>
      <c r="AG66" s="62" t="n">
        <f aca="false">ModeloDatosModificados!AG66-ModeloDatosMinisterio!AG66</f>
        <v>0</v>
      </c>
      <c r="AH66" s="62" t="n">
        <f aca="false">ModeloDatosModificados!AH66-ModeloDatosMinisterio!AH66</f>
        <v>0</v>
      </c>
      <c r="AI66" s="62" t="n">
        <f aca="false">ModeloDatosModificados!AI66-ModeloDatosMinisterio!AI66</f>
        <v>0</v>
      </c>
      <c r="AJ66" s="62" t="n">
        <f aca="false">ModeloDatosModificados!AJ66-ModeloDatosMinisterio!AJ66</f>
        <v>-0.000895797852240775</v>
      </c>
      <c r="AK66" s="62" t="n">
        <f aca="false">ModeloDatosModificados!AK66-ModeloDatosMinisterio!AK66</f>
        <v>0</v>
      </c>
      <c r="AL66" s="62" t="n">
        <f aca="false">ModeloDatosModificados!AL66-ModeloDatosMinisterio!AL66</f>
        <v>0</v>
      </c>
      <c r="AM66" s="62" t="n">
        <f aca="false">ModeloDatosModificados!AM66-ModeloDatosMinisterio!AM66</f>
        <v>-0.000223949463060202</v>
      </c>
      <c r="AO66" s="54" t="n">
        <f aca="false">ModeloDatosModificados!AO66-ModeloDatosMinisterio!AO66</f>
        <v>-1.79468251120644E-008</v>
      </c>
      <c r="AP66" s="53" t="n">
        <f aca="false">ModeloDatosModificados!AP66-ModeloDatosMinisterio!AP66</f>
        <v>-0.215220767512051</v>
      </c>
      <c r="AQ66" s="54" t="n">
        <f aca="false">ModeloDatosModificados!AQ66-ModeloDatosMinisterio!AQ66</f>
        <v>-5.28970268165105E-006</v>
      </c>
      <c r="AR66" s="53" t="n">
        <f aca="false">ModeloDatosModificados!AR66-ModeloDatosMinisterio!AR66</f>
        <v>-63.4348339579301</v>
      </c>
      <c r="AS66" s="54" t="n">
        <f aca="false">ModeloDatosModificados!AS66-ModeloDatosMinisterio!AS66</f>
        <v>-1.02895498578157E-005</v>
      </c>
      <c r="AT66" s="53" t="n">
        <f aca="false">ModeloDatosModificados!AT66-ModeloDatosMinisterio!AT66</f>
        <v>-123.393681273737</v>
      </c>
      <c r="AU66" s="54" t="n">
        <f aca="false">ModeloDatosModificados!AU66-ModeloDatosMinisterio!AU66</f>
        <v>-7.43630408527609E-005</v>
      </c>
      <c r="AV66" s="53" t="n">
        <f aca="false">ModeloDatosModificados!AV66-ModeloDatosMinisterio!AV66</f>
        <v>-891.771699279867</v>
      </c>
      <c r="AW66" s="54" t="n">
        <f aca="false">ModeloDatosModificados!AW66-ModeloDatosMinisterio!AW66</f>
        <v>-5.93085232471202E-006</v>
      </c>
      <c r="AX66" s="53" t="n">
        <f aca="false">ModeloDatosModificados!AX66-ModeloDatosMinisterio!AX66</f>
        <v>-71.1235876738501</v>
      </c>
    </row>
    <row r="67" customFormat="false" ht="13.8" hidden="false" customHeight="false" outlineLevel="0" collapsed="false">
      <c r="A67" s="60" t="s">
        <v>39</v>
      </c>
      <c r="B67" s="53" t="n">
        <f aca="false">ModeloDatosModificados!B67-ModeloDatosMinisterio!B67</f>
        <v>0</v>
      </c>
      <c r="C67" s="53" t="n">
        <f aca="false">ModeloDatosModificados!C67-ModeloDatosMinisterio!C67</f>
        <v>0</v>
      </c>
      <c r="D67" s="53" t="n">
        <f aca="false">ModeloDatosModificados!D67-ModeloDatosMinisterio!D67</f>
        <v>0</v>
      </c>
      <c r="E67" s="53" t="n">
        <f aca="false">ModeloDatosModificados!E67-ModeloDatosMinisterio!E67</f>
        <v>0</v>
      </c>
      <c r="F67" s="53" t="n">
        <f aca="false">ModeloDatosModificados!F67-ModeloDatosMinisterio!F67</f>
        <v>0</v>
      </c>
      <c r="G67" s="53" t="n">
        <f aca="false">ModeloDatosModificados!G67-ModeloDatosMinisterio!G67</f>
        <v>0</v>
      </c>
      <c r="H67" s="53" t="n">
        <f aca="false">ModeloDatosModificados!H67-ModeloDatosMinisterio!H67</f>
        <v>0</v>
      </c>
      <c r="I67" s="54" t="n">
        <f aca="false">ModeloDatosModificados!I67-ModeloDatosMinisterio!I67</f>
        <v>-4.42834312122397E-005</v>
      </c>
      <c r="J67" s="53" t="n">
        <f aca="false">ModeloDatosModificados!J67-ModeloDatosMinisterio!J67</f>
        <v>-531</v>
      </c>
      <c r="K67" s="54" t="n">
        <f aca="false">ModeloDatosModificados!K67-ModeloDatosMinisterio!K67</f>
        <v>-4.42834312122397E-005</v>
      </c>
      <c r="L67" s="53" t="n">
        <f aca="false">ModeloDatosModificados!L67-ModeloDatosMinisterio!L67</f>
        <v>-531</v>
      </c>
      <c r="M67" s="54" t="n">
        <f aca="false">ModeloDatosModificados!M67-ModeloDatosMinisterio!M67</f>
        <v>0</v>
      </c>
      <c r="N67" s="53" t="n">
        <f aca="false">ModeloDatosModificados!N67-ModeloDatosMinisterio!N67</f>
        <v>0</v>
      </c>
      <c r="O67" s="53" t="n">
        <f aca="false">ModeloDatosModificados!O67-ModeloDatosMinisterio!O67</f>
        <v>0</v>
      </c>
      <c r="P67" s="53" t="n">
        <f aca="false">ModeloDatosModificados!P67-ModeloDatosMinisterio!P67</f>
        <v>-531</v>
      </c>
      <c r="Q67" s="53" t="n">
        <f aca="false">ModeloDatosModificados!Q67-ModeloDatosMinisterio!Q67</f>
        <v>-531</v>
      </c>
      <c r="S67" s="53" t="n">
        <f aca="false">ModeloDatosModificados!S67-ModeloDatosMinisterio!S67</f>
        <v>0</v>
      </c>
      <c r="T67" s="53" t="n">
        <f aca="false">ModeloDatosModificados!T67-ModeloDatosMinisterio!T67</f>
        <v>0</v>
      </c>
      <c r="U67" s="53" t="n">
        <f aca="false">ModeloDatosModificados!U67-ModeloDatosMinisterio!U67</f>
        <v>0</v>
      </c>
      <c r="V67" s="53" t="n">
        <f aca="false">ModeloDatosModificados!V67-ModeloDatosMinisterio!V67</f>
        <v>0</v>
      </c>
      <c r="W67" s="53" t="n">
        <f aca="false">ModeloDatosModificados!W67-ModeloDatosMinisterio!W67</f>
        <v>0</v>
      </c>
      <c r="X67" s="53" t="n">
        <f aca="false">ModeloDatosModificados!X67-ModeloDatosMinisterio!X67</f>
        <v>0</v>
      </c>
      <c r="Y67" s="53" t="n">
        <f aca="false">ModeloDatosModificados!Y67-ModeloDatosMinisterio!Y67</f>
        <v>0</v>
      </c>
      <c r="Z67" s="53" t="n">
        <f aca="false">ModeloDatosModificados!Z67-ModeloDatosMinisterio!Z67</f>
        <v>0</v>
      </c>
      <c r="AC67" s="61" t="n">
        <f aca="false">ModeloDatosModificados!AC67-ModeloDatosMinisterio!AC67</f>
        <v>0</v>
      </c>
      <c r="AD67" s="62" t="n">
        <f aca="false">ModeloDatosModificados!AD67-ModeloDatosMinisterio!AD67</f>
        <v>0</v>
      </c>
      <c r="AE67" s="63" t="n">
        <f aca="false">ModeloDatosModificados!AE67-ModeloDatosMinisterio!AE67</f>
        <v>0</v>
      </c>
      <c r="AF67" s="62" t="n">
        <f aca="false">ModeloDatosModificados!AF67-ModeloDatosMinisterio!AF67</f>
        <v>0</v>
      </c>
      <c r="AG67" s="62" t="n">
        <f aca="false">ModeloDatosModificados!AG67-ModeloDatosMinisterio!AG67</f>
        <v>0</v>
      </c>
      <c r="AH67" s="62" t="n">
        <f aca="false">ModeloDatosModificados!AH67-ModeloDatosMinisterio!AH67</f>
        <v>0</v>
      </c>
      <c r="AI67" s="62" t="n">
        <f aca="false">ModeloDatosModificados!AI67-ModeloDatosMinisterio!AI67</f>
        <v>0</v>
      </c>
      <c r="AJ67" s="62" t="n">
        <f aca="false">ModeloDatosModificados!AJ67-ModeloDatosMinisterio!AJ67</f>
        <v>-0.000532354122934653</v>
      </c>
      <c r="AK67" s="62" t="n">
        <f aca="false">ModeloDatosModificados!AK67-ModeloDatosMinisterio!AK67</f>
        <v>0</v>
      </c>
      <c r="AL67" s="62" t="n">
        <f aca="false">ModeloDatosModificados!AL67-ModeloDatosMinisterio!AL67</f>
        <v>0</v>
      </c>
      <c r="AM67" s="62" t="n">
        <f aca="false">ModeloDatosModificados!AM67-ModeloDatosMinisterio!AM67</f>
        <v>-0.000133088530733663</v>
      </c>
      <c r="AO67" s="54" t="n">
        <f aca="false">ModeloDatosModificados!AO67-ModeloDatosMinisterio!AO67</f>
        <v>-1.44100761947049E-008</v>
      </c>
      <c r="AP67" s="53" t="n">
        <f aca="false">ModeloDatosModificados!AP67-ModeloDatosMinisterio!AP67</f>
        <v>-0.172807593497282</v>
      </c>
      <c r="AQ67" s="54" t="n">
        <f aca="false">ModeloDatosModificados!AQ67-ModeloDatosMinisterio!AQ67</f>
        <v>-5.63991026272901E-008</v>
      </c>
      <c r="AR67" s="53" t="n">
        <f aca="false">ModeloDatosModificados!AR67-ModeloDatosMinisterio!AR67</f>
        <v>-0.6763457089844</v>
      </c>
      <c r="AS67" s="54" t="n">
        <f aca="false">ModeloDatosModificados!AS67-ModeloDatosMinisterio!AS67</f>
        <v>-1.03848552955327E-007</v>
      </c>
      <c r="AT67" s="53" t="n">
        <f aca="false">ModeloDatosModificados!AT67-ModeloDatosMinisterio!AT67</f>
        <v>-1.24536597044334</v>
      </c>
      <c r="AU67" s="54" t="n">
        <f aca="false">ModeloDatosModificados!AU67-ModeloDatosMinisterio!AU67</f>
        <v>-4.39194911223483E-005</v>
      </c>
      <c r="AV67" s="53" t="n">
        <f aca="false">ModeloDatosModificados!AV67-ModeloDatosMinisterio!AV67</f>
        <v>-526.688510589995</v>
      </c>
      <c r="AW67" s="54" t="n">
        <f aca="false">ModeloDatosModificados!AW67-ModeloDatosMinisterio!AW67</f>
        <v>-1.89282358114152E-007</v>
      </c>
      <c r="AX67" s="53" t="n">
        <f aca="false">ModeloDatosModificados!AX67-ModeloDatosMinisterio!AX67</f>
        <v>-2.26989978090569</v>
      </c>
    </row>
    <row r="68" customFormat="false" ht="13.8" hidden="false" customHeight="false" outlineLevel="0" collapsed="false">
      <c r="A68" s="60" t="s">
        <v>40</v>
      </c>
      <c r="B68" s="53" t="n">
        <f aca="false">ModeloDatosModificados!B68-ModeloDatosMinisterio!B68</f>
        <v>0</v>
      </c>
      <c r="C68" s="53" t="n">
        <f aca="false">ModeloDatosModificados!C68-ModeloDatosMinisterio!C68</f>
        <v>0</v>
      </c>
      <c r="D68" s="53" t="n">
        <f aca="false">ModeloDatosModificados!D68-ModeloDatosMinisterio!D68</f>
        <v>0</v>
      </c>
      <c r="E68" s="53" t="n">
        <f aca="false">ModeloDatosModificados!E68-ModeloDatosMinisterio!E68</f>
        <v>0</v>
      </c>
      <c r="F68" s="53" t="n">
        <f aca="false">ModeloDatosModificados!F68-ModeloDatosMinisterio!F68</f>
        <v>0</v>
      </c>
      <c r="G68" s="53" t="n">
        <f aca="false">ModeloDatosModificados!G68-ModeloDatosMinisterio!G68</f>
        <v>0</v>
      </c>
      <c r="H68" s="53" t="n">
        <f aca="false">ModeloDatosModificados!H68-ModeloDatosMinisterio!H68</f>
        <v>0</v>
      </c>
      <c r="I68" s="54" t="n">
        <f aca="false">ModeloDatosModificados!I68-ModeloDatosMinisterio!I68</f>
        <v>-2.56663170348998E-005</v>
      </c>
      <c r="J68" s="53" t="n">
        <f aca="false">ModeloDatosModificados!J68-ModeloDatosMinisterio!J68</f>
        <v>-308</v>
      </c>
      <c r="K68" s="54" t="n">
        <f aca="false">ModeloDatosModificados!K68-ModeloDatosMinisterio!K68</f>
        <v>-2.56663170348928E-005</v>
      </c>
      <c r="L68" s="53" t="n">
        <f aca="false">ModeloDatosModificados!L68-ModeloDatosMinisterio!L68</f>
        <v>-308</v>
      </c>
      <c r="M68" s="54" t="n">
        <f aca="false">ModeloDatosModificados!M68-ModeloDatosMinisterio!M68</f>
        <v>0</v>
      </c>
      <c r="N68" s="53" t="n">
        <f aca="false">ModeloDatosModificados!N68-ModeloDatosMinisterio!N68</f>
        <v>0</v>
      </c>
      <c r="O68" s="53" t="n">
        <f aca="false">ModeloDatosModificados!O68-ModeloDatosMinisterio!O68</f>
        <v>0</v>
      </c>
      <c r="P68" s="53" t="n">
        <f aca="false">ModeloDatosModificados!P68-ModeloDatosMinisterio!P68</f>
        <v>-308</v>
      </c>
      <c r="Q68" s="53" t="n">
        <f aca="false">ModeloDatosModificados!Q68-ModeloDatosMinisterio!Q68</f>
        <v>-308</v>
      </c>
      <c r="S68" s="53" t="n">
        <f aca="false">ModeloDatosModificados!S68-ModeloDatosMinisterio!S68</f>
        <v>0</v>
      </c>
      <c r="T68" s="53" t="n">
        <f aca="false">ModeloDatosModificados!T68-ModeloDatosMinisterio!T68</f>
        <v>0</v>
      </c>
      <c r="U68" s="53" t="n">
        <f aca="false">ModeloDatosModificados!U68-ModeloDatosMinisterio!U68</f>
        <v>0</v>
      </c>
      <c r="V68" s="53" t="n">
        <f aca="false">ModeloDatosModificados!V68-ModeloDatosMinisterio!V68</f>
        <v>0</v>
      </c>
      <c r="W68" s="53" t="n">
        <f aca="false">ModeloDatosModificados!W68-ModeloDatosMinisterio!W68</f>
        <v>0</v>
      </c>
      <c r="X68" s="53" t="n">
        <f aca="false">ModeloDatosModificados!X68-ModeloDatosMinisterio!X68</f>
        <v>0</v>
      </c>
      <c r="Y68" s="53" t="n">
        <f aca="false">ModeloDatosModificados!Y68-ModeloDatosMinisterio!Y68</f>
        <v>0</v>
      </c>
      <c r="Z68" s="53" t="n">
        <f aca="false">ModeloDatosModificados!Z68-ModeloDatosMinisterio!Z68</f>
        <v>0</v>
      </c>
      <c r="AC68" s="61" t="n">
        <f aca="false">ModeloDatosModificados!AC68-ModeloDatosMinisterio!AC68</f>
        <v>0</v>
      </c>
      <c r="AD68" s="62" t="n">
        <f aca="false">ModeloDatosModificados!AD68-ModeloDatosMinisterio!AD68</f>
        <v>0</v>
      </c>
      <c r="AE68" s="63" t="n">
        <f aca="false">ModeloDatosModificados!AE68-ModeloDatosMinisterio!AE68</f>
        <v>0</v>
      </c>
      <c r="AF68" s="62" t="n">
        <f aca="false">ModeloDatosModificados!AF68-ModeloDatosMinisterio!AF68</f>
        <v>0</v>
      </c>
      <c r="AG68" s="62" t="n">
        <f aca="false">ModeloDatosModificados!AG68-ModeloDatosMinisterio!AG68</f>
        <v>0</v>
      </c>
      <c r="AH68" s="62" t="n">
        <f aca="false">ModeloDatosModificados!AH68-ModeloDatosMinisterio!AH68</f>
        <v>0</v>
      </c>
      <c r="AI68" s="62" t="n">
        <f aca="false">ModeloDatosModificados!AI68-ModeloDatosMinisterio!AI68</f>
        <v>0</v>
      </c>
      <c r="AJ68" s="62" t="n">
        <f aca="false">ModeloDatosModificados!AJ68-ModeloDatosMinisterio!AJ68</f>
        <v>-0.000284630842810671</v>
      </c>
      <c r="AK68" s="62" t="n">
        <f aca="false">ModeloDatosModificados!AK68-ModeloDatosMinisterio!AK68</f>
        <v>0</v>
      </c>
      <c r="AL68" s="62" t="n">
        <f aca="false">ModeloDatosModificados!AL68-ModeloDatosMinisterio!AL68</f>
        <v>0</v>
      </c>
      <c r="AM68" s="62" t="n">
        <f aca="false">ModeloDatosModificados!AM68-ModeloDatosMinisterio!AM68</f>
        <v>-7.11577107026691E-005</v>
      </c>
      <c r="AO68" s="54" t="n">
        <f aca="false">ModeloDatosModificados!AO68-ModeloDatosMinisterio!AO68</f>
        <v>-9.2568000454056E-008</v>
      </c>
      <c r="AP68" s="53" t="n">
        <f aca="false">ModeloDatosModificados!AP68-ModeloDatosMinisterio!AP68</f>
        <v>-1.11008805069287</v>
      </c>
      <c r="AQ68" s="54" t="n">
        <f aca="false">ModeloDatosModificados!AQ68-ModeloDatosMinisterio!AQ68</f>
        <v>-6.84014185050414E-007</v>
      </c>
      <c r="AR68" s="53" t="n">
        <f aca="false">ModeloDatosModificados!AR68-ModeloDatosMinisterio!AR68</f>
        <v>-8.20279113305514</v>
      </c>
      <c r="AS68" s="54" t="n">
        <f aca="false">ModeloDatosModificados!AS68-ModeloDatosMinisterio!AS68</f>
        <v>-1.34633958668619E-006</v>
      </c>
      <c r="AT68" s="53" t="n">
        <f aca="false">ModeloDatosModificados!AT68-ModeloDatosMinisterio!AT68</f>
        <v>-16.1454874257252</v>
      </c>
      <c r="AU68" s="54" t="n">
        <f aca="false">ModeloDatosModificados!AU68-ModeloDatosMinisterio!AU68</f>
        <v>-2.34271547904275E-005</v>
      </c>
      <c r="AV68" s="53" t="n">
        <f aca="false">ModeloDatosModificados!AV68-ModeloDatosMinisterio!AV68</f>
        <v>-280.941626339858</v>
      </c>
      <c r="AW68" s="54" t="n">
        <f aca="false">ModeloDatosModificados!AW68-ModeloDatosMinisterio!AW68</f>
        <v>-1.16240472281827E-007</v>
      </c>
      <c r="AX68" s="53" t="n">
        <f aca="false">ModeloDatosModificados!AX68-ModeloDatosMinisterio!AX68</f>
        <v>-1.3939715523079</v>
      </c>
    </row>
    <row r="69" customFormat="false" ht="13.8" hidden="false" customHeight="false" outlineLevel="0" collapsed="false">
      <c r="A69" s="60" t="s">
        <v>41</v>
      </c>
      <c r="B69" s="53" t="n">
        <f aca="false">ModeloDatosModificados!B69-ModeloDatosMinisterio!B69</f>
        <v>0</v>
      </c>
      <c r="C69" s="53" t="n">
        <f aca="false">ModeloDatosModificados!C69-ModeloDatosMinisterio!C69</f>
        <v>0</v>
      </c>
      <c r="D69" s="53" t="n">
        <f aca="false">ModeloDatosModificados!D69-ModeloDatosMinisterio!D69</f>
        <v>0</v>
      </c>
      <c r="E69" s="53" t="n">
        <f aca="false">ModeloDatosModificados!E69-ModeloDatosMinisterio!E69</f>
        <v>0</v>
      </c>
      <c r="F69" s="53" t="n">
        <f aca="false">ModeloDatosModificados!F69-ModeloDatosMinisterio!F69</f>
        <v>0</v>
      </c>
      <c r="G69" s="53" t="n">
        <f aca="false">ModeloDatosModificados!G69-ModeloDatosMinisterio!G69</f>
        <v>0</v>
      </c>
      <c r="H69" s="53" t="n">
        <f aca="false">ModeloDatosModificados!H69-ModeloDatosMinisterio!H69</f>
        <v>0</v>
      </c>
      <c r="I69" s="54" t="n">
        <f aca="false">ModeloDatosModificados!I69-ModeloDatosMinisterio!I69</f>
        <v>-7.6898716798092E-005</v>
      </c>
      <c r="J69" s="53" t="n">
        <f aca="false">ModeloDatosModificados!J69-ModeloDatosMinisterio!J69</f>
        <v>-922</v>
      </c>
      <c r="K69" s="54" t="n">
        <f aca="false">ModeloDatosModificados!K69-ModeloDatosMinisterio!K69</f>
        <v>-7.6898716798092E-005</v>
      </c>
      <c r="L69" s="53" t="n">
        <f aca="false">ModeloDatosModificados!L69-ModeloDatosMinisterio!L69</f>
        <v>-922</v>
      </c>
      <c r="M69" s="54" t="n">
        <f aca="false">ModeloDatosModificados!M69-ModeloDatosMinisterio!M69</f>
        <v>0</v>
      </c>
      <c r="N69" s="53" t="n">
        <f aca="false">ModeloDatosModificados!N69-ModeloDatosMinisterio!N69</f>
        <v>0</v>
      </c>
      <c r="O69" s="53" t="n">
        <f aca="false">ModeloDatosModificados!O69-ModeloDatosMinisterio!O69</f>
        <v>0</v>
      </c>
      <c r="P69" s="53" t="n">
        <f aca="false">ModeloDatosModificados!P69-ModeloDatosMinisterio!P69</f>
        <v>-922</v>
      </c>
      <c r="Q69" s="53" t="n">
        <f aca="false">ModeloDatosModificados!Q69-ModeloDatosMinisterio!Q69</f>
        <v>-922</v>
      </c>
      <c r="S69" s="53" t="n">
        <f aca="false">ModeloDatosModificados!S69-ModeloDatosMinisterio!S69</f>
        <v>0</v>
      </c>
      <c r="T69" s="53" t="n">
        <f aca="false">ModeloDatosModificados!T69-ModeloDatosMinisterio!T69</f>
        <v>0</v>
      </c>
      <c r="U69" s="53" t="n">
        <f aca="false">ModeloDatosModificados!U69-ModeloDatosMinisterio!U69</f>
        <v>0</v>
      </c>
      <c r="V69" s="53" t="n">
        <f aca="false">ModeloDatosModificados!V69-ModeloDatosMinisterio!V69</f>
        <v>0</v>
      </c>
      <c r="W69" s="53" t="n">
        <f aca="false">ModeloDatosModificados!W69-ModeloDatosMinisterio!W69</f>
        <v>0</v>
      </c>
      <c r="X69" s="53" t="n">
        <f aca="false">ModeloDatosModificados!X69-ModeloDatosMinisterio!X69</f>
        <v>0</v>
      </c>
      <c r="Y69" s="53" t="n">
        <f aca="false">ModeloDatosModificados!Y69-ModeloDatosMinisterio!Y69</f>
        <v>0</v>
      </c>
      <c r="Z69" s="53" t="n">
        <f aca="false">ModeloDatosModificados!Z69-ModeloDatosMinisterio!Z69</f>
        <v>0</v>
      </c>
      <c r="AC69" s="61" t="n">
        <f aca="false">ModeloDatosModificados!AC69-ModeloDatosMinisterio!AC69</f>
        <v>0</v>
      </c>
      <c r="AD69" s="62" t="n">
        <f aca="false">ModeloDatosModificados!AD69-ModeloDatosMinisterio!AD69</f>
        <v>0</v>
      </c>
      <c r="AE69" s="63" t="n">
        <f aca="false">ModeloDatosModificados!AE69-ModeloDatosMinisterio!AE69</f>
        <v>0</v>
      </c>
      <c r="AF69" s="62" t="n">
        <f aca="false">ModeloDatosModificados!AF69-ModeloDatosMinisterio!AF69</f>
        <v>0</v>
      </c>
      <c r="AG69" s="62" t="n">
        <f aca="false">ModeloDatosModificados!AG69-ModeloDatosMinisterio!AG69</f>
        <v>0</v>
      </c>
      <c r="AH69" s="62" t="n">
        <f aca="false">ModeloDatosModificados!AH69-ModeloDatosMinisterio!AH69</f>
        <v>0</v>
      </c>
      <c r="AI69" s="62" t="n">
        <f aca="false">ModeloDatosModificados!AI69-ModeloDatosMinisterio!AI69</f>
        <v>0</v>
      </c>
      <c r="AJ69" s="62" t="n">
        <f aca="false">ModeloDatosModificados!AJ69-ModeloDatosMinisterio!AJ69</f>
        <v>-0.000847279954119109</v>
      </c>
      <c r="AK69" s="62" t="n">
        <f aca="false">ModeloDatosModificados!AK69-ModeloDatosMinisterio!AK69</f>
        <v>0</v>
      </c>
      <c r="AL69" s="62" t="n">
        <f aca="false">ModeloDatosModificados!AL69-ModeloDatosMinisterio!AL69</f>
        <v>0</v>
      </c>
      <c r="AM69" s="62" t="n">
        <f aca="false">ModeloDatosModificados!AM69-ModeloDatosMinisterio!AM69</f>
        <v>-0.000211819988529774</v>
      </c>
      <c r="AO69" s="54" t="n">
        <f aca="false">ModeloDatosModificados!AO69-ModeloDatosMinisterio!AO69</f>
        <v>-9.86773609058548E-009</v>
      </c>
      <c r="AP69" s="53" t="n">
        <f aca="false">ModeloDatosModificados!AP69-ModeloDatosMinisterio!AP69</f>
        <v>-0.118335233210416</v>
      </c>
      <c r="AQ69" s="54" t="n">
        <f aca="false">ModeloDatosModificados!AQ69-ModeloDatosMinisterio!AQ69</f>
        <v>-1.49225450442065E-006</v>
      </c>
      <c r="AR69" s="53" t="n">
        <f aca="false">ModeloDatosModificados!AR69-ModeloDatosMinisterio!AR69</f>
        <v>-17.8953189636231</v>
      </c>
      <c r="AS69" s="54" t="n">
        <f aca="false">ModeloDatosModificados!AS69-ModeloDatosMinisterio!AS69</f>
        <v>-4.79816666524788E-006</v>
      </c>
      <c r="AT69" s="53" t="n">
        <f aca="false">ModeloDatosModificados!AT69-ModeloDatosMinisterio!AT69</f>
        <v>-57.5402672002965</v>
      </c>
      <c r="AU69" s="54" t="n">
        <f aca="false">ModeloDatosModificados!AU69-ModeloDatosMinisterio!AU69</f>
        <v>-7.0238831636843E-005</v>
      </c>
      <c r="AV69" s="53" t="n">
        <f aca="false">ModeloDatosModificados!AV69-ModeloDatosMinisterio!AV69</f>
        <v>-842.313621470123</v>
      </c>
      <c r="AW69" s="54" t="n">
        <f aca="false">ModeloDatosModificados!AW69-ModeloDatosMinisterio!AW69</f>
        <v>-3.59596255489116E-007</v>
      </c>
      <c r="AX69" s="53" t="n">
        <f aca="false">ModeloDatosModificados!AX69-ModeloDatosMinisterio!AX69</f>
        <v>-4.31232720091612</v>
      </c>
    </row>
    <row r="70" customFormat="false" ht="13.8" hidden="false" customHeight="false" outlineLevel="0" collapsed="false">
      <c r="A70" s="60" t="s">
        <v>42</v>
      </c>
      <c r="B70" s="53" t="n">
        <f aca="false">ModeloDatosModificados!B70-ModeloDatosMinisterio!B70</f>
        <v>0</v>
      </c>
      <c r="C70" s="53" t="n">
        <f aca="false">ModeloDatosModificados!C70-ModeloDatosMinisterio!C70</f>
        <v>0</v>
      </c>
      <c r="D70" s="53" t="n">
        <f aca="false">ModeloDatosModificados!D70-ModeloDatosMinisterio!D70</f>
        <v>0</v>
      </c>
      <c r="E70" s="53" t="n">
        <f aca="false">ModeloDatosModificados!E70-ModeloDatosMinisterio!E70</f>
        <v>0</v>
      </c>
      <c r="F70" s="53" t="n">
        <f aca="false">ModeloDatosModificados!F70-ModeloDatosMinisterio!F70</f>
        <v>0</v>
      </c>
      <c r="G70" s="53" t="n">
        <f aca="false">ModeloDatosModificados!G70-ModeloDatosMinisterio!G70</f>
        <v>0</v>
      </c>
      <c r="H70" s="53" t="n">
        <f aca="false">ModeloDatosModificados!H70-ModeloDatosMinisterio!H70</f>
        <v>0</v>
      </c>
      <c r="I70" s="54" t="n">
        <f aca="false">ModeloDatosModificados!I70-ModeloDatosMinisterio!I70</f>
        <v>-4.58420793800415E-005</v>
      </c>
      <c r="J70" s="53" t="n">
        <f aca="false">ModeloDatosModificados!J70-ModeloDatosMinisterio!J70</f>
        <v>-549</v>
      </c>
      <c r="K70" s="54" t="n">
        <f aca="false">ModeloDatosModificados!K70-ModeloDatosMinisterio!K70</f>
        <v>-4.58420793800415E-005</v>
      </c>
      <c r="L70" s="53" t="n">
        <f aca="false">ModeloDatosModificados!L70-ModeloDatosMinisterio!L70</f>
        <v>-549</v>
      </c>
      <c r="M70" s="54" t="n">
        <f aca="false">ModeloDatosModificados!M70-ModeloDatosMinisterio!M70</f>
        <v>0</v>
      </c>
      <c r="N70" s="53" t="n">
        <f aca="false">ModeloDatosModificados!N70-ModeloDatosMinisterio!N70</f>
        <v>0</v>
      </c>
      <c r="O70" s="53" t="n">
        <f aca="false">ModeloDatosModificados!O70-ModeloDatosMinisterio!O70</f>
        <v>0</v>
      </c>
      <c r="P70" s="53" t="n">
        <f aca="false">ModeloDatosModificados!P70-ModeloDatosMinisterio!P70</f>
        <v>-549</v>
      </c>
      <c r="Q70" s="53" t="n">
        <f aca="false">ModeloDatosModificados!Q70-ModeloDatosMinisterio!Q70</f>
        <v>-549</v>
      </c>
      <c r="S70" s="53" t="n">
        <f aca="false">ModeloDatosModificados!S70-ModeloDatosMinisterio!S70</f>
        <v>0</v>
      </c>
      <c r="T70" s="53" t="n">
        <f aca="false">ModeloDatosModificados!T70-ModeloDatosMinisterio!T70</f>
        <v>0</v>
      </c>
      <c r="U70" s="53" t="n">
        <f aca="false">ModeloDatosModificados!U70-ModeloDatosMinisterio!U70</f>
        <v>0</v>
      </c>
      <c r="V70" s="53" t="n">
        <f aca="false">ModeloDatosModificados!V70-ModeloDatosMinisterio!V70</f>
        <v>0</v>
      </c>
      <c r="W70" s="53" t="n">
        <f aca="false">ModeloDatosModificados!W70-ModeloDatosMinisterio!W70</f>
        <v>0</v>
      </c>
      <c r="X70" s="53" t="n">
        <f aca="false">ModeloDatosModificados!X70-ModeloDatosMinisterio!X70</f>
        <v>0</v>
      </c>
      <c r="Y70" s="53" t="n">
        <f aca="false">ModeloDatosModificados!Y70-ModeloDatosMinisterio!Y70</f>
        <v>0</v>
      </c>
      <c r="Z70" s="53" t="n">
        <f aca="false">ModeloDatosModificados!Z70-ModeloDatosMinisterio!Z70</f>
        <v>0</v>
      </c>
      <c r="AC70" s="61" t="n">
        <f aca="false">ModeloDatosModificados!AC70-ModeloDatosMinisterio!AC70</f>
        <v>0</v>
      </c>
      <c r="AD70" s="62" t="n">
        <f aca="false">ModeloDatosModificados!AD70-ModeloDatosMinisterio!AD70</f>
        <v>0</v>
      </c>
      <c r="AE70" s="63" t="n">
        <f aca="false">ModeloDatosModificados!AE70-ModeloDatosMinisterio!AE70</f>
        <v>0</v>
      </c>
      <c r="AF70" s="62" t="n">
        <f aca="false">ModeloDatosModificados!AF70-ModeloDatosMinisterio!AF70</f>
        <v>0</v>
      </c>
      <c r="AG70" s="62" t="n">
        <f aca="false">ModeloDatosModificados!AG70-ModeloDatosMinisterio!AG70</f>
        <v>0</v>
      </c>
      <c r="AH70" s="62" t="n">
        <f aca="false">ModeloDatosModificados!AH70-ModeloDatosMinisterio!AH70</f>
        <v>0</v>
      </c>
      <c r="AI70" s="62" t="n">
        <f aca="false">ModeloDatosModificados!AI70-ModeloDatosMinisterio!AI70</f>
        <v>0</v>
      </c>
      <c r="AJ70" s="62" t="n">
        <f aca="false">ModeloDatosModificados!AJ70-ModeloDatosMinisterio!AJ70</f>
        <v>-0.000476637445306793</v>
      </c>
      <c r="AK70" s="62" t="n">
        <f aca="false">ModeloDatosModificados!AK70-ModeloDatosMinisterio!AK70</f>
        <v>0</v>
      </c>
      <c r="AL70" s="62" t="n">
        <f aca="false">ModeloDatosModificados!AL70-ModeloDatosMinisterio!AL70</f>
        <v>0</v>
      </c>
      <c r="AM70" s="62" t="n">
        <f aca="false">ModeloDatosModificados!AM70-ModeloDatosMinisterio!AM70</f>
        <v>-0.000119159361326698</v>
      </c>
      <c r="AO70" s="54" t="n">
        <f aca="false">ModeloDatosModificados!AO70-ModeloDatosMinisterio!AO70</f>
        <v>-1.28428980621814E-007</v>
      </c>
      <c r="AP70" s="53" t="n">
        <f aca="false">ModeloDatosModificados!AP70-ModeloDatosMinisterio!AP70</f>
        <v>-1.54013780195874</v>
      </c>
      <c r="AQ70" s="54" t="n">
        <f aca="false">ModeloDatosModificados!AQ70-ModeloDatosMinisterio!AQ70</f>
        <v>-5.7813287887426E-006</v>
      </c>
      <c r="AR70" s="53" t="n">
        <f aca="false">ModeloDatosModificados!AR70-ModeloDatosMinisterio!AR70</f>
        <v>-69.3304810952977</v>
      </c>
      <c r="AS70" s="54" t="n">
        <f aca="false">ModeloDatosModificados!AS70-ModeloDatosMinisterio!AS70</f>
        <v>-2.62786082582712E-007</v>
      </c>
      <c r="AT70" s="53" t="n">
        <f aca="false">ModeloDatosModificados!AT70-ModeloDatosMinisterio!AT70</f>
        <v>-3.15136644123959</v>
      </c>
      <c r="AU70" s="54" t="n">
        <f aca="false">ModeloDatosModificados!AU70-ModeloDatosMinisterio!AU70</f>
        <v>-3.93002994152311E-005</v>
      </c>
      <c r="AV70" s="53" t="n">
        <f aca="false">ModeloDatosModificados!AV70-ModeloDatosMinisterio!AV70</f>
        <v>-471.294535428173</v>
      </c>
      <c r="AW70" s="54" t="n">
        <f aca="false">ModeloDatosModificados!AW70-ModeloDatosMinisterio!AW70</f>
        <v>-3.69236112862182E-007</v>
      </c>
      <c r="AX70" s="53" t="n">
        <f aca="false">ModeloDatosModificados!AX70-ModeloDatosMinisterio!AX70</f>
        <v>-4.427929681553</v>
      </c>
    </row>
    <row r="71" customFormat="false" ht="13.8" hidden="false" customHeight="false" outlineLevel="0" collapsed="false">
      <c r="A71" s="60" t="s">
        <v>43</v>
      </c>
      <c r="B71" s="53" t="n">
        <f aca="false">ModeloDatosModificados!B71-ModeloDatosMinisterio!B71</f>
        <v>0</v>
      </c>
      <c r="C71" s="53" t="n">
        <f aca="false">ModeloDatosModificados!C71-ModeloDatosMinisterio!C71</f>
        <v>0</v>
      </c>
      <c r="D71" s="53" t="n">
        <f aca="false">ModeloDatosModificados!D71-ModeloDatosMinisterio!D71</f>
        <v>0</v>
      </c>
      <c r="E71" s="53" t="n">
        <f aca="false">ModeloDatosModificados!E71-ModeloDatosMinisterio!E71</f>
        <v>0</v>
      </c>
      <c r="F71" s="53" t="n">
        <f aca="false">ModeloDatosModificados!F71-ModeloDatosMinisterio!F71</f>
        <v>0</v>
      </c>
      <c r="G71" s="53" t="n">
        <f aca="false">ModeloDatosModificados!G71-ModeloDatosMinisterio!G71</f>
        <v>0</v>
      </c>
      <c r="H71" s="53" t="n">
        <f aca="false">ModeloDatosModificados!H71-ModeloDatosMinisterio!H71</f>
        <v>0</v>
      </c>
      <c r="I71" s="54" t="n">
        <f aca="false">ModeloDatosModificados!I71-ModeloDatosMinisterio!I71</f>
        <v>-6.03658259267998E-005</v>
      </c>
      <c r="J71" s="53" t="n">
        <f aca="false">ModeloDatosModificados!J71-ModeloDatosMinisterio!J71</f>
        <v>-724</v>
      </c>
      <c r="K71" s="54" t="n">
        <f aca="false">ModeloDatosModificados!K71-ModeloDatosMinisterio!K71</f>
        <v>-6.03658259267963E-005</v>
      </c>
      <c r="L71" s="53" t="n">
        <f aca="false">ModeloDatosModificados!L71-ModeloDatosMinisterio!L71</f>
        <v>-724</v>
      </c>
      <c r="M71" s="54" t="n">
        <f aca="false">ModeloDatosModificados!M71-ModeloDatosMinisterio!M71</f>
        <v>0</v>
      </c>
      <c r="N71" s="53" t="n">
        <f aca="false">ModeloDatosModificados!N71-ModeloDatosMinisterio!N71</f>
        <v>0</v>
      </c>
      <c r="O71" s="53" t="n">
        <f aca="false">ModeloDatosModificados!O71-ModeloDatosMinisterio!O71</f>
        <v>0</v>
      </c>
      <c r="P71" s="53" t="n">
        <f aca="false">ModeloDatosModificados!P71-ModeloDatosMinisterio!P71</f>
        <v>-724</v>
      </c>
      <c r="Q71" s="53" t="n">
        <f aca="false">ModeloDatosModificados!Q71-ModeloDatosMinisterio!Q71</f>
        <v>-724</v>
      </c>
      <c r="S71" s="53" t="n">
        <f aca="false">ModeloDatosModificados!S71-ModeloDatosMinisterio!S71</f>
        <v>0</v>
      </c>
      <c r="T71" s="53" t="n">
        <f aca="false">ModeloDatosModificados!T71-ModeloDatosMinisterio!T71</f>
        <v>0</v>
      </c>
      <c r="U71" s="53" t="n">
        <f aca="false">ModeloDatosModificados!U71-ModeloDatosMinisterio!U71</f>
        <v>0</v>
      </c>
      <c r="V71" s="53" t="n">
        <f aca="false">ModeloDatosModificados!V71-ModeloDatosMinisterio!V71</f>
        <v>0</v>
      </c>
      <c r="W71" s="53" t="n">
        <f aca="false">ModeloDatosModificados!W71-ModeloDatosMinisterio!W71</f>
        <v>0</v>
      </c>
      <c r="X71" s="53" t="n">
        <f aca="false">ModeloDatosModificados!X71-ModeloDatosMinisterio!X71</f>
        <v>0</v>
      </c>
      <c r="Y71" s="53" t="n">
        <f aca="false">ModeloDatosModificados!Y71-ModeloDatosMinisterio!Y71</f>
        <v>0</v>
      </c>
      <c r="Z71" s="53" t="n">
        <f aca="false">ModeloDatosModificados!Z71-ModeloDatosMinisterio!Z71</f>
        <v>0</v>
      </c>
      <c r="AC71" s="61" t="n">
        <f aca="false">ModeloDatosModificados!AC71-ModeloDatosMinisterio!AC71</f>
        <v>0</v>
      </c>
      <c r="AD71" s="62" t="n">
        <f aca="false">ModeloDatosModificados!AD71-ModeloDatosMinisterio!AD71</f>
        <v>0</v>
      </c>
      <c r="AE71" s="63" t="n">
        <f aca="false">ModeloDatosModificados!AE71-ModeloDatosMinisterio!AE71</f>
        <v>0</v>
      </c>
      <c r="AF71" s="62" t="n">
        <f aca="false">ModeloDatosModificados!AF71-ModeloDatosMinisterio!AF71</f>
        <v>0</v>
      </c>
      <c r="AG71" s="62" t="n">
        <f aca="false">ModeloDatosModificados!AG71-ModeloDatosMinisterio!AG71</f>
        <v>0</v>
      </c>
      <c r="AH71" s="62" t="n">
        <f aca="false">ModeloDatosModificados!AH71-ModeloDatosMinisterio!AH71</f>
        <v>0</v>
      </c>
      <c r="AI71" s="62" t="n">
        <f aca="false">ModeloDatosModificados!AI71-ModeloDatosMinisterio!AI71</f>
        <v>0</v>
      </c>
      <c r="AJ71" s="62" t="n">
        <f aca="false">ModeloDatosModificados!AJ71-ModeloDatosMinisterio!AJ71</f>
        <v>-0.000713237112952611</v>
      </c>
      <c r="AK71" s="62" t="n">
        <f aca="false">ModeloDatosModificados!AK71-ModeloDatosMinisterio!AK71</f>
        <v>0</v>
      </c>
      <c r="AL71" s="62" t="n">
        <f aca="false">ModeloDatosModificados!AL71-ModeloDatosMinisterio!AL71</f>
        <v>0</v>
      </c>
      <c r="AM71" s="62" t="n">
        <f aca="false">ModeloDatosModificados!AM71-ModeloDatosMinisterio!AM71</f>
        <v>-0.000178309278238153</v>
      </c>
      <c r="AO71" s="54" t="n">
        <f aca="false">ModeloDatosModificados!AO71-ModeloDatosMinisterio!AO71</f>
        <v>-1.81690276050014E-008</v>
      </c>
      <c r="AP71" s="53" t="n">
        <f aca="false">ModeloDatosModificados!AP71-ModeloDatosMinisterio!AP71</f>
        <v>-0.217885450026984</v>
      </c>
      <c r="AQ71" s="54" t="n">
        <f aca="false">ModeloDatosModificados!AQ71-ModeloDatosMinisterio!AQ71</f>
        <v>-9.29417963262407E-008</v>
      </c>
      <c r="AR71" s="53" t="n">
        <f aca="false">ModeloDatosModificados!AR71-ModeloDatosMinisterio!AR71</f>
        <v>-1.11457066162848</v>
      </c>
      <c r="AS71" s="54" t="n">
        <f aca="false">ModeloDatosModificados!AS71-ModeloDatosMinisterio!AS71</f>
        <v>-8.15131585465978E-007</v>
      </c>
      <c r="AT71" s="53" t="n">
        <f aca="false">ModeloDatosModificados!AT71-ModeloDatosMinisterio!AT71</f>
        <v>-9.7751688308017</v>
      </c>
      <c r="AU71" s="54" t="n">
        <f aca="false">ModeloDatosModificados!AU71-ModeloDatosMinisterio!AU71</f>
        <v>-5.89762060725892E-005</v>
      </c>
      <c r="AV71" s="53" t="n">
        <f aca="false">ModeloDatosModificados!AV71-ModeloDatosMinisterio!AV71</f>
        <v>-707.250683986516</v>
      </c>
      <c r="AW71" s="54" t="n">
        <f aca="false">ModeloDatosModificados!AW71-ModeloDatosMinisterio!AW71</f>
        <v>-4.63377444813061E-007</v>
      </c>
      <c r="AX71" s="53" t="n">
        <f aca="false">ModeloDatosModificados!AX71-ModeloDatosMinisterio!AX71</f>
        <v>-5.55688533752982</v>
      </c>
    </row>
    <row r="72" customFormat="false" ht="13.8" hidden="false" customHeight="false" outlineLevel="0" collapsed="false">
      <c r="A72" s="60" t="s">
        <v>44</v>
      </c>
      <c r="B72" s="53" t="n">
        <f aca="false">ModeloDatosModificados!B72-ModeloDatosMinisterio!B72</f>
        <v>0</v>
      </c>
      <c r="C72" s="53" t="n">
        <f aca="false">ModeloDatosModificados!C72-ModeloDatosMinisterio!C72</f>
        <v>0</v>
      </c>
      <c r="D72" s="53" t="n">
        <f aca="false">ModeloDatosModificados!D72-ModeloDatosMinisterio!D72</f>
        <v>0</v>
      </c>
      <c r="E72" s="53" t="n">
        <f aca="false">ModeloDatosModificados!E72-ModeloDatosMinisterio!E72</f>
        <v>0</v>
      </c>
      <c r="F72" s="53" t="n">
        <f aca="false">ModeloDatosModificados!F72-ModeloDatosMinisterio!F72</f>
        <v>0</v>
      </c>
      <c r="G72" s="53" t="n">
        <f aca="false">ModeloDatosModificados!G72-ModeloDatosMinisterio!G72</f>
        <v>0</v>
      </c>
      <c r="H72" s="53" t="n">
        <f aca="false">ModeloDatosModificados!H72-ModeloDatosMinisterio!H72</f>
        <v>0</v>
      </c>
      <c r="I72" s="54" t="n">
        <f aca="false">ModeloDatosModificados!I72-ModeloDatosMinisterio!I72</f>
        <v>-5.05168395109942E-005</v>
      </c>
      <c r="J72" s="53" t="n">
        <f aca="false">ModeloDatosModificados!J72-ModeloDatosMinisterio!J72</f>
        <v>-606</v>
      </c>
      <c r="K72" s="54" t="n">
        <f aca="false">ModeloDatosModificados!K72-ModeloDatosMinisterio!K72</f>
        <v>-5.05168395109942E-005</v>
      </c>
      <c r="L72" s="53" t="n">
        <f aca="false">ModeloDatosModificados!L72-ModeloDatosMinisterio!L72</f>
        <v>-606</v>
      </c>
      <c r="M72" s="54" t="n">
        <f aca="false">ModeloDatosModificados!M72-ModeloDatosMinisterio!M72</f>
        <v>0</v>
      </c>
      <c r="N72" s="53" t="n">
        <f aca="false">ModeloDatosModificados!N72-ModeloDatosMinisterio!N72</f>
        <v>0</v>
      </c>
      <c r="O72" s="53" t="n">
        <f aca="false">ModeloDatosModificados!O72-ModeloDatosMinisterio!O72</f>
        <v>0</v>
      </c>
      <c r="P72" s="53" t="n">
        <f aca="false">ModeloDatosModificados!P72-ModeloDatosMinisterio!P72</f>
        <v>-606</v>
      </c>
      <c r="Q72" s="53" t="n">
        <f aca="false">ModeloDatosModificados!Q72-ModeloDatosMinisterio!Q72</f>
        <v>-606</v>
      </c>
      <c r="S72" s="53" t="n">
        <f aca="false">ModeloDatosModificados!S72-ModeloDatosMinisterio!S72</f>
        <v>0</v>
      </c>
      <c r="T72" s="53" t="n">
        <f aca="false">ModeloDatosModificados!T72-ModeloDatosMinisterio!T72</f>
        <v>0</v>
      </c>
      <c r="U72" s="53" t="n">
        <f aca="false">ModeloDatosModificados!U72-ModeloDatosMinisterio!U72</f>
        <v>0</v>
      </c>
      <c r="V72" s="53" t="n">
        <f aca="false">ModeloDatosModificados!V72-ModeloDatosMinisterio!V72</f>
        <v>0</v>
      </c>
      <c r="W72" s="53" t="n">
        <f aca="false">ModeloDatosModificados!W72-ModeloDatosMinisterio!W72</f>
        <v>0</v>
      </c>
      <c r="X72" s="53" t="n">
        <f aca="false">ModeloDatosModificados!X72-ModeloDatosMinisterio!X72</f>
        <v>0</v>
      </c>
      <c r="Y72" s="53" t="n">
        <f aca="false">ModeloDatosModificados!Y72-ModeloDatosMinisterio!Y72</f>
        <v>0</v>
      </c>
      <c r="Z72" s="53" t="n">
        <f aca="false">ModeloDatosModificados!Z72-ModeloDatosMinisterio!Z72</f>
        <v>0</v>
      </c>
      <c r="AC72" s="61" t="n">
        <f aca="false">ModeloDatosModificados!AC72-ModeloDatosMinisterio!AC72</f>
        <v>0</v>
      </c>
      <c r="AD72" s="62" t="n">
        <f aca="false">ModeloDatosModificados!AD72-ModeloDatosMinisterio!AD72</f>
        <v>0</v>
      </c>
      <c r="AE72" s="63" t="n">
        <f aca="false">ModeloDatosModificados!AE72-ModeloDatosMinisterio!AE72</f>
        <v>0</v>
      </c>
      <c r="AF72" s="62" t="n">
        <f aca="false">ModeloDatosModificados!AF72-ModeloDatosMinisterio!AF72</f>
        <v>0</v>
      </c>
      <c r="AG72" s="62" t="n">
        <f aca="false">ModeloDatosModificados!AG72-ModeloDatosMinisterio!AG72</f>
        <v>0</v>
      </c>
      <c r="AH72" s="62" t="n">
        <f aca="false">ModeloDatosModificados!AH72-ModeloDatosMinisterio!AH72</f>
        <v>0</v>
      </c>
      <c r="AI72" s="62" t="n">
        <f aca="false">ModeloDatosModificados!AI72-ModeloDatosMinisterio!AI72</f>
        <v>0</v>
      </c>
      <c r="AJ72" s="62" t="n">
        <f aca="false">ModeloDatosModificados!AJ72-ModeloDatosMinisterio!AJ72</f>
        <v>-0.000560933336891509</v>
      </c>
      <c r="AK72" s="62" t="n">
        <f aca="false">ModeloDatosModificados!AK72-ModeloDatosMinisterio!AK72</f>
        <v>0</v>
      </c>
      <c r="AL72" s="62" t="n">
        <f aca="false">ModeloDatosModificados!AL72-ModeloDatosMinisterio!AL72</f>
        <v>0</v>
      </c>
      <c r="AM72" s="62" t="n">
        <f aca="false">ModeloDatosModificados!AM72-ModeloDatosMinisterio!AM72</f>
        <v>-0.000140233334222875</v>
      </c>
      <c r="AO72" s="54" t="n">
        <f aca="false">ModeloDatosModificados!AO72-ModeloDatosMinisterio!AO72</f>
        <v>-1.49278537772397E-007</v>
      </c>
      <c r="AP72" s="53" t="n">
        <f aca="false">ModeloDatosModificados!AP72-ModeloDatosMinisterio!AP72</f>
        <v>-1.79016852684708</v>
      </c>
      <c r="AQ72" s="54" t="n">
        <f aca="false">ModeloDatosModificados!AQ72-ModeloDatosMinisterio!AQ72</f>
        <v>-1.54099481211503E-006</v>
      </c>
      <c r="AR72" s="53" t="n">
        <f aca="false">ModeloDatosModificados!AR72-ModeloDatosMinisterio!AR72</f>
        <v>-18.4798193621755</v>
      </c>
      <c r="AS72" s="54" t="n">
        <f aca="false">ModeloDatosModificados!AS72-ModeloDatosMinisterio!AS72</f>
        <v>-1.88165859274156E-006</v>
      </c>
      <c r="AT72" s="53" t="n">
        <f aca="false">ModeloDatosModificados!AT72-ModeloDatosMinisterio!AT72</f>
        <v>-22.5651057497234</v>
      </c>
      <c r="AU72" s="54" t="n">
        <f aca="false">ModeloDatosModificados!AU72-ModeloDatosMinisterio!AU72</f>
        <v>-4.62916944180102E-005</v>
      </c>
      <c r="AV72" s="53" t="n">
        <f aca="false">ModeloDatosModificados!AV72-ModeloDatosMinisterio!AV72</f>
        <v>-555.136295131219</v>
      </c>
      <c r="AW72" s="54" t="n">
        <f aca="false">ModeloDatosModificados!AW72-ModeloDatosMinisterio!AW72</f>
        <v>-6.53213150354987E-007</v>
      </c>
      <c r="AX72" s="53" t="n">
        <f aca="false">ModeloDatosModificados!AX72-ModeloDatosMinisterio!AX72</f>
        <v>-7.83342093604733</v>
      </c>
    </row>
    <row r="73" customFormat="false" ht="13.8" hidden="false" customHeight="false" outlineLevel="0" collapsed="false">
      <c r="A73" s="60" t="s">
        <v>45</v>
      </c>
      <c r="B73" s="53" t="n">
        <f aca="false">ModeloDatosModificados!B73-ModeloDatosMinisterio!B73</f>
        <v>0</v>
      </c>
      <c r="C73" s="53" t="n">
        <f aca="false">ModeloDatosModificados!C73-ModeloDatosMinisterio!C73</f>
        <v>0</v>
      </c>
      <c r="D73" s="53" t="n">
        <f aca="false">ModeloDatosModificados!D73-ModeloDatosMinisterio!D73</f>
        <v>0</v>
      </c>
      <c r="E73" s="53" t="n">
        <f aca="false">ModeloDatosModificados!E73-ModeloDatosMinisterio!E73</f>
        <v>0</v>
      </c>
      <c r="F73" s="53" t="n">
        <f aca="false">ModeloDatosModificados!F73-ModeloDatosMinisterio!F73</f>
        <v>0</v>
      </c>
      <c r="G73" s="53" t="n">
        <f aca="false">ModeloDatosModificados!G73-ModeloDatosMinisterio!G73</f>
        <v>0</v>
      </c>
      <c r="H73" s="53" t="n">
        <f aca="false">ModeloDatosModificados!H73-ModeloDatosMinisterio!H73</f>
        <v>0</v>
      </c>
      <c r="I73" s="54" t="n">
        <f aca="false">ModeloDatosModificados!I73-ModeloDatosMinisterio!I73</f>
        <v>-5.84846046187675E-005</v>
      </c>
      <c r="J73" s="53" t="n">
        <f aca="false">ModeloDatosModificados!J73-ModeloDatosMinisterio!J73</f>
        <v>-701</v>
      </c>
      <c r="K73" s="54" t="n">
        <f aca="false">ModeloDatosModificados!K73-ModeloDatosMinisterio!K73</f>
        <v>-5.84846046187675E-005</v>
      </c>
      <c r="L73" s="53" t="n">
        <f aca="false">ModeloDatosModificados!L73-ModeloDatosMinisterio!L73</f>
        <v>-701</v>
      </c>
      <c r="M73" s="54" t="n">
        <f aca="false">ModeloDatosModificados!M73-ModeloDatosMinisterio!M73</f>
        <v>0</v>
      </c>
      <c r="N73" s="53" t="n">
        <f aca="false">ModeloDatosModificados!N73-ModeloDatosMinisterio!N73</f>
        <v>0</v>
      </c>
      <c r="O73" s="53" t="n">
        <f aca="false">ModeloDatosModificados!O73-ModeloDatosMinisterio!O73</f>
        <v>0</v>
      </c>
      <c r="P73" s="53" t="n">
        <f aca="false">ModeloDatosModificados!P73-ModeloDatosMinisterio!P73</f>
        <v>-701</v>
      </c>
      <c r="Q73" s="53" t="n">
        <f aca="false">ModeloDatosModificados!Q73-ModeloDatosMinisterio!Q73</f>
        <v>-701</v>
      </c>
      <c r="S73" s="53" t="n">
        <f aca="false">ModeloDatosModificados!S73-ModeloDatosMinisterio!S73</f>
        <v>0</v>
      </c>
      <c r="T73" s="53" t="n">
        <f aca="false">ModeloDatosModificados!T73-ModeloDatosMinisterio!T73</f>
        <v>0</v>
      </c>
      <c r="U73" s="53" t="n">
        <f aca="false">ModeloDatosModificados!U73-ModeloDatosMinisterio!U73</f>
        <v>0</v>
      </c>
      <c r="V73" s="53" t="n">
        <f aca="false">ModeloDatosModificados!V73-ModeloDatosMinisterio!V73</f>
        <v>0</v>
      </c>
      <c r="W73" s="53" t="n">
        <f aca="false">ModeloDatosModificados!W73-ModeloDatosMinisterio!W73</f>
        <v>0</v>
      </c>
      <c r="X73" s="53" t="n">
        <f aca="false">ModeloDatosModificados!X73-ModeloDatosMinisterio!X73</f>
        <v>0</v>
      </c>
      <c r="Y73" s="53" t="n">
        <f aca="false">ModeloDatosModificados!Y73-ModeloDatosMinisterio!Y73</f>
        <v>0</v>
      </c>
      <c r="Z73" s="53" t="n">
        <f aca="false">ModeloDatosModificados!Z73-ModeloDatosMinisterio!Z73</f>
        <v>0</v>
      </c>
      <c r="AC73" s="61" t="n">
        <f aca="false">ModeloDatosModificados!AC73-ModeloDatosMinisterio!AC73</f>
        <v>0</v>
      </c>
      <c r="AD73" s="62" t="n">
        <f aca="false">ModeloDatosModificados!AD73-ModeloDatosMinisterio!AD73</f>
        <v>0</v>
      </c>
      <c r="AE73" s="63" t="n">
        <f aca="false">ModeloDatosModificados!AE73-ModeloDatosMinisterio!AE73</f>
        <v>0</v>
      </c>
      <c r="AF73" s="62" t="n">
        <f aca="false">ModeloDatosModificados!AF73-ModeloDatosMinisterio!AF73</f>
        <v>0</v>
      </c>
      <c r="AG73" s="62" t="n">
        <f aca="false">ModeloDatosModificados!AG73-ModeloDatosMinisterio!AG73</f>
        <v>0</v>
      </c>
      <c r="AH73" s="62" t="n">
        <f aca="false">ModeloDatosModificados!AH73-ModeloDatosMinisterio!AH73</f>
        <v>0</v>
      </c>
      <c r="AI73" s="62" t="n">
        <f aca="false">ModeloDatosModificados!AI73-ModeloDatosMinisterio!AI73</f>
        <v>0</v>
      </c>
      <c r="AJ73" s="62" t="n">
        <f aca="false">ModeloDatosModificados!AJ73-ModeloDatosMinisterio!AJ73</f>
        <v>-0.000645284911263345</v>
      </c>
      <c r="AK73" s="62" t="n">
        <f aca="false">ModeloDatosModificados!AK73-ModeloDatosMinisterio!AK73</f>
        <v>0</v>
      </c>
      <c r="AL73" s="62" t="n">
        <f aca="false">ModeloDatosModificados!AL73-ModeloDatosMinisterio!AL73</f>
        <v>0</v>
      </c>
      <c r="AM73" s="62" t="n">
        <f aca="false">ModeloDatosModificados!AM73-ModeloDatosMinisterio!AM73</f>
        <v>-0.000161321227815835</v>
      </c>
      <c r="AO73" s="54" t="n">
        <f aca="false">ModeloDatosModificados!AO73-ModeloDatosMinisterio!AO73</f>
        <v>-6.24772268366348E-008</v>
      </c>
      <c r="AP73" s="53" t="n">
        <f aca="false">ModeloDatosModificados!AP73-ModeloDatosMinisterio!AP73</f>
        <v>-0.749235401127862</v>
      </c>
      <c r="AQ73" s="54" t="n">
        <f aca="false">ModeloDatosModificados!AQ73-ModeloDatosMinisterio!AQ73</f>
        <v>-2.87527876884162E-006</v>
      </c>
      <c r="AR73" s="53" t="n">
        <f aca="false">ModeloDatosModificados!AR73-ModeloDatosMinisterio!AR73</f>
        <v>-34.4807340338593</v>
      </c>
      <c r="AS73" s="54" t="n">
        <f aca="false">ModeloDatosModificados!AS73-ModeloDatosMinisterio!AS73</f>
        <v>-1.82808644495595E-006</v>
      </c>
      <c r="AT73" s="53" t="n">
        <f aca="false">ModeloDatosModificados!AT73-ModeloDatosMinisterio!AT73</f>
        <v>-21.9226612676648</v>
      </c>
      <c r="AU73" s="54" t="n">
        <f aca="false">ModeloDatosModificados!AU73-ModeloDatosMinisterio!AU73</f>
        <v>-5.33066862580883E-005</v>
      </c>
      <c r="AV73" s="53" t="n">
        <f aca="false">ModeloDatosModificados!AV73-ModeloDatosMinisterio!AV73</f>
        <v>-639.261031316326</v>
      </c>
      <c r="AW73" s="54" t="n">
        <f aca="false">ModeloDatosModificados!AW73-ModeloDatosMinisterio!AW73</f>
        <v>-4.12075920045189E-007</v>
      </c>
      <c r="AX73" s="53" t="n">
        <f aca="false">ModeloDatosModificados!AX73-ModeloDatosMinisterio!AX73</f>
        <v>-4.94167047550764</v>
      </c>
    </row>
    <row r="74" customFormat="false" ht="13.8" hidden="false" customHeight="false" outlineLevel="0" collapsed="false">
      <c r="A74" s="60" t="s">
        <v>46</v>
      </c>
      <c r="B74" s="53" t="n">
        <f aca="false">ModeloDatosModificados!B74-ModeloDatosMinisterio!B74</f>
        <v>0</v>
      </c>
      <c r="C74" s="53" t="n">
        <f aca="false">ModeloDatosModificados!C74-ModeloDatosMinisterio!C74</f>
        <v>0</v>
      </c>
      <c r="D74" s="53" t="n">
        <f aca="false">ModeloDatosModificados!D74-ModeloDatosMinisterio!D74</f>
        <v>0</v>
      </c>
      <c r="E74" s="53" t="n">
        <f aca="false">ModeloDatosModificados!E74-ModeloDatosMinisterio!E74</f>
        <v>0</v>
      </c>
      <c r="F74" s="53" t="n">
        <f aca="false">ModeloDatosModificados!F74-ModeloDatosMinisterio!F74</f>
        <v>0</v>
      </c>
      <c r="G74" s="53" t="n">
        <f aca="false">ModeloDatosModificados!G74-ModeloDatosMinisterio!G74</f>
        <v>0</v>
      </c>
      <c r="H74" s="53" t="n">
        <f aca="false">ModeloDatosModificados!H74-ModeloDatosMinisterio!H74</f>
        <v>0</v>
      </c>
      <c r="I74" s="54" t="n">
        <f aca="false">ModeloDatosModificados!I74-ModeloDatosMinisterio!I74</f>
        <v>-5.70600909182949E-005</v>
      </c>
      <c r="J74" s="53" t="n">
        <f aca="false">ModeloDatosModificados!J74-ModeloDatosMinisterio!J74</f>
        <v>-685</v>
      </c>
      <c r="K74" s="54" t="n">
        <f aca="false">ModeloDatosModificados!K74-ModeloDatosMinisterio!K74</f>
        <v>-5.70600909182949E-005</v>
      </c>
      <c r="L74" s="53" t="n">
        <f aca="false">ModeloDatosModificados!L74-ModeloDatosMinisterio!L74</f>
        <v>-685</v>
      </c>
      <c r="M74" s="54" t="n">
        <f aca="false">ModeloDatosModificados!M74-ModeloDatosMinisterio!M74</f>
        <v>0</v>
      </c>
      <c r="N74" s="53" t="n">
        <f aca="false">ModeloDatosModificados!N74-ModeloDatosMinisterio!N74</f>
        <v>0</v>
      </c>
      <c r="O74" s="53" t="n">
        <f aca="false">ModeloDatosModificados!O74-ModeloDatosMinisterio!O74</f>
        <v>0</v>
      </c>
      <c r="P74" s="53" t="n">
        <f aca="false">ModeloDatosModificados!P74-ModeloDatosMinisterio!P74</f>
        <v>-685</v>
      </c>
      <c r="Q74" s="53" t="n">
        <f aca="false">ModeloDatosModificados!Q74-ModeloDatosMinisterio!Q74</f>
        <v>-685</v>
      </c>
      <c r="S74" s="53" t="n">
        <f aca="false">ModeloDatosModificados!S74-ModeloDatosMinisterio!S74</f>
        <v>0</v>
      </c>
      <c r="T74" s="53" t="n">
        <f aca="false">ModeloDatosModificados!T74-ModeloDatosMinisterio!T74</f>
        <v>0</v>
      </c>
      <c r="U74" s="53" t="n">
        <f aca="false">ModeloDatosModificados!U74-ModeloDatosMinisterio!U74</f>
        <v>0</v>
      </c>
      <c r="V74" s="53" t="n">
        <f aca="false">ModeloDatosModificados!V74-ModeloDatosMinisterio!V74</f>
        <v>0</v>
      </c>
      <c r="W74" s="53" t="n">
        <f aca="false">ModeloDatosModificados!W74-ModeloDatosMinisterio!W74</f>
        <v>0</v>
      </c>
      <c r="X74" s="53" t="n">
        <f aca="false">ModeloDatosModificados!X74-ModeloDatosMinisterio!X74</f>
        <v>0</v>
      </c>
      <c r="Y74" s="53" t="n">
        <f aca="false">ModeloDatosModificados!Y74-ModeloDatosMinisterio!Y74</f>
        <v>0</v>
      </c>
      <c r="Z74" s="53" t="n">
        <f aca="false">ModeloDatosModificados!Z74-ModeloDatosMinisterio!Z74</f>
        <v>0</v>
      </c>
      <c r="AC74" s="61" t="n">
        <f aca="false">ModeloDatosModificados!AC74-ModeloDatosMinisterio!AC74</f>
        <v>0</v>
      </c>
      <c r="AD74" s="62" t="n">
        <f aca="false">ModeloDatosModificados!AD74-ModeloDatosMinisterio!AD74</f>
        <v>0</v>
      </c>
      <c r="AE74" s="63" t="n">
        <f aca="false">ModeloDatosModificados!AE74-ModeloDatosMinisterio!AE74</f>
        <v>0</v>
      </c>
      <c r="AF74" s="62" t="n">
        <f aca="false">ModeloDatosModificados!AF74-ModeloDatosMinisterio!AF74</f>
        <v>0</v>
      </c>
      <c r="AG74" s="62" t="n">
        <f aca="false">ModeloDatosModificados!AG74-ModeloDatosMinisterio!AG74</f>
        <v>0</v>
      </c>
      <c r="AH74" s="62" t="n">
        <f aca="false">ModeloDatosModificados!AH74-ModeloDatosMinisterio!AH74</f>
        <v>0</v>
      </c>
      <c r="AI74" s="62" t="n">
        <f aca="false">ModeloDatosModificados!AI74-ModeloDatosMinisterio!AI74</f>
        <v>0</v>
      </c>
      <c r="AJ74" s="62" t="n">
        <f aca="false">ModeloDatosModificados!AJ74-ModeloDatosMinisterio!AJ74</f>
        <v>-0.000650844747410805</v>
      </c>
      <c r="AK74" s="62" t="n">
        <f aca="false">ModeloDatosModificados!AK74-ModeloDatosMinisterio!AK74</f>
        <v>0</v>
      </c>
      <c r="AL74" s="62" t="n">
        <f aca="false">ModeloDatosModificados!AL74-ModeloDatosMinisterio!AL74</f>
        <v>0</v>
      </c>
      <c r="AM74" s="62" t="n">
        <f aca="false">ModeloDatosModificados!AM74-ModeloDatosMinisterio!AM74</f>
        <v>-0.000162711186852703</v>
      </c>
      <c r="AO74" s="54" t="n">
        <f aca="false">ModeloDatosModificados!AO74-ModeloDatosMinisterio!AO74</f>
        <v>-1.27799624158656E-007</v>
      </c>
      <c r="AP74" s="53" t="n">
        <f aca="false">ModeloDatosModificados!AP74-ModeloDatosMinisterio!AP74</f>
        <v>-1.53259047365918</v>
      </c>
      <c r="AQ74" s="54" t="n">
        <f aca="false">ModeloDatosModificados!AQ74-ModeloDatosMinisterio!AQ74</f>
        <v>-1.71184504258078E-006</v>
      </c>
      <c r="AR74" s="53" t="n">
        <f aca="false">ModeloDatosModificados!AR74-ModeloDatosMinisterio!AR74</f>
        <v>-20.5286785615535</v>
      </c>
      <c r="AS74" s="54" t="n">
        <f aca="false">ModeloDatosModificados!AS74-ModeloDatosMinisterio!AS74</f>
        <v>-6.89900118466856E-007</v>
      </c>
      <c r="AT74" s="53" t="n">
        <f aca="false">ModeloDatosModificados!AT74-ModeloDatosMinisterio!AT74</f>
        <v>-8.27337604707282</v>
      </c>
      <c r="AU74" s="54" t="n">
        <f aca="false">ModeloDatosModificados!AU74-ModeloDatosMinisterio!AU74</f>
        <v>-5.37698734931178E-005</v>
      </c>
      <c r="AV74" s="53" t="n">
        <f aca="false">ModeloDatosModificados!AV74-ModeloDatosMinisterio!AV74</f>
        <v>-644.815635632263</v>
      </c>
      <c r="AW74" s="54" t="n">
        <f aca="false">ModeloDatosModificados!AW74-ModeloDatosMinisterio!AW74</f>
        <v>-7.60672639970456E-007</v>
      </c>
      <c r="AX74" s="53" t="n">
        <f aca="false">ModeloDatosModificados!AX74-ModeloDatosMinisterio!AX74</f>
        <v>-9.12208975000613</v>
      </c>
    </row>
    <row r="75" customFormat="false" ht="13.8" hidden="false" customHeight="false" outlineLevel="0" collapsed="false">
      <c r="A75" s="60" t="s">
        <v>47</v>
      </c>
      <c r="B75" s="53" t="n">
        <f aca="false">ModeloDatosModificados!B75-ModeloDatosMinisterio!B75</f>
        <v>0</v>
      </c>
      <c r="C75" s="53" t="n">
        <f aca="false">ModeloDatosModificados!C75-ModeloDatosMinisterio!C75</f>
        <v>0</v>
      </c>
      <c r="D75" s="53" t="n">
        <f aca="false">ModeloDatosModificados!D75-ModeloDatosMinisterio!D75</f>
        <v>0</v>
      </c>
      <c r="E75" s="53" t="n">
        <f aca="false">ModeloDatosModificados!E75-ModeloDatosMinisterio!E75</f>
        <v>0</v>
      </c>
      <c r="F75" s="53" t="n">
        <f aca="false">ModeloDatosModificados!F75-ModeloDatosMinisterio!F75</f>
        <v>0</v>
      </c>
      <c r="G75" s="53" t="n">
        <f aca="false">ModeloDatosModificados!G75-ModeloDatosMinisterio!G75</f>
        <v>0</v>
      </c>
      <c r="H75" s="53" t="n">
        <f aca="false">ModeloDatosModificados!H75-ModeloDatosMinisterio!H75</f>
        <v>0</v>
      </c>
      <c r="I75" s="54" t="n">
        <f aca="false">ModeloDatosModificados!I75-ModeloDatosMinisterio!I75</f>
        <v>-9.14428122304155E-005</v>
      </c>
      <c r="J75" s="53" t="n">
        <f aca="false">ModeloDatosModificados!J75-ModeloDatosMinisterio!J75</f>
        <v>-1096</v>
      </c>
      <c r="K75" s="54" t="n">
        <f aca="false">ModeloDatosModificados!K75-ModeloDatosMinisterio!K75</f>
        <v>-9.14428122304363E-005</v>
      </c>
      <c r="L75" s="53" t="n">
        <f aca="false">ModeloDatosModificados!L75-ModeloDatosMinisterio!L75</f>
        <v>-1096</v>
      </c>
      <c r="M75" s="54" t="n">
        <f aca="false">ModeloDatosModificados!M75-ModeloDatosMinisterio!M75</f>
        <v>0</v>
      </c>
      <c r="N75" s="53" t="n">
        <f aca="false">ModeloDatosModificados!N75-ModeloDatosMinisterio!N75</f>
        <v>0</v>
      </c>
      <c r="O75" s="53" t="n">
        <f aca="false">ModeloDatosModificados!O75-ModeloDatosMinisterio!O75</f>
        <v>0</v>
      </c>
      <c r="P75" s="53" t="n">
        <f aca="false">ModeloDatosModificados!P75-ModeloDatosMinisterio!P75</f>
        <v>-1096</v>
      </c>
      <c r="Q75" s="53" t="n">
        <f aca="false">ModeloDatosModificados!Q75-ModeloDatosMinisterio!Q75</f>
        <v>-1096</v>
      </c>
      <c r="S75" s="53" t="n">
        <f aca="false">ModeloDatosModificados!S75-ModeloDatosMinisterio!S75</f>
        <v>0</v>
      </c>
      <c r="T75" s="53" t="n">
        <f aca="false">ModeloDatosModificados!T75-ModeloDatosMinisterio!T75</f>
        <v>0</v>
      </c>
      <c r="U75" s="53" t="n">
        <f aca="false">ModeloDatosModificados!U75-ModeloDatosMinisterio!U75</f>
        <v>0</v>
      </c>
      <c r="V75" s="53" t="n">
        <f aca="false">ModeloDatosModificados!V75-ModeloDatosMinisterio!V75</f>
        <v>0</v>
      </c>
      <c r="W75" s="53" t="n">
        <f aca="false">ModeloDatosModificados!W75-ModeloDatosMinisterio!W75</f>
        <v>0</v>
      </c>
      <c r="X75" s="53" t="n">
        <f aca="false">ModeloDatosModificados!X75-ModeloDatosMinisterio!X75</f>
        <v>0</v>
      </c>
      <c r="Y75" s="53" t="n">
        <f aca="false">ModeloDatosModificados!Y75-ModeloDatosMinisterio!Y75</f>
        <v>0</v>
      </c>
      <c r="Z75" s="53" t="n">
        <f aca="false">ModeloDatosModificados!Z75-ModeloDatosMinisterio!Z75</f>
        <v>0</v>
      </c>
      <c r="AC75" s="61" t="n">
        <f aca="false">ModeloDatosModificados!AC75-ModeloDatosMinisterio!AC75</f>
        <v>0</v>
      </c>
      <c r="AD75" s="62" t="n">
        <f aca="false">ModeloDatosModificados!AD75-ModeloDatosMinisterio!AD75</f>
        <v>0</v>
      </c>
      <c r="AE75" s="63" t="n">
        <f aca="false">ModeloDatosModificados!AE75-ModeloDatosMinisterio!AE75</f>
        <v>0</v>
      </c>
      <c r="AF75" s="62" t="n">
        <f aca="false">ModeloDatosModificados!AF75-ModeloDatosMinisterio!AF75</f>
        <v>0</v>
      </c>
      <c r="AG75" s="62" t="n">
        <f aca="false">ModeloDatosModificados!AG75-ModeloDatosMinisterio!AG75</f>
        <v>0</v>
      </c>
      <c r="AH75" s="62" t="n">
        <f aca="false">ModeloDatosModificados!AH75-ModeloDatosMinisterio!AH75</f>
        <v>0</v>
      </c>
      <c r="AI75" s="62" t="n">
        <f aca="false">ModeloDatosModificados!AI75-ModeloDatosMinisterio!AI75</f>
        <v>0</v>
      </c>
      <c r="AJ75" s="62" t="n">
        <f aca="false">ModeloDatosModificados!AJ75-ModeloDatosMinisterio!AJ75</f>
        <v>-0.000992193068706716</v>
      </c>
      <c r="AK75" s="62" t="n">
        <f aca="false">ModeloDatosModificados!AK75-ModeloDatosMinisterio!AK75</f>
        <v>0</v>
      </c>
      <c r="AL75" s="62" t="n">
        <f aca="false">ModeloDatosModificados!AL75-ModeloDatosMinisterio!AL75</f>
        <v>0</v>
      </c>
      <c r="AM75" s="62" t="n">
        <f aca="false">ModeloDatosModificados!AM75-ModeloDatosMinisterio!AM75</f>
        <v>-0.000248048267176684</v>
      </c>
      <c r="AO75" s="54" t="n">
        <f aca="false">ModeloDatosModificados!AO75-ModeloDatosMinisterio!AO75</f>
        <v>-2.82460084564517E-009</v>
      </c>
      <c r="AP75" s="53" t="n">
        <f aca="false">ModeloDatosModificados!AP75-ModeloDatosMinisterio!AP75</f>
        <v>-0.0338729974866965</v>
      </c>
      <c r="AQ75" s="54" t="n">
        <f aca="false">ModeloDatosModificados!AQ75-ModeloDatosMinisterio!AQ75</f>
        <v>-1.85507838248314E-008</v>
      </c>
      <c r="AR75" s="53" t="n">
        <f aca="false">ModeloDatosModificados!AR75-ModeloDatosMinisterio!AR75</f>
        <v>-0.222463522533985</v>
      </c>
      <c r="AS75" s="54" t="n">
        <f aca="false">ModeloDatosModificados!AS75-ModeloDatosMinisterio!AS75</f>
        <v>-4.87408633084024E-006</v>
      </c>
      <c r="AT75" s="53" t="n">
        <f aca="false">ModeloDatosModificados!AT75-ModeloDatosMinisterio!AT75</f>
        <v>-58.4507061551849</v>
      </c>
      <c r="AU75" s="54" t="n">
        <f aca="false">ModeloDatosModificados!AU75-ModeloDatosMinisterio!AU75</f>
        <v>-8.29597798425565E-005</v>
      </c>
      <c r="AV75" s="53" t="n">
        <f aca="false">ModeloDatosModificados!AV75-ModeloDatosMinisterio!AV75</f>
        <v>-994.864962401996</v>
      </c>
      <c r="AW75" s="54" t="n">
        <f aca="false">ModeloDatosModificados!AW75-ModeloDatosMinisterio!AW75</f>
        <v>-3.58757067235073E-006</v>
      </c>
      <c r="AX75" s="53" t="n">
        <f aca="false">ModeloDatosModificados!AX75-ModeloDatosMinisterio!AX75</f>
        <v>-43.0226354124461</v>
      </c>
    </row>
    <row r="76" customFormat="false" ht="13.8" hidden="false" customHeight="false" outlineLevel="0" collapsed="false">
      <c r="A76" s="64" t="s">
        <v>48</v>
      </c>
      <c r="B76" s="66" t="n">
        <f aca="false">ModeloDatosModificados!B76-ModeloDatosMinisterio!B76</f>
        <v>0</v>
      </c>
      <c r="C76" s="66" t="n">
        <f aca="false">ModeloDatosModificados!C76-ModeloDatosMinisterio!C76</f>
        <v>0</v>
      </c>
      <c r="D76" s="66" t="n">
        <f aca="false">ModeloDatosModificados!D76-ModeloDatosMinisterio!D76</f>
        <v>0</v>
      </c>
      <c r="E76" s="66" t="n">
        <f aca="false">ModeloDatosModificados!E76-ModeloDatosMinisterio!E76</f>
        <v>0</v>
      </c>
      <c r="F76" s="66" t="n">
        <f aca="false">ModeloDatosModificados!F76-ModeloDatosMinisterio!F76</f>
        <v>0</v>
      </c>
      <c r="G76" s="66" t="n">
        <f aca="false">ModeloDatosModificados!G76-ModeloDatosMinisterio!G76</f>
        <v>0</v>
      </c>
      <c r="H76" s="66" t="n">
        <f aca="false">ModeloDatosModificados!H76-ModeloDatosMinisterio!H76</f>
        <v>0</v>
      </c>
      <c r="I76" s="65" t="n">
        <f aca="false">ModeloDatosModificados!I76-ModeloDatosMinisterio!I76</f>
        <v>-6.52279303017256E-005</v>
      </c>
      <c r="J76" s="66" t="n">
        <f aca="false">ModeloDatosModificados!J76-ModeloDatosMinisterio!J76</f>
        <v>-783</v>
      </c>
      <c r="K76" s="65" t="n">
        <f aca="false">ModeloDatosModificados!K76-ModeloDatosMinisterio!K76</f>
        <v>-6.52279303016839E-005</v>
      </c>
      <c r="L76" s="66" t="n">
        <f aca="false">ModeloDatosModificados!L76-ModeloDatosMinisterio!L76</f>
        <v>-783</v>
      </c>
      <c r="M76" s="65" t="n">
        <f aca="false">ModeloDatosModificados!M76-ModeloDatosMinisterio!M76</f>
        <v>0</v>
      </c>
      <c r="N76" s="66" t="n">
        <f aca="false">ModeloDatosModificados!N76-ModeloDatosMinisterio!N76</f>
        <v>0</v>
      </c>
      <c r="O76" s="66" t="n">
        <f aca="false">ModeloDatosModificados!O76-ModeloDatosMinisterio!O76</f>
        <v>0</v>
      </c>
      <c r="P76" s="66" t="n">
        <f aca="false">ModeloDatosModificados!P76-ModeloDatosMinisterio!P76</f>
        <v>-783</v>
      </c>
      <c r="Q76" s="66" t="n">
        <f aca="false">ModeloDatosModificados!Q76-ModeloDatosMinisterio!Q76</f>
        <v>-783</v>
      </c>
      <c r="S76" s="66" t="n">
        <f aca="false">ModeloDatosModificados!S76-ModeloDatosMinisterio!S76</f>
        <v>0</v>
      </c>
      <c r="T76" s="66" t="n">
        <f aca="false">ModeloDatosModificados!T76-ModeloDatosMinisterio!T76</f>
        <v>0</v>
      </c>
      <c r="U76" s="66" t="n">
        <f aca="false">ModeloDatosModificados!U76-ModeloDatosMinisterio!U76</f>
        <v>0</v>
      </c>
      <c r="V76" s="66" t="n">
        <f aca="false">ModeloDatosModificados!V76-ModeloDatosMinisterio!V76</f>
        <v>0</v>
      </c>
      <c r="W76" s="66" t="n">
        <f aca="false">ModeloDatosModificados!W76-ModeloDatosMinisterio!W76</f>
        <v>0</v>
      </c>
      <c r="X76" s="66" t="n">
        <f aca="false">ModeloDatosModificados!X76-ModeloDatosMinisterio!X76</f>
        <v>0</v>
      </c>
      <c r="Y76" s="66" t="n">
        <f aca="false">ModeloDatosModificados!Y76-ModeloDatosMinisterio!Y76</f>
        <v>0</v>
      </c>
      <c r="Z76" s="66" t="n">
        <f aca="false">ModeloDatosModificados!Z76-ModeloDatosMinisterio!Z76</f>
        <v>0</v>
      </c>
      <c r="AC76" s="68" t="n">
        <f aca="false">ModeloDatosModificados!AC76-ModeloDatosMinisterio!AC76</f>
        <v>0</v>
      </c>
      <c r="AD76" s="69" t="n">
        <f aca="false">ModeloDatosModificados!AD76-ModeloDatosMinisterio!AD76</f>
        <v>0</v>
      </c>
      <c r="AE76" s="70" t="n">
        <f aca="false">ModeloDatosModificados!AE76-ModeloDatosMinisterio!AE76</f>
        <v>0</v>
      </c>
      <c r="AF76" s="69" t="n">
        <f aca="false">ModeloDatosModificados!AF76-ModeloDatosMinisterio!AF76</f>
        <v>0</v>
      </c>
      <c r="AG76" s="69" t="n">
        <f aca="false">ModeloDatosModificados!AG76-ModeloDatosMinisterio!AG76</f>
        <v>0</v>
      </c>
      <c r="AH76" s="69" t="n">
        <f aca="false">ModeloDatosModificados!AH76-ModeloDatosMinisterio!AH76</f>
        <v>0</v>
      </c>
      <c r="AI76" s="69" t="n">
        <f aca="false">ModeloDatosModificados!AI76-ModeloDatosMinisterio!AI76</f>
        <v>0</v>
      </c>
      <c r="AJ76" s="69" t="n">
        <f aca="false">ModeloDatosModificados!AJ76-ModeloDatosMinisterio!AJ76</f>
        <v>-0.000639050505033323</v>
      </c>
      <c r="AK76" s="69" t="n">
        <f aca="false">ModeloDatosModificados!AK76-ModeloDatosMinisterio!AK76</f>
        <v>0</v>
      </c>
      <c r="AL76" s="69" t="n">
        <f aca="false">ModeloDatosModificados!AL76-ModeloDatosMinisterio!AL76</f>
        <v>0</v>
      </c>
      <c r="AM76" s="69" t="n">
        <f aca="false">ModeloDatosModificados!AM76-ModeloDatosMinisterio!AM76</f>
        <v>-0.000159762626258331</v>
      </c>
      <c r="AO76" s="65" t="n">
        <f aca="false">ModeloDatosModificados!AO76-ModeloDatosMinisterio!AO76</f>
        <v>-1.24170211794591E-009</v>
      </c>
      <c r="AP76" s="66" t="n">
        <f aca="false">ModeloDatosModificados!AP76-ModeloDatosMinisterio!AP76</f>
        <v>-0.0148906606698986</v>
      </c>
      <c r="AQ76" s="65" t="n">
        <f aca="false">ModeloDatosModificados!AQ76-ModeloDatosMinisterio!AQ76</f>
        <v>-4.40815035586611E-009</v>
      </c>
      <c r="AR76" s="66" t="n">
        <f aca="false">ModeloDatosModificados!AR76-ModeloDatosMinisterio!AR76</f>
        <v>-0.052863138576015</v>
      </c>
      <c r="AS76" s="65" t="n">
        <f aca="false">ModeloDatosModificados!AS76-ModeloDatosMinisterio!AS76</f>
        <v>-8.10359531801599E-006</v>
      </c>
      <c r="AT76" s="66" t="n">
        <f aca="false">ModeloDatosModificados!AT76-ModeloDatosMinisterio!AT76</f>
        <v>-97.1794171426445</v>
      </c>
      <c r="AU76" s="65" t="n">
        <f aca="false">ModeloDatosModificados!AU76-ModeloDatosMinisterio!AU76</f>
        <v>-5.61640495291196E-005</v>
      </c>
      <c r="AV76" s="66" t="n">
        <f aca="false">ModeloDatosModificados!AV76-ModeloDatosMinisterio!AV76</f>
        <v>-673.526920263932</v>
      </c>
      <c r="AW76" s="65" t="n">
        <f aca="false">ModeloDatosModificados!AW76-ModeloDatosMinisterio!AW76</f>
        <v>-9.54635602111367E-007</v>
      </c>
      <c r="AX76" s="66" t="n">
        <f aca="false">ModeloDatosModificados!AX76-ModeloDatosMinisterio!AX76</f>
        <v>-11.4481199709589</v>
      </c>
    </row>
    <row r="77" customFormat="false" ht="13.8" hidden="false" customHeight="false" outlineLevel="0" collapsed="false">
      <c r="A77" s="71" t="s">
        <v>49</v>
      </c>
      <c r="B77" s="74" t="n">
        <f aca="false">ModeloDatosModificados!B77-ModeloDatosMinisterio!B77</f>
        <v>0</v>
      </c>
      <c r="C77" s="74" t="n">
        <f aca="false">ModeloDatosModificados!C77-ModeloDatosMinisterio!C77</f>
        <v>0</v>
      </c>
      <c r="D77" s="74" t="n">
        <f aca="false">ModeloDatosModificados!D77-ModeloDatosMinisterio!D77</f>
        <v>0</v>
      </c>
      <c r="E77" s="74" t="n">
        <f aca="false">ModeloDatosModificados!E77-ModeloDatosMinisterio!E77</f>
        <v>0</v>
      </c>
      <c r="F77" s="74" t="n">
        <f aca="false">ModeloDatosModificados!F77-ModeloDatosMinisterio!F77</f>
        <v>0</v>
      </c>
      <c r="G77" s="74" t="n">
        <f aca="false">ModeloDatosModificados!G77-ModeloDatosMinisterio!G77</f>
        <v>0</v>
      </c>
      <c r="H77" s="74" t="n">
        <f aca="false">ModeloDatosModificados!H77-ModeloDatosMinisterio!H77</f>
        <v>0</v>
      </c>
      <c r="I77" s="72" t="n">
        <f aca="false">ModeloDatosModificados!I77-ModeloDatosMinisterio!I77</f>
        <v>0</v>
      </c>
      <c r="J77" s="74" t="n">
        <f aca="false">ModeloDatosModificados!J77-ModeloDatosMinisterio!J77</f>
        <v>0</v>
      </c>
      <c r="K77" s="72" t="n">
        <f aca="false">ModeloDatosModificados!K77-ModeloDatosMinisterio!K77</f>
        <v>0</v>
      </c>
      <c r="L77" s="74" t="n">
        <f aca="false">ModeloDatosModificados!L77-ModeloDatosMinisterio!L77</f>
        <v>0</v>
      </c>
      <c r="M77" s="72" t="n">
        <f aca="false">ModeloDatosModificados!M77-ModeloDatosMinisterio!M77</f>
        <v>0</v>
      </c>
      <c r="N77" s="74" t="n">
        <f aca="false">ModeloDatosModificados!N77-ModeloDatosMinisterio!N77</f>
        <v>0</v>
      </c>
      <c r="O77" s="74" t="n">
        <f aca="false">ModeloDatosModificados!O77-ModeloDatosMinisterio!O77</f>
        <v>0</v>
      </c>
      <c r="P77" s="74" t="n">
        <f aca="false">ModeloDatosModificados!P77-ModeloDatosMinisterio!P77</f>
        <v>0</v>
      </c>
      <c r="Q77" s="74" t="n">
        <f aca="false">ModeloDatosModificados!Q77-ModeloDatosMinisterio!Q77</f>
        <v>0</v>
      </c>
      <c r="S77" s="74" t="n">
        <f aca="false">ModeloDatosModificados!S77-ModeloDatosMinisterio!S77</f>
        <v>0</v>
      </c>
      <c r="T77" s="74" t="n">
        <f aca="false">ModeloDatosModificados!T77-ModeloDatosMinisterio!T77</f>
        <v>0</v>
      </c>
      <c r="U77" s="74" t="n">
        <f aca="false">ModeloDatosModificados!U77-ModeloDatosMinisterio!U77</f>
        <v>0</v>
      </c>
      <c r="V77" s="74" t="n">
        <f aca="false">ModeloDatosModificados!V77-ModeloDatosMinisterio!V77</f>
        <v>0</v>
      </c>
      <c r="W77" s="74" t="n">
        <f aca="false">ModeloDatosModificados!W77-ModeloDatosMinisterio!W77</f>
        <v>0</v>
      </c>
      <c r="X77" s="74" t="n">
        <f aca="false">ModeloDatosModificados!X77-ModeloDatosMinisterio!X77</f>
        <v>0</v>
      </c>
      <c r="Y77" s="74" t="n">
        <f aca="false">ModeloDatosModificados!Y77-ModeloDatosMinisterio!Y77</f>
        <v>0</v>
      </c>
      <c r="Z77" s="74" t="n">
        <f aca="false">ModeloDatosModificados!Z77-ModeloDatosMinisterio!Z77</f>
        <v>0</v>
      </c>
      <c r="AB77" s="77" t="s">
        <v>225</v>
      </c>
      <c r="AC77" s="77" t="n">
        <f aca="false">ModeloDatosModificados!AC77-ModeloDatosMinisterio!AC77</f>
        <v>0</v>
      </c>
      <c r="AD77" s="76"/>
      <c r="AE77" s="78" t="n">
        <f aca="false">ModeloDatosModificados!AE77-ModeloDatosMinisterio!AE77</f>
        <v>0</v>
      </c>
      <c r="AF77" s="76"/>
      <c r="AG77" s="79" t="n">
        <f aca="false">ModeloDatosModificados!AG77-ModeloDatosMinisterio!AG77</f>
        <v>0</v>
      </c>
      <c r="AH77" s="76"/>
      <c r="AI77" s="79" t="n">
        <f aca="false">ModeloDatosModificados!AI77-ModeloDatosMinisterio!AI77</f>
        <v>0.00112048241861226</v>
      </c>
      <c r="AJ77" s="76"/>
      <c r="AK77" s="79" t="n">
        <f aca="false">ModeloDatosModificados!AK77-ModeloDatosMinisterio!AK77</f>
        <v>0</v>
      </c>
      <c r="AL77" s="80"/>
      <c r="AM77" s="79" t="n">
        <f aca="false">ModeloDatosModificados!AM77-ModeloDatosMinisterio!AM77</f>
        <v>0.00112497821623814</v>
      </c>
      <c r="AO77" s="72" t="n">
        <f aca="false">ModeloDatosModificados!AO77-ModeloDatosMinisterio!AO77</f>
        <v>-3.62646091661353E-006</v>
      </c>
      <c r="AP77" s="74" t="n">
        <f aca="false">ModeloDatosModificados!AP77-ModeloDatosMinisterio!AP77</f>
        <v>-43.4890125107486</v>
      </c>
      <c r="AQ77" s="72" t="n">
        <f aca="false">ModeloDatosModificados!AQ77-ModeloDatosMinisterio!AQ77</f>
        <v>-5.25077661872042E-005</v>
      </c>
      <c r="AR77" s="74" t="n">
        <f aca="false">ModeloDatosModificados!AR77-ModeloDatosMinisterio!AR77</f>
        <v>-629.680273173144</v>
      </c>
      <c r="AS77" s="72" t="n">
        <f aca="false">ModeloDatosModificados!AS77-ModeloDatosMinisterio!AS77</f>
        <v>-8.79902592088588E-005</v>
      </c>
      <c r="AT77" s="74" t="n">
        <f aca="false">ModeloDatosModificados!AT77-ModeloDatosMinisterio!AT77</f>
        <v>-1055.19115510816</v>
      </c>
      <c r="AU77" s="72" t="n">
        <f aca="false">ModeloDatosModificados!AU77-ModeloDatosMinisterio!AU77</f>
        <v>0.00027429843814164</v>
      </c>
      <c r="AV77" s="74" t="n">
        <f aca="false">ModeloDatosModificados!AV77-ModeloDatosMinisterio!AV77</f>
        <v>3289.42417478189</v>
      </c>
      <c r="AW77" s="72" t="n">
        <f aca="false">ModeloDatosModificados!AW77-ModeloDatosMinisterio!AW77</f>
        <v>-0.000130173951828849</v>
      </c>
      <c r="AX77" s="74" t="n">
        <f aca="false">ModeloDatosModificados!AX77-ModeloDatosMinisterio!AX77</f>
        <v>-1561.06373399124</v>
      </c>
    </row>
    <row r="78" customFormat="false" ht="13.8" hidden="false" customHeight="false" outlineLevel="0" collapsed="false">
      <c r="A78" s="31" t="s">
        <v>50</v>
      </c>
      <c r="AB78" s="77" t="s">
        <v>226</v>
      </c>
      <c r="AC78" s="77" t="n">
        <f aca="false">ModeloDatosModificados!AC78-ModeloDatosMinisterio!AC78</f>
        <v>0</v>
      </c>
      <c r="AD78" s="76"/>
      <c r="AE78" s="78" t="n">
        <f aca="false">ModeloDatosModificados!AE78-ModeloDatosMinisterio!AE78</f>
        <v>0</v>
      </c>
      <c r="AF78" s="76"/>
      <c r="AG78" s="79" t="n">
        <f aca="false">ModeloDatosModificados!AG78-ModeloDatosMinisterio!AG78</f>
        <v>0</v>
      </c>
      <c r="AH78" s="76"/>
      <c r="AI78" s="79" t="n">
        <f aca="false">ModeloDatosModificados!AI78-ModeloDatosMinisterio!AI78</f>
        <v>-0.00132441152255615</v>
      </c>
      <c r="AJ78" s="76"/>
      <c r="AK78" s="79" t="n">
        <f aca="false">ModeloDatosModificados!AK78-ModeloDatosMinisterio!AK78</f>
        <v>0</v>
      </c>
      <c r="AL78" s="76"/>
      <c r="AM78" s="79"/>
    </row>
    <row r="79" customFormat="false" ht="13.8" hidden="false" customHeight="false" outlineLevel="0" collapsed="false">
      <c r="A79" s="31" t="s">
        <v>51</v>
      </c>
    </row>
    <row r="81" customFormat="false" ht="13.8" hidden="false" customHeight="false" outlineLevel="0" collapsed="false">
      <c r="A81" s="40" t="s">
        <v>6</v>
      </c>
      <c r="B81" s="40"/>
      <c r="C81" s="40"/>
      <c r="D81" s="40"/>
      <c r="E81" s="40"/>
      <c r="F81" s="40"/>
      <c r="G81" s="40"/>
      <c r="H81" s="40"/>
      <c r="I81" s="40"/>
      <c r="J81" s="40"/>
    </row>
    <row r="82" customFormat="false" ht="13.8" hidden="false" customHeight="false" outlineLevel="0" collapsed="false">
      <c r="A82" s="40" t="s">
        <v>62</v>
      </c>
      <c r="B82" s="40"/>
      <c r="C82" s="40"/>
      <c r="D82" s="40"/>
      <c r="E82" s="40"/>
      <c r="F82" s="40"/>
      <c r="G82" s="40"/>
      <c r="H82" s="40"/>
      <c r="I82" s="40"/>
      <c r="J82" s="40"/>
    </row>
    <row r="83" customFormat="false" ht="12.75" hidden="false" customHeight="true" outlineLevel="0" collapsed="false">
      <c r="A83" s="41" t="s">
        <v>8</v>
      </c>
      <c r="B83" s="100" t="s">
        <v>206</v>
      </c>
      <c r="C83" s="100"/>
      <c r="D83" s="100"/>
      <c r="E83" s="100"/>
      <c r="F83" s="100"/>
      <c r="G83" s="100"/>
      <c r="H83" s="100"/>
      <c r="I83" s="43" t="s">
        <v>10</v>
      </c>
      <c r="J83" s="43" t="s">
        <v>11</v>
      </c>
      <c r="K83" s="43" t="s">
        <v>207</v>
      </c>
      <c r="L83" s="43" t="s">
        <v>208</v>
      </c>
      <c r="M83" s="43" t="s">
        <v>209</v>
      </c>
      <c r="N83" s="43" t="s">
        <v>12</v>
      </c>
      <c r="O83" s="43" t="s">
        <v>210</v>
      </c>
      <c r="P83" s="43" t="s">
        <v>211</v>
      </c>
      <c r="Q83" s="43" t="s">
        <v>212</v>
      </c>
      <c r="S83" s="91" t="s">
        <v>213</v>
      </c>
      <c r="T83" s="91"/>
      <c r="U83" s="91"/>
      <c r="V83" s="91"/>
      <c r="W83" s="91"/>
      <c r="X83" s="91"/>
      <c r="Y83" s="91"/>
      <c r="Z83" s="91"/>
      <c r="AC83" s="46" t="s">
        <v>214</v>
      </c>
      <c r="AD83" s="46"/>
      <c r="AE83" s="46" t="s">
        <v>215</v>
      </c>
      <c r="AF83" s="46"/>
      <c r="AG83" s="46" t="s">
        <v>216</v>
      </c>
      <c r="AH83" s="46"/>
      <c r="AI83" s="46" t="s">
        <v>217</v>
      </c>
      <c r="AJ83" s="46"/>
      <c r="AK83" s="46" t="s">
        <v>218</v>
      </c>
      <c r="AL83" s="46"/>
      <c r="AM83" s="47" t="s">
        <v>219</v>
      </c>
      <c r="AO83" s="46" t="s">
        <v>214</v>
      </c>
      <c r="AP83" s="46"/>
      <c r="AQ83" s="46" t="s">
        <v>215</v>
      </c>
      <c r="AR83" s="46"/>
      <c r="AS83" s="46" t="s">
        <v>216</v>
      </c>
      <c r="AT83" s="46"/>
      <c r="AU83" s="46" t="s">
        <v>217</v>
      </c>
      <c r="AV83" s="46"/>
      <c r="AW83" s="47" t="s">
        <v>218</v>
      </c>
      <c r="AX83" s="47"/>
    </row>
    <row r="84" customFormat="false" ht="55.8" hidden="false" customHeight="false" outlineLevel="0" collapsed="false">
      <c r="A84" s="41"/>
      <c r="B84" s="92" t="s">
        <v>63</v>
      </c>
      <c r="C84" s="92" t="s">
        <v>64</v>
      </c>
      <c r="D84" s="92" t="s">
        <v>65</v>
      </c>
      <c r="E84" s="92" t="s">
        <v>66</v>
      </c>
      <c r="F84" s="92" t="s">
        <v>67</v>
      </c>
      <c r="G84" s="92" t="s">
        <v>68</v>
      </c>
      <c r="H84" s="92" t="s">
        <v>69</v>
      </c>
      <c r="I84" s="43"/>
      <c r="J84" s="43"/>
      <c r="K84" s="43"/>
      <c r="L84" s="43"/>
      <c r="M84" s="43"/>
      <c r="N84" s="43"/>
      <c r="O84" s="43"/>
      <c r="P84" s="43"/>
      <c r="Q84" s="43"/>
      <c r="S84" s="92" t="s">
        <v>63</v>
      </c>
      <c r="T84" s="92" t="s">
        <v>64</v>
      </c>
      <c r="U84" s="92" t="s">
        <v>65</v>
      </c>
      <c r="V84" s="92" t="s">
        <v>66</v>
      </c>
      <c r="W84" s="92" t="s">
        <v>67</v>
      </c>
      <c r="X84" s="92" t="s">
        <v>68</v>
      </c>
      <c r="Y84" s="92" t="s">
        <v>69</v>
      </c>
      <c r="Z84" s="43" t="s">
        <v>21</v>
      </c>
      <c r="AC84" s="46" t="s">
        <v>220</v>
      </c>
      <c r="AD84" s="46" t="s">
        <v>221</v>
      </c>
      <c r="AE84" s="46" t="s">
        <v>220</v>
      </c>
      <c r="AF84" s="46" t="s">
        <v>221</v>
      </c>
      <c r="AG84" s="46" t="s">
        <v>220</v>
      </c>
      <c r="AH84" s="46" t="s">
        <v>221</v>
      </c>
      <c r="AI84" s="46" t="s">
        <v>220</v>
      </c>
      <c r="AJ84" s="46" t="s">
        <v>221</v>
      </c>
      <c r="AK84" s="46" t="s">
        <v>220</v>
      </c>
      <c r="AL84" s="46" t="s">
        <v>221</v>
      </c>
      <c r="AM84" s="48" t="s">
        <v>222</v>
      </c>
      <c r="AO84" s="46" t="s">
        <v>223</v>
      </c>
      <c r="AP84" s="46" t="s">
        <v>224</v>
      </c>
      <c r="AQ84" s="46" t="s">
        <v>223</v>
      </c>
      <c r="AR84" s="46" t="s">
        <v>224</v>
      </c>
      <c r="AS84" s="46" t="s">
        <v>223</v>
      </c>
      <c r="AT84" s="46" t="s">
        <v>224</v>
      </c>
      <c r="AU84" s="46" t="s">
        <v>223</v>
      </c>
      <c r="AV84" s="46" t="s">
        <v>224</v>
      </c>
      <c r="AW84" s="46" t="s">
        <v>223</v>
      </c>
      <c r="AX84" s="48" t="s">
        <v>224</v>
      </c>
    </row>
    <row r="85" customFormat="false" ht="13.8" hidden="false" customHeight="false" outlineLevel="0" collapsed="false">
      <c r="A85" s="49" t="s">
        <v>22</v>
      </c>
      <c r="B85" s="52" t="n">
        <f aca="false">ModeloDatosModificados!B85-ModeloDatosMinisterio!B85</f>
        <v>0</v>
      </c>
      <c r="C85" s="52" t="n">
        <f aca="false">ModeloDatosModificados!C85-ModeloDatosMinisterio!C85</f>
        <v>0</v>
      </c>
      <c r="D85" s="52" t="n">
        <f aca="false">ModeloDatosModificados!D85-ModeloDatosMinisterio!D85</f>
        <v>0</v>
      </c>
      <c r="E85" s="52" t="n">
        <f aca="false">ModeloDatosModificados!E85-ModeloDatosMinisterio!E85</f>
        <v>0</v>
      </c>
      <c r="F85" s="52" t="n">
        <f aca="false">ModeloDatosModificados!F85-ModeloDatosMinisterio!F85</f>
        <v>0</v>
      </c>
      <c r="G85" s="52" t="n">
        <f aca="false">ModeloDatosModificados!G85-ModeloDatosMinisterio!G85</f>
        <v>0</v>
      </c>
      <c r="H85" s="52" t="n">
        <f aca="false">ModeloDatosModificados!H85-ModeloDatosMinisterio!H85</f>
        <v>0</v>
      </c>
      <c r="I85" s="51" t="n">
        <f aca="false">ModeloDatosModificados!I85-ModeloDatosMinisterio!I85</f>
        <v>0</v>
      </c>
      <c r="J85" s="52" t="n">
        <f aca="false">ModeloDatosModificados!J85-ModeloDatosMinisterio!J85</f>
        <v>0</v>
      </c>
      <c r="K85" s="51" t="n">
        <f aca="false">ModeloDatosModificados!K85-ModeloDatosMinisterio!K85</f>
        <v>0</v>
      </c>
      <c r="L85" s="53" t="n">
        <f aca="false">ModeloDatosModificados!L85-ModeloDatosMinisterio!L85</f>
        <v>0</v>
      </c>
      <c r="M85" s="54" t="n">
        <f aca="false">ModeloDatosModificados!M85-ModeloDatosMinisterio!M85</f>
        <v>0</v>
      </c>
      <c r="N85" s="53" t="n">
        <f aca="false">ModeloDatosModificados!N85-ModeloDatosMinisterio!N85</f>
        <v>0</v>
      </c>
      <c r="O85" s="53" t="n">
        <f aca="false">ModeloDatosModificados!O85-ModeloDatosMinisterio!O85</f>
        <v>0</v>
      </c>
      <c r="P85" s="53" t="n">
        <f aca="false">ModeloDatosModificados!P85-ModeloDatosMinisterio!P85</f>
        <v>0</v>
      </c>
      <c r="Q85" s="53" t="n">
        <f aca="false">ModeloDatosModificados!Q85-ModeloDatosMinisterio!Q85</f>
        <v>0</v>
      </c>
      <c r="S85" s="52" t="n">
        <f aca="false">ModeloDatosModificados!S85-ModeloDatosMinisterio!S85</f>
        <v>0</v>
      </c>
      <c r="T85" s="52" t="n">
        <f aca="false">ModeloDatosModificados!T85-ModeloDatosMinisterio!T85</f>
        <v>0</v>
      </c>
      <c r="U85" s="52" t="n">
        <f aca="false">ModeloDatosModificados!U85-ModeloDatosMinisterio!U85</f>
        <v>0</v>
      </c>
      <c r="V85" s="52" t="n">
        <f aca="false">ModeloDatosModificados!V85-ModeloDatosMinisterio!V85</f>
        <v>0</v>
      </c>
      <c r="W85" s="52" t="n">
        <f aca="false">ModeloDatosModificados!W85-ModeloDatosMinisterio!W85</f>
        <v>0</v>
      </c>
      <c r="X85" s="52" t="n">
        <f aca="false">ModeloDatosModificados!X85-ModeloDatosMinisterio!X85</f>
        <v>0</v>
      </c>
      <c r="Y85" s="52" t="n">
        <f aca="false">ModeloDatosModificados!Y85-ModeloDatosMinisterio!Y85</f>
        <v>0</v>
      </c>
      <c r="Z85" s="52" t="n">
        <f aca="false">ModeloDatosModificados!Z85-ModeloDatosMinisterio!Z85</f>
        <v>0</v>
      </c>
      <c r="AC85" s="57" t="n">
        <f aca="false">ModeloDatosModificados!AC85-ModeloDatosMinisterio!AC85</f>
        <v>0</v>
      </c>
      <c r="AD85" s="58" t="n">
        <f aca="false">ModeloDatosModificados!AD85-ModeloDatosMinisterio!AD85</f>
        <v>0</v>
      </c>
      <c r="AE85" s="59" t="n">
        <f aca="false">ModeloDatosModificados!AE85-ModeloDatosMinisterio!AE85</f>
        <v>0</v>
      </c>
      <c r="AF85" s="58" t="n">
        <f aca="false">ModeloDatosModificados!AF85-ModeloDatosMinisterio!AF85</f>
        <v>0</v>
      </c>
      <c r="AG85" s="58" t="n">
        <f aca="false">ModeloDatosModificados!AG85-ModeloDatosMinisterio!AG85</f>
        <v>0</v>
      </c>
      <c r="AH85" s="58" t="n">
        <f aca="false">ModeloDatosModificados!AH85-ModeloDatosMinisterio!AH85</f>
        <v>0</v>
      </c>
      <c r="AI85" s="58" t="n">
        <f aca="false">ModeloDatosModificados!AI85-ModeloDatosMinisterio!AI85</f>
        <v>0</v>
      </c>
      <c r="AJ85" s="58" t="n">
        <f aca="false">ModeloDatosModificados!AJ85-ModeloDatosMinisterio!AJ85</f>
        <v>0</v>
      </c>
      <c r="AK85" s="58" t="n">
        <f aca="false">ModeloDatosModificados!AK85-ModeloDatosMinisterio!AK85</f>
        <v>0</v>
      </c>
      <c r="AL85" s="58" t="n">
        <f aca="false">ModeloDatosModificados!AL85-ModeloDatosMinisterio!AL85</f>
        <v>0</v>
      </c>
      <c r="AM85" s="58" t="n">
        <f aca="false">ModeloDatosModificados!AM85-ModeloDatosMinisterio!AM85</f>
        <v>0</v>
      </c>
      <c r="AO85" s="51" t="n">
        <f aca="false">ModeloDatosModificados!AO85-ModeloDatosMinisterio!AO85</f>
        <v>0</v>
      </c>
      <c r="AP85" s="52" t="n">
        <f aca="false">ModeloDatosModificados!AP85-ModeloDatosMinisterio!AP85</f>
        <v>0</v>
      </c>
      <c r="AQ85" s="51" t="n">
        <f aca="false">ModeloDatosModificados!AQ85-ModeloDatosMinisterio!AQ85</f>
        <v>0</v>
      </c>
      <c r="AR85" s="52" t="n">
        <f aca="false">ModeloDatosModificados!AR85-ModeloDatosMinisterio!AR85</f>
        <v>0</v>
      </c>
      <c r="AS85" s="51" t="n">
        <f aca="false">ModeloDatosModificados!AS85-ModeloDatosMinisterio!AS85</f>
        <v>0</v>
      </c>
      <c r="AT85" s="52" t="n">
        <f aca="false">ModeloDatosModificados!AT85-ModeloDatosMinisterio!AT85</f>
        <v>0</v>
      </c>
      <c r="AU85" s="51" t="n">
        <f aca="false">ModeloDatosModificados!AU85-ModeloDatosMinisterio!AU85</f>
        <v>0</v>
      </c>
      <c r="AV85" s="52" t="n">
        <f aca="false">ModeloDatosModificados!AV85-ModeloDatosMinisterio!AV85</f>
        <v>0</v>
      </c>
      <c r="AW85" s="51" t="n">
        <f aca="false">ModeloDatosModificados!AW85-ModeloDatosMinisterio!AW85</f>
        <v>0</v>
      </c>
      <c r="AX85" s="52" t="n">
        <f aca="false">ModeloDatosModificados!AX85-ModeloDatosMinisterio!AX85</f>
        <v>0</v>
      </c>
    </row>
    <row r="86" customFormat="false" ht="13.8" hidden="false" customHeight="false" outlineLevel="0" collapsed="false">
      <c r="A86" s="60" t="s">
        <v>23</v>
      </c>
      <c r="B86" s="53" t="n">
        <f aca="false">ModeloDatosModificados!B86-ModeloDatosMinisterio!B86</f>
        <v>0</v>
      </c>
      <c r="C86" s="53" t="n">
        <f aca="false">ModeloDatosModificados!C86-ModeloDatosMinisterio!C86</f>
        <v>0</v>
      </c>
      <c r="D86" s="53" t="n">
        <f aca="false">ModeloDatosModificados!D86-ModeloDatosMinisterio!D86</f>
        <v>0</v>
      </c>
      <c r="E86" s="53" t="n">
        <f aca="false">ModeloDatosModificados!E86-ModeloDatosMinisterio!E86</f>
        <v>0</v>
      </c>
      <c r="F86" s="53" t="n">
        <f aca="false">ModeloDatosModificados!F86-ModeloDatosMinisterio!F86</f>
        <v>0</v>
      </c>
      <c r="G86" s="53" t="n">
        <f aca="false">ModeloDatosModificados!G86-ModeloDatosMinisterio!G86</f>
        <v>0</v>
      </c>
      <c r="H86" s="53" t="n">
        <f aca="false">ModeloDatosModificados!H86-ModeloDatosMinisterio!H86</f>
        <v>0</v>
      </c>
      <c r="I86" s="54" t="n">
        <f aca="false">ModeloDatosModificados!I86-ModeloDatosMinisterio!I86</f>
        <v>0</v>
      </c>
      <c r="J86" s="53" t="n">
        <f aca="false">ModeloDatosModificados!J86-ModeloDatosMinisterio!J86</f>
        <v>0</v>
      </c>
      <c r="K86" s="54" t="n">
        <f aca="false">ModeloDatosModificados!K86-ModeloDatosMinisterio!K86</f>
        <v>0</v>
      </c>
      <c r="L86" s="53" t="n">
        <f aca="false">ModeloDatosModificados!L86-ModeloDatosMinisterio!L86</f>
        <v>0</v>
      </c>
      <c r="M86" s="54" t="n">
        <f aca="false">ModeloDatosModificados!M86-ModeloDatosMinisterio!M86</f>
        <v>0</v>
      </c>
      <c r="N86" s="53" t="n">
        <f aca="false">ModeloDatosModificados!N86-ModeloDatosMinisterio!N86</f>
        <v>0</v>
      </c>
      <c r="O86" s="53" t="n">
        <f aca="false">ModeloDatosModificados!O86-ModeloDatosMinisterio!O86</f>
        <v>0</v>
      </c>
      <c r="P86" s="53" t="n">
        <f aca="false">ModeloDatosModificados!P86-ModeloDatosMinisterio!P86</f>
        <v>0</v>
      </c>
      <c r="Q86" s="53" t="n">
        <f aca="false">ModeloDatosModificados!Q86-ModeloDatosMinisterio!Q86</f>
        <v>0</v>
      </c>
      <c r="S86" s="53" t="n">
        <f aca="false">ModeloDatosModificados!S86-ModeloDatosMinisterio!S86</f>
        <v>0</v>
      </c>
      <c r="T86" s="53" t="n">
        <f aca="false">ModeloDatosModificados!T86-ModeloDatosMinisterio!T86</f>
        <v>0</v>
      </c>
      <c r="U86" s="53" t="n">
        <f aca="false">ModeloDatosModificados!U86-ModeloDatosMinisterio!U86</f>
        <v>0</v>
      </c>
      <c r="V86" s="53" t="n">
        <f aca="false">ModeloDatosModificados!V86-ModeloDatosMinisterio!V86</f>
        <v>0</v>
      </c>
      <c r="W86" s="53" t="n">
        <f aca="false">ModeloDatosModificados!W86-ModeloDatosMinisterio!W86</f>
        <v>0</v>
      </c>
      <c r="X86" s="53" t="n">
        <f aca="false">ModeloDatosModificados!X86-ModeloDatosMinisterio!X86</f>
        <v>0</v>
      </c>
      <c r="Y86" s="53" t="n">
        <f aca="false">ModeloDatosModificados!Y86-ModeloDatosMinisterio!Y86</f>
        <v>0</v>
      </c>
      <c r="Z86" s="53" t="n">
        <f aca="false">ModeloDatosModificados!Z86-ModeloDatosMinisterio!Z86</f>
        <v>0</v>
      </c>
      <c r="AC86" s="61" t="n">
        <f aca="false">ModeloDatosModificados!AC86-ModeloDatosMinisterio!AC86</f>
        <v>0</v>
      </c>
      <c r="AD86" s="62" t="n">
        <f aca="false">ModeloDatosModificados!AD86-ModeloDatosMinisterio!AD86</f>
        <v>0</v>
      </c>
      <c r="AE86" s="63" t="n">
        <f aca="false">ModeloDatosModificados!AE86-ModeloDatosMinisterio!AE86</f>
        <v>0</v>
      </c>
      <c r="AF86" s="62" t="n">
        <f aca="false">ModeloDatosModificados!AF86-ModeloDatosMinisterio!AF86</f>
        <v>0</v>
      </c>
      <c r="AG86" s="62" t="n">
        <f aca="false">ModeloDatosModificados!AG86-ModeloDatosMinisterio!AG86</f>
        <v>0</v>
      </c>
      <c r="AH86" s="62" t="n">
        <f aca="false">ModeloDatosModificados!AH86-ModeloDatosMinisterio!AH86</f>
        <v>0</v>
      </c>
      <c r="AI86" s="62" t="n">
        <f aca="false">ModeloDatosModificados!AI86-ModeloDatosMinisterio!AI86</f>
        <v>0</v>
      </c>
      <c r="AJ86" s="62" t="n">
        <f aca="false">ModeloDatosModificados!AJ86-ModeloDatosMinisterio!AJ86</f>
        <v>0</v>
      </c>
      <c r="AK86" s="62" t="n">
        <f aca="false">ModeloDatosModificados!AK86-ModeloDatosMinisterio!AK86</f>
        <v>0</v>
      </c>
      <c r="AL86" s="62" t="n">
        <f aca="false">ModeloDatosModificados!AL86-ModeloDatosMinisterio!AL86</f>
        <v>0</v>
      </c>
      <c r="AM86" s="62" t="n">
        <f aca="false">ModeloDatosModificados!AM86-ModeloDatosMinisterio!AM86</f>
        <v>0</v>
      </c>
      <c r="AO86" s="54" t="n">
        <f aca="false">ModeloDatosModificados!AO86-ModeloDatosMinisterio!AO86</f>
        <v>0</v>
      </c>
      <c r="AP86" s="53" t="n">
        <f aca="false">ModeloDatosModificados!AP86-ModeloDatosMinisterio!AP86</f>
        <v>0</v>
      </c>
      <c r="AQ86" s="54" t="n">
        <f aca="false">ModeloDatosModificados!AQ86-ModeloDatosMinisterio!AQ86</f>
        <v>0</v>
      </c>
      <c r="AR86" s="53" t="n">
        <f aca="false">ModeloDatosModificados!AR86-ModeloDatosMinisterio!AR86</f>
        <v>0</v>
      </c>
      <c r="AS86" s="54" t="n">
        <f aca="false">ModeloDatosModificados!AS86-ModeloDatosMinisterio!AS86</f>
        <v>0</v>
      </c>
      <c r="AT86" s="53" t="n">
        <f aca="false">ModeloDatosModificados!AT86-ModeloDatosMinisterio!AT86</f>
        <v>0</v>
      </c>
      <c r="AU86" s="54" t="n">
        <f aca="false">ModeloDatosModificados!AU86-ModeloDatosMinisterio!AU86</f>
        <v>0</v>
      </c>
      <c r="AV86" s="53" t="n">
        <f aca="false">ModeloDatosModificados!AV86-ModeloDatosMinisterio!AV86</f>
        <v>0</v>
      </c>
      <c r="AW86" s="54" t="n">
        <f aca="false">ModeloDatosModificados!AW86-ModeloDatosMinisterio!AW86</f>
        <v>0</v>
      </c>
      <c r="AX86" s="53" t="n">
        <f aca="false">ModeloDatosModificados!AX86-ModeloDatosMinisterio!AX86</f>
        <v>0</v>
      </c>
    </row>
    <row r="87" customFormat="false" ht="13.8" hidden="false" customHeight="false" outlineLevel="0" collapsed="false">
      <c r="A87" s="60" t="s">
        <v>24</v>
      </c>
      <c r="B87" s="53" t="n">
        <f aca="false">ModeloDatosModificados!B87-ModeloDatosMinisterio!B87</f>
        <v>0</v>
      </c>
      <c r="C87" s="53" t="n">
        <f aca="false">ModeloDatosModificados!C87-ModeloDatosMinisterio!C87</f>
        <v>0</v>
      </c>
      <c r="D87" s="53" t="n">
        <f aca="false">ModeloDatosModificados!D87-ModeloDatosMinisterio!D87</f>
        <v>0</v>
      </c>
      <c r="E87" s="53" t="n">
        <f aca="false">ModeloDatosModificados!E87-ModeloDatosMinisterio!E87</f>
        <v>0</v>
      </c>
      <c r="F87" s="53" t="n">
        <f aca="false">ModeloDatosModificados!F87-ModeloDatosMinisterio!F87</f>
        <v>0</v>
      </c>
      <c r="G87" s="53" t="n">
        <f aca="false">ModeloDatosModificados!G87-ModeloDatosMinisterio!G87</f>
        <v>0</v>
      </c>
      <c r="H87" s="53" t="n">
        <f aca="false">ModeloDatosModificados!H87-ModeloDatosMinisterio!H87</f>
        <v>0</v>
      </c>
      <c r="I87" s="54" t="n">
        <f aca="false">ModeloDatosModificados!I87-ModeloDatosMinisterio!I87</f>
        <v>0</v>
      </c>
      <c r="J87" s="53" t="n">
        <f aca="false">ModeloDatosModificados!J87-ModeloDatosMinisterio!J87</f>
        <v>0</v>
      </c>
      <c r="K87" s="54" t="n">
        <f aca="false">ModeloDatosModificados!K87-ModeloDatosMinisterio!K87</f>
        <v>0</v>
      </c>
      <c r="L87" s="53" t="n">
        <f aca="false">ModeloDatosModificados!L87-ModeloDatosMinisterio!L87</f>
        <v>0</v>
      </c>
      <c r="M87" s="54" t="n">
        <f aca="false">ModeloDatosModificados!M87-ModeloDatosMinisterio!M87</f>
        <v>0</v>
      </c>
      <c r="N87" s="53" t="n">
        <f aca="false">ModeloDatosModificados!N87-ModeloDatosMinisterio!N87</f>
        <v>0</v>
      </c>
      <c r="O87" s="53" t="n">
        <f aca="false">ModeloDatosModificados!O87-ModeloDatosMinisterio!O87</f>
        <v>0</v>
      </c>
      <c r="P87" s="53" t="n">
        <f aca="false">ModeloDatosModificados!P87-ModeloDatosMinisterio!P87</f>
        <v>0</v>
      </c>
      <c r="Q87" s="53" t="n">
        <f aca="false">ModeloDatosModificados!Q87-ModeloDatosMinisterio!Q87</f>
        <v>0</v>
      </c>
      <c r="S87" s="53" t="n">
        <f aca="false">ModeloDatosModificados!S87-ModeloDatosMinisterio!S87</f>
        <v>0</v>
      </c>
      <c r="T87" s="53" t="n">
        <f aca="false">ModeloDatosModificados!T87-ModeloDatosMinisterio!T87</f>
        <v>0</v>
      </c>
      <c r="U87" s="53" t="n">
        <f aca="false">ModeloDatosModificados!U87-ModeloDatosMinisterio!U87</f>
        <v>0</v>
      </c>
      <c r="V87" s="53" t="n">
        <f aca="false">ModeloDatosModificados!V87-ModeloDatosMinisterio!V87</f>
        <v>0</v>
      </c>
      <c r="W87" s="53" t="n">
        <f aca="false">ModeloDatosModificados!W87-ModeloDatosMinisterio!W87</f>
        <v>0</v>
      </c>
      <c r="X87" s="53" t="n">
        <f aca="false">ModeloDatosModificados!X87-ModeloDatosMinisterio!X87</f>
        <v>0</v>
      </c>
      <c r="Y87" s="53" t="n">
        <f aca="false">ModeloDatosModificados!Y87-ModeloDatosMinisterio!Y87</f>
        <v>0</v>
      </c>
      <c r="Z87" s="53" t="n">
        <f aca="false">ModeloDatosModificados!Z87-ModeloDatosMinisterio!Z87</f>
        <v>0</v>
      </c>
      <c r="AC87" s="61" t="n">
        <f aca="false">ModeloDatosModificados!AC87-ModeloDatosMinisterio!AC87</f>
        <v>0</v>
      </c>
      <c r="AD87" s="62" t="n">
        <f aca="false">ModeloDatosModificados!AD87-ModeloDatosMinisterio!AD87</f>
        <v>0</v>
      </c>
      <c r="AE87" s="63" t="n">
        <f aca="false">ModeloDatosModificados!AE87-ModeloDatosMinisterio!AE87</f>
        <v>0</v>
      </c>
      <c r="AF87" s="62" t="n">
        <f aca="false">ModeloDatosModificados!AF87-ModeloDatosMinisterio!AF87</f>
        <v>0</v>
      </c>
      <c r="AG87" s="62" t="n">
        <f aca="false">ModeloDatosModificados!AG87-ModeloDatosMinisterio!AG87</f>
        <v>0</v>
      </c>
      <c r="AH87" s="62" t="n">
        <f aca="false">ModeloDatosModificados!AH87-ModeloDatosMinisterio!AH87</f>
        <v>0</v>
      </c>
      <c r="AI87" s="62" t="n">
        <f aca="false">ModeloDatosModificados!AI87-ModeloDatosMinisterio!AI87</f>
        <v>0</v>
      </c>
      <c r="AJ87" s="62" t="n">
        <f aca="false">ModeloDatosModificados!AJ87-ModeloDatosMinisterio!AJ87</f>
        <v>0</v>
      </c>
      <c r="AK87" s="62" t="n">
        <f aca="false">ModeloDatosModificados!AK87-ModeloDatosMinisterio!AK87</f>
        <v>0</v>
      </c>
      <c r="AL87" s="62" t="n">
        <f aca="false">ModeloDatosModificados!AL87-ModeloDatosMinisterio!AL87</f>
        <v>0</v>
      </c>
      <c r="AM87" s="62" t="n">
        <f aca="false">ModeloDatosModificados!AM87-ModeloDatosMinisterio!AM87</f>
        <v>0</v>
      </c>
      <c r="AO87" s="54" t="n">
        <f aca="false">ModeloDatosModificados!AO87-ModeloDatosMinisterio!AO87</f>
        <v>0</v>
      </c>
      <c r="AP87" s="53" t="n">
        <f aca="false">ModeloDatosModificados!AP87-ModeloDatosMinisterio!AP87</f>
        <v>0</v>
      </c>
      <c r="AQ87" s="54" t="n">
        <f aca="false">ModeloDatosModificados!AQ87-ModeloDatosMinisterio!AQ87</f>
        <v>0</v>
      </c>
      <c r="AR87" s="53" t="n">
        <f aca="false">ModeloDatosModificados!AR87-ModeloDatosMinisterio!AR87</f>
        <v>0</v>
      </c>
      <c r="AS87" s="54" t="n">
        <f aca="false">ModeloDatosModificados!AS87-ModeloDatosMinisterio!AS87</f>
        <v>0</v>
      </c>
      <c r="AT87" s="53" t="n">
        <f aca="false">ModeloDatosModificados!AT87-ModeloDatosMinisterio!AT87</f>
        <v>0</v>
      </c>
      <c r="AU87" s="54" t="n">
        <f aca="false">ModeloDatosModificados!AU87-ModeloDatosMinisterio!AU87</f>
        <v>0</v>
      </c>
      <c r="AV87" s="53" t="n">
        <f aca="false">ModeloDatosModificados!AV87-ModeloDatosMinisterio!AV87</f>
        <v>0</v>
      </c>
      <c r="AW87" s="54" t="n">
        <f aca="false">ModeloDatosModificados!AW87-ModeloDatosMinisterio!AW87</f>
        <v>0</v>
      </c>
      <c r="AX87" s="53" t="n">
        <f aca="false">ModeloDatosModificados!AX87-ModeloDatosMinisterio!AX87</f>
        <v>0</v>
      </c>
    </row>
    <row r="88" customFormat="false" ht="13.8" hidden="false" customHeight="false" outlineLevel="0" collapsed="false">
      <c r="A88" s="60" t="s">
        <v>25</v>
      </c>
      <c r="B88" s="53" t="n">
        <f aca="false">ModeloDatosModificados!B88-ModeloDatosMinisterio!B88</f>
        <v>0</v>
      </c>
      <c r="C88" s="53" t="n">
        <f aca="false">ModeloDatosModificados!C88-ModeloDatosMinisterio!C88</f>
        <v>0</v>
      </c>
      <c r="D88" s="53" t="n">
        <f aca="false">ModeloDatosModificados!D88-ModeloDatosMinisterio!D88</f>
        <v>0</v>
      </c>
      <c r="E88" s="53" t="n">
        <f aca="false">ModeloDatosModificados!E88-ModeloDatosMinisterio!E88</f>
        <v>0</v>
      </c>
      <c r="F88" s="53" t="n">
        <f aca="false">ModeloDatosModificados!F88-ModeloDatosMinisterio!F88</f>
        <v>0</v>
      </c>
      <c r="G88" s="53" t="n">
        <f aca="false">ModeloDatosModificados!G88-ModeloDatosMinisterio!G88</f>
        <v>0</v>
      </c>
      <c r="H88" s="53" t="n">
        <f aca="false">ModeloDatosModificados!H88-ModeloDatosMinisterio!H88</f>
        <v>0</v>
      </c>
      <c r="I88" s="54" t="n">
        <f aca="false">ModeloDatosModificados!I88-ModeloDatosMinisterio!I88</f>
        <v>0</v>
      </c>
      <c r="J88" s="53" t="n">
        <f aca="false">ModeloDatosModificados!J88-ModeloDatosMinisterio!J88</f>
        <v>0</v>
      </c>
      <c r="K88" s="54" t="n">
        <f aca="false">ModeloDatosModificados!K88-ModeloDatosMinisterio!K88</f>
        <v>0</v>
      </c>
      <c r="L88" s="53" t="n">
        <f aca="false">ModeloDatosModificados!L88-ModeloDatosMinisterio!L88</f>
        <v>0</v>
      </c>
      <c r="M88" s="54" t="n">
        <f aca="false">ModeloDatosModificados!M88-ModeloDatosMinisterio!M88</f>
        <v>0</v>
      </c>
      <c r="N88" s="53" t="n">
        <f aca="false">ModeloDatosModificados!N88-ModeloDatosMinisterio!N88</f>
        <v>0</v>
      </c>
      <c r="O88" s="53" t="n">
        <f aca="false">ModeloDatosModificados!O88-ModeloDatosMinisterio!O88</f>
        <v>0</v>
      </c>
      <c r="P88" s="53" t="n">
        <f aca="false">ModeloDatosModificados!P88-ModeloDatosMinisterio!P88</f>
        <v>0</v>
      </c>
      <c r="Q88" s="53" t="n">
        <f aca="false">ModeloDatosModificados!Q88-ModeloDatosMinisterio!Q88</f>
        <v>0</v>
      </c>
      <c r="S88" s="53" t="n">
        <f aca="false">ModeloDatosModificados!S88-ModeloDatosMinisterio!S88</f>
        <v>0</v>
      </c>
      <c r="T88" s="53" t="n">
        <f aca="false">ModeloDatosModificados!T88-ModeloDatosMinisterio!T88</f>
        <v>0</v>
      </c>
      <c r="U88" s="53" t="n">
        <f aca="false">ModeloDatosModificados!U88-ModeloDatosMinisterio!U88</f>
        <v>0</v>
      </c>
      <c r="V88" s="53" t="n">
        <f aca="false">ModeloDatosModificados!V88-ModeloDatosMinisterio!V88</f>
        <v>0</v>
      </c>
      <c r="W88" s="53" t="n">
        <f aca="false">ModeloDatosModificados!W88-ModeloDatosMinisterio!W88</f>
        <v>0</v>
      </c>
      <c r="X88" s="53" t="n">
        <f aca="false">ModeloDatosModificados!X88-ModeloDatosMinisterio!X88</f>
        <v>0</v>
      </c>
      <c r="Y88" s="53" t="n">
        <f aca="false">ModeloDatosModificados!Y88-ModeloDatosMinisterio!Y88</f>
        <v>0</v>
      </c>
      <c r="Z88" s="53" t="n">
        <f aca="false">ModeloDatosModificados!Z88-ModeloDatosMinisterio!Z88</f>
        <v>0</v>
      </c>
      <c r="AC88" s="61" t="n">
        <f aca="false">ModeloDatosModificados!AC88-ModeloDatosMinisterio!AC88</f>
        <v>0</v>
      </c>
      <c r="AD88" s="62" t="n">
        <f aca="false">ModeloDatosModificados!AD88-ModeloDatosMinisterio!AD88</f>
        <v>0</v>
      </c>
      <c r="AE88" s="63" t="n">
        <f aca="false">ModeloDatosModificados!AE88-ModeloDatosMinisterio!AE88</f>
        <v>0</v>
      </c>
      <c r="AF88" s="62" t="n">
        <f aca="false">ModeloDatosModificados!AF88-ModeloDatosMinisterio!AF88</f>
        <v>0</v>
      </c>
      <c r="AG88" s="62" t="n">
        <f aca="false">ModeloDatosModificados!AG88-ModeloDatosMinisterio!AG88</f>
        <v>0</v>
      </c>
      <c r="AH88" s="62" t="n">
        <f aca="false">ModeloDatosModificados!AH88-ModeloDatosMinisterio!AH88</f>
        <v>0</v>
      </c>
      <c r="AI88" s="62" t="n">
        <f aca="false">ModeloDatosModificados!AI88-ModeloDatosMinisterio!AI88</f>
        <v>0</v>
      </c>
      <c r="AJ88" s="62" t="n">
        <f aca="false">ModeloDatosModificados!AJ88-ModeloDatosMinisterio!AJ88</f>
        <v>0</v>
      </c>
      <c r="AK88" s="62" t="n">
        <f aca="false">ModeloDatosModificados!AK88-ModeloDatosMinisterio!AK88</f>
        <v>0</v>
      </c>
      <c r="AL88" s="62" t="n">
        <f aca="false">ModeloDatosModificados!AL88-ModeloDatosMinisterio!AL88</f>
        <v>0</v>
      </c>
      <c r="AM88" s="62" t="n">
        <f aca="false">ModeloDatosModificados!AM88-ModeloDatosMinisterio!AM88</f>
        <v>0</v>
      </c>
      <c r="AO88" s="54" t="n">
        <f aca="false">ModeloDatosModificados!AO88-ModeloDatosMinisterio!AO88</f>
        <v>0</v>
      </c>
      <c r="AP88" s="53" t="n">
        <f aca="false">ModeloDatosModificados!AP88-ModeloDatosMinisterio!AP88</f>
        <v>0</v>
      </c>
      <c r="AQ88" s="54" t="n">
        <f aca="false">ModeloDatosModificados!AQ88-ModeloDatosMinisterio!AQ88</f>
        <v>0</v>
      </c>
      <c r="AR88" s="53" t="n">
        <f aca="false">ModeloDatosModificados!AR88-ModeloDatosMinisterio!AR88</f>
        <v>0</v>
      </c>
      <c r="AS88" s="54" t="n">
        <f aca="false">ModeloDatosModificados!AS88-ModeloDatosMinisterio!AS88</f>
        <v>0</v>
      </c>
      <c r="AT88" s="53" t="n">
        <f aca="false">ModeloDatosModificados!AT88-ModeloDatosMinisterio!AT88</f>
        <v>0</v>
      </c>
      <c r="AU88" s="54" t="n">
        <f aca="false">ModeloDatosModificados!AU88-ModeloDatosMinisterio!AU88</f>
        <v>0</v>
      </c>
      <c r="AV88" s="53" t="n">
        <f aca="false">ModeloDatosModificados!AV88-ModeloDatosMinisterio!AV88</f>
        <v>0</v>
      </c>
      <c r="AW88" s="54" t="n">
        <f aca="false">ModeloDatosModificados!AW88-ModeloDatosMinisterio!AW88</f>
        <v>0</v>
      </c>
      <c r="AX88" s="53" t="n">
        <f aca="false">ModeloDatosModificados!AX88-ModeloDatosMinisterio!AX88</f>
        <v>0</v>
      </c>
    </row>
    <row r="89" customFormat="false" ht="13.8" hidden="false" customHeight="false" outlineLevel="0" collapsed="false">
      <c r="A89" s="60" t="s">
        <v>26</v>
      </c>
      <c r="B89" s="53" t="n">
        <f aca="false">ModeloDatosModificados!B89-ModeloDatosMinisterio!B89</f>
        <v>0</v>
      </c>
      <c r="C89" s="53" t="n">
        <f aca="false">ModeloDatosModificados!C89-ModeloDatosMinisterio!C89</f>
        <v>0</v>
      </c>
      <c r="D89" s="53" t="n">
        <f aca="false">ModeloDatosModificados!D89-ModeloDatosMinisterio!D89</f>
        <v>0</v>
      </c>
      <c r="E89" s="53" t="n">
        <f aca="false">ModeloDatosModificados!E89-ModeloDatosMinisterio!E89</f>
        <v>0</v>
      </c>
      <c r="F89" s="53" t="n">
        <f aca="false">ModeloDatosModificados!F89-ModeloDatosMinisterio!F89</f>
        <v>0</v>
      </c>
      <c r="G89" s="53" t="n">
        <f aca="false">ModeloDatosModificados!G89-ModeloDatosMinisterio!G89</f>
        <v>0</v>
      </c>
      <c r="H89" s="53" t="n">
        <f aca="false">ModeloDatosModificados!H89-ModeloDatosMinisterio!H89</f>
        <v>0</v>
      </c>
      <c r="I89" s="54" t="n">
        <f aca="false">ModeloDatosModificados!I89-ModeloDatosMinisterio!I89</f>
        <v>0</v>
      </c>
      <c r="J89" s="53" t="n">
        <f aca="false">ModeloDatosModificados!J89-ModeloDatosMinisterio!J89</f>
        <v>0</v>
      </c>
      <c r="K89" s="54" t="n">
        <f aca="false">ModeloDatosModificados!K89-ModeloDatosMinisterio!K89</f>
        <v>0</v>
      </c>
      <c r="L89" s="53" t="n">
        <f aca="false">ModeloDatosModificados!L89-ModeloDatosMinisterio!L89</f>
        <v>0</v>
      </c>
      <c r="M89" s="54" t="n">
        <f aca="false">ModeloDatosModificados!M89-ModeloDatosMinisterio!M89</f>
        <v>0</v>
      </c>
      <c r="N89" s="53" t="n">
        <f aca="false">ModeloDatosModificados!N89-ModeloDatosMinisterio!N89</f>
        <v>0</v>
      </c>
      <c r="O89" s="53" t="n">
        <f aca="false">ModeloDatosModificados!O89-ModeloDatosMinisterio!O89</f>
        <v>0</v>
      </c>
      <c r="P89" s="53" t="n">
        <f aca="false">ModeloDatosModificados!P89-ModeloDatosMinisterio!P89</f>
        <v>0</v>
      </c>
      <c r="Q89" s="53" t="n">
        <f aca="false">ModeloDatosModificados!Q89-ModeloDatosMinisterio!Q89</f>
        <v>0</v>
      </c>
      <c r="S89" s="53" t="n">
        <f aca="false">ModeloDatosModificados!S89-ModeloDatosMinisterio!S89</f>
        <v>0</v>
      </c>
      <c r="T89" s="53" t="n">
        <f aca="false">ModeloDatosModificados!T89-ModeloDatosMinisterio!T89</f>
        <v>0</v>
      </c>
      <c r="U89" s="53" t="n">
        <f aca="false">ModeloDatosModificados!U89-ModeloDatosMinisterio!U89</f>
        <v>0</v>
      </c>
      <c r="V89" s="53" t="n">
        <f aca="false">ModeloDatosModificados!V89-ModeloDatosMinisterio!V89</f>
        <v>0</v>
      </c>
      <c r="W89" s="53" t="n">
        <f aca="false">ModeloDatosModificados!W89-ModeloDatosMinisterio!W89</f>
        <v>0</v>
      </c>
      <c r="X89" s="53" t="n">
        <f aca="false">ModeloDatosModificados!X89-ModeloDatosMinisterio!X89</f>
        <v>0</v>
      </c>
      <c r="Y89" s="53" t="n">
        <f aca="false">ModeloDatosModificados!Y89-ModeloDatosMinisterio!Y89</f>
        <v>0</v>
      </c>
      <c r="Z89" s="53" t="n">
        <f aca="false">ModeloDatosModificados!Z89-ModeloDatosMinisterio!Z89</f>
        <v>0</v>
      </c>
      <c r="AC89" s="61" t="n">
        <f aca="false">ModeloDatosModificados!AC89-ModeloDatosMinisterio!AC89</f>
        <v>0</v>
      </c>
      <c r="AD89" s="62" t="n">
        <f aca="false">ModeloDatosModificados!AD89-ModeloDatosMinisterio!AD89</f>
        <v>0</v>
      </c>
      <c r="AE89" s="63" t="n">
        <f aca="false">ModeloDatosModificados!AE89-ModeloDatosMinisterio!AE89</f>
        <v>0</v>
      </c>
      <c r="AF89" s="62" t="n">
        <f aca="false">ModeloDatosModificados!AF89-ModeloDatosMinisterio!AF89</f>
        <v>0</v>
      </c>
      <c r="AG89" s="62" t="n">
        <f aca="false">ModeloDatosModificados!AG89-ModeloDatosMinisterio!AG89</f>
        <v>0</v>
      </c>
      <c r="AH89" s="62" t="n">
        <f aca="false">ModeloDatosModificados!AH89-ModeloDatosMinisterio!AH89</f>
        <v>0</v>
      </c>
      <c r="AI89" s="62" t="n">
        <f aca="false">ModeloDatosModificados!AI89-ModeloDatosMinisterio!AI89</f>
        <v>0</v>
      </c>
      <c r="AJ89" s="62" t="n">
        <f aca="false">ModeloDatosModificados!AJ89-ModeloDatosMinisterio!AJ89</f>
        <v>0</v>
      </c>
      <c r="AK89" s="62" t="n">
        <f aca="false">ModeloDatosModificados!AK89-ModeloDatosMinisterio!AK89</f>
        <v>0</v>
      </c>
      <c r="AL89" s="62" t="n">
        <f aca="false">ModeloDatosModificados!AL89-ModeloDatosMinisterio!AL89</f>
        <v>0</v>
      </c>
      <c r="AM89" s="62" t="n">
        <f aca="false">ModeloDatosModificados!AM89-ModeloDatosMinisterio!AM89</f>
        <v>0</v>
      </c>
      <c r="AO89" s="54" t="n">
        <f aca="false">ModeloDatosModificados!AO89-ModeloDatosMinisterio!AO89</f>
        <v>0</v>
      </c>
      <c r="AP89" s="53" t="n">
        <f aca="false">ModeloDatosModificados!AP89-ModeloDatosMinisterio!AP89</f>
        <v>0</v>
      </c>
      <c r="AQ89" s="54" t="n">
        <f aca="false">ModeloDatosModificados!AQ89-ModeloDatosMinisterio!AQ89</f>
        <v>0</v>
      </c>
      <c r="AR89" s="53" t="n">
        <f aca="false">ModeloDatosModificados!AR89-ModeloDatosMinisterio!AR89</f>
        <v>0</v>
      </c>
      <c r="AS89" s="54" t="n">
        <f aca="false">ModeloDatosModificados!AS89-ModeloDatosMinisterio!AS89</f>
        <v>0</v>
      </c>
      <c r="AT89" s="53" t="n">
        <f aca="false">ModeloDatosModificados!AT89-ModeloDatosMinisterio!AT89</f>
        <v>0</v>
      </c>
      <c r="AU89" s="54" t="n">
        <f aca="false">ModeloDatosModificados!AU89-ModeloDatosMinisterio!AU89</f>
        <v>0</v>
      </c>
      <c r="AV89" s="53" t="n">
        <f aca="false">ModeloDatosModificados!AV89-ModeloDatosMinisterio!AV89</f>
        <v>0</v>
      </c>
      <c r="AW89" s="54" t="n">
        <f aca="false">ModeloDatosModificados!AW89-ModeloDatosMinisterio!AW89</f>
        <v>0</v>
      </c>
      <c r="AX89" s="53" t="n">
        <f aca="false">ModeloDatosModificados!AX89-ModeloDatosMinisterio!AX89</f>
        <v>0</v>
      </c>
    </row>
    <row r="90" customFormat="false" ht="13.8" hidden="false" customHeight="false" outlineLevel="0" collapsed="false">
      <c r="A90" s="60" t="s">
        <v>27</v>
      </c>
      <c r="B90" s="53" t="n">
        <f aca="false">ModeloDatosModificados!B90-ModeloDatosMinisterio!B90</f>
        <v>0</v>
      </c>
      <c r="C90" s="53" t="n">
        <f aca="false">ModeloDatosModificados!C90-ModeloDatosMinisterio!C90</f>
        <v>0</v>
      </c>
      <c r="D90" s="53" t="n">
        <f aca="false">ModeloDatosModificados!D90-ModeloDatosMinisterio!D90</f>
        <v>0</v>
      </c>
      <c r="E90" s="53" t="n">
        <f aca="false">ModeloDatosModificados!E90-ModeloDatosMinisterio!E90</f>
        <v>0</v>
      </c>
      <c r="F90" s="53" t="n">
        <f aca="false">ModeloDatosModificados!F90-ModeloDatosMinisterio!F90</f>
        <v>0</v>
      </c>
      <c r="G90" s="53" t="n">
        <f aca="false">ModeloDatosModificados!G90-ModeloDatosMinisterio!G90</f>
        <v>0</v>
      </c>
      <c r="H90" s="53" t="n">
        <f aca="false">ModeloDatosModificados!H90-ModeloDatosMinisterio!H90</f>
        <v>0</v>
      </c>
      <c r="I90" s="54" t="n">
        <f aca="false">ModeloDatosModificados!I90-ModeloDatosMinisterio!I90</f>
        <v>0</v>
      </c>
      <c r="J90" s="53" t="n">
        <f aca="false">ModeloDatosModificados!J90-ModeloDatosMinisterio!J90</f>
        <v>0</v>
      </c>
      <c r="K90" s="54" t="n">
        <f aca="false">ModeloDatosModificados!K90-ModeloDatosMinisterio!K90</f>
        <v>0</v>
      </c>
      <c r="L90" s="53" t="n">
        <f aca="false">ModeloDatosModificados!L90-ModeloDatosMinisterio!L90</f>
        <v>0</v>
      </c>
      <c r="M90" s="54" t="n">
        <f aca="false">ModeloDatosModificados!M90-ModeloDatosMinisterio!M90</f>
        <v>0</v>
      </c>
      <c r="N90" s="53" t="n">
        <f aca="false">ModeloDatosModificados!N90-ModeloDatosMinisterio!N90</f>
        <v>0</v>
      </c>
      <c r="O90" s="53" t="n">
        <f aca="false">ModeloDatosModificados!O90-ModeloDatosMinisterio!O90</f>
        <v>0</v>
      </c>
      <c r="P90" s="53" t="n">
        <f aca="false">ModeloDatosModificados!P90-ModeloDatosMinisterio!P90</f>
        <v>0</v>
      </c>
      <c r="Q90" s="53" t="n">
        <f aca="false">ModeloDatosModificados!Q90-ModeloDatosMinisterio!Q90</f>
        <v>0</v>
      </c>
      <c r="S90" s="53" t="n">
        <f aca="false">ModeloDatosModificados!S90-ModeloDatosMinisterio!S90</f>
        <v>0</v>
      </c>
      <c r="T90" s="53" t="n">
        <f aca="false">ModeloDatosModificados!T90-ModeloDatosMinisterio!T90</f>
        <v>0</v>
      </c>
      <c r="U90" s="53" t="n">
        <f aca="false">ModeloDatosModificados!U90-ModeloDatosMinisterio!U90</f>
        <v>0</v>
      </c>
      <c r="V90" s="53" t="n">
        <f aca="false">ModeloDatosModificados!V90-ModeloDatosMinisterio!V90</f>
        <v>0</v>
      </c>
      <c r="W90" s="53" t="n">
        <f aca="false">ModeloDatosModificados!W90-ModeloDatosMinisterio!W90</f>
        <v>0</v>
      </c>
      <c r="X90" s="53" t="n">
        <f aca="false">ModeloDatosModificados!X90-ModeloDatosMinisterio!X90</f>
        <v>0</v>
      </c>
      <c r="Y90" s="53" t="n">
        <f aca="false">ModeloDatosModificados!Y90-ModeloDatosMinisterio!Y90</f>
        <v>0</v>
      </c>
      <c r="Z90" s="53" t="n">
        <f aca="false">ModeloDatosModificados!Z90-ModeloDatosMinisterio!Z90</f>
        <v>0</v>
      </c>
      <c r="AC90" s="61" t="n">
        <f aca="false">ModeloDatosModificados!AC90-ModeloDatosMinisterio!AC90</f>
        <v>0</v>
      </c>
      <c r="AD90" s="62" t="n">
        <f aca="false">ModeloDatosModificados!AD90-ModeloDatosMinisterio!AD90</f>
        <v>0</v>
      </c>
      <c r="AE90" s="63" t="n">
        <f aca="false">ModeloDatosModificados!AE90-ModeloDatosMinisterio!AE90</f>
        <v>0</v>
      </c>
      <c r="AF90" s="62" t="n">
        <f aca="false">ModeloDatosModificados!AF90-ModeloDatosMinisterio!AF90</f>
        <v>0</v>
      </c>
      <c r="AG90" s="62" t="n">
        <f aca="false">ModeloDatosModificados!AG90-ModeloDatosMinisterio!AG90</f>
        <v>0</v>
      </c>
      <c r="AH90" s="62" t="n">
        <f aca="false">ModeloDatosModificados!AH90-ModeloDatosMinisterio!AH90</f>
        <v>0</v>
      </c>
      <c r="AI90" s="62" t="n">
        <f aca="false">ModeloDatosModificados!AI90-ModeloDatosMinisterio!AI90</f>
        <v>0</v>
      </c>
      <c r="AJ90" s="62" t="n">
        <f aca="false">ModeloDatosModificados!AJ90-ModeloDatosMinisterio!AJ90</f>
        <v>0</v>
      </c>
      <c r="AK90" s="62" t="n">
        <f aca="false">ModeloDatosModificados!AK90-ModeloDatosMinisterio!AK90</f>
        <v>0</v>
      </c>
      <c r="AL90" s="62" t="n">
        <f aca="false">ModeloDatosModificados!AL90-ModeloDatosMinisterio!AL90</f>
        <v>0</v>
      </c>
      <c r="AM90" s="62" t="n">
        <f aca="false">ModeloDatosModificados!AM90-ModeloDatosMinisterio!AM90</f>
        <v>0</v>
      </c>
      <c r="AO90" s="54" t="n">
        <f aca="false">ModeloDatosModificados!AO90-ModeloDatosMinisterio!AO90</f>
        <v>0</v>
      </c>
      <c r="AP90" s="53" t="n">
        <f aca="false">ModeloDatosModificados!AP90-ModeloDatosMinisterio!AP90</f>
        <v>0</v>
      </c>
      <c r="AQ90" s="54" t="n">
        <f aca="false">ModeloDatosModificados!AQ90-ModeloDatosMinisterio!AQ90</f>
        <v>0</v>
      </c>
      <c r="AR90" s="53" t="n">
        <f aca="false">ModeloDatosModificados!AR90-ModeloDatosMinisterio!AR90</f>
        <v>0</v>
      </c>
      <c r="AS90" s="54" t="n">
        <f aca="false">ModeloDatosModificados!AS90-ModeloDatosMinisterio!AS90</f>
        <v>0</v>
      </c>
      <c r="AT90" s="53" t="n">
        <f aca="false">ModeloDatosModificados!AT90-ModeloDatosMinisterio!AT90</f>
        <v>0</v>
      </c>
      <c r="AU90" s="54" t="n">
        <f aca="false">ModeloDatosModificados!AU90-ModeloDatosMinisterio!AU90</f>
        <v>0</v>
      </c>
      <c r="AV90" s="53" t="n">
        <f aca="false">ModeloDatosModificados!AV90-ModeloDatosMinisterio!AV90</f>
        <v>0</v>
      </c>
      <c r="AW90" s="54" t="n">
        <f aca="false">ModeloDatosModificados!AW90-ModeloDatosMinisterio!AW90</f>
        <v>0</v>
      </c>
      <c r="AX90" s="53" t="n">
        <f aca="false">ModeloDatosModificados!AX90-ModeloDatosMinisterio!AX90</f>
        <v>0</v>
      </c>
    </row>
    <row r="91" customFormat="false" ht="13.8" hidden="false" customHeight="false" outlineLevel="0" collapsed="false">
      <c r="A91" s="60" t="s">
        <v>28</v>
      </c>
      <c r="B91" s="53" t="n">
        <f aca="false">ModeloDatosModificados!B91-ModeloDatosMinisterio!B91</f>
        <v>0</v>
      </c>
      <c r="C91" s="53" t="n">
        <f aca="false">ModeloDatosModificados!C91-ModeloDatosMinisterio!C91</f>
        <v>0</v>
      </c>
      <c r="D91" s="53" t="n">
        <f aca="false">ModeloDatosModificados!D91-ModeloDatosMinisterio!D91</f>
        <v>0</v>
      </c>
      <c r="E91" s="53" t="n">
        <f aca="false">ModeloDatosModificados!E91-ModeloDatosMinisterio!E91</f>
        <v>0</v>
      </c>
      <c r="F91" s="53" t="n">
        <f aca="false">ModeloDatosModificados!F91-ModeloDatosMinisterio!F91</f>
        <v>0</v>
      </c>
      <c r="G91" s="53" t="n">
        <f aca="false">ModeloDatosModificados!G91-ModeloDatosMinisterio!G91</f>
        <v>0</v>
      </c>
      <c r="H91" s="53" t="n">
        <f aca="false">ModeloDatosModificados!H91-ModeloDatosMinisterio!H91</f>
        <v>0</v>
      </c>
      <c r="I91" s="54" t="n">
        <f aca="false">ModeloDatosModificados!I91-ModeloDatosMinisterio!I91</f>
        <v>0</v>
      </c>
      <c r="J91" s="53" t="n">
        <f aca="false">ModeloDatosModificados!J91-ModeloDatosMinisterio!J91</f>
        <v>0</v>
      </c>
      <c r="K91" s="54" t="n">
        <f aca="false">ModeloDatosModificados!K91-ModeloDatosMinisterio!K91</f>
        <v>0</v>
      </c>
      <c r="L91" s="53" t="n">
        <f aca="false">ModeloDatosModificados!L91-ModeloDatosMinisterio!L91</f>
        <v>0</v>
      </c>
      <c r="M91" s="54" t="n">
        <f aca="false">ModeloDatosModificados!M91-ModeloDatosMinisterio!M91</f>
        <v>0</v>
      </c>
      <c r="N91" s="53" t="n">
        <f aca="false">ModeloDatosModificados!N91-ModeloDatosMinisterio!N91</f>
        <v>0</v>
      </c>
      <c r="O91" s="53" t="n">
        <f aca="false">ModeloDatosModificados!O91-ModeloDatosMinisterio!O91</f>
        <v>0</v>
      </c>
      <c r="P91" s="53" t="n">
        <f aca="false">ModeloDatosModificados!P91-ModeloDatosMinisterio!P91</f>
        <v>0</v>
      </c>
      <c r="Q91" s="53" t="n">
        <f aca="false">ModeloDatosModificados!Q91-ModeloDatosMinisterio!Q91</f>
        <v>0</v>
      </c>
      <c r="S91" s="53" t="n">
        <f aca="false">ModeloDatosModificados!S91-ModeloDatosMinisterio!S91</f>
        <v>0</v>
      </c>
      <c r="T91" s="53" t="n">
        <f aca="false">ModeloDatosModificados!T91-ModeloDatosMinisterio!T91</f>
        <v>0</v>
      </c>
      <c r="U91" s="53" t="n">
        <f aca="false">ModeloDatosModificados!U91-ModeloDatosMinisterio!U91</f>
        <v>0</v>
      </c>
      <c r="V91" s="53" t="n">
        <f aca="false">ModeloDatosModificados!V91-ModeloDatosMinisterio!V91</f>
        <v>0</v>
      </c>
      <c r="W91" s="53" t="n">
        <f aca="false">ModeloDatosModificados!W91-ModeloDatosMinisterio!W91</f>
        <v>0</v>
      </c>
      <c r="X91" s="53" t="n">
        <f aca="false">ModeloDatosModificados!X91-ModeloDatosMinisterio!X91</f>
        <v>0</v>
      </c>
      <c r="Y91" s="53" t="n">
        <f aca="false">ModeloDatosModificados!Y91-ModeloDatosMinisterio!Y91</f>
        <v>0</v>
      </c>
      <c r="Z91" s="53" t="n">
        <f aca="false">ModeloDatosModificados!Z91-ModeloDatosMinisterio!Z91</f>
        <v>0</v>
      </c>
      <c r="AC91" s="61" t="n">
        <f aca="false">ModeloDatosModificados!AC91-ModeloDatosMinisterio!AC91</f>
        <v>0</v>
      </c>
      <c r="AD91" s="62" t="n">
        <f aca="false">ModeloDatosModificados!AD91-ModeloDatosMinisterio!AD91</f>
        <v>0</v>
      </c>
      <c r="AE91" s="63" t="n">
        <f aca="false">ModeloDatosModificados!AE91-ModeloDatosMinisterio!AE91</f>
        <v>0</v>
      </c>
      <c r="AF91" s="62" t="n">
        <f aca="false">ModeloDatosModificados!AF91-ModeloDatosMinisterio!AF91</f>
        <v>0</v>
      </c>
      <c r="AG91" s="62" t="n">
        <f aca="false">ModeloDatosModificados!AG91-ModeloDatosMinisterio!AG91</f>
        <v>0</v>
      </c>
      <c r="AH91" s="62" t="n">
        <f aca="false">ModeloDatosModificados!AH91-ModeloDatosMinisterio!AH91</f>
        <v>0</v>
      </c>
      <c r="AI91" s="62" t="n">
        <f aca="false">ModeloDatosModificados!AI91-ModeloDatosMinisterio!AI91</f>
        <v>0</v>
      </c>
      <c r="AJ91" s="62" t="n">
        <f aca="false">ModeloDatosModificados!AJ91-ModeloDatosMinisterio!AJ91</f>
        <v>0</v>
      </c>
      <c r="AK91" s="62" t="n">
        <f aca="false">ModeloDatosModificados!AK91-ModeloDatosMinisterio!AK91</f>
        <v>0</v>
      </c>
      <c r="AL91" s="62" t="n">
        <f aca="false">ModeloDatosModificados!AL91-ModeloDatosMinisterio!AL91</f>
        <v>0</v>
      </c>
      <c r="AM91" s="62" t="n">
        <f aca="false">ModeloDatosModificados!AM91-ModeloDatosMinisterio!AM91</f>
        <v>0</v>
      </c>
      <c r="AO91" s="54" t="n">
        <f aca="false">ModeloDatosModificados!AO91-ModeloDatosMinisterio!AO91</f>
        <v>0</v>
      </c>
      <c r="AP91" s="53" t="n">
        <f aca="false">ModeloDatosModificados!AP91-ModeloDatosMinisterio!AP91</f>
        <v>0</v>
      </c>
      <c r="AQ91" s="54" t="n">
        <f aca="false">ModeloDatosModificados!AQ91-ModeloDatosMinisterio!AQ91</f>
        <v>0</v>
      </c>
      <c r="AR91" s="53" t="n">
        <f aca="false">ModeloDatosModificados!AR91-ModeloDatosMinisterio!AR91</f>
        <v>0</v>
      </c>
      <c r="AS91" s="54" t="n">
        <f aca="false">ModeloDatosModificados!AS91-ModeloDatosMinisterio!AS91</f>
        <v>0</v>
      </c>
      <c r="AT91" s="53" t="n">
        <f aca="false">ModeloDatosModificados!AT91-ModeloDatosMinisterio!AT91</f>
        <v>0</v>
      </c>
      <c r="AU91" s="54" t="n">
        <f aca="false">ModeloDatosModificados!AU91-ModeloDatosMinisterio!AU91</f>
        <v>0</v>
      </c>
      <c r="AV91" s="53" t="n">
        <f aca="false">ModeloDatosModificados!AV91-ModeloDatosMinisterio!AV91</f>
        <v>0</v>
      </c>
      <c r="AW91" s="54" t="n">
        <f aca="false">ModeloDatosModificados!AW91-ModeloDatosMinisterio!AW91</f>
        <v>0</v>
      </c>
      <c r="AX91" s="53" t="n">
        <f aca="false">ModeloDatosModificados!AX91-ModeloDatosMinisterio!AX91</f>
        <v>0</v>
      </c>
    </row>
    <row r="92" customFormat="false" ht="13.8" hidden="false" customHeight="false" outlineLevel="0" collapsed="false">
      <c r="A92" s="60" t="s">
        <v>29</v>
      </c>
      <c r="B92" s="53" t="n">
        <f aca="false">ModeloDatosModificados!B92-ModeloDatosMinisterio!B92</f>
        <v>0</v>
      </c>
      <c r="C92" s="53" t="n">
        <f aca="false">ModeloDatosModificados!C92-ModeloDatosMinisterio!C92</f>
        <v>0</v>
      </c>
      <c r="D92" s="53" t="n">
        <f aca="false">ModeloDatosModificados!D92-ModeloDatosMinisterio!D92</f>
        <v>0</v>
      </c>
      <c r="E92" s="53" t="n">
        <f aca="false">ModeloDatosModificados!E92-ModeloDatosMinisterio!E92</f>
        <v>0</v>
      </c>
      <c r="F92" s="53" t="n">
        <f aca="false">ModeloDatosModificados!F92-ModeloDatosMinisterio!F92</f>
        <v>0</v>
      </c>
      <c r="G92" s="53" t="n">
        <f aca="false">ModeloDatosModificados!G92-ModeloDatosMinisterio!G92</f>
        <v>0</v>
      </c>
      <c r="H92" s="53" t="n">
        <f aca="false">ModeloDatosModificados!H92-ModeloDatosMinisterio!H92</f>
        <v>0</v>
      </c>
      <c r="I92" s="54" t="n">
        <f aca="false">ModeloDatosModificados!I92-ModeloDatosMinisterio!I92</f>
        <v>0</v>
      </c>
      <c r="J92" s="53" t="n">
        <f aca="false">ModeloDatosModificados!J92-ModeloDatosMinisterio!J92</f>
        <v>0</v>
      </c>
      <c r="K92" s="54" t="n">
        <f aca="false">ModeloDatosModificados!K92-ModeloDatosMinisterio!K92</f>
        <v>0</v>
      </c>
      <c r="L92" s="53" t="n">
        <f aca="false">ModeloDatosModificados!L92-ModeloDatosMinisterio!L92</f>
        <v>0</v>
      </c>
      <c r="M92" s="54" t="n">
        <f aca="false">ModeloDatosModificados!M92-ModeloDatosMinisterio!M92</f>
        <v>0</v>
      </c>
      <c r="N92" s="53" t="n">
        <f aca="false">ModeloDatosModificados!N92-ModeloDatosMinisterio!N92</f>
        <v>0</v>
      </c>
      <c r="O92" s="53" t="n">
        <f aca="false">ModeloDatosModificados!O92-ModeloDatosMinisterio!O92</f>
        <v>0</v>
      </c>
      <c r="P92" s="53" t="n">
        <f aca="false">ModeloDatosModificados!P92-ModeloDatosMinisterio!P92</f>
        <v>0</v>
      </c>
      <c r="Q92" s="53" t="n">
        <f aca="false">ModeloDatosModificados!Q92-ModeloDatosMinisterio!Q92</f>
        <v>0</v>
      </c>
      <c r="S92" s="53" t="n">
        <f aca="false">ModeloDatosModificados!S92-ModeloDatosMinisterio!S92</f>
        <v>0</v>
      </c>
      <c r="T92" s="53" t="n">
        <f aca="false">ModeloDatosModificados!T92-ModeloDatosMinisterio!T92</f>
        <v>0</v>
      </c>
      <c r="U92" s="53" t="n">
        <f aca="false">ModeloDatosModificados!U92-ModeloDatosMinisterio!U92</f>
        <v>0</v>
      </c>
      <c r="V92" s="53" t="n">
        <f aca="false">ModeloDatosModificados!V92-ModeloDatosMinisterio!V92</f>
        <v>0</v>
      </c>
      <c r="W92" s="53" t="n">
        <f aca="false">ModeloDatosModificados!W92-ModeloDatosMinisterio!W92</f>
        <v>0</v>
      </c>
      <c r="X92" s="53" t="n">
        <f aca="false">ModeloDatosModificados!X92-ModeloDatosMinisterio!X92</f>
        <v>0</v>
      </c>
      <c r="Y92" s="53" t="n">
        <f aca="false">ModeloDatosModificados!Y92-ModeloDatosMinisterio!Y92</f>
        <v>0</v>
      </c>
      <c r="Z92" s="53" t="n">
        <f aca="false">ModeloDatosModificados!Z92-ModeloDatosMinisterio!Z92</f>
        <v>0</v>
      </c>
      <c r="AC92" s="61" t="n">
        <f aca="false">ModeloDatosModificados!AC92-ModeloDatosMinisterio!AC92</f>
        <v>0</v>
      </c>
      <c r="AD92" s="62" t="n">
        <f aca="false">ModeloDatosModificados!AD92-ModeloDatosMinisterio!AD92</f>
        <v>0</v>
      </c>
      <c r="AE92" s="63" t="n">
        <f aca="false">ModeloDatosModificados!AE92-ModeloDatosMinisterio!AE92</f>
        <v>0</v>
      </c>
      <c r="AF92" s="62" t="n">
        <f aca="false">ModeloDatosModificados!AF92-ModeloDatosMinisterio!AF92</f>
        <v>0</v>
      </c>
      <c r="AG92" s="62" t="n">
        <f aca="false">ModeloDatosModificados!AG92-ModeloDatosMinisterio!AG92</f>
        <v>0</v>
      </c>
      <c r="AH92" s="62" t="n">
        <f aca="false">ModeloDatosModificados!AH92-ModeloDatosMinisterio!AH92</f>
        <v>0</v>
      </c>
      <c r="AI92" s="62" t="n">
        <f aca="false">ModeloDatosModificados!AI92-ModeloDatosMinisterio!AI92</f>
        <v>0</v>
      </c>
      <c r="AJ92" s="62" t="n">
        <f aca="false">ModeloDatosModificados!AJ92-ModeloDatosMinisterio!AJ92</f>
        <v>0</v>
      </c>
      <c r="AK92" s="62" t="n">
        <f aca="false">ModeloDatosModificados!AK92-ModeloDatosMinisterio!AK92</f>
        <v>0</v>
      </c>
      <c r="AL92" s="62" t="n">
        <f aca="false">ModeloDatosModificados!AL92-ModeloDatosMinisterio!AL92</f>
        <v>0</v>
      </c>
      <c r="AM92" s="62" t="n">
        <f aca="false">ModeloDatosModificados!AM92-ModeloDatosMinisterio!AM92</f>
        <v>0</v>
      </c>
      <c r="AO92" s="54" t="n">
        <f aca="false">ModeloDatosModificados!AO92-ModeloDatosMinisterio!AO92</f>
        <v>0</v>
      </c>
      <c r="AP92" s="53" t="n">
        <f aca="false">ModeloDatosModificados!AP92-ModeloDatosMinisterio!AP92</f>
        <v>0</v>
      </c>
      <c r="AQ92" s="54" t="n">
        <f aca="false">ModeloDatosModificados!AQ92-ModeloDatosMinisterio!AQ92</f>
        <v>0</v>
      </c>
      <c r="AR92" s="53" t="n">
        <f aca="false">ModeloDatosModificados!AR92-ModeloDatosMinisterio!AR92</f>
        <v>0</v>
      </c>
      <c r="AS92" s="54" t="n">
        <f aca="false">ModeloDatosModificados!AS92-ModeloDatosMinisterio!AS92</f>
        <v>0</v>
      </c>
      <c r="AT92" s="53" t="n">
        <f aca="false">ModeloDatosModificados!AT92-ModeloDatosMinisterio!AT92</f>
        <v>0</v>
      </c>
      <c r="AU92" s="54" t="n">
        <f aca="false">ModeloDatosModificados!AU92-ModeloDatosMinisterio!AU92</f>
        <v>0</v>
      </c>
      <c r="AV92" s="53" t="n">
        <f aca="false">ModeloDatosModificados!AV92-ModeloDatosMinisterio!AV92</f>
        <v>0</v>
      </c>
      <c r="AW92" s="54" t="n">
        <f aca="false">ModeloDatosModificados!AW92-ModeloDatosMinisterio!AW92</f>
        <v>0</v>
      </c>
      <c r="AX92" s="53" t="n">
        <f aca="false">ModeloDatosModificados!AX92-ModeloDatosMinisterio!AX92</f>
        <v>0</v>
      </c>
    </row>
    <row r="93" customFormat="false" ht="13.8" hidden="false" customHeight="false" outlineLevel="0" collapsed="false">
      <c r="A93" s="60" t="s">
        <v>30</v>
      </c>
      <c r="B93" s="53" t="n">
        <f aca="false">ModeloDatosModificados!B93-ModeloDatosMinisterio!B93</f>
        <v>0</v>
      </c>
      <c r="C93" s="53" t="n">
        <f aca="false">ModeloDatosModificados!C93-ModeloDatosMinisterio!C93</f>
        <v>0</v>
      </c>
      <c r="D93" s="53" t="n">
        <f aca="false">ModeloDatosModificados!D93-ModeloDatosMinisterio!D93</f>
        <v>0</v>
      </c>
      <c r="E93" s="53" t="n">
        <f aca="false">ModeloDatosModificados!E93-ModeloDatosMinisterio!E93</f>
        <v>0</v>
      </c>
      <c r="F93" s="53" t="n">
        <f aca="false">ModeloDatosModificados!F93-ModeloDatosMinisterio!F93</f>
        <v>0</v>
      </c>
      <c r="G93" s="53" t="n">
        <f aca="false">ModeloDatosModificados!G93-ModeloDatosMinisterio!G93</f>
        <v>0</v>
      </c>
      <c r="H93" s="53" t="n">
        <f aca="false">ModeloDatosModificados!H93-ModeloDatosMinisterio!H93</f>
        <v>0</v>
      </c>
      <c r="I93" s="54" t="n">
        <f aca="false">ModeloDatosModificados!I93-ModeloDatosMinisterio!I93</f>
        <v>0</v>
      </c>
      <c r="J93" s="53" t="n">
        <f aca="false">ModeloDatosModificados!J93-ModeloDatosMinisterio!J93</f>
        <v>0</v>
      </c>
      <c r="K93" s="54" t="n">
        <f aca="false">ModeloDatosModificados!K93-ModeloDatosMinisterio!K93</f>
        <v>0</v>
      </c>
      <c r="L93" s="53" t="n">
        <f aca="false">ModeloDatosModificados!L93-ModeloDatosMinisterio!L93</f>
        <v>0</v>
      </c>
      <c r="M93" s="54" t="n">
        <f aca="false">ModeloDatosModificados!M93-ModeloDatosMinisterio!M93</f>
        <v>0</v>
      </c>
      <c r="N93" s="53" t="n">
        <f aca="false">ModeloDatosModificados!N93-ModeloDatosMinisterio!N93</f>
        <v>0</v>
      </c>
      <c r="O93" s="53" t="n">
        <f aca="false">ModeloDatosModificados!O93-ModeloDatosMinisterio!O93</f>
        <v>0</v>
      </c>
      <c r="P93" s="53" t="n">
        <f aca="false">ModeloDatosModificados!P93-ModeloDatosMinisterio!P93</f>
        <v>0</v>
      </c>
      <c r="Q93" s="53" t="n">
        <f aca="false">ModeloDatosModificados!Q93-ModeloDatosMinisterio!Q93</f>
        <v>0</v>
      </c>
      <c r="S93" s="53" t="n">
        <f aca="false">ModeloDatosModificados!S93-ModeloDatosMinisterio!S93</f>
        <v>0</v>
      </c>
      <c r="T93" s="53" t="n">
        <f aca="false">ModeloDatosModificados!T93-ModeloDatosMinisterio!T93</f>
        <v>0</v>
      </c>
      <c r="U93" s="53" t="n">
        <f aca="false">ModeloDatosModificados!U93-ModeloDatosMinisterio!U93</f>
        <v>0</v>
      </c>
      <c r="V93" s="53" t="n">
        <f aca="false">ModeloDatosModificados!V93-ModeloDatosMinisterio!V93</f>
        <v>0</v>
      </c>
      <c r="W93" s="53" t="n">
        <f aca="false">ModeloDatosModificados!W93-ModeloDatosMinisterio!W93</f>
        <v>0</v>
      </c>
      <c r="X93" s="53" t="n">
        <f aca="false">ModeloDatosModificados!X93-ModeloDatosMinisterio!X93</f>
        <v>0</v>
      </c>
      <c r="Y93" s="53" t="n">
        <f aca="false">ModeloDatosModificados!Y93-ModeloDatosMinisterio!Y93</f>
        <v>0</v>
      </c>
      <c r="Z93" s="53" t="n">
        <f aca="false">ModeloDatosModificados!Z93-ModeloDatosMinisterio!Z93</f>
        <v>0</v>
      </c>
      <c r="AC93" s="61" t="n">
        <f aca="false">ModeloDatosModificados!AC93-ModeloDatosMinisterio!AC93</f>
        <v>0</v>
      </c>
      <c r="AD93" s="62" t="n">
        <f aca="false">ModeloDatosModificados!AD93-ModeloDatosMinisterio!AD93</f>
        <v>0</v>
      </c>
      <c r="AE93" s="63" t="n">
        <f aca="false">ModeloDatosModificados!AE93-ModeloDatosMinisterio!AE93</f>
        <v>0</v>
      </c>
      <c r="AF93" s="62" t="n">
        <f aca="false">ModeloDatosModificados!AF93-ModeloDatosMinisterio!AF93</f>
        <v>0</v>
      </c>
      <c r="AG93" s="62" t="n">
        <f aca="false">ModeloDatosModificados!AG93-ModeloDatosMinisterio!AG93</f>
        <v>0</v>
      </c>
      <c r="AH93" s="62" t="n">
        <f aca="false">ModeloDatosModificados!AH93-ModeloDatosMinisterio!AH93</f>
        <v>0</v>
      </c>
      <c r="AI93" s="62" t="n">
        <f aca="false">ModeloDatosModificados!AI93-ModeloDatosMinisterio!AI93</f>
        <v>0</v>
      </c>
      <c r="AJ93" s="62" t="n">
        <f aca="false">ModeloDatosModificados!AJ93-ModeloDatosMinisterio!AJ93</f>
        <v>0</v>
      </c>
      <c r="AK93" s="62" t="n">
        <f aca="false">ModeloDatosModificados!AK93-ModeloDatosMinisterio!AK93</f>
        <v>0</v>
      </c>
      <c r="AL93" s="62" t="n">
        <f aca="false">ModeloDatosModificados!AL93-ModeloDatosMinisterio!AL93</f>
        <v>0</v>
      </c>
      <c r="AM93" s="62" t="n">
        <f aca="false">ModeloDatosModificados!AM93-ModeloDatosMinisterio!AM93</f>
        <v>0</v>
      </c>
      <c r="AO93" s="54" t="n">
        <f aca="false">ModeloDatosModificados!AO93-ModeloDatosMinisterio!AO93</f>
        <v>0</v>
      </c>
      <c r="AP93" s="53" t="n">
        <f aca="false">ModeloDatosModificados!AP93-ModeloDatosMinisterio!AP93</f>
        <v>0</v>
      </c>
      <c r="AQ93" s="54" t="n">
        <f aca="false">ModeloDatosModificados!AQ93-ModeloDatosMinisterio!AQ93</f>
        <v>0</v>
      </c>
      <c r="AR93" s="53" t="n">
        <f aca="false">ModeloDatosModificados!AR93-ModeloDatosMinisterio!AR93</f>
        <v>0</v>
      </c>
      <c r="AS93" s="54" t="n">
        <f aca="false">ModeloDatosModificados!AS93-ModeloDatosMinisterio!AS93</f>
        <v>0</v>
      </c>
      <c r="AT93" s="53" t="n">
        <f aca="false">ModeloDatosModificados!AT93-ModeloDatosMinisterio!AT93</f>
        <v>0</v>
      </c>
      <c r="AU93" s="54" t="n">
        <f aca="false">ModeloDatosModificados!AU93-ModeloDatosMinisterio!AU93</f>
        <v>0</v>
      </c>
      <c r="AV93" s="53" t="n">
        <f aca="false">ModeloDatosModificados!AV93-ModeloDatosMinisterio!AV93</f>
        <v>0</v>
      </c>
      <c r="AW93" s="54" t="n">
        <f aca="false">ModeloDatosModificados!AW93-ModeloDatosMinisterio!AW93</f>
        <v>0</v>
      </c>
      <c r="AX93" s="53" t="n">
        <f aca="false">ModeloDatosModificados!AX93-ModeloDatosMinisterio!AX93</f>
        <v>0</v>
      </c>
    </row>
    <row r="94" customFormat="false" ht="13.8" hidden="false" customHeight="false" outlineLevel="0" collapsed="false">
      <c r="A94" s="60" t="s">
        <v>31</v>
      </c>
      <c r="B94" s="53" t="n">
        <f aca="false">ModeloDatosModificados!B94-ModeloDatosMinisterio!B94</f>
        <v>0</v>
      </c>
      <c r="C94" s="53" t="n">
        <f aca="false">ModeloDatosModificados!C94-ModeloDatosMinisterio!C94</f>
        <v>0</v>
      </c>
      <c r="D94" s="53" t="n">
        <f aca="false">ModeloDatosModificados!D94-ModeloDatosMinisterio!D94</f>
        <v>0</v>
      </c>
      <c r="E94" s="53" t="n">
        <f aca="false">ModeloDatosModificados!E94-ModeloDatosMinisterio!E94</f>
        <v>0</v>
      </c>
      <c r="F94" s="53" t="n">
        <f aca="false">ModeloDatosModificados!F94-ModeloDatosMinisterio!F94</f>
        <v>0</v>
      </c>
      <c r="G94" s="53" t="n">
        <f aca="false">ModeloDatosModificados!G94-ModeloDatosMinisterio!G94</f>
        <v>0</v>
      </c>
      <c r="H94" s="53" t="n">
        <f aca="false">ModeloDatosModificados!H94-ModeloDatosMinisterio!H94</f>
        <v>0</v>
      </c>
      <c r="I94" s="54" t="n">
        <f aca="false">ModeloDatosModificados!I94-ModeloDatosMinisterio!I94</f>
        <v>0</v>
      </c>
      <c r="J94" s="53" t="n">
        <f aca="false">ModeloDatosModificados!J94-ModeloDatosMinisterio!J94</f>
        <v>0</v>
      </c>
      <c r="K94" s="54" t="n">
        <f aca="false">ModeloDatosModificados!K94-ModeloDatosMinisterio!K94</f>
        <v>0</v>
      </c>
      <c r="L94" s="53" t="n">
        <f aca="false">ModeloDatosModificados!L94-ModeloDatosMinisterio!L94</f>
        <v>0</v>
      </c>
      <c r="M94" s="54" t="n">
        <f aca="false">ModeloDatosModificados!M94-ModeloDatosMinisterio!M94</f>
        <v>0</v>
      </c>
      <c r="N94" s="53" t="n">
        <f aca="false">ModeloDatosModificados!N94-ModeloDatosMinisterio!N94</f>
        <v>0</v>
      </c>
      <c r="O94" s="53" t="n">
        <f aca="false">ModeloDatosModificados!O94-ModeloDatosMinisterio!O94</f>
        <v>0</v>
      </c>
      <c r="P94" s="53" t="n">
        <f aca="false">ModeloDatosModificados!P94-ModeloDatosMinisterio!P94</f>
        <v>0</v>
      </c>
      <c r="Q94" s="53" t="n">
        <f aca="false">ModeloDatosModificados!Q94-ModeloDatosMinisterio!Q94</f>
        <v>0</v>
      </c>
      <c r="S94" s="53" t="n">
        <f aca="false">ModeloDatosModificados!S94-ModeloDatosMinisterio!S94</f>
        <v>0</v>
      </c>
      <c r="T94" s="53" t="n">
        <f aca="false">ModeloDatosModificados!T94-ModeloDatosMinisterio!T94</f>
        <v>0</v>
      </c>
      <c r="U94" s="53" t="n">
        <f aca="false">ModeloDatosModificados!U94-ModeloDatosMinisterio!U94</f>
        <v>0</v>
      </c>
      <c r="V94" s="53" t="n">
        <f aca="false">ModeloDatosModificados!V94-ModeloDatosMinisterio!V94</f>
        <v>0</v>
      </c>
      <c r="W94" s="53" t="n">
        <f aca="false">ModeloDatosModificados!W94-ModeloDatosMinisterio!W94</f>
        <v>0</v>
      </c>
      <c r="X94" s="53" t="n">
        <f aca="false">ModeloDatosModificados!X94-ModeloDatosMinisterio!X94</f>
        <v>0</v>
      </c>
      <c r="Y94" s="53" t="n">
        <f aca="false">ModeloDatosModificados!Y94-ModeloDatosMinisterio!Y94</f>
        <v>0</v>
      </c>
      <c r="Z94" s="53" t="n">
        <f aca="false">ModeloDatosModificados!Z94-ModeloDatosMinisterio!Z94</f>
        <v>0</v>
      </c>
      <c r="AC94" s="61" t="n">
        <f aca="false">ModeloDatosModificados!AC94-ModeloDatosMinisterio!AC94</f>
        <v>0</v>
      </c>
      <c r="AD94" s="62" t="n">
        <f aca="false">ModeloDatosModificados!AD94-ModeloDatosMinisterio!AD94</f>
        <v>0</v>
      </c>
      <c r="AE94" s="63" t="n">
        <f aca="false">ModeloDatosModificados!AE94-ModeloDatosMinisterio!AE94</f>
        <v>0</v>
      </c>
      <c r="AF94" s="62" t="n">
        <f aca="false">ModeloDatosModificados!AF94-ModeloDatosMinisterio!AF94</f>
        <v>0</v>
      </c>
      <c r="AG94" s="62" t="n">
        <f aca="false">ModeloDatosModificados!AG94-ModeloDatosMinisterio!AG94</f>
        <v>0</v>
      </c>
      <c r="AH94" s="62" t="n">
        <f aca="false">ModeloDatosModificados!AH94-ModeloDatosMinisterio!AH94</f>
        <v>0</v>
      </c>
      <c r="AI94" s="62" t="n">
        <f aca="false">ModeloDatosModificados!AI94-ModeloDatosMinisterio!AI94</f>
        <v>0</v>
      </c>
      <c r="AJ94" s="62" t="n">
        <f aca="false">ModeloDatosModificados!AJ94-ModeloDatosMinisterio!AJ94</f>
        <v>0</v>
      </c>
      <c r="AK94" s="62" t="n">
        <f aca="false">ModeloDatosModificados!AK94-ModeloDatosMinisterio!AK94</f>
        <v>0</v>
      </c>
      <c r="AL94" s="62" t="n">
        <f aca="false">ModeloDatosModificados!AL94-ModeloDatosMinisterio!AL94</f>
        <v>0</v>
      </c>
      <c r="AM94" s="62" t="n">
        <f aca="false">ModeloDatosModificados!AM94-ModeloDatosMinisterio!AM94</f>
        <v>0</v>
      </c>
      <c r="AO94" s="54" t="n">
        <f aca="false">ModeloDatosModificados!AO94-ModeloDatosMinisterio!AO94</f>
        <v>0</v>
      </c>
      <c r="AP94" s="53" t="n">
        <f aca="false">ModeloDatosModificados!AP94-ModeloDatosMinisterio!AP94</f>
        <v>0</v>
      </c>
      <c r="AQ94" s="54" t="n">
        <f aca="false">ModeloDatosModificados!AQ94-ModeloDatosMinisterio!AQ94</f>
        <v>0</v>
      </c>
      <c r="AR94" s="53" t="n">
        <f aca="false">ModeloDatosModificados!AR94-ModeloDatosMinisterio!AR94</f>
        <v>0</v>
      </c>
      <c r="AS94" s="54" t="n">
        <f aca="false">ModeloDatosModificados!AS94-ModeloDatosMinisterio!AS94</f>
        <v>0</v>
      </c>
      <c r="AT94" s="53" t="n">
        <f aca="false">ModeloDatosModificados!AT94-ModeloDatosMinisterio!AT94</f>
        <v>0</v>
      </c>
      <c r="AU94" s="54" t="n">
        <f aca="false">ModeloDatosModificados!AU94-ModeloDatosMinisterio!AU94</f>
        <v>0</v>
      </c>
      <c r="AV94" s="53" t="n">
        <f aca="false">ModeloDatosModificados!AV94-ModeloDatosMinisterio!AV94</f>
        <v>0</v>
      </c>
      <c r="AW94" s="54" t="n">
        <f aca="false">ModeloDatosModificados!AW94-ModeloDatosMinisterio!AW94</f>
        <v>0</v>
      </c>
      <c r="AX94" s="53" t="n">
        <f aca="false">ModeloDatosModificados!AX94-ModeloDatosMinisterio!AX94</f>
        <v>0</v>
      </c>
    </row>
    <row r="95" customFormat="false" ht="13.8" hidden="false" customHeight="false" outlineLevel="0" collapsed="false">
      <c r="A95" s="60" t="s">
        <v>32</v>
      </c>
      <c r="B95" s="53" t="n">
        <f aca="false">ModeloDatosModificados!B95-ModeloDatosMinisterio!B95</f>
        <v>0</v>
      </c>
      <c r="C95" s="53" t="n">
        <f aca="false">ModeloDatosModificados!C95-ModeloDatosMinisterio!C95</f>
        <v>0</v>
      </c>
      <c r="D95" s="53" t="n">
        <f aca="false">ModeloDatosModificados!D95-ModeloDatosMinisterio!D95</f>
        <v>0</v>
      </c>
      <c r="E95" s="53" t="n">
        <f aca="false">ModeloDatosModificados!E95-ModeloDatosMinisterio!E95</f>
        <v>0</v>
      </c>
      <c r="F95" s="53" t="n">
        <f aca="false">ModeloDatosModificados!F95-ModeloDatosMinisterio!F95</f>
        <v>0</v>
      </c>
      <c r="G95" s="53" t="n">
        <f aca="false">ModeloDatosModificados!G95-ModeloDatosMinisterio!G95</f>
        <v>0</v>
      </c>
      <c r="H95" s="53" t="n">
        <f aca="false">ModeloDatosModificados!H95-ModeloDatosMinisterio!H95</f>
        <v>0</v>
      </c>
      <c r="I95" s="54" t="n">
        <f aca="false">ModeloDatosModificados!I95-ModeloDatosMinisterio!I95</f>
        <v>0</v>
      </c>
      <c r="J95" s="53" t="n">
        <f aca="false">ModeloDatosModificados!J95-ModeloDatosMinisterio!J95</f>
        <v>0</v>
      </c>
      <c r="K95" s="54" t="n">
        <f aca="false">ModeloDatosModificados!K95-ModeloDatosMinisterio!K95</f>
        <v>0</v>
      </c>
      <c r="L95" s="53" t="n">
        <f aca="false">ModeloDatosModificados!L95-ModeloDatosMinisterio!L95</f>
        <v>0</v>
      </c>
      <c r="M95" s="54" t="n">
        <f aca="false">ModeloDatosModificados!M95-ModeloDatosMinisterio!M95</f>
        <v>0</v>
      </c>
      <c r="N95" s="53" t="n">
        <f aca="false">ModeloDatosModificados!N95-ModeloDatosMinisterio!N95</f>
        <v>0</v>
      </c>
      <c r="O95" s="53" t="n">
        <f aca="false">ModeloDatosModificados!O95-ModeloDatosMinisterio!O95</f>
        <v>0</v>
      </c>
      <c r="P95" s="53" t="n">
        <f aca="false">ModeloDatosModificados!P95-ModeloDatosMinisterio!P95</f>
        <v>0</v>
      </c>
      <c r="Q95" s="53" t="n">
        <f aca="false">ModeloDatosModificados!Q95-ModeloDatosMinisterio!Q95</f>
        <v>0</v>
      </c>
      <c r="S95" s="53" t="n">
        <f aca="false">ModeloDatosModificados!S95-ModeloDatosMinisterio!S95</f>
        <v>0</v>
      </c>
      <c r="T95" s="53" t="n">
        <f aca="false">ModeloDatosModificados!T95-ModeloDatosMinisterio!T95</f>
        <v>0</v>
      </c>
      <c r="U95" s="53" t="n">
        <f aca="false">ModeloDatosModificados!U95-ModeloDatosMinisterio!U95</f>
        <v>0</v>
      </c>
      <c r="V95" s="53" t="n">
        <f aca="false">ModeloDatosModificados!V95-ModeloDatosMinisterio!V95</f>
        <v>0</v>
      </c>
      <c r="W95" s="53" t="n">
        <f aca="false">ModeloDatosModificados!W95-ModeloDatosMinisterio!W95</f>
        <v>0</v>
      </c>
      <c r="X95" s="53" t="n">
        <f aca="false">ModeloDatosModificados!X95-ModeloDatosMinisterio!X95</f>
        <v>0</v>
      </c>
      <c r="Y95" s="53" t="n">
        <f aca="false">ModeloDatosModificados!Y95-ModeloDatosMinisterio!Y95</f>
        <v>0</v>
      </c>
      <c r="Z95" s="53" t="n">
        <f aca="false">ModeloDatosModificados!Z95-ModeloDatosMinisterio!Z95</f>
        <v>0</v>
      </c>
      <c r="AC95" s="61" t="n">
        <f aca="false">ModeloDatosModificados!AC95-ModeloDatosMinisterio!AC95</f>
        <v>0</v>
      </c>
      <c r="AD95" s="62" t="n">
        <f aca="false">ModeloDatosModificados!AD95-ModeloDatosMinisterio!AD95</f>
        <v>0</v>
      </c>
      <c r="AE95" s="63" t="n">
        <f aca="false">ModeloDatosModificados!AE95-ModeloDatosMinisterio!AE95</f>
        <v>0</v>
      </c>
      <c r="AF95" s="62" t="n">
        <f aca="false">ModeloDatosModificados!AF95-ModeloDatosMinisterio!AF95</f>
        <v>0</v>
      </c>
      <c r="AG95" s="62" t="n">
        <f aca="false">ModeloDatosModificados!AG95-ModeloDatosMinisterio!AG95</f>
        <v>0</v>
      </c>
      <c r="AH95" s="62" t="n">
        <f aca="false">ModeloDatosModificados!AH95-ModeloDatosMinisterio!AH95</f>
        <v>0</v>
      </c>
      <c r="AI95" s="62" t="n">
        <f aca="false">ModeloDatosModificados!AI95-ModeloDatosMinisterio!AI95</f>
        <v>0</v>
      </c>
      <c r="AJ95" s="62" t="n">
        <f aca="false">ModeloDatosModificados!AJ95-ModeloDatosMinisterio!AJ95</f>
        <v>0</v>
      </c>
      <c r="AK95" s="62" t="n">
        <f aca="false">ModeloDatosModificados!AK95-ModeloDatosMinisterio!AK95</f>
        <v>0</v>
      </c>
      <c r="AL95" s="62" t="n">
        <f aca="false">ModeloDatosModificados!AL95-ModeloDatosMinisterio!AL95</f>
        <v>0</v>
      </c>
      <c r="AM95" s="62" t="n">
        <f aca="false">ModeloDatosModificados!AM95-ModeloDatosMinisterio!AM95</f>
        <v>0</v>
      </c>
      <c r="AO95" s="54" t="n">
        <f aca="false">ModeloDatosModificados!AO95-ModeloDatosMinisterio!AO95</f>
        <v>0</v>
      </c>
      <c r="AP95" s="53" t="n">
        <f aca="false">ModeloDatosModificados!AP95-ModeloDatosMinisterio!AP95</f>
        <v>0</v>
      </c>
      <c r="AQ95" s="54" t="n">
        <f aca="false">ModeloDatosModificados!AQ95-ModeloDatosMinisterio!AQ95</f>
        <v>0</v>
      </c>
      <c r="AR95" s="53" t="n">
        <f aca="false">ModeloDatosModificados!AR95-ModeloDatosMinisterio!AR95</f>
        <v>0</v>
      </c>
      <c r="AS95" s="54" t="n">
        <f aca="false">ModeloDatosModificados!AS95-ModeloDatosMinisterio!AS95</f>
        <v>0</v>
      </c>
      <c r="AT95" s="53" t="n">
        <f aca="false">ModeloDatosModificados!AT95-ModeloDatosMinisterio!AT95</f>
        <v>0</v>
      </c>
      <c r="AU95" s="54" t="n">
        <f aca="false">ModeloDatosModificados!AU95-ModeloDatosMinisterio!AU95</f>
        <v>0</v>
      </c>
      <c r="AV95" s="53" t="n">
        <f aca="false">ModeloDatosModificados!AV95-ModeloDatosMinisterio!AV95</f>
        <v>0</v>
      </c>
      <c r="AW95" s="54" t="n">
        <f aca="false">ModeloDatosModificados!AW95-ModeloDatosMinisterio!AW95</f>
        <v>0</v>
      </c>
      <c r="AX95" s="53" t="n">
        <f aca="false">ModeloDatosModificados!AX95-ModeloDatosMinisterio!AX95</f>
        <v>0</v>
      </c>
    </row>
    <row r="96" customFormat="false" ht="13.8" hidden="false" customHeight="false" outlineLevel="0" collapsed="false">
      <c r="A96" s="60" t="s">
        <v>33</v>
      </c>
      <c r="B96" s="53" t="n">
        <f aca="false">ModeloDatosModificados!B96-ModeloDatosMinisterio!B96</f>
        <v>0</v>
      </c>
      <c r="C96" s="53" t="n">
        <f aca="false">ModeloDatosModificados!C96-ModeloDatosMinisterio!C96</f>
        <v>0</v>
      </c>
      <c r="D96" s="53" t="n">
        <f aca="false">ModeloDatosModificados!D96-ModeloDatosMinisterio!D96</f>
        <v>0</v>
      </c>
      <c r="E96" s="53" t="n">
        <f aca="false">ModeloDatosModificados!E96-ModeloDatosMinisterio!E96</f>
        <v>0</v>
      </c>
      <c r="F96" s="53" t="n">
        <f aca="false">ModeloDatosModificados!F96-ModeloDatosMinisterio!F96</f>
        <v>0</v>
      </c>
      <c r="G96" s="53" t="n">
        <f aca="false">ModeloDatosModificados!G96-ModeloDatosMinisterio!G96</f>
        <v>0</v>
      </c>
      <c r="H96" s="53" t="n">
        <f aca="false">ModeloDatosModificados!H96-ModeloDatosMinisterio!H96</f>
        <v>0</v>
      </c>
      <c r="I96" s="54" t="n">
        <f aca="false">ModeloDatosModificados!I96-ModeloDatosMinisterio!I96</f>
        <v>0</v>
      </c>
      <c r="J96" s="53" t="n">
        <f aca="false">ModeloDatosModificados!J96-ModeloDatosMinisterio!J96</f>
        <v>0</v>
      </c>
      <c r="K96" s="54" t="n">
        <f aca="false">ModeloDatosModificados!K96-ModeloDatosMinisterio!K96</f>
        <v>0</v>
      </c>
      <c r="L96" s="53" t="n">
        <f aca="false">ModeloDatosModificados!L96-ModeloDatosMinisterio!L96</f>
        <v>0</v>
      </c>
      <c r="M96" s="54" t="n">
        <f aca="false">ModeloDatosModificados!M96-ModeloDatosMinisterio!M96</f>
        <v>0</v>
      </c>
      <c r="N96" s="53" t="n">
        <f aca="false">ModeloDatosModificados!N96-ModeloDatosMinisterio!N96</f>
        <v>0</v>
      </c>
      <c r="O96" s="53" t="n">
        <f aca="false">ModeloDatosModificados!O96-ModeloDatosMinisterio!O96</f>
        <v>0</v>
      </c>
      <c r="P96" s="53" t="n">
        <f aca="false">ModeloDatosModificados!P96-ModeloDatosMinisterio!P96</f>
        <v>0</v>
      </c>
      <c r="Q96" s="53" t="n">
        <f aca="false">ModeloDatosModificados!Q96-ModeloDatosMinisterio!Q96</f>
        <v>0</v>
      </c>
      <c r="S96" s="53" t="n">
        <f aca="false">ModeloDatosModificados!S96-ModeloDatosMinisterio!S96</f>
        <v>0</v>
      </c>
      <c r="T96" s="53" t="n">
        <f aca="false">ModeloDatosModificados!T96-ModeloDatosMinisterio!T96</f>
        <v>0</v>
      </c>
      <c r="U96" s="53" t="n">
        <f aca="false">ModeloDatosModificados!U96-ModeloDatosMinisterio!U96</f>
        <v>0</v>
      </c>
      <c r="V96" s="53" t="n">
        <f aca="false">ModeloDatosModificados!V96-ModeloDatosMinisterio!V96</f>
        <v>0</v>
      </c>
      <c r="W96" s="53" t="n">
        <f aca="false">ModeloDatosModificados!W96-ModeloDatosMinisterio!W96</f>
        <v>0</v>
      </c>
      <c r="X96" s="53" t="n">
        <f aca="false">ModeloDatosModificados!X96-ModeloDatosMinisterio!X96</f>
        <v>0</v>
      </c>
      <c r="Y96" s="53" t="n">
        <f aca="false">ModeloDatosModificados!Y96-ModeloDatosMinisterio!Y96</f>
        <v>0</v>
      </c>
      <c r="Z96" s="53" t="n">
        <f aca="false">ModeloDatosModificados!Z96-ModeloDatosMinisterio!Z96</f>
        <v>0</v>
      </c>
      <c r="AC96" s="61" t="n">
        <f aca="false">ModeloDatosModificados!AC96-ModeloDatosMinisterio!AC96</f>
        <v>0</v>
      </c>
      <c r="AD96" s="62" t="n">
        <f aca="false">ModeloDatosModificados!AD96-ModeloDatosMinisterio!AD96</f>
        <v>0</v>
      </c>
      <c r="AE96" s="63" t="n">
        <f aca="false">ModeloDatosModificados!AE96-ModeloDatosMinisterio!AE96</f>
        <v>0</v>
      </c>
      <c r="AF96" s="62" t="n">
        <f aca="false">ModeloDatosModificados!AF96-ModeloDatosMinisterio!AF96</f>
        <v>0</v>
      </c>
      <c r="AG96" s="62" t="n">
        <f aca="false">ModeloDatosModificados!AG96-ModeloDatosMinisterio!AG96</f>
        <v>0</v>
      </c>
      <c r="AH96" s="62" t="n">
        <f aca="false">ModeloDatosModificados!AH96-ModeloDatosMinisterio!AH96</f>
        <v>0</v>
      </c>
      <c r="AI96" s="62" t="n">
        <f aca="false">ModeloDatosModificados!AI96-ModeloDatosMinisterio!AI96</f>
        <v>0</v>
      </c>
      <c r="AJ96" s="62" t="n">
        <f aca="false">ModeloDatosModificados!AJ96-ModeloDatosMinisterio!AJ96</f>
        <v>0</v>
      </c>
      <c r="AK96" s="62" t="n">
        <f aca="false">ModeloDatosModificados!AK96-ModeloDatosMinisterio!AK96</f>
        <v>0</v>
      </c>
      <c r="AL96" s="62" t="n">
        <f aca="false">ModeloDatosModificados!AL96-ModeloDatosMinisterio!AL96</f>
        <v>0</v>
      </c>
      <c r="AM96" s="62" t="n">
        <f aca="false">ModeloDatosModificados!AM96-ModeloDatosMinisterio!AM96</f>
        <v>0</v>
      </c>
      <c r="AO96" s="54" t="n">
        <f aca="false">ModeloDatosModificados!AO96-ModeloDatosMinisterio!AO96</f>
        <v>0</v>
      </c>
      <c r="AP96" s="53" t="n">
        <f aca="false">ModeloDatosModificados!AP96-ModeloDatosMinisterio!AP96</f>
        <v>0</v>
      </c>
      <c r="AQ96" s="54" t="n">
        <f aca="false">ModeloDatosModificados!AQ96-ModeloDatosMinisterio!AQ96</f>
        <v>0</v>
      </c>
      <c r="AR96" s="53" t="n">
        <f aca="false">ModeloDatosModificados!AR96-ModeloDatosMinisterio!AR96</f>
        <v>0</v>
      </c>
      <c r="AS96" s="54" t="n">
        <f aca="false">ModeloDatosModificados!AS96-ModeloDatosMinisterio!AS96</f>
        <v>0</v>
      </c>
      <c r="AT96" s="53" t="n">
        <f aca="false">ModeloDatosModificados!AT96-ModeloDatosMinisterio!AT96</f>
        <v>0</v>
      </c>
      <c r="AU96" s="54" t="n">
        <f aca="false">ModeloDatosModificados!AU96-ModeloDatosMinisterio!AU96</f>
        <v>0</v>
      </c>
      <c r="AV96" s="53" t="n">
        <f aca="false">ModeloDatosModificados!AV96-ModeloDatosMinisterio!AV96</f>
        <v>0</v>
      </c>
      <c r="AW96" s="54" t="n">
        <f aca="false">ModeloDatosModificados!AW96-ModeloDatosMinisterio!AW96</f>
        <v>0</v>
      </c>
      <c r="AX96" s="53" t="n">
        <f aca="false">ModeloDatosModificados!AX96-ModeloDatosMinisterio!AX96</f>
        <v>0</v>
      </c>
    </row>
    <row r="97" customFormat="false" ht="13.8" hidden="false" customHeight="false" outlineLevel="0" collapsed="false">
      <c r="A97" s="60" t="s">
        <v>34</v>
      </c>
      <c r="B97" s="53" t="n">
        <f aca="false">ModeloDatosModificados!B97-ModeloDatosMinisterio!B97</f>
        <v>0</v>
      </c>
      <c r="C97" s="53" t="n">
        <f aca="false">ModeloDatosModificados!C97-ModeloDatosMinisterio!C97</f>
        <v>0</v>
      </c>
      <c r="D97" s="53" t="n">
        <f aca="false">ModeloDatosModificados!D97-ModeloDatosMinisterio!D97</f>
        <v>0</v>
      </c>
      <c r="E97" s="53" t="n">
        <f aca="false">ModeloDatosModificados!E97-ModeloDatosMinisterio!E97</f>
        <v>0</v>
      </c>
      <c r="F97" s="53" t="n">
        <f aca="false">ModeloDatosModificados!F97-ModeloDatosMinisterio!F97</f>
        <v>0</v>
      </c>
      <c r="G97" s="53" t="n">
        <f aca="false">ModeloDatosModificados!G97-ModeloDatosMinisterio!G97</f>
        <v>0</v>
      </c>
      <c r="H97" s="53" t="n">
        <f aca="false">ModeloDatosModificados!H97-ModeloDatosMinisterio!H97</f>
        <v>0</v>
      </c>
      <c r="I97" s="54" t="n">
        <f aca="false">ModeloDatosModificados!I97-ModeloDatosMinisterio!I97</f>
        <v>0</v>
      </c>
      <c r="J97" s="53" t="n">
        <f aca="false">ModeloDatosModificados!J97-ModeloDatosMinisterio!J97</f>
        <v>0</v>
      </c>
      <c r="K97" s="54" t="n">
        <f aca="false">ModeloDatosModificados!K97-ModeloDatosMinisterio!K97</f>
        <v>0</v>
      </c>
      <c r="L97" s="53" t="n">
        <f aca="false">ModeloDatosModificados!L97-ModeloDatosMinisterio!L97</f>
        <v>0</v>
      </c>
      <c r="M97" s="54" t="n">
        <f aca="false">ModeloDatosModificados!M97-ModeloDatosMinisterio!M97</f>
        <v>0</v>
      </c>
      <c r="N97" s="53" t="n">
        <f aca="false">ModeloDatosModificados!N97-ModeloDatosMinisterio!N97</f>
        <v>0</v>
      </c>
      <c r="O97" s="53" t="n">
        <f aca="false">ModeloDatosModificados!O97-ModeloDatosMinisterio!O97</f>
        <v>0</v>
      </c>
      <c r="P97" s="53" t="n">
        <f aca="false">ModeloDatosModificados!P97-ModeloDatosMinisterio!P97</f>
        <v>0</v>
      </c>
      <c r="Q97" s="53" t="n">
        <f aca="false">ModeloDatosModificados!Q97-ModeloDatosMinisterio!Q97</f>
        <v>0</v>
      </c>
      <c r="S97" s="53" t="n">
        <f aca="false">ModeloDatosModificados!S97-ModeloDatosMinisterio!S97</f>
        <v>0</v>
      </c>
      <c r="T97" s="53" t="n">
        <f aca="false">ModeloDatosModificados!T97-ModeloDatosMinisterio!T97</f>
        <v>0</v>
      </c>
      <c r="U97" s="53" t="n">
        <f aca="false">ModeloDatosModificados!U97-ModeloDatosMinisterio!U97</f>
        <v>0</v>
      </c>
      <c r="V97" s="53" t="n">
        <f aca="false">ModeloDatosModificados!V97-ModeloDatosMinisterio!V97</f>
        <v>0</v>
      </c>
      <c r="W97" s="53" t="n">
        <f aca="false">ModeloDatosModificados!W97-ModeloDatosMinisterio!W97</f>
        <v>0</v>
      </c>
      <c r="X97" s="53" t="n">
        <f aca="false">ModeloDatosModificados!X97-ModeloDatosMinisterio!X97</f>
        <v>0</v>
      </c>
      <c r="Y97" s="53" t="n">
        <f aca="false">ModeloDatosModificados!Y97-ModeloDatosMinisterio!Y97</f>
        <v>0</v>
      </c>
      <c r="Z97" s="53" t="n">
        <f aca="false">ModeloDatosModificados!Z97-ModeloDatosMinisterio!Z97</f>
        <v>0</v>
      </c>
      <c r="AC97" s="61" t="n">
        <f aca="false">ModeloDatosModificados!AC97-ModeloDatosMinisterio!AC97</f>
        <v>0</v>
      </c>
      <c r="AD97" s="62" t="n">
        <f aca="false">ModeloDatosModificados!AD97-ModeloDatosMinisterio!AD97</f>
        <v>0</v>
      </c>
      <c r="AE97" s="63" t="n">
        <f aca="false">ModeloDatosModificados!AE97-ModeloDatosMinisterio!AE97</f>
        <v>0</v>
      </c>
      <c r="AF97" s="62" t="n">
        <f aca="false">ModeloDatosModificados!AF97-ModeloDatosMinisterio!AF97</f>
        <v>0</v>
      </c>
      <c r="AG97" s="62" t="n">
        <f aca="false">ModeloDatosModificados!AG97-ModeloDatosMinisterio!AG97</f>
        <v>0</v>
      </c>
      <c r="AH97" s="62" t="n">
        <f aca="false">ModeloDatosModificados!AH97-ModeloDatosMinisterio!AH97</f>
        <v>0</v>
      </c>
      <c r="AI97" s="62" t="n">
        <f aca="false">ModeloDatosModificados!AI97-ModeloDatosMinisterio!AI97</f>
        <v>0</v>
      </c>
      <c r="AJ97" s="62" t="n">
        <f aca="false">ModeloDatosModificados!AJ97-ModeloDatosMinisterio!AJ97</f>
        <v>0</v>
      </c>
      <c r="AK97" s="62" t="n">
        <f aca="false">ModeloDatosModificados!AK97-ModeloDatosMinisterio!AK97</f>
        <v>0</v>
      </c>
      <c r="AL97" s="62" t="n">
        <f aca="false">ModeloDatosModificados!AL97-ModeloDatosMinisterio!AL97</f>
        <v>0</v>
      </c>
      <c r="AM97" s="62" t="n">
        <f aca="false">ModeloDatosModificados!AM97-ModeloDatosMinisterio!AM97</f>
        <v>0</v>
      </c>
      <c r="AO97" s="54" t="n">
        <f aca="false">ModeloDatosModificados!AO97-ModeloDatosMinisterio!AO97</f>
        <v>0</v>
      </c>
      <c r="AP97" s="53" t="n">
        <f aca="false">ModeloDatosModificados!AP97-ModeloDatosMinisterio!AP97</f>
        <v>0</v>
      </c>
      <c r="AQ97" s="54" t="n">
        <f aca="false">ModeloDatosModificados!AQ97-ModeloDatosMinisterio!AQ97</f>
        <v>0</v>
      </c>
      <c r="AR97" s="53" t="n">
        <f aca="false">ModeloDatosModificados!AR97-ModeloDatosMinisterio!AR97</f>
        <v>0</v>
      </c>
      <c r="AS97" s="54" t="n">
        <f aca="false">ModeloDatosModificados!AS97-ModeloDatosMinisterio!AS97</f>
        <v>0</v>
      </c>
      <c r="AT97" s="53" t="n">
        <f aca="false">ModeloDatosModificados!AT97-ModeloDatosMinisterio!AT97</f>
        <v>0</v>
      </c>
      <c r="AU97" s="54" t="n">
        <f aca="false">ModeloDatosModificados!AU97-ModeloDatosMinisterio!AU97</f>
        <v>0</v>
      </c>
      <c r="AV97" s="53" t="n">
        <f aca="false">ModeloDatosModificados!AV97-ModeloDatosMinisterio!AV97</f>
        <v>0</v>
      </c>
      <c r="AW97" s="54" t="n">
        <f aca="false">ModeloDatosModificados!AW97-ModeloDatosMinisterio!AW97</f>
        <v>0</v>
      </c>
      <c r="AX97" s="53" t="n">
        <f aca="false">ModeloDatosModificados!AX97-ModeloDatosMinisterio!AX97</f>
        <v>0</v>
      </c>
    </row>
    <row r="98" customFormat="false" ht="13.8" hidden="false" customHeight="false" outlineLevel="0" collapsed="false">
      <c r="A98" s="60" t="s">
        <v>35</v>
      </c>
      <c r="B98" s="53" t="n">
        <f aca="false">ModeloDatosModificados!B98-ModeloDatosMinisterio!B98</f>
        <v>0</v>
      </c>
      <c r="C98" s="53" t="n">
        <f aca="false">ModeloDatosModificados!C98-ModeloDatosMinisterio!C98</f>
        <v>0</v>
      </c>
      <c r="D98" s="53" t="n">
        <f aca="false">ModeloDatosModificados!D98-ModeloDatosMinisterio!D98</f>
        <v>0</v>
      </c>
      <c r="E98" s="53" t="n">
        <f aca="false">ModeloDatosModificados!E98-ModeloDatosMinisterio!E98</f>
        <v>0</v>
      </c>
      <c r="F98" s="53" t="n">
        <f aca="false">ModeloDatosModificados!F98-ModeloDatosMinisterio!F98</f>
        <v>0</v>
      </c>
      <c r="G98" s="53" t="n">
        <f aca="false">ModeloDatosModificados!G98-ModeloDatosMinisterio!G98</f>
        <v>0</v>
      </c>
      <c r="H98" s="53" t="n">
        <f aca="false">ModeloDatosModificados!H98-ModeloDatosMinisterio!H98</f>
        <v>0</v>
      </c>
      <c r="I98" s="54" t="n">
        <f aca="false">ModeloDatosModificados!I98-ModeloDatosMinisterio!I98</f>
        <v>0</v>
      </c>
      <c r="J98" s="53" t="n">
        <f aca="false">ModeloDatosModificados!J98-ModeloDatosMinisterio!J98</f>
        <v>0</v>
      </c>
      <c r="K98" s="54" t="n">
        <f aca="false">ModeloDatosModificados!K98-ModeloDatosMinisterio!K98</f>
        <v>0</v>
      </c>
      <c r="L98" s="53" t="n">
        <f aca="false">ModeloDatosModificados!L98-ModeloDatosMinisterio!L98</f>
        <v>0</v>
      </c>
      <c r="M98" s="54" t="n">
        <f aca="false">ModeloDatosModificados!M98-ModeloDatosMinisterio!M98</f>
        <v>0</v>
      </c>
      <c r="N98" s="53" t="n">
        <f aca="false">ModeloDatosModificados!N98-ModeloDatosMinisterio!N98</f>
        <v>0</v>
      </c>
      <c r="O98" s="53" t="n">
        <f aca="false">ModeloDatosModificados!O98-ModeloDatosMinisterio!O98</f>
        <v>0</v>
      </c>
      <c r="P98" s="53" t="n">
        <f aca="false">ModeloDatosModificados!P98-ModeloDatosMinisterio!P98</f>
        <v>0</v>
      </c>
      <c r="Q98" s="53" t="n">
        <f aca="false">ModeloDatosModificados!Q98-ModeloDatosMinisterio!Q98</f>
        <v>0</v>
      </c>
      <c r="S98" s="53" t="n">
        <f aca="false">ModeloDatosModificados!S98-ModeloDatosMinisterio!S98</f>
        <v>0</v>
      </c>
      <c r="T98" s="53" t="n">
        <f aca="false">ModeloDatosModificados!T98-ModeloDatosMinisterio!T98</f>
        <v>0</v>
      </c>
      <c r="U98" s="53" t="n">
        <f aca="false">ModeloDatosModificados!U98-ModeloDatosMinisterio!U98</f>
        <v>0</v>
      </c>
      <c r="V98" s="53" t="n">
        <f aca="false">ModeloDatosModificados!V98-ModeloDatosMinisterio!V98</f>
        <v>0</v>
      </c>
      <c r="W98" s="53" t="n">
        <f aca="false">ModeloDatosModificados!W98-ModeloDatosMinisterio!W98</f>
        <v>0</v>
      </c>
      <c r="X98" s="53" t="n">
        <f aca="false">ModeloDatosModificados!X98-ModeloDatosMinisterio!X98</f>
        <v>0</v>
      </c>
      <c r="Y98" s="53" t="n">
        <f aca="false">ModeloDatosModificados!Y98-ModeloDatosMinisterio!Y98</f>
        <v>0</v>
      </c>
      <c r="Z98" s="53" t="n">
        <f aca="false">ModeloDatosModificados!Z98-ModeloDatosMinisterio!Z98</f>
        <v>0</v>
      </c>
      <c r="AC98" s="61" t="n">
        <f aca="false">ModeloDatosModificados!AC98-ModeloDatosMinisterio!AC98</f>
        <v>0</v>
      </c>
      <c r="AD98" s="62" t="n">
        <f aca="false">ModeloDatosModificados!AD98-ModeloDatosMinisterio!AD98</f>
        <v>0</v>
      </c>
      <c r="AE98" s="63" t="n">
        <f aca="false">ModeloDatosModificados!AE98-ModeloDatosMinisterio!AE98</f>
        <v>0</v>
      </c>
      <c r="AF98" s="62" t="n">
        <f aca="false">ModeloDatosModificados!AF98-ModeloDatosMinisterio!AF98</f>
        <v>0</v>
      </c>
      <c r="AG98" s="62" t="n">
        <f aca="false">ModeloDatosModificados!AG98-ModeloDatosMinisterio!AG98</f>
        <v>0</v>
      </c>
      <c r="AH98" s="62" t="n">
        <f aca="false">ModeloDatosModificados!AH98-ModeloDatosMinisterio!AH98</f>
        <v>0</v>
      </c>
      <c r="AI98" s="62" t="n">
        <f aca="false">ModeloDatosModificados!AI98-ModeloDatosMinisterio!AI98</f>
        <v>0</v>
      </c>
      <c r="AJ98" s="62" t="n">
        <f aca="false">ModeloDatosModificados!AJ98-ModeloDatosMinisterio!AJ98</f>
        <v>0</v>
      </c>
      <c r="AK98" s="62" t="n">
        <f aca="false">ModeloDatosModificados!AK98-ModeloDatosMinisterio!AK98</f>
        <v>0</v>
      </c>
      <c r="AL98" s="62" t="n">
        <f aca="false">ModeloDatosModificados!AL98-ModeloDatosMinisterio!AL98</f>
        <v>0</v>
      </c>
      <c r="AM98" s="62" t="n">
        <f aca="false">ModeloDatosModificados!AM98-ModeloDatosMinisterio!AM98</f>
        <v>0</v>
      </c>
      <c r="AO98" s="54" t="n">
        <f aca="false">ModeloDatosModificados!AO98-ModeloDatosMinisterio!AO98</f>
        <v>0</v>
      </c>
      <c r="AP98" s="53" t="n">
        <f aca="false">ModeloDatosModificados!AP98-ModeloDatosMinisterio!AP98</f>
        <v>0</v>
      </c>
      <c r="AQ98" s="54" t="n">
        <f aca="false">ModeloDatosModificados!AQ98-ModeloDatosMinisterio!AQ98</f>
        <v>0</v>
      </c>
      <c r="AR98" s="53" t="n">
        <f aca="false">ModeloDatosModificados!AR98-ModeloDatosMinisterio!AR98</f>
        <v>0</v>
      </c>
      <c r="AS98" s="54" t="n">
        <f aca="false">ModeloDatosModificados!AS98-ModeloDatosMinisterio!AS98</f>
        <v>0</v>
      </c>
      <c r="AT98" s="53" t="n">
        <f aca="false">ModeloDatosModificados!AT98-ModeloDatosMinisterio!AT98</f>
        <v>0</v>
      </c>
      <c r="AU98" s="54" t="n">
        <f aca="false">ModeloDatosModificados!AU98-ModeloDatosMinisterio!AU98</f>
        <v>0</v>
      </c>
      <c r="AV98" s="53" t="n">
        <f aca="false">ModeloDatosModificados!AV98-ModeloDatosMinisterio!AV98</f>
        <v>0</v>
      </c>
      <c r="AW98" s="54" t="n">
        <f aca="false">ModeloDatosModificados!AW98-ModeloDatosMinisterio!AW98</f>
        <v>0</v>
      </c>
      <c r="AX98" s="53" t="n">
        <f aca="false">ModeloDatosModificados!AX98-ModeloDatosMinisterio!AX98</f>
        <v>0</v>
      </c>
    </row>
    <row r="99" customFormat="false" ht="13.8" hidden="false" customHeight="false" outlineLevel="0" collapsed="false">
      <c r="A99" s="60" t="s">
        <v>36</v>
      </c>
      <c r="B99" s="53" t="n">
        <f aca="false">ModeloDatosModificados!B99-ModeloDatosMinisterio!B99</f>
        <v>0</v>
      </c>
      <c r="C99" s="53" t="n">
        <f aca="false">ModeloDatosModificados!C99-ModeloDatosMinisterio!C99</f>
        <v>0</v>
      </c>
      <c r="D99" s="53" t="n">
        <f aca="false">ModeloDatosModificados!D99-ModeloDatosMinisterio!D99</f>
        <v>0</v>
      </c>
      <c r="E99" s="53" t="n">
        <f aca="false">ModeloDatosModificados!E99-ModeloDatosMinisterio!E99</f>
        <v>0</v>
      </c>
      <c r="F99" s="53" t="n">
        <f aca="false">ModeloDatosModificados!F99-ModeloDatosMinisterio!F99</f>
        <v>0</v>
      </c>
      <c r="G99" s="53" t="n">
        <f aca="false">ModeloDatosModificados!G99-ModeloDatosMinisterio!G99</f>
        <v>0</v>
      </c>
      <c r="H99" s="53" t="n">
        <f aca="false">ModeloDatosModificados!H99-ModeloDatosMinisterio!H99</f>
        <v>0</v>
      </c>
      <c r="I99" s="54" t="n">
        <f aca="false">ModeloDatosModificados!I99-ModeloDatosMinisterio!I99</f>
        <v>0</v>
      </c>
      <c r="J99" s="53" t="n">
        <f aca="false">ModeloDatosModificados!J99-ModeloDatosMinisterio!J99</f>
        <v>0</v>
      </c>
      <c r="K99" s="54" t="n">
        <f aca="false">ModeloDatosModificados!K99-ModeloDatosMinisterio!K99</f>
        <v>0</v>
      </c>
      <c r="L99" s="53" t="n">
        <f aca="false">ModeloDatosModificados!L99-ModeloDatosMinisterio!L99</f>
        <v>0</v>
      </c>
      <c r="M99" s="54" t="n">
        <f aca="false">ModeloDatosModificados!M99-ModeloDatosMinisterio!M99</f>
        <v>0</v>
      </c>
      <c r="N99" s="53" t="n">
        <f aca="false">ModeloDatosModificados!N99-ModeloDatosMinisterio!N99</f>
        <v>0</v>
      </c>
      <c r="O99" s="53" t="n">
        <f aca="false">ModeloDatosModificados!O99-ModeloDatosMinisterio!O99</f>
        <v>0</v>
      </c>
      <c r="P99" s="53" t="n">
        <f aca="false">ModeloDatosModificados!P99-ModeloDatosMinisterio!P99</f>
        <v>0</v>
      </c>
      <c r="Q99" s="53" t="n">
        <f aca="false">ModeloDatosModificados!Q99-ModeloDatosMinisterio!Q99</f>
        <v>0</v>
      </c>
      <c r="S99" s="53" t="n">
        <f aca="false">ModeloDatosModificados!S99-ModeloDatosMinisterio!S99</f>
        <v>0</v>
      </c>
      <c r="T99" s="53" t="n">
        <f aca="false">ModeloDatosModificados!T99-ModeloDatosMinisterio!T99</f>
        <v>0</v>
      </c>
      <c r="U99" s="53" t="n">
        <f aca="false">ModeloDatosModificados!U99-ModeloDatosMinisterio!U99</f>
        <v>0</v>
      </c>
      <c r="V99" s="53" t="n">
        <f aca="false">ModeloDatosModificados!V99-ModeloDatosMinisterio!V99</f>
        <v>0</v>
      </c>
      <c r="W99" s="53" t="n">
        <f aca="false">ModeloDatosModificados!W99-ModeloDatosMinisterio!W99</f>
        <v>0</v>
      </c>
      <c r="X99" s="53" t="n">
        <f aca="false">ModeloDatosModificados!X99-ModeloDatosMinisterio!X99</f>
        <v>0</v>
      </c>
      <c r="Y99" s="53" t="n">
        <f aca="false">ModeloDatosModificados!Y99-ModeloDatosMinisterio!Y99</f>
        <v>0</v>
      </c>
      <c r="Z99" s="53" t="n">
        <f aca="false">ModeloDatosModificados!Z99-ModeloDatosMinisterio!Z99</f>
        <v>0</v>
      </c>
      <c r="AC99" s="61" t="n">
        <f aca="false">ModeloDatosModificados!AC99-ModeloDatosMinisterio!AC99</f>
        <v>0</v>
      </c>
      <c r="AD99" s="62" t="n">
        <f aca="false">ModeloDatosModificados!AD99-ModeloDatosMinisterio!AD99</f>
        <v>0</v>
      </c>
      <c r="AE99" s="63" t="n">
        <f aca="false">ModeloDatosModificados!AE99-ModeloDatosMinisterio!AE99</f>
        <v>0</v>
      </c>
      <c r="AF99" s="62" t="n">
        <f aca="false">ModeloDatosModificados!AF99-ModeloDatosMinisterio!AF99</f>
        <v>0</v>
      </c>
      <c r="AG99" s="62" t="n">
        <f aca="false">ModeloDatosModificados!AG99-ModeloDatosMinisterio!AG99</f>
        <v>0</v>
      </c>
      <c r="AH99" s="62" t="n">
        <f aca="false">ModeloDatosModificados!AH99-ModeloDatosMinisterio!AH99</f>
        <v>0</v>
      </c>
      <c r="AI99" s="62" t="n">
        <f aca="false">ModeloDatosModificados!AI99-ModeloDatosMinisterio!AI99</f>
        <v>0</v>
      </c>
      <c r="AJ99" s="62" t="n">
        <f aca="false">ModeloDatosModificados!AJ99-ModeloDatosMinisterio!AJ99</f>
        <v>0</v>
      </c>
      <c r="AK99" s="62" t="n">
        <f aca="false">ModeloDatosModificados!AK99-ModeloDatosMinisterio!AK99</f>
        <v>0</v>
      </c>
      <c r="AL99" s="62" t="n">
        <f aca="false">ModeloDatosModificados!AL99-ModeloDatosMinisterio!AL99</f>
        <v>0</v>
      </c>
      <c r="AM99" s="62" t="n">
        <f aca="false">ModeloDatosModificados!AM99-ModeloDatosMinisterio!AM99</f>
        <v>0</v>
      </c>
      <c r="AO99" s="54" t="n">
        <f aca="false">ModeloDatosModificados!AO99-ModeloDatosMinisterio!AO99</f>
        <v>0</v>
      </c>
      <c r="AP99" s="53" t="n">
        <f aca="false">ModeloDatosModificados!AP99-ModeloDatosMinisterio!AP99</f>
        <v>0</v>
      </c>
      <c r="AQ99" s="54" t="n">
        <f aca="false">ModeloDatosModificados!AQ99-ModeloDatosMinisterio!AQ99</f>
        <v>0</v>
      </c>
      <c r="AR99" s="53" t="n">
        <f aca="false">ModeloDatosModificados!AR99-ModeloDatosMinisterio!AR99</f>
        <v>0</v>
      </c>
      <c r="AS99" s="54" t="n">
        <f aca="false">ModeloDatosModificados!AS99-ModeloDatosMinisterio!AS99</f>
        <v>0</v>
      </c>
      <c r="AT99" s="53" t="n">
        <f aca="false">ModeloDatosModificados!AT99-ModeloDatosMinisterio!AT99</f>
        <v>0</v>
      </c>
      <c r="AU99" s="54" t="n">
        <f aca="false">ModeloDatosModificados!AU99-ModeloDatosMinisterio!AU99</f>
        <v>0</v>
      </c>
      <c r="AV99" s="53" t="n">
        <f aca="false">ModeloDatosModificados!AV99-ModeloDatosMinisterio!AV99</f>
        <v>0</v>
      </c>
      <c r="AW99" s="54" t="n">
        <f aca="false">ModeloDatosModificados!AW99-ModeloDatosMinisterio!AW99</f>
        <v>0</v>
      </c>
      <c r="AX99" s="53" t="n">
        <f aca="false">ModeloDatosModificados!AX99-ModeloDatosMinisterio!AX99</f>
        <v>0</v>
      </c>
    </row>
    <row r="100" customFormat="false" ht="13.8" hidden="false" customHeight="false" outlineLevel="0" collapsed="false">
      <c r="A100" s="60" t="s">
        <v>37</v>
      </c>
      <c r="B100" s="53" t="n">
        <f aca="false">ModeloDatosModificados!B100-ModeloDatosMinisterio!B100</f>
        <v>0</v>
      </c>
      <c r="C100" s="53" t="n">
        <f aca="false">ModeloDatosModificados!C100-ModeloDatosMinisterio!C100</f>
        <v>0</v>
      </c>
      <c r="D100" s="53" t="n">
        <f aca="false">ModeloDatosModificados!D100-ModeloDatosMinisterio!D100</f>
        <v>0</v>
      </c>
      <c r="E100" s="53" t="n">
        <f aca="false">ModeloDatosModificados!E100-ModeloDatosMinisterio!E100</f>
        <v>0</v>
      </c>
      <c r="F100" s="53" t="n">
        <f aca="false">ModeloDatosModificados!F100-ModeloDatosMinisterio!F100</f>
        <v>0</v>
      </c>
      <c r="G100" s="53" t="n">
        <f aca="false">ModeloDatosModificados!G100-ModeloDatosMinisterio!G100</f>
        <v>0</v>
      </c>
      <c r="H100" s="53" t="n">
        <f aca="false">ModeloDatosModificados!H100-ModeloDatosMinisterio!H100</f>
        <v>0</v>
      </c>
      <c r="I100" s="54" t="n">
        <f aca="false">ModeloDatosModificados!I100-ModeloDatosMinisterio!I100</f>
        <v>0</v>
      </c>
      <c r="J100" s="53" t="n">
        <f aca="false">ModeloDatosModificados!J100-ModeloDatosMinisterio!J100</f>
        <v>0</v>
      </c>
      <c r="K100" s="54" t="n">
        <f aca="false">ModeloDatosModificados!K100-ModeloDatosMinisterio!K100</f>
        <v>0</v>
      </c>
      <c r="L100" s="53" t="n">
        <f aca="false">ModeloDatosModificados!L100-ModeloDatosMinisterio!L100</f>
        <v>0</v>
      </c>
      <c r="M100" s="54" t="n">
        <f aca="false">ModeloDatosModificados!M100-ModeloDatosMinisterio!M100</f>
        <v>0</v>
      </c>
      <c r="N100" s="53" t="n">
        <f aca="false">ModeloDatosModificados!N100-ModeloDatosMinisterio!N100</f>
        <v>0</v>
      </c>
      <c r="O100" s="53" t="n">
        <f aca="false">ModeloDatosModificados!O100-ModeloDatosMinisterio!O100</f>
        <v>0</v>
      </c>
      <c r="P100" s="53" t="n">
        <f aca="false">ModeloDatosModificados!P100-ModeloDatosMinisterio!P100</f>
        <v>0</v>
      </c>
      <c r="Q100" s="53" t="n">
        <f aca="false">ModeloDatosModificados!Q100-ModeloDatosMinisterio!Q100</f>
        <v>0</v>
      </c>
      <c r="S100" s="53" t="n">
        <f aca="false">ModeloDatosModificados!S100-ModeloDatosMinisterio!S100</f>
        <v>0</v>
      </c>
      <c r="T100" s="53" t="n">
        <f aca="false">ModeloDatosModificados!T100-ModeloDatosMinisterio!T100</f>
        <v>0</v>
      </c>
      <c r="U100" s="53" t="n">
        <f aca="false">ModeloDatosModificados!U100-ModeloDatosMinisterio!U100</f>
        <v>0</v>
      </c>
      <c r="V100" s="53" t="n">
        <f aca="false">ModeloDatosModificados!V100-ModeloDatosMinisterio!V100</f>
        <v>0</v>
      </c>
      <c r="W100" s="53" t="n">
        <f aca="false">ModeloDatosModificados!W100-ModeloDatosMinisterio!W100</f>
        <v>0</v>
      </c>
      <c r="X100" s="53" t="n">
        <f aca="false">ModeloDatosModificados!X100-ModeloDatosMinisterio!X100</f>
        <v>0</v>
      </c>
      <c r="Y100" s="53" t="n">
        <f aca="false">ModeloDatosModificados!Y100-ModeloDatosMinisterio!Y100</f>
        <v>0</v>
      </c>
      <c r="Z100" s="53" t="n">
        <f aca="false">ModeloDatosModificados!Z100-ModeloDatosMinisterio!Z100</f>
        <v>0</v>
      </c>
      <c r="AC100" s="61" t="n">
        <f aca="false">ModeloDatosModificados!AC100-ModeloDatosMinisterio!AC100</f>
        <v>0</v>
      </c>
      <c r="AD100" s="62" t="n">
        <f aca="false">ModeloDatosModificados!AD100-ModeloDatosMinisterio!AD100</f>
        <v>0</v>
      </c>
      <c r="AE100" s="63" t="n">
        <f aca="false">ModeloDatosModificados!AE100-ModeloDatosMinisterio!AE100</f>
        <v>0</v>
      </c>
      <c r="AF100" s="62" t="n">
        <f aca="false">ModeloDatosModificados!AF100-ModeloDatosMinisterio!AF100</f>
        <v>0</v>
      </c>
      <c r="AG100" s="62" t="n">
        <f aca="false">ModeloDatosModificados!AG100-ModeloDatosMinisterio!AG100</f>
        <v>0</v>
      </c>
      <c r="AH100" s="62" t="n">
        <f aca="false">ModeloDatosModificados!AH100-ModeloDatosMinisterio!AH100</f>
        <v>0</v>
      </c>
      <c r="AI100" s="62" t="n">
        <f aca="false">ModeloDatosModificados!AI100-ModeloDatosMinisterio!AI100</f>
        <v>0</v>
      </c>
      <c r="AJ100" s="62" t="n">
        <f aca="false">ModeloDatosModificados!AJ100-ModeloDatosMinisterio!AJ100</f>
        <v>0</v>
      </c>
      <c r="AK100" s="62" t="n">
        <f aca="false">ModeloDatosModificados!AK100-ModeloDatosMinisterio!AK100</f>
        <v>0</v>
      </c>
      <c r="AL100" s="62" t="n">
        <f aca="false">ModeloDatosModificados!AL100-ModeloDatosMinisterio!AL100</f>
        <v>0</v>
      </c>
      <c r="AM100" s="62" t="n">
        <f aca="false">ModeloDatosModificados!AM100-ModeloDatosMinisterio!AM100</f>
        <v>0</v>
      </c>
      <c r="AO100" s="54" t="n">
        <f aca="false">ModeloDatosModificados!AO100-ModeloDatosMinisterio!AO100</f>
        <v>0</v>
      </c>
      <c r="AP100" s="53" t="n">
        <f aca="false">ModeloDatosModificados!AP100-ModeloDatosMinisterio!AP100</f>
        <v>0</v>
      </c>
      <c r="AQ100" s="54" t="n">
        <f aca="false">ModeloDatosModificados!AQ100-ModeloDatosMinisterio!AQ100</f>
        <v>0</v>
      </c>
      <c r="AR100" s="53" t="n">
        <f aca="false">ModeloDatosModificados!AR100-ModeloDatosMinisterio!AR100</f>
        <v>0</v>
      </c>
      <c r="AS100" s="54" t="n">
        <f aca="false">ModeloDatosModificados!AS100-ModeloDatosMinisterio!AS100</f>
        <v>0</v>
      </c>
      <c r="AT100" s="53" t="n">
        <f aca="false">ModeloDatosModificados!AT100-ModeloDatosMinisterio!AT100</f>
        <v>0</v>
      </c>
      <c r="AU100" s="54" t="n">
        <f aca="false">ModeloDatosModificados!AU100-ModeloDatosMinisterio!AU100</f>
        <v>0</v>
      </c>
      <c r="AV100" s="53" t="n">
        <f aca="false">ModeloDatosModificados!AV100-ModeloDatosMinisterio!AV100</f>
        <v>0</v>
      </c>
      <c r="AW100" s="54" t="n">
        <f aca="false">ModeloDatosModificados!AW100-ModeloDatosMinisterio!AW100</f>
        <v>0</v>
      </c>
      <c r="AX100" s="53" t="n">
        <f aca="false">ModeloDatosModificados!AX100-ModeloDatosMinisterio!AX100</f>
        <v>0</v>
      </c>
    </row>
    <row r="101" customFormat="false" ht="13.8" hidden="false" customHeight="false" outlineLevel="0" collapsed="false">
      <c r="A101" s="60" t="s">
        <v>38</v>
      </c>
      <c r="B101" s="53" t="n">
        <f aca="false">ModeloDatosModificados!B101-ModeloDatosMinisterio!B101</f>
        <v>0</v>
      </c>
      <c r="C101" s="53" t="n">
        <f aca="false">ModeloDatosModificados!C101-ModeloDatosMinisterio!C101</f>
        <v>0</v>
      </c>
      <c r="D101" s="53" t="n">
        <f aca="false">ModeloDatosModificados!D101-ModeloDatosMinisterio!D101</f>
        <v>0</v>
      </c>
      <c r="E101" s="53" t="n">
        <f aca="false">ModeloDatosModificados!E101-ModeloDatosMinisterio!E101</f>
        <v>0</v>
      </c>
      <c r="F101" s="53" t="n">
        <f aca="false">ModeloDatosModificados!F101-ModeloDatosMinisterio!F101</f>
        <v>0</v>
      </c>
      <c r="G101" s="53" t="n">
        <f aca="false">ModeloDatosModificados!G101-ModeloDatosMinisterio!G101</f>
        <v>0</v>
      </c>
      <c r="H101" s="53" t="n">
        <f aca="false">ModeloDatosModificados!H101-ModeloDatosMinisterio!H101</f>
        <v>0</v>
      </c>
      <c r="I101" s="54" t="n">
        <f aca="false">ModeloDatosModificados!I101-ModeloDatosMinisterio!I101</f>
        <v>0</v>
      </c>
      <c r="J101" s="53" t="n">
        <f aca="false">ModeloDatosModificados!J101-ModeloDatosMinisterio!J101</f>
        <v>0</v>
      </c>
      <c r="K101" s="54" t="n">
        <f aca="false">ModeloDatosModificados!K101-ModeloDatosMinisterio!K101</f>
        <v>0</v>
      </c>
      <c r="L101" s="53" t="n">
        <f aca="false">ModeloDatosModificados!L101-ModeloDatosMinisterio!L101</f>
        <v>0</v>
      </c>
      <c r="M101" s="54" t="n">
        <f aca="false">ModeloDatosModificados!M101-ModeloDatosMinisterio!M101</f>
        <v>0</v>
      </c>
      <c r="N101" s="53" t="n">
        <f aca="false">ModeloDatosModificados!N101-ModeloDatosMinisterio!N101</f>
        <v>0</v>
      </c>
      <c r="O101" s="53" t="n">
        <f aca="false">ModeloDatosModificados!O101-ModeloDatosMinisterio!O101</f>
        <v>0</v>
      </c>
      <c r="P101" s="53" t="n">
        <f aca="false">ModeloDatosModificados!P101-ModeloDatosMinisterio!P101</f>
        <v>0</v>
      </c>
      <c r="Q101" s="53" t="n">
        <f aca="false">ModeloDatosModificados!Q101-ModeloDatosMinisterio!Q101</f>
        <v>0</v>
      </c>
      <c r="S101" s="53" t="n">
        <f aca="false">ModeloDatosModificados!S101-ModeloDatosMinisterio!S101</f>
        <v>0</v>
      </c>
      <c r="T101" s="53" t="n">
        <f aca="false">ModeloDatosModificados!T101-ModeloDatosMinisterio!T101</f>
        <v>0</v>
      </c>
      <c r="U101" s="53" t="n">
        <f aca="false">ModeloDatosModificados!U101-ModeloDatosMinisterio!U101</f>
        <v>0</v>
      </c>
      <c r="V101" s="53" t="n">
        <f aca="false">ModeloDatosModificados!V101-ModeloDatosMinisterio!V101</f>
        <v>0</v>
      </c>
      <c r="W101" s="53" t="n">
        <f aca="false">ModeloDatosModificados!W101-ModeloDatosMinisterio!W101</f>
        <v>0</v>
      </c>
      <c r="X101" s="53" t="n">
        <f aca="false">ModeloDatosModificados!X101-ModeloDatosMinisterio!X101</f>
        <v>0</v>
      </c>
      <c r="Y101" s="53" t="n">
        <f aca="false">ModeloDatosModificados!Y101-ModeloDatosMinisterio!Y101</f>
        <v>0</v>
      </c>
      <c r="Z101" s="53" t="n">
        <f aca="false">ModeloDatosModificados!Z101-ModeloDatosMinisterio!Z101</f>
        <v>0</v>
      </c>
      <c r="AC101" s="61" t="n">
        <f aca="false">ModeloDatosModificados!AC101-ModeloDatosMinisterio!AC101</f>
        <v>0</v>
      </c>
      <c r="AD101" s="62" t="n">
        <f aca="false">ModeloDatosModificados!AD101-ModeloDatosMinisterio!AD101</f>
        <v>0</v>
      </c>
      <c r="AE101" s="63" t="n">
        <f aca="false">ModeloDatosModificados!AE101-ModeloDatosMinisterio!AE101</f>
        <v>0</v>
      </c>
      <c r="AF101" s="62" t="n">
        <f aca="false">ModeloDatosModificados!AF101-ModeloDatosMinisterio!AF101</f>
        <v>0</v>
      </c>
      <c r="AG101" s="62" t="n">
        <f aca="false">ModeloDatosModificados!AG101-ModeloDatosMinisterio!AG101</f>
        <v>0</v>
      </c>
      <c r="AH101" s="62" t="n">
        <f aca="false">ModeloDatosModificados!AH101-ModeloDatosMinisterio!AH101</f>
        <v>0</v>
      </c>
      <c r="AI101" s="62" t="n">
        <f aca="false">ModeloDatosModificados!AI101-ModeloDatosMinisterio!AI101</f>
        <v>0</v>
      </c>
      <c r="AJ101" s="62" t="n">
        <f aca="false">ModeloDatosModificados!AJ101-ModeloDatosMinisterio!AJ101</f>
        <v>0</v>
      </c>
      <c r="AK101" s="62" t="n">
        <f aca="false">ModeloDatosModificados!AK101-ModeloDatosMinisterio!AK101</f>
        <v>0</v>
      </c>
      <c r="AL101" s="62" t="n">
        <f aca="false">ModeloDatosModificados!AL101-ModeloDatosMinisterio!AL101</f>
        <v>0</v>
      </c>
      <c r="AM101" s="62" t="n">
        <f aca="false">ModeloDatosModificados!AM101-ModeloDatosMinisterio!AM101</f>
        <v>0</v>
      </c>
      <c r="AO101" s="54" t="n">
        <f aca="false">ModeloDatosModificados!AO101-ModeloDatosMinisterio!AO101</f>
        <v>0</v>
      </c>
      <c r="AP101" s="53" t="n">
        <f aca="false">ModeloDatosModificados!AP101-ModeloDatosMinisterio!AP101</f>
        <v>0</v>
      </c>
      <c r="AQ101" s="54" t="n">
        <f aca="false">ModeloDatosModificados!AQ101-ModeloDatosMinisterio!AQ101</f>
        <v>0</v>
      </c>
      <c r="AR101" s="53" t="n">
        <f aca="false">ModeloDatosModificados!AR101-ModeloDatosMinisterio!AR101</f>
        <v>0</v>
      </c>
      <c r="AS101" s="54" t="n">
        <f aca="false">ModeloDatosModificados!AS101-ModeloDatosMinisterio!AS101</f>
        <v>0</v>
      </c>
      <c r="AT101" s="53" t="n">
        <f aca="false">ModeloDatosModificados!AT101-ModeloDatosMinisterio!AT101</f>
        <v>0</v>
      </c>
      <c r="AU101" s="54" t="n">
        <f aca="false">ModeloDatosModificados!AU101-ModeloDatosMinisterio!AU101</f>
        <v>0</v>
      </c>
      <c r="AV101" s="53" t="n">
        <f aca="false">ModeloDatosModificados!AV101-ModeloDatosMinisterio!AV101</f>
        <v>0</v>
      </c>
      <c r="AW101" s="54" t="n">
        <f aca="false">ModeloDatosModificados!AW101-ModeloDatosMinisterio!AW101</f>
        <v>0</v>
      </c>
      <c r="AX101" s="53" t="n">
        <f aca="false">ModeloDatosModificados!AX101-ModeloDatosMinisterio!AX101</f>
        <v>0</v>
      </c>
    </row>
    <row r="102" customFormat="false" ht="13.8" hidden="false" customHeight="false" outlineLevel="0" collapsed="false">
      <c r="A102" s="60" t="s">
        <v>39</v>
      </c>
      <c r="B102" s="53" t="n">
        <f aca="false">ModeloDatosModificados!B102-ModeloDatosMinisterio!B102</f>
        <v>0</v>
      </c>
      <c r="C102" s="53" t="n">
        <f aca="false">ModeloDatosModificados!C102-ModeloDatosMinisterio!C102</f>
        <v>0</v>
      </c>
      <c r="D102" s="53" t="n">
        <f aca="false">ModeloDatosModificados!D102-ModeloDatosMinisterio!D102</f>
        <v>0</v>
      </c>
      <c r="E102" s="53" t="n">
        <f aca="false">ModeloDatosModificados!E102-ModeloDatosMinisterio!E102</f>
        <v>0</v>
      </c>
      <c r="F102" s="53" t="n">
        <f aca="false">ModeloDatosModificados!F102-ModeloDatosMinisterio!F102</f>
        <v>0</v>
      </c>
      <c r="G102" s="53" t="n">
        <f aca="false">ModeloDatosModificados!G102-ModeloDatosMinisterio!G102</f>
        <v>0</v>
      </c>
      <c r="H102" s="53" t="n">
        <f aca="false">ModeloDatosModificados!H102-ModeloDatosMinisterio!H102</f>
        <v>0</v>
      </c>
      <c r="I102" s="54" t="n">
        <f aca="false">ModeloDatosModificados!I102-ModeloDatosMinisterio!I102</f>
        <v>0</v>
      </c>
      <c r="J102" s="53" t="n">
        <f aca="false">ModeloDatosModificados!J102-ModeloDatosMinisterio!J102</f>
        <v>0</v>
      </c>
      <c r="K102" s="54" t="n">
        <f aca="false">ModeloDatosModificados!K102-ModeloDatosMinisterio!K102</f>
        <v>0</v>
      </c>
      <c r="L102" s="53" t="n">
        <f aca="false">ModeloDatosModificados!L102-ModeloDatosMinisterio!L102</f>
        <v>0</v>
      </c>
      <c r="M102" s="54" t="n">
        <f aca="false">ModeloDatosModificados!M102-ModeloDatosMinisterio!M102</f>
        <v>0</v>
      </c>
      <c r="N102" s="53" t="n">
        <f aca="false">ModeloDatosModificados!N102-ModeloDatosMinisterio!N102</f>
        <v>0</v>
      </c>
      <c r="O102" s="53" t="n">
        <f aca="false">ModeloDatosModificados!O102-ModeloDatosMinisterio!O102</f>
        <v>0</v>
      </c>
      <c r="P102" s="53" t="n">
        <f aca="false">ModeloDatosModificados!P102-ModeloDatosMinisterio!P102</f>
        <v>0</v>
      </c>
      <c r="Q102" s="53" t="n">
        <f aca="false">ModeloDatosModificados!Q102-ModeloDatosMinisterio!Q102</f>
        <v>0</v>
      </c>
      <c r="S102" s="53" t="n">
        <f aca="false">ModeloDatosModificados!S102-ModeloDatosMinisterio!S102</f>
        <v>0</v>
      </c>
      <c r="T102" s="53" t="n">
        <f aca="false">ModeloDatosModificados!T102-ModeloDatosMinisterio!T102</f>
        <v>0</v>
      </c>
      <c r="U102" s="53" t="n">
        <f aca="false">ModeloDatosModificados!U102-ModeloDatosMinisterio!U102</f>
        <v>0</v>
      </c>
      <c r="V102" s="53" t="n">
        <f aca="false">ModeloDatosModificados!V102-ModeloDatosMinisterio!V102</f>
        <v>0</v>
      </c>
      <c r="W102" s="53" t="n">
        <f aca="false">ModeloDatosModificados!W102-ModeloDatosMinisterio!W102</f>
        <v>0</v>
      </c>
      <c r="X102" s="53" t="n">
        <f aca="false">ModeloDatosModificados!X102-ModeloDatosMinisterio!X102</f>
        <v>0</v>
      </c>
      <c r="Y102" s="53" t="n">
        <f aca="false">ModeloDatosModificados!Y102-ModeloDatosMinisterio!Y102</f>
        <v>0</v>
      </c>
      <c r="Z102" s="53" t="n">
        <f aca="false">ModeloDatosModificados!Z102-ModeloDatosMinisterio!Z102</f>
        <v>0</v>
      </c>
      <c r="AC102" s="61" t="n">
        <f aca="false">ModeloDatosModificados!AC102-ModeloDatosMinisterio!AC102</f>
        <v>0</v>
      </c>
      <c r="AD102" s="62" t="n">
        <f aca="false">ModeloDatosModificados!AD102-ModeloDatosMinisterio!AD102</f>
        <v>0</v>
      </c>
      <c r="AE102" s="63" t="n">
        <f aca="false">ModeloDatosModificados!AE102-ModeloDatosMinisterio!AE102</f>
        <v>0</v>
      </c>
      <c r="AF102" s="62" t="n">
        <f aca="false">ModeloDatosModificados!AF102-ModeloDatosMinisterio!AF102</f>
        <v>0</v>
      </c>
      <c r="AG102" s="62" t="n">
        <f aca="false">ModeloDatosModificados!AG102-ModeloDatosMinisterio!AG102</f>
        <v>0</v>
      </c>
      <c r="AH102" s="62" t="n">
        <f aca="false">ModeloDatosModificados!AH102-ModeloDatosMinisterio!AH102</f>
        <v>0</v>
      </c>
      <c r="AI102" s="62" t="n">
        <f aca="false">ModeloDatosModificados!AI102-ModeloDatosMinisterio!AI102</f>
        <v>0</v>
      </c>
      <c r="AJ102" s="62" t="n">
        <f aca="false">ModeloDatosModificados!AJ102-ModeloDatosMinisterio!AJ102</f>
        <v>0</v>
      </c>
      <c r="AK102" s="62" t="n">
        <f aca="false">ModeloDatosModificados!AK102-ModeloDatosMinisterio!AK102</f>
        <v>0</v>
      </c>
      <c r="AL102" s="62" t="n">
        <f aca="false">ModeloDatosModificados!AL102-ModeloDatosMinisterio!AL102</f>
        <v>0</v>
      </c>
      <c r="AM102" s="62" t="n">
        <f aca="false">ModeloDatosModificados!AM102-ModeloDatosMinisterio!AM102</f>
        <v>0</v>
      </c>
      <c r="AO102" s="54" t="n">
        <f aca="false">ModeloDatosModificados!AO102-ModeloDatosMinisterio!AO102</f>
        <v>0</v>
      </c>
      <c r="AP102" s="53" t="n">
        <f aca="false">ModeloDatosModificados!AP102-ModeloDatosMinisterio!AP102</f>
        <v>0</v>
      </c>
      <c r="AQ102" s="54" t="n">
        <f aca="false">ModeloDatosModificados!AQ102-ModeloDatosMinisterio!AQ102</f>
        <v>0</v>
      </c>
      <c r="AR102" s="53" t="n">
        <f aca="false">ModeloDatosModificados!AR102-ModeloDatosMinisterio!AR102</f>
        <v>0</v>
      </c>
      <c r="AS102" s="54" t="n">
        <f aca="false">ModeloDatosModificados!AS102-ModeloDatosMinisterio!AS102</f>
        <v>0</v>
      </c>
      <c r="AT102" s="53" t="n">
        <f aca="false">ModeloDatosModificados!AT102-ModeloDatosMinisterio!AT102</f>
        <v>0</v>
      </c>
      <c r="AU102" s="54" t="n">
        <f aca="false">ModeloDatosModificados!AU102-ModeloDatosMinisterio!AU102</f>
        <v>0</v>
      </c>
      <c r="AV102" s="53" t="n">
        <f aca="false">ModeloDatosModificados!AV102-ModeloDatosMinisterio!AV102</f>
        <v>0</v>
      </c>
      <c r="AW102" s="54" t="n">
        <f aca="false">ModeloDatosModificados!AW102-ModeloDatosMinisterio!AW102</f>
        <v>0</v>
      </c>
      <c r="AX102" s="53" t="n">
        <f aca="false">ModeloDatosModificados!AX102-ModeloDatosMinisterio!AX102</f>
        <v>0</v>
      </c>
    </row>
    <row r="103" customFormat="false" ht="13.8" hidden="false" customHeight="false" outlineLevel="0" collapsed="false">
      <c r="A103" s="60" t="s">
        <v>40</v>
      </c>
      <c r="B103" s="53" t="n">
        <f aca="false">ModeloDatosModificados!B103-ModeloDatosMinisterio!B103</f>
        <v>0</v>
      </c>
      <c r="C103" s="53" t="n">
        <f aca="false">ModeloDatosModificados!C103-ModeloDatosMinisterio!C103</f>
        <v>0</v>
      </c>
      <c r="D103" s="53" t="n">
        <f aca="false">ModeloDatosModificados!D103-ModeloDatosMinisterio!D103</f>
        <v>0</v>
      </c>
      <c r="E103" s="53" t="n">
        <f aca="false">ModeloDatosModificados!E103-ModeloDatosMinisterio!E103</f>
        <v>0</v>
      </c>
      <c r="F103" s="53" t="n">
        <f aca="false">ModeloDatosModificados!F103-ModeloDatosMinisterio!F103</f>
        <v>0</v>
      </c>
      <c r="G103" s="53" t="n">
        <f aca="false">ModeloDatosModificados!G103-ModeloDatosMinisterio!G103</f>
        <v>0</v>
      </c>
      <c r="H103" s="53" t="n">
        <f aca="false">ModeloDatosModificados!H103-ModeloDatosMinisterio!H103</f>
        <v>0</v>
      </c>
      <c r="I103" s="54" t="n">
        <f aca="false">ModeloDatosModificados!I103-ModeloDatosMinisterio!I103</f>
        <v>0</v>
      </c>
      <c r="J103" s="53" t="n">
        <f aca="false">ModeloDatosModificados!J103-ModeloDatosMinisterio!J103</f>
        <v>0</v>
      </c>
      <c r="K103" s="54" t="n">
        <f aca="false">ModeloDatosModificados!K103-ModeloDatosMinisterio!K103</f>
        <v>0</v>
      </c>
      <c r="L103" s="53" t="n">
        <f aca="false">ModeloDatosModificados!L103-ModeloDatosMinisterio!L103</f>
        <v>0</v>
      </c>
      <c r="M103" s="54" t="n">
        <f aca="false">ModeloDatosModificados!M103-ModeloDatosMinisterio!M103</f>
        <v>0</v>
      </c>
      <c r="N103" s="53" t="n">
        <f aca="false">ModeloDatosModificados!N103-ModeloDatosMinisterio!N103</f>
        <v>0</v>
      </c>
      <c r="O103" s="53" t="n">
        <f aca="false">ModeloDatosModificados!O103-ModeloDatosMinisterio!O103</f>
        <v>0</v>
      </c>
      <c r="P103" s="53" t="n">
        <f aca="false">ModeloDatosModificados!P103-ModeloDatosMinisterio!P103</f>
        <v>0</v>
      </c>
      <c r="Q103" s="53" t="n">
        <f aca="false">ModeloDatosModificados!Q103-ModeloDatosMinisterio!Q103</f>
        <v>0</v>
      </c>
      <c r="S103" s="53" t="n">
        <f aca="false">ModeloDatosModificados!S103-ModeloDatosMinisterio!S103</f>
        <v>0</v>
      </c>
      <c r="T103" s="53" t="n">
        <f aca="false">ModeloDatosModificados!T103-ModeloDatosMinisterio!T103</f>
        <v>0</v>
      </c>
      <c r="U103" s="53" t="n">
        <f aca="false">ModeloDatosModificados!U103-ModeloDatosMinisterio!U103</f>
        <v>0</v>
      </c>
      <c r="V103" s="53" t="n">
        <f aca="false">ModeloDatosModificados!V103-ModeloDatosMinisterio!V103</f>
        <v>0</v>
      </c>
      <c r="W103" s="53" t="n">
        <f aca="false">ModeloDatosModificados!W103-ModeloDatosMinisterio!W103</f>
        <v>0</v>
      </c>
      <c r="X103" s="53" t="n">
        <f aca="false">ModeloDatosModificados!X103-ModeloDatosMinisterio!X103</f>
        <v>0</v>
      </c>
      <c r="Y103" s="53" t="n">
        <f aca="false">ModeloDatosModificados!Y103-ModeloDatosMinisterio!Y103</f>
        <v>0</v>
      </c>
      <c r="Z103" s="53" t="n">
        <f aca="false">ModeloDatosModificados!Z103-ModeloDatosMinisterio!Z103</f>
        <v>0</v>
      </c>
      <c r="AC103" s="61" t="n">
        <f aca="false">ModeloDatosModificados!AC103-ModeloDatosMinisterio!AC103</f>
        <v>0</v>
      </c>
      <c r="AD103" s="62" t="n">
        <f aca="false">ModeloDatosModificados!AD103-ModeloDatosMinisterio!AD103</f>
        <v>0</v>
      </c>
      <c r="AE103" s="63" t="n">
        <f aca="false">ModeloDatosModificados!AE103-ModeloDatosMinisterio!AE103</f>
        <v>0</v>
      </c>
      <c r="AF103" s="62" t="n">
        <f aca="false">ModeloDatosModificados!AF103-ModeloDatosMinisterio!AF103</f>
        <v>0</v>
      </c>
      <c r="AG103" s="62" t="n">
        <f aca="false">ModeloDatosModificados!AG103-ModeloDatosMinisterio!AG103</f>
        <v>0</v>
      </c>
      <c r="AH103" s="62" t="n">
        <f aca="false">ModeloDatosModificados!AH103-ModeloDatosMinisterio!AH103</f>
        <v>0</v>
      </c>
      <c r="AI103" s="62" t="n">
        <f aca="false">ModeloDatosModificados!AI103-ModeloDatosMinisterio!AI103</f>
        <v>0</v>
      </c>
      <c r="AJ103" s="62" t="n">
        <f aca="false">ModeloDatosModificados!AJ103-ModeloDatosMinisterio!AJ103</f>
        <v>0</v>
      </c>
      <c r="AK103" s="62" t="n">
        <f aca="false">ModeloDatosModificados!AK103-ModeloDatosMinisterio!AK103</f>
        <v>0</v>
      </c>
      <c r="AL103" s="62" t="n">
        <f aca="false">ModeloDatosModificados!AL103-ModeloDatosMinisterio!AL103</f>
        <v>0</v>
      </c>
      <c r="AM103" s="62" t="n">
        <f aca="false">ModeloDatosModificados!AM103-ModeloDatosMinisterio!AM103</f>
        <v>0</v>
      </c>
      <c r="AO103" s="54" t="n">
        <f aca="false">ModeloDatosModificados!AO103-ModeloDatosMinisterio!AO103</f>
        <v>0</v>
      </c>
      <c r="AP103" s="53" t="n">
        <f aca="false">ModeloDatosModificados!AP103-ModeloDatosMinisterio!AP103</f>
        <v>0</v>
      </c>
      <c r="AQ103" s="54" t="n">
        <f aca="false">ModeloDatosModificados!AQ103-ModeloDatosMinisterio!AQ103</f>
        <v>0</v>
      </c>
      <c r="AR103" s="53" t="n">
        <f aca="false">ModeloDatosModificados!AR103-ModeloDatosMinisterio!AR103</f>
        <v>0</v>
      </c>
      <c r="AS103" s="54" t="n">
        <f aca="false">ModeloDatosModificados!AS103-ModeloDatosMinisterio!AS103</f>
        <v>0</v>
      </c>
      <c r="AT103" s="53" t="n">
        <f aca="false">ModeloDatosModificados!AT103-ModeloDatosMinisterio!AT103</f>
        <v>0</v>
      </c>
      <c r="AU103" s="54" t="n">
        <f aca="false">ModeloDatosModificados!AU103-ModeloDatosMinisterio!AU103</f>
        <v>0</v>
      </c>
      <c r="AV103" s="53" t="n">
        <f aca="false">ModeloDatosModificados!AV103-ModeloDatosMinisterio!AV103</f>
        <v>0</v>
      </c>
      <c r="AW103" s="54" t="n">
        <f aca="false">ModeloDatosModificados!AW103-ModeloDatosMinisterio!AW103</f>
        <v>0</v>
      </c>
      <c r="AX103" s="53" t="n">
        <f aca="false">ModeloDatosModificados!AX103-ModeloDatosMinisterio!AX103</f>
        <v>0</v>
      </c>
    </row>
    <row r="104" customFormat="false" ht="13.8" hidden="false" customHeight="false" outlineLevel="0" collapsed="false">
      <c r="A104" s="60" t="s">
        <v>41</v>
      </c>
      <c r="B104" s="53" t="n">
        <f aca="false">ModeloDatosModificados!B104-ModeloDatosMinisterio!B104</f>
        <v>0</v>
      </c>
      <c r="C104" s="53" t="n">
        <f aca="false">ModeloDatosModificados!C104-ModeloDatosMinisterio!C104</f>
        <v>0</v>
      </c>
      <c r="D104" s="53" t="n">
        <f aca="false">ModeloDatosModificados!D104-ModeloDatosMinisterio!D104</f>
        <v>0</v>
      </c>
      <c r="E104" s="53" t="n">
        <f aca="false">ModeloDatosModificados!E104-ModeloDatosMinisterio!E104</f>
        <v>0</v>
      </c>
      <c r="F104" s="53" t="n">
        <f aca="false">ModeloDatosModificados!F104-ModeloDatosMinisterio!F104</f>
        <v>0</v>
      </c>
      <c r="G104" s="53" t="n">
        <f aca="false">ModeloDatosModificados!G104-ModeloDatosMinisterio!G104</f>
        <v>0</v>
      </c>
      <c r="H104" s="53" t="n">
        <f aca="false">ModeloDatosModificados!H104-ModeloDatosMinisterio!H104</f>
        <v>0</v>
      </c>
      <c r="I104" s="54" t="n">
        <f aca="false">ModeloDatosModificados!I104-ModeloDatosMinisterio!I104</f>
        <v>0</v>
      </c>
      <c r="J104" s="53" t="n">
        <f aca="false">ModeloDatosModificados!J104-ModeloDatosMinisterio!J104</f>
        <v>0</v>
      </c>
      <c r="K104" s="54" t="n">
        <f aca="false">ModeloDatosModificados!K104-ModeloDatosMinisterio!K104</f>
        <v>0</v>
      </c>
      <c r="L104" s="53" t="n">
        <f aca="false">ModeloDatosModificados!L104-ModeloDatosMinisterio!L104</f>
        <v>0</v>
      </c>
      <c r="M104" s="54" t="n">
        <f aca="false">ModeloDatosModificados!M104-ModeloDatosMinisterio!M104</f>
        <v>0</v>
      </c>
      <c r="N104" s="53" t="n">
        <f aca="false">ModeloDatosModificados!N104-ModeloDatosMinisterio!N104</f>
        <v>0</v>
      </c>
      <c r="O104" s="53" t="n">
        <f aca="false">ModeloDatosModificados!O104-ModeloDatosMinisterio!O104</f>
        <v>0</v>
      </c>
      <c r="P104" s="53" t="n">
        <f aca="false">ModeloDatosModificados!P104-ModeloDatosMinisterio!P104</f>
        <v>0</v>
      </c>
      <c r="Q104" s="53" t="n">
        <f aca="false">ModeloDatosModificados!Q104-ModeloDatosMinisterio!Q104</f>
        <v>0</v>
      </c>
      <c r="S104" s="53" t="n">
        <f aca="false">ModeloDatosModificados!S104-ModeloDatosMinisterio!S104</f>
        <v>0</v>
      </c>
      <c r="T104" s="53" t="n">
        <f aca="false">ModeloDatosModificados!T104-ModeloDatosMinisterio!T104</f>
        <v>0</v>
      </c>
      <c r="U104" s="53" t="n">
        <f aca="false">ModeloDatosModificados!U104-ModeloDatosMinisterio!U104</f>
        <v>0</v>
      </c>
      <c r="V104" s="53" t="n">
        <f aca="false">ModeloDatosModificados!V104-ModeloDatosMinisterio!V104</f>
        <v>0</v>
      </c>
      <c r="W104" s="53" t="n">
        <f aca="false">ModeloDatosModificados!W104-ModeloDatosMinisterio!W104</f>
        <v>0</v>
      </c>
      <c r="X104" s="53" t="n">
        <f aca="false">ModeloDatosModificados!X104-ModeloDatosMinisterio!X104</f>
        <v>0</v>
      </c>
      <c r="Y104" s="53" t="n">
        <f aca="false">ModeloDatosModificados!Y104-ModeloDatosMinisterio!Y104</f>
        <v>0</v>
      </c>
      <c r="Z104" s="53" t="n">
        <f aca="false">ModeloDatosModificados!Z104-ModeloDatosMinisterio!Z104</f>
        <v>0</v>
      </c>
      <c r="AC104" s="61" t="n">
        <f aca="false">ModeloDatosModificados!AC104-ModeloDatosMinisterio!AC104</f>
        <v>0</v>
      </c>
      <c r="AD104" s="62" t="n">
        <f aca="false">ModeloDatosModificados!AD104-ModeloDatosMinisterio!AD104</f>
        <v>0</v>
      </c>
      <c r="AE104" s="63" t="n">
        <f aca="false">ModeloDatosModificados!AE104-ModeloDatosMinisterio!AE104</f>
        <v>0</v>
      </c>
      <c r="AF104" s="62" t="n">
        <f aca="false">ModeloDatosModificados!AF104-ModeloDatosMinisterio!AF104</f>
        <v>0</v>
      </c>
      <c r="AG104" s="62" t="n">
        <f aca="false">ModeloDatosModificados!AG104-ModeloDatosMinisterio!AG104</f>
        <v>0</v>
      </c>
      <c r="AH104" s="62" t="n">
        <f aca="false">ModeloDatosModificados!AH104-ModeloDatosMinisterio!AH104</f>
        <v>0</v>
      </c>
      <c r="AI104" s="62" t="n">
        <f aca="false">ModeloDatosModificados!AI104-ModeloDatosMinisterio!AI104</f>
        <v>0</v>
      </c>
      <c r="AJ104" s="62" t="n">
        <f aca="false">ModeloDatosModificados!AJ104-ModeloDatosMinisterio!AJ104</f>
        <v>0</v>
      </c>
      <c r="AK104" s="62" t="n">
        <f aca="false">ModeloDatosModificados!AK104-ModeloDatosMinisterio!AK104</f>
        <v>0</v>
      </c>
      <c r="AL104" s="62" t="n">
        <f aca="false">ModeloDatosModificados!AL104-ModeloDatosMinisterio!AL104</f>
        <v>0</v>
      </c>
      <c r="AM104" s="62" t="n">
        <f aca="false">ModeloDatosModificados!AM104-ModeloDatosMinisterio!AM104</f>
        <v>0</v>
      </c>
      <c r="AO104" s="54" t="n">
        <f aca="false">ModeloDatosModificados!AO104-ModeloDatosMinisterio!AO104</f>
        <v>0</v>
      </c>
      <c r="AP104" s="53" t="n">
        <f aca="false">ModeloDatosModificados!AP104-ModeloDatosMinisterio!AP104</f>
        <v>0</v>
      </c>
      <c r="AQ104" s="54" t="n">
        <f aca="false">ModeloDatosModificados!AQ104-ModeloDatosMinisterio!AQ104</f>
        <v>0</v>
      </c>
      <c r="AR104" s="53" t="n">
        <f aca="false">ModeloDatosModificados!AR104-ModeloDatosMinisterio!AR104</f>
        <v>0</v>
      </c>
      <c r="AS104" s="54" t="n">
        <f aca="false">ModeloDatosModificados!AS104-ModeloDatosMinisterio!AS104</f>
        <v>0</v>
      </c>
      <c r="AT104" s="53" t="n">
        <f aca="false">ModeloDatosModificados!AT104-ModeloDatosMinisterio!AT104</f>
        <v>0</v>
      </c>
      <c r="AU104" s="54" t="n">
        <f aca="false">ModeloDatosModificados!AU104-ModeloDatosMinisterio!AU104</f>
        <v>0</v>
      </c>
      <c r="AV104" s="53" t="n">
        <f aca="false">ModeloDatosModificados!AV104-ModeloDatosMinisterio!AV104</f>
        <v>0</v>
      </c>
      <c r="AW104" s="54" t="n">
        <f aca="false">ModeloDatosModificados!AW104-ModeloDatosMinisterio!AW104</f>
        <v>0</v>
      </c>
      <c r="AX104" s="53" t="n">
        <f aca="false">ModeloDatosModificados!AX104-ModeloDatosMinisterio!AX104</f>
        <v>0</v>
      </c>
    </row>
    <row r="105" customFormat="false" ht="13.8" hidden="false" customHeight="false" outlineLevel="0" collapsed="false">
      <c r="A105" s="60" t="s">
        <v>42</v>
      </c>
      <c r="B105" s="53" t="n">
        <f aca="false">ModeloDatosModificados!B105-ModeloDatosMinisterio!B105</f>
        <v>0</v>
      </c>
      <c r="C105" s="53" t="n">
        <f aca="false">ModeloDatosModificados!C105-ModeloDatosMinisterio!C105</f>
        <v>0</v>
      </c>
      <c r="D105" s="53" t="n">
        <f aca="false">ModeloDatosModificados!D105-ModeloDatosMinisterio!D105</f>
        <v>0</v>
      </c>
      <c r="E105" s="53" t="n">
        <f aca="false">ModeloDatosModificados!E105-ModeloDatosMinisterio!E105</f>
        <v>0</v>
      </c>
      <c r="F105" s="53" t="n">
        <f aca="false">ModeloDatosModificados!F105-ModeloDatosMinisterio!F105</f>
        <v>0</v>
      </c>
      <c r="G105" s="53" t="n">
        <f aca="false">ModeloDatosModificados!G105-ModeloDatosMinisterio!G105</f>
        <v>0</v>
      </c>
      <c r="H105" s="53" t="n">
        <f aca="false">ModeloDatosModificados!H105-ModeloDatosMinisterio!H105</f>
        <v>0</v>
      </c>
      <c r="I105" s="54" t="n">
        <f aca="false">ModeloDatosModificados!I105-ModeloDatosMinisterio!I105</f>
        <v>0</v>
      </c>
      <c r="J105" s="53" t="n">
        <f aca="false">ModeloDatosModificados!J105-ModeloDatosMinisterio!J105</f>
        <v>0</v>
      </c>
      <c r="K105" s="54" t="n">
        <f aca="false">ModeloDatosModificados!K105-ModeloDatosMinisterio!K105</f>
        <v>0</v>
      </c>
      <c r="L105" s="53" t="n">
        <f aca="false">ModeloDatosModificados!L105-ModeloDatosMinisterio!L105</f>
        <v>0</v>
      </c>
      <c r="M105" s="54" t="n">
        <f aca="false">ModeloDatosModificados!M105-ModeloDatosMinisterio!M105</f>
        <v>0</v>
      </c>
      <c r="N105" s="53" t="n">
        <f aca="false">ModeloDatosModificados!N105-ModeloDatosMinisterio!N105</f>
        <v>0</v>
      </c>
      <c r="O105" s="53" t="n">
        <f aca="false">ModeloDatosModificados!O105-ModeloDatosMinisterio!O105</f>
        <v>0</v>
      </c>
      <c r="P105" s="53" t="n">
        <f aca="false">ModeloDatosModificados!P105-ModeloDatosMinisterio!P105</f>
        <v>0</v>
      </c>
      <c r="Q105" s="53" t="n">
        <f aca="false">ModeloDatosModificados!Q105-ModeloDatosMinisterio!Q105</f>
        <v>0</v>
      </c>
      <c r="S105" s="53" t="n">
        <f aca="false">ModeloDatosModificados!S105-ModeloDatosMinisterio!S105</f>
        <v>0</v>
      </c>
      <c r="T105" s="53" t="n">
        <f aca="false">ModeloDatosModificados!T105-ModeloDatosMinisterio!T105</f>
        <v>0</v>
      </c>
      <c r="U105" s="53" t="n">
        <f aca="false">ModeloDatosModificados!U105-ModeloDatosMinisterio!U105</f>
        <v>0</v>
      </c>
      <c r="V105" s="53" t="n">
        <f aca="false">ModeloDatosModificados!V105-ModeloDatosMinisterio!V105</f>
        <v>0</v>
      </c>
      <c r="W105" s="53" t="n">
        <f aca="false">ModeloDatosModificados!W105-ModeloDatosMinisterio!W105</f>
        <v>0</v>
      </c>
      <c r="X105" s="53" t="n">
        <f aca="false">ModeloDatosModificados!X105-ModeloDatosMinisterio!X105</f>
        <v>0</v>
      </c>
      <c r="Y105" s="53" t="n">
        <f aca="false">ModeloDatosModificados!Y105-ModeloDatosMinisterio!Y105</f>
        <v>0</v>
      </c>
      <c r="Z105" s="53" t="n">
        <f aca="false">ModeloDatosModificados!Z105-ModeloDatosMinisterio!Z105</f>
        <v>0</v>
      </c>
      <c r="AC105" s="61" t="n">
        <f aca="false">ModeloDatosModificados!AC105-ModeloDatosMinisterio!AC105</f>
        <v>0</v>
      </c>
      <c r="AD105" s="62" t="n">
        <f aca="false">ModeloDatosModificados!AD105-ModeloDatosMinisterio!AD105</f>
        <v>0</v>
      </c>
      <c r="AE105" s="63" t="n">
        <f aca="false">ModeloDatosModificados!AE105-ModeloDatosMinisterio!AE105</f>
        <v>0</v>
      </c>
      <c r="AF105" s="62" t="n">
        <f aca="false">ModeloDatosModificados!AF105-ModeloDatosMinisterio!AF105</f>
        <v>0</v>
      </c>
      <c r="AG105" s="62" t="n">
        <f aca="false">ModeloDatosModificados!AG105-ModeloDatosMinisterio!AG105</f>
        <v>0</v>
      </c>
      <c r="AH105" s="62" t="n">
        <f aca="false">ModeloDatosModificados!AH105-ModeloDatosMinisterio!AH105</f>
        <v>0</v>
      </c>
      <c r="AI105" s="62" t="n">
        <f aca="false">ModeloDatosModificados!AI105-ModeloDatosMinisterio!AI105</f>
        <v>0</v>
      </c>
      <c r="AJ105" s="62" t="n">
        <f aca="false">ModeloDatosModificados!AJ105-ModeloDatosMinisterio!AJ105</f>
        <v>0</v>
      </c>
      <c r="AK105" s="62" t="n">
        <f aca="false">ModeloDatosModificados!AK105-ModeloDatosMinisterio!AK105</f>
        <v>0</v>
      </c>
      <c r="AL105" s="62" t="n">
        <f aca="false">ModeloDatosModificados!AL105-ModeloDatosMinisterio!AL105</f>
        <v>0</v>
      </c>
      <c r="AM105" s="62" t="n">
        <f aca="false">ModeloDatosModificados!AM105-ModeloDatosMinisterio!AM105</f>
        <v>0</v>
      </c>
      <c r="AO105" s="54" t="n">
        <f aca="false">ModeloDatosModificados!AO105-ModeloDatosMinisterio!AO105</f>
        <v>0</v>
      </c>
      <c r="AP105" s="53" t="n">
        <f aca="false">ModeloDatosModificados!AP105-ModeloDatosMinisterio!AP105</f>
        <v>0</v>
      </c>
      <c r="AQ105" s="54" t="n">
        <f aca="false">ModeloDatosModificados!AQ105-ModeloDatosMinisterio!AQ105</f>
        <v>0</v>
      </c>
      <c r="AR105" s="53" t="n">
        <f aca="false">ModeloDatosModificados!AR105-ModeloDatosMinisterio!AR105</f>
        <v>0</v>
      </c>
      <c r="AS105" s="54" t="n">
        <f aca="false">ModeloDatosModificados!AS105-ModeloDatosMinisterio!AS105</f>
        <v>0</v>
      </c>
      <c r="AT105" s="53" t="n">
        <f aca="false">ModeloDatosModificados!AT105-ModeloDatosMinisterio!AT105</f>
        <v>0</v>
      </c>
      <c r="AU105" s="54" t="n">
        <f aca="false">ModeloDatosModificados!AU105-ModeloDatosMinisterio!AU105</f>
        <v>0</v>
      </c>
      <c r="AV105" s="53" t="n">
        <f aca="false">ModeloDatosModificados!AV105-ModeloDatosMinisterio!AV105</f>
        <v>0</v>
      </c>
      <c r="AW105" s="54" t="n">
        <f aca="false">ModeloDatosModificados!AW105-ModeloDatosMinisterio!AW105</f>
        <v>0</v>
      </c>
      <c r="AX105" s="53" t="n">
        <f aca="false">ModeloDatosModificados!AX105-ModeloDatosMinisterio!AX105</f>
        <v>0</v>
      </c>
    </row>
    <row r="106" customFormat="false" ht="13.8" hidden="false" customHeight="false" outlineLevel="0" collapsed="false">
      <c r="A106" s="60" t="s">
        <v>43</v>
      </c>
      <c r="B106" s="53" t="n">
        <f aca="false">ModeloDatosModificados!B106-ModeloDatosMinisterio!B106</f>
        <v>0</v>
      </c>
      <c r="C106" s="53" t="n">
        <f aca="false">ModeloDatosModificados!C106-ModeloDatosMinisterio!C106</f>
        <v>0</v>
      </c>
      <c r="D106" s="53" t="n">
        <f aca="false">ModeloDatosModificados!D106-ModeloDatosMinisterio!D106</f>
        <v>0</v>
      </c>
      <c r="E106" s="53" t="n">
        <f aca="false">ModeloDatosModificados!E106-ModeloDatosMinisterio!E106</f>
        <v>0</v>
      </c>
      <c r="F106" s="53" t="n">
        <f aca="false">ModeloDatosModificados!F106-ModeloDatosMinisterio!F106</f>
        <v>0</v>
      </c>
      <c r="G106" s="53" t="n">
        <f aca="false">ModeloDatosModificados!G106-ModeloDatosMinisterio!G106</f>
        <v>0</v>
      </c>
      <c r="H106" s="53" t="n">
        <f aca="false">ModeloDatosModificados!H106-ModeloDatosMinisterio!H106</f>
        <v>0</v>
      </c>
      <c r="I106" s="54" t="n">
        <f aca="false">ModeloDatosModificados!I106-ModeloDatosMinisterio!I106</f>
        <v>0</v>
      </c>
      <c r="J106" s="53" t="n">
        <f aca="false">ModeloDatosModificados!J106-ModeloDatosMinisterio!J106</f>
        <v>0</v>
      </c>
      <c r="K106" s="54" t="n">
        <f aca="false">ModeloDatosModificados!K106-ModeloDatosMinisterio!K106</f>
        <v>0</v>
      </c>
      <c r="L106" s="53" t="n">
        <f aca="false">ModeloDatosModificados!L106-ModeloDatosMinisterio!L106</f>
        <v>0</v>
      </c>
      <c r="M106" s="54" t="n">
        <f aca="false">ModeloDatosModificados!M106-ModeloDatosMinisterio!M106</f>
        <v>0</v>
      </c>
      <c r="N106" s="53" t="n">
        <f aca="false">ModeloDatosModificados!N106-ModeloDatosMinisterio!N106</f>
        <v>0</v>
      </c>
      <c r="O106" s="53" t="n">
        <f aca="false">ModeloDatosModificados!O106-ModeloDatosMinisterio!O106</f>
        <v>0</v>
      </c>
      <c r="P106" s="53" t="n">
        <f aca="false">ModeloDatosModificados!P106-ModeloDatosMinisterio!P106</f>
        <v>0</v>
      </c>
      <c r="Q106" s="53" t="n">
        <f aca="false">ModeloDatosModificados!Q106-ModeloDatosMinisterio!Q106</f>
        <v>0</v>
      </c>
      <c r="S106" s="53" t="n">
        <f aca="false">ModeloDatosModificados!S106-ModeloDatosMinisterio!S106</f>
        <v>0</v>
      </c>
      <c r="T106" s="53" t="n">
        <f aca="false">ModeloDatosModificados!T106-ModeloDatosMinisterio!T106</f>
        <v>0</v>
      </c>
      <c r="U106" s="53" t="n">
        <f aca="false">ModeloDatosModificados!U106-ModeloDatosMinisterio!U106</f>
        <v>0</v>
      </c>
      <c r="V106" s="53" t="n">
        <f aca="false">ModeloDatosModificados!V106-ModeloDatosMinisterio!V106</f>
        <v>0</v>
      </c>
      <c r="W106" s="53" t="n">
        <f aca="false">ModeloDatosModificados!W106-ModeloDatosMinisterio!W106</f>
        <v>0</v>
      </c>
      <c r="X106" s="53" t="n">
        <f aca="false">ModeloDatosModificados!X106-ModeloDatosMinisterio!X106</f>
        <v>0</v>
      </c>
      <c r="Y106" s="53" t="n">
        <f aca="false">ModeloDatosModificados!Y106-ModeloDatosMinisterio!Y106</f>
        <v>0</v>
      </c>
      <c r="Z106" s="53" t="n">
        <f aca="false">ModeloDatosModificados!Z106-ModeloDatosMinisterio!Z106</f>
        <v>0</v>
      </c>
      <c r="AC106" s="61" t="n">
        <f aca="false">ModeloDatosModificados!AC106-ModeloDatosMinisterio!AC106</f>
        <v>0</v>
      </c>
      <c r="AD106" s="62" t="n">
        <f aca="false">ModeloDatosModificados!AD106-ModeloDatosMinisterio!AD106</f>
        <v>0</v>
      </c>
      <c r="AE106" s="63" t="n">
        <f aca="false">ModeloDatosModificados!AE106-ModeloDatosMinisterio!AE106</f>
        <v>0</v>
      </c>
      <c r="AF106" s="62" t="n">
        <f aca="false">ModeloDatosModificados!AF106-ModeloDatosMinisterio!AF106</f>
        <v>0</v>
      </c>
      <c r="AG106" s="62" t="n">
        <f aca="false">ModeloDatosModificados!AG106-ModeloDatosMinisterio!AG106</f>
        <v>0</v>
      </c>
      <c r="AH106" s="62" t="n">
        <f aca="false">ModeloDatosModificados!AH106-ModeloDatosMinisterio!AH106</f>
        <v>0</v>
      </c>
      <c r="AI106" s="62" t="n">
        <f aca="false">ModeloDatosModificados!AI106-ModeloDatosMinisterio!AI106</f>
        <v>0</v>
      </c>
      <c r="AJ106" s="62" t="n">
        <f aca="false">ModeloDatosModificados!AJ106-ModeloDatosMinisterio!AJ106</f>
        <v>0</v>
      </c>
      <c r="AK106" s="62" t="n">
        <f aca="false">ModeloDatosModificados!AK106-ModeloDatosMinisterio!AK106</f>
        <v>0</v>
      </c>
      <c r="AL106" s="62" t="n">
        <f aca="false">ModeloDatosModificados!AL106-ModeloDatosMinisterio!AL106</f>
        <v>0</v>
      </c>
      <c r="AM106" s="62" t="n">
        <f aca="false">ModeloDatosModificados!AM106-ModeloDatosMinisterio!AM106</f>
        <v>0</v>
      </c>
      <c r="AO106" s="54" t="n">
        <f aca="false">ModeloDatosModificados!AO106-ModeloDatosMinisterio!AO106</f>
        <v>0</v>
      </c>
      <c r="AP106" s="53" t="n">
        <f aca="false">ModeloDatosModificados!AP106-ModeloDatosMinisterio!AP106</f>
        <v>0</v>
      </c>
      <c r="AQ106" s="54" t="n">
        <f aca="false">ModeloDatosModificados!AQ106-ModeloDatosMinisterio!AQ106</f>
        <v>0</v>
      </c>
      <c r="AR106" s="53" t="n">
        <f aca="false">ModeloDatosModificados!AR106-ModeloDatosMinisterio!AR106</f>
        <v>0</v>
      </c>
      <c r="AS106" s="54" t="n">
        <f aca="false">ModeloDatosModificados!AS106-ModeloDatosMinisterio!AS106</f>
        <v>0</v>
      </c>
      <c r="AT106" s="53" t="n">
        <f aca="false">ModeloDatosModificados!AT106-ModeloDatosMinisterio!AT106</f>
        <v>0</v>
      </c>
      <c r="AU106" s="54" t="n">
        <f aca="false">ModeloDatosModificados!AU106-ModeloDatosMinisterio!AU106</f>
        <v>0</v>
      </c>
      <c r="AV106" s="53" t="n">
        <f aca="false">ModeloDatosModificados!AV106-ModeloDatosMinisterio!AV106</f>
        <v>0</v>
      </c>
      <c r="AW106" s="54" t="n">
        <f aca="false">ModeloDatosModificados!AW106-ModeloDatosMinisterio!AW106</f>
        <v>0</v>
      </c>
      <c r="AX106" s="53" t="n">
        <f aca="false">ModeloDatosModificados!AX106-ModeloDatosMinisterio!AX106</f>
        <v>0</v>
      </c>
    </row>
    <row r="107" customFormat="false" ht="13.8" hidden="false" customHeight="false" outlineLevel="0" collapsed="false">
      <c r="A107" s="60" t="s">
        <v>44</v>
      </c>
      <c r="B107" s="53" t="n">
        <f aca="false">ModeloDatosModificados!B107-ModeloDatosMinisterio!B107</f>
        <v>0</v>
      </c>
      <c r="C107" s="53" t="n">
        <f aca="false">ModeloDatosModificados!C107-ModeloDatosMinisterio!C107</f>
        <v>0</v>
      </c>
      <c r="D107" s="53" t="n">
        <f aca="false">ModeloDatosModificados!D107-ModeloDatosMinisterio!D107</f>
        <v>0</v>
      </c>
      <c r="E107" s="53" t="n">
        <f aca="false">ModeloDatosModificados!E107-ModeloDatosMinisterio!E107</f>
        <v>0</v>
      </c>
      <c r="F107" s="53" t="n">
        <f aca="false">ModeloDatosModificados!F107-ModeloDatosMinisterio!F107</f>
        <v>0</v>
      </c>
      <c r="G107" s="53" t="n">
        <f aca="false">ModeloDatosModificados!G107-ModeloDatosMinisterio!G107</f>
        <v>0</v>
      </c>
      <c r="H107" s="53" t="n">
        <f aca="false">ModeloDatosModificados!H107-ModeloDatosMinisterio!H107</f>
        <v>0</v>
      </c>
      <c r="I107" s="54" t="n">
        <f aca="false">ModeloDatosModificados!I107-ModeloDatosMinisterio!I107</f>
        <v>0</v>
      </c>
      <c r="J107" s="53" t="n">
        <f aca="false">ModeloDatosModificados!J107-ModeloDatosMinisterio!J107</f>
        <v>0</v>
      </c>
      <c r="K107" s="54" t="n">
        <f aca="false">ModeloDatosModificados!K107-ModeloDatosMinisterio!K107</f>
        <v>0</v>
      </c>
      <c r="L107" s="53" t="n">
        <f aca="false">ModeloDatosModificados!L107-ModeloDatosMinisterio!L107</f>
        <v>0</v>
      </c>
      <c r="M107" s="54" t="n">
        <f aca="false">ModeloDatosModificados!M107-ModeloDatosMinisterio!M107</f>
        <v>0</v>
      </c>
      <c r="N107" s="53" t="n">
        <f aca="false">ModeloDatosModificados!N107-ModeloDatosMinisterio!N107</f>
        <v>0</v>
      </c>
      <c r="O107" s="53" t="n">
        <f aca="false">ModeloDatosModificados!O107-ModeloDatosMinisterio!O107</f>
        <v>0</v>
      </c>
      <c r="P107" s="53" t="n">
        <f aca="false">ModeloDatosModificados!P107-ModeloDatosMinisterio!P107</f>
        <v>0</v>
      </c>
      <c r="Q107" s="53" t="n">
        <f aca="false">ModeloDatosModificados!Q107-ModeloDatosMinisterio!Q107</f>
        <v>0</v>
      </c>
      <c r="S107" s="53" t="n">
        <f aca="false">ModeloDatosModificados!S107-ModeloDatosMinisterio!S107</f>
        <v>0</v>
      </c>
      <c r="T107" s="53" t="n">
        <f aca="false">ModeloDatosModificados!T107-ModeloDatosMinisterio!T107</f>
        <v>0</v>
      </c>
      <c r="U107" s="53" t="n">
        <f aca="false">ModeloDatosModificados!U107-ModeloDatosMinisterio!U107</f>
        <v>0</v>
      </c>
      <c r="V107" s="53" t="n">
        <f aca="false">ModeloDatosModificados!V107-ModeloDatosMinisterio!V107</f>
        <v>0</v>
      </c>
      <c r="W107" s="53" t="n">
        <f aca="false">ModeloDatosModificados!W107-ModeloDatosMinisterio!W107</f>
        <v>0</v>
      </c>
      <c r="X107" s="53" t="n">
        <f aca="false">ModeloDatosModificados!X107-ModeloDatosMinisterio!X107</f>
        <v>0</v>
      </c>
      <c r="Y107" s="53" t="n">
        <f aca="false">ModeloDatosModificados!Y107-ModeloDatosMinisterio!Y107</f>
        <v>0</v>
      </c>
      <c r="Z107" s="53" t="n">
        <f aca="false">ModeloDatosModificados!Z107-ModeloDatosMinisterio!Z107</f>
        <v>0</v>
      </c>
      <c r="AC107" s="61" t="n">
        <f aca="false">ModeloDatosModificados!AC107-ModeloDatosMinisterio!AC107</f>
        <v>0</v>
      </c>
      <c r="AD107" s="62" t="n">
        <f aca="false">ModeloDatosModificados!AD107-ModeloDatosMinisterio!AD107</f>
        <v>0</v>
      </c>
      <c r="AE107" s="63" t="n">
        <f aca="false">ModeloDatosModificados!AE107-ModeloDatosMinisterio!AE107</f>
        <v>0</v>
      </c>
      <c r="AF107" s="62" t="n">
        <f aca="false">ModeloDatosModificados!AF107-ModeloDatosMinisterio!AF107</f>
        <v>0</v>
      </c>
      <c r="AG107" s="62" t="n">
        <f aca="false">ModeloDatosModificados!AG107-ModeloDatosMinisterio!AG107</f>
        <v>0</v>
      </c>
      <c r="AH107" s="62" t="n">
        <f aca="false">ModeloDatosModificados!AH107-ModeloDatosMinisterio!AH107</f>
        <v>0</v>
      </c>
      <c r="AI107" s="62" t="n">
        <f aca="false">ModeloDatosModificados!AI107-ModeloDatosMinisterio!AI107</f>
        <v>0</v>
      </c>
      <c r="AJ107" s="62" t="n">
        <f aca="false">ModeloDatosModificados!AJ107-ModeloDatosMinisterio!AJ107</f>
        <v>0</v>
      </c>
      <c r="AK107" s="62" t="n">
        <f aca="false">ModeloDatosModificados!AK107-ModeloDatosMinisterio!AK107</f>
        <v>0</v>
      </c>
      <c r="AL107" s="62" t="n">
        <f aca="false">ModeloDatosModificados!AL107-ModeloDatosMinisterio!AL107</f>
        <v>0</v>
      </c>
      <c r="AM107" s="62" t="n">
        <f aca="false">ModeloDatosModificados!AM107-ModeloDatosMinisterio!AM107</f>
        <v>0</v>
      </c>
      <c r="AO107" s="54" t="n">
        <f aca="false">ModeloDatosModificados!AO107-ModeloDatosMinisterio!AO107</f>
        <v>0</v>
      </c>
      <c r="AP107" s="53" t="n">
        <f aca="false">ModeloDatosModificados!AP107-ModeloDatosMinisterio!AP107</f>
        <v>0</v>
      </c>
      <c r="AQ107" s="54" t="n">
        <f aca="false">ModeloDatosModificados!AQ107-ModeloDatosMinisterio!AQ107</f>
        <v>0</v>
      </c>
      <c r="AR107" s="53" t="n">
        <f aca="false">ModeloDatosModificados!AR107-ModeloDatosMinisterio!AR107</f>
        <v>0</v>
      </c>
      <c r="AS107" s="54" t="n">
        <f aca="false">ModeloDatosModificados!AS107-ModeloDatosMinisterio!AS107</f>
        <v>0</v>
      </c>
      <c r="AT107" s="53" t="n">
        <f aca="false">ModeloDatosModificados!AT107-ModeloDatosMinisterio!AT107</f>
        <v>0</v>
      </c>
      <c r="AU107" s="54" t="n">
        <f aca="false">ModeloDatosModificados!AU107-ModeloDatosMinisterio!AU107</f>
        <v>0</v>
      </c>
      <c r="AV107" s="53" t="n">
        <f aca="false">ModeloDatosModificados!AV107-ModeloDatosMinisterio!AV107</f>
        <v>0</v>
      </c>
      <c r="AW107" s="54" t="n">
        <f aca="false">ModeloDatosModificados!AW107-ModeloDatosMinisterio!AW107</f>
        <v>0</v>
      </c>
      <c r="AX107" s="53" t="n">
        <f aca="false">ModeloDatosModificados!AX107-ModeloDatosMinisterio!AX107</f>
        <v>0</v>
      </c>
    </row>
    <row r="108" customFormat="false" ht="13.8" hidden="false" customHeight="false" outlineLevel="0" collapsed="false">
      <c r="A108" s="60" t="s">
        <v>45</v>
      </c>
      <c r="B108" s="53" t="n">
        <f aca="false">ModeloDatosModificados!B108-ModeloDatosMinisterio!B108</f>
        <v>0</v>
      </c>
      <c r="C108" s="53" t="n">
        <f aca="false">ModeloDatosModificados!C108-ModeloDatosMinisterio!C108</f>
        <v>0</v>
      </c>
      <c r="D108" s="53" t="n">
        <f aca="false">ModeloDatosModificados!D108-ModeloDatosMinisterio!D108</f>
        <v>0</v>
      </c>
      <c r="E108" s="53" t="n">
        <f aca="false">ModeloDatosModificados!E108-ModeloDatosMinisterio!E108</f>
        <v>0</v>
      </c>
      <c r="F108" s="53" t="n">
        <f aca="false">ModeloDatosModificados!F108-ModeloDatosMinisterio!F108</f>
        <v>0</v>
      </c>
      <c r="G108" s="53" t="n">
        <f aca="false">ModeloDatosModificados!G108-ModeloDatosMinisterio!G108</f>
        <v>0</v>
      </c>
      <c r="H108" s="53" t="n">
        <f aca="false">ModeloDatosModificados!H108-ModeloDatosMinisterio!H108</f>
        <v>0</v>
      </c>
      <c r="I108" s="54" t="n">
        <f aca="false">ModeloDatosModificados!I108-ModeloDatosMinisterio!I108</f>
        <v>0</v>
      </c>
      <c r="J108" s="53" t="n">
        <f aca="false">ModeloDatosModificados!J108-ModeloDatosMinisterio!J108</f>
        <v>0</v>
      </c>
      <c r="K108" s="54" t="n">
        <f aca="false">ModeloDatosModificados!K108-ModeloDatosMinisterio!K108</f>
        <v>0</v>
      </c>
      <c r="L108" s="53" t="n">
        <f aca="false">ModeloDatosModificados!L108-ModeloDatosMinisterio!L108</f>
        <v>0</v>
      </c>
      <c r="M108" s="54" t="n">
        <f aca="false">ModeloDatosModificados!M108-ModeloDatosMinisterio!M108</f>
        <v>0</v>
      </c>
      <c r="N108" s="53" t="n">
        <f aca="false">ModeloDatosModificados!N108-ModeloDatosMinisterio!N108</f>
        <v>0</v>
      </c>
      <c r="O108" s="53" t="n">
        <f aca="false">ModeloDatosModificados!O108-ModeloDatosMinisterio!O108</f>
        <v>0</v>
      </c>
      <c r="P108" s="53" t="n">
        <f aca="false">ModeloDatosModificados!P108-ModeloDatosMinisterio!P108</f>
        <v>0</v>
      </c>
      <c r="Q108" s="53" t="n">
        <f aca="false">ModeloDatosModificados!Q108-ModeloDatosMinisterio!Q108</f>
        <v>0</v>
      </c>
      <c r="S108" s="53" t="n">
        <f aca="false">ModeloDatosModificados!S108-ModeloDatosMinisterio!S108</f>
        <v>0</v>
      </c>
      <c r="T108" s="53" t="n">
        <f aca="false">ModeloDatosModificados!T108-ModeloDatosMinisterio!T108</f>
        <v>0</v>
      </c>
      <c r="U108" s="53" t="n">
        <f aca="false">ModeloDatosModificados!U108-ModeloDatosMinisterio!U108</f>
        <v>0</v>
      </c>
      <c r="V108" s="53" t="n">
        <f aca="false">ModeloDatosModificados!V108-ModeloDatosMinisterio!V108</f>
        <v>0</v>
      </c>
      <c r="W108" s="53" t="n">
        <f aca="false">ModeloDatosModificados!W108-ModeloDatosMinisterio!W108</f>
        <v>0</v>
      </c>
      <c r="X108" s="53" t="n">
        <f aca="false">ModeloDatosModificados!X108-ModeloDatosMinisterio!X108</f>
        <v>0</v>
      </c>
      <c r="Y108" s="53" t="n">
        <f aca="false">ModeloDatosModificados!Y108-ModeloDatosMinisterio!Y108</f>
        <v>0</v>
      </c>
      <c r="Z108" s="53" t="n">
        <f aca="false">ModeloDatosModificados!Z108-ModeloDatosMinisterio!Z108</f>
        <v>0</v>
      </c>
      <c r="AC108" s="61" t="n">
        <f aca="false">ModeloDatosModificados!AC108-ModeloDatosMinisterio!AC108</f>
        <v>0</v>
      </c>
      <c r="AD108" s="62" t="n">
        <f aca="false">ModeloDatosModificados!AD108-ModeloDatosMinisterio!AD108</f>
        <v>0</v>
      </c>
      <c r="AE108" s="63" t="n">
        <f aca="false">ModeloDatosModificados!AE108-ModeloDatosMinisterio!AE108</f>
        <v>0</v>
      </c>
      <c r="AF108" s="62" t="n">
        <f aca="false">ModeloDatosModificados!AF108-ModeloDatosMinisterio!AF108</f>
        <v>0</v>
      </c>
      <c r="AG108" s="62" t="n">
        <f aca="false">ModeloDatosModificados!AG108-ModeloDatosMinisterio!AG108</f>
        <v>0</v>
      </c>
      <c r="AH108" s="62" t="n">
        <f aca="false">ModeloDatosModificados!AH108-ModeloDatosMinisterio!AH108</f>
        <v>0</v>
      </c>
      <c r="AI108" s="62" t="n">
        <f aca="false">ModeloDatosModificados!AI108-ModeloDatosMinisterio!AI108</f>
        <v>0</v>
      </c>
      <c r="AJ108" s="62" t="n">
        <f aca="false">ModeloDatosModificados!AJ108-ModeloDatosMinisterio!AJ108</f>
        <v>0</v>
      </c>
      <c r="AK108" s="62" t="n">
        <f aca="false">ModeloDatosModificados!AK108-ModeloDatosMinisterio!AK108</f>
        <v>0</v>
      </c>
      <c r="AL108" s="62" t="n">
        <f aca="false">ModeloDatosModificados!AL108-ModeloDatosMinisterio!AL108</f>
        <v>0</v>
      </c>
      <c r="AM108" s="62" t="n">
        <f aca="false">ModeloDatosModificados!AM108-ModeloDatosMinisterio!AM108</f>
        <v>0</v>
      </c>
      <c r="AO108" s="54" t="n">
        <f aca="false">ModeloDatosModificados!AO108-ModeloDatosMinisterio!AO108</f>
        <v>0</v>
      </c>
      <c r="AP108" s="53" t="n">
        <f aca="false">ModeloDatosModificados!AP108-ModeloDatosMinisterio!AP108</f>
        <v>0</v>
      </c>
      <c r="AQ108" s="54" t="n">
        <f aca="false">ModeloDatosModificados!AQ108-ModeloDatosMinisterio!AQ108</f>
        <v>0</v>
      </c>
      <c r="AR108" s="53" t="n">
        <f aca="false">ModeloDatosModificados!AR108-ModeloDatosMinisterio!AR108</f>
        <v>0</v>
      </c>
      <c r="AS108" s="54" t="n">
        <f aca="false">ModeloDatosModificados!AS108-ModeloDatosMinisterio!AS108</f>
        <v>0</v>
      </c>
      <c r="AT108" s="53" t="n">
        <f aca="false">ModeloDatosModificados!AT108-ModeloDatosMinisterio!AT108</f>
        <v>0</v>
      </c>
      <c r="AU108" s="54" t="n">
        <f aca="false">ModeloDatosModificados!AU108-ModeloDatosMinisterio!AU108</f>
        <v>0</v>
      </c>
      <c r="AV108" s="53" t="n">
        <f aca="false">ModeloDatosModificados!AV108-ModeloDatosMinisterio!AV108</f>
        <v>0</v>
      </c>
      <c r="AW108" s="54" t="n">
        <f aca="false">ModeloDatosModificados!AW108-ModeloDatosMinisterio!AW108</f>
        <v>0</v>
      </c>
      <c r="AX108" s="53" t="n">
        <f aca="false">ModeloDatosModificados!AX108-ModeloDatosMinisterio!AX108</f>
        <v>0</v>
      </c>
    </row>
    <row r="109" customFormat="false" ht="13.8" hidden="false" customHeight="false" outlineLevel="0" collapsed="false">
      <c r="A109" s="60" t="s">
        <v>46</v>
      </c>
      <c r="B109" s="53" t="n">
        <f aca="false">ModeloDatosModificados!B109-ModeloDatosMinisterio!B109</f>
        <v>0</v>
      </c>
      <c r="C109" s="53" t="n">
        <f aca="false">ModeloDatosModificados!C109-ModeloDatosMinisterio!C109</f>
        <v>0</v>
      </c>
      <c r="D109" s="53" t="n">
        <f aca="false">ModeloDatosModificados!D109-ModeloDatosMinisterio!D109</f>
        <v>0</v>
      </c>
      <c r="E109" s="53" t="n">
        <f aca="false">ModeloDatosModificados!E109-ModeloDatosMinisterio!E109</f>
        <v>0</v>
      </c>
      <c r="F109" s="53" t="n">
        <f aca="false">ModeloDatosModificados!F109-ModeloDatosMinisterio!F109</f>
        <v>0</v>
      </c>
      <c r="G109" s="53" t="n">
        <f aca="false">ModeloDatosModificados!G109-ModeloDatosMinisterio!G109</f>
        <v>0</v>
      </c>
      <c r="H109" s="53" t="n">
        <f aca="false">ModeloDatosModificados!H109-ModeloDatosMinisterio!H109</f>
        <v>0</v>
      </c>
      <c r="I109" s="54" t="n">
        <f aca="false">ModeloDatosModificados!I109-ModeloDatosMinisterio!I109</f>
        <v>0</v>
      </c>
      <c r="J109" s="53" t="n">
        <f aca="false">ModeloDatosModificados!J109-ModeloDatosMinisterio!J109</f>
        <v>0</v>
      </c>
      <c r="K109" s="54" t="n">
        <f aca="false">ModeloDatosModificados!K109-ModeloDatosMinisterio!K109</f>
        <v>0</v>
      </c>
      <c r="L109" s="53" t="n">
        <f aca="false">ModeloDatosModificados!L109-ModeloDatosMinisterio!L109</f>
        <v>0</v>
      </c>
      <c r="M109" s="54" t="n">
        <f aca="false">ModeloDatosModificados!M109-ModeloDatosMinisterio!M109</f>
        <v>0</v>
      </c>
      <c r="N109" s="53" t="n">
        <f aca="false">ModeloDatosModificados!N109-ModeloDatosMinisterio!N109</f>
        <v>0</v>
      </c>
      <c r="O109" s="53" t="n">
        <f aca="false">ModeloDatosModificados!O109-ModeloDatosMinisterio!O109</f>
        <v>0</v>
      </c>
      <c r="P109" s="53" t="n">
        <f aca="false">ModeloDatosModificados!P109-ModeloDatosMinisterio!P109</f>
        <v>0</v>
      </c>
      <c r="Q109" s="53" t="n">
        <f aca="false">ModeloDatosModificados!Q109-ModeloDatosMinisterio!Q109</f>
        <v>0</v>
      </c>
      <c r="S109" s="53" t="n">
        <f aca="false">ModeloDatosModificados!S109-ModeloDatosMinisterio!S109</f>
        <v>0</v>
      </c>
      <c r="T109" s="53" t="n">
        <f aca="false">ModeloDatosModificados!T109-ModeloDatosMinisterio!T109</f>
        <v>0</v>
      </c>
      <c r="U109" s="53" t="n">
        <f aca="false">ModeloDatosModificados!U109-ModeloDatosMinisterio!U109</f>
        <v>0</v>
      </c>
      <c r="V109" s="53" t="n">
        <f aca="false">ModeloDatosModificados!V109-ModeloDatosMinisterio!V109</f>
        <v>0</v>
      </c>
      <c r="W109" s="53" t="n">
        <f aca="false">ModeloDatosModificados!W109-ModeloDatosMinisterio!W109</f>
        <v>0</v>
      </c>
      <c r="X109" s="53" t="n">
        <f aca="false">ModeloDatosModificados!X109-ModeloDatosMinisterio!X109</f>
        <v>0</v>
      </c>
      <c r="Y109" s="53" t="n">
        <f aca="false">ModeloDatosModificados!Y109-ModeloDatosMinisterio!Y109</f>
        <v>0</v>
      </c>
      <c r="Z109" s="53" t="n">
        <f aca="false">ModeloDatosModificados!Z109-ModeloDatosMinisterio!Z109</f>
        <v>0</v>
      </c>
      <c r="AC109" s="61" t="n">
        <f aca="false">ModeloDatosModificados!AC109-ModeloDatosMinisterio!AC109</f>
        <v>0</v>
      </c>
      <c r="AD109" s="62" t="n">
        <f aca="false">ModeloDatosModificados!AD109-ModeloDatosMinisterio!AD109</f>
        <v>0</v>
      </c>
      <c r="AE109" s="63" t="n">
        <f aca="false">ModeloDatosModificados!AE109-ModeloDatosMinisterio!AE109</f>
        <v>0</v>
      </c>
      <c r="AF109" s="62" t="n">
        <f aca="false">ModeloDatosModificados!AF109-ModeloDatosMinisterio!AF109</f>
        <v>0</v>
      </c>
      <c r="AG109" s="62" t="n">
        <f aca="false">ModeloDatosModificados!AG109-ModeloDatosMinisterio!AG109</f>
        <v>0</v>
      </c>
      <c r="AH109" s="62" t="n">
        <f aca="false">ModeloDatosModificados!AH109-ModeloDatosMinisterio!AH109</f>
        <v>0</v>
      </c>
      <c r="AI109" s="62" t="n">
        <f aca="false">ModeloDatosModificados!AI109-ModeloDatosMinisterio!AI109</f>
        <v>0</v>
      </c>
      <c r="AJ109" s="62" t="n">
        <f aca="false">ModeloDatosModificados!AJ109-ModeloDatosMinisterio!AJ109</f>
        <v>0</v>
      </c>
      <c r="AK109" s="62" t="n">
        <f aca="false">ModeloDatosModificados!AK109-ModeloDatosMinisterio!AK109</f>
        <v>0</v>
      </c>
      <c r="AL109" s="62" t="n">
        <f aca="false">ModeloDatosModificados!AL109-ModeloDatosMinisterio!AL109</f>
        <v>0</v>
      </c>
      <c r="AM109" s="62" t="n">
        <f aca="false">ModeloDatosModificados!AM109-ModeloDatosMinisterio!AM109</f>
        <v>0</v>
      </c>
      <c r="AO109" s="54" t="n">
        <f aca="false">ModeloDatosModificados!AO109-ModeloDatosMinisterio!AO109</f>
        <v>0</v>
      </c>
      <c r="AP109" s="53" t="n">
        <f aca="false">ModeloDatosModificados!AP109-ModeloDatosMinisterio!AP109</f>
        <v>0</v>
      </c>
      <c r="AQ109" s="54" t="n">
        <f aca="false">ModeloDatosModificados!AQ109-ModeloDatosMinisterio!AQ109</f>
        <v>0</v>
      </c>
      <c r="AR109" s="53" t="n">
        <f aca="false">ModeloDatosModificados!AR109-ModeloDatosMinisterio!AR109</f>
        <v>0</v>
      </c>
      <c r="AS109" s="54" t="n">
        <f aca="false">ModeloDatosModificados!AS109-ModeloDatosMinisterio!AS109</f>
        <v>0</v>
      </c>
      <c r="AT109" s="53" t="n">
        <f aca="false">ModeloDatosModificados!AT109-ModeloDatosMinisterio!AT109</f>
        <v>0</v>
      </c>
      <c r="AU109" s="54" t="n">
        <f aca="false">ModeloDatosModificados!AU109-ModeloDatosMinisterio!AU109</f>
        <v>0</v>
      </c>
      <c r="AV109" s="53" t="n">
        <f aca="false">ModeloDatosModificados!AV109-ModeloDatosMinisterio!AV109</f>
        <v>0</v>
      </c>
      <c r="AW109" s="54" t="n">
        <f aca="false">ModeloDatosModificados!AW109-ModeloDatosMinisterio!AW109</f>
        <v>0</v>
      </c>
      <c r="AX109" s="53" t="n">
        <f aca="false">ModeloDatosModificados!AX109-ModeloDatosMinisterio!AX109</f>
        <v>0</v>
      </c>
    </row>
    <row r="110" customFormat="false" ht="13.8" hidden="false" customHeight="false" outlineLevel="0" collapsed="false">
      <c r="A110" s="60" t="s">
        <v>47</v>
      </c>
      <c r="B110" s="53" t="n">
        <f aca="false">ModeloDatosModificados!B110-ModeloDatosMinisterio!B110</f>
        <v>0</v>
      </c>
      <c r="C110" s="53" t="n">
        <f aca="false">ModeloDatosModificados!C110-ModeloDatosMinisterio!C110</f>
        <v>0</v>
      </c>
      <c r="D110" s="53" t="n">
        <f aca="false">ModeloDatosModificados!D110-ModeloDatosMinisterio!D110</f>
        <v>0</v>
      </c>
      <c r="E110" s="53" t="n">
        <f aca="false">ModeloDatosModificados!E110-ModeloDatosMinisterio!E110</f>
        <v>0</v>
      </c>
      <c r="F110" s="53" t="n">
        <f aca="false">ModeloDatosModificados!F110-ModeloDatosMinisterio!F110</f>
        <v>0</v>
      </c>
      <c r="G110" s="53" t="n">
        <f aca="false">ModeloDatosModificados!G110-ModeloDatosMinisterio!G110</f>
        <v>0</v>
      </c>
      <c r="H110" s="53" t="n">
        <f aca="false">ModeloDatosModificados!H110-ModeloDatosMinisterio!H110</f>
        <v>0</v>
      </c>
      <c r="I110" s="54" t="n">
        <f aca="false">ModeloDatosModificados!I110-ModeloDatosMinisterio!I110</f>
        <v>0</v>
      </c>
      <c r="J110" s="53" t="n">
        <f aca="false">ModeloDatosModificados!J110-ModeloDatosMinisterio!J110</f>
        <v>0</v>
      </c>
      <c r="K110" s="54" t="n">
        <f aca="false">ModeloDatosModificados!K110-ModeloDatosMinisterio!K110</f>
        <v>0</v>
      </c>
      <c r="L110" s="53" t="n">
        <f aca="false">ModeloDatosModificados!L110-ModeloDatosMinisterio!L110</f>
        <v>0</v>
      </c>
      <c r="M110" s="54" t="n">
        <f aca="false">ModeloDatosModificados!M110-ModeloDatosMinisterio!M110</f>
        <v>0</v>
      </c>
      <c r="N110" s="53" t="n">
        <f aca="false">ModeloDatosModificados!N110-ModeloDatosMinisterio!N110</f>
        <v>0</v>
      </c>
      <c r="O110" s="53" t="n">
        <f aca="false">ModeloDatosModificados!O110-ModeloDatosMinisterio!O110</f>
        <v>0</v>
      </c>
      <c r="P110" s="53" t="n">
        <f aca="false">ModeloDatosModificados!P110-ModeloDatosMinisterio!P110</f>
        <v>0</v>
      </c>
      <c r="Q110" s="53" t="n">
        <f aca="false">ModeloDatosModificados!Q110-ModeloDatosMinisterio!Q110</f>
        <v>0</v>
      </c>
      <c r="S110" s="53" t="n">
        <f aca="false">ModeloDatosModificados!S110-ModeloDatosMinisterio!S110</f>
        <v>0</v>
      </c>
      <c r="T110" s="53" t="n">
        <f aca="false">ModeloDatosModificados!T110-ModeloDatosMinisterio!T110</f>
        <v>0</v>
      </c>
      <c r="U110" s="53" t="n">
        <f aca="false">ModeloDatosModificados!U110-ModeloDatosMinisterio!U110</f>
        <v>0</v>
      </c>
      <c r="V110" s="53" t="n">
        <f aca="false">ModeloDatosModificados!V110-ModeloDatosMinisterio!V110</f>
        <v>0</v>
      </c>
      <c r="W110" s="53" t="n">
        <f aca="false">ModeloDatosModificados!W110-ModeloDatosMinisterio!W110</f>
        <v>0</v>
      </c>
      <c r="X110" s="53" t="n">
        <f aca="false">ModeloDatosModificados!X110-ModeloDatosMinisterio!X110</f>
        <v>0</v>
      </c>
      <c r="Y110" s="53" t="n">
        <f aca="false">ModeloDatosModificados!Y110-ModeloDatosMinisterio!Y110</f>
        <v>0</v>
      </c>
      <c r="Z110" s="53" t="n">
        <f aca="false">ModeloDatosModificados!Z110-ModeloDatosMinisterio!Z110</f>
        <v>0</v>
      </c>
      <c r="AC110" s="61" t="n">
        <f aca="false">ModeloDatosModificados!AC110-ModeloDatosMinisterio!AC110</f>
        <v>0</v>
      </c>
      <c r="AD110" s="62" t="n">
        <f aca="false">ModeloDatosModificados!AD110-ModeloDatosMinisterio!AD110</f>
        <v>0</v>
      </c>
      <c r="AE110" s="63" t="n">
        <f aca="false">ModeloDatosModificados!AE110-ModeloDatosMinisterio!AE110</f>
        <v>0</v>
      </c>
      <c r="AF110" s="62" t="n">
        <f aca="false">ModeloDatosModificados!AF110-ModeloDatosMinisterio!AF110</f>
        <v>0</v>
      </c>
      <c r="AG110" s="62" t="n">
        <f aca="false">ModeloDatosModificados!AG110-ModeloDatosMinisterio!AG110</f>
        <v>0</v>
      </c>
      <c r="AH110" s="62" t="n">
        <f aca="false">ModeloDatosModificados!AH110-ModeloDatosMinisterio!AH110</f>
        <v>0</v>
      </c>
      <c r="AI110" s="62" t="n">
        <f aca="false">ModeloDatosModificados!AI110-ModeloDatosMinisterio!AI110</f>
        <v>0</v>
      </c>
      <c r="AJ110" s="62" t="n">
        <f aca="false">ModeloDatosModificados!AJ110-ModeloDatosMinisterio!AJ110</f>
        <v>0</v>
      </c>
      <c r="AK110" s="62" t="n">
        <f aca="false">ModeloDatosModificados!AK110-ModeloDatosMinisterio!AK110</f>
        <v>0</v>
      </c>
      <c r="AL110" s="62" t="n">
        <f aca="false">ModeloDatosModificados!AL110-ModeloDatosMinisterio!AL110</f>
        <v>0</v>
      </c>
      <c r="AM110" s="62" t="n">
        <f aca="false">ModeloDatosModificados!AM110-ModeloDatosMinisterio!AM110</f>
        <v>0</v>
      </c>
      <c r="AO110" s="54" t="n">
        <f aca="false">ModeloDatosModificados!AO110-ModeloDatosMinisterio!AO110</f>
        <v>0</v>
      </c>
      <c r="AP110" s="53" t="n">
        <f aca="false">ModeloDatosModificados!AP110-ModeloDatosMinisterio!AP110</f>
        <v>0</v>
      </c>
      <c r="AQ110" s="54" t="n">
        <f aca="false">ModeloDatosModificados!AQ110-ModeloDatosMinisterio!AQ110</f>
        <v>0</v>
      </c>
      <c r="AR110" s="53" t="n">
        <f aca="false">ModeloDatosModificados!AR110-ModeloDatosMinisterio!AR110</f>
        <v>0</v>
      </c>
      <c r="AS110" s="54" t="n">
        <f aca="false">ModeloDatosModificados!AS110-ModeloDatosMinisterio!AS110</f>
        <v>0</v>
      </c>
      <c r="AT110" s="53" t="n">
        <f aca="false">ModeloDatosModificados!AT110-ModeloDatosMinisterio!AT110</f>
        <v>0</v>
      </c>
      <c r="AU110" s="54" t="n">
        <f aca="false">ModeloDatosModificados!AU110-ModeloDatosMinisterio!AU110</f>
        <v>0</v>
      </c>
      <c r="AV110" s="53" t="n">
        <f aca="false">ModeloDatosModificados!AV110-ModeloDatosMinisterio!AV110</f>
        <v>0</v>
      </c>
      <c r="AW110" s="54" t="n">
        <f aca="false">ModeloDatosModificados!AW110-ModeloDatosMinisterio!AW110</f>
        <v>0</v>
      </c>
      <c r="AX110" s="53" t="n">
        <f aca="false">ModeloDatosModificados!AX110-ModeloDatosMinisterio!AX110</f>
        <v>0</v>
      </c>
    </row>
    <row r="111" customFormat="false" ht="13.8" hidden="false" customHeight="false" outlineLevel="0" collapsed="false">
      <c r="A111" s="64" t="s">
        <v>48</v>
      </c>
      <c r="B111" s="66" t="n">
        <f aca="false">ModeloDatosModificados!B111-ModeloDatosMinisterio!B111</f>
        <v>0</v>
      </c>
      <c r="C111" s="66" t="n">
        <f aca="false">ModeloDatosModificados!C111-ModeloDatosMinisterio!C111</f>
        <v>0</v>
      </c>
      <c r="D111" s="66" t="n">
        <f aca="false">ModeloDatosModificados!D111-ModeloDatosMinisterio!D111</f>
        <v>0</v>
      </c>
      <c r="E111" s="66" t="n">
        <f aca="false">ModeloDatosModificados!E111-ModeloDatosMinisterio!E111</f>
        <v>0</v>
      </c>
      <c r="F111" s="66" t="n">
        <f aca="false">ModeloDatosModificados!F111-ModeloDatosMinisterio!F111</f>
        <v>0</v>
      </c>
      <c r="G111" s="66" t="n">
        <f aca="false">ModeloDatosModificados!G111-ModeloDatosMinisterio!G111</f>
        <v>0</v>
      </c>
      <c r="H111" s="66" t="n">
        <f aca="false">ModeloDatosModificados!H111-ModeloDatosMinisterio!H111</f>
        <v>0</v>
      </c>
      <c r="I111" s="65" t="n">
        <f aca="false">ModeloDatosModificados!I111-ModeloDatosMinisterio!I111</f>
        <v>0</v>
      </c>
      <c r="J111" s="66" t="n">
        <f aca="false">ModeloDatosModificados!J111-ModeloDatosMinisterio!J111</f>
        <v>0</v>
      </c>
      <c r="K111" s="65" t="n">
        <f aca="false">ModeloDatosModificados!K111-ModeloDatosMinisterio!K111</f>
        <v>0</v>
      </c>
      <c r="L111" s="66" t="n">
        <f aca="false">ModeloDatosModificados!L111-ModeloDatosMinisterio!L111</f>
        <v>0</v>
      </c>
      <c r="M111" s="65" t="n">
        <f aca="false">ModeloDatosModificados!M111-ModeloDatosMinisterio!M111</f>
        <v>0</v>
      </c>
      <c r="N111" s="66" t="n">
        <f aca="false">ModeloDatosModificados!N111-ModeloDatosMinisterio!N111</f>
        <v>0</v>
      </c>
      <c r="O111" s="66" t="n">
        <f aca="false">ModeloDatosModificados!O111-ModeloDatosMinisterio!O111</f>
        <v>0</v>
      </c>
      <c r="P111" s="66" t="n">
        <f aca="false">ModeloDatosModificados!P111-ModeloDatosMinisterio!P111</f>
        <v>0</v>
      </c>
      <c r="Q111" s="66" t="n">
        <f aca="false">ModeloDatosModificados!Q111-ModeloDatosMinisterio!Q111</f>
        <v>0</v>
      </c>
      <c r="S111" s="66" t="n">
        <f aca="false">ModeloDatosModificados!S111-ModeloDatosMinisterio!S111</f>
        <v>0</v>
      </c>
      <c r="T111" s="66" t="n">
        <f aca="false">ModeloDatosModificados!T111-ModeloDatosMinisterio!T111</f>
        <v>0</v>
      </c>
      <c r="U111" s="66" t="n">
        <f aca="false">ModeloDatosModificados!U111-ModeloDatosMinisterio!U111</f>
        <v>0</v>
      </c>
      <c r="V111" s="66" t="n">
        <f aca="false">ModeloDatosModificados!V111-ModeloDatosMinisterio!V111</f>
        <v>0</v>
      </c>
      <c r="W111" s="66" t="n">
        <f aca="false">ModeloDatosModificados!W111-ModeloDatosMinisterio!W111</f>
        <v>0</v>
      </c>
      <c r="X111" s="66" t="n">
        <f aca="false">ModeloDatosModificados!X111-ModeloDatosMinisterio!X111</f>
        <v>0</v>
      </c>
      <c r="Y111" s="66" t="n">
        <f aca="false">ModeloDatosModificados!Y111-ModeloDatosMinisterio!Y111</f>
        <v>0</v>
      </c>
      <c r="Z111" s="66" t="n">
        <f aca="false">ModeloDatosModificados!Z111-ModeloDatosMinisterio!Z111</f>
        <v>0</v>
      </c>
      <c r="AC111" s="68" t="n">
        <f aca="false">ModeloDatosModificados!AC111-ModeloDatosMinisterio!AC111</f>
        <v>0</v>
      </c>
      <c r="AD111" s="69" t="n">
        <f aca="false">ModeloDatosModificados!AD111-ModeloDatosMinisterio!AD111</f>
        <v>0</v>
      </c>
      <c r="AE111" s="70" t="n">
        <f aca="false">ModeloDatosModificados!AE111-ModeloDatosMinisterio!AE111</f>
        <v>0</v>
      </c>
      <c r="AF111" s="69" t="n">
        <f aca="false">ModeloDatosModificados!AF111-ModeloDatosMinisterio!AF111</f>
        <v>0</v>
      </c>
      <c r="AG111" s="69" t="n">
        <f aca="false">ModeloDatosModificados!AG111-ModeloDatosMinisterio!AG111</f>
        <v>0</v>
      </c>
      <c r="AH111" s="69" t="n">
        <f aca="false">ModeloDatosModificados!AH111-ModeloDatosMinisterio!AH111</f>
        <v>0</v>
      </c>
      <c r="AI111" s="69" t="n">
        <f aca="false">ModeloDatosModificados!AI111-ModeloDatosMinisterio!AI111</f>
        <v>0</v>
      </c>
      <c r="AJ111" s="69" t="n">
        <f aca="false">ModeloDatosModificados!AJ111-ModeloDatosMinisterio!AJ111</f>
        <v>0</v>
      </c>
      <c r="AK111" s="69" t="n">
        <f aca="false">ModeloDatosModificados!AK111-ModeloDatosMinisterio!AK111</f>
        <v>0</v>
      </c>
      <c r="AL111" s="69" t="n">
        <f aca="false">ModeloDatosModificados!AL111-ModeloDatosMinisterio!AL111</f>
        <v>0</v>
      </c>
      <c r="AM111" s="69" t="n">
        <f aca="false">ModeloDatosModificados!AM111-ModeloDatosMinisterio!AM111</f>
        <v>0</v>
      </c>
      <c r="AO111" s="65" t="n">
        <f aca="false">ModeloDatosModificados!AO111-ModeloDatosMinisterio!AO111</f>
        <v>0</v>
      </c>
      <c r="AP111" s="66" t="n">
        <f aca="false">ModeloDatosModificados!AP111-ModeloDatosMinisterio!AP111</f>
        <v>0</v>
      </c>
      <c r="AQ111" s="65" t="n">
        <f aca="false">ModeloDatosModificados!AQ111-ModeloDatosMinisterio!AQ111</f>
        <v>0</v>
      </c>
      <c r="AR111" s="66" t="n">
        <f aca="false">ModeloDatosModificados!AR111-ModeloDatosMinisterio!AR111</f>
        <v>0</v>
      </c>
      <c r="AS111" s="65" t="n">
        <f aca="false">ModeloDatosModificados!AS111-ModeloDatosMinisterio!AS111</f>
        <v>0</v>
      </c>
      <c r="AT111" s="66" t="n">
        <f aca="false">ModeloDatosModificados!AT111-ModeloDatosMinisterio!AT111</f>
        <v>0</v>
      </c>
      <c r="AU111" s="65" t="n">
        <f aca="false">ModeloDatosModificados!AU111-ModeloDatosMinisterio!AU111</f>
        <v>0</v>
      </c>
      <c r="AV111" s="66" t="n">
        <f aca="false">ModeloDatosModificados!AV111-ModeloDatosMinisterio!AV111</f>
        <v>0</v>
      </c>
      <c r="AW111" s="65" t="n">
        <f aca="false">ModeloDatosModificados!AW111-ModeloDatosMinisterio!AW111</f>
        <v>0</v>
      </c>
      <c r="AX111" s="66" t="n">
        <f aca="false">ModeloDatosModificados!AX111-ModeloDatosMinisterio!AX111</f>
        <v>0</v>
      </c>
    </row>
    <row r="112" customFormat="false" ht="13.8" hidden="false" customHeight="false" outlineLevel="0" collapsed="false">
      <c r="A112" s="71" t="s">
        <v>49</v>
      </c>
      <c r="B112" s="74" t="n">
        <f aca="false">ModeloDatosModificados!B112-ModeloDatosMinisterio!B112</f>
        <v>0</v>
      </c>
      <c r="C112" s="74" t="n">
        <f aca="false">ModeloDatosModificados!C112-ModeloDatosMinisterio!C112</f>
        <v>0</v>
      </c>
      <c r="D112" s="74" t="n">
        <f aca="false">ModeloDatosModificados!D112-ModeloDatosMinisterio!D112</f>
        <v>0</v>
      </c>
      <c r="E112" s="74" t="n">
        <f aca="false">ModeloDatosModificados!E112-ModeloDatosMinisterio!E112</f>
        <v>0</v>
      </c>
      <c r="F112" s="74" t="n">
        <f aca="false">ModeloDatosModificados!F112-ModeloDatosMinisterio!F112</f>
        <v>0</v>
      </c>
      <c r="G112" s="74" t="n">
        <f aca="false">ModeloDatosModificados!G112-ModeloDatosMinisterio!G112</f>
        <v>0</v>
      </c>
      <c r="H112" s="74" t="n">
        <f aca="false">ModeloDatosModificados!H112-ModeloDatosMinisterio!H112</f>
        <v>0</v>
      </c>
      <c r="I112" s="72" t="n">
        <f aca="false">ModeloDatosModificados!I112-ModeloDatosMinisterio!I112</f>
        <v>0</v>
      </c>
      <c r="J112" s="74" t="n">
        <f aca="false">ModeloDatosModificados!J112-ModeloDatosMinisterio!J112</f>
        <v>0</v>
      </c>
      <c r="K112" s="72" t="n">
        <f aca="false">ModeloDatosModificados!K112-ModeloDatosMinisterio!K112</f>
        <v>0</v>
      </c>
      <c r="L112" s="74" t="n">
        <f aca="false">ModeloDatosModificados!L112-ModeloDatosMinisterio!L112</f>
        <v>0</v>
      </c>
      <c r="M112" s="72" t="n">
        <f aca="false">ModeloDatosModificados!M112-ModeloDatosMinisterio!M112</f>
        <v>0</v>
      </c>
      <c r="N112" s="74" t="n">
        <f aca="false">ModeloDatosModificados!N112-ModeloDatosMinisterio!N112</f>
        <v>0</v>
      </c>
      <c r="O112" s="74" t="n">
        <f aca="false">ModeloDatosModificados!O112-ModeloDatosMinisterio!O112</f>
        <v>0</v>
      </c>
      <c r="P112" s="74" t="n">
        <f aca="false">ModeloDatosModificados!P112-ModeloDatosMinisterio!P112</f>
        <v>0</v>
      </c>
      <c r="Q112" s="74" t="n">
        <f aca="false">ModeloDatosModificados!Q112-ModeloDatosMinisterio!Q112</f>
        <v>0</v>
      </c>
      <c r="S112" s="74" t="n">
        <f aca="false">ModeloDatosModificados!S112-ModeloDatosMinisterio!S112</f>
        <v>0</v>
      </c>
      <c r="T112" s="74" t="n">
        <f aca="false">ModeloDatosModificados!T112-ModeloDatosMinisterio!T112</f>
        <v>0</v>
      </c>
      <c r="U112" s="74" t="n">
        <f aca="false">ModeloDatosModificados!U112-ModeloDatosMinisterio!U112</f>
        <v>0</v>
      </c>
      <c r="V112" s="74" t="n">
        <f aca="false">ModeloDatosModificados!V112-ModeloDatosMinisterio!V112</f>
        <v>0</v>
      </c>
      <c r="W112" s="74" t="n">
        <f aca="false">ModeloDatosModificados!W112-ModeloDatosMinisterio!W112</f>
        <v>0</v>
      </c>
      <c r="X112" s="74" t="n">
        <f aca="false">ModeloDatosModificados!X112-ModeloDatosMinisterio!X112</f>
        <v>0</v>
      </c>
      <c r="Y112" s="74" t="n">
        <f aca="false">ModeloDatosModificados!Y112-ModeloDatosMinisterio!Y112</f>
        <v>0</v>
      </c>
      <c r="Z112" s="74" t="n">
        <f aca="false">ModeloDatosModificados!Z112-ModeloDatosMinisterio!Z112</f>
        <v>0</v>
      </c>
      <c r="AB112" s="77" t="s">
        <v>225</v>
      </c>
      <c r="AC112" s="77" t="n">
        <f aca="false">ModeloDatosModificados!AC112-ModeloDatosMinisterio!AC112</f>
        <v>0</v>
      </c>
      <c r="AD112" s="76"/>
      <c r="AE112" s="78" t="n">
        <f aca="false">ModeloDatosModificados!AE112-ModeloDatosMinisterio!AE112</f>
        <v>0</v>
      </c>
      <c r="AF112" s="76"/>
      <c r="AG112" s="79" t="n">
        <f aca="false">ModeloDatosModificados!AG112-ModeloDatosMinisterio!AG112</f>
        <v>0</v>
      </c>
      <c r="AH112" s="76"/>
      <c r="AI112" s="79" t="n">
        <f aca="false">ModeloDatosModificados!AI112-ModeloDatosMinisterio!AI112</f>
        <v>0</v>
      </c>
      <c r="AJ112" s="76"/>
      <c r="AK112" s="79" t="n">
        <f aca="false">ModeloDatosModificados!AK112-ModeloDatosMinisterio!AK112</f>
        <v>0</v>
      </c>
      <c r="AL112" s="80"/>
      <c r="AM112" s="79" t="n">
        <f aca="false">ModeloDatosModificados!AM112-ModeloDatosMinisterio!AM112</f>
        <v>0</v>
      </c>
      <c r="AO112" s="72" t="n">
        <f aca="false">ModeloDatosModificados!AO112-ModeloDatosMinisterio!AO112</f>
        <v>0</v>
      </c>
      <c r="AP112" s="74" t="n">
        <f aca="false">ModeloDatosModificados!AP112-ModeloDatosMinisterio!AP112</f>
        <v>0</v>
      </c>
      <c r="AQ112" s="72" t="n">
        <f aca="false">ModeloDatosModificados!AQ112-ModeloDatosMinisterio!AQ112</f>
        <v>0</v>
      </c>
      <c r="AR112" s="74" t="n">
        <f aca="false">ModeloDatosModificados!AR112-ModeloDatosMinisterio!AR112</f>
        <v>0</v>
      </c>
      <c r="AS112" s="72" t="n">
        <f aca="false">ModeloDatosModificados!AS112-ModeloDatosMinisterio!AS112</f>
        <v>0</v>
      </c>
      <c r="AT112" s="74" t="n">
        <f aca="false">ModeloDatosModificados!AT112-ModeloDatosMinisterio!AT112</f>
        <v>0</v>
      </c>
      <c r="AU112" s="72" t="n">
        <f aca="false">ModeloDatosModificados!AU112-ModeloDatosMinisterio!AU112</f>
        <v>0</v>
      </c>
      <c r="AV112" s="74" t="n">
        <f aca="false">ModeloDatosModificados!AV112-ModeloDatosMinisterio!AV112</f>
        <v>0</v>
      </c>
      <c r="AW112" s="72" t="n">
        <f aca="false">ModeloDatosModificados!AW112-ModeloDatosMinisterio!AW112</f>
        <v>0</v>
      </c>
      <c r="AX112" s="74" t="n">
        <f aca="false">ModeloDatosModificados!AX112-ModeloDatosMinisterio!AX112</f>
        <v>0</v>
      </c>
    </row>
    <row r="113" customFormat="false" ht="13.8" hidden="false" customHeight="false" outlineLevel="0" collapsed="false">
      <c r="A113" s="31" t="s">
        <v>50</v>
      </c>
      <c r="AB113" s="77" t="s">
        <v>226</v>
      </c>
      <c r="AC113" s="77" t="n">
        <f aca="false">ModeloDatosModificados!AC113-ModeloDatosMinisterio!AC113</f>
        <v>0</v>
      </c>
      <c r="AD113" s="76"/>
      <c r="AE113" s="78" t="n">
        <f aca="false">ModeloDatosModificados!AE113-ModeloDatosMinisterio!AE113</f>
        <v>0</v>
      </c>
      <c r="AF113" s="76"/>
      <c r="AG113" s="79" t="n">
        <f aca="false">ModeloDatosModificados!AG113-ModeloDatosMinisterio!AG113</f>
        <v>0</v>
      </c>
      <c r="AH113" s="76"/>
      <c r="AI113" s="79" t="n">
        <f aca="false">ModeloDatosModificados!AI113-ModeloDatosMinisterio!AI113</f>
        <v>0</v>
      </c>
      <c r="AJ113" s="76"/>
      <c r="AK113" s="79" t="n">
        <f aca="false">ModeloDatosModificados!AK113-ModeloDatosMinisterio!AK113</f>
        <v>0</v>
      </c>
      <c r="AL113" s="76"/>
      <c r="AM113" s="79"/>
    </row>
    <row r="114" customFormat="false" ht="13.8" hidden="false" customHeight="false" outlineLevel="0" collapsed="false">
      <c r="A114" s="31" t="s">
        <v>51</v>
      </c>
    </row>
    <row r="115" customFormat="false" ht="13.8" hidden="false" customHeight="false" outlineLevel="0" collapsed="false">
      <c r="A115" s="31"/>
    </row>
    <row r="116" customFormat="false" ht="13.8" hidden="false" customHeight="false" outlineLevel="0" collapsed="false">
      <c r="A116" s="40" t="s">
        <v>52</v>
      </c>
      <c r="B116" s="40"/>
      <c r="C116" s="40"/>
      <c r="D116" s="40"/>
      <c r="E116" s="40"/>
      <c r="F116" s="40"/>
      <c r="G116" s="40"/>
      <c r="H116" s="40"/>
      <c r="I116" s="40"/>
      <c r="J116" s="40"/>
    </row>
    <row r="117" customFormat="false" ht="13.8" hidden="false" customHeight="false" outlineLevel="0" collapsed="false">
      <c r="A117" s="40" t="s">
        <v>71</v>
      </c>
      <c r="B117" s="40"/>
      <c r="C117" s="40"/>
      <c r="D117" s="40"/>
      <c r="E117" s="40"/>
      <c r="F117" s="40"/>
      <c r="G117" s="40"/>
      <c r="H117" s="40"/>
      <c r="I117" s="40"/>
      <c r="J117" s="40"/>
    </row>
    <row r="118" customFormat="false" ht="12.75" hidden="false" customHeight="true" outlineLevel="0" collapsed="false">
      <c r="A118" s="41" t="s">
        <v>8</v>
      </c>
      <c r="B118" s="100" t="s">
        <v>206</v>
      </c>
      <c r="C118" s="100"/>
      <c r="D118" s="100"/>
      <c r="E118" s="100"/>
      <c r="F118" s="100"/>
      <c r="G118" s="100"/>
      <c r="H118" s="100"/>
      <c r="I118" s="43" t="s">
        <v>10</v>
      </c>
      <c r="J118" s="43" t="s">
        <v>11</v>
      </c>
      <c r="K118" s="43" t="s">
        <v>207</v>
      </c>
      <c r="L118" s="43" t="s">
        <v>208</v>
      </c>
      <c r="M118" s="43" t="s">
        <v>209</v>
      </c>
      <c r="N118" s="43" t="s">
        <v>12</v>
      </c>
      <c r="O118" s="43" t="s">
        <v>210</v>
      </c>
      <c r="P118" s="43" t="s">
        <v>211</v>
      </c>
      <c r="Q118" s="43" t="s">
        <v>212</v>
      </c>
      <c r="S118" s="91" t="s">
        <v>206</v>
      </c>
      <c r="T118" s="91"/>
      <c r="U118" s="91"/>
      <c r="V118" s="91"/>
      <c r="W118" s="91"/>
      <c r="X118" s="91"/>
      <c r="Y118" s="91"/>
      <c r="Z118" s="91"/>
      <c r="AC118" s="46" t="s">
        <v>214</v>
      </c>
      <c r="AD118" s="46"/>
      <c r="AE118" s="46" t="s">
        <v>215</v>
      </c>
      <c r="AF118" s="46"/>
      <c r="AG118" s="46" t="s">
        <v>216</v>
      </c>
      <c r="AH118" s="46"/>
      <c r="AI118" s="46" t="s">
        <v>217</v>
      </c>
      <c r="AJ118" s="46"/>
      <c r="AK118" s="46" t="s">
        <v>218</v>
      </c>
      <c r="AL118" s="46"/>
      <c r="AM118" s="47" t="s">
        <v>219</v>
      </c>
      <c r="AO118" s="46" t="s">
        <v>214</v>
      </c>
      <c r="AP118" s="46"/>
      <c r="AQ118" s="46" t="s">
        <v>215</v>
      </c>
      <c r="AR118" s="46"/>
      <c r="AS118" s="46" t="s">
        <v>216</v>
      </c>
      <c r="AT118" s="46"/>
      <c r="AU118" s="46" t="s">
        <v>217</v>
      </c>
      <c r="AV118" s="46"/>
      <c r="AW118" s="47" t="s">
        <v>218</v>
      </c>
      <c r="AX118" s="47"/>
    </row>
    <row r="119" customFormat="false" ht="55.8" hidden="false" customHeight="false" outlineLevel="0" collapsed="false">
      <c r="A119" s="41"/>
      <c r="B119" s="92" t="s">
        <v>72</v>
      </c>
      <c r="C119" s="92" t="s">
        <v>73</v>
      </c>
      <c r="D119" s="92" t="s">
        <v>74</v>
      </c>
      <c r="E119" s="92" t="s">
        <v>75</v>
      </c>
      <c r="F119" s="92" t="s">
        <v>76</v>
      </c>
      <c r="G119" s="92" t="s">
        <v>77</v>
      </c>
      <c r="H119" s="92" t="s">
        <v>78</v>
      </c>
      <c r="I119" s="43"/>
      <c r="J119" s="43"/>
      <c r="K119" s="43"/>
      <c r="L119" s="43"/>
      <c r="M119" s="43"/>
      <c r="N119" s="43"/>
      <c r="O119" s="43"/>
      <c r="P119" s="43"/>
      <c r="Q119" s="43"/>
      <c r="S119" s="92" t="s">
        <v>72</v>
      </c>
      <c r="T119" s="92" t="s">
        <v>73</v>
      </c>
      <c r="U119" s="92" t="s">
        <v>74</v>
      </c>
      <c r="V119" s="92" t="s">
        <v>75</v>
      </c>
      <c r="W119" s="92" t="s">
        <v>76</v>
      </c>
      <c r="X119" s="92" t="s">
        <v>77</v>
      </c>
      <c r="Y119" s="92" t="s">
        <v>78</v>
      </c>
      <c r="Z119" s="43" t="s">
        <v>21</v>
      </c>
      <c r="AC119" s="46" t="s">
        <v>220</v>
      </c>
      <c r="AD119" s="46" t="s">
        <v>221</v>
      </c>
      <c r="AE119" s="46" t="s">
        <v>220</v>
      </c>
      <c r="AF119" s="46" t="s">
        <v>221</v>
      </c>
      <c r="AG119" s="46" t="s">
        <v>220</v>
      </c>
      <c r="AH119" s="46" t="s">
        <v>221</v>
      </c>
      <c r="AI119" s="46" t="s">
        <v>220</v>
      </c>
      <c r="AJ119" s="46" t="s">
        <v>221</v>
      </c>
      <c r="AK119" s="46" t="s">
        <v>220</v>
      </c>
      <c r="AL119" s="46" t="s">
        <v>221</v>
      </c>
      <c r="AM119" s="48" t="s">
        <v>222</v>
      </c>
      <c r="AO119" s="46" t="s">
        <v>223</v>
      </c>
      <c r="AP119" s="46" t="s">
        <v>224</v>
      </c>
      <c r="AQ119" s="46" t="s">
        <v>223</v>
      </c>
      <c r="AR119" s="46" t="s">
        <v>224</v>
      </c>
      <c r="AS119" s="46" t="s">
        <v>223</v>
      </c>
      <c r="AT119" s="46" t="s">
        <v>224</v>
      </c>
      <c r="AU119" s="46" t="s">
        <v>223</v>
      </c>
      <c r="AV119" s="46" t="s">
        <v>224</v>
      </c>
      <c r="AW119" s="46" t="s">
        <v>223</v>
      </c>
      <c r="AX119" s="48" t="s">
        <v>224</v>
      </c>
    </row>
    <row r="120" customFormat="false" ht="13.8" hidden="false" customHeight="false" outlineLevel="0" collapsed="false">
      <c r="A120" s="49" t="s">
        <v>22</v>
      </c>
      <c r="B120" s="52" t="n">
        <f aca="false">ModeloDatosModificados!B120-ModeloDatosMinisterio!B120</f>
        <v>0</v>
      </c>
      <c r="C120" s="52" t="n">
        <f aca="false">ModeloDatosModificados!C120-ModeloDatosMinisterio!C120</f>
        <v>0</v>
      </c>
      <c r="D120" s="52" t="n">
        <f aca="false">ModeloDatosModificados!D120-ModeloDatosMinisterio!D120</f>
        <v>0</v>
      </c>
      <c r="E120" s="52" t="n">
        <f aca="false">ModeloDatosModificados!E120-ModeloDatosMinisterio!E120</f>
        <v>0</v>
      </c>
      <c r="F120" s="52" t="n">
        <f aca="false">ModeloDatosModificados!F120-ModeloDatosMinisterio!F120</f>
        <v>0</v>
      </c>
      <c r="G120" s="52" t="n">
        <f aca="false">ModeloDatosModificados!G120-ModeloDatosMinisterio!G120</f>
        <v>0</v>
      </c>
      <c r="H120" s="52" t="n">
        <f aca="false">ModeloDatosModificados!H120-ModeloDatosMinisterio!H120</f>
        <v>0</v>
      </c>
      <c r="I120" s="51" t="n">
        <f aca="false">ModeloDatosModificados!I120-ModeloDatosMinisterio!I120</f>
        <v>0</v>
      </c>
      <c r="J120" s="52" t="n">
        <f aca="false">ModeloDatosModificados!J120-ModeloDatosMinisterio!J120</f>
        <v>0</v>
      </c>
      <c r="K120" s="51" t="n">
        <f aca="false">ModeloDatosModificados!K120-ModeloDatosMinisterio!K120</f>
        <v>0</v>
      </c>
      <c r="L120" s="53" t="n">
        <f aca="false">ModeloDatosModificados!L120-ModeloDatosMinisterio!L120</f>
        <v>0</v>
      </c>
      <c r="M120" s="54" t="n">
        <f aca="false">ModeloDatosModificados!M120-ModeloDatosMinisterio!M120</f>
        <v>0</v>
      </c>
      <c r="N120" s="53" t="n">
        <f aca="false">ModeloDatosModificados!N120-ModeloDatosMinisterio!N120</f>
        <v>0</v>
      </c>
      <c r="O120" s="53" t="n">
        <f aca="false">ModeloDatosModificados!O120-ModeloDatosMinisterio!O120</f>
        <v>0</v>
      </c>
      <c r="P120" s="53" t="n">
        <f aca="false">ModeloDatosModificados!P120-ModeloDatosMinisterio!P120</f>
        <v>0</v>
      </c>
      <c r="Q120" s="53" t="n">
        <f aca="false">ModeloDatosModificados!Q120-ModeloDatosMinisterio!Q120</f>
        <v>0</v>
      </c>
      <c r="S120" s="52" t="n">
        <f aca="false">ModeloDatosModificados!S120-ModeloDatosMinisterio!S120</f>
        <v>0</v>
      </c>
      <c r="T120" s="52" t="n">
        <f aca="false">ModeloDatosModificados!T120-ModeloDatosMinisterio!T120</f>
        <v>0</v>
      </c>
      <c r="U120" s="52" t="n">
        <f aca="false">ModeloDatosModificados!U120-ModeloDatosMinisterio!U120</f>
        <v>0</v>
      </c>
      <c r="V120" s="52" t="n">
        <f aca="false">ModeloDatosModificados!V120-ModeloDatosMinisterio!V120</f>
        <v>0</v>
      </c>
      <c r="W120" s="52" t="n">
        <f aca="false">ModeloDatosModificados!W120-ModeloDatosMinisterio!W120</f>
        <v>0</v>
      </c>
      <c r="X120" s="52" t="n">
        <f aca="false">ModeloDatosModificados!X120-ModeloDatosMinisterio!X120</f>
        <v>0</v>
      </c>
      <c r="Y120" s="52" t="n">
        <f aca="false">ModeloDatosModificados!Y120-ModeloDatosMinisterio!Y120</f>
        <v>0</v>
      </c>
      <c r="Z120" s="52" t="n">
        <f aca="false">ModeloDatosModificados!Z120-ModeloDatosMinisterio!Z120</f>
        <v>0</v>
      </c>
      <c r="AC120" s="57" t="n">
        <f aca="false">ModeloDatosModificados!AC120-ModeloDatosMinisterio!AC120</f>
        <v>0</v>
      </c>
      <c r="AD120" s="58" t="n">
        <f aca="false">ModeloDatosModificados!AD120-ModeloDatosMinisterio!AD120</f>
        <v>0</v>
      </c>
      <c r="AE120" s="59" t="n">
        <f aca="false">ModeloDatosModificados!AE120-ModeloDatosMinisterio!AE120</f>
        <v>0</v>
      </c>
      <c r="AF120" s="58" t="n">
        <f aca="false">ModeloDatosModificados!AF120-ModeloDatosMinisterio!AF120</f>
        <v>0</v>
      </c>
      <c r="AG120" s="58" t="n">
        <f aca="false">ModeloDatosModificados!AG120-ModeloDatosMinisterio!AG120</f>
        <v>0</v>
      </c>
      <c r="AH120" s="58" t="n">
        <f aca="false">ModeloDatosModificados!AH120-ModeloDatosMinisterio!AH120</f>
        <v>0</v>
      </c>
      <c r="AI120" s="58" t="n">
        <f aca="false">ModeloDatosModificados!AI120-ModeloDatosMinisterio!AI120</f>
        <v>0</v>
      </c>
      <c r="AJ120" s="58" t="n">
        <f aca="false">ModeloDatosModificados!AJ120-ModeloDatosMinisterio!AJ120</f>
        <v>0</v>
      </c>
      <c r="AK120" s="58" t="n">
        <f aca="false">ModeloDatosModificados!AK120-ModeloDatosMinisterio!AK120</f>
        <v>0</v>
      </c>
      <c r="AL120" s="58" t="n">
        <f aca="false">ModeloDatosModificados!AL120-ModeloDatosMinisterio!AL120</f>
        <v>0</v>
      </c>
      <c r="AM120" s="58" t="n">
        <f aca="false">ModeloDatosModificados!AM120-ModeloDatosMinisterio!AM120</f>
        <v>0</v>
      </c>
      <c r="AO120" s="51" t="n">
        <f aca="false">ModeloDatosModificados!AO120-ModeloDatosMinisterio!AO120</f>
        <v>0</v>
      </c>
      <c r="AP120" s="52" t="n">
        <f aca="false">ModeloDatosModificados!AP120-ModeloDatosMinisterio!AP120</f>
        <v>0</v>
      </c>
      <c r="AQ120" s="51" t="n">
        <f aca="false">ModeloDatosModificados!AQ120-ModeloDatosMinisterio!AQ120</f>
        <v>0</v>
      </c>
      <c r="AR120" s="52" t="n">
        <f aca="false">ModeloDatosModificados!AR120-ModeloDatosMinisterio!AR120</f>
        <v>0</v>
      </c>
      <c r="AS120" s="51" t="n">
        <f aca="false">ModeloDatosModificados!AS120-ModeloDatosMinisterio!AS120</f>
        <v>0</v>
      </c>
      <c r="AT120" s="52" t="n">
        <f aca="false">ModeloDatosModificados!AT120-ModeloDatosMinisterio!AT120</f>
        <v>0</v>
      </c>
      <c r="AU120" s="51" t="n">
        <f aca="false">ModeloDatosModificados!AU120-ModeloDatosMinisterio!AU120</f>
        <v>0</v>
      </c>
      <c r="AV120" s="52" t="n">
        <f aca="false">ModeloDatosModificados!AV120-ModeloDatosMinisterio!AV120</f>
        <v>0</v>
      </c>
      <c r="AW120" s="51" t="n">
        <f aca="false">ModeloDatosModificados!AW120-ModeloDatosMinisterio!AW120</f>
        <v>0</v>
      </c>
      <c r="AX120" s="52" t="n">
        <f aca="false">ModeloDatosModificados!AX120-ModeloDatosMinisterio!AX120</f>
        <v>0</v>
      </c>
    </row>
    <row r="121" customFormat="false" ht="13.8" hidden="false" customHeight="false" outlineLevel="0" collapsed="false">
      <c r="A121" s="60" t="s">
        <v>23</v>
      </c>
      <c r="B121" s="53" t="n">
        <f aca="false">ModeloDatosModificados!B121-ModeloDatosMinisterio!B121</f>
        <v>0</v>
      </c>
      <c r="C121" s="53" t="n">
        <f aca="false">ModeloDatosModificados!C121-ModeloDatosMinisterio!C121</f>
        <v>0</v>
      </c>
      <c r="D121" s="53" t="n">
        <f aca="false">ModeloDatosModificados!D121-ModeloDatosMinisterio!D121</f>
        <v>0</v>
      </c>
      <c r="E121" s="53" t="n">
        <f aca="false">ModeloDatosModificados!E121-ModeloDatosMinisterio!E121</f>
        <v>0</v>
      </c>
      <c r="F121" s="53" t="n">
        <f aca="false">ModeloDatosModificados!F121-ModeloDatosMinisterio!F121</f>
        <v>0</v>
      </c>
      <c r="G121" s="53" t="n">
        <f aca="false">ModeloDatosModificados!G121-ModeloDatosMinisterio!G121</f>
        <v>0</v>
      </c>
      <c r="H121" s="53" t="n">
        <f aca="false">ModeloDatosModificados!H121-ModeloDatosMinisterio!H121</f>
        <v>0</v>
      </c>
      <c r="I121" s="54" t="n">
        <f aca="false">ModeloDatosModificados!I121-ModeloDatosMinisterio!I121</f>
        <v>0</v>
      </c>
      <c r="J121" s="53" t="n">
        <f aca="false">ModeloDatosModificados!J121-ModeloDatosMinisterio!J121</f>
        <v>0</v>
      </c>
      <c r="K121" s="54" t="n">
        <f aca="false">ModeloDatosModificados!K121-ModeloDatosMinisterio!K121</f>
        <v>0</v>
      </c>
      <c r="L121" s="53" t="n">
        <f aca="false">ModeloDatosModificados!L121-ModeloDatosMinisterio!L121</f>
        <v>0</v>
      </c>
      <c r="M121" s="54" t="n">
        <f aca="false">ModeloDatosModificados!M121-ModeloDatosMinisterio!M121</f>
        <v>0</v>
      </c>
      <c r="N121" s="53" t="n">
        <f aca="false">ModeloDatosModificados!N121-ModeloDatosMinisterio!N121</f>
        <v>0</v>
      </c>
      <c r="O121" s="53" t="n">
        <f aca="false">ModeloDatosModificados!O121-ModeloDatosMinisterio!O121</f>
        <v>0</v>
      </c>
      <c r="P121" s="53" t="n">
        <f aca="false">ModeloDatosModificados!P121-ModeloDatosMinisterio!P121</f>
        <v>0</v>
      </c>
      <c r="Q121" s="53" t="n">
        <f aca="false">ModeloDatosModificados!Q121-ModeloDatosMinisterio!Q121</f>
        <v>0</v>
      </c>
      <c r="S121" s="53" t="n">
        <f aca="false">ModeloDatosModificados!S121-ModeloDatosMinisterio!S121</f>
        <v>0</v>
      </c>
      <c r="T121" s="53" t="n">
        <f aca="false">ModeloDatosModificados!T121-ModeloDatosMinisterio!T121</f>
        <v>0</v>
      </c>
      <c r="U121" s="53" t="n">
        <f aca="false">ModeloDatosModificados!U121-ModeloDatosMinisterio!U121</f>
        <v>0</v>
      </c>
      <c r="V121" s="53" t="n">
        <f aca="false">ModeloDatosModificados!V121-ModeloDatosMinisterio!V121</f>
        <v>0</v>
      </c>
      <c r="W121" s="53" t="n">
        <f aca="false">ModeloDatosModificados!W121-ModeloDatosMinisterio!W121</f>
        <v>0</v>
      </c>
      <c r="X121" s="53" t="n">
        <f aca="false">ModeloDatosModificados!X121-ModeloDatosMinisterio!X121</f>
        <v>0</v>
      </c>
      <c r="Y121" s="53" t="n">
        <f aca="false">ModeloDatosModificados!Y121-ModeloDatosMinisterio!Y121</f>
        <v>0</v>
      </c>
      <c r="Z121" s="53" t="n">
        <f aca="false">ModeloDatosModificados!Z121-ModeloDatosMinisterio!Z121</f>
        <v>0</v>
      </c>
      <c r="AC121" s="61" t="n">
        <f aca="false">ModeloDatosModificados!AC121-ModeloDatosMinisterio!AC121</f>
        <v>0</v>
      </c>
      <c r="AD121" s="62" t="n">
        <f aca="false">ModeloDatosModificados!AD121-ModeloDatosMinisterio!AD121</f>
        <v>0</v>
      </c>
      <c r="AE121" s="63" t="n">
        <f aca="false">ModeloDatosModificados!AE121-ModeloDatosMinisterio!AE121</f>
        <v>0</v>
      </c>
      <c r="AF121" s="62" t="n">
        <f aca="false">ModeloDatosModificados!AF121-ModeloDatosMinisterio!AF121</f>
        <v>0</v>
      </c>
      <c r="AG121" s="62" t="n">
        <f aca="false">ModeloDatosModificados!AG121-ModeloDatosMinisterio!AG121</f>
        <v>0</v>
      </c>
      <c r="AH121" s="62" t="n">
        <f aca="false">ModeloDatosModificados!AH121-ModeloDatosMinisterio!AH121</f>
        <v>0</v>
      </c>
      <c r="AI121" s="62" t="n">
        <f aca="false">ModeloDatosModificados!AI121-ModeloDatosMinisterio!AI121</f>
        <v>0</v>
      </c>
      <c r="AJ121" s="62" t="n">
        <f aca="false">ModeloDatosModificados!AJ121-ModeloDatosMinisterio!AJ121</f>
        <v>0</v>
      </c>
      <c r="AK121" s="62" t="n">
        <f aca="false">ModeloDatosModificados!AK121-ModeloDatosMinisterio!AK121</f>
        <v>0</v>
      </c>
      <c r="AL121" s="62" t="n">
        <f aca="false">ModeloDatosModificados!AL121-ModeloDatosMinisterio!AL121</f>
        <v>0</v>
      </c>
      <c r="AM121" s="62" t="n">
        <f aca="false">ModeloDatosModificados!AM121-ModeloDatosMinisterio!AM121</f>
        <v>0</v>
      </c>
      <c r="AO121" s="54" t="n">
        <f aca="false">ModeloDatosModificados!AO121-ModeloDatosMinisterio!AO121</f>
        <v>0</v>
      </c>
      <c r="AP121" s="53" t="n">
        <f aca="false">ModeloDatosModificados!AP121-ModeloDatosMinisterio!AP121</f>
        <v>0</v>
      </c>
      <c r="AQ121" s="54" t="n">
        <f aca="false">ModeloDatosModificados!AQ121-ModeloDatosMinisterio!AQ121</f>
        <v>0</v>
      </c>
      <c r="AR121" s="53" t="n">
        <f aca="false">ModeloDatosModificados!AR121-ModeloDatosMinisterio!AR121</f>
        <v>0</v>
      </c>
      <c r="AS121" s="54" t="n">
        <f aca="false">ModeloDatosModificados!AS121-ModeloDatosMinisterio!AS121</f>
        <v>0</v>
      </c>
      <c r="AT121" s="53" t="n">
        <f aca="false">ModeloDatosModificados!AT121-ModeloDatosMinisterio!AT121</f>
        <v>0</v>
      </c>
      <c r="AU121" s="54" t="n">
        <f aca="false">ModeloDatosModificados!AU121-ModeloDatosMinisterio!AU121</f>
        <v>0</v>
      </c>
      <c r="AV121" s="53" t="n">
        <f aca="false">ModeloDatosModificados!AV121-ModeloDatosMinisterio!AV121</f>
        <v>0</v>
      </c>
      <c r="AW121" s="54" t="n">
        <f aca="false">ModeloDatosModificados!AW121-ModeloDatosMinisterio!AW121</f>
        <v>0</v>
      </c>
      <c r="AX121" s="53" t="n">
        <f aca="false">ModeloDatosModificados!AX121-ModeloDatosMinisterio!AX121</f>
        <v>0</v>
      </c>
    </row>
    <row r="122" customFormat="false" ht="13.8" hidden="false" customHeight="false" outlineLevel="0" collapsed="false">
      <c r="A122" s="60" t="s">
        <v>24</v>
      </c>
      <c r="B122" s="53" t="n">
        <f aca="false">ModeloDatosModificados!B122-ModeloDatosMinisterio!B122</f>
        <v>0</v>
      </c>
      <c r="C122" s="53" t="n">
        <f aca="false">ModeloDatosModificados!C122-ModeloDatosMinisterio!C122</f>
        <v>0</v>
      </c>
      <c r="D122" s="53" t="n">
        <f aca="false">ModeloDatosModificados!D122-ModeloDatosMinisterio!D122</f>
        <v>0</v>
      </c>
      <c r="E122" s="53" t="n">
        <f aca="false">ModeloDatosModificados!E122-ModeloDatosMinisterio!E122</f>
        <v>0</v>
      </c>
      <c r="F122" s="53" t="n">
        <f aca="false">ModeloDatosModificados!F122-ModeloDatosMinisterio!F122</f>
        <v>0</v>
      </c>
      <c r="G122" s="53" t="n">
        <f aca="false">ModeloDatosModificados!G122-ModeloDatosMinisterio!G122</f>
        <v>0</v>
      </c>
      <c r="H122" s="53" t="n">
        <f aca="false">ModeloDatosModificados!H122-ModeloDatosMinisterio!H122</f>
        <v>0</v>
      </c>
      <c r="I122" s="54" t="n">
        <f aca="false">ModeloDatosModificados!I122-ModeloDatosMinisterio!I122</f>
        <v>0</v>
      </c>
      <c r="J122" s="53" t="n">
        <f aca="false">ModeloDatosModificados!J122-ModeloDatosMinisterio!J122</f>
        <v>0</v>
      </c>
      <c r="K122" s="54" t="n">
        <f aca="false">ModeloDatosModificados!K122-ModeloDatosMinisterio!K122</f>
        <v>0</v>
      </c>
      <c r="L122" s="53" t="n">
        <f aca="false">ModeloDatosModificados!L122-ModeloDatosMinisterio!L122</f>
        <v>0</v>
      </c>
      <c r="M122" s="54" t="n">
        <f aca="false">ModeloDatosModificados!M122-ModeloDatosMinisterio!M122</f>
        <v>0</v>
      </c>
      <c r="N122" s="53" t="n">
        <f aca="false">ModeloDatosModificados!N122-ModeloDatosMinisterio!N122</f>
        <v>0</v>
      </c>
      <c r="O122" s="53" t="n">
        <f aca="false">ModeloDatosModificados!O122-ModeloDatosMinisterio!O122</f>
        <v>0</v>
      </c>
      <c r="P122" s="53" t="n">
        <f aca="false">ModeloDatosModificados!P122-ModeloDatosMinisterio!P122</f>
        <v>0</v>
      </c>
      <c r="Q122" s="53" t="n">
        <f aca="false">ModeloDatosModificados!Q122-ModeloDatosMinisterio!Q122</f>
        <v>0</v>
      </c>
      <c r="S122" s="53" t="n">
        <f aca="false">ModeloDatosModificados!S122-ModeloDatosMinisterio!S122</f>
        <v>0</v>
      </c>
      <c r="T122" s="53" t="n">
        <f aca="false">ModeloDatosModificados!T122-ModeloDatosMinisterio!T122</f>
        <v>0</v>
      </c>
      <c r="U122" s="53" t="n">
        <f aca="false">ModeloDatosModificados!U122-ModeloDatosMinisterio!U122</f>
        <v>0</v>
      </c>
      <c r="V122" s="53" t="n">
        <f aca="false">ModeloDatosModificados!V122-ModeloDatosMinisterio!V122</f>
        <v>0</v>
      </c>
      <c r="W122" s="53" t="n">
        <f aca="false">ModeloDatosModificados!W122-ModeloDatosMinisterio!W122</f>
        <v>0</v>
      </c>
      <c r="X122" s="53" t="n">
        <f aca="false">ModeloDatosModificados!X122-ModeloDatosMinisterio!X122</f>
        <v>0</v>
      </c>
      <c r="Y122" s="53" t="n">
        <f aca="false">ModeloDatosModificados!Y122-ModeloDatosMinisterio!Y122</f>
        <v>0</v>
      </c>
      <c r="Z122" s="53" t="n">
        <f aca="false">ModeloDatosModificados!Z122-ModeloDatosMinisterio!Z122</f>
        <v>0</v>
      </c>
      <c r="AC122" s="61" t="n">
        <f aca="false">ModeloDatosModificados!AC122-ModeloDatosMinisterio!AC122</f>
        <v>0</v>
      </c>
      <c r="AD122" s="62" t="n">
        <f aca="false">ModeloDatosModificados!AD122-ModeloDatosMinisterio!AD122</f>
        <v>0</v>
      </c>
      <c r="AE122" s="63" t="n">
        <f aca="false">ModeloDatosModificados!AE122-ModeloDatosMinisterio!AE122</f>
        <v>0</v>
      </c>
      <c r="AF122" s="62" t="n">
        <f aca="false">ModeloDatosModificados!AF122-ModeloDatosMinisterio!AF122</f>
        <v>0</v>
      </c>
      <c r="AG122" s="62" t="n">
        <f aca="false">ModeloDatosModificados!AG122-ModeloDatosMinisterio!AG122</f>
        <v>0</v>
      </c>
      <c r="AH122" s="62" t="n">
        <f aca="false">ModeloDatosModificados!AH122-ModeloDatosMinisterio!AH122</f>
        <v>0</v>
      </c>
      <c r="AI122" s="62" t="n">
        <f aca="false">ModeloDatosModificados!AI122-ModeloDatosMinisterio!AI122</f>
        <v>0</v>
      </c>
      <c r="AJ122" s="62" t="n">
        <f aca="false">ModeloDatosModificados!AJ122-ModeloDatosMinisterio!AJ122</f>
        <v>0</v>
      </c>
      <c r="AK122" s="62" t="n">
        <f aca="false">ModeloDatosModificados!AK122-ModeloDatosMinisterio!AK122</f>
        <v>0</v>
      </c>
      <c r="AL122" s="62" t="n">
        <f aca="false">ModeloDatosModificados!AL122-ModeloDatosMinisterio!AL122</f>
        <v>0</v>
      </c>
      <c r="AM122" s="62" t="n">
        <f aca="false">ModeloDatosModificados!AM122-ModeloDatosMinisterio!AM122</f>
        <v>0</v>
      </c>
      <c r="AO122" s="54" t="n">
        <f aca="false">ModeloDatosModificados!AO122-ModeloDatosMinisterio!AO122</f>
        <v>0</v>
      </c>
      <c r="AP122" s="53" t="n">
        <f aca="false">ModeloDatosModificados!AP122-ModeloDatosMinisterio!AP122</f>
        <v>0</v>
      </c>
      <c r="AQ122" s="54" t="n">
        <f aca="false">ModeloDatosModificados!AQ122-ModeloDatosMinisterio!AQ122</f>
        <v>0</v>
      </c>
      <c r="AR122" s="53" t="n">
        <f aca="false">ModeloDatosModificados!AR122-ModeloDatosMinisterio!AR122</f>
        <v>0</v>
      </c>
      <c r="AS122" s="54" t="n">
        <f aca="false">ModeloDatosModificados!AS122-ModeloDatosMinisterio!AS122</f>
        <v>0</v>
      </c>
      <c r="AT122" s="53" t="n">
        <f aca="false">ModeloDatosModificados!AT122-ModeloDatosMinisterio!AT122</f>
        <v>0</v>
      </c>
      <c r="AU122" s="54" t="n">
        <f aca="false">ModeloDatosModificados!AU122-ModeloDatosMinisterio!AU122</f>
        <v>0</v>
      </c>
      <c r="AV122" s="53" t="n">
        <f aca="false">ModeloDatosModificados!AV122-ModeloDatosMinisterio!AV122</f>
        <v>0</v>
      </c>
      <c r="AW122" s="54" t="n">
        <f aca="false">ModeloDatosModificados!AW122-ModeloDatosMinisterio!AW122</f>
        <v>0</v>
      </c>
      <c r="AX122" s="53" t="n">
        <f aca="false">ModeloDatosModificados!AX122-ModeloDatosMinisterio!AX122</f>
        <v>0</v>
      </c>
    </row>
    <row r="123" customFormat="false" ht="13.8" hidden="false" customHeight="false" outlineLevel="0" collapsed="false">
      <c r="A123" s="60" t="s">
        <v>25</v>
      </c>
      <c r="B123" s="53" t="n">
        <f aca="false">ModeloDatosModificados!B123-ModeloDatosMinisterio!B123</f>
        <v>0</v>
      </c>
      <c r="C123" s="53" t="n">
        <f aca="false">ModeloDatosModificados!C123-ModeloDatosMinisterio!C123</f>
        <v>0</v>
      </c>
      <c r="D123" s="53" t="n">
        <f aca="false">ModeloDatosModificados!D123-ModeloDatosMinisterio!D123</f>
        <v>0</v>
      </c>
      <c r="E123" s="53" t="n">
        <f aca="false">ModeloDatosModificados!E123-ModeloDatosMinisterio!E123</f>
        <v>0</v>
      </c>
      <c r="F123" s="53" t="n">
        <f aca="false">ModeloDatosModificados!F123-ModeloDatosMinisterio!F123</f>
        <v>0</v>
      </c>
      <c r="G123" s="53" t="n">
        <f aca="false">ModeloDatosModificados!G123-ModeloDatosMinisterio!G123</f>
        <v>0</v>
      </c>
      <c r="H123" s="53" t="n">
        <f aca="false">ModeloDatosModificados!H123-ModeloDatosMinisterio!H123</f>
        <v>0</v>
      </c>
      <c r="I123" s="54" t="n">
        <f aca="false">ModeloDatosModificados!I123-ModeloDatosMinisterio!I123</f>
        <v>0</v>
      </c>
      <c r="J123" s="53" t="n">
        <f aca="false">ModeloDatosModificados!J123-ModeloDatosMinisterio!J123</f>
        <v>0</v>
      </c>
      <c r="K123" s="54" t="n">
        <f aca="false">ModeloDatosModificados!K123-ModeloDatosMinisterio!K123</f>
        <v>0</v>
      </c>
      <c r="L123" s="53" t="n">
        <f aca="false">ModeloDatosModificados!L123-ModeloDatosMinisterio!L123</f>
        <v>0</v>
      </c>
      <c r="M123" s="54" t="n">
        <f aca="false">ModeloDatosModificados!M123-ModeloDatosMinisterio!M123</f>
        <v>0</v>
      </c>
      <c r="N123" s="53" t="n">
        <f aca="false">ModeloDatosModificados!N123-ModeloDatosMinisterio!N123</f>
        <v>0</v>
      </c>
      <c r="O123" s="53" t="n">
        <f aca="false">ModeloDatosModificados!O123-ModeloDatosMinisterio!O123</f>
        <v>0</v>
      </c>
      <c r="P123" s="53" t="n">
        <f aca="false">ModeloDatosModificados!P123-ModeloDatosMinisterio!P123</f>
        <v>0</v>
      </c>
      <c r="Q123" s="53" t="n">
        <f aca="false">ModeloDatosModificados!Q123-ModeloDatosMinisterio!Q123</f>
        <v>0</v>
      </c>
      <c r="S123" s="53" t="n">
        <f aca="false">ModeloDatosModificados!S123-ModeloDatosMinisterio!S123</f>
        <v>0</v>
      </c>
      <c r="T123" s="53" t="n">
        <f aca="false">ModeloDatosModificados!T123-ModeloDatosMinisterio!T123</f>
        <v>0</v>
      </c>
      <c r="U123" s="53" t="n">
        <f aca="false">ModeloDatosModificados!U123-ModeloDatosMinisterio!U123</f>
        <v>0</v>
      </c>
      <c r="V123" s="53" t="n">
        <f aca="false">ModeloDatosModificados!V123-ModeloDatosMinisterio!V123</f>
        <v>0</v>
      </c>
      <c r="W123" s="53" t="n">
        <f aca="false">ModeloDatosModificados!W123-ModeloDatosMinisterio!W123</f>
        <v>0</v>
      </c>
      <c r="X123" s="53" t="n">
        <f aca="false">ModeloDatosModificados!X123-ModeloDatosMinisterio!X123</f>
        <v>0</v>
      </c>
      <c r="Y123" s="53" t="n">
        <f aca="false">ModeloDatosModificados!Y123-ModeloDatosMinisterio!Y123</f>
        <v>0</v>
      </c>
      <c r="Z123" s="53" t="n">
        <f aca="false">ModeloDatosModificados!Z123-ModeloDatosMinisterio!Z123</f>
        <v>0</v>
      </c>
      <c r="AC123" s="61" t="n">
        <f aca="false">ModeloDatosModificados!AC123-ModeloDatosMinisterio!AC123</f>
        <v>0</v>
      </c>
      <c r="AD123" s="62" t="n">
        <f aca="false">ModeloDatosModificados!AD123-ModeloDatosMinisterio!AD123</f>
        <v>0</v>
      </c>
      <c r="AE123" s="63" t="n">
        <f aca="false">ModeloDatosModificados!AE123-ModeloDatosMinisterio!AE123</f>
        <v>0</v>
      </c>
      <c r="AF123" s="62" t="n">
        <f aca="false">ModeloDatosModificados!AF123-ModeloDatosMinisterio!AF123</f>
        <v>0</v>
      </c>
      <c r="AG123" s="62" t="n">
        <f aca="false">ModeloDatosModificados!AG123-ModeloDatosMinisterio!AG123</f>
        <v>0</v>
      </c>
      <c r="AH123" s="62" t="n">
        <f aca="false">ModeloDatosModificados!AH123-ModeloDatosMinisterio!AH123</f>
        <v>0</v>
      </c>
      <c r="AI123" s="62" t="n">
        <f aca="false">ModeloDatosModificados!AI123-ModeloDatosMinisterio!AI123</f>
        <v>0</v>
      </c>
      <c r="AJ123" s="62" t="n">
        <f aca="false">ModeloDatosModificados!AJ123-ModeloDatosMinisterio!AJ123</f>
        <v>0</v>
      </c>
      <c r="AK123" s="62" t="n">
        <f aca="false">ModeloDatosModificados!AK123-ModeloDatosMinisterio!AK123</f>
        <v>0</v>
      </c>
      <c r="AL123" s="62" t="n">
        <f aca="false">ModeloDatosModificados!AL123-ModeloDatosMinisterio!AL123</f>
        <v>0</v>
      </c>
      <c r="AM123" s="62" t="n">
        <f aca="false">ModeloDatosModificados!AM123-ModeloDatosMinisterio!AM123</f>
        <v>0</v>
      </c>
      <c r="AO123" s="54" t="n">
        <f aca="false">ModeloDatosModificados!AO123-ModeloDatosMinisterio!AO123</f>
        <v>0</v>
      </c>
      <c r="AP123" s="53" t="n">
        <f aca="false">ModeloDatosModificados!AP123-ModeloDatosMinisterio!AP123</f>
        <v>0</v>
      </c>
      <c r="AQ123" s="54" t="n">
        <f aca="false">ModeloDatosModificados!AQ123-ModeloDatosMinisterio!AQ123</f>
        <v>0</v>
      </c>
      <c r="AR123" s="53" t="n">
        <f aca="false">ModeloDatosModificados!AR123-ModeloDatosMinisterio!AR123</f>
        <v>0</v>
      </c>
      <c r="AS123" s="54" t="n">
        <f aca="false">ModeloDatosModificados!AS123-ModeloDatosMinisterio!AS123</f>
        <v>0</v>
      </c>
      <c r="AT123" s="53" t="n">
        <f aca="false">ModeloDatosModificados!AT123-ModeloDatosMinisterio!AT123</f>
        <v>0</v>
      </c>
      <c r="AU123" s="54" t="n">
        <f aca="false">ModeloDatosModificados!AU123-ModeloDatosMinisterio!AU123</f>
        <v>0</v>
      </c>
      <c r="AV123" s="53" t="n">
        <f aca="false">ModeloDatosModificados!AV123-ModeloDatosMinisterio!AV123</f>
        <v>0</v>
      </c>
      <c r="AW123" s="54" t="n">
        <f aca="false">ModeloDatosModificados!AW123-ModeloDatosMinisterio!AW123</f>
        <v>0</v>
      </c>
      <c r="AX123" s="53" t="n">
        <f aca="false">ModeloDatosModificados!AX123-ModeloDatosMinisterio!AX123</f>
        <v>0</v>
      </c>
    </row>
    <row r="124" customFormat="false" ht="13.8" hidden="false" customHeight="false" outlineLevel="0" collapsed="false">
      <c r="A124" s="60" t="s">
        <v>26</v>
      </c>
      <c r="B124" s="53" t="n">
        <f aca="false">ModeloDatosModificados!B124-ModeloDatosMinisterio!B124</f>
        <v>0</v>
      </c>
      <c r="C124" s="53" t="n">
        <f aca="false">ModeloDatosModificados!C124-ModeloDatosMinisterio!C124</f>
        <v>0</v>
      </c>
      <c r="D124" s="53" t="n">
        <f aca="false">ModeloDatosModificados!D124-ModeloDatosMinisterio!D124</f>
        <v>0</v>
      </c>
      <c r="E124" s="53" t="n">
        <f aca="false">ModeloDatosModificados!E124-ModeloDatosMinisterio!E124</f>
        <v>0</v>
      </c>
      <c r="F124" s="53" t="n">
        <f aca="false">ModeloDatosModificados!F124-ModeloDatosMinisterio!F124</f>
        <v>0</v>
      </c>
      <c r="G124" s="53" t="n">
        <f aca="false">ModeloDatosModificados!G124-ModeloDatosMinisterio!G124</f>
        <v>0</v>
      </c>
      <c r="H124" s="53" t="n">
        <f aca="false">ModeloDatosModificados!H124-ModeloDatosMinisterio!H124</f>
        <v>0</v>
      </c>
      <c r="I124" s="54" t="n">
        <f aca="false">ModeloDatosModificados!I124-ModeloDatosMinisterio!I124</f>
        <v>0</v>
      </c>
      <c r="J124" s="53" t="n">
        <f aca="false">ModeloDatosModificados!J124-ModeloDatosMinisterio!J124</f>
        <v>0</v>
      </c>
      <c r="K124" s="54" t="n">
        <f aca="false">ModeloDatosModificados!K124-ModeloDatosMinisterio!K124</f>
        <v>0</v>
      </c>
      <c r="L124" s="53" t="n">
        <f aca="false">ModeloDatosModificados!L124-ModeloDatosMinisterio!L124</f>
        <v>0</v>
      </c>
      <c r="M124" s="54" t="n">
        <f aca="false">ModeloDatosModificados!M124-ModeloDatosMinisterio!M124</f>
        <v>0</v>
      </c>
      <c r="N124" s="53" t="n">
        <f aca="false">ModeloDatosModificados!N124-ModeloDatosMinisterio!N124</f>
        <v>0</v>
      </c>
      <c r="O124" s="53" t="n">
        <f aca="false">ModeloDatosModificados!O124-ModeloDatosMinisterio!O124</f>
        <v>0</v>
      </c>
      <c r="P124" s="53" t="n">
        <f aca="false">ModeloDatosModificados!P124-ModeloDatosMinisterio!P124</f>
        <v>0</v>
      </c>
      <c r="Q124" s="53" t="n">
        <f aca="false">ModeloDatosModificados!Q124-ModeloDatosMinisterio!Q124</f>
        <v>0</v>
      </c>
      <c r="S124" s="53" t="n">
        <f aca="false">ModeloDatosModificados!S124-ModeloDatosMinisterio!S124</f>
        <v>0</v>
      </c>
      <c r="T124" s="53" t="n">
        <f aca="false">ModeloDatosModificados!T124-ModeloDatosMinisterio!T124</f>
        <v>0</v>
      </c>
      <c r="U124" s="53" t="n">
        <f aca="false">ModeloDatosModificados!U124-ModeloDatosMinisterio!U124</f>
        <v>0</v>
      </c>
      <c r="V124" s="53" t="n">
        <f aca="false">ModeloDatosModificados!V124-ModeloDatosMinisterio!V124</f>
        <v>0</v>
      </c>
      <c r="W124" s="53" t="n">
        <f aca="false">ModeloDatosModificados!W124-ModeloDatosMinisterio!W124</f>
        <v>0</v>
      </c>
      <c r="X124" s="53" t="n">
        <f aca="false">ModeloDatosModificados!X124-ModeloDatosMinisterio!X124</f>
        <v>0</v>
      </c>
      <c r="Y124" s="53" t="n">
        <f aca="false">ModeloDatosModificados!Y124-ModeloDatosMinisterio!Y124</f>
        <v>0</v>
      </c>
      <c r="Z124" s="53" t="n">
        <f aca="false">ModeloDatosModificados!Z124-ModeloDatosMinisterio!Z124</f>
        <v>0</v>
      </c>
      <c r="AC124" s="61" t="n">
        <f aca="false">ModeloDatosModificados!AC124-ModeloDatosMinisterio!AC124</f>
        <v>0</v>
      </c>
      <c r="AD124" s="62" t="n">
        <f aca="false">ModeloDatosModificados!AD124-ModeloDatosMinisterio!AD124</f>
        <v>0</v>
      </c>
      <c r="AE124" s="63" t="n">
        <f aca="false">ModeloDatosModificados!AE124-ModeloDatosMinisterio!AE124</f>
        <v>0</v>
      </c>
      <c r="AF124" s="62" t="n">
        <f aca="false">ModeloDatosModificados!AF124-ModeloDatosMinisterio!AF124</f>
        <v>0</v>
      </c>
      <c r="AG124" s="62" t="n">
        <f aca="false">ModeloDatosModificados!AG124-ModeloDatosMinisterio!AG124</f>
        <v>0</v>
      </c>
      <c r="AH124" s="62" t="n">
        <f aca="false">ModeloDatosModificados!AH124-ModeloDatosMinisterio!AH124</f>
        <v>0</v>
      </c>
      <c r="AI124" s="62" t="n">
        <f aca="false">ModeloDatosModificados!AI124-ModeloDatosMinisterio!AI124</f>
        <v>0</v>
      </c>
      <c r="AJ124" s="62" t="n">
        <f aca="false">ModeloDatosModificados!AJ124-ModeloDatosMinisterio!AJ124</f>
        <v>0</v>
      </c>
      <c r="AK124" s="62" t="n">
        <f aca="false">ModeloDatosModificados!AK124-ModeloDatosMinisterio!AK124</f>
        <v>0</v>
      </c>
      <c r="AL124" s="62" t="n">
        <f aca="false">ModeloDatosModificados!AL124-ModeloDatosMinisterio!AL124</f>
        <v>0</v>
      </c>
      <c r="AM124" s="62" t="n">
        <f aca="false">ModeloDatosModificados!AM124-ModeloDatosMinisterio!AM124</f>
        <v>0</v>
      </c>
      <c r="AO124" s="54" t="n">
        <f aca="false">ModeloDatosModificados!AO124-ModeloDatosMinisterio!AO124</f>
        <v>0</v>
      </c>
      <c r="AP124" s="53" t="n">
        <f aca="false">ModeloDatosModificados!AP124-ModeloDatosMinisterio!AP124</f>
        <v>0</v>
      </c>
      <c r="AQ124" s="54" t="n">
        <f aca="false">ModeloDatosModificados!AQ124-ModeloDatosMinisterio!AQ124</f>
        <v>0</v>
      </c>
      <c r="AR124" s="53" t="n">
        <f aca="false">ModeloDatosModificados!AR124-ModeloDatosMinisterio!AR124</f>
        <v>0</v>
      </c>
      <c r="AS124" s="54" t="n">
        <f aca="false">ModeloDatosModificados!AS124-ModeloDatosMinisterio!AS124</f>
        <v>0</v>
      </c>
      <c r="AT124" s="53" t="n">
        <f aca="false">ModeloDatosModificados!AT124-ModeloDatosMinisterio!AT124</f>
        <v>0</v>
      </c>
      <c r="AU124" s="54" t="n">
        <f aca="false">ModeloDatosModificados!AU124-ModeloDatosMinisterio!AU124</f>
        <v>0</v>
      </c>
      <c r="AV124" s="53" t="n">
        <f aca="false">ModeloDatosModificados!AV124-ModeloDatosMinisterio!AV124</f>
        <v>0</v>
      </c>
      <c r="AW124" s="54" t="n">
        <f aca="false">ModeloDatosModificados!AW124-ModeloDatosMinisterio!AW124</f>
        <v>0</v>
      </c>
      <c r="AX124" s="53" t="n">
        <f aca="false">ModeloDatosModificados!AX124-ModeloDatosMinisterio!AX124</f>
        <v>0</v>
      </c>
    </row>
    <row r="125" customFormat="false" ht="13.8" hidden="false" customHeight="false" outlineLevel="0" collapsed="false">
      <c r="A125" s="60" t="s">
        <v>27</v>
      </c>
      <c r="B125" s="53" t="n">
        <f aca="false">ModeloDatosModificados!B125-ModeloDatosMinisterio!B125</f>
        <v>0</v>
      </c>
      <c r="C125" s="53" t="n">
        <f aca="false">ModeloDatosModificados!C125-ModeloDatosMinisterio!C125</f>
        <v>0</v>
      </c>
      <c r="D125" s="53" t="n">
        <f aca="false">ModeloDatosModificados!D125-ModeloDatosMinisterio!D125</f>
        <v>0</v>
      </c>
      <c r="E125" s="53" t="n">
        <f aca="false">ModeloDatosModificados!E125-ModeloDatosMinisterio!E125</f>
        <v>0</v>
      </c>
      <c r="F125" s="53" t="n">
        <f aca="false">ModeloDatosModificados!F125-ModeloDatosMinisterio!F125</f>
        <v>0</v>
      </c>
      <c r="G125" s="53" t="n">
        <f aca="false">ModeloDatosModificados!G125-ModeloDatosMinisterio!G125</f>
        <v>0</v>
      </c>
      <c r="H125" s="53" t="n">
        <f aca="false">ModeloDatosModificados!H125-ModeloDatosMinisterio!H125</f>
        <v>0</v>
      </c>
      <c r="I125" s="54" t="n">
        <f aca="false">ModeloDatosModificados!I125-ModeloDatosMinisterio!I125</f>
        <v>0</v>
      </c>
      <c r="J125" s="53" t="n">
        <f aca="false">ModeloDatosModificados!J125-ModeloDatosMinisterio!J125</f>
        <v>0</v>
      </c>
      <c r="K125" s="54" t="n">
        <f aca="false">ModeloDatosModificados!K125-ModeloDatosMinisterio!K125</f>
        <v>0</v>
      </c>
      <c r="L125" s="53" t="n">
        <f aca="false">ModeloDatosModificados!L125-ModeloDatosMinisterio!L125</f>
        <v>0</v>
      </c>
      <c r="M125" s="54" t="n">
        <f aca="false">ModeloDatosModificados!M125-ModeloDatosMinisterio!M125</f>
        <v>0</v>
      </c>
      <c r="N125" s="53" t="n">
        <f aca="false">ModeloDatosModificados!N125-ModeloDatosMinisterio!N125</f>
        <v>0</v>
      </c>
      <c r="O125" s="53" t="n">
        <f aca="false">ModeloDatosModificados!O125-ModeloDatosMinisterio!O125</f>
        <v>0</v>
      </c>
      <c r="P125" s="53" t="n">
        <f aca="false">ModeloDatosModificados!P125-ModeloDatosMinisterio!P125</f>
        <v>0</v>
      </c>
      <c r="Q125" s="53" t="n">
        <f aca="false">ModeloDatosModificados!Q125-ModeloDatosMinisterio!Q125</f>
        <v>0</v>
      </c>
      <c r="S125" s="53" t="n">
        <f aca="false">ModeloDatosModificados!S125-ModeloDatosMinisterio!S125</f>
        <v>0</v>
      </c>
      <c r="T125" s="53" t="n">
        <f aca="false">ModeloDatosModificados!T125-ModeloDatosMinisterio!T125</f>
        <v>0</v>
      </c>
      <c r="U125" s="53" t="n">
        <f aca="false">ModeloDatosModificados!U125-ModeloDatosMinisterio!U125</f>
        <v>0</v>
      </c>
      <c r="V125" s="53" t="n">
        <f aca="false">ModeloDatosModificados!V125-ModeloDatosMinisterio!V125</f>
        <v>0</v>
      </c>
      <c r="W125" s="53" t="n">
        <f aca="false">ModeloDatosModificados!W125-ModeloDatosMinisterio!W125</f>
        <v>0</v>
      </c>
      <c r="X125" s="53" t="n">
        <f aca="false">ModeloDatosModificados!X125-ModeloDatosMinisterio!X125</f>
        <v>0</v>
      </c>
      <c r="Y125" s="53" t="n">
        <f aca="false">ModeloDatosModificados!Y125-ModeloDatosMinisterio!Y125</f>
        <v>0</v>
      </c>
      <c r="Z125" s="53" t="n">
        <f aca="false">ModeloDatosModificados!Z125-ModeloDatosMinisterio!Z125</f>
        <v>0</v>
      </c>
      <c r="AC125" s="61" t="n">
        <f aca="false">ModeloDatosModificados!AC125-ModeloDatosMinisterio!AC125</f>
        <v>0</v>
      </c>
      <c r="AD125" s="62" t="n">
        <f aca="false">ModeloDatosModificados!AD125-ModeloDatosMinisterio!AD125</f>
        <v>0</v>
      </c>
      <c r="AE125" s="63" t="n">
        <f aca="false">ModeloDatosModificados!AE125-ModeloDatosMinisterio!AE125</f>
        <v>0</v>
      </c>
      <c r="AF125" s="62" t="n">
        <f aca="false">ModeloDatosModificados!AF125-ModeloDatosMinisterio!AF125</f>
        <v>0</v>
      </c>
      <c r="AG125" s="62" t="n">
        <f aca="false">ModeloDatosModificados!AG125-ModeloDatosMinisterio!AG125</f>
        <v>0</v>
      </c>
      <c r="AH125" s="62" t="n">
        <f aca="false">ModeloDatosModificados!AH125-ModeloDatosMinisterio!AH125</f>
        <v>0</v>
      </c>
      <c r="AI125" s="62" t="n">
        <f aca="false">ModeloDatosModificados!AI125-ModeloDatosMinisterio!AI125</f>
        <v>0</v>
      </c>
      <c r="AJ125" s="62" t="n">
        <f aca="false">ModeloDatosModificados!AJ125-ModeloDatosMinisterio!AJ125</f>
        <v>0</v>
      </c>
      <c r="AK125" s="62" t="n">
        <f aca="false">ModeloDatosModificados!AK125-ModeloDatosMinisterio!AK125</f>
        <v>0</v>
      </c>
      <c r="AL125" s="62" t="n">
        <f aca="false">ModeloDatosModificados!AL125-ModeloDatosMinisterio!AL125</f>
        <v>0</v>
      </c>
      <c r="AM125" s="62" t="n">
        <f aca="false">ModeloDatosModificados!AM125-ModeloDatosMinisterio!AM125</f>
        <v>0</v>
      </c>
      <c r="AO125" s="54" t="n">
        <f aca="false">ModeloDatosModificados!AO125-ModeloDatosMinisterio!AO125</f>
        <v>0</v>
      </c>
      <c r="AP125" s="53" t="n">
        <f aca="false">ModeloDatosModificados!AP125-ModeloDatosMinisterio!AP125</f>
        <v>0</v>
      </c>
      <c r="AQ125" s="54" t="n">
        <f aca="false">ModeloDatosModificados!AQ125-ModeloDatosMinisterio!AQ125</f>
        <v>0</v>
      </c>
      <c r="AR125" s="53" t="n">
        <f aca="false">ModeloDatosModificados!AR125-ModeloDatosMinisterio!AR125</f>
        <v>0</v>
      </c>
      <c r="AS125" s="54" t="n">
        <f aca="false">ModeloDatosModificados!AS125-ModeloDatosMinisterio!AS125</f>
        <v>0</v>
      </c>
      <c r="AT125" s="53" t="n">
        <f aca="false">ModeloDatosModificados!AT125-ModeloDatosMinisterio!AT125</f>
        <v>0</v>
      </c>
      <c r="AU125" s="54" t="n">
        <f aca="false">ModeloDatosModificados!AU125-ModeloDatosMinisterio!AU125</f>
        <v>0</v>
      </c>
      <c r="AV125" s="53" t="n">
        <f aca="false">ModeloDatosModificados!AV125-ModeloDatosMinisterio!AV125</f>
        <v>0</v>
      </c>
      <c r="AW125" s="54" t="n">
        <f aca="false">ModeloDatosModificados!AW125-ModeloDatosMinisterio!AW125</f>
        <v>0</v>
      </c>
      <c r="AX125" s="53" t="n">
        <f aca="false">ModeloDatosModificados!AX125-ModeloDatosMinisterio!AX125</f>
        <v>0</v>
      </c>
    </row>
    <row r="126" customFormat="false" ht="13.8" hidden="false" customHeight="false" outlineLevel="0" collapsed="false">
      <c r="A126" s="60" t="s">
        <v>28</v>
      </c>
      <c r="B126" s="53" t="n">
        <f aca="false">ModeloDatosModificados!B126-ModeloDatosMinisterio!B126</f>
        <v>0</v>
      </c>
      <c r="C126" s="53" t="n">
        <f aca="false">ModeloDatosModificados!C126-ModeloDatosMinisterio!C126</f>
        <v>0</v>
      </c>
      <c r="D126" s="53" t="n">
        <f aca="false">ModeloDatosModificados!D126-ModeloDatosMinisterio!D126</f>
        <v>0</v>
      </c>
      <c r="E126" s="53" t="n">
        <f aca="false">ModeloDatosModificados!E126-ModeloDatosMinisterio!E126</f>
        <v>0</v>
      </c>
      <c r="F126" s="53" t="n">
        <f aca="false">ModeloDatosModificados!F126-ModeloDatosMinisterio!F126</f>
        <v>0</v>
      </c>
      <c r="G126" s="53" t="n">
        <f aca="false">ModeloDatosModificados!G126-ModeloDatosMinisterio!G126</f>
        <v>0</v>
      </c>
      <c r="H126" s="53" t="n">
        <f aca="false">ModeloDatosModificados!H126-ModeloDatosMinisterio!H126</f>
        <v>0</v>
      </c>
      <c r="I126" s="54" t="n">
        <f aca="false">ModeloDatosModificados!I126-ModeloDatosMinisterio!I126</f>
        <v>0</v>
      </c>
      <c r="J126" s="53" t="n">
        <f aca="false">ModeloDatosModificados!J126-ModeloDatosMinisterio!J126</f>
        <v>0</v>
      </c>
      <c r="K126" s="54" t="n">
        <f aca="false">ModeloDatosModificados!K126-ModeloDatosMinisterio!K126</f>
        <v>0</v>
      </c>
      <c r="L126" s="53" t="n">
        <f aca="false">ModeloDatosModificados!L126-ModeloDatosMinisterio!L126</f>
        <v>0</v>
      </c>
      <c r="M126" s="54" t="n">
        <f aca="false">ModeloDatosModificados!M126-ModeloDatosMinisterio!M126</f>
        <v>0</v>
      </c>
      <c r="N126" s="53" t="n">
        <f aca="false">ModeloDatosModificados!N126-ModeloDatosMinisterio!N126</f>
        <v>0</v>
      </c>
      <c r="O126" s="53" t="n">
        <f aca="false">ModeloDatosModificados!O126-ModeloDatosMinisterio!O126</f>
        <v>0</v>
      </c>
      <c r="P126" s="53" t="n">
        <f aca="false">ModeloDatosModificados!P126-ModeloDatosMinisterio!P126</f>
        <v>0</v>
      </c>
      <c r="Q126" s="53" t="n">
        <f aca="false">ModeloDatosModificados!Q126-ModeloDatosMinisterio!Q126</f>
        <v>0</v>
      </c>
      <c r="S126" s="53" t="n">
        <f aca="false">ModeloDatosModificados!S126-ModeloDatosMinisterio!S126</f>
        <v>0</v>
      </c>
      <c r="T126" s="53" t="n">
        <f aca="false">ModeloDatosModificados!T126-ModeloDatosMinisterio!T126</f>
        <v>0</v>
      </c>
      <c r="U126" s="53" t="n">
        <f aca="false">ModeloDatosModificados!U126-ModeloDatosMinisterio!U126</f>
        <v>0</v>
      </c>
      <c r="V126" s="53" t="n">
        <f aca="false">ModeloDatosModificados!V126-ModeloDatosMinisterio!V126</f>
        <v>0</v>
      </c>
      <c r="W126" s="53" t="n">
        <f aca="false">ModeloDatosModificados!W126-ModeloDatosMinisterio!W126</f>
        <v>0</v>
      </c>
      <c r="X126" s="53" t="n">
        <f aca="false">ModeloDatosModificados!X126-ModeloDatosMinisterio!X126</f>
        <v>0</v>
      </c>
      <c r="Y126" s="53" t="n">
        <f aca="false">ModeloDatosModificados!Y126-ModeloDatosMinisterio!Y126</f>
        <v>0</v>
      </c>
      <c r="Z126" s="53" t="n">
        <f aca="false">ModeloDatosModificados!Z126-ModeloDatosMinisterio!Z126</f>
        <v>0</v>
      </c>
      <c r="AC126" s="61" t="n">
        <f aca="false">ModeloDatosModificados!AC126-ModeloDatosMinisterio!AC126</f>
        <v>0</v>
      </c>
      <c r="AD126" s="62" t="n">
        <f aca="false">ModeloDatosModificados!AD126-ModeloDatosMinisterio!AD126</f>
        <v>0</v>
      </c>
      <c r="AE126" s="63" t="n">
        <f aca="false">ModeloDatosModificados!AE126-ModeloDatosMinisterio!AE126</f>
        <v>0</v>
      </c>
      <c r="AF126" s="62" t="n">
        <f aca="false">ModeloDatosModificados!AF126-ModeloDatosMinisterio!AF126</f>
        <v>0</v>
      </c>
      <c r="AG126" s="62" t="n">
        <f aca="false">ModeloDatosModificados!AG126-ModeloDatosMinisterio!AG126</f>
        <v>0</v>
      </c>
      <c r="AH126" s="62" t="n">
        <f aca="false">ModeloDatosModificados!AH126-ModeloDatosMinisterio!AH126</f>
        <v>0</v>
      </c>
      <c r="AI126" s="62" t="n">
        <f aca="false">ModeloDatosModificados!AI126-ModeloDatosMinisterio!AI126</f>
        <v>0</v>
      </c>
      <c r="AJ126" s="62" t="n">
        <f aca="false">ModeloDatosModificados!AJ126-ModeloDatosMinisterio!AJ126</f>
        <v>0</v>
      </c>
      <c r="AK126" s="62" t="n">
        <f aca="false">ModeloDatosModificados!AK126-ModeloDatosMinisterio!AK126</f>
        <v>0</v>
      </c>
      <c r="AL126" s="62" t="n">
        <f aca="false">ModeloDatosModificados!AL126-ModeloDatosMinisterio!AL126</f>
        <v>0</v>
      </c>
      <c r="AM126" s="62" t="n">
        <f aca="false">ModeloDatosModificados!AM126-ModeloDatosMinisterio!AM126</f>
        <v>0</v>
      </c>
      <c r="AO126" s="54" t="n">
        <f aca="false">ModeloDatosModificados!AO126-ModeloDatosMinisterio!AO126</f>
        <v>0</v>
      </c>
      <c r="AP126" s="53" t="n">
        <f aca="false">ModeloDatosModificados!AP126-ModeloDatosMinisterio!AP126</f>
        <v>0</v>
      </c>
      <c r="AQ126" s="54" t="n">
        <f aca="false">ModeloDatosModificados!AQ126-ModeloDatosMinisterio!AQ126</f>
        <v>0</v>
      </c>
      <c r="AR126" s="53" t="n">
        <f aca="false">ModeloDatosModificados!AR126-ModeloDatosMinisterio!AR126</f>
        <v>0</v>
      </c>
      <c r="AS126" s="54" t="n">
        <f aca="false">ModeloDatosModificados!AS126-ModeloDatosMinisterio!AS126</f>
        <v>0</v>
      </c>
      <c r="AT126" s="53" t="n">
        <f aca="false">ModeloDatosModificados!AT126-ModeloDatosMinisterio!AT126</f>
        <v>0</v>
      </c>
      <c r="AU126" s="54" t="n">
        <f aca="false">ModeloDatosModificados!AU126-ModeloDatosMinisterio!AU126</f>
        <v>0</v>
      </c>
      <c r="AV126" s="53" t="n">
        <f aca="false">ModeloDatosModificados!AV126-ModeloDatosMinisterio!AV126</f>
        <v>0</v>
      </c>
      <c r="AW126" s="54" t="n">
        <f aca="false">ModeloDatosModificados!AW126-ModeloDatosMinisterio!AW126</f>
        <v>0</v>
      </c>
      <c r="AX126" s="53" t="n">
        <f aca="false">ModeloDatosModificados!AX126-ModeloDatosMinisterio!AX126</f>
        <v>0</v>
      </c>
    </row>
    <row r="127" customFormat="false" ht="13.8" hidden="false" customHeight="false" outlineLevel="0" collapsed="false">
      <c r="A127" s="60" t="s">
        <v>29</v>
      </c>
      <c r="B127" s="53" t="n">
        <f aca="false">ModeloDatosModificados!B127-ModeloDatosMinisterio!B127</f>
        <v>0</v>
      </c>
      <c r="C127" s="53" t="n">
        <f aca="false">ModeloDatosModificados!C127-ModeloDatosMinisterio!C127</f>
        <v>0</v>
      </c>
      <c r="D127" s="53" t="n">
        <f aca="false">ModeloDatosModificados!D127-ModeloDatosMinisterio!D127</f>
        <v>0</v>
      </c>
      <c r="E127" s="53" t="n">
        <f aca="false">ModeloDatosModificados!E127-ModeloDatosMinisterio!E127</f>
        <v>0</v>
      </c>
      <c r="F127" s="53" t="n">
        <f aca="false">ModeloDatosModificados!F127-ModeloDatosMinisterio!F127</f>
        <v>0</v>
      </c>
      <c r="G127" s="53" t="n">
        <f aca="false">ModeloDatosModificados!G127-ModeloDatosMinisterio!G127</f>
        <v>0</v>
      </c>
      <c r="H127" s="53" t="n">
        <f aca="false">ModeloDatosModificados!H127-ModeloDatosMinisterio!H127</f>
        <v>0</v>
      </c>
      <c r="I127" s="54" t="n">
        <f aca="false">ModeloDatosModificados!I127-ModeloDatosMinisterio!I127</f>
        <v>0</v>
      </c>
      <c r="J127" s="53" t="n">
        <f aca="false">ModeloDatosModificados!J127-ModeloDatosMinisterio!J127</f>
        <v>0</v>
      </c>
      <c r="K127" s="54" t="n">
        <f aca="false">ModeloDatosModificados!K127-ModeloDatosMinisterio!K127</f>
        <v>0</v>
      </c>
      <c r="L127" s="53" t="n">
        <f aca="false">ModeloDatosModificados!L127-ModeloDatosMinisterio!L127</f>
        <v>0</v>
      </c>
      <c r="M127" s="54" t="n">
        <f aca="false">ModeloDatosModificados!M127-ModeloDatosMinisterio!M127</f>
        <v>0</v>
      </c>
      <c r="N127" s="53" t="n">
        <f aca="false">ModeloDatosModificados!N127-ModeloDatosMinisterio!N127</f>
        <v>0</v>
      </c>
      <c r="O127" s="53" t="n">
        <f aca="false">ModeloDatosModificados!O127-ModeloDatosMinisterio!O127</f>
        <v>0</v>
      </c>
      <c r="P127" s="53" t="n">
        <f aca="false">ModeloDatosModificados!P127-ModeloDatosMinisterio!P127</f>
        <v>0</v>
      </c>
      <c r="Q127" s="53" t="n">
        <f aca="false">ModeloDatosModificados!Q127-ModeloDatosMinisterio!Q127</f>
        <v>0</v>
      </c>
      <c r="S127" s="53" t="n">
        <f aca="false">ModeloDatosModificados!S127-ModeloDatosMinisterio!S127</f>
        <v>0</v>
      </c>
      <c r="T127" s="53" t="n">
        <f aca="false">ModeloDatosModificados!T127-ModeloDatosMinisterio!T127</f>
        <v>0</v>
      </c>
      <c r="U127" s="53" t="n">
        <f aca="false">ModeloDatosModificados!U127-ModeloDatosMinisterio!U127</f>
        <v>0</v>
      </c>
      <c r="V127" s="53" t="n">
        <f aca="false">ModeloDatosModificados!V127-ModeloDatosMinisterio!V127</f>
        <v>0</v>
      </c>
      <c r="W127" s="53" t="n">
        <f aca="false">ModeloDatosModificados!W127-ModeloDatosMinisterio!W127</f>
        <v>0</v>
      </c>
      <c r="X127" s="53" t="n">
        <f aca="false">ModeloDatosModificados!X127-ModeloDatosMinisterio!X127</f>
        <v>0</v>
      </c>
      <c r="Y127" s="53" t="n">
        <f aca="false">ModeloDatosModificados!Y127-ModeloDatosMinisterio!Y127</f>
        <v>0</v>
      </c>
      <c r="Z127" s="53" t="n">
        <f aca="false">ModeloDatosModificados!Z127-ModeloDatosMinisterio!Z127</f>
        <v>0</v>
      </c>
      <c r="AC127" s="61" t="n">
        <f aca="false">ModeloDatosModificados!AC127-ModeloDatosMinisterio!AC127</f>
        <v>0</v>
      </c>
      <c r="AD127" s="62" t="n">
        <f aca="false">ModeloDatosModificados!AD127-ModeloDatosMinisterio!AD127</f>
        <v>0</v>
      </c>
      <c r="AE127" s="63" t="n">
        <f aca="false">ModeloDatosModificados!AE127-ModeloDatosMinisterio!AE127</f>
        <v>0</v>
      </c>
      <c r="AF127" s="62" t="n">
        <f aca="false">ModeloDatosModificados!AF127-ModeloDatosMinisterio!AF127</f>
        <v>0</v>
      </c>
      <c r="AG127" s="62" t="n">
        <f aca="false">ModeloDatosModificados!AG127-ModeloDatosMinisterio!AG127</f>
        <v>0</v>
      </c>
      <c r="AH127" s="62" t="n">
        <f aca="false">ModeloDatosModificados!AH127-ModeloDatosMinisterio!AH127</f>
        <v>0</v>
      </c>
      <c r="AI127" s="62" t="n">
        <f aca="false">ModeloDatosModificados!AI127-ModeloDatosMinisterio!AI127</f>
        <v>0</v>
      </c>
      <c r="AJ127" s="62" t="n">
        <f aca="false">ModeloDatosModificados!AJ127-ModeloDatosMinisterio!AJ127</f>
        <v>0</v>
      </c>
      <c r="AK127" s="62" t="n">
        <f aca="false">ModeloDatosModificados!AK127-ModeloDatosMinisterio!AK127</f>
        <v>0</v>
      </c>
      <c r="AL127" s="62" t="n">
        <f aca="false">ModeloDatosModificados!AL127-ModeloDatosMinisterio!AL127</f>
        <v>0</v>
      </c>
      <c r="AM127" s="62" t="n">
        <f aca="false">ModeloDatosModificados!AM127-ModeloDatosMinisterio!AM127</f>
        <v>0</v>
      </c>
      <c r="AO127" s="54" t="n">
        <f aca="false">ModeloDatosModificados!AO127-ModeloDatosMinisterio!AO127</f>
        <v>0</v>
      </c>
      <c r="AP127" s="53" t="n">
        <f aca="false">ModeloDatosModificados!AP127-ModeloDatosMinisterio!AP127</f>
        <v>0</v>
      </c>
      <c r="AQ127" s="54" t="n">
        <f aca="false">ModeloDatosModificados!AQ127-ModeloDatosMinisterio!AQ127</f>
        <v>0</v>
      </c>
      <c r="AR127" s="53" t="n">
        <f aca="false">ModeloDatosModificados!AR127-ModeloDatosMinisterio!AR127</f>
        <v>0</v>
      </c>
      <c r="AS127" s="54" t="n">
        <f aca="false">ModeloDatosModificados!AS127-ModeloDatosMinisterio!AS127</f>
        <v>0</v>
      </c>
      <c r="AT127" s="53" t="n">
        <f aca="false">ModeloDatosModificados!AT127-ModeloDatosMinisterio!AT127</f>
        <v>0</v>
      </c>
      <c r="AU127" s="54" t="n">
        <f aca="false">ModeloDatosModificados!AU127-ModeloDatosMinisterio!AU127</f>
        <v>0</v>
      </c>
      <c r="AV127" s="53" t="n">
        <f aca="false">ModeloDatosModificados!AV127-ModeloDatosMinisterio!AV127</f>
        <v>0</v>
      </c>
      <c r="AW127" s="54" t="n">
        <f aca="false">ModeloDatosModificados!AW127-ModeloDatosMinisterio!AW127</f>
        <v>0</v>
      </c>
      <c r="AX127" s="53" t="n">
        <f aca="false">ModeloDatosModificados!AX127-ModeloDatosMinisterio!AX127</f>
        <v>0</v>
      </c>
    </row>
    <row r="128" customFormat="false" ht="13.8" hidden="false" customHeight="false" outlineLevel="0" collapsed="false">
      <c r="A128" s="60" t="s">
        <v>30</v>
      </c>
      <c r="B128" s="53" t="n">
        <f aca="false">ModeloDatosModificados!B128-ModeloDatosMinisterio!B128</f>
        <v>0</v>
      </c>
      <c r="C128" s="53" t="n">
        <f aca="false">ModeloDatosModificados!C128-ModeloDatosMinisterio!C128</f>
        <v>0</v>
      </c>
      <c r="D128" s="53" t="n">
        <f aca="false">ModeloDatosModificados!D128-ModeloDatosMinisterio!D128</f>
        <v>0</v>
      </c>
      <c r="E128" s="53" t="n">
        <f aca="false">ModeloDatosModificados!E128-ModeloDatosMinisterio!E128</f>
        <v>0</v>
      </c>
      <c r="F128" s="53" t="n">
        <f aca="false">ModeloDatosModificados!F128-ModeloDatosMinisterio!F128</f>
        <v>0</v>
      </c>
      <c r="G128" s="53" t="n">
        <f aca="false">ModeloDatosModificados!G128-ModeloDatosMinisterio!G128</f>
        <v>0</v>
      </c>
      <c r="H128" s="53" t="n">
        <f aca="false">ModeloDatosModificados!H128-ModeloDatosMinisterio!H128</f>
        <v>0</v>
      </c>
      <c r="I128" s="54" t="n">
        <f aca="false">ModeloDatosModificados!I128-ModeloDatosMinisterio!I128</f>
        <v>0</v>
      </c>
      <c r="J128" s="53" t="n">
        <f aca="false">ModeloDatosModificados!J128-ModeloDatosMinisterio!J128</f>
        <v>0</v>
      </c>
      <c r="K128" s="54" t="n">
        <f aca="false">ModeloDatosModificados!K128-ModeloDatosMinisterio!K128</f>
        <v>0</v>
      </c>
      <c r="L128" s="53" t="n">
        <f aca="false">ModeloDatosModificados!L128-ModeloDatosMinisterio!L128</f>
        <v>0</v>
      </c>
      <c r="M128" s="54" t="n">
        <f aca="false">ModeloDatosModificados!M128-ModeloDatosMinisterio!M128</f>
        <v>0</v>
      </c>
      <c r="N128" s="53" t="n">
        <f aca="false">ModeloDatosModificados!N128-ModeloDatosMinisterio!N128</f>
        <v>0</v>
      </c>
      <c r="O128" s="53" t="n">
        <f aca="false">ModeloDatosModificados!O128-ModeloDatosMinisterio!O128</f>
        <v>0</v>
      </c>
      <c r="P128" s="53" t="n">
        <f aca="false">ModeloDatosModificados!P128-ModeloDatosMinisterio!P128</f>
        <v>0</v>
      </c>
      <c r="Q128" s="53" t="n">
        <f aca="false">ModeloDatosModificados!Q128-ModeloDatosMinisterio!Q128</f>
        <v>0</v>
      </c>
      <c r="S128" s="53" t="n">
        <f aca="false">ModeloDatosModificados!S128-ModeloDatosMinisterio!S128</f>
        <v>0</v>
      </c>
      <c r="T128" s="53" t="n">
        <f aca="false">ModeloDatosModificados!T128-ModeloDatosMinisterio!T128</f>
        <v>0</v>
      </c>
      <c r="U128" s="53" t="n">
        <f aca="false">ModeloDatosModificados!U128-ModeloDatosMinisterio!U128</f>
        <v>0</v>
      </c>
      <c r="V128" s="53" t="n">
        <f aca="false">ModeloDatosModificados!V128-ModeloDatosMinisterio!V128</f>
        <v>0</v>
      </c>
      <c r="W128" s="53" t="n">
        <f aca="false">ModeloDatosModificados!W128-ModeloDatosMinisterio!W128</f>
        <v>0</v>
      </c>
      <c r="X128" s="53" t="n">
        <f aca="false">ModeloDatosModificados!X128-ModeloDatosMinisterio!X128</f>
        <v>0</v>
      </c>
      <c r="Y128" s="53" t="n">
        <f aca="false">ModeloDatosModificados!Y128-ModeloDatosMinisterio!Y128</f>
        <v>0</v>
      </c>
      <c r="Z128" s="53" t="n">
        <f aca="false">ModeloDatosModificados!Z128-ModeloDatosMinisterio!Z128</f>
        <v>0</v>
      </c>
      <c r="AC128" s="61" t="n">
        <f aca="false">ModeloDatosModificados!AC128-ModeloDatosMinisterio!AC128</f>
        <v>0</v>
      </c>
      <c r="AD128" s="62" t="n">
        <f aca="false">ModeloDatosModificados!AD128-ModeloDatosMinisterio!AD128</f>
        <v>0</v>
      </c>
      <c r="AE128" s="63" t="n">
        <f aca="false">ModeloDatosModificados!AE128-ModeloDatosMinisterio!AE128</f>
        <v>0</v>
      </c>
      <c r="AF128" s="62" t="n">
        <f aca="false">ModeloDatosModificados!AF128-ModeloDatosMinisterio!AF128</f>
        <v>0</v>
      </c>
      <c r="AG128" s="62" t="n">
        <f aca="false">ModeloDatosModificados!AG128-ModeloDatosMinisterio!AG128</f>
        <v>0</v>
      </c>
      <c r="AH128" s="62" t="n">
        <f aca="false">ModeloDatosModificados!AH128-ModeloDatosMinisterio!AH128</f>
        <v>0</v>
      </c>
      <c r="AI128" s="62" t="n">
        <f aca="false">ModeloDatosModificados!AI128-ModeloDatosMinisterio!AI128</f>
        <v>0</v>
      </c>
      <c r="AJ128" s="62" t="n">
        <f aca="false">ModeloDatosModificados!AJ128-ModeloDatosMinisterio!AJ128</f>
        <v>0</v>
      </c>
      <c r="AK128" s="62" t="n">
        <f aca="false">ModeloDatosModificados!AK128-ModeloDatosMinisterio!AK128</f>
        <v>0</v>
      </c>
      <c r="AL128" s="62" t="n">
        <f aca="false">ModeloDatosModificados!AL128-ModeloDatosMinisterio!AL128</f>
        <v>0</v>
      </c>
      <c r="AM128" s="62" t="n">
        <f aca="false">ModeloDatosModificados!AM128-ModeloDatosMinisterio!AM128</f>
        <v>0</v>
      </c>
      <c r="AO128" s="54" t="n">
        <f aca="false">ModeloDatosModificados!AO128-ModeloDatosMinisterio!AO128</f>
        <v>0</v>
      </c>
      <c r="AP128" s="53" t="n">
        <f aca="false">ModeloDatosModificados!AP128-ModeloDatosMinisterio!AP128</f>
        <v>0</v>
      </c>
      <c r="AQ128" s="54" t="n">
        <f aca="false">ModeloDatosModificados!AQ128-ModeloDatosMinisterio!AQ128</f>
        <v>0</v>
      </c>
      <c r="AR128" s="53" t="n">
        <f aca="false">ModeloDatosModificados!AR128-ModeloDatosMinisterio!AR128</f>
        <v>0</v>
      </c>
      <c r="AS128" s="54" t="n">
        <f aca="false">ModeloDatosModificados!AS128-ModeloDatosMinisterio!AS128</f>
        <v>0</v>
      </c>
      <c r="AT128" s="53" t="n">
        <f aca="false">ModeloDatosModificados!AT128-ModeloDatosMinisterio!AT128</f>
        <v>0</v>
      </c>
      <c r="AU128" s="54" t="n">
        <f aca="false">ModeloDatosModificados!AU128-ModeloDatosMinisterio!AU128</f>
        <v>0</v>
      </c>
      <c r="AV128" s="53" t="n">
        <f aca="false">ModeloDatosModificados!AV128-ModeloDatosMinisterio!AV128</f>
        <v>0</v>
      </c>
      <c r="AW128" s="54" t="n">
        <f aca="false">ModeloDatosModificados!AW128-ModeloDatosMinisterio!AW128</f>
        <v>0</v>
      </c>
      <c r="AX128" s="53" t="n">
        <f aca="false">ModeloDatosModificados!AX128-ModeloDatosMinisterio!AX128</f>
        <v>0</v>
      </c>
    </row>
    <row r="129" customFormat="false" ht="13.8" hidden="false" customHeight="false" outlineLevel="0" collapsed="false">
      <c r="A129" s="60" t="s">
        <v>31</v>
      </c>
      <c r="B129" s="53" t="n">
        <f aca="false">ModeloDatosModificados!B129-ModeloDatosMinisterio!B129</f>
        <v>0</v>
      </c>
      <c r="C129" s="53" t="n">
        <f aca="false">ModeloDatosModificados!C129-ModeloDatosMinisterio!C129</f>
        <v>0</v>
      </c>
      <c r="D129" s="53" t="n">
        <f aca="false">ModeloDatosModificados!D129-ModeloDatosMinisterio!D129</f>
        <v>0</v>
      </c>
      <c r="E129" s="53" t="n">
        <f aca="false">ModeloDatosModificados!E129-ModeloDatosMinisterio!E129</f>
        <v>0</v>
      </c>
      <c r="F129" s="53" t="n">
        <f aca="false">ModeloDatosModificados!F129-ModeloDatosMinisterio!F129</f>
        <v>0</v>
      </c>
      <c r="G129" s="53" t="n">
        <f aca="false">ModeloDatosModificados!G129-ModeloDatosMinisterio!G129</f>
        <v>0</v>
      </c>
      <c r="H129" s="53" t="n">
        <f aca="false">ModeloDatosModificados!H129-ModeloDatosMinisterio!H129</f>
        <v>0</v>
      </c>
      <c r="I129" s="54" t="n">
        <f aca="false">ModeloDatosModificados!I129-ModeloDatosMinisterio!I129</f>
        <v>0</v>
      </c>
      <c r="J129" s="53" t="n">
        <f aca="false">ModeloDatosModificados!J129-ModeloDatosMinisterio!J129</f>
        <v>0</v>
      </c>
      <c r="K129" s="54" t="n">
        <f aca="false">ModeloDatosModificados!K129-ModeloDatosMinisterio!K129</f>
        <v>0</v>
      </c>
      <c r="L129" s="53" t="n">
        <f aca="false">ModeloDatosModificados!L129-ModeloDatosMinisterio!L129</f>
        <v>0</v>
      </c>
      <c r="M129" s="54" t="n">
        <f aca="false">ModeloDatosModificados!M129-ModeloDatosMinisterio!M129</f>
        <v>0</v>
      </c>
      <c r="N129" s="53" t="n">
        <f aca="false">ModeloDatosModificados!N129-ModeloDatosMinisterio!N129</f>
        <v>0</v>
      </c>
      <c r="O129" s="53" t="n">
        <f aca="false">ModeloDatosModificados!O129-ModeloDatosMinisterio!O129</f>
        <v>0</v>
      </c>
      <c r="P129" s="53" t="n">
        <f aca="false">ModeloDatosModificados!P129-ModeloDatosMinisterio!P129</f>
        <v>0</v>
      </c>
      <c r="Q129" s="53" t="n">
        <f aca="false">ModeloDatosModificados!Q129-ModeloDatosMinisterio!Q129</f>
        <v>0</v>
      </c>
      <c r="S129" s="53" t="n">
        <f aca="false">ModeloDatosModificados!S129-ModeloDatosMinisterio!S129</f>
        <v>0</v>
      </c>
      <c r="T129" s="53" t="n">
        <f aca="false">ModeloDatosModificados!T129-ModeloDatosMinisterio!T129</f>
        <v>0</v>
      </c>
      <c r="U129" s="53" t="n">
        <f aca="false">ModeloDatosModificados!U129-ModeloDatosMinisterio!U129</f>
        <v>0</v>
      </c>
      <c r="V129" s="53" t="n">
        <f aca="false">ModeloDatosModificados!V129-ModeloDatosMinisterio!V129</f>
        <v>0</v>
      </c>
      <c r="W129" s="53" t="n">
        <f aca="false">ModeloDatosModificados!W129-ModeloDatosMinisterio!W129</f>
        <v>0</v>
      </c>
      <c r="X129" s="53" t="n">
        <f aca="false">ModeloDatosModificados!X129-ModeloDatosMinisterio!X129</f>
        <v>0</v>
      </c>
      <c r="Y129" s="53" t="n">
        <f aca="false">ModeloDatosModificados!Y129-ModeloDatosMinisterio!Y129</f>
        <v>0</v>
      </c>
      <c r="Z129" s="53" t="n">
        <f aca="false">ModeloDatosModificados!Z129-ModeloDatosMinisterio!Z129</f>
        <v>0</v>
      </c>
      <c r="AC129" s="61" t="n">
        <f aca="false">ModeloDatosModificados!AC129-ModeloDatosMinisterio!AC129</f>
        <v>0</v>
      </c>
      <c r="AD129" s="62" t="n">
        <f aca="false">ModeloDatosModificados!AD129-ModeloDatosMinisterio!AD129</f>
        <v>0</v>
      </c>
      <c r="AE129" s="63" t="n">
        <f aca="false">ModeloDatosModificados!AE129-ModeloDatosMinisterio!AE129</f>
        <v>0</v>
      </c>
      <c r="AF129" s="62" t="n">
        <f aca="false">ModeloDatosModificados!AF129-ModeloDatosMinisterio!AF129</f>
        <v>0</v>
      </c>
      <c r="AG129" s="62" t="n">
        <f aca="false">ModeloDatosModificados!AG129-ModeloDatosMinisterio!AG129</f>
        <v>0</v>
      </c>
      <c r="AH129" s="62" t="n">
        <f aca="false">ModeloDatosModificados!AH129-ModeloDatosMinisterio!AH129</f>
        <v>0</v>
      </c>
      <c r="AI129" s="62" t="n">
        <f aca="false">ModeloDatosModificados!AI129-ModeloDatosMinisterio!AI129</f>
        <v>0</v>
      </c>
      <c r="AJ129" s="62" t="n">
        <f aca="false">ModeloDatosModificados!AJ129-ModeloDatosMinisterio!AJ129</f>
        <v>0</v>
      </c>
      <c r="AK129" s="62" t="n">
        <f aca="false">ModeloDatosModificados!AK129-ModeloDatosMinisterio!AK129</f>
        <v>0</v>
      </c>
      <c r="AL129" s="62" t="n">
        <f aca="false">ModeloDatosModificados!AL129-ModeloDatosMinisterio!AL129</f>
        <v>0</v>
      </c>
      <c r="AM129" s="62" t="n">
        <f aca="false">ModeloDatosModificados!AM129-ModeloDatosMinisterio!AM129</f>
        <v>0</v>
      </c>
      <c r="AO129" s="54" t="n">
        <f aca="false">ModeloDatosModificados!AO129-ModeloDatosMinisterio!AO129</f>
        <v>0</v>
      </c>
      <c r="AP129" s="53" t="n">
        <f aca="false">ModeloDatosModificados!AP129-ModeloDatosMinisterio!AP129</f>
        <v>0</v>
      </c>
      <c r="AQ129" s="54" t="n">
        <f aca="false">ModeloDatosModificados!AQ129-ModeloDatosMinisterio!AQ129</f>
        <v>0</v>
      </c>
      <c r="AR129" s="53" t="n">
        <f aca="false">ModeloDatosModificados!AR129-ModeloDatosMinisterio!AR129</f>
        <v>0</v>
      </c>
      <c r="AS129" s="54" t="n">
        <f aca="false">ModeloDatosModificados!AS129-ModeloDatosMinisterio!AS129</f>
        <v>0</v>
      </c>
      <c r="AT129" s="53" t="n">
        <f aca="false">ModeloDatosModificados!AT129-ModeloDatosMinisterio!AT129</f>
        <v>0</v>
      </c>
      <c r="AU129" s="54" t="n">
        <f aca="false">ModeloDatosModificados!AU129-ModeloDatosMinisterio!AU129</f>
        <v>0</v>
      </c>
      <c r="AV129" s="53" t="n">
        <f aca="false">ModeloDatosModificados!AV129-ModeloDatosMinisterio!AV129</f>
        <v>0</v>
      </c>
      <c r="AW129" s="54" t="n">
        <f aca="false">ModeloDatosModificados!AW129-ModeloDatosMinisterio!AW129</f>
        <v>0</v>
      </c>
      <c r="AX129" s="53" t="n">
        <f aca="false">ModeloDatosModificados!AX129-ModeloDatosMinisterio!AX129</f>
        <v>0</v>
      </c>
    </row>
    <row r="130" customFormat="false" ht="13.8" hidden="false" customHeight="false" outlineLevel="0" collapsed="false">
      <c r="A130" s="60" t="s">
        <v>32</v>
      </c>
      <c r="B130" s="53" t="n">
        <f aca="false">ModeloDatosModificados!B130-ModeloDatosMinisterio!B130</f>
        <v>0</v>
      </c>
      <c r="C130" s="53" t="n">
        <f aca="false">ModeloDatosModificados!C130-ModeloDatosMinisterio!C130</f>
        <v>0</v>
      </c>
      <c r="D130" s="53" t="n">
        <f aca="false">ModeloDatosModificados!D130-ModeloDatosMinisterio!D130</f>
        <v>0</v>
      </c>
      <c r="E130" s="53" t="n">
        <f aca="false">ModeloDatosModificados!E130-ModeloDatosMinisterio!E130</f>
        <v>0</v>
      </c>
      <c r="F130" s="53" t="n">
        <f aca="false">ModeloDatosModificados!F130-ModeloDatosMinisterio!F130</f>
        <v>0</v>
      </c>
      <c r="G130" s="53" t="n">
        <f aca="false">ModeloDatosModificados!G130-ModeloDatosMinisterio!G130</f>
        <v>0</v>
      </c>
      <c r="H130" s="53" t="n">
        <f aca="false">ModeloDatosModificados!H130-ModeloDatosMinisterio!H130</f>
        <v>0</v>
      </c>
      <c r="I130" s="54" t="n">
        <f aca="false">ModeloDatosModificados!I130-ModeloDatosMinisterio!I130</f>
        <v>0</v>
      </c>
      <c r="J130" s="53" t="n">
        <f aca="false">ModeloDatosModificados!J130-ModeloDatosMinisterio!J130</f>
        <v>0</v>
      </c>
      <c r="K130" s="54" t="n">
        <f aca="false">ModeloDatosModificados!K130-ModeloDatosMinisterio!K130</f>
        <v>0</v>
      </c>
      <c r="L130" s="53" t="n">
        <f aca="false">ModeloDatosModificados!L130-ModeloDatosMinisterio!L130</f>
        <v>0</v>
      </c>
      <c r="M130" s="54" t="n">
        <f aca="false">ModeloDatosModificados!M130-ModeloDatosMinisterio!M130</f>
        <v>0</v>
      </c>
      <c r="N130" s="53" t="n">
        <f aca="false">ModeloDatosModificados!N130-ModeloDatosMinisterio!N130</f>
        <v>0</v>
      </c>
      <c r="O130" s="53" t="n">
        <f aca="false">ModeloDatosModificados!O130-ModeloDatosMinisterio!O130</f>
        <v>0</v>
      </c>
      <c r="P130" s="53" t="n">
        <f aca="false">ModeloDatosModificados!P130-ModeloDatosMinisterio!P130</f>
        <v>0</v>
      </c>
      <c r="Q130" s="53" t="n">
        <f aca="false">ModeloDatosModificados!Q130-ModeloDatosMinisterio!Q130</f>
        <v>0</v>
      </c>
      <c r="S130" s="53" t="n">
        <f aca="false">ModeloDatosModificados!S130-ModeloDatosMinisterio!S130</f>
        <v>0</v>
      </c>
      <c r="T130" s="53" t="n">
        <f aca="false">ModeloDatosModificados!T130-ModeloDatosMinisterio!T130</f>
        <v>0</v>
      </c>
      <c r="U130" s="53" t="n">
        <f aca="false">ModeloDatosModificados!U130-ModeloDatosMinisterio!U130</f>
        <v>0</v>
      </c>
      <c r="V130" s="53" t="n">
        <f aca="false">ModeloDatosModificados!V130-ModeloDatosMinisterio!V130</f>
        <v>0</v>
      </c>
      <c r="W130" s="53" t="n">
        <f aca="false">ModeloDatosModificados!W130-ModeloDatosMinisterio!W130</f>
        <v>0</v>
      </c>
      <c r="X130" s="53" t="n">
        <f aca="false">ModeloDatosModificados!X130-ModeloDatosMinisterio!X130</f>
        <v>0</v>
      </c>
      <c r="Y130" s="53" t="n">
        <f aca="false">ModeloDatosModificados!Y130-ModeloDatosMinisterio!Y130</f>
        <v>0</v>
      </c>
      <c r="Z130" s="53" t="n">
        <f aca="false">ModeloDatosModificados!Z130-ModeloDatosMinisterio!Z130</f>
        <v>0</v>
      </c>
      <c r="AC130" s="61" t="n">
        <f aca="false">ModeloDatosModificados!AC130-ModeloDatosMinisterio!AC130</f>
        <v>0</v>
      </c>
      <c r="AD130" s="62" t="n">
        <f aca="false">ModeloDatosModificados!AD130-ModeloDatosMinisterio!AD130</f>
        <v>0</v>
      </c>
      <c r="AE130" s="63" t="n">
        <f aca="false">ModeloDatosModificados!AE130-ModeloDatosMinisterio!AE130</f>
        <v>0</v>
      </c>
      <c r="AF130" s="62" t="n">
        <f aca="false">ModeloDatosModificados!AF130-ModeloDatosMinisterio!AF130</f>
        <v>0</v>
      </c>
      <c r="AG130" s="62" t="n">
        <f aca="false">ModeloDatosModificados!AG130-ModeloDatosMinisterio!AG130</f>
        <v>0</v>
      </c>
      <c r="AH130" s="62" t="n">
        <f aca="false">ModeloDatosModificados!AH130-ModeloDatosMinisterio!AH130</f>
        <v>0</v>
      </c>
      <c r="AI130" s="62" t="n">
        <f aca="false">ModeloDatosModificados!AI130-ModeloDatosMinisterio!AI130</f>
        <v>0</v>
      </c>
      <c r="AJ130" s="62" t="n">
        <f aca="false">ModeloDatosModificados!AJ130-ModeloDatosMinisterio!AJ130</f>
        <v>0</v>
      </c>
      <c r="AK130" s="62" t="n">
        <f aca="false">ModeloDatosModificados!AK130-ModeloDatosMinisterio!AK130</f>
        <v>0</v>
      </c>
      <c r="AL130" s="62" t="n">
        <f aca="false">ModeloDatosModificados!AL130-ModeloDatosMinisterio!AL130</f>
        <v>0</v>
      </c>
      <c r="AM130" s="62" t="n">
        <f aca="false">ModeloDatosModificados!AM130-ModeloDatosMinisterio!AM130</f>
        <v>0</v>
      </c>
      <c r="AO130" s="54" t="n">
        <f aca="false">ModeloDatosModificados!AO130-ModeloDatosMinisterio!AO130</f>
        <v>0</v>
      </c>
      <c r="AP130" s="53" t="n">
        <f aca="false">ModeloDatosModificados!AP130-ModeloDatosMinisterio!AP130</f>
        <v>0</v>
      </c>
      <c r="AQ130" s="54" t="n">
        <f aca="false">ModeloDatosModificados!AQ130-ModeloDatosMinisterio!AQ130</f>
        <v>0</v>
      </c>
      <c r="AR130" s="53" t="n">
        <f aca="false">ModeloDatosModificados!AR130-ModeloDatosMinisterio!AR130</f>
        <v>0</v>
      </c>
      <c r="AS130" s="54" t="n">
        <f aca="false">ModeloDatosModificados!AS130-ModeloDatosMinisterio!AS130</f>
        <v>0</v>
      </c>
      <c r="AT130" s="53" t="n">
        <f aca="false">ModeloDatosModificados!AT130-ModeloDatosMinisterio!AT130</f>
        <v>0</v>
      </c>
      <c r="AU130" s="54" t="n">
        <f aca="false">ModeloDatosModificados!AU130-ModeloDatosMinisterio!AU130</f>
        <v>0</v>
      </c>
      <c r="AV130" s="53" t="n">
        <f aca="false">ModeloDatosModificados!AV130-ModeloDatosMinisterio!AV130</f>
        <v>0</v>
      </c>
      <c r="AW130" s="54" t="n">
        <f aca="false">ModeloDatosModificados!AW130-ModeloDatosMinisterio!AW130</f>
        <v>0</v>
      </c>
      <c r="AX130" s="53" t="n">
        <f aca="false">ModeloDatosModificados!AX130-ModeloDatosMinisterio!AX130</f>
        <v>0</v>
      </c>
    </row>
    <row r="131" customFormat="false" ht="13.8" hidden="false" customHeight="false" outlineLevel="0" collapsed="false">
      <c r="A131" s="60" t="s">
        <v>33</v>
      </c>
      <c r="B131" s="53" t="n">
        <f aca="false">ModeloDatosModificados!B131-ModeloDatosMinisterio!B131</f>
        <v>0</v>
      </c>
      <c r="C131" s="53" t="n">
        <f aca="false">ModeloDatosModificados!C131-ModeloDatosMinisterio!C131</f>
        <v>0</v>
      </c>
      <c r="D131" s="53" t="n">
        <f aca="false">ModeloDatosModificados!D131-ModeloDatosMinisterio!D131</f>
        <v>0</v>
      </c>
      <c r="E131" s="53" t="n">
        <f aca="false">ModeloDatosModificados!E131-ModeloDatosMinisterio!E131</f>
        <v>0</v>
      </c>
      <c r="F131" s="53" t="n">
        <f aca="false">ModeloDatosModificados!F131-ModeloDatosMinisterio!F131</f>
        <v>0</v>
      </c>
      <c r="G131" s="53" t="n">
        <f aca="false">ModeloDatosModificados!G131-ModeloDatosMinisterio!G131</f>
        <v>0</v>
      </c>
      <c r="H131" s="53" t="n">
        <f aca="false">ModeloDatosModificados!H131-ModeloDatosMinisterio!H131</f>
        <v>0</v>
      </c>
      <c r="I131" s="54" t="n">
        <f aca="false">ModeloDatosModificados!I131-ModeloDatosMinisterio!I131</f>
        <v>0</v>
      </c>
      <c r="J131" s="53" t="n">
        <f aca="false">ModeloDatosModificados!J131-ModeloDatosMinisterio!J131</f>
        <v>0</v>
      </c>
      <c r="K131" s="54" t="n">
        <f aca="false">ModeloDatosModificados!K131-ModeloDatosMinisterio!K131</f>
        <v>0</v>
      </c>
      <c r="L131" s="53" t="n">
        <f aca="false">ModeloDatosModificados!L131-ModeloDatosMinisterio!L131</f>
        <v>0</v>
      </c>
      <c r="M131" s="54" t="n">
        <f aca="false">ModeloDatosModificados!M131-ModeloDatosMinisterio!M131</f>
        <v>0</v>
      </c>
      <c r="N131" s="53" t="n">
        <f aca="false">ModeloDatosModificados!N131-ModeloDatosMinisterio!N131</f>
        <v>0</v>
      </c>
      <c r="O131" s="53" t="n">
        <f aca="false">ModeloDatosModificados!O131-ModeloDatosMinisterio!O131</f>
        <v>0</v>
      </c>
      <c r="P131" s="53" t="n">
        <f aca="false">ModeloDatosModificados!P131-ModeloDatosMinisterio!P131</f>
        <v>0</v>
      </c>
      <c r="Q131" s="53" t="n">
        <f aca="false">ModeloDatosModificados!Q131-ModeloDatosMinisterio!Q131</f>
        <v>0</v>
      </c>
      <c r="S131" s="53" t="n">
        <f aca="false">ModeloDatosModificados!S131-ModeloDatosMinisterio!S131</f>
        <v>0</v>
      </c>
      <c r="T131" s="53" t="n">
        <f aca="false">ModeloDatosModificados!T131-ModeloDatosMinisterio!T131</f>
        <v>0</v>
      </c>
      <c r="U131" s="53" t="n">
        <f aca="false">ModeloDatosModificados!U131-ModeloDatosMinisterio!U131</f>
        <v>0</v>
      </c>
      <c r="V131" s="53" t="n">
        <f aca="false">ModeloDatosModificados!V131-ModeloDatosMinisterio!V131</f>
        <v>0</v>
      </c>
      <c r="W131" s="53" t="n">
        <f aca="false">ModeloDatosModificados!W131-ModeloDatosMinisterio!W131</f>
        <v>0</v>
      </c>
      <c r="X131" s="53" t="n">
        <f aca="false">ModeloDatosModificados!X131-ModeloDatosMinisterio!X131</f>
        <v>0</v>
      </c>
      <c r="Y131" s="53" t="n">
        <f aca="false">ModeloDatosModificados!Y131-ModeloDatosMinisterio!Y131</f>
        <v>0</v>
      </c>
      <c r="Z131" s="53" t="n">
        <f aca="false">ModeloDatosModificados!Z131-ModeloDatosMinisterio!Z131</f>
        <v>0</v>
      </c>
      <c r="AC131" s="61" t="n">
        <f aca="false">ModeloDatosModificados!AC131-ModeloDatosMinisterio!AC131</f>
        <v>0</v>
      </c>
      <c r="AD131" s="62" t="n">
        <f aca="false">ModeloDatosModificados!AD131-ModeloDatosMinisterio!AD131</f>
        <v>0</v>
      </c>
      <c r="AE131" s="63" t="n">
        <f aca="false">ModeloDatosModificados!AE131-ModeloDatosMinisterio!AE131</f>
        <v>0</v>
      </c>
      <c r="AF131" s="62" t="n">
        <f aca="false">ModeloDatosModificados!AF131-ModeloDatosMinisterio!AF131</f>
        <v>0</v>
      </c>
      <c r="AG131" s="62" t="n">
        <f aca="false">ModeloDatosModificados!AG131-ModeloDatosMinisterio!AG131</f>
        <v>0</v>
      </c>
      <c r="AH131" s="62" t="n">
        <f aca="false">ModeloDatosModificados!AH131-ModeloDatosMinisterio!AH131</f>
        <v>0</v>
      </c>
      <c r="AI131" s="62" t="n">
        <f aca="false">ModeloDatosModificados!AI131-ModeloDatosMinisterio!AI131</f>
        <v>0</v>
      </c>
      <c r="AJ131" s="62" t="n">
        <f aca="false">ModeloDatosModificados!AJ131-ModeloDatosMinisterio!AJ131</f>
        <v>0</v>
      </c>
      <c r="AK131" s="62" t="n">
        <f aca="false">ModeloDatosModificados!AK131-ModeloDatosMinisterio!AK131</f>
        <v>0</v>
      </c>
      <c r="AL131" s="62" t="n">
        <f aca="false">ModeloDatosModificados!AL131-ModeloDatosMinisterio!AL131</f>
        <v>0</v>
      </c>
      <c r="AM131" s="62" t="n">
        <f aca="false">ModeloDatosModificados!AM131-ModeloDatosMinisterio!AM131</f>
        <v>0</v>
      </c>
      <c r="AO131" s="54" t="n">
        <f aca="false">ModeloDatosModificados!AO131-ModeloDatosMinisterio!AO131</f>
        <v>0</v>
      </c>
      <c r="AP131" s="53" t="n">
        <f aca="false">ModeloDatosModificados!AP131-ModeloDatosMinisterio!AP131</f>
        <v>0</v>
      </c>
      <c r="AQ131" s="54" t="n">
        <f aca="false">ModeloDatosModificados!AQ131-ModeloDatosMinisterio!AQ131</f>
        <v>0</v>
      </c>
      <c r="AR131" s="53" t="n">
        <f aca="false">ModeloDatosModificados!AR131-ModeloDatosMinisterio!AR131</f>
        <v>0</v>
      </c>
      <c r="AS131" s="54" t="n">
        <f aca="false">ModeloDatosModificados!AS131-ModeloDatosMinisterio!AS131</f>
        <v>0</v>
      </c>
      <c r="AT131" s="53" t="n">
        <f aca="false">ModeloDatosModificados!AT131-ModeloDatosMinisterio!AT131</f>
        <v>0</v>
      </c>
      <c r="AU131" s="54" t="n">
        <f aca="false">ModeloDatosModificados!AU131-ModeloDatosMinisterio!AU131</f>
        <v>0</v>
      </c>
      <c r="AV131" s="53" t="n">
        <f aca="false">ModeloDatosModificados!AV131-ModeloDatosMinisterio!AV131</f>
        <v>0</v>
      </c>
      <c r="AW131" s="54" t="n">
        <f aca="false">ModeloDatosModificados!AW131-ModeloDatosMinisterio!AW131</f>
        <v>0</v>
      </c>
      <c r="AX131" s="53" t="n">
        <f aca="false">ModeloDatosModificados!AX131-ModeloDatosMinisterio!AX131</f>
        <v>0</v>
      </c>
    </row>
    <row r="132" customFormat="false" ht="13.8" hidden="false" customHeight="false" outlineLevel="0" collapsed="false">
      <c r="A132" s="60" t="s">
        <v>34</v>
      </c>
      <c r="B132" s="53" t="n">
        <f aca="false">ModeloDatosModificados!B132-ModeloDatosMinisterio!B132</f>
        <v>0</v>
      </c>
      <c r="C132" s="53" t="n">
        <f aca="false">ModeloDatosModificados!C132-ModeloDatosMinisterio!C132</f>
        <v>0</v>
      </c>
      <c r="D132" s="53" t="n">
        <f aca="false">ModeloDatosModificados!D132-ModeloDatosMinisterio!D132</f>
        <v>0</v>
      </c>
      <c r="E132" s="53" t="n">
        <f aca="false">ModeloDatosModificados!E132-ModeloDatosMinisterio!E132</f>
        <v>0</v>
      </c>
      <c r="F132" s="53" t="n">
        <f aca="false">ModeloDatosModificados!F132-ModeloDatosMinisterio!F132</f>
        <v>0</v>
      </c>
      <c r="G132" s="53" t="n">
        <f aca="false">ModeloDatosModificados!G132-ModeloDatosMinisterio!G132</f>
        <v>0</v>
      </c>
      <c r="H132" s="53" t="n">
        <f aca="false">ModeloDatosModificados!H132-ModeloDatosMinisterio!H132</f>
        <v>0</v>
      </c>
      <c r="I132" s="54" t="n">
        <f aca="false">ModeloDatosModificados!I132-ModeloDatosMinisterio!I132</f>
        <v>0</v>
      </c>
      <c r="J132" s="53" t="n">
        <f aca="false">ModeloDatosModificados!J132-ModeloDatosMinisterio!J132</f>
        <v>0</v>
      </c>
      <c r="K132" s="54" t="n">
        <f aca="false">ModeloDatosModificados!K132-ModeloDatosMinisterio!K132</f>
        <v>0</v>
      </c>
      <c r="L132" s="53" t="n">
        <f aca="false">ModeloDatosModificados!L132-ModeloDatosMinisterio!L132</f>
        <v>0</v>
      </c>
      <c r="M132" s="54" t="n">
        <f aca="false">ModeloDatosModificados!M132-ModeloDatosMinisterio!M132</f>
        <v>0</v>
      </c>
      <c r="N132" s="53" t="n">
        <f aca="false">ModeloDatosModificados!N132-ModeloDatosMinisterio!N132</f>
        <v>0</v>
      </c>
      <c r="O132" s="53" t="n">
        <f aca="false">ModeloDatosModificados!O132-ModeloDatosMinisterio!O132</f>
        <v>0</v>
      </c>
      <c r="P132" s="53" t="n">
        <f aca="false">ModeloDatosModificados!P132-ModeloDatosMinisterio!P132</f>
        <v>0</v>
      </c>
      <c r="Q132" s="53" t="n">
        <f aca="false">ModeloDatosModificados!Q132-ModeloDatosMinisterio!Q132</f>
        <v>0</v>
      </c>
      <c r="S132" s="53" t="n">
        <f aca="false">ModeloDatosModificados!S132-ModeloDatosMinisterio!S132</f>
        <v>0</v>
      </c>
      <c r="T132" s="53" t="n">
        <f aca="false">ModeloDatosModificados!T132-ModeloDatosMinisterio!T132</f>
        <v>0</v>
      </c>
      <c r="U132" s="53" t="n">
        <f aca="false">ModeloDatosModificados!U132-ModeloDatosMinisterio!U132</f>
        <v>0</v>
      </c>
      <c r="V132" s="53" t="n">
        <f aca="false">ModeloDatosModificados!V132-ModeloDatosMinisterio!V132</f>
        <v>0</v>
      </c>
      <c r="W132" s="53" t="n">
        <f aca="false">ModeloDatosModificados!W132-ModeloDatosMinisterio!W132</f>
        <v>0</v>
      </c>
      <c r="X132" s="53" t="n">
        <f aca="false">ModeloDatosModificados!X132-ModeloDatosMinisterio!X132</f>
        <v>0</v>
      </c>
      <c r="Y132" s="53" t="n">
        <f aca="false">ModeloDatosModificados!Y132-ModeloDatosMinisterio!Y132</f>
        <v>0</v>
      </c>
      <c r="Z132" s="53" t="n">
        <f aca="false">ModeloDatosModificados!Z132-ModeloDatosMinisterio!Z132</f>
        <v>0</v>
      </c>
      <c r="AC132" s="61" t="n">
        <f aca="false">ModeloDatosModificados!AC132-ModeloDatosMinisterio!AC132</f>
        <v>0</v>
      </c>
      <c r="AD132" s="62" t="n">
        <f aca="false">ModeloDatosModificados!AD132-ModeloDatosMinisterio!AD132</f>
        <v>0</v>
      </c>
      <c r="AE132" s="63" t="n">
        <f aca="false">ModeloDatosModificados!AE132-ModeloDatosMinisterio!AE132</f>
        <v>0</v>
      </c>
      <c r="AF132" s="62" t="n">
        <f aca="false">ModeloDatosModificados!AF132-ModeloDatosMinisterio!AF132</f>
        <v>0</v>
      </c>
      <c r="AG132" s="62" t="n">
        <f aca="false">ModeloDatosModificados!AG132-ModeloDatosMinisterio!AG132</f>
        <v>0</v>
      </c>
      <c r="AH132" s="62" t="n">
        <f aca="false">ModeloDatosModificados!AH132-ModeloDatosMinisterio!AH132</f>
        <v>0</v>
      </c>
      <c r="AI132" s="62" t="n">
        <f aca="false">ModeloDatosModificados!AI132-ModeloDatosMinisterio!AI132</f>
        <v>0</v>
      </c>
      <c r="AJ132" s="62" t="n">
        <f aca="false">ModeloDatosModificados!AJ132-ModeloDatosMinisterio!AJ132</f>
        <v>0</v>
      </c>
      <c r="AK132" s="62" t="n">
        <f aca="false">ModeloDatosModificados!AK132-ModeloDatosMinisterio!AK132</f>
        <v>0</v>
      </c>
      <c r="AL132" s="62" t="n">
        <f aca="false">ModeloDatosModificados!AL132-ModeloDatosMinisterio!AL132</f>
        <v>0</v>
      </c>
      <c r="AM132" s="62" t="n">
        <f aca="false">ModeloDatosModificados!AM132-ModeloDatosMinisterio!AM132</f>
        <v>0</v>
      </c>
      <c r="AO132" s="54" t="n">
        <f aca="false">ModeloDatosModificados!AO132-ModeloDatosMinisterio!AO132</f>
        <v>0</v>
      </c>
      <c r="AP132" s="53" t="n">
        <f aca="false">ModeloDatosModificados!AP132-ModeloDatosMinisterio!AP132</f>
        <v>0</v>
      </c>
      <c r="AQ132" s="54" t="n">
        <f aca="false">ModeloDatosModificados!AQ132-ModeloDatosMinisterio!AQ132</f>
        <v>0</v>
      </c>
      <c r="AR132" s="53" t="n">
        <f aca="false">ModeloDatosModificados!AR132-ModeloDatosMinisterio!AR132</f>
        <v>0</v>
      </c>
      <c r="AS132" s="54" t="n">
        <f aca="false">ModeloDatosModificados!AS132-ModeloDatosMinisterio!AS132</f>
        <v>0</v>
      </c>
      <c r="AT132" s="53" t="n">
        <f aca="false">ModeloDatosModificados!AT132-ModeloDatosMinisterio!AT132</f>
        <v>0</v>
      </c>
      <c r="AU132" s="54" t="n">
        <f aca="false">ModeloDatosModificados!AU132-ModeloDatosMinisterio!AU132</f>
        <v>0</v>
      </c>
      <c r="AV132" s="53" t="n">
        <f aca="false">ModeloDatosModificados!AV132-ModeloDatosMinisterio!AV132</f>
        <v>0</v>
      </c>
      <c r="AW132" s="54" t="n">
        <f aca="false">ModeloDatosModificados!AW132-ModeloDatosMinisterio!AW132</f>
        <v>0</v>
      </c>
      <c r="AX132" s="53" t="n">
        <f aca="false">ModeloDatosModificados!AX132-ModeloDatosMinisterio!AX132</f>
        <v>0</v>
      </c>
    </row>
    <row r="133" customFormat="false" ht="13.8" hidden="false" customHeight="false" outlineLevel="0" collapsed="false">
      <c r="A133" s="60" t="s">
        <v>35</v>
      </c>
      <c r="B133" s="53" t="n">
        <f aca="false">ModeloDatosModificados!B133-ModeloDatosMinisterio!B133</f>
        <v>0</v>
      </c>
      <c r="C133" s="53" t="n">
        <f aca="false">ModeloDatosModificados!C133-ModeloDatosMinisterio!C133</f>
        <v>0</v>
      </c>
      <c r="D133" s="53" t="n">
        <f aca="false">ModeloDatosModificados!D133-ModeloDatosMinisterio!D133</f>
        <v>0</v>
      </c>
      <c r="E133" s="53" t="n">
        <f aca="false">ModeloDatosModificados!E133-ModeloDatosMinisterio!E133</f>
        <v>0</v>
      </c>
      <c r="F133" s="53" t="n">
        <f aca="false">ModeloDatosModificados!F133-ModeloDatosMinisterio!F133</f>
        <v>0</v>
      </c>
      <c r="G133" s="53" t="n">
        <f aca="false">ModeloDatosModificados!G133-ModeloDatosMinisterio!G133</f>
        <v>0</v>
      </c>
      <c r="H133" s="53" t="n">
        <f aca="false">ModeloDatosModificados!H133-ModeloDatosMinisterio!H133</f>
        <v>0</v>
      </c>
      <c r="I133" s="54" t="n">
        <f aca="false">ModeloDatosModificados!I133-ModeloDatosMinisterio!I133</f>
        <v>0</v>
      </c>
      <c r="J133" s="53" t="n">
        <f aca="false">ModeloDatosModificados!J133-ModeloDatosMinisterio!J133</f>
        <v>0</v>
      </c>
      <c r="K133" s="54" t="n">
        <f aca="false">ModeloDatosModificados!K133-ModeloDatosMinisterio!K133</f>
        <v>0</v>
      </c>
      <c r="L133" s="53" t="n">
        <f aca="false">ModeloDatosModificados!L133-ModeloDatosMinisterio!L133</f>
        <v>0</v>
      </c>
      <c r="M133" s="54" t="n">
        <f aca="false">ModeloDatosModificados!M133-ModeloDatosMinisterio!M133</f>
        <v>0</v>
      </c>
      <c r="N133" s="53" t="n">
        <f aca="false">ModeloDatosModificados!N133-ModeloDatosMinisterio!N133</f>
        <v>0</v>
      </c>
      <c r="O133" s="53" t="n">
        <f aca="false">ModeloDatosModificados!O133-ModeloDatosMinisterio!O133</f>
        <v>0</v>
      </c>
      <c r="P133" s="53" t="n">
        <f aca="false">ModeloDatosModificados!P133-ModeloDatosMinisterio!P133</f>
        <v>0</v>
      </c>
      <c r="Q133" s="53" t="n">
        <f aca="false">ModeloDatosModificados!Q133-ModeloDatosMinisterio!Q133</f>
        <v>0</v>
      </c>
      <c r="S133" s="53" t="n">
        <f aca="false">ModeloDatosModificados!S133-ModeloDatosMinisterio!S133</f>
        <v>0</v>
      </c>
      <c r="T133" s="53" t="n">
        <f aca="false">ModeloDatosModificados!T133-ModeloDatosMinisterio!T133</f>
        <v>0</v>
      </c>
      <c r="U133" s="53" t="n">
        <f aca="false">ModeloDatosModificados!U133-ModeloDatosMinisterio!U133</f>
        <v>0</v>
      </c>
      <c r="V133" s="53" t="n">
        <f aca="false">ModeloDatosModificados!V133-ModeloDatosMinisterio!V133</f>
        <v>0</v>
      </c>
      <c r="W133" s="53" t="n">
        <f aca="false">ModeloDatosModificados!W133-ModeloDatosMinisterio!W133</f>
        <v>0</v>
      </c>
      <c r="X133" s="53" t="n">
        <f aca="false">ModeloDatosModificados!X133-ModeloDatosMinisterio!X133</f>
        <v>0</v>
      </c>
      <c r="Y133" s="53" t="n">
        <f aca="false">ModeloDatosModificados!Y133-ModeloDatosMinisterio!Y133</f>
        <v>0</v>
      </c>
      <c r="Z133" s="53" t="n">
        <f aca="false">ModeloDatosModificados!Z133-ModeloDatosMinisterio!Z133</f>
        <v>0</v>
      </c>
      <c r="AC133" s="61" t="n">
        <f aca="false">ModeloDatosModificados!AC133-ModeloDatosMinisterio!AC133</f>
        <v>0</v>
      </c>
      <c r="AD133" s="62" t="n">
        <f aca="false">ModeloDatosModificados!AD133-ModeloDatosMinisterio!AD133</f>
        <v>0</v>
      </c>
      <c r="AE133" s="63" t="n">
        <f aca="false">ModeloDatosModificados!AE133-ModeloDatosMinisterio!AE133</f>
        <v>0</v>
      </c>
      <c r="AF133" s="62" t="n">
        <f aca="false">ModeloDatosModificados!AF133-ModeloDatosMinisterio!AF133</f>
        <v>0</v>
      </c>
      <c r="AG133" s="62" t="n">
        <f aca="false">ModeloDatosModificados!AG133-ModeloDatosMinisterio!AG133</f>
        <v>0</v>
      </c>
      <c r="AH133" s="62" t="n">
        <f aca="false">ModeloDatosModificados!AH133-ModeloDatosMinisterio!AH133</f>
        <v>0</v>
      </c>
      <c r="AI133" s="62" t="n">
        <f aca="false">ModeloDatosModificados!AI133-ModeloDatosMinisterio!AI133</f>
        <v>0</v>
      </c>
      <c r="AJ133" s="62" t="n">
        <f aca="false">ModeloDatosModificados!AJ133-ModeloDatosMinisterio!AJ133</f>
        <v>0</v>
      </c>
      <c r="AK133" s="62" t="n">
        <f aca="false">ModeloDatosModificados!AK133-ModeloDatosMinisterio!AK133</f>
        <v>0</v>
      </c>
      <c r="AL133" s="62" t="n">
        <f aca="false">ModeloDatosModificados!AL133-ModeloDatosMinisterio!AL133</f>
        <v>0</v>
      </c>
      <c r="AM133" s="62" t="n">
        <f aca="false">ModeloDatosModificados!AM133-ModeloDatosMinisterio!AM133</f>
        <v>0</v>
      </c>
      <c r="AO133" s="54" t="n">
        <f aca="false">ModeloDatosModificados!AO133-ModeloDatosMinisterio!AO133</f>
        <v>0</v>
      </c>
      <c r="AP133" s="53" t="n">
        <f aca="false">ModeloDatosModificados!AP133-ModeloDatosMinisterio!AP133</f>
        <v>0</v>
      </c>
      <c r="AQ133" s="54" t="n">
        <f aca="false">ModeloDatosModificados!AQ133-ModeloDatosMinisterio!AQ133</f>
        <v>0</v>
      </c>
      <c r="AR133" s="53" t="n">
        <f aca="false">ModeloDatosModificados!AR133-ModeloDatosMinisterio!AR133</f>
        <v>0</v>
      </c>
      <c r="AS133" s="54" t="n">
        <f aca="false">ModeloDatosModificados!AS133-ModeloDatosMinisterio!AS133</f>
        <v>0</v>
      </c>
      <c r="AT133" s="53" t="n">
        <f aca="false">ModeloDatosModificados!AT133-ModeloDatosMinisterio!AT133</f>
        <v>0</v>
      </c>
      <c r="AU133" s="54" t="n">
        <f aca="false">ModeloDatosModificados!AU133-ModeloDatosMinisterio!AU133</f>
        <v>0</v>
      </c>
      <c r="AV133" s="53" t="n">
        <f aca="false">ModeloDatosModificados!AV133-ModeloDatosMinisterio!AV133</f>
        <v>0</v>
      </c>
      <c r="AW133" s="54" t="n">
        <f aca="false">ModeloDatosModificados!AW133-ModeloDatosMinisterio!AW133</f>
        <v>0</v>
      </c>
      <c r="AX133" s="53" t="n">
        <f aca="false">ModeloDatosModificados!AX133-ModeloDatosMinisterio!AX133</f>
        <v>0</v>
      </c>
    </row>
    <row r="134" customFormat="false" ht="13.8" hidden="false" customHeight="false" outlineLevel="0" collapsed="false">
      <c r="A134" s="60" t="s">
        <v>36</v>
      </c>
      <c r="B134" s="53" t="n">
        <f aca="false">ModeloDatosModificados!B134-ModeloDatosMinisterio!B134</f>
        <v>0</v>
      </c>
      <c r="C134" s="53" t="n">
        <f aca="false">ModeloDatosModificados!C134-ModeloDatosMinisterio!C134</f>
        <v>0</v>
      </c>
      <c r="D134" s="53" t="n">
        <f aca="false">ModeloDatosModificados!D134-ModeloDatosMinisterio!D134</f>
        <v>0</v>
      </c>
      <c r="E134" s="53" t="n">
        <f aca="false">ModeloDatosModificados!E134-ModeloDatosMinisterio!E134</f>
        <v>0</v>
      </c>
      <c r="F134" s="53" t="n">
        <f aca="false">ModeloDatosModificados!F134-ModeloDatosMinisterio!F134</f>
        <v>0</v>
      </c>
      <c r="G134" s="53" t="n">
        <f aca="false">ModeloDatosModificados!G134-ModeloDatosMinisterio!G134</f>
        <v>0</v>
      </c>
      <c r="H134" s="53" t="n">
        <f aca="false">ModeloDatosModificados!H134-ModeloDatosMinisterio!H134</f>
        <v>0</v>
      </c>
      <c r="I134" s="54" t="n">
        <f aca="false">ModeloDatosModificados!I134-ModeloDatosMinisterio!I134</f>
        <v>0</v>
      </c>
      <c r="J134" s="53" t="n">
        <f aca="false">ModeloDatosModificados!J134-ModeloDatosMinisterio!J134</f>
        <v>0</v>
      </c>
      <c r="K134" s="54" t="n">
        <f aca="false">ModeloDatosModificados!K134-ModeloDatosMinisterio!K134</f>
        <v>0</v>
      </c>
      <c r="L134" s="53" t="n">
        <f aca="false">ModeloDatosModificados!L134-ModeloDatosMinisterio!L134</f>
        <v>0</v>
      </c>
      <c r="M134" s="54" t="n">
        <f aca="false">ModeloDatosModificados!M134-ModeloDatosMinisterio!M134</f>
        <v>0</v>
      </c>
      <c r="N134" s="53" t="n">
        <f aca="false">ModeloDatosModificados!N134-ModeloDatosMinisterio!N134</f>
        <v>0</v>
      </c>
      <c r="O134" s="53" t="n">
        <f aca="false">ModeloDatosModificados!O134-ModeloDatosMinisterio!O134</f>
        <v>0</v>
      </c>
      <c r="P134" s="53" t="n">
        <f aca="false">ModeloDatosModificados!P134-ModeloDatosMinisterio!P134</f>
        <v>0</v>
      </c>
      <c r="Q134" s="53" t="n">
        <f aca="false">ModeloDatosModificados!Q134-ModeloDatosMinisterio!Q134</f>
        <v>0</v>
      </c>
      <c r="S134" s="53" t="n">
        <f aca="false">ModeloDatosModificados!S134-ModeloDatosMinisterio!S134</f>
        <v>0</v>
      </c>
      <c r="T134" s="53" t="n">
        <f aca="false">ModeloDatosModificados!T134-ModeloDatosMinisterio!T134</f>
        <v>0</v>
      </c>
      <c r="U134" s="53" t="n">
        <f aca="false">ModeloDatosModificados!U134-ModeloDatosMinisterio!U134</f>
        <v>0</v>
      </c>
      <c r="V134" s="53" t="n">
        <f aca="false">ModeloDatosModificados!V134-ModeloDatosMinisterio!V134</f>
        <v>0</v>
      </c>
      <c r="W134" s="53" t="n">
        <f aca="false">ModeloDatosModificados!W134-ModeloDatosMinisterio!W134</f>
        <v>0</v>
      </c>
      <c r="X134" s="53" t="n">
        <f aca="false">ModeloDatosModificados!X134-ModeloDatosMinisterio!X134</f>
        <v>0</v>
      </c>
      <c r="Y134" s="53" t="n">
        <f aca="false">ModeloDatosModificados!Y134-ModeloDatosMinisterio!Y134</f>
        <v>0</v>
      </c>
      <c r="Z134" s="53" t="n">
        <f aca="false">ModeloDatosModificados!Z134-ModeloDatosMinisterio!Z134</f>
        <v>0</v>
      </c>
      <c r="AC134" s="61" t="n">
        <f aca="false">ModeloDatosModificados!AC134-ModeloDatosMinisterio!AC134</f>
        <v>0</v>
      </c>
      <c r="AD134" s="62" t="n">
        <f aca="false">ModeloDatosModificados!AD134-ModeloDatosMinisterio!AD134</f>
        <v>0</v>
      </c>
      <c r="AE134" s="63" t="n">
        <f aca="false">ModeloDatosModificados!AE134-ModeloDatosMinisterio!AE134</f>
        <v>0</v>
      </c>
      <c r="AF134" s="62" t="n">
        <f aca="false">ModeloDatosModificados!AF134-ModeloDatosMinisterio!AF134</f>
        <v>0</v>
      </c>
      <c r="AG134" s="62" t="n">
        <f aca="false">ModeloDatosModificados!AG134-ModeloDatosMinisterio!AG134</f>
        <v>0</v>
      </c>
      <c r="AH134" s="62" t="n">
        <f aca="false">ModeloDatosModificados!AH134-ModeloDatosMinisterio!AH134</f>
        <v>0</v>
      </c>
      <c r="AI134" s="62" t="n">
        <f aca="false">ModeloDatosModificados!AI134-ModeloDatosMinisterio!AI134</f>
        <v>0</v>
      </c>
      <c r="AJ134" s="62" t="n">
        <f aca="false">ModeloDatosModificados!AJ134-ModeloDatosMinisterio!AJ134</f>
        <v>0</v>
      </c>
      <c r="AK134" s="62" t="n">
        <f aca="false">ModeloDatosModificados!AK134-ModeloDatosMinisterio!AK134</f>
        <v>0</v>
      </c>
      <c r="AL134" s="62" t="n">
        <f aca="false">ModeloDatosModificados!AL134-ModeloDatosMinisterio!AL134</f>
        <v>0</v>
      </c>
      <c r="AM134" s="62" t="n">
        <f aca="false">ModeloDatosModificados!AM134-ModeloDatosMinisterio!AM134</f>
        <v>0</v>
      </c>
      <c r="AO134" s="54" t="n">
        <f aca="false">ModeloDatosModificados!AO134-ModeloDatosMinisterio!AO134</f>
        <v>0</v>
      </c>
      <c r="AP134" s="53" t="n">
        <f aca="false">ModeloDatosModificados!AP134-ModeloDatosMinisterio!AP134</f>
        <v>0</v>
      </c>
      <c r="AQ134" s="54" t="n">
        <f aca="false">ModeloDatosModificados!AQ134-ModeloDatosMinisterio!AQ134</f>
        <v>0</v>
      </c>
      <c r="AR134" s="53" t="n">
        <f aca="false">ModeloDatosModificados!AR134-ModeloDatosMinisterio!AR134</f>
        <v>0</v>
      </c>
      <c r="AS134" s="54" t="n">
        <f aca="false">ModeloDatosModificados!AS134-ModeloDatosMinisterio!AS134</f>
        <v>0</v>
      </c>
      <c r="AT134" s="53" t="n">
        <f aca="false">ModeloDatosModificados!AT134-ModeloDatosMinisterio!AT134</f>
        <v>0</v>
      </c>
      <c r="AU134" s="54" t="n">
        <f aca="false">ModeloDatosModificados!AU134-ModeloDatosMinisterio!AU134</f>
        <v>0</v>
      </c>
      <c r="AV134" s="53" t="n">
        <f aca="false">ModeloDatosModificados!AV134-ModeloDatosMinisterio!AV134</f>
        <v>0</v>
      </c>
      <c r="AW134" s="54" t="n">
        <f aca="false">ModeloDatosModificados!AW134-ModeloDatosMinisterio!AW134</f>
        <v>0</v>
      </c>
      <c r="AX134" s="53" t="n">
        <f aca="false">ModeloDatosModificados!AX134-ModeloDatosMinisterio!AX134</f>
        <v>0</v>
      </c>
    </row>
    <row r="135" customFormat="false" ht="13.8" hidden="false" customHeight="false" outlineLevel="0" collapsed="false">
      <c r="A135" s="60" t="s">
        <v>37</v>
      </c>
      <c r="B135" s="53" t="n">
        <f aca="false">ModeloDatosModificados!B135-ModeloDatosMinisterio!B135</f>
        <v>0</v>
      </c>
      <c r="C135" s="53" t="n">
        <f aca="false">ModeloDatosModificados!C135-ModeloDatosMinisterio!C135</f>
        <v>0</v>
      </c>
      <c r="D135" s="53" t="n">
        <f aca="false">ModeloDatosModificados!D135-ModeloDatosMinisterio!D135</f>
        <v>0</v>
      </c>
      <c r="E135" s="53" t="n">
        <f aca="false">ModeloDatosModificados!E135-ModeloDatosMinisterio!E135</f>
        <v>0</v>
      </c>
      <c r="F135" s="53" t="n">
        <f aca="false">ModeloDatosModificados!F135-ModeloDatosMinisterio!F135</f>
        <v>0</v>
      </c>
      <c r="G135" s="53" t="n">
        <f aca="false">ModeloDatosModificados!G135-ModeloDatosMinisterio!G135</f>
        <v>0</v>
      </c>
      <c r="H135" s="53" t="n">
        <f aca="false">ModeloDatosModificados!H135-ModeloDatosMinisterio!H135</f>
        <v>0</v>
      </c>
      <c r="I135" s="54" t="n">
        <f aca="false">ModeloDatosModificados!I135-ModeloDatosMinisterio!I135</f>
        <v>0</v>
      </c>
      <c r="J135" s="53" t="n">
        <f aca="false">ModeloDatosModificados!J135-ModeloDatosMinisterio!J135</f>
        <v>0</v>
      </c>
      <c r="K135" s="54" t="n">
        <f aca="false">ModeloDatosModificados!K135-ModeloDatosMinisterio!K135</f>
        <v>0</v>
      </c>
      <c r="L135" s="53" t="n">
        <f aca="false">ModeloDatosModificados!L135-ModeloDatosMinisterio!L135</f>
        <v>0</v>
      </c>
      <c r="M135" s="54" t="n">
        <f aca="false">ModeloDatosModificados!M135-ModeloDatosMinisterio!M135</f>
        <v>0</v>
      </c>
      <c r="N135" s="53" t="n">
        <f aca="false">ModeloDatosModificados!N135-ModeloDatosMinisterio!N135</f>
        <v>0</v>
      </c>
      <c r="O135" s="53" t="n">
        <f aca="false">ModeloDatosModificados!O135-ModeloDatosMinisterio!O135</f>
        <v>0</v>
      </c>
      <c r="P135" s="53" t="n">
        <f aca="false">ModeloDatosModificados!P135-ModeloDatosMinisterio!P135</f>
        <v>0</v>
      </c>
      <c r="Q135" s="53" t="n">
        <f aca="false">ModeloDatosModificados!Q135-ModeloDatosMinisterio!Q135</f>
        <v>0</v>
      </c>
      <c r="S135" s="53" t="n">
        <f aca="false">ModeloDatosModificados!S135-ModeloDatosMinisterio!S135</f>
        <v>0</v>
      </c>
      <c r="T135" s="53" t="n">
        <f aca="false">ModeloDatosModificados!T135-ModeloDatosMinisterio!T135</f>
        <v>0</v>
      </c>
      <c r="U135" s="53" t="n">
        <f aca="false">ModeloDatosModificados!U135-ModeloDatosMinisterio!U135</f>
        <v>0</v>
      </c>
      <c r="V135" s="53" t="n">
        <f aca="false">ModeloDatosModificados!V135-ModeloDatosMinisterio!V135</f>
        <v>0</v>
      </c>
      <c r="W135" s="53" t="n">
        <f aca="false">ModeloDatosModificados!W135-ModeloDatosMinisterio!W135</f>
        <v>0</v>
      </c>
      <c r="X135" s="53" t="n">
        <f aca="false">ModeloDatosModificados!X135-ModeloDatosMinisterio!X135</f>
        <v>0</v>
      </c>
      <c r="Y135" s="53" t="n">
        <f aca="false">ModeloDatosModificados!Y135-ModeloDatosMinisterio!Y135</f>
        <v>0</v>
      </c>
      <c r="Z135" s="53" t="n">
        <f aca="false">ModeloDatosModificados!Z135-ModeloDatosMinisterio!Z135</f>
        <v>0</v>
      </c>
      <c r="AC135" s="61" t="n">
        <f aca="false">ModeloDatosModificados!AC135-ModeloDatosMinisterio!AC135</f>
        <v>0</v>
      </c>
      <c r="AD135" s="62" t="n">
        <f aca="false">ModeloDatosModificados!AD135-ModeloDatosMinisterio!AD135</f>
        <v>0</v>
      </c>
      <c r="AE135" s="63" t="n">
        <f aca="false">ModeloDatosModificados!AE135-ModeloDatosMinisterio!AE135</f>
        <v>0</v>
      </c>
      <c r="AF135" s="62" t="n">
        <f aca="false">ModeloDatosModificados!AF135-ModeloDatosMinisterio!AF135</f>
        <v>0</v>
      </c>
      <c r="AG135" s="62" t="n">
        <f aca="false">ModeloDatosModificados!AG135-ModeloDatosMinisterio!AG135</f>
        <v>0</v>
      </c>
      <c r="AH135" s="62" t="n">
        <f aca="false">ModeloDatosModificados!AH135-ModeloDatosMinisterio!AH135</f>
        <v>0</v>
      </c>
      <c r="AI135" s="62" t="n">
        <f aca="false">ModeloDatosModificados!AI135-ModeloDatosMinisterio!AI135</f>
        <v>0</v>
      </c>
      <c r="AJ135" s="62" t="n">
        <f aca="false">ModeloDatosModificados!AJ135-ModeloDatosMinisterio!AJ135</f>
        <v>0</v>
      </c>
      <c r="AK135" s="62" t="n">
        <f aca="false">ModeloDatosModificados!AK135-ModeloDatosMinisterio!AK135</f>
        <v>0</v>
      </c>
      <c r="AL135" s="62" t="n">
        <f aca="false">ModeloDatosModificados!AL135-ModeloDatosMinisterio!AL135</f>
        <v>0</v>
      </c>
      <c r="AM135" s="62" t="n">
        <f aca="false">ModeloDatosModificados!AM135-ModeloDatosMinisterio!AM135</f>
        <v>0</v>
      </c>
      <c r="AO135" s="54" t="n">
        <f aca="false">ModeloDatosModificados!AO135-ModeloDatosMinisterio!AO135</f>
        <v>0</v>
      </c>
      <c r="AP135" s="53" t="n">
        <f aca="false">ModeloDatosModificados!AP135-ModeloDatosMinisterio!AP135</f>
        <v>0</v>
      </c>
      <c r="AQ135" s="54" t="n">
        <f aca="false">ModeloDatosModificados!AQ135-ModeloDatosMinisterio!AQ135</f>
        <v>0</v>
      </c>
      <c r="AR135" s="53" t="n">
        <f aca="false">ModeloDatosModificados!AR135-ModeloDatosMinisterio!AR135</f>
        <v>0</v>
      </c>
      <c r="AS135" s="54" t="n">
        <f aca="false">ModeloDatosModificados!AS135-ModeloDatosMinisterio!AS135</f>
        <v>0</v>
      </c>
      <c r="AT135" s="53" t="n">
        <f aca="false">ModeloDatosModificados!AT135-ModeloDatosMinisterio!AT135</f>
        <v>0</v>
      </c>
      <c r="AU135" s="54" t="n">
        <f aca="false">ModeloDatosModificados!AU135-ModeloDatosMinisterio!AU135</f>
        <v>0</v>
      </c>
      <c r="AV135" s="53" t="n">
        <f aca="false">ModeloDatosModificados!AV135-ModeloDatosMinisterio!AV135</f>
        <v>0</v>
      </c>
      <c r="AW135" s="54" t="n">
        <f aca="false">ModeloDatosModificados!AW135-ModeloDatosMinisterio!AW135</f>
        <v>0</v>
      </c>
      <c r="AX135" s="53" t="n">
        <f aca="false">ModeloDatosModificados!AX135-ModeloDatosMinisterio!AX135</f>
        <v>0</v>
      </c>
    </row>
    <row r="136" customFormat="false" ht="13.8" hidden="false" customHeight="false" outlineLevel="0" collapsed="false">
      <c r="A136" s="60" t="s">
        <v>38</v>
      </c>
      <c r="B136" s="53" t="n">
        <f aca="false">ModeloDatosModificados!B136-ModeloDatosMinisterio!B136</f>
        <v>0</v>
      </c>
      <c r="C136" s="53" t="n">
        <f aca="false">ModeloDatosModificados!C136-ModeloDatosMinisterio!C136</f>
        <v>0</v>
      </c>
      <c r="D136" s="53" t="n">
        <f aca="false">ModeloDatosModificados!D136-ModeloDatosMinisterio!D136</f>
        <v>0</v>
      </c>
      <c r="E136" s="53" t="n">
        <f aca="false">ModeloDatosModificados!E136-ModeloDatosMinisterio!E136</f>
        <v>0</v>
      </c>
      <c r="F136" s="53" t="n">
        <f aca="false">ModeloDatosModificados!F136-ModeloDatosMinisterio!F136</f>
        <v>0</v>
      </c>
      <c r="G136" s="53" t="n">
        <f aca="false">ModeloDatosModificados!G136-ModeloDatosMinisterio!G136</f>
        <v>0</v>
      </c>
      <c r="H136" s="53" t="n">
        <f aca="false">ModeloDatosModificados!H136-ModeloDatosMinisterio!H136</f>
        <v>0</v>
      </c>
      <c r="I136" s="54" t="n">
        <f aca="false">ModeloDatosModificados!I136-ModeloDatosMinisterio!I136</f>
        <v>0</v>
      </c>
      <c r="J136" s="53" t="n">
        <f aca="false">ModeloDatosModificados!J136-ModeloDatosMinisterio!J136</f>
        <v>0</v>
      </c>
      <c r="K136" s="54" t="n">
        <f aca="false">ModeloDatosModificados!K136-ModeloDatosMinisterio!K136</f>
        <v>0</v>
      </c>
      <c r="L136" s="53" t="n">
        <f aca="false">ModeloDatosModificados!L136-ModeloDatosMinisterio!L136</f>
        <v>0</v>
      </c>
      <c r="M136" s="54" t="n">
        <f aca="false">ModeloDatosModificados!M136-ModeloDatosMinisterio!M136</f>
        <v>0</v>
      </c>
      <c r="N136" s="53" t="n">
        <f aca="false">ModeloDatosModificados!N136-ModeloDatosMinisterio!N136</f>
        <v>0</v>
      </c>
      <c r="O136" s="53" t="n">
        <f aca="false">ModeloDatosModificados!O136-ModeloDatosMinisterio!O136</f>
        <v>0</v>
      </c>
      <c r="P136" s="53" t="n">
        <f aca="false">ModeloDatosModificados!P136-ModeloDatosMinisterio!P136</f>
        <v>0</v>
      </c>
      <c r="Q136" s="53" t="n">
        <f aca="false">ModeloDatosModificados!Q136-ModeloDatosMinisterio!Q136</f>
        <v>0</v>
      </c>
      <c r="S136" s="53" t="n">
        <f aca="false">ModeloDatosModificados!S136-ModeloDatosMinisterio!S136</f>
        <v>0</v>
      </c>
      <c r="T136" s="53" t="n">
        <f aca="false">ModeloDatosModificados!T136-ModeloDatosMinisterio!T136</f>
        <v>0</v>
      </c>
      <c r="U136" s="53" t="n">
        <f aca="false">ModeloDatosModificados!U136-ModeloDatosMinisterio!U136</f>
        <v>0</v>
      </c>
      <c r="V136" s="53" t="n">
        <f aca="false">ModeloDatosModificados!V136-ModeloDatosMinisterio!V136</f>
        <v>0</v>
      </c>
      <c r="W136" s="53" t="n">
        <f aca="false">ModeloDatosModificados!W136-ModeloDatosMinisterio!W136</f>
        <v>0</v>
      </c>
      <c r="X136" s="53" t="n">
        <f aca="false">ModeloDatosModificados!X136-ModeloDatosMinisterio!X136</f>
        <v>0</v>
      </c>
      <c r="Y136" s="53" t="n">
        <f aca="false">ModeloDatosModificados!Y136-ModeloDatosMinisterio!Y136</f>
        <v>0</v>
      </c>
      <c r="Z136" s="53" t="n">
        <f aca="false">ModeloDatosModificados!Z136-ModeloDatosMinisterio!Z136</f>
        <v>0</v>
      </c>
      <c r="AC136" s="61" t="n">
        <f aca="false">ModeloDatosModificados!AC136-ModeloDatosMinisterio!AC136</f>
        <v>0</v>
      </c>
      <c r="AD136" s="62" t="n">
        <f aca="false">ModeloDatosModificados!AD136-ModeloDatosMinisterio!AD136</f>
        <v>0</v>
      </c>
      <c r="AE136" s="63" t="n">
        <f aca="false">ModeloDatosModificados!AE136-ModeloDatosMinisterio!AE136</f>
        <v>0</v>
      </c>
      <c r="AF136" s="62" t="n">
        <f aca="false">ModeloDatosModificados!AF136-ModeloDatosMinisterio!AF136</f>
        <v>0</v>
      </c>
      <c r="AG136" s="62" t="n">
        <f aca="false">ModeloDatosModificados!AG136-ModeloDatosMinisterio!AG136</f>
        <v>0</v>
      </c>
      <c r="AH136" s="62" t="n">
        <f aca="false">ModeloDatosModificados!AH136-ModeloDatosMinisterio!AH136</f>
        <v>0</v>
      </c>
      <c r="AI136" s="62" t="n">
        <f aca="false">ModeloDatosModificados!AI136-ModeloDatosMinisterio!AI136</f>
        <v>0</v>
      </c>
      <c r="AJ136" s="62" t="n">
        <f aca="false">ModeloDatosModificados!AJ136-ModeloDatosMinisterio!AJ136</f>
        <v>0</v>
      </c>
      <c r="AK136" s="62" t="n">
        <f aca="false">ModeloDatosModificados!AK136-ModeloDatosMinisterio!AK136</f>
        <v>0</v>
      </c>
      <c r="AL136" s="62" t="n">
        <f aca="false">ModeloDatosModificados!AL136-ModeloDatosMinisterio!AL136</f>
        <v>0</v>
      </c>
      <c r="AM136" s="62" t="n">
        <f aca="false">ModeloDatosModificados!AM136-ModeloDatosMinisterio!AM136</f>
        <v>0</v>
      </c>
      <c r="AO136" s="54" t="n">
        <f aca="false">ModeloDatosModificados!AO136-ModeloDatosMinisterio!AO136</f>
        <v>0</v>
      </c>
      <c r="AP136" s="53" t="n">
        <f aca="false">ModeloDatosModificados!AP136-ModeloDatosMinisterio!AP136</f>
        <v>0</v>
      </c>
      <c r="AQ136" s="54" t="n">
        <f aca="false">ModeloDatosModificados!AQ136-ModeloDatosMinisterio!AQ136</f>
        <v>0</v>
      </c>
      <c r="AR136" s="53" t="n">
        <f aca="false">ModeloDatosModificados!AR136-ModeloDatosMinisterio!AR136</f>
        <v>0</v>
      </c>
      <c r="AS136" s="54" t="n">
        <f aca="false">ModeloDatosModificados!AS136-ModeloDatosMinisterio!AS136</f>
        <v>0</v>
      </c>
      <c r="AT136" s="53" t="n">
        <f aca="false">ModeloDatosModificados!AT136-ModeloDatosMinisterio!AT136</f>
        <v>0</v>
      </c>
      <c r="AU136" s="54" t="n">
        <f aca="false">ModeloDatosModificados!AU136-ModeloDatosMinisterio!AU136</f>
        <v>0</v>
      </c>
      <c r="AV136" s="53" t="n">
        <f aca="false">ModeloDatosModificados!AV136-ModeloDatosMinisterio!AV136</f>
        <v>0</v>
      </c>
      <c r="AW136" s="54" t="n">
        <f aca="false">ModeloDatosModificados!AW136-ModeloDatosMinisterio!AW136</f>
        <v>0</v>
      </c>
      <c r="AX136" s="53" t="n">
        <f aca="false">ModeloDatosModificados!AX136-ModeloDatosMinisterio!AX136</f>
        <v>0</v>
      </c>
    </row>
    <row r="137" customFormat="false" ht="13.8" hidden="false" customHeight="false" outlineLevel="0" collapsed="false">
      <c r="A137" s="60" t="s">
        <v>39</v>
      </c>
      <c r="B137" s="53" t="n">
        <f aca="false">ModeloDatosModificados!B137-ModeloDatosMinisterio!B137</f>
        <v>0</v>
      </c>
      <c r="C137" s="53" t="n">
        <f aca="false">ModeloDatosModificados!C137-ModeloDatosMinisterio!C137</f>
        <v>0</v>
      </c>
      <c r="D137" s="53" t="n">
        <f aca="false">ModeloDatosModificados!D137-ModeloDatosMinisterio!D137</f>
        <v>0</v>
      </c>
      <c r="E137" s="53" t="n">
        <f aca="false">ModeloDatosModificados!E137-ModeloDatosMinisterio!E137</f>
        <v>0</v>
      </c>
      <c r="F137" s="53" t="n">
        <f aca="false">ModeloDatosModificados!F137-ModeloDatosMinisterio!F137</f>
        <v>0</v>
      </c>
      <c r="G137" s="53" t="n">
        <f aca="false">ModeloDatosModificados!G137-ModeloDatosMinisterio!G137</f>
        <v>0</v>
      </c>
      <c r="H137" s="53" t="n">
        <f aca="false">ModeloDatosModificados!H137-ModeloDatosMinisterio!H137</f>
        <v>0</v>
      </c>
      <c r="I137" s="54" t="n">
        <f aca="false">ModeloDatosModificados!I137-ModeloDatosMinisterio!I137</f>
        <v>0</v>
      </c>
      <c r="J137" s="53" t="n">
        <f aca="false">ModeloDatosModificados!J137-ModeloDatosMinisterio!J137</f>
        <v>0</v>
      </c>
      <c r="K137" s="54" t="n">
        <f aca="false">ModeloDatosModificados!K137-ModeloDatosMinisterio!K137</f>
        <v>0</v>
      </c>
      <c r="L137" s="53" t="n">
        <f aca="false">ModeloDatosModificados!L137-ModeloDatosMinisterio!L137</f>
        <v>0</v>
      </c>
      <c r="M137" s="54" t="n">
        <f aca="false">ModeloDatosModificados!M137-ModeloDatosMinisterio!M137</f>
        <v>0</v>
      </c>
      <c r="N137" s="53" t="n">
        <f aca="false">ModeloDatosModificados!N137-ModeloDatosMinisterio!N137</f>
        <v>0</v>
      </c>
      <c r="O137" s="53" t="n">
        <f aca="false">ModeloDatosModificados!O137-ModeloDatosMinisterio!O137</f>
        <v>0</v>
      </c>
      <c r="P137" s="53" t="n">
        <f aca="false">ModeloDatosModificados!P137-ModeloDatosMinisterio!P137</f>
        <v>0</v>
      </c>
      <c r="Q137" s="53" t="n">
        <f aca="false">ModeloDatosModificados!Q137-ModeloDatosMinisterio!Q137</f>
        <v>0</v>
      </c>
      <c r="S137" s="53" t="n">
        <f aca="false">ModeloDatosModificados!S137-ModeloDatosMinisterio!S137</f>
        <v>0</v>
      </c>
      <c r="T137" s="53" t="n">
        <f aca="false">ModeloDatosModificados!T137-ModeloDatosMinisterio!T137</f>
        <v>0</v>
      </c>
      <c r="U137" s="53" t="n">
        <f aca="false">ModeloDatosModificados!U137-ModeloDatosMinisterio!U137</f>
        <v>0</v>
      </c>
      <c r="V137" s="53" t="n">
        <f aca="false">ModeloDatosModificados!V137-ModeloDatosMinisterio!V137</f>
        <v>0</v>
      </c>
      <c r="W137" s="53" t="n">
        <f aca="false">ModeloDatosModificados!W137-ModeloDatosMinisterio!W137</f>
        <v>0</v>
      </c>
      <c r="X137" s="53" t="n">
        <f aca="false">ModeloDatosModificados!X137-ModeloDatosMinisterio!X137</f>
        <v>0</v>
      </c>
      <c r="Y137" s="53" t="n">
        <f aca="false">ModeloDatosModificados!Y137-ModeloDatosMinisterio!Y137</f>
        <v>0</v>
      </c>
      <c r="Z137" s="53" t="n">
        <f aca="false">ModeloDatosModificados!Z137-ModeloDatosMinisterio!Z137</f>
        <v>0</v>
      </c>
      <c r="AC137" s="61" t="n">
        <f aca="false">ModeloDatosModificados!AC137-ModeloDatosMinisterio!AC137</f>
        <v>0</v>
      </c>
      <c r="AD137" s="62" t="n">
        <f aca="false">ModeloDatosModificados!AD137-ModeloDatosMinisterio!AD137</f>
        <v>0</v>
      </c>
      <c r="AE137" s="63" t="n">
        <f aca="false">ModeloDatosModificados!AE137-ModeloDatosMinisterio!AE137</f>
        <v>0</v>
      </c>
      <c r="AF137" s="62" t="n">
        <f aca="false">ModeloDatosModificados!AF137-ModeloDatosMinisterio!AF137</f>
        <v>0</v>
      </c>
      <c r="AG137" s="62" t="n">
        <f aca="false">ModeloDatosModificados!AG137-ModeloDatosMinisterio!AG137</f>
        <v>0</v>
      </c>
      <c r="AH137" s="62" t="n">
        <f aca="false">ModeloDatosModificados!AH137-ModeloDatosMinisterio!AH137</f>
        <v>0</v>
      </c>
      <c r="AI137" s="62" t="n">
        <f aca="false">ModeloDatosModificados!AI137-ModeloDatosMinisterio!AI137</f>
        <v>0</v>
      </c>
      <c r="AJ137" s="62" t="n">
        <f aca="false">ModeloDatosModificados!AJ137-ModeloDatosMinisterio!AJ137</f>
        <v>0</v>
      </c>
      <c r="AK137" s="62" t="n">
        <f aca="false">ModeloDatosModificados!AK137-ModeloDatosMinisterio!AK137</f>
        <v>0</v>
      </c>
      <c r="AL137" s="62" t="n">
        <f aca="false">ModeloDatosModificados!AL137-ModeloDatosMinisterio!AL137</f>
        <v>0</v>
      </c>
      <c r="AM137" s="62" t="n">
        <f aca="false">ModeloDatosModificados!AM137-ModeloDatosMinisterio!AM137</f>
        <v>0</v>
      </c>
      <c r="AO137" s="54" t="n">
        <f aca="false">ModeloDatosModificados!AO137-ModeloDatosMinisterio!AO137</f>
        <v>0</v>
      </c>
      <c r="AP137" s="53" t="n">
        <f aca="false">ModeloDatosModificados!AP137-ModeloDatosMinisterio!AP137</f>
        <v>0</v>
      </c>
      <c r="AQ137" s="54" t="n">
        <f aca="false">ModeloDatosModificados!AQ137-ModeloDatosMinisterio!AQ137</f>
        <v>0</v>
      </c>
      <c r="AR137" s="53" t="n">
        <f aca="false">ModeloDatosModificados!AR137-ModeloDatosMinisterio!AR137</f>
        <v>0</v>
      </c>
      <c r="AS137" s="54" t="n">
        <f aca="false">ModeloDatosModificados!AS137-ModeloDatosMinisterio!AS137</f>
        <v>0</v>
      </c>
      <c r="AT137" s="53" t="n">
        <f aca="false">ModeloDatosModificados!AT137-ModeloDatosMinisterio!AT137</f>
        <v>0</v>
      </c>
      <c r="AU137" s="54" t="n">
        <f aca="false">ModeloDatosModificados!AU137-ModeloDatosMinisterio!AU137</f>
        <v>0</v>
      </c>
      <c r="AV137" s="53" t="n">
        <f aca="false">ModeloDatosModificados!AV137-ModeloDatosMinisterio!AV137</f>
        <v>0</v>
      </c>
      <c r="AW137" s="54" t="n">
        <f aca="false">ModeloDatosModificados!AW137-ModeloDatosMinisterio!AW137</f>
        <v>0</v>
      </c>
      <c r="AX137" s="53" t="n">
        <f aca="false">ModeloDatosModificados!AX137-ModeloDatosMinisterio!AX137</f>
        <v>0</v>
      </c>
    </row>
    <row r="138" customFormat="false" ht="13.8" hidden="false" customHeight="false" outlineLevel="0" collapsed="false">
      <c r="A138" s="60" t="s">
        <v>40</v>
      </c>
      <c r="B138" s="53" t="n">
        <f aca="false">ModeloDatosModificados!B138-ModeloDatosMinisterio!B138</f>
        <v>0</v>
      </c>
      <c r="C138" s="53" t="n">
        <f aca="false">ModeloDatosModificados!C138-ModeloDatosMinisterio!C138</f>
        <v>0</v>
      </c>
      <c r="D138" s="53" t="n">
        <f aca="false">ModeloDatosModificados!D138-ModeloDatosMinisterio!D138</f>
        <v>0</v>
      </c>
      <c r="E138" s="53" t="n">
        <f aca="false">ModeloDatosModificados!E138-ModeloDatosMinisterio!E138</f>
        <v>0</v>
      </c>
      <c r="F138" s="53" t="n">
        <f aca="false">ModeloDatosModificados!F138-ModeloDatosMinisterio!F138</f>
        <v>0</v>
      </c>
      <c r="G138" s="53" t="n">
        <f aca="false">ModeloDatosModificados!G138-ModeloDatosMinisterio!G138</f>
        <v>0</v>
      </c>
      <c r="H138" s="53" t="n">
        <f aca="false">ModeloDatosModificados!H138-ModeloDatosMinisterio!H138</f>
        <v>0</v>
      </c>
      <c r="I138" s="54" t="n">
        <f aca="false">ModeloDatosModificados!I138-ModeloDatosMinisterio!I138</f>
        <v>0</v>
      </c>
      <c r="J138" s="53" t="n">
        <f aca="false">ModeloDatosModificados!J138-ModeloDatosMinisterio!J138</f>
        <v>0</v>
      </c>
      <c r="K138" s="54" t="n">
        <f aca="false">ModeloDatosModificados!K138-ModeloDatosMinisterio!K138</f>
        <v>0</v>
      </c>
      <c r="L138" s="53" t="n">
        <f aca="false">ModeloDatosModificados!L138-ModeloDatosMinisterio!L138</f>
        <v>0</v>
      </c>
      <c r="M138" s="54" t="n">
        <f aca="false">ModeloDatosModificados!M138-ModeloDatosMinisterio!M138</f>
        <v>0</v>
      </c>
      <c r="N138" s="53" t="n">
        <f aca="false">ModeloDatosModificados!N138-ModeloDatosMinisterio!N138</f>
        <v>0</v>
      </c>
      <c r="O138" s="53" t="n">
        <f aca="false">ModeloDatosModificados!O138-ModeloDatosMinisterio!O138</f>
        <v>0</v>
      </c>
      <c r="P138" s="53" t="n">
        <f aca="false">ModeloDatosModificados!P138-ModeloDatosMinisterio!P138</f>
        <v>0</v>
      </c>
      <c r="Q138" s="53" t="n">
        <f aca="false">ModeloDatosModificados!Q138-ModeloDatosMinisterio!Q138</f>
        <v>0</v>
      </c>
      <c r="S138" s="53" t="n">
        <f aca="false">ModeloDatosModificados!S138-ModeloDatosMinisterio!S138</f>
        <v>0</v>
      </c>
      <c r="T138" s="53" t="n">
        <f aca="false">ModeloDatosModificados!T138-ModeloDatosMinisterio!T138</f>
        <v>0</v>
      </c>
      <c r="U138" s="53" t="n">
        <f aca="false">ModeloDatosModificados!U138-ModeloDatosMinisterio!U138</f>
        <v>0</v>
      </c>
      <c r="V138" s="53" t="n">
        <f aca="false">ModeloDatosModificados!V138-ModeloDatosMinisterio!V138</f>
        <v>0</v>
      </c>
      <c r="W138" s="53" t="n">
        <f aca="false">ModeloDatosModificados!W138-ModeloDatosMinisterio!W138</f>
        <v>0</v>
      </c>
      <c r="X138" s="53" t="n">
        <f aca="false">ModeloDatosModificados!X138-ModeloDatosMinisterio!X138</f>
        <v>0</v>
      </c>
      <c r="Y138" s="53" t="n">
        <f aca="false">ModeloDatosModificados!Y138-ModeloDatosMinisterio!Y138</f>
        <v>0</v>
      </c>
      <c r="Z138" s="53" t="n">
        <f aca="false">ModeloDatosModificados!Z138-ModeloDatosMinisterio!Z138</f>
        <v>0</v>
      </c>
      <c r="AC138" s="61" t="n">
        <f aca="false">ModeloDatosModificados!AC138-ModeloDatosMinisterio!AC138</f>
        <v>0</v>
      </c>
      <c r="AD138" s="62" t="n">
        <f aca="false">ModeloDatosModificados!AD138-ModeloDatosMinisterio!AD138</f>
        <v>0</v>
      </c>
      <c r="AE138" s="63" t="n">
        <f aca="false">ModeloDatosModificados!AE138-ModeloDatosMinisterio!AE138</f>
        <v>0</v>
      </c>
      <c r="AF138" s="62" t="n">
        <f aca="false">ModeloDatosModificados!AF138-ModeloDatosMinisterio!AF138</f>
        <v>0</v>
      </c>
      <c r="AG138" s="62" t="n">
        <f aca="false">ModeloDatosModificados!AG138-ModeloDatosMinisterio!AG138</f>
        <v>0</v>
      </c>
      <c r="AH138" s="62" t="n">
        <f aca="false">ModeloDatosModificados!AH138-ModeloDatosMinisterio!AH138</f>
        <v>0</v>
      </c>
      <c r="AI138" s="62" t="n">
        <f aca="false">ModeloDatosModificados!AI138-ModeloDatosMinisterio!AI138</f>
        <v>0</v>
      </c>
      <c r="AJ138" s="62" t="n">
        <f aca="false">ModeloDatosModificados!AJ138-ModeloDatosMinisterio!AJ138</f>
        <v>0</v>
      </c>
      <c r="AK138" s="62" t="n">
        <f aca="false">ModeloDatosModificados!AK138-ModeloDatosMinisterio!AK138</f>
        <v>0</v>
      </c>
      <c r="AL138" s="62" t="n">
        <f aca="false">ModeloDatosModificados!AL138-ModeloDatosMinisterio!AL138</f>
        <v>0</v>
      </c>
      <c r="AM138" s="62" t="n">
        <f aca="false">ModeloDatosModificados!AM138-ModeloDatosMinisterio!AM138</f>
        <v>0</v>
      </c>
      <c r="AO138" s="54" t="n">
        <f aca="false">ModeloDatosModificados!AO138-ModeloDatosMinisterio!AO138</f>
        <v>0</v>
      </c>
      <c r="AP138" s="53" t="n">
        <f aca="false">ModeloDatosModificados!AP138-ModeloDatosMinisterio!AP138</f>
        <v>0</v>
      </c>
      <c r="AQ138" s="54" t="n">
        <f aca="false">ModeloDatosModificados!AQ138-ModeloDatosMinisterio!AQ138</f>
        <v>0</v>
      </c>
      <c r="AR138" s="53" t="n">
        <f aca="false">ModeloDatosModificados!AR138-ModeloDatosMinisterio!AR138</f>
        <v>0</v>
      </c>
      <c r="AS138" s="54" t="n">
        <f aca="false">ModeloDatosModificados!AS138-ModeloDatosMinisterio!AS138</f>
        <v>0</v>
      </c>
      <c r="AT138" s="53" t="n">
        <f aca="false">ModeloDatosModificados!AT138-ModeloDatosMinisterio!AT138</f>
        <v>0</v>
      </c>
      <c r="AU138" s="54" t="n">
        <f aca="false">ModeloDatosModificados!AU138-ModeloDatosMinisterio!AU138</f>
        <v>0</v>
      </c>
      <c r="AV138" s="53" t="n">
        <f aca="false">ModeloDatosModificados!AV138-ModeloDatosMinisterio!AV138</f>
        <v>0</v>
      </c>
      <c r="AW138" s="54" t="n">
        <f aca="false">ModeloDatosModificados!AW138-ModeloDatosMinisterio!AW138</f>
        <v>0</v>
      </c>
      <c r="AX138" s="53" t="n">
        <f aca="false">ModeloDatosModificados!AX138-ModeloDatosMinisterio!AX138</f>
        <v>0</v>
      </c>
    </row>
    <row r="139" customFormat="false" ht="13.8" hidden="false" customHeight="false" outlineLevel="0" collapsed="false">
      <c r="A139" s="60" t="s">
        <v>41</v>
      </c>
      <c r="B139" s="53" t="n">
        <f aca="false">ModeloDatosModificados!B139-ModeloDatosMinisterio!B139</f>
        <v>0</v>
      </c>
      <c r="C139" s="53" t="n">
        <f aca="false">ModeloDatosModificados!C139-ModeloDatosMinisterio!C139</f>
        <v>0</v>
      </c>
      <c r="D139" s="53" t="n">
        <f aca="false">ModeloDatosModificados!D139-ModeloDatosMinisterio!D139</f>
        <v>0</v>
      </c>
      <c r="E139" s="53" t="n">
        <f aca="false">ModeloDatosModificados!E139-ModeloDatosMinisterio!E139</f>
        <v>0</v>
      </c>
      <c r="F139" s="53" t="n">
        <f aca="false">ModeloDatosModificados!F139-ModeloDatosMinisterio!F139</f>
        <v>0</v>
      </c>
      <c r="G139" s="53" t="n">
        <f aca="false">ModeloDatosModificados!G139-ModeloDatosMinisterio!G139</f>
        <v>0</v>
      </c>
      <c r="H139" s="53" t="n">
        <f aca="false">ModeloDatosModificados!H139-ModeloDatosMinisterio!H139</f>
        <v>0</v>
      </c>
      <c r="I139" s="54" t="n">
        <f aca="false">ModeloDatosModificados!I139-ModeloDatosMinisterio!I139</f>
        <v>0</v>
      </c>
      <c r="J139" s="53" t="n">
        <f aca="false">ModeloDatosModificados!J139-ModeloDatosMinisterio!J139</f>
        <v>0</v>
      </c>
      <c r="K139" s="54" t="n">
        <f aca="false">ModeloDatosModificados!K139-ModeloDatosMinisterio!K139</f>
        <v>0</v>
      </c>
      <c r="L139" s="53" t="n">
        <f aca="false">ModeloDatosModificados!L139-ModeloDatosMinisterio!L139</f>
        <v>0</v>
      </c>
      <c r="M139" s="54" t="n">
        <f aca="false">ModeloDatosModificados!M139-ModeloDatosMinisterio!M139</f>
        <v>0</v>
      </c>
      <c r="N139" s="53" t="n">
        <f aca="false">ModeloDatosModificados!N139-ModeloDatosMinisterio!N139</f>
        <v>0</v>
      </c>
      <c r="O139" s="53" t="n">
        <f aca="false">ModeloDatosModificados!O139-ModeloDatosMinisterio!O139</f>
        <v>0</v>
      </c>
      <c r="P139" s="53" t="n">
        <f aca="false">ModeloDatosModificados!P139-ModeloDatosMinisterio!P139</f>
        <v>0</v>
      </c>
      <c r="Q139" s="53" t="n">
        <f aca="false">ModeloDatosModificados!Q139-ModeloDatosMinisterio!Q139</f>
        <v>0</v>
      </c>
      <c r="S139" s="53" t="n">
        <f aca="false">ModeloDatosModificados!S139-ModeloDatosMinisterio!S139</f>
        <v>0</v>
      </c>
      <c r="T139" s="53" t="n">
        <f aca="false">ModeloDatosModificados!T139-ModeloDatosMinisterio!T139</f>
        <v>0</v>
      </c>
      <c r="U139" s="53" t="n">
        <f aca="false">ModeloDatosModificados!U139-ModeloDatosMinisterio!U139</f>
        <v>0</v>
      </c>
      <c r="V139" s="53" t="n">
        <f aca="false">ModeloDatosModificados!V139-ModeloDatosMinisterio!V139</f>
        <v>0</v>
      </c>
      <c r="W139" s="53" t="n">
        <f aca="false">ModeloDatosModificados!W139-ModeloDatosMinisterio!W139</f>
        <v>0</v>
      </c>
      <c r="X139" s="53" t="n">
        <f aca="false">ModeloDatosModificados!X139-ModeloDatosMinisterio!X139</f>
        <v>0</v>
      </c>
      <c r="Y139" s="53" t="n">
        <f aca="false">ModeloDatosModificados!Y139-ModeloDatosMinisterio!Y139</f>
        <v>0</v>
      </c>
      <c r="Z139" s="53" t="n">
        <f aca="false">ModeloDatosModificados!Z139-ModeloDatosMinisterio!Z139</f>
        <v>0</v>
      </c>
      <c r="AC139" s="61" t="n">
        <f aca="false">ModeloDatosModificados!AC139-ModeloDatosMinisterio!AC139</f>
        <v>0</v>
      </c>
      <c r="AD139" s="62" t="n">
        <f aca="false">ModeloDatosModificados!AD139-ModeloDatosMinisterio!AD139</f>
        <v>0</v>
      </c>
      <c r="AE139" s="63" t="n">
        <f aca="false">ModeloDatosModificados!AE139-ModeloDatosMinisterio!AE139</f>
        <v>0</v>
      </c>
      <c r="AF139" s="62" t="n">
        <f aca="false">ModeloDatosModificados!AF139-ModeloDatosMinisterio!AF139</f>
        <v>0</v>
      </c>
      <c r="AG139" s="62" t="n">
        <f aca="false">ModeloDatosModificados!AG139-ModeloDatosMinisterio!AG139</f>
        <v>0</v>
      </c>
      <c r="AH139" s="62" t="n">
        <f aca="false">ModeloDatosModificados!AH139-ModeloDatosMinisterio!AH139</f>
        <v>0</v>
      </c>
      <c r="AI139" s="62" t="n">
        <f aca="false">ModeloDatosModificados!AI139-ModeloDatosMinisterio!AI139</f>
        <v>0</v>
      </c>
      <c r="AJ139" s="62" t="n">
        <f aca="false">ModeloDatosModificados!AJ139-ModeloDatosMinisterio!AJ139</f>
        <v>0</v>
      </c>
      <c r="AK139" s="62" t="n">
        <f aca="false">ModeloDatosModificados!AK139-ModeloDatosMinisterio!AK139</f>
        <v>0</v>
      </c>
      <c r="AL139" s="62" t="n">
        <f aca="false">ModeloDatosModificados!AL139-ModeloDatosMinisterio!AL139</f>
        <v>0</v>
      </c>
      <c r="AM139" s="62" t="n">
        <f aca="false">ModeloDatosModificados!AM139-ModeloDatosMinisterio!AM139</f>
        <v>0</v>
      </c>
      <c r="AO139" s="54" t="n">
        <f aca="false">ModeloDatosModificados!AO139-ModeloDatosMinisterio!AO139</f>
        <v>0</v>
      </c>
      <c r="AP139" s="53" t="n">
        <f aca="false">ModeloDatosModificados!AP139-ModeloDatosMinisterio!AP139</f>
        <v>0</v>
      </c>
      <c r="AQ139" s="54" t="n">
        <f aca="false">ModeloDatosModificados!AQ139-ModeloDatosMinisterio!AQ139</f>
        <v>0</v>
      </c>
      <c r="AR139" s="53" t="n">
        <f aca="false">ModeloDatosModificados!AR139-ModeloDatosMinisterio!AR139</f>
        <v>0</v>
      </c>
      <c r="AS139" s="54" t="n">
        <f aca="false">ModeloDatosModificados!AS139-ModeloDatosMinisterio!AS139</f>
        <v>0</v>
      </c>
      <c r="AT139" s="53" t="n">
        <f aca="false">ModeloDatosModificados!AT139-ModeloDatosMinisterio!AT139</f>
        <v>0</v>
      </c>
      <c r="AU139" s="54" t="n">
        <f aca="false">ModeloDatosModificados!AU139-ModeloDatosMinisterio!AU139</f>
        <v>0</v>
      </c>
      <c r="AV139" s="53" t="n">
        <f aca="false">ModeloDatosModificados!AV139-ModeloDatosMinisterio!AV139</f>
        <v>0</v>
      </c>
      <c r="AW139" s="54" t="n">
        <f aca="false">ModeloDatosModificados!AW139-ModeloDatosMinisterio!AW139</f>
        <v>0</v>
      </c>
      <c r="AX139" s="53" t="n">
        <f aca="false">ModeloDatosModificados!AX139-ModeloDatosMinisterio!AX139</f>
        <v>0</v>
      </c>
    </row>
    <row r="140" customFormat="false" ht="13.8" hidden="false" customHeight="false" outlineLevel="0" collapsed="false">
      <c r="A140" s="60" t="s">
        <v>42</v>
      </c>
      <c r="B140" s="53" t="n">
        <f aca="false">ModeloDatosModificados!B140-ModeloDatosMinisterio!B140</f>
        <v>0</v>
      </c>
      <c r="C140" s="53" t="n">
        <f aca="false">ModeloDatosModificados!C140-ModeloDatosMinisterio!C140</f>
        <v>0</v>
      </c>
      <c r="D140" s="53" t="n">
        <f aca="false">ModeloDatosModificados!D140-ModeloDatosMinisterio!D140</f>
        <v>0</v>
      </c>
      <c r="E140" s="53" t="n">
        <f aca="false">ModeloDatosModificados!E140-ModeloDatosMinisterio!E140</f>
        <v>0</v>
      </c>
      <c r="F140" s="53" t="n">
        <f aca="false">ModeloDatosModificados!F140-ModeloDatosMinisterio!F140</f>
        <v>0</v>
      </c>
      <c r="G140" s="53" t="n">
        <f aca="false">ModeloDatosModificados!G140-ModeloDatosMinisterio!G140</f>
        <v>0</v>
      </c>
      <c r="H140" s="53" t="n">
        <f aca="false">ModeloDatosModificados!H140-ModeloDatosMinisterio!H140</f>
        <v>0</v>
      </c>
      <c r="I140" s="54" t="n">
        <f aca="false">ModeloDatosModificados!I140-ModeloDatosMinisterio!I140</f>
        <v>0</v>
      </c>
      <c r="J140" s="53" t="n">
        <f aca="false">ModeloDatosModificados!J140-ModeloDatosMinisterio!J140</f>
        <v>0</v>
      </c>
      <c r="K140" s="54" t="n">
        <f aca="false">ModeloDatosModificados!K140-ModeloDatosMinisterio!K140</f>
        <v>0</v>
      </c>
      <c r="L140" s="53" t="n">
        <f aca="false">ModeloDatosModificados!L140-ModeloDatosMinisterio!L140</f>
        <v>0</v>
      </c>
      <c r="M140" s="54" t="n">
        <f aca="false">ModeloDatosModificados!M140-ModeloDatosMinisterio!M140</f>
        <v>0</v>
      </c>
      <c r="N140" s="53" t="n">
        <f aca="false">ModeloDatosModificados!N140-ModeloDatosMinisterio!N140</f>
        <v>0</v>
      </c>
      <c r="O140" s="53" t="n">
        <f aca="false">ModeloDatosModificados!O140-ModeloDatosMinisterio!O140</f>
        <v>0</v>
      </c>
      <c r="P140" s="53" t="n">
        <f aca="false">ModeloDatosModificados!P140-ModeloDatosMinisterio!P140</f>
        <v>0</v>
      </c>
      <c r="Q140" s="53" t="n">
        <f aca="false">ModeloDatosModificados!Q140-ModeloDatosMinisterio!Q140</f>
        <v>0</v>
      </c>
      <c r="S140" s="53" t="n">
        <f aca="false">ModeloDatosModificados!S140-ModeloDatosMinisterio!S140</f>
        <v>0</v>
      </c>
      <c r="T140" s="53" t="n">
        <f aca="false">ModeloDatosModificados!T140-ModeloDatosMinisterio!T140</f>
        <v>0</v>
      </c>
      <c r="U140" s="53" t="n">
        <f aca="false">ModeloDatosModificados!U140-ModeloDatosMinisterio!U140</f>
        <v>0</v>
      </c>
      <c r="V140" s="53" t="n">
        <f aca="false">ModeloDatosModificados!V140-ModeloDatosMinisterio!V140</f>
        <v>0</v>
      </c>
      <c r="W140" s="53" t="n">
        <f aca="false">ModeloDatosModificados!W140-ModeloDatosMinisterio!W140</f>
        <v>0</v>
      </c>
      <c r="X140" s="53" t="n">
        <f aca="false">ModeloDatosModificados!X140-ModeloDatosMinisterio!X140</f>
        <v>0</v>
      </c>
      <c r="Y140" s="53" t="n">
        <f aca="false">ModeloDatosModificados!Y140-ModeloDatosMinisterio!Y140</f>
        <v>0</v>
      </c>
      <c r="Z140" s="53" t="n">
        <f aca="false">ModeloDatosModificados!Z140-ModeloDatosMinisterio!Z140</f>
        <v>0</v>
      </c>
      <c r="AC140" s="61" t="n">
        <f aca="false">ModeloDatosModificados!AC140-ModeloDatosMinisterio!AC140</f>
        <v>0</v>
      </c>
      <c r="AD140" s="62" t="n">
        <f aca="false">ModeloDatosModificados!AD140-ModeloDatosMinisterio!AD140</f>
        <v>0</v>
      </c>
      <c r="AE140" s="63" t="n">
        <f aca="false">ModeloDatosModificados!AE140-ModeloDatosMinisterio!AE140</f>
        <v>0</v>
      </c>
      <c r="AF140" s="62" t="n">
        <f aca="false">ModeloDatosModificados!AF140-ModeloDatosMinisterio!AF140</f>
        <v>0</v>
      </c>
      <c r="AG140" s="62" t="n">
        <f aca="false">ModeloDatosModificados!AG140-ModeloDatosMinisterio!AG140</f>
        <v>0</v>
      </c>
      <c r="AH140" s="62" t="n">
        <f aca="false">ModeloDatosModificados!AH140-ModeloDatosMinisterio!AH140</f>
        <v>0</v>
      </c>
      <c r="AI140" s="62" t="n">
        <f aca="false">ModeloDatosModificados!AI140-ModeloDatosMinisterio!AI140</f>
        <v>0</v>
      </c>
      <c r="AJ140" s="62" t="n">
        <f aca="false">ModeloDatosModificados!AJ140-ModeloDatosMinisterio!AJ140</f>
        <v>0</v>
      </c>
      <c r="AK140" s="62" t="n">
        <f aca="false">ModeloDatosModificados!AK140-ModeloDatosMinisterio!AK140</f>
        <v>0</v>
      </c>
      <c r="AL140" s="62" t="n">
        <f aca="false">ModeloDatosModificados!AL140-ModeloDatosMinisterio!AL140</f>
        <v>0</v>
      </c>
      <c r="AM140" s="62" t="n">
        <f aca="false">ModeloDatosModificados!AM140-ModeloDatosMinisterio!AM140</f>
        <v>0</v>
      </c>
      <c r="AO140" s="54" t="n">
        <f aca="false">ModeloDatosModificados!AO140-ModeloDatosMinisterio!AO140</f>
        <v>0</v>
      </c>
      <c r="AP140" s="53" t="n">
        <f aca="false">ModeloDatosModificados!AP140-ModeloDatosMinisterio!AP140</f>
        <v>0</v>
      </c>
      <c r="AQ140" s="54" t="n">
        <f aca="false">ModeloDatosModificados!AQ140-ModeloDatosMinisterio!AQ140</f>
        <v>0</v>
      </c>
      <c r="AR140" s="53" t="n">
        <f aca="false">ModeloDatosModificados!AR140-ModeloDatosMinisterio!AR140</f>
        <v>0</v>
      </c>
      <c r="AS140" s="54" t="n">
        <f aca="false">ModeloDatosModificados!AS140-ModeloDatosMinisterio!AS140</f>
        <v>0</v>
      </c>
      <c r="AT140" s="53" t="n">
        <f aca="false">ModeloDatosModificados!AT140-ModeloDatosMinisterio!AT140</f>
        <v>0</v>
      </c>
      <c r="AU140" s="54" t="n">
        <f aca="false">ModeloDatosModificados!AU140-ModeloDatosMinisterio!AU140</f>
        <v>0</v>
      </c>
      <c r="AV140" s="53" t="n">
        <f aca="false">ModeloDatosModificados!AV140-ModeloDatosMinisterio!AV140</f>
        <v>0</v>
      </c>
      <c r="AW140" s="54" t="n">
        <f aca="false">ModeloDatosModificados!AW140-ModeloDatosMinisterio!AW140</f>
        <v>0</v>
      </c>
      <c r="AX140" s="53" t="n">
        <f aca="false">ModeloDatosModificados!AX140-ModeloDatosMinisterio!AX140</f>
        <v>0</v>
      </c>
    </row>
    <row r="141" customFormat="false" ht="13.8" hidden="false" customHeight="false" outlineLevel="0" collapsed="false">
      <c r="A141" s="60" t="s">
        <v>43</v>
      </c>
      <c r="B141" s="53" t="n">
        <f aca="false">ModeloDatosModificados!B141-ModeloDatosMinisterio!B141</f>
        <v>0</v>
      </c>
      <c r="C141" s="53" t="n">
        <f aca="false">ModeloDatosModificados!C141-ModeloDatosMinisterio!C141</f>
        <v>0</v>
      </c>
      <c r="D141" s="53" t="n">
        <f aca="false">ModeloDatosModificados!D141-ModeloDatosMinisterio!D141</f>
        <v>0</v>
      </c>
      <c r="E141" s="53" t="n">
        <f aca="false">ModeloDatosModificados!E141-ModeloDatosMinisterio!E141</f>
        <v>0</v>
      </c>
      <c r="F141" s="53" t="n">
        <f aca="false">ModeloDatosModificados!F141-ModeloDatosMinisterio!F141</f>
        <v>0</v>
      </c>
      <c r="G141" s="53" t="n">
        <f aca="false">ModeloDatosModificados!G141-ModeloDatosMinisterio!G141</f>
        <v>0</v>
      </c>
      <c r="H141" s="53" t="n">
        <f aca="false">ModeloDatosModificados!H141-ModeloDatosMinisterio!H141</f>
        <v>0</v>
      </c>
      <c r="I141" s="54" t="n">
        <f aca="false">ModeloDatosModificados!I141-ModeloDatosMinisterio!I141</f>
        <v>0</v>
      </c>
      <c r="J141" s="53" t="n">
        <f aca="false">ModeloDatosModificados!J141-ModeloDatosMinisterio!J141</f>
        <v>0</v>
      </c>
      <c r="K141" s="54" t="n">
        <f aca="false">ModeloDatosModificados!K141-ModeloDatosMinisterio!K141</f>
        <v>0</v>
      </c>
      <c r="L141" s="53" t="n">
        <f aca="false">ModeloDatosModificados!L141-ModeloDatosMinisterio!L141</f>
        <v>0</v>
      </c>
      <c r="M141" s="54" t="n">
        <f aca="false">ModeloDatosModificados!M141-ModeloDatosMinisterio!M141</f>
        <v>0</v>
      </c>
      <c r="N141" s="53" t="n">
        <f aca="false">ModeloDatosModificados!N141-ModeloDatosMinisterio!N141</f>
        <v>0</v>
      </c>
      <c r="O141" s="53" t="n">
        <f aca="false">ModeloDatosModificados!O141-ModeloDatosMinisterio!O141</f>
        <v>0</v>
      </c>
      <c r="P141" s="53" t="n">
        <f aca="false">ModeloDatosModificados!P141-ModeloDatosMinisterio!P141</f>
        <v>0</v>
      </c>
      <c r="Q141" s="53" t="n">
        <f aca="false">ModeloDatosModificados!Q141-ModeloDatosMinisterio!Q141</f>
        <v>0</v>
      </c>
      <c r="S141" s="53" t="n">
        <f aca="false">ModeloDatosModificados!S141-ModeloDatosMinisterio!S141</f>
        <v>0</v>
      </c>
      <c r="T141" s="53" t="n">
        <f aca="false">ModeloDatosModificados!T141-ModeloDatosMinisterio!T141</f>
        <v>0</v>
      </c>
      <c r="U141" s="53" t="n">
        <f aca="false">ModeloDatosModificados!U141-ModeloDatosMinisterio!U141</f>
        <v>0</v>
      </c>
      <c r="V141" s="53" t="n">
        <f aca="false">ModeloDatosModificados!V141-ModeloDatosMinisterio!V141</f>
        <v>0</v>
      </c>
      <c r="W141" s="53" t="n">
        <f aca="false">ModeloDatosModificados!W141-ModeloDatosMinisterio!W141</f>
        <v>0</v>
      </c>
      <c r="X141" s="53" t="n">
        <f aca="false">ModeloDatosModificados!X141-ModeloDatosMinisterio!X141</f>
        <v>0</v>
      </c>
      <c r="Y141" s="53" t="n">
        <f aca="false">ModeloDatosModificados!Y141-ModeloDatosMinisterio!Y141</f>
        <v>0</v>
      </c>
      <c r="Z141" s="53" t="n">
        <f aca="false">ModeloDatosModificados!Z141-ModeloDatosMinisterio!Z141</f>
        <v>0</v>
      </c>
      <c r="AC141" s="61" t="n">
        <f aca="false">ModeloDatosModificados!AC141-ModeloDatosMinisterio!AC141</f>
        <v>0</v>
      </c>
      <c r="AD141" s="62" t="n">
        <f aca="false">ModeloDatosModificados!AD141-ModeloDatosMinisterio!AD141</f>
        <v>0</v>
      </c>
      <c r="AE141" s="63" t="n">
        <f aca="false">ModeloDatosModificados!AE141-ModeloDatosMinisterio!AE141</f>
        <v>0</v>
      </c>
      <c r="AF141" s="62" t="n">
        <f aca="false">ModeloDatosModificados!AF141-ModeloDatosMinisterio!AF141</f>
        <v>0</v>
      </c>
      <c r="AG141" s="62" t="n">
        <f aca="false">ModeloDatosModificados!AG141-ModeloDatosMinisterio!AG141</f>
        <v>0</v>
      </c>
      <c r="AH141" s="62" t="n">
        <f aca="false">ModeloDatosModificados!AH141-ModeloDatosMinisterio!AH141</f>
        <v>0</v>
      </c>
      <c r="AI141" s="62" t="n">
        <f aca="false">ModeloDatosModificados!AI141-ModeloDatosMinisterio!AI141</f>
        <v>0</v>
      </c>
      <c r="AJ141" s="62" t="n">
        <f aca="false">ModeloDatosModificados!AJ141-ModeloDatosMinisterio!AJ141</f>
        <v>0</v>
      </c>
      <c r="AK141" s="62" t="n">
        <f aca="false">ModeloDatosModificados!AK141-ModeloDatosMinisterio!AK141</f>
        <v>0</v>
      </c>
      <c r="AL141" s="62" t="n">
        <f aca="false">ModeloDatosModificados!AL141-ModeloDatosMinisterio!AL141</f>
        <v>0</v>
      </c>
      <c r="AM141" s="62" t="n">
        <f aca="false">ModeloDatosModificados!AM141-ModeloDatosMinisterio!AM141</f>
        <v>0</v>
      </c>
      <c r="AO141" s="54" t="n">
        <f aca="false">ModeloDatosModificados!AO141-ModeloDatosMinisterio!AO141</f>
        <v>0</v>
      </c>
      <c r="AP141" s="53" t="n">
        <f aca="false">ModeloDatosModificados!AP141-ModeloDatosMinisterio!AP141</f>
        <v>0</v>
      </c>
      <c r="AQ141" s="54" t="n">
        <f aca="false">ModeloDatosModificados!AQ141-ModeloDatosMinisterio!AQ141</f>
        <v>0</v>
      </c>
      <c r="AR141" s="53" t="n">
        <f aca="false">ModeloDatosModificados!AR141-ModeloDatosMinisterio!AR141</f>
        <v>0</v>
      </c>
      <c r="AS141" s="54" t="n">
        <f aca="false">ModeloDatosModificados!AS141-ModeloDatosMinisterio!AS141</f>
        <v>0</v>
      </c>
      <c r="AT141" s="53" t="n">
        <f aca="false">ModeloDatosModificados!AT141-ModeloDatosMinisterio!AT141</f>
        <v>0</v>
      </c>
      <c r="AU141" s="54" t="n">
        <f aca="false">ModeloDatosModificados!AU141-ModeloDatosMinisterio!AU141</f>
        <v>0</v>
      </c>
      <c r="AV141" s="53" t="n">
        <f aca="false">ModeloDatosModificados!AV141-ModeloDatosMinisterio!AV141</f>
        <v>0</v>
      </c>
      <c r="AW141" s="54" t="n">
        <f aca="false">ModeloDatosModificados!AW141-ModeloDatosMinisterio!AW141</f>
        <v>0</v>
      </c>
      <c r="AX141" s="53" t="n">
        <f aca="false">ModeloDatosModificados!AX141-ModeloDatosMinisterio!AX141</f>
        <v>0</v>
      </c>
    </row>
    <row r="142" customFormat="false" ht="13.8" hidden="false" customHeight="false" outlineLevel="0" collapsed="false">
      <c r="A142" s="60" t="s">
        <v>44</v>
      </c>
      <c r="B142" s="53" t="n">
        <f aca="false">ModeloDatosModificados!B142-ModeloDatosMinisterio!B142</f>
        <v>0</v>
      </c>
      <c r="C142" s="53" t="n">
        <f aca="false">ModeloDatosModificados!C142-ModeloDatosMinisterio!C142</f>
        <v>0</v>
      </c>
      <c r="D142" s="53" t="n">
        <f aca="false">ModeloDatosModificados!D142-ModeloDatosMinisterio!D142</f>
        <v>0</v>
      </c>
      <c r="E142" s="53" t="n">
        <f aca="false">ModeloDatosModificados!E142-ModeloDatosMinisterio!E142</f>
        <v>0</v>
      </c>
      <c r="F142" s="53" t="n">
        <f aca="false">ModeloDatosModificados!F142-ModeloDatosMinisterio!F142</f>
        <v>0</v>
      </c>
      <c r="G142" s="53" t="n">
        <f aca="false">ModeloDatosModificados!G142-ModeloDatosMinisterio!G142</f>
        <v>0</v>
      </c>
      <c r="H142" s="53" t="n">
        <f aca="false">ModeloDatosModificados!H142-ModeloDatosMinisterio!H142</f>
        <v>0</v>
      </c>
      <c r="I142" s="54" t="n">
        <f aca="false">ModeloDatosModificados!I142-ModeloDatosMinisterio!I142</f>
        <v>0</v>
      </c>
      <c r="J142" s="53" t="n">
        <f aca="false">ModeloDatosModificados!J142-ModeloDatosMinisterio!J142</f>
        <v>0</v>
      </c>
      <c r="K142" s="54" t="n">
        <f aca="false">ModeloDatosModificados!K142-ModeloDatosMinisterio!K142</f>
        <v>0</v>
      </c>
      <c r="L142" s="53" t="n">
        <f aca="false">ModeloDatosModificados!L142-ModeloDatosMinisterio!L142</f>
        <v>0</v>
      </c>
      <c r="M142" s="54" t="n">
        <f aca="false">ModeloDatosModificados!M142-ModeloDatosMinisterio!M142</f>
        <v>0</v>
      </c>
      <c r="N142" s="53" t="n">
        <f aca="false">ModeloDatosModificados!N142-ModeloDatosMinisterio!N142</f>
        <v>0</v>
      </c>
      <c r="O142" s="53" t="n">
        <f aca="false">ModeloDatosModificados!O142-ModeloDatosMinisterio!O142</f>
        <v>0</v>
      </c>
      <c r="P142" s="53" t="n">
        <f aca="false">ModeloDatosModificados!P142-ModeloDatosMinisterio!P142</f>
        <v>0</v>
      </c>
      <c r="Q142" s="53" t="n">
        <f aca="false">ModeloDatosModificados!Q142-ModeloDatosMinisterio!Q142</f>
        <v>0</v>
      </c>
      <c r="S142" s="53" t="n">
        <f aca="false">ModeloDatosModificados!S142-ModeloDatosMinisterio!S142</f>
        <v>0</v>
      </c>
      <c r="T142" s="53" t="n">
        <f aca="false">ModeloDatosModificados!T142-ModeloDatosMinisterio!T142</f>
        <v>0</v>
      </c>
      <c r="U142" s="53" t="n">
        <f aca="false">ModeloDatosModificados!U142-ModeloDatosMinisterio!U142</f>
        <v>0</v>
      </c>
      <c r="V142" s="53" t="n">
        <f aca="false">ModeloDatosModificados!V142-ModeloDatosMinisterio!V142</f>
        <v>0</v>
      </c>
      <c r="W142" s="53" t="n">
        <f aca="false">ModeloDatosModificados!W142-ModeloDatosMinisterio!W142</f>
        <v>0</v>
      </c>
      <c r="X142" s="53" t="n">
        <f aca="false">ModeloDatosModificados!X142-ModeloDatosMinisterio!X142</f>
        <v>0</v>
      </c>
      <c r="Y142" s="53" t="n">
        <f aca="false">ModeloDatosModificados!Y142-ModeloDatosMinisterio!Y142</f>
        <v>0</v>
      </c>
      <c r="Z142" s="53" t="n">
        <f aca="false">ModeloDatosModificados!Z142-ModeloDatosMinisterio!Z142</f>
        <v>0</v>
      </c>
      <c r="AC142" s="61" t="n">
        <f aca="false">ModeloDatosModificados!AC142-ModeloDatosMinisterio!AC142</f>
        <v>0</v>
      </c>
      <c r="AD142" s="62" t="n">
        <f aca="false">ModeloDatosModificados!AD142-ModeloDatosMinisterio!AD142</f>
        <v>0</v>
      </c>
      <c r="AE142" s="63" t="n">
        <f aca="false">ModeloDatosModificados!AE142-ModeloDatosMinisterio!AE142</f>
        <v>0</v>
      </c>
      <c r="AF142" s="62" t="n">
        <f aca="false">ModeloDatosModificados!AF142-ModeloDatosMinisterio!AF142</f>
        <v>0</v>
      </c>
      <c r="AG142" s="62" t="n">
        <f aca="false">ModeloDatosModificados!AG142-ModeloDatosMinisterio!AG142</f>
        <v>0</v>
      </c>
      <c r="AH142" s="62" t="n">
        <f aca="false">ModeloDatosModificados!AH142-ModeloDatosMinisterio!AH142</f>
        <v>0</v>
      </c>
      <c r="AI142" s="62" t="n">
        <f aca="false">ModeloDatosModificados!AI142-ModeloDatosMinisterio!AI142</f>
        <v>0</v>
      </c>
      <c r="AJ142" s="62" t="n">
        <f aca="false">ModeloDatosModificados!AJ142-ModeloDatosMinisterio!AJ142</f>
        <v>0</v>
      </c>
      <c r="AK142" s="62" t="n">
        <f aca="false">ModeloDatosModificados!AK142-ModeloDatosMinisterio!AK142</f>
        <v>0</v>
      </c>
      <c r="AL142" s="62" t="n">
        <f aca="false">ModeloDatosModificados!AL142-ModeloDatosMinisterio!AL142</f>
        <v>0</v>
      </c>
      <c r="AM142" s="62" t="n">
        <f aca="false">ModeloDatosModificados!AM142-ModeloDatosMinisterio!AM142</f>
        <v>0</v>
      </c>
      <c r="AO142" s="54" t="n">
        <f aca="false">ModeloDatosModificados!AO142-ModeloDatosMinisterio!AO142</f>
        <v>0</v>
      </c>
      <c r="AP142" s="53" t="n">
        <f aca="false">ModeloDatosModificados!AP142-ModeloDatosMinisterio!AP142</f>
        <v>0</v>
      </c>
      <c r="AQ142" s="54" t="n">
        <f aca="false">ModeloDatosModificados!AQ142-ModeloDatosMinisterio!AQ142</f>
        <v>0</v>
      </c>
      <c r="AR142" s="53" t="n">
        <f aca="false">ModeloDatosModificados!AR142-ModeloDatosMinisterio!AR142</f>
        <v>0</v>
      </c>
      <c r="AS142" s="54" t="n">
        <f aca="false">ModeloDatosModificados!AS142-ModeloDatosMinisterio!AS142</f>
        <v>0</v>
      </c>
      <c r="AT142" s="53" t="n">
        <f aca="false">ModeloDatosModificados!AT142-ModeloDatosMinisterio!AT142</f>
        <v>0</v>
      </c>
      <c r="AU142" s="54" t="n">
        <f aca="false">ModeloDatosModificados!AU142-ModeloDatosMinisterio!AU142</f>
        <v>0</v>
      </c>
      <c r="AV142" s="53" t="n">
        <f aca="false">ModeloDatosModificados!AV142-ModeloDatosMinisterio!AV142</f>
        <v>0</v>
      </c>
      <c r="AW142" s="54" t="n">
        <f aca="false">ModeloDatosModificados!AW142-ModeloDatosMinisterio!AW142</f>
        <v>0</v>
      </c>
      <c r="AX142" s="53" t="n">
        <f aca="false">ModeloDatosModificados!AX142-ModeloDatosMinisterio!AX142</f>
        <v>0</v>
      </c>
    </row>
    <row r="143" customFormat="false" ht="13.8" hidden="false" customHeight="false" outlineLevel="0" collapsed="false">
      <c r="A143" s="60" t="s">
        <v>45</v>
      </c>
      <c r="B143" s="53" t="n">
        <f aca="false">ModeloDatosModificados!B143-ModeloDatosMinisterio!B143</f>
        <v>0</v>
      </c>
      <c r="C143" s="53" t="n">
        <f aca="false">ModeloDatosModificados!C143-ModeloDatosMinisterio!C143</f>
        <v>0</v>
      </c>
      <c r="D143" s="53" t="n">
        <f aca="false">ModeloDatosModificados!D143-ModeloDatosMinisterio!D143</f>
        <v>0</v>
      </c>
      <c r="E143" s="53" t="n">
        <f aca="false">ModeloDatosModificados!E143-ModeloDatosMinisterio!E143</f>
        <v>0</v>
      </c>
      <c r="F143" s="53" t="n">
        <f aca="false">ModeloDatosModificados!F143-ModeloDatosMinisterio!F143</f>
        <v>0</v>
      </c>
      <c r="G143" s="53" t="n">
        <f aca="false">ModeloDatosModificados!G143-ModeloDatosMinisterio!G143</f>
        <v>0</v>
      </c>
      <c r="H143" s="53" t="n">
        <f aca="false">ModeloDatosModificados!H143-ModeloDatosMinisterio!H143</f>
        <v>0</v>
      </c>
      <c r="I143" s="54" t="n">
        <f aca="false">ModeloDatosModificados!I143-ModeloDatosMinisterio!I143</f>
        <v>0</v>
      </c>
      <c r="J143" s="53" t="n">
        <f aca="false">ModeloDatosModificados!J143-ModeloDatosMinisterio!J143</f>
        <v>0</v>
      </c>
      <c r="K143" s="54" t="n">
        <f aca="false">ModeloDatosModificados!K143-ModeloDatosMinisterio!K143</f>
        <v>0</v>
      </c>
      <c r="L143" s="53" t="n">
        <f aca="false">ModeloDatosModificados!L143-ModeloDatosMinisterio!L143</f>
        <v>0</v>
      </c>
      <c r="M143" s="54" t="n">
        <f aca="false">ModeloDatosModificados!M143-ModeloDatosMinisterio!M143</f>
        <v>0</v>
      </c>
      <c r="N143" s="53" t="n">
        <f aca="false">ModeloDatosModificados!N143-ModeloDatosMinisterio!N143</f>
        <v>0</v>
      </c>
      <c r="O143" s="53" t="n">
        <f aca="false">ModeloDatosModificados!O143-ModeloDatosMinisterio!O143</f>
        <v>0</v>
      </c>
      <c r="P143" s="53" t="n">
        <f aca="false">ModeloDatosModificados!P143-ModeloDatosMinisterio!P143</f>
        <v>0</v>
      </c>
      <c r="Q143" s="53" t="n">
        <f aca="false">ModeloDatosModificados!Q143-ModeloDatosMinisterio!Q143</f>
        <v>0</v>
      </c>
      <c r="S143" s="53" t="n">
        <f aca="false">ModeloDatosModificados!S143-ModeloDatosMinisterio!S143</f>
        <v>0</v>
      </c>
      <c r="T143" s="53" t="n">
        <f aca="false">ModeloDatosModificados!T143-ModeloDatosMinisterio!T143</f>
        <v>0</v>
      </c>
      <c r="U143" s="53" t="n">
        <f aca="false">ModeloDatosModificados!U143-ModeloDatosMinisterio!U143</f>
        <v>0</v>
      </c>
      <c r="V143" s="53" t="n">
        <f aca="false">ModeloDatosModificados!V143-ModeloDatosMinisterio!V143</f>
        <v>0</v>
      </c>
      <c r="W143" s="53" t="n">
        <f aca="false">ModeloDatosModificados!W143-ModeloDatosMinisterio!W143</f>
        <v>0</v>
      </c>
      <c r="X143" s="53" t="n">
        <f aca="false">ModeloDatosModificados!X143-ModeloDatosMinisterio!X143</f>
        <v>0</v>
      </c>
      <c r="Y143" s="53" t="n">
        <f aca="false">ModeloDatosModificados!Y143-ModeloDatosMinisterio!Y143</f>
        <v>0</v>
      </c>
      <c r="Z143" s="53" t="n">
        <f aca="false">ModeloDatosModificados!Z143-ModeloDatosMinisterio!Z143</f>
        <v>0</v>
      </c>
      <c r="AC143" s="61" t="n">
        <f aca="false">ModeloDatosModificados!AC143-ModeloDatosMinisterio!AC143</f>
        <v>0</v>
      </c>
      <c r="AD143" s="62" t="n">
        <f aca="false">ModeloDatosModificados!AD143-ModeloDatosMinisterio!AD143</f>
        <v>0</v>
      </c>
      <c r="AE143" s="63" t="n">
        <f aca="false">ModeloDatosModificados!AE143-ModeloDatosMinisterio!AE143</f>
        <v>0</v>
      </c>
      <c r="AF143" s="62" t="n">
        <f aca="false">ModeloDatosModificados!AF143-ModeloDatosMinisterio!AF143</f>
        <v>0</v>
      </c>
      <c r="AG143" s="62" t="n">
        <f aca="false">ModeloDatosModificados!AG143-ModeloDatosMinisterio!AG143</f>
        <v>0</v>
      </c>
      <c r="AH143" s="62" t="n">
        <f aca="false">ModeloDatosModificados!AH143-ModeloDatosMinisterio!AH143</f>
        <v>0</v>
      </c>
      <c r="AI143" s="62" t="n">
        <f aca="false">ModeloDatosModificados!AI143-ModeloDatosMinisterio!AI143</f>
        <v>0</v>
      </c>
      <c r="AJ143" s="62" t="n">
        <f aca="false">ModeloDatosModificados!AJ143-ModeloDatosMinisterio!AJ143</f>
        <v>0</v>
      </c>
      <c r="AK143" s="62" t="n">
        <f aca="false">ModeloDatosModificados!AK143-ModeloDatosMinisterio!AK143</f>
        <v>0</v>
      </c>
      <c r="AL143" s="62" t="n">
        <f aca="false">ModeloDatosModificados!AL143-ModeloDatosMinisterio!AL143</f>
        <v>0</v>
      </c>
      <c r="AM143" s="62" t="n">
        <f aca="false">ModeloDatosModificados!AM143-ModeloDatosMinisterio!AM143</f>
        <v>0</v>
      </c>
      <c r="AO143" s="54" t="n">
        <f aca="false">ModeloDatosModificados!AO143-ModeloDatosMinisterio!AO143</f>
        <v>0</v>
      </c>
      <c r="AP143" s="53" t="n">
        <f aca="false">ModeloDatosModificados!AP143-ModeloDatosMinisterio!AP143</f>
        <v>0</v>
      </c>
      <c r="AQ143" s="54" t="n">
        <f aca="false">ModeloDatosModificados!AQ143-ModeloDatosMinisterio!AQ143</f>
        <v>0</v>
      </c>
      <c r="AR143" s="53" t="n">
        <f aca="false">ModeloDatosModificados!AR143-ModeloDatosMinisterio!AR143</f>
        <v>0</v>
      </c>
      <c r="AS143" s="54" t="n">
        <f aca="false">ModeloDatosModificados!AS143-ModeloDatosMinisterio!AS143</f>
        <v>0</v>
      </c>
      <c r="AT143" s="53" t="n">
        <f aca="false">ModeloDatosModificados!AT143-ModeloDatosMinisterio!AT143</f>
        <v>0</v>
      </c>
      <c r="AU143" s="54" t="n">
        <f aca="false">ModeloDatosModificados!AU143-ModeloDatosMinisterio!AU143</f>
        <v>0</v>
      </c>
      <c r="AV143" s="53" t="n">
        <f aca="false">ModeloDatosModificados!AV143-ModeloDatosMinisterio!AV143</f>
        <v>0</v>
      </c>
      <c r="AW143" s="54" t="n">
        <f aca="false">ModeloDatosModificados!AW143-ModeloDatosMinisterio!AW143</f>
        <v>0</v>
      </c>
      <c r="AX143" s="53" t="n">
        <f aca="false">ModeloDatosModificados!AX143-ModeloDatosMinisterio!AX143</f>
        <v>0</v>
      </c>
    </row>
    <row r="144" customFormat="false" ht="13.8" hidden="false" customHeight="false" outlineLevel="0" collapsed="false">
      <c r="A144" s="60" t="s">
        <v>46</v>
      </c>
      <c r="B144" s="53" t="n">
        <f aca="false">ModeloDatosModificados!B144-ModeloDatosMinisterio!B144</f>
        <v>0</v>
      </c>
      <c r="C144" s="53" t="n">
        <f aca="false">ModeloDatosModificados!C144-ModeloDatosMinisterio!C144</f>
        <v>0</v>
      </c>
      <c r="D144" s="53" t="n">
        <f aca="false">ModeloDatosModificados!D144-ModeloDatosMinisterio!D144</f>
        <v>0</v>
      </c>
      <c r="E144" s="53" t="n">
        <f aca="false">ModeloDatosModificados!E144-ModeloDatosMinisterio!E144</f>
        <v>0</v>
      </c>
      <c r="F144" s="53" t="n">
        <f aca="false">ModeloDatosModificados!F144-ModeloDatosMinisterio!F144</f>
        <v>0</v>
      </c>
      <c r="G144" s="53" t="n">
        <f aca="false">ModeloDatosModificados!G144-ModeloDatosMinisterio!G144</f>
        <v>0</v>
      </c>
      <c r="H144" s="53" t="n">
        <f aca="false">ModeloDatosModificados!H144-ModeloDatosMinisterio!H144</f>
        <v>0</v>
      </c>
      <c r="I144" s="54" t="n">
        <f aca="false">ModeloDatosModificados!I144-ModeloDatosMinisterio!I144</f>
        <v>0</v>
      </c>
      <c r="J144" s="53" t="n">
        <f aca="false">ModeloDatosModificados!J144-ModeloDatosMinisterio!J144</f>
        <v>0</v>
      </c>
      <c r="K144" s="54" t="n">
        <f aca="false">ModeloDatosModificados!K144-ModeloDatosMinisterio!K144</f>
        <v>0</v>
      </c>
      <c r="L144" s="53" t="n">
        <f aca="false">ModeloDatosModificados!L144-ModeloDatosMinisterio!L144</f>
        <v>0</v>
      </c>
      <c r="M144" s="54" t="n">
        <f aca="false">ModeloDatosModificados!M144-ModeloDatosMinisterio!M144</f>
        <v>0</v>
      </c>
      <c r="N144" s="53" t="n">
        <f aca="false">ModeloDatosModificados!N144-ModeloDatosMinisterio!N144</f>
        <v>0</v>
      </c>
      <c r="O144" s="53" t="n">
        <f aca="false">ModeloDatosModificados!O144-ModeloDatosMinisterio!O144</f>
        <v>0</v>
      </c>
      <c r="P144" s="53" t="n">
        <f aca="false">ModeloDatosModificados!P144-ModeloDatosMinisterio!P144</f>
        <v>0</v>
      </c>
      <c r="Q144" s="53" t="n">
        <f aca="false">ModeloDatosModificados!Q144-ModeloDatosMinisterio!Q144</f>
        <v>0</v>
      </c>
      <c r="S144" s="53" t="n">
        <f aca="false">ModeloDatosModificados!S144-ModeloDatosMinisterio!S144</f>
        <v>0</v>
      </c>
      <c r="T144" s="53" t="n">
        <f aca="false">ModeloDatosModificados!T144-ModeloDatosMinisterio!T144</f>
        <v>0</v>
      </c>
      <c r="U144" s="53" t="n">
        <f aca="false">ModeloDatosModificados!U144-ModeloDatosMinisterio!U144</f>
        <v>0</v>
      </c>
      <c r="V144" s="53" t="n">
        <f aca="false">ModeloDatosModificados!V144-ModeloDatosMinisterio!V144</f>
        <v>0</v>
      </c>
      <c r="W144" s="53" t="n">
        <f aca="false">ModeloDatosModificados!W144-ModeloDatosMinisterio!W144</f>
        <v>0</v>
      </c>
      <c r="X144" s="53" t="n">
        <f aca="false">ModeloDatosModificados!X144-ModeloDatosMinisterio!X144</f>
        <v>0</v>
      </c>
      <c r="Y144" s="53" t="n">
        <f aca="false">ModeloDatosModificados!Y144-ModeloDatosMinisterio!Y144</f>
        <v>0</v>
      </c>
      <c r="Z144" s="53" t="n">
        <f aca="false">ModeloDatosModificados!Z144-ModeloDatosMinisterio!Z144</f>
        <v>0</v>
      </c>
      <c r="AC144" s="61" t="n">
        <f aca="false">ModeloDatosModificados!AC144-ModeloDatosMinisterio!AC144</f>
        <v>0</v>
      </c>
      <c r="AD144" s="62" t="n">
        <f aca="false">ModeloDatosModificados!AD144-ModeloDatosMinisterio!AD144</f>
        <v>0</v>
      </c>
      <c r="AE144" s="63" t="n">
        <f aca="false">ModeloDatosModificados!AE144-ModeloDatosMinisterio!AE144</f>
        <v>0</v>
      </c>
      <c r="AF144" s="62" t="n">
        <f aca="false">ModeloDatosModificados!AF144-ModeloDatosMinisterio!AF144</f>
        <v>0</v>
      </c>
      <c r="AG144" s="62" t="n">
        <f aca="false">ModeloDatosModificados!AG144-ModeloDatosMinisterio!AG144</f>
        <v>0</v>
      </c>
      <c r="AH144" s="62" t="n">
        <f aca="false">ModeloDatosModificados!AH144-ModeloDatosMinisterio!AH144</f>
        <v>0</v>
      </c>
      <c r="AI144" s="62" t="n">
        <f aca="false">ModeloDatosModificados!AI144-ModeloDatosMinisterio!AI144</f>
        <v>0</v>
      </c>
      <c r="AJ144" s="62" t="n">
        <f aca="false">ModeloDatosModificados!AJ144-ModeloDatosMinisterio!AJ144</f>
        <v>0</v>
      </c>
      <c r="AK144" s="62" t="n">
        <f aca="false">ModeloDatosModificados!AK144-ModeloDatosMinisterio!AK144</f>
        <v>0</v>
      </c>
      <c r="AL144" s="62" t="n">
        <f aca="false">ModeloDatosModificados!AL144-ModeloDatosMinisterio!AL144</f>
        <v>0</v>
      </c>
      <c r="AM144" s="62" t="n">
        <f aca="false">ModeloDatosModificados!AM144-ModeloDatosMinisterio!AM144</f>
        <v>0</v>
      </c>
      <c r="AO144" s="54" t="n">
        <f aca="false">ModeloDatosModificados!AO144-ModeloDatosMinisterio!AO144</f>
        <v>0</v>
      </c>
      <c r="AP144" s="53" t="n">
        <f aca="false">ModeloDatosModificados!AP144-ModeloDatosMinisterio!AP144</f>
        <v>0</v>
      </c>
      <c r="AQ144" s="54" t="n">
        <f aca="false">ModeloDatosModificados!AQ144-ModeloDatosMinisterio!AQ144</f>
        <v>0</v>
      </c>
      <c r="AR144" s="53" t="n">
        <f aca="false">ModeloDatosModificados!AR144-ModeloDatosMinisterio!AR144</f>
        <v>0</v>
      </c>
      <c r="AS144" s="54" t="n">
        <f aca="false">ModeloDatosModificados!AS144-ModeloDatosMinisterio!AS144</f>
        <v>0</v>
      </c>
      <c r="AT144" s="53" t="n">
        <f aca="false">ModeloDatosModificados!AT144-ModeloDatosMinisterio!AT144</f>
        <v>0</v>
      </c>
      <c r="AU144" s="54" t="n">
        <f aca="false">ModeloDatosModificados!AU144-ModeloDatosMinisterio!AU144</f>
        <v>0</v>
      </c>
      <c r="AV144" s="53" t="n">
        <f aca="false">ModeloDatosModificados!AV144-ModeloDatosMinisterio!AV144</f>
        <v>0</v>
      </c>
      <c r="AW144" s="54" t="n">
        <f aca="false">ModeloDatosModificados!AW144-ModeloDatosMinisterio!AW144</f>
        <v>0</v>
      </c>
      <c r="AX144" s="53" t="n">
        <f aca="false">ModeloDatosModificados!AX144-ModeloDatosMinisterio!AX144</f>
        <v>0</v>
      </c>
    </row>
    <row r="145" customFormat="false" ht="13.8" hidden="false" customHeight="false" outlineLevel="0" collapsed="false">
      <c r="A145" s="71" t="s">
        <v>49</v>
      </c>
      <c r="B145" s="74" t="n">
        <f aca="false">ModeloDatosModificados!B145-ModeloDatosMinisterio!B145</f>
        <v>0</v>
      </c>
      <c r="C145" s="74" t="n">
        <f aca="false">ModeloDatosModificados!C145-ModeloDatosMinisterio!C145</f>
        <v>0</v>
      </c>
      <c r="D145" s="74" t="n">
        <f aca="false">ModeloDatosModificados!D145-ModeloDatosMinisterio!D145</f>
        <v>0</v>
      </c>
      <c r="E145" s="74" t="n">
        <f aca="false">ModeloDatosModificados!E145-ModeloDatosMinisterio!E145</f>
        <v>0</v>
      </c>
      <c r="F145" s="74" t="n">
        <f aca="false">ModeloDatosModificados!F145-ModeloDatosMinisterio!F145</f>
        <v>0</v>
      </c>
      <c r="G145" s="74" t="n">
        <f aca="false">ModeloDatosModificados!G145-ModeloDatosMinisterio!G145</f>
        <v>0</v>
      </c>
      <c r="H145" s="74" t="n">
        <f aca="false">ModeloDatosModificados!H145-ModeloDatosMinisterio!H145</f>
        <v>0</v>
      </c>
      <c r="I145" s="72" t="n">
        <f aca="false">ModeloDatosModificados!I145-ModeloDatosMinisterio!I145</f>
        <v>0</v>
      </c>
      <c r="J145" s="74" t="n">
        <f aca="false">ModeloDatosModificados!J145-ModeloDatosMinisterio!J145</f>
        <v>0</v>
      </c>
      <c r="K145" s="72" t="n">
        <f aca="false">ModeloDatosModificados!K145-ModeloDatosMinisterio!K145</f>
        <v>0</v>
      </c>
      <c r="L145" s="74" t="n">
        <f aca="false">ModeloDatosModificados!L145-ModeloDatosMinisterio!L145</f>
        <v>0</v>
      </c>
      <c r="M145" s="72" t="n">
        <f aca="false">ModeloDatosModificados!M145-ModeloDatosMinisterio!M145</f>
        <v>0</v>
      </c>
      <c r="N145" s="74" t="n">
        <f aca="false">ModeloDatosModificados!N145-ModeloDatosMinisterio!N145</f>
        <v>0</v>
      </c>
      <c r="O145" s="74" t="n">
        <f aca="false">ModeloDatosModificados!O145-ModeloDatosMinisterio!O145</f>
        <v>0</v>
      </c>
      <c r="P145" s="74" t="n">
        <f aca="false">ModeloDatosModificados!P145-ModeloDatosMinisterio!P145</f>
        <v>0</v>
      </c>
      <c r="Q145" s="74" t="n">
        <f aca="false">ModeloDatosModificados!Q145-ModeloDatosMinisterio!Q145</f>
        <v>0</v>
      </c>
      <c r="S145" s="74" t="n">
        <f aca="false">ModeloDatosModificados!S145-ModeloDatosMinisterio!S145</f>
        <v>0</v>
      </c>
      <c r="T145" s="74" t="n">
        <f aca="false">ModeloDatosModificados!T145-ModeloDatosMinisterio!T145</f>
        <v>0</v>
      </c>
      <c r="U145" s="74" t="n">
        <f aca="false">ModeloDatosModificados!U145-ModeloDatosMinisterio!U145</f>
        <v>0</v>
      </c>
      <c r="V145" s="74" t="n">
        <f aca="false">ModeloDatosModificados!V145-ModeloDatosMinisterio!V145</f>
        <v>0</v>
      </c>
      <c r="W145" s="74" t="n">
        <f aca="false">ModeloDatosModificados!W145-ModeloDatosMinisterio!W145</f>
        <v>0</v>
      </c>
      <c r="X145" s="74" t="n">
        <f aca="false">ModeloDatosModificados!X145-ModeloDatosMinisterio!X145</f>
        <v>0</v>
      </c>
      <c r="Y145" s="74" t="n">
        <f aca="false">ModeloDatosModificados!Y145-ModeloDatosMinisterio!Y145</f>
        <v>0</v>
      </c>
      <c r="Z145" s="74" t="n">
        <f aca="false">ModeloDatosModificados!Z145-ModeloDatosMinisterio!Z145</f>
        <v>0</v>
      </c>
      <c r="AB145" s="77" t="s">
        <v>225</v>
      </c>
      <c r="AC145" s="77" t="n">
        <f aca="false">ModeloDatosModificados!AC145-ModeloDatosMinisterio!AC145</f>
        <v>0</v>
      </c>
      <c r="AD145" s="76"/>
      <c r="AE145" s="78" t="n">
        <f aca="false">ModeloDatosModificados!AE145-ModeloDatosMinisterio!AE145</f>
        <v>0</v>
      </c>
      <c r="AF145" s="76"/>
      <c r="AG145" s="79" t="n">
        <f aca="false">ModeloDatosModificados!AG145-ModeloDatosMinisterio!AG145</f>
        <v>0</v>
      </c>
      <c r="AH145" s="76"/>
      <c r="AI145" s="79" t="n">
        <f aca="false">ModeloDatosModificados!AI145-ModeloDatosMinisterio!AI145</f>
        <v>0</v>
      </c>
      <c r="AJ145" s="76"/>
      <c r="AK145" s="79" t="n">
        <f aca="false">ModeloDatosModificados!AK145-ModeloDatosMinisterio!AK145</f>
        <v>0</v>
      </c>
      <c r="AL145" s="80"/>
      <c r="AM145" s="79" t="n">
        <f aca="false">ModeloDatosModificados!AM145-ModeloDatosMinisterio!AM145</f>
        <v>0</v>
      </c>
      <c r="AO145" s="72" t="n">
        <f aca="false">ModeloDatosModificados!AO145-ModeloDatosMinisterio!AO145</f>
        <v>0</v>
      </c>
      <c r="AP145" s="74" t="n">
        <f aca="false">ModeloDatosModificados!AP145-ModeloDatosMinisterio!AP145</f>
        <v>0</v>
      </c>
      <c r="AQ145" s="72" t="n">
        <f aca="false">ModeloDatosModificados!AQ145-ModeloDatosMinisterio!AQ145</f>
        <v>0</v>
      </c>
      <c r="AR145" s="74" t="n">
        <f aca="false">ModeloDatosModificados!AR145-ModeloDatosMinisterio!AR145</f>
        <v>0</v>
      </c>
      <c r="AS145" s="72" t="n">
        <f aca="false">ModeloDatosModificados!AS145-ModeloDatosMinisterio!AS145</f>
        <v>0</v>
      </c>
      <c r="AT145" s="74" t="n">
        <f aca="false">ModeloDatosModificados!AT145-ModeloDatosMinisterio!AT145</f>
        <v>0</v>
      </c>
      <c r="AU145" s="72" t="n">
        <f aca="false">ModeloDatosModificados!AU145-ModeloDatosMinisterio!AU145</f>
        <v>0</v>
      </c>
      <c r="AV145" s="74" t="n">
        <f aca="false">ModeloDatosModificados!AV145-ModeloDatosMinisterio!AV145</f>
        <v>0</v>
      </c>
      <c r="AW145" s="72" t="n">
        <f aca="false">ModeloDatosModificados!AW145-ModeloDatosMinisterio!AW145</f>
        <v>0</v>
      </c>
      <c r="AX145" s="74" t="n">
        <f aca="false">ModeloDatosModificados!AX145-ModeloDatosMinisterio!AX145</f>
        <v>0</v>
      </c>
    </row>
    <row r="146" customFormat="false" ht="13.8" hidden="false" customHeight="false" outlineLevel="0" collapsed="false">
      <c r="A146" s="31" t="s">
        <v>50</v>
      </c>
      <c r="AB146" s="77" t="s">
        <v>226</v>
      </c>
      <c r="AC146" s="77" t="n">
        <f aca="false">ModeloDatosModificados!AC146-ModeloDatosMinisterio!AC146</f>
        <v>0</v>
      </c>
      <c r="AD146" s="76"/>
      <c r="AE146" s="78" t="n">
        <f aca="false">ModeloDatosModificados!AE146-ModeloDatosMinisterio!AE146</f>
        <v>0</v>
      </c>
      <c r="AF146" s="76"/>
      <c r="AG146" s="79" t="n">
        <f aca="false">ModeloDatosModificados!AG146-ModeloDatosMinisterio!AG146</f>
        <v>0</v>
      </c>
      <c r="AH146" s="76"/>
      <c r="AI146" s="79" t="n">
        <f aca="false">ModeloDatosModificados!AI146-ModeloDatosMinisterio!AI146</f>
        <v>0</v>
      </c>
      <c r="AJ146" s="76"/>
      <c r="AK146" s="79" t="n">
        <f aca="false">ModeloDatosModificados!AK146-ModeloDatosMinisterio!AK146</f>
        <v>0</v>
      </c>
      <c r="AL146" s="76"/>
      <c r="AM146" s="79"/>
    </row>
    <row r="147" customFormat="false" ht="13.8" hidden="false" customHeight="false" outlineLevel="0" collapsed="false">
      <c r="A147" s="31" t="s">
        <v>51</v>
      </c>
      <c r="B147" s="82"/>
      <c r="C147" s="82"/>
      <c r="D147" s="82"/>
      <c r="E147" s="82"/>
      <c r="F147" s="82"/>
      <c r="G147" s="82"/>
      <c r="H147" s="82"/>
      <c r="I147" s="82"/>
      <c r="J147" s="82"/>
      <c r="S147" s="82"/>
      <c r="T147" s="82"/>
      <c r="U147" s="82"/>
      <c r="V147" s="82"/>
      <c r="W147" s="82"/>
      <c r="X147" s="82"/>
      <c r="Y147" s="82"/>
      <c r="Z147" s="82"/>
    </row>
    <row r="148" customFormat="false" ht="13.8" hidden="false" customHeight="false" outlineLevel="0" collapsed="false">
      <c r="A148" s="31"/>
      <c r="B148" s="82"/>
      <c r="C148" s="82"/>
      <c r="D148" s="82"/>
      <c r="E148" s="82"/>
      <c r="F148" s="82"/>
      <c r="G148" s="82"/>
      <c r="H148" s="82"/>
      <c r="I148" s="82"/>
      <c r="J148" s="82"/>
      <c r="S148" s="82"/>
      <c r="T148" s="82"/>
      <c r="U148" s="82"/>
      <c r="V148" s="82"/>
      <c r="W148" s="82"/>
      <c r="X148" s="82"/>
      <c r="Y148" s="82"/>
      <c r="Z148" s="82"/>
    </row>
    <row r="149" customFormat="false" ht="13.8" hidden="false" customHeight="false" outlineLevel="0" collapsed="false">
      <c r="A149" s="31"/>
      <c r="B149" s="82"/>
      <c r="C149" s="82"/>
      <c r="D149" s="82"/>
      <c r="E149" s="82"/>
      <c r="F149" s="82"/>
      <c r="G149" s="82"/>
      <c r="H149" s="82"/>
      <c r="I149" s="82"/>
      <c r="J149" s="82"/>
      <c r="S149" s="82"/>
      <c r="T149" s="82"/>
      <c r="U149" s="82"/>
      <c r="V149" s="82"/>
      <c r="W149" s="82"/>
      <c r="X149" s="82"/>
      <c r="Y149" s="82"/>
      <c r="Z149" s="82"/>
    </row>
    <row r="150" customFormat="false" ht="13.8" hidden="false" customHeight="false" outlineLevel="0" collapsed="false">
      <c r="A150" s="84"/>
    </row>
    <row r="151" customFormat="false" ht="13.8" hidden="false" customHeight="false" outlineLevel="0" collapsed="false">
      <c r="A151" s="40" t="s">
        <v>61</v>
      </c>
      <c r="B151" s="40"/>
      <c r="C151" s="40"/>
      <c r="D151" s="40"/>
      <c r="E151" s="40"/>
      <c r="F151" s="40"/>
      <c r="G151" s="40"/>
      <c r="H151" s="40"/>
      <c r="I151" s="40"/>
      <c r="J151" s="40"/>
      <c r="S151" s="90"/>
      <c r="T151" s="90"/>
      <c r="U151" s="90"/>
      <c r="V151" s="90"/>
      <c r="W151" s="90"/>
      <c r="X151" s="90"/>
      <c r="Y151" s="90"/>
      <c r="Z151" s="90"/>
    </row>
    <row r="152" customFormat="false" ht="15.75" hidden="false" customHeight="true" outlineLevel="0" collapsed="false">
      <c r="A152" s="40" t="s">
        <v>105</v>
      </c>
      <c r="B152" s="40"/>
      <c r="C152" s="40"/>
      <c r="D152" s="40"/>
      <c r="E152" s="40"/>
      <c r="F152" s="40"/>
      <c r="G152" s="40"/>
      <c r="H152" s="40"/>
      <c r="I152" s="40"/>
      <c r="J152" s="40"/>
      <c r="S152" s="90"/>
      <c r="T152" s="90"/>
      <c r="U152" s="90"/>
      <c r="V152" s="90"/>
      <c r="W152" s="90"/>
      <c r="X152" s="90"/>
      <c r="Y152" s="90"/>
      <c r="Z152" s="90"/>
    </row>
    <row r="153" customFormat="false" ht="15.8" hidden="false" customHeight="true" outlineLevel="0" collapsed="false">
      <c r="A153" s="41" t="s">
        <v>8</v>
      </c>
      <c r="B153" s="100" t="s">
        <v>206</v>
      </c>
      <c r="C153" s="100"/>
      <c r="D153" s="100"/>
      <c r="E153" s="100"/>
      <c r="F153" s="100"/>
      <c r="G153" s="100"/>
      <c r="H153" s="100"/>
      <c r="I153" s="43" t="s">
        <v>10</v>
      </c>
      <c r="J153" s="43" t="s">
        <v>11</v>
      </c>
      <c r="K153" s="43" t="s">
        <v>207</v>
      </c>
      <c r="L153" s="43" t="s">
        <v>208</v>
      </c>
      <c r="M153" s="43" t="s">
        <v>209</v>
      </c>
      <c r="N153" s="43" t="s">
        <v>12</v>
      </c>
      <c r="O153" s="43" t="s">
        <v>210</v>
      </c>
      <c r="P153" s="43" t="s">
        <v>211</v>
      </c>
      <c r="Q153" s="43" t="s">
        <v>212</v>
      </c>
      <c r="S153" s="91" t="s">
        <v>206</v>
      </c>
      <c r="T153" s="91"/>
      <c r="U153" s="91"/>
      <c r="V153" s="91"/>
      <c r="W153" s="91"/>
      <c r="X153" s="91"/>
      <c r="Y153" s="91"/>
      <c r="Z153" s="91"/>
      <c r="AC153" s="46" t="s">
        <v>214</v>
      </c>
      <c r="AD153" s="46"/>
      <c r="AE153" s="46" t="s">
        <v>215</v>
      </c>
      <c r="AF153" s="46"/>
      <c r="AG153" s="46" t="s">
        <v>216</v>
      </c>
      <c r="AH153" s="46"/>
      <c r="AI153" s="46" t="s">
        <v>217</v>
      </c>
      <c r="AJ153" s="46"/>
      <c r="AK153" s="46" t="s">
        <v>218</v>
      </c>
      <c r="AL153" s="46"/>
      <c r="AM153" s="47" t="s">
        <v>219</v>
      </c>
      <c r="AO153" s="46" t="s">
        <v>214</v>
      </c>
      <c r="AP153" s="46"/>
      <c r="AQ153" s="46" t="s">
        <v>215</v>
      </c>
      <c r="AR153" s="46"/>
      <c r="AS153" s="46" t="s">
        <v>216</v>
      </c>
      <c r="AT153" s="46"/>
      <c r="AU153" s="46" t="s">
        <v>217</v>
      </c>
      <c r="AV153" s="46"/>
      <c r="AW153" s="47" t="s">
        <v>218</v>
      </c>
      <c r="AX153" s="47"/>
    </row>
    <row r="154" customFormat="false" ht="55.8" hidden="false" customHeight="false" outlineLevel="0" collapsed="false">
      <c r="A154" s="41"/>
      <c r="B154" s="92" t="s">
        <v>106</v>
      </c>
      <c r="C154" s="92" t="s">
        <v>107</v>
      </c>
      <c r="D154" s="92" t="s">
        <v>108</v>
      </c>
      <c r="E154" s="92" t="s">
        <v>109</v>
      </c>
      <c r="F154" s="92" t="s">
        <v>110</v>
      </c>
      <c r="G154" s="92" t="s">
        <v>111</v>
      </c>
      <c r="H154" s="92" t="s">
        <v>112</v>
      </c>
      <c r="I154" s="43"/>
      <c r="J154" s="43"/>
      <c r="K154" s="43"/>
      <c r="L154" s="43"/>
      <c r="M154" s="43"/>
      <c r="N154" s="43"/>
      <c r="O154" s="43"/>
      <c r="P154" s="43"/>
      <c r="Q154" s="43"/>
      <c r="S154" s="92" t="s">
        <v>106</v>
      </c>
      <c r="T154" s="92" t="s">
        <v>107</v>
      </c>
      <c r="U154" s="92" t="s">
        <v>108</v>
      </c>
      <c r="V154" s="92" t="s">
        <v>109</v>
      </c>
      <c r="W154" s="92" t="s">
        <v>110</v>
      </c>
      <c r="X154" s="92" t="s">
        <v>111</v>
      </c>
      <c r="Y154" s="92" t="s">
        <v>112</v>
      </c>
      <c r="Z154" s="43" t="s">
        <v>21</v>
      </c>
      <c r="AC154" s="46" t="s">
        <v>220</v>
      </c>
      <c r="AD154" s="46" t="s">
        <v>221</v>
      </c>
      <c r="AE154" s="46" t="s">
        <v>220</v>
      </c>
      <c r="AF154" s="46" t="s">
        <v>221</v>
      </c>
      <c r="AG154" s="46" t="s">
        <v>220</v>
      </c>
      <c r="AH154" s="46" t="s">
        <v>221</v>
      </c>
      <c r="AI154" s="46" t="s">
        <v>220</v>
      </c>
      <c r="AJ154" s="46" t="s">
        <v>221</v>
      </c>
      <c r="AK154" s="46" t="s">
        <v>220</v>
      </c>
      <c r="AL154" s="46" t="s">
        <v>221</v>
      </c>
      <c r="AM154" s="48" t="s">
        <v>222</v>
      </c>
      <c r="AO154" s="46" t="s">
        <v>223</v>
      </c>
      <c r="AP154" s="46" t="s">
        <v>224</v>
      </c>
      <c r="AQ154" s="46" t="s">
        <v>223</v>
      </c>
      <c r="AR154" s="46" t="s">
        <v>224</v>
      </c>
      <c r="AS154" s="46" t="s">
        <v>223</v>
      </c>
      <c r="AT154" s="46" t="s">
        <v>224</v>
      </c>
      <c r="AU154" s="46" t="s">
        <v>223</v>
      </c>
      <c r="AV154" s="46" t="s">
        <v>224</v>
      </c>
      <c r="AW154" s="46" t="s">
        <v>223</v>
      </c>
      <c r="AX154" s="48" t="s">
        <v>224</v>
      </c>
    </row>
    <row r="155" customFormat="false" ht="13.8" hidden="false" customHeight="false" outlineLevel="0" collapsed="false">
      <c r="A155" s="49" t="s">
        <v>22</v>
      </c>
      <c r="B155" s="52" t="n">
        <f aca="false">ModeloDatosModificados!B153-ModeloDatosMinisterio!B153</f>
        <v>0</v>
      </c>
      <c r="C155" s="52" t="n">
        <f aca="false">ModeloDatosModificados!C153-ModeloDatosMinisterio!C153</f>
        <v>0</v>
      </c>
      <c r="D155" s="52" t="n">
        <f aca="false">ModeloDatosModificados!D153-ModeloDatosMinisterio!D153</f>
        <v>0</v>
      </c>
      <c r="E155" s="52" t="n">
        <f aca="false">ModeloDatosModificados!E153-ModeloDatosMinisterio!E153</f>
        <v>0</v>
      </c>
      <c r="F155" s="52" t="n">
        <f aca="false">ModeloDatosModificados!F153-ModeloDatosMinisterio!F153</f>
        <v>0</v>
      </c>
      <c r="G155" s="52" t="n">
        <f aca="false">ModeloDatosModificados!G153-ModeloDatosMinisterio!G153</f>
        <v>0</v>
      </c>
      <c r="H155" s="52" t="n">
        <f aca="false">ModeloDatosModificados!H153-ModeloDatosMinisterio!H153</f>
        <v>0</v>
      </c>
      <c r="I155" s="51" t="n">
        <f aca="false">ModeloDatosModificados!I153-ModeloDatosMinisterio!I153</f>
        <v>0</v>
      </c>
      <c r="J155" s="52" t="n">
        <f aca="false">ModeloDatosModificados!J153-ModeloDatosMinisterio!J153</f>
        <v>0</v>
      </c>
      <c r="K155" s="51" t="n">
        <f aca="false">ModeloDatosModificados!K153-ModeloDatosMinisterio!K153</f>
        <v>0</v>
      </c>
      <c r="L155" s="53" t="n">
        <f aca="false">ModeloDatosModificados!L153-ModeloDatosMinisterio!L153</f>
        <v>0</v>
      </c>
      <c r="M155" s="54" t="n">
        <f aca="false">ModeloDatosModificados!M153-ModeloDatosMinisterio!M153</f>
        <v>0</v>
      </c>
      <c r="N155" s="53" t="n">
        <f aca="false">ModeloDatosModificados!N153-ModeloDatosMinisterio!N153</f>
        <v>0</v>
      </c>
      <c r="O155" s="53" t="n">
        <f aca="false">ModeloDatosModificados!O153-ModeloDatosMinisterio!O153</f>
        <v>0</v>
      </c>
      <c r="P155" s="53" t="n">
        <f aca="false">ModeloDatosModificados!P153-ModeloDatosMinisterio!P153</f>
        <v>0</v>
      </c>
      <c r="Q155" s="53" t="n">
        <f aca="false">ModeloDatosModificados!Q153-ModeloDatosMinisterio!Q153</f>
        <v>0</v>
      </c>
      <c r="S155" s="52" t="n">
        <f aca="false">ModeloDatosModificados!S153-ModeloDatosMinisterio!S153</f>
        <v>0</v>
      </c>
      <c r="T155" s="52" t="n">
        <f aca="false">ModeloDatosModificados!T153-ModeloDatosMinisterio!T153</f>
        <v>0</v>
      </c>
      <c r="U155" s="52" t="n">
        <f aca="false">ModeloDatosModificados!U153-ModeloDatosMinisterio!U153</f>
        <v>0</v>
      </c>
      <c r="V155" s="52" t="n">
        <f aca="false">ModeloDatosModificados!V153-ModeloDatosMinisterio!V153</f>
        <v>0</v>
      </c>
      <c r="W155" s="52" t="n">
        <f aca="false">ModeloDatosModificados!W153-ModeloDatosMinisterio!W153</f>
        <v>0</v>
      </c>
      <c r="X155" s="52" t="n">
        <f aca="false">ModeloDatosModificados!X153-ModeloDatosMinisterio!X153</f>
        <v>0</v>
      </c>
      <c r="Y155" s="52" t="n">
        <f aca="false">ModeloDatosModificados!Y153-ModeloDatosMinisterio!Y153</f>
        <v>0</v>
      </c>
      <c r="Z155" s="52" t="n">
        <f aca="false">ModeloDatosModificados!Z153-ModeloDatosMinisterio!Z153</f>
        <v>0</v>
      </c>
      <c r="AC155" s="57" t="n">
        <f aca="false">ModeloDatosModificados!AC153-ModeloDatosMinisterio!AC153</f>
        <v>0</v>
      </c>
      <c r="AD155" s="58" t="n">
        <f aca="false">ModeloDatosModificados!AD153-ModeloDatosMinisterio!AD153</f>
        <v>0</v>
      </c>
      <c r="AE155" s="59" t="n">
        <f aca="false">ModeloDatosModificados!AE153-ModeloDatosMinisterio!AE153</f>
        <v>0</v>
      </c>
      <c r="AF155" s="58" t="n">
        <f aca="false">ModeloDatosModificados!AF153-ModeloDatosMinisterio!AF153</f>
        <v>0</v>
      </c>
      <c r="AG155" s="58" t="n">
        <f aca="false">ModeloDatosModificados!AG153-ModeloDatosMinisterio!AG153</f>
        <v>0</v>
      </c>
      <c r="AH155" s="58" t="n">
        <f aca="false">ModeloDatosModificados!AH153-ModeloDatosMinisterio!AH153</f>
        <v>0</v>
      </c>
      <c r="AI155" s="58" t="n">
        <f aca="false">ModeloDatosModificados!AI153-ModeloDatosMinisterio!AI153</f>
        <v>0</v>
      </c>
      <c r="AJ155" s="58" t="n">
        <f aca="false">ModeloDatosModificados!AJ153-ModeloDatosMinisterio!AJ153</f>
        <v>0</v>
      </c>
      <c r="AK155" s="58" t="n">
        <f aca="false">ModeloDatosModificados!AK153-ModeloDatosMinisterio!AK153</f>
        <v>0</v>
      </c>
      <c r="AL155" s="58" t="n">
        <f aca="false">ModeloDatosModificados!AL153-ModeloDatosMinisterio!AL153</f>
        <v>0</v>
      </c>
      <c r="AM155" s="58" t="n">
        <f aca="false">ModeloDatosModificados!AM153-ModeloDatosMinisterio!AM153</f>
        <v>0</v>
      </c>
      <c r="AO155" s="51" t="n">
        <f aca="false">ModeloDatosModificados!AO153-ModeloDatosMinisterio!AO153</f>
        <v>0</v>
      </c>
      <c r="AP155" s="52" t="n">
        <f aca="false">ModeloDatosModificados!AP153-ModeloDatosMinisterio!AP153</f>
        <v>0</v>
      </c>
      <c r="AQ155" s="51" t="n">
        <f aca="false">ModeloDatosModificados!AQ153-ModeloDatosMinisterio!AQ153</f>
        <v>0</v>
      </c>
      <c r="AR155" s="52" t="n">
        <f aca="false">ModeloDatosModificados!AR153-ModeloDatosMinisterio!AR153</f>
        <v>0</v>
      </c>
      <c r="AS155" s="51" t="n">
        <f aca="false">ModeloDatosModificados!AS153-ModeloDatosMinisterio!AS153</f>
        <v>0</v>
      </c>
      <c r="AT155" s="52" t="n">
        <f aca="false">ModeloDatosModificados!AT153-ModeloDatosMinisterio!AT153</f>
        <v>0</v>
      </c>
      <c r="AU155" s="51" t="n">
        <f aca="false">ModeloDatosModificados!AU153-ModeloDatosMinisterio!AU153</f>
        <v>0</v>
      </c>
      <c r="AV155" s="52" t="n">
        <f aca="false">ModeloDatosModificados!AV153-ModeloDatosMinisterio!AV153</f>
        <v>0</v>
      </c>
      <c r="AW155" s="51" t="n">
        <f aca="false">ModeloDatosModificados!AW153-ModeloDatosMinisterio!AW153</f>
        <v>0</v>
      </c>
      <c r="AX155" s="52" t="n">
        <f aca="false">ModeloDatosModificados!AX153-ModeloDatosMinisterio!AX153</f>
        <v>0</v>
      </c>
    </row>
    <row r="156" customFormat="false" ht="13.8" hidden="false" customHeight="false" outlineLevel="0" collapsed="false">
      <c r="A156" s="60" t="s">
        <v>23</v>
      </c>
      <c r="B156" s="53" t="n">
        <f aca="false">ModeloDatosModificados!B154-ModeloDatosMinisterio!B154</f>
        <v>0</v>
      </c>
      <c r="C156" s="53" t="n">
        <f aca="false">ModeloDatosModificados!C154-ModeloDatosMinisterio!C154</f>
        <v>0</v>
      </c>
      <c r="D156" s="53" t="n">
        <f aca="false">ModeloDatosModificados!D154-ModeloDatosMinisterio!D154</f>
        <v>0</v>
      </c>
      <c r="E156" s="53" t="n">
        <f aca="false">ModeloDatosModificados!E154-ModeloDatosMinisterio!E154</f>
        <v>0</v>
      </c>
      <c r="F156" s="53" t="n">
        <f aca="false">ModeloDatosModificados!F154-ModeloDatosMinisterio!F154</f>
        <v>0</v>
      </c>
      <c r="G156" s="53" t="n">
        <f aca="false">ModeloDatosModificados!G154-ModeloDatosMinisterio!G154</f>
        <v>0</v>
      </c>
      <c r="H156" s="53" t="n">
        <f aca="false">ModeloDatosModificados!H154-ModeloDatosMinisterio!H154</f>
        <v>0</v>
      </c>
      <c r="I156" s="54" t="n">
        <f aca="false">ModeloDatosModificados!I154-ModeloDatosMinisterio!I154</f>
        <v>0</v>
      </c>
      <c r="J156" s="53" t="n">
        <f aca="false">ModeloDatosModificados!J154-ModeloDatosMinisterio!J154</f>
        <v>0</v>
      </c>
      <c r="K156" s="54" t="n">
        <f aca="false">ModeloDatosModificados!K154-ModeloDatosMinisterio!K154</f>
        <v>0</v>
      </c>
      <c r="L156" s="53" t="n">
        <f aca="false">ModeloDatosModificados!L154-ModeloDatosMinisterio!L154</f>
        <v>0</v>
      </c>
      <c r="M156" s="54" t="n">
        <f aca="false">ModeloDatosModificados!M154-ModeloDatosMinisterio!M154</f>
        <v>0</v>
      </c>
      <c r="N156" s="53" t="n">
        <f aca="false">ModeloDatosModificados!N154-ModeloDatosMinisterio!N154</f>
        <v>0</v>
      </c>
      <c r="O156" s="53" t="n">
        <f aca="false">ModeloDatosModificados!O154-ModeloDatosMinisterio!O154</f>
        <v>0</v>
      </c>
      <c r="P156" s="53" t="n">
        <f aca="false">ModeloDatosModificados!P154-ModeloDatosMinisterio!P154</f>
        <v>0</v>
      </c>
      <c r="Q156" s="53" t="n">
        <f aca="false">ModeloDatosModificados!Q154-ModeloDatosMinisterio!Q154</f>
        <v>0</v>
      </c>
      <c r="S156" s="53" t="n">
        <f aca="false">ModeloDatosModificados!S154-ModeloDatosMinisterio!S154</f>
        <v>0</v>
      </c>
      <c r="T156" s="53" t="n">
        <f aca="false">ModeloDatosModificados!T154-ModeloDatosMinisterio!T154</f>
        <v>0</v>
      </c>
      <c r="U156" s="53" t="n">
        <f aca="false">ModeloDatosModificados!U154-ModeloDatosMinisterio!U154</f>
        <v>0</v>
      </c>
      <c r="V156" s="53" t="n">
        <f aca="false">ModeloDatosModificados!V154-ModeloDatosMinisterio!V154</f>
        <v>0</v>
      </c>
      <c r="W156" s="53" t="n">
        <f aca="false">ModeloDatosModificados!W154-ModeloDatosMinisterio!W154</f>
        <v>0</v>
      </c>
      <c r="X156" s="53" t="n">
        <f aca="false">ModeloDatosModificados!X154-ModeloDatosMinisterio!X154</f>
        <v>0</v>
      </c>
      <c r="Y156" s="53" t="n">
        <f aca="false">ModeloDatosModificados!Y154-ModeloDatosMinisterio!Y154</f>
        <v>0</v>
      </c>
      <c r="Z156" s="53" t="n">
        <f aca="false">ModeloDatosModificados!Z154-ModeloDatosMinisterio!Z154</f>
        <v>0</v>
      </c>
      <c r="AC156" s="61" t="n">
        <f aca="false">ModeloDatosModificados!AC154-ModeloDatosMinisterio!AC154</f>
        <v>0</v>
      </c>
      <c r="AD156" s="62" t="n">
        <f aca="false">ModeloDatosModificados!AD154-ModeloDatosMinisterio!AD154</f>
        <v>0</v>
      </c>
      <c r="AE156" s="63" t="n">
        <f aca="false">ModeloDatosModificados!AE154-ModeloDatosMinisterio!AE154</f>
        <v>0</v>
      </c>
      <c r="AF156" s="62" t="n">
        <f aca="false">ModeloDatosModificados!AF154-ModeloDatosMinisterio!AF154</f>
        <v>0</v>
      </c>
      <c r="AG156" s="62" t="n">
        <f aca="false">ModeloDatosModificados!AG154-ModeloDatosMinisterio!AG154</f>
        <v>0</v>
      </c>
      <c r="AH156" s="62" t="n">
        <f aca="false">ModeloDatosModificados!AH154-ModeloDatosMinisterio!AH154</f>
        <v>0</v>
      </c>
      <c r="AI156" s="62" t="n">
        <f aca="false">ModeloDatosModificados!AI154-ModeloDatosMinisterio!AI154</f>
        <v>0</v>
      </c>
      <c r="AJ156" s="62" t="n">
        <f aca="false">ModeloDatosModificados!AJ154-ModeloDatosMinisterio!AJ154</f>
        <v>0</v>
      </c>
      <c r="AK156" s="62" t="n">
        <f aca="false">ModeloDatosModificados!AK154-ModeloDatosMinisterio!AK154</f>
        <v>0</v>
      </c>
      <c r="AL156" s="62" t="n">
        <f aca="false">ModeloDatosModificados!AL154-ModeloDatosMinisterio!AL154</f>
        <v>0</v>
      </c>
      <c r="AM156" s="62" t="n">
        <f aca="false">ModeloDatosModificados!AM154-ModeloDatosMinisterio!AM154</f>
        <v>0</v>
      </c>
      <c r="AO156" s="54" t="n">
        <f aca="false">ModeloDatosModificados!AO154-ModeloDatosMinisterio!AO154</f>
        <v>0</v>
      </c>
      <c r="AP156" s="53" t="n">
        <f aca="false">ModeloDatosModificados!AP154-ModeloDatosMinisterio!AP154</f>
        <v>0</v>
      </c>
      <c r="AQ156" s="54" t="n">
        <f aca="false">ModeloDatosModificados!AQ154-ModeloDatosMinisterio!AQ154</f>
        <v>0</v>
      </c>
      <c r="AR156" s="53" t="n">
        <f aca="false">ModeloDatosModificados!AR154-ModeloDatosMinisterio!AR154</f>
        <v>0</v>
      </c>
      <c r="AS156" s="54" t="n">
        <f aca="false">ModeloDatosModificados!AS154-ModeloDatosMinisterio!AS154</f>
        <v>0</v>
      </c>
      <c r="AT156" s="53" t="n">
        <f aca="false">ModeloDatosModificados!AT154-ModeloDatosMinisterio!AT154</f>
        <v>0</v>
      </c>
      <c r="AU156" s="54" t="n">
        <f aca="false">ModeloDatosModificados!AU154-ModeloDatosMinisterio!AU154</f>
        <v>0</v>
      </c>
      <c r="AV156" s="53" t="n">
        <f aca="false">ModeloDatosModificados!AV154-ModeloDatosMinisterio!AV154</f>
        <v>0</v>
      </c>
      <c r="AW156" s="54" t="n">
        <f aca="false">ModeloDatosModificados!AW154-ModeloDatosMinisterio!AW154</f>
        <v>0</v>
      </c>
      <c r="AX156" s="53" t="n">
        <f aca="false">ModeloDatosModificados!AX154-ModeloDatosMinisterio!AX154</f>
        <v>0</v>
      </c>
    </row>
    <row r="157" customFormat="false" ht="13.8" hidden="false" customHeight="false" outlineLevel="0" collapsed="false">
      <c r="A157" s="60" t="s">
        <v>24</v>
      </c>
      <c r="B157" s="53" t="n">
        <f aca="false">ModeloDatosModificados!B155-ModeloDatosMinisterio!B155</f>
        <v>0</v>
      </c>
      <c r="C157" s="53" t="n">
        <f aca="false">ModeloDatosModificados!C155-ModeloDatosMinisterio!C155</f>
        <v>0</v>
      </c>
      <c r="D157" s="53" t="n">
        <f aca="false">ModeloDatosModificados!D155-ModeloDatosMinisterio!D155</f>
        <v>0</v>
      </c>
      <c r="E157" s="53" t="n">
        <f aca="false">ModeloDatosModificados!E155-ModeloDatosMinisterio!E155</f>
        <v>0</v>
      </c>
      <c r="F157" s="53" t="n">
        <f aca="false">ModeloDatosModificados!F155-ModeloDatosMinisterio!F155</f>
        <v>0</v>
      </c>
      <c r="G157" s="53" t="n">
        <f aca="false">ModeloDatosModificados!G155-ModeloDatosMinisterio!G155</f>
        <v>0</v>
      </c>
      <c r="H157" s="53" t="n">
        <f aca="false">ModeloDatosModificados!H155-ModeloDatosMinisterio!H155</f>
        <v>0</v>
      </c>
      <c r="I157" s="54" t="n">
        <f aca="false">ModeloDatosModificados!I155-ModeloDatosMinisterio!I155</f>
        <v>0</v>
      </c>
      <c r="J157" s="53" t="n">
        <f aca="false">ModeloDatosModificados!J155-ModeloDatosMinisterio!J155</f>
        <v>0</v>
      </c>
      <c r="K157" s="54" t="n">
        <f aca="false">ModeloDatosModificados!K155-ModeloDatosMinisterio!K155</f>
        <v>0</v>
      </c>
      <c r="L157" s="53" t="n">
        <f aca="false">ModeloDatosModificados!L155-ModeloDatosMinisterio!L155</f>
        <v>0</v>
      </c>
      <c r="M157" s="54" t="n">
        <f aca="false">ModeloDatosModificados!M155-ModeloDatosMinisterio!M155</f>
        <v>0</v>
      </c>
      <c r="N157" s="53" t="n">
        <f aca="false">ModeloDatosModificados!N155-ModeloDatosMinisterio!N155</f>
        <v>0</v>
      </c>
      <c r="O157" s="53" t="n">
        <f aca="false">ModeloDatosModificados!O155-ModeloDatosMinisterio!O155</f>
        <v>0</v>
      </c>
      <c r="P157" s="53" t="n">
        <f aca="false">ModeloDatosModificados!P155-ModeloDatosMinisterio!P155</f>
        <v>0</v>
      </c>
      <c r="Q157" s="53" t="n">
        <f aca="false">ModeloDatosModificados!Q155-ModeloDatosMinisterio!Q155</f>
        <v>0</v>
      </c>
      <c r="S157" s="53" t="n">
        <f aca="false">ModeloDatosModificados!S155-ModeloDatosMinisterio!S155</f>
        <v>0</v>
      </c>
      <c r="T157" s="53" t="n">
        <f aca="false">ModeloDatosModificados!T155-ModeloDatosMinisterio!T155</f>
        <v>0</v>
      </c>
      <c r="U157" s="53" t="n">
        <f aca="false">ModeloDatosModificados!U155-ModeloDatosMinisterio!U155</f>
        <v>0</v>
      </c>
      <c r="V157" s="53" t="n">
        <f aca="false">ModeloDatosModificados!V155-ModeloDatosMinisterio!V155</f>
        <v>0</v>
      </c>
      <c r="W157" s="53" t="n">
        <f aca="false">ModeloDatosModificados!W155-ModeloDatosMinisterio!W155</f>
        <v>0</v>
      </c>
      <c r="X157" s="53" t="n">
        <f aca="false">ModeloDatosModificados!X155-ModeloDatosMinisterio!X155</f>
        <v>0</v>
      </c>
      <c r="Y157" s="53" t="n">
        <f aca="false">ModeloDatosModificados!Y155-ModeloDatosMinisterio!Y155</f>
        <v>0</v>
      </c>
      <c r="Z157" s="53" t="n">
        <f aca="false">ModeloDatosModificados!Z155-ModeloDatosMinisterio!Z155</f>
        <v>0</v>
      </c>
      <c r="AC157" s="61" t="n">
        <f aca="false">ModeloDatosModificados!AC155-ModeloDatosMinisterio!AC155</f>
        <v>0</v>
      </c>
      <c r="AD157" s="62" t="n">
        <f aca="false">ModeloDatosModificados!AD155-ModeloDatosMinisterio!AD155</f>
        <v>0</v>
      </c>
      <c r="AE157" s="63" t="n">
        <f aca="false">ModeloDatosModificados!AE155-ModeloDatosMinisterio!AE155</f>
        <v>0</v>
      </c>
      <c r="AF157" s="62" t="n">
        <f aca="false">ModeloDatosModificados!AF155-ModeloDatosMinisterio!AF155</f>
        <v>0</v>
      </c>
      <c r="AG157" s="62" t="n">
        <f aca="false">ModeloDatosModificados!AG155-ModeloDatosMinisterio!AG155</f>
        <v>0</v>
      </c>
      <c r="AH157" s="62" t="n">
        <f aca="false">ModeloDatosModificados!AH155-ModeloDatosMinisterio!AH155</f>
        <v>0</v>
      </c>
      <c r="AI157" s="62" t="n">
        <f aca="false">ModeloDatosModificados!AI155-ModeloDatosMinisterio!AI155</f>
        <v>0</v>
      </c>
      <c r="AJ157" s="62" t="n">
        <f aca="false">ModeloDatosModificados!AJ155-ModeloDatosMinisterio!AJ155</f>
        <v>0</v>
      </c>
      <c r="AK157" s="62" t="n">
        <f aca="false">ModeloDatosModificados!AK155-ModeloDatosMinisterio!AK155</f>
        <v>0</v>
      </c>
      <c r="AL157" s="62" t="n">
        <f aca="false">ModeloDatosModificados!AL155-ModeloDatosMinisterio!AL155</f>
        <v>0</v>
      </c>
      <c r="AM157" s="62" t="n">
        <f aca="false">ModeloDatosModificados!AM155-ModeloDatosMinisterio!AM155</f>
        <v>0</v>
      </c>
      <c r="AO157" s="54" t="n">
        <f aca="false">ModeloDatosModificados!AO155-ModeloDatosMinisterio!AO155</f>
        <v>0</v>
      </c>
      <c r="AP157" s="53" t="n">
        <f aca="false">ModeloDatosModificados!AP155-ModeloDatosMinisterio!AP155</f>
        <v>0</v>
      </c>
      <c r="AQ157" s="54" t="n">
        <f aca="false">ModeloDatosModificados!AQ155-ModeloDatosMinisterio!AQ155</f>
        <v>0</v>
      </c>
      <c r="AR157" s="53" t="n">
        <f aca="false">ModeloDatosModificados!AR155-ModeloDatosMinisterio!AR155</f>
        <v>0</v>
      </c>
      <c r="AS157" s="54" t="n">
        <f aca="false">ModeloDatosModificados!AS155-ModeloDatosMinisterio!AS155</f>
        <v>0</v>
      </c>
      <c r="AT157" s="53" t="n">
        <f aca="false">ModeloDatosModificados!AT155-ModeloDatosMinisterio!AT155</f>
        <v>0</v>
      </c>
      <c r="AU157" s="54" t="n">
        <f aca="false">ModeloDatosModificados!AU155-ModeloDatosMinisterio!AU155</f>
        <v>0</v>
      </c>
      <c r="AV157" s="53" t="n">
        <f aca="false">ModeloDatosModificados!AV155-ModeloDatosMinisterio!AV155</f>
        <v>0</v>
      </c>
      <c r="AW157" s="54" t="n">
        <f aca="false">ModeloDatosModificados!AW155-ModeloDatosMinisterio!AW155</f>
        <v>0</v>
      </c>
      <c r="AX157" s="53" t="n">
        <f aca="false">ModeloDatosModificados!AX155-ModeloDatosMinisterio!AX155</f>
        <v>0</v>
      </c>
    </row>
    <row r="158" customFormat="false" ht="13.8" hidden="false" customHeight="false" outlineLevel="0" collapsed="false">
      <c r="A158" s="60" t="s">
        <v>25</v>
      </c>
      <c r="B158" s="53" t="n">
        <f aca="false">ModeloDatosModificados!B156-ModeloDatosMinisterio!B156</f>
        <v>0</v>
      </c>
      <c r="C158" s="53" t="n">
        <f aca="false">ModeloDatosModificados!C156-ModeloDatosMinisterio!C156</f>
        <v>0</v>
      </c>
      <c r="D158" s="53" t="n">
        <f aca="false">ModeloDatosModificados!D156-ModeloDatosMinisterio!D156</f>
        <v>0</v>
      </c>
      <c r="E158" s="53" t="n">
        <f aca="false">ModeloDatosModificados!E156-ModeloDatosMinisterio!E156</f>
        <v>0</v>
      </c>
      <c r="F158" s="53" t="n">
        <f aca="false">ModeloDatosModificados!F156-ModeloDatosMinisterio!F156</f>
        <v>0</v>
      </c>
      <c r="G158" s="53" t="n">
        <f aca="false">ModeloDatosModificados!G156-ModeloDatosMinisterio!G156</f>
        <v>0</v>
      </c>
      <c r="H158" s="53" t="n">
        <f aca="false">ModeloDatosModificados!H156-ModeloDatosMinisterio!H156</f>
        <v>0</v>
      </c>
      <c r="I158" s="54" t="n">
        <f aca="false">ModeloDatosModificados!I156-ModeloDatosMinisterio!I156</f>
        <v>0</v>
      </c>
      <c r="J158" s="53" t="n">
        <f aca="false">ModeloDatosModificados!J156-ModeloDatosMinisterio!J156</f>
        <v>0</v>
      </c>
      <c r="K158" s="54" t="n">
        <f aca="false">ModeloDatosModificados!K156-ModeloDatosMinisterio!K156</f>
        <v>0</v>
      </c>
      <c r="L158" s="53" t="n">
        <f aca="false">ModeloDatosModificados!L156-ModeloDatosMinisterio!L156</f>
        <v>0</v>
      </c>
      <c r="M158" s="54" t="n">
        <f aca="false">ModeloDatosModificados!M156-ModeloDatosMinisterio!M156</f>
        <v>0</v>
      </c>
      <c r="N158" s="53" t="n">
        <f aca="false">ModeloDatosModificados!N156-ModeloDatosMinisterio!N156</f>
        <v>0</v>
      </c>
      <c r="O158" s="53" t="n">
        <f aca="false">ModeloDatosModificados!O156-ModeloDatosMinisterio!O156</f>
        <v>0</v>
      </c>
      <c r="P158" s="53" t="n">
        <f aca="false">ModeloDatosModificados!P156-ModeloDatosMinisterio!P156</f>
        <v>0</v>
      </c>
      <c r="Q158" s="53" t="n">
        <f aca="false">ModeloDatosModificados!Q156-ModeloDatosMinisterio!Q156</f>
        <v>0</v>
      </c>
      <c r="S158" s="53" t="n">
        <f aca="false">ModeloDatosModificados!S156-ModeloDatosMinisterio!S156</f>
        <v>0</v>
      </c>
      <c r="T158" s="53" t="n">
        <f aca="false">ModeloDatosModificados!T156-ModeloDatosMinisterio!T156</f>
        <v>0</v>
      </c>
      <c r="U158" s="53" t="n">
        <f aca="false">ModeloDatosModificados!U156-ModeloDatosMinisterio!U156</f>
        <v>0</v>
      </c>
      <c r="V158" s="53" t="n">
        <f aca="false">ModeloDatosModificados!V156-ModeloDatosMinisterio!V156</f>
        <v>0</v>
      </c>
      <c r="W158" s="53" t="n">
        <f aca="false">ModeloDatosModificados!W156-ModeloDatosMinisterio!W156</f>
        <v>0</v>
      </c>
      <c r="X158" s="53" t="n">
        <f aca="false">ModeloDatosModificados!X156-ModeloDatosMinisterio!X156</f>
        <v>0</v>
      </c>
      <c r="Y158" s="53" t="n">
        <f aca="false">ModeloDatosModificados!Y156-ModeloDatosMinisterio!Y156</f>
        <v>0</v>
      </c>
      <c r="Z158" s="53" t="n">
        <f aca="false">ModeloDatosModificados!Z156-ModeloDatosMinisterio!Z156</f>
        <v>0</v>
      </c>
      <c r="AC158" s="61" t="n">
        <f aca="false">ModeloDatosModificados!AC156-ModeloDatosMinisterio!AC156</f>
        <v>0</v>
      </c>
      <c r="AD158" s="62" t="n">
        <f aca="false">ModeloDatosModificados!AD156-ModeloDatosMinisterio!AD156</f>
        <v>0</v>
      </c>
      <c r="AE158" s="63" t="n">
        <f aca="false">ModeloDatosModificados!AE156-ModeloDatosMinisterio!AE156</f>
        <v>0</v>
      </c>
      <c r="AF158" s="62" t="n">
        <f aca="false">ModeloDatosModificados!AF156-ModeloDatosMinisterio!AF156</f>
        <v>0</v>
      </c>
      <c r="AG158" s="62" t="n">
        <f aca="false">ModeloDatosModificados!AG156-ModeloDatosMinisterio!AG156</f>
        <v>0</v>
      </c>
      <c r="AH158" s="62" t="n">
        <f aca="false">ModeloDatosModificados!AH156-ModeloDatosMinisterio!AH156</f>
        <v>0</v>
      </c>
      <c r="AI158" s="62" t="n">
        <f aca="false">ModeloDatosModificados!AI156-ModeloDatosMinisterio!AI156</f>
        <v>0</v>
      </c>
      <c r="AJ158" s="62" t="n">
        <f aca="false">ModeloDatosModificados!AJ156-ModeloDatosMinisterio!AJ156</f>
        <v>0</v>
      </c>
      <c r="AK158" s="62" t="n">
        <f aca="false">ModeloDatosModificados!AK156-ModeloDatosMinisterio!AK156</f>
        <v>0</v>
      </c>
      <c r="AL158" s="62" t="n">
        <f aca="false">ModeloDatosModificados!AL156-ModeloDatosMinisterio!AL156</f>
        <v>0</v>
      </c>
      <c r="AM158" s="62" t="n">
        <f aca="false">ModeloDatosModificados!AM156-ModeloDatosMinisterio!AM156</f>
        <v>0</v>
      </c>
      <c r="AO158" s="54" t="n">
        <f aca="false">ModeloDatosModificados!AO156-ModeloDatosMinisterio!AO156</f>
        <v>0</v>
      </c>
      <c r="AP158" s="53" t="n">
        <f aca="false">ModeloDatosModificados!AP156-ModeloDatosMinisterio!AP156</f>
        <v>0</v>
      </c>
      <c r="AQ158" s="54" t="n">
        <f aca="false">ModeloDatosModificados!AQ156-ModeloDatosMinisterio!AQ156</f>
        <v>0</v>
      </c>
      <c r="AR158" s="53" t="n">
        <f aca="false">ModeloDatosModificados!AR156-ModeloDatosMinisterio!AR156</f>
        <v>0</v>
      </c>
      <c r="AS158" s="54" t="n">
        <f aca="false">ModeloDatosModificados!AS156-ModeloDatosMinisterio!AS156</f>
        <v>0</v>
      </c>
      <c r="AT158" s="53" t="n">
        <f aca="false">ModeloDatosModificados!AT156-ModeloDatosMinisterio!AT156</f>
        <v>0</v>
      </c>
      <c r="AU158" s="54" t="n">
        <f aca="false">ModeloDatosModificados!AU156-ModeloDatosMinisterio!AU156</f>
        <v>0</v>
      </c>
      <c r="AV158" s="53" t="n">
        <f aca="false">ModeloDatosModificados!AV156-ModeloDatosMinisterio!AV156</f>
        <v>0</v>
      </c>
      <c r="AW158" s="54" t="n">
        <f aca="false">ModeloDatosModificados!AW156-ModeloDatosMinisterio!AW156</f>
        <v>0</v>
      </c>
      <c r="AX158" s="53" t="n">
        <f aca="false">ModeloDatosModificados!AX156-ModeloDatosMinisterio!AX156</f>
        <v>0</v>
      </c>
    </row>
    <row r="159" customFormat="false" ht="13.8" hidden="false" customHeight="false" outlineLevel="0" collapsed="false">
      <c r="A159" s="60" t="s">
        <v>26</v>
      </c>
      <c r="B159" s="53" t="n">
        <f aca="false">ModeloDatosModificados!B157-ModeloDatosMinisterio!B157</f>
        <v>0</v>
      </c>
      <c r="C159" s="53" t="n">
        <f aca="false">ModeloDatosModificados!C157-ModeloDatosMinisterio!C157</f>
        <v>0</v>
      </c>
      <c r="D159" s="53" t="n">
        <f aca="false">ModeloDatosModificados!D157-ModeloDatosMinisterio!D157</f>
        <v>0</v>
      </c>
      <c r="E159" s="53" t="n">
        <f aca="false">ModeloDatosModificados!E157-ModeloDatosMinisterio!E157</f>
        <v>0</v>
      </c>
      <c r="F159" s="53" t="n">
        <f aca="false">ModeloDatosModificados!F157-ModeloDatosMinisterio!F157</f>
        <v>0</v>
      </c>
      <c r="G159" s="53" t="n">
        <f aca="false">ModeloDatosModificados!G157-ModeloDatosMinisterio!G157</f>
        <v>0</v>
      </c>
      <c r="H159" s="53" t="n">
        <f aca="false">ModeloDatosModificados!H157-ModeloDatosMinisterio!H157</f>
        <v>0</v>
      </c>
      <c r="I159" s="54" t="n">
        <f aca="false">ModeloDatosModificados!I157-ModeloDatosMinisterio!I157</f>
        <v>0</v>
      </c>
      <c r="J159" s="53" t="n">
        <f aca="false">ModeloDatosModificados!J157-ModeloDatosMinisterio!J157</f>
        <v>0</v>
      </c>
      <c r="K159" s="54" t="n">
        <f aca="false">ModeloDatosModificados!K157-ModeloDatosMinisterio!K157</f>
        <v>0</v>
      </c>
      <c r="L159" s="53" t="n">
        <f aca="false">ModeloDatosModificados!L157-ModeloDatosMinisterio!L157</f>
        <v>0</v>
      </c>
      <c r="M159" s="54" t="n">
        <f aca="false">ModeloDatosModificados!M157-ModeloDatosMinisterio!M157</f>
        <v>0</v>
      </c>
      <c r="N159" s="53" t="n">
        <f aca="false">ModeloDatosModificados!N157-ModeloDatosMinisterio!N157</f>
        <v>0</v>
      </c>
      <c r="O159" s="53" t="n">
        <f aca="false">ModeloDatosModificados!O157-ModeloDatosMinisterio!O157</f>
        <v>0</v>
      </c>
      <c r="P159" s="53" t="n">
        <f aca="false">ModeloDatosModificados!P157-ModeloDatosMinisterio!P157</f>
        <v>0</v>
      </c>
      <c r="Q159" s="53" t="n">
        <f aca="false">ModeloDatosModificados!Q157-ModeloDatosMinisterio!Q157</f>
        <v>0</v>
      </c>
      <c r="S159" s="53" t="n">
        <f aca="false">ModeloDatosModificados!S157-ModeloDatosMinisterio!S157</f>
        <v>0</v>
      </c>
      <c r="T159" s="53" t="n">
        <f aca="false">ModeloDatosModificados!T157-ModeloDatosMinisterio!T157</f>
        <v>0</v>
      </c>
      <c r="U159" s="53" t="n">
        <f aca="false">ModeloDatosModificados!U157-ModeloDatosMinisterio!U157</f>
        <v>0</v>
      </c>
      <c r="V159" s="53" t="n">
        <f aca="false">ModeloDatosModificados!V157-ModeloDatosMinisterio!V157</f>
        <v>0</v>
      </c>
      <c r="W159" s="53" t="n">
        <f aca="false">ModeloDatosModificados!W157-ModeloDatosMinisterio!W157</f>
        <v>0</v>
      </c>
      <c r="X159" s="53" t="n">
        <f aca="false">ModeloDatosModificados!X157-ModeloDatosMinisterio!X157</f>
        <v>0</v>
      </c>
      <c r="Y159" s="53" t="n">
        <f aca="false">ModeloDatosModificados!Y157-ModeloDatosMinisterio!Y157</f>
        <v>0</v>
      </c>
      <c r="Z159" s="53" t="n">
        <f aca="false">ModeloDatosModificados!Z157-ModeloDatosMinisterio!Z157</f>
        <v>0</v>
      </c>
      <c r="AC159" s="61" t="n">
        <f aca="false">ModeloDatosModificados!AC157-ModeloDatosMinisterio!AC157</f>
        <v>0</v>
      </c>
      <c r="AD159" s="62" t="n">
        <f aca="false">ModeloDatosModificados!AD157-ModeloDatosMinisterio!AD157</f>
        <v>0</v>
      </c>
      <c r="AE159" s="63" t="n">
        <f aca="false">ModeloDatosModificados!AE157-ModeloDatosMinisterio!AE157</f>
        <v>0</v>
      </c>
      <c r="AF159" s="62" t="n">
        <f aca="false">ModeloDatosModificados!AF157-ModeloDatosMinisterio!AF157</f>
        <v>0</v>
      </c>
      <c r="AG159" s="62" t="n">
        <f aca="false">ModeloDatosModificados!AG157-ModeloDatosMinisterio!AG157</f>
        <v>0</v>
      </c>
      <c r="AH159" s="62" t="n">
        <f aca="false">ModeloDatosModificados!AH157-ModeloDatosMinisterio!AH157</f>
        <v>0</v>
      </c>
      <c r="AI159" s="62" t="n">
        <f aca="false">ModeloDatosModificados!AI157-ModeloDatosMinisterio!AI157</f>
        <v>0</v>
      </c>
      <c r="AJ159" s="62" t="n">
        <f aca="false">ModeloDatosModificados!AJ157-ModeloDatosMinisterio!AJ157</f>
        <v>0</v>
      </c>
      <c r="AK159" s="62" t="n">
        <f aca="false">ModeloDatosModificados!AK157-ModeloDatosMinisterio!AK157</f>
        <v>0</v>
      </c>
      <c r="AL159" s="62" t="n">
        <f aca="false">ModeloDatosModificados!AL157-ModeloDatosMinisterio!AL157</f>
        <v>0</v>
      </c>
      <c r="AM159" s="62" t="n">
        <f aca="false">ModeloDatosModificados!AM157-ModeloDatosMinisterio!AM157</f>
        <v>0</v>
      </c>
      <c r="AO159" s="54" t="n">
        <f aca="false">ModeloDatosModificados!AO157-ModeloDatosMinisterio!AO157</f>
        <v>0</v>
      </c>
      <c r="AP159" s="53" t="n">
        <f aca="false">ModeloDatosModificados!AP157-ModeloDatosMinisterio!AP157</f>
        <v>0</v>
      </c>
      <c r="AQ159" s="54" t="n">
        <f aca="false">ModeloDatosModificados!AQ157-ModeloDatosMinisterio!AQ157</f>
        <v>0</v>
      </c>
      <c r="AR159" s="53" t="n">
        <f aca="false">ModeloDatosModificados!AR157-ModeloDatosMinisterio!AR157</f>
        <v>0</v>
      </c>
      <c r="AS159" s="54" t="n">
        <f aca="false">ModeloDatosModificados!AS157-ModeloDatosMinisterio!AS157</f>
        <v>0</v>
      </c>
      <c r="AT159" s="53" t="n">
        <f aca="false">ModeloDatosModificados!AT157-ModeloDatosMinisterio!AT157</f>
        <v>0</v>
      </c>
      <c r="AU159" s="54" t="n">
        <f aca="false">ModeloDatosModificados!AU157-ModeloDatosMinisterio!AU157</f>
        <v>0</v>
      </c>
      <c r="AV159" s="53" t="n">
        <f aca="false">ModeloDatosModificados!AV157-ModeloDatosMinisterio!AV157</f>
        <v>0</v>
      </c>
      <c r="AW159" s="54" t="n">
        <f aca="false">ModeloDatosModificados!AW157-ModeloDatosMinisterio!AW157</f>
        <v>0</v>
      </c>
      <c r="AX159" s="53" t="n">
        <f aca="false">ModeloDatosModificados!AX157-ModeloDatosMinisterio!AX157</f>
        <v>0</v>
      </c>
    </row>
    <row r="160" customFormat="false" ht="13.8" hidden="false" customHeight="false" outlineLevel="0" collapsed="false">
      <c r="A160" s="60" t="s">
        <v>27</v>
      </c>
      <c r="B160" s="53" t="n">
        <f aca="false">ModeloDatosModificados!B158-ModeloDatosMinisterio!B158</f>
        <v>0</v>
      </c>
      <c r="C160" s="53" t="n">
        <f aca="false">ModeloDatosModificados!C158-ModeloDatosMinisterio!C158</f>
        <v>0</v>
      </c>
      <c r="D160" s="53" t="n">
        <f aca="false">ModeloDatosModificados!D158-ModeloDatosMinisterio!D158</f>
        <v>0</v>
      </c>
      <c r="E160" s="53" t="n">
        <f aca="false">ModeloDatosModificados!E158-ModeloDatosMinisterio!E158</f>
        <v>0</v>
      </c>
      <c r="F160" s="53" t="n">
        <f aca="false">ModeloDatosModificados!F158-ModeloDatosMinisterio!F158</f>
        <v>0</v>
      </c>
      <c r="G160" s="53" t="n">
        <f aca="false">ModeloDatosModificados!G158-ModeloDatosMinisterio!G158</f>
        <v>0</v>
      </c>
      <c r="H160" s="53" t="n">
        <f aca="false">ModeloDatosModificados!H158-ModeloDatosMinisterio!H158</f>
        <v>0</v>
      </c>
      <c r="I160" s="54" t="n">
        <f aca="false">ModeloDatosModificados!I158-ModeloDatosMinisterio!I158</f>
        <v>0</v>
      </c>
      <c r="J160" s="53" t="n">
        <f aca="false">ModeloDatosModificados!J158-ModeloDatosMinisterio!J158</f>
        <v>0</v>
      </c>
      <c r="K160" s="54" t="n">
        <f aca="false">ModeloDatosModificados!K158-ModeloDatosMinisterio!K158</f>
        <v>0</v>
      </c>
      <c r="L160" s="53" t="n">
        <f aca="false">ModeloDatosModificados!L158-ModeloDatosMinisterio!L158</f>
        <v>0</v>
      </c>
      <c r="M160" s="54" t="n">
        <f aca="false">ModeloDatosModificados!M158-ModeloDatosMinisterio!M158</f>
        <v>0</v>
      </c>
      <c r="N160" s="53" t="n">
        <f aca="false">ModeloDatosModificados!N158-ModeloDatosMinisterio!N158</f>
        <v>0</v>
      </c>
      <c r="O160" s="53" t="n">
        <f aca="false">ModeloDatosModificados!O158-ModeloDatosMinisterio!O158</f>
        <v>0</v>
      </c>
      <c r="P160" s="53" t="n">
        <f aca="false">ModeloDatosModificados!P158-ModeloDatosMinisterio!P158</f>
        <v>0</v>
      </c>
      <c r="Q160" s="53" t="n">
        <f aca="false">ModeloDatosModificados!Q158-ModeloDatosMinisterio!Q158</f>
        <v>0</v>
      </c>
      <c r="S160" s="53" t="n">
        <f aca="false">ModeloDatosModificados!S158-ModeloDatosMinisterio!S158</f>
        <v>0</v>
      </c>
      <c r="T160" s="53" t="n">
        <f aca="false">ModeloDatosModificados!T158-ModeloDatosMinisterio!T158</f>
        <v>0</v>
      </c>
      <c r="U160" s="53" t="n">
        <f aca="false">ModeloDatosModificados!U158-ModeloDatosMinisterio!U158</f>
        <v>0</v>
      </c>
      <c r="V160" s="53" t="n">
        <f aca="false">ModeloDatosModificados!V158-ModeloDatosMinisterio!V158</f>
        <v>0</v>
      </c>
      <c r="W160" s="53" t="n">
        <f aca="false">ModeloDatosModificados!W158-ModeloDatosMinisterio!W158</f>
        <v>0</v>
      </c>
      <c r="X160" s="53" t="n">
        <f aca="false">ModeloDatosModificados!X158-ModeloDatosMinisterio!X158</f>
        <v>0</v>
      </c>
      <c r="Y160" s="53" t="n">
        <f aca="false">ModeloDatosModificados!Y158-ModeloDatosMinisterio!Y158</f>
        <v>0</v>
      </c>
      <c r="Z160" s="53" t="n">
        <f aca="false">ModeloDatosModificados!Z158-ModeloDatosMinisterio!Z158</f>
        <v>0</v>
      </c>
      <c r="AC160" s="61" t="n">
        <f aca="false">ModeloDatosModificados!AC158-ModeloDatosMinisterio!AC158</f>
        <v>0</v>
      </c>
      <c r="AD160" s="62" t="n">
        <f aca="false">ModeloDatosModificados!AD158-ModeloDatosMinisterio!AD158</f>
        <v>0</v>
      </c>
      <c r="AE160" s="63" t="n">
        <f aca="false">ModeloDatosModificados!AE158-ModeloDatosMinisterio!AE158</f>
        <v>0</v>
      </c>
      <c r="AF160" s="62" t="n">
        <f aca="false">ModeloDatosModificados!AF158-ModeloDatosMinisterio!AF158</f>
        <v>0</v>
      </c>
      <c r="AG160" s="62" t="n">
        <f aca="false">ModeloDatosModificados!AG158-ModeloDatosMinisterio!AG158</f>
        <v>0</v>
      </c>
      <c r="AH160" s="62" t="n">
        <f aca="false">ModeloDatosModificados!AH158-ModeloDatosMinisterio!AH158</f>
        <v>0</v>
      </c>
      <c r="AI160" s="62" t="n">
        <f aca="false">ModeloDatosModificados!AI158-ModeloDatosMinisterio!AI158</f>
        <v>0</v>
      </c>
      <c r="AJ160" s="62" t="n">
        <f aca="false">ModeloDatosModificados!AJ158-ModeloDatosMinisterio!AJ158</f>
        <v>0</v>
      </c>
      <c r="AK160" s="62" t="n">
        <f aca="false">ModeloDatosModificados!AK158-ModeloDatosMinisterio!AK158</f>
        <v>0</v>
      </c>
      <c r="AL160" s="62" t="n">
        <f aca="false">ModeloDatosModificados!AL158-ModeloDatosMinisterio!AL158</f>
        <v>0</v>
      </c>
      <c r="AM160" s="62" t="n">
        <f aca="false">ModeloDatosModificados!AM158-ModeloDatosMinisterio!AM158</f>
        <v>0</v>
      </c>
      <c r="AO160" s="54" t="n">
        <f aca="false">ModeloDatosModificados!AO158-ModeloDatosMinisterio!AO158</f>
        <v>0</v>
      </c>
      <c r="AP160" s="53" t="n">
        <f aca="false">ModeloDatosModificados!AP158-ModeloDatosMinisterio!AP158</f>
        <v>0</v>
      </c>
      <c r="AQ160" s="54" t="n">
        <f aca="false">ModeloDatosModificados!AQ158-ModeloDatosMinisterio!AQ158</f>
        <v>0</v>
      </c>
      <c r="AR160" s="53" t="n">
        <f aca="false">ModeloDatosModificados!AR158-ModeloDatosMinisterio!AR158</f>
        <v>0</v>
      </c>
      <c r="AS160" s="54" t="n">
        <f aca="false">ModeloDatosModificados!AS158-ModeloDatosMinisterio!AS158</f>
        <v>0</v>
      </c>
      <c r="AT160" s="53" t="n">
        <f aca="false">ModeloDatosModificados!AT158-ModeloDatosMinisterio!AT158</f>
        <v>0</v>
      </c>
      <c r="AU160" s="54" t="n">
        <f aca="false">ModeloDatosModificados!AU158-ModeloDatosMinisterio!AU158</f>
        <v>0</v>
      </c>
      <c r="AV160" s="53" t="n">
        <f aca="false">ModeloDatosModificados!AV158-ModeloDatosMinisterio!AV158</f>
        <v>0</v>
      </c>
      <c r="AW160" s="54" t="n">
        <f aca="false">ModeloDatosModificados!AW158-ModeloDatosMinisterio!AW158</f>
        <v>0</v>
      </c>
      <c r="AX160" s="53" t="n">
        <f aca="false">ModeloDatosModificados!AX158-ModeloDatosMinisterio!AX158</f>
        <v>0</v>
      </c>
    </row>
    <row r="161" customFormat="false" ht="13.8" hidden="false" customHeight="false" outlineLevel="0" collapsed="false">
      <c r="A161" s="60" t="s">
        <v>28</v>
      </c>
      <c r="B161" s="53" t="n">
        <f aca="false">ModeloDatosModificados!B159-ModeloDatosMinisterio!B159</f>
        <v>0</v>
      </c>
      <c r="C161" s="53" t="n">
        <f aca="false">ModeloDatosModificados!C159-ModeloDatosMinisterio!C159</f>
        <v>0</v>
      </c>
      <c r="D161" s="53" t="n">
        <f aca="false">ModeloDatosModificados!D159-ModeloDatosMinisterio!D159</f>
        <v>0</v>
      </c>
      <c r="E161" s="53" t="n">
        <f aca="false">ModeloDatosModificados!E159-ModeloDatosMinisterio!E159</f>
        <v>0</v>
      </c>
      <c r="F161" s="53" t="n">
        <f aca="false">ModeloDatosModificados!F159-ModeloDatosMinisterio!F159</f>
        <v>0</v>
      </c>
      <c r="G161" s="53" t="n">
        <f aca="false">ModeloDatosModificados!G159-ModeloDatosMinisterio!G159</f>
        <v>0</v>
      </c>
      <c r="H161" s="53" t="n">
        <f aca="false">ModeloDatosModificados!H159-ModeloDatosMinisterio!H159</f>
        <v>0</v>
      </c>
      <c r="I161" s="54" t="n">
        <f aca="false">ModeloDatosModificados!I159-ModeloDatosMinisterio!I159</f>
        <v>0</v>
      </c>
      <c r="J161" s="53" t="n">
        <f aca="false">ModeloDatosModificados!J159-ModeloDatosMinisterio!J159</f>
        <v>0</v>
      </c>
      <c r="K161" s="54" t="n">
        <f aca="false">ModeloDatosModificados!K159-ModeloDatosMinisterio!K159</f>
        <v>0</v>
      </c>
      <c r="L161" s="53" t="n">
        <f aca="false">ModeloDatosModificados!L159-ModeloDatosMinisterio!L159</f>
        <v>0</v>
      </c>
      <c r="M161" s="54" t="n">
        <f aca="false">ModeloDatosModificados!M159-ModeloDatosMinisterio!M159</f>
        <v>0</v>
      </c>
      <c r="N161" s="53" t="n">
        <f aca="false">ModeloDatosModificados!N159-ModeloDatosMinisterio!N159</f>
        <v>0</v>
      </c>
      <c r="O161" s="53" t="n">
        <f aca="false">ModeloDatosModificados!O159-ModeloDatosMinisterio!O159</f>
        <v>0</v>
      </c>
      <c r="P161" s="53" t="n">
        <f aca="false">ModeloDatosModificados!P159-ModeloDatosMinisterio!P159</f>
        <v>0</v>
      </c>
      <c r="Q161" s="53" t="n">
        <f aca="false">ModeloDatosModificados!Q159-ModeloDatosMinisterio!Q159</f>
        <v>0</v>
      </c>
      <c r="S161" s="53" t="n">
        <f aca="false">ModeloDatosModificados!S159-ModeloDatosMinisterio!S159</f>
        <v>0</v>
      </c>
      <c r="T161" s="53" t="n">
        <f aca="false">ModeloDatosModificados!T159-ModeloDatosMinisterio!T159</f>
        <v>0</v>
      </c>
      <c r="U161" s="53" t="n">
        <f aca="false">ModeloDatosModificados!U159-ModeloDatosMinisterio!U159</f>
        <v>0</v>
      </c>
      <c r="V161" s="53" t="n">
        <f aca="false">ModeloDatosModificados!V159-ModeloDatosMinisterio!V159</f>
        <v>0</v>
      </c>
      <c r="W161" s="53" t="n">
        <f aca="false">ModeloDatosModificados!W159-ModeloDatosMinisterio!W159</f>
        <v>0</v>
      </c>
      <c r="X161" s="53" t="n">
        <f aca="false">ModeloDatosModificados!X159-ModeloDatosMinisterio!X159</f>
        <v>0</v>
      </c>
      <c r="Y161" s="53" t="n">
        <f aca="false">ModeloDatosModificados!Y159-ModeloDatosMinisterio!Y159</f>
        <v>0</v>
      </c>
      <c r="Z161" s="53" t="n">
        <f aca="false">ModeloDatosModificados!Z159-ModeloDatosMinisterio!Z159</f>
        <v>0</v>
      </c>
      <c r="AC161" s="61" t="n">
        <f aca="false">ModeloDatosModificados!AC159-ModeloDatosMinisterio!AC159</f>
        <v>0</v>
      </c>
      <c r="AD161" s="62" t="n">
        <f aca="false">ModeloDatosModificados!AD159-ModeloDatosMinisterio!AD159</f>
        <v>0</v>
      </c>
      <c r="AE161" s="63" t="n">
        <f aca="false">ModeloDatosModificados!AE159-ModeloDatosMinisterio!AE159</f>
        <v>0</v>
      </c>
      <c r="AF161" s="62" t="n">
        <f aca="false">ModeloDatosModificados!AF159-ModeloDatosMinisterio!AF159</f>
        <v>0</v>
      </c>
      <c r="AG161" s="62" t="n">
        <f aca="false">ModeloDatosModificados!AG159-ModeloDatosMinisterio!AG159</f>
        <v>0</v>
      </c>
      <c r="AH161" s="62" t="n">
        <f aca="false">ModeloDatosModificados!AH159-ModeloDatosMinisterio!AH159</f>
        <v>0</v>
      </c>
      <c r="AI161" s="62" t="n">
        <f aca="false">ModeloDatosModificados!AI159-ModeloDatosMinisterio!AI159</f>
        <v>0</v>
      </c>
      <c r="AJ161" s="62" t="n">
        <f aca="false">ModeloDatosModificados!AJ159-ModeloDatosMinisterio!AJ159</f>
        <v>0</v>
      </c>
      <c r="AK161" s="62" t="n">
        <f aca="false">ModeloDatosModificados!AK159-ModeloDatosMinisterio!AK159</f>
        <v>0</v>
      </c>
      <c r="AL161" s="62" t="n">
        <f aca="false">ModeloDatosModificados!AL159-ModeloDatosMinisterio!AL159</f>
        <v>0</v>
      </c>
      <c r="AM161" s="62" t="n">
        <f aca="false">ModeloDatosModificados!AM159-ModeloDatosMinisterio!AM159</f>
        <v>0</v>
      </c>
      <c r="AO161" s="54" t="n">
        <f aca="false">ModeloDatosModificados!AO159-ModeloDatosMinisterio!AO159</f>
        <v>0</v>
      </c>
      <c r="AP161" s="53" t="n">
        <f aca="false">ModeloDatosModificados!AP159-ModeloDatosMinisterio!AP159</f>
        <v>0</v>
      </c>
      <c r="AQ161" s="54" t="n">
        <f aca="false">ModeloDatosModificados!AQ159-ModeloDatosMinisterio!AQ159</f>
        <v>0</v>
      </c>
      <c r="AR161" s="53" t="n">
        <f aca="false">ModeloDatosModificados!AR159-ModeloDatosMinisterio!AR159</f>
        <v>0</v>
      </c>
      <c r="AS161" s="54" t="n">
        <f aca="false">ModeloDatosModificados!AS159-ModeloDatosMinisterio!AS159</f>
        <v>0</v>
      </c>
      <c r="AT161" s="53" t="n">
        <f aca="false">ModeloDatosModificados!AT159-ModeloDatosMinisterio!AT159</f>
        <v>0</v>
      </c>
      <c r="AU161" s="54" t="n">
        <f aca="false">ModeloDatosModificados!AU159-ModeloDatosMinisterio!AU159</f>
        <v>0</v>
      </c>
      <c r="AV161" s="53" t="n">
        <f aca="false">ModeloDatosModificados!AV159-ModeloDatosMinisterio!AV159</f>
        <v>0</v>
      </c>
      <c r="AW161" s="54" t="n">
        <f aca="false">ModeloDatosModificados!AW159-ModeloDatosMinisterio!AW159</f>
        <v>0</v>
      </c>
      <c r="AX161" s="53" t="n">
        <f aca="false">ModeloDatosModificados!AX159-ModeloDatosMinisterio!AX159</f>
        <v>0</v>
      </c>
    </row>
    <row r="162" customFormat="false" ht="13.8" hidden="false" customHeight="false" outlineLevel="0" collapsed="false">
      <c r="A162" s="60" t="s">
        <v>29</v>
      </c>
      <c r="B162" s="53" t="n">
        <f aca="false">ModeloDatosModificados!B160-ModeloDatosMinisterio!B160</f>
        <v>0</v>
      </c>
      <c r="C162" s="53" t="n">
        <f aca="false">ModeloDatosModificados!C160-ModeloDatosMinisterio!C160</f>
        <v>0</v>
      </c>
      <c r="D162" s="53" t="n">
        <f aca="false">ModeloDatosModificados!D160-ModeloDatosMinisterio!D160</f>
        <v>0</v>
      </c>
      <c r="E162" s="53" t="n">
        <f aca="false">ModeloDatosModificados!E160-ModeloDatosMinisterio!E160</f>
        <v>0</v>
      </c>
      <c r="F162" s="53" t="n">
        <f aca="false">ModeloDatosModificados!F160-ModeloDatosMinisterio!F160</f>
        <v>0</v>
      </c>
      <c r="G162" s="53" t="n">
        <f aca="false">ModeloDatosModificados!G160-ModeloDatosMinisterio!G160</f>
        <v>0</v>
      </c>
      <c r="H162" s="53" t="n">
        <f aca="false">ModeloDatosModificados!H160-ModeloDatosMinisterio!H160</f>
        <v>0</v>
      </c>
      <c r="I162" s="54" t="n">
        <f aca="false">ModeloDatosModificados!I160-ModeloDatosMinisterio!I160</f>
        <v>0</v>
      </c>
      <c r="J162" s="53" t="n">
        <f aca="false">ModeloDatosModificados!J160-ModeloDatosMinisterio!J160</f>
        <v>0</v>
      </c>
      <c r="K162" s="54" t="n">
        <f aca="false">ModeloDatosModificados!K160-ModeloDatosMinisterio!K160</f>
        <v>0</v>
      </c>
      <c r="L162" s="53" t="n">
        <f aca="false">ModeloDatosModificados!L160-ModeloDatosMinisterio!L160</f>
        <v>0</v>
      </c>
      <c r="M162" s="54" t="n">
        <f aca="false">ModeloDatosModificados!M160-ModeloDatosMinisterio!M160</f>
        <v>0</v>
      </c>
      <c r="N162" s="53" t="n">
        <f aca="false">ModeloDatosModificados!N160-ModeloDatosMinisterio!N160</f>
        <v>0</v>
      </c>
      <c r="O162" s="53" t="n">
        <f aca="false">ModeloDatosModificados!O160-ModeloDatosMinisterio!O160</f>
        <v>0</v>
      </c>
      <c r="P162" s="53" t="n">
        <f aca="false">ModeloDatosModificados!P160-ModeloDatosMinisterio!P160</f>
        <v>0</v>
      </c>
      <c r="Q162" s="53" t="n">
        <f aca="false">ModeloDatosModificados!Q160-ModeloDatosMinisterio!Q160</f>
        <v>0</v>
      </c>
      <c r="S162" s="53" t="n">
        <f aca="false">ModeloDatosModificados!S160-ModeloDatosMinisterio!S160</f>
        <v>0</v>
      </c>
      <c r="T162" s="53" t="n">
        <f aca="false">ModeloDatosModificados!T160-ModeloDatosMinisterio!T160</f>
        <v>0</v>
      </c>
      <c r="U162" s="53" t="n">
        <f aca="false">ModeloDatosModificados!U160-ModeloDatosMinisterio!U160</f>
        <v>0</v>
      </c>
      <c r="V162" s="53" t="n">
        <f aca="false">ModeloDatosModificados!V160-ModeloDatosMinisterio!V160</f>
        <v>0</v>
      </c>
      <c r="W162" s="53" t="n">
        <f aca="false">ModeloDatosModificados!W160-ModeloDatosMinisterio!W160</f>
        <v>0</v>
      </c>
      <c r="X162" s="53" t="n">
        <f aca="false">ModeloDatosModificados!X160-ModeloDatosMinisterio!X160</f>
        <v>0</v>
      </c>
      <c r="Y162" s="53" t="n">
        <f aca="false">ModeloDatosModificados!Y160-ModeloDatosMinisterio!Y160</f>
        <v>0</v>
      </c>
      <c r="Z162" s="53" t="n">
        <f aca="false">ModeloDatosModificados!Z160-ModeloDatosMinisterio!Z160</f>
        <v>0</v>
      </c>
      <c r="AC162" s="61" t="n">
        <f aca="false">ModeloDatosModificados!AC160-ModeloDatosMinisterio!AC160</f>
        <v>0</v>
      </c>
      <c r="AD162" s="62" t="n">
        <f aca="false">ModeloDatosModificados!AD160-ModeloDatosMinisterio!AD160</f>
        <v>0</v>
      </c>
      <c r="AE162" s="63" t="n">
        <f aca="false">ModeloDatosModificados!AE160-ModeloDatosMinisterio!AE160</f>
        <v>0</v>
      </c>
      <c r="AF162" s="62" t="n">
        <f aca="false">ModeloDatosModificados!AF160-ModeloDatosMinisterio!AF160</f>
        <v>0</v>
      </c>
      <c r="AG162" s="62" t="n">
        <f aca="false">ModeloDatosModificados!AG160-ModeloDatosMinisterio!AG160</f>
        <v>0</v>
      </c>
      <c r="AH162" s="62" t="n">
        <f aca="false">ModeloDatosModificados!AH160-ModeloDatosMinisterio!AH160</f>
        <v>0</v>
      </c>
      <c r="AI162" s="62" t="n">
        <f aca="false">ModeloDatosModificados!AI160-ModeloDatosMinisterio!AI160</f>
        <v>0</v>
      </c>
      <c r="AJ162" s="62" t="n">
        <f aca="false">ModeloDatosModificados!AJ160-ModeloDatosMinisterio!AJ160</f>
        <v>0</v>
      </c>
      <c r="AK162" s="62" t="n">
        <f aca="false">ModeloDatosModificados!AK160-ModeloDatosMinisterio!AK160</f>
        <v>0</v>
      </c>
      <c r="AL162" s="62" t="n">
        <f aca="false">ModeloDatosModificados!AL160-ModeloDatosMinisterio!AL160</f>
        <v>0</v>
      </c>
      <c r="AM162" s="62" t="n">
        <f aca="false">ModeloDatosModificados!AM160-ModeloDatosMinisterio!AM160</f>
        <v>0</v>
      </c>
      <c r="AO162" s="54" t="n">
        <f aca="false">ModeloDatosModificados!AO160-ModeloDatosMinisterio!AO160</f>
        <v>0</v>
      </c>
      <c r="AP162" s="53" t="n">
        <f aca="false">ModeloDatosModificados!AP160-ModeloDatosMinisterio!AP160</f>
        <v>0</v>
      </c>
      <c r="AQ162" s="54" t="n">
        <f aca="false">ModeloDatosModificados!AQ160-ModeloDatosMinisterio!AQ160</f>
        <v>0</v>
      </c>
      <c r="AR162" s="53" t="n">
        <f aca="false">ModeloDatosModificados!AR160-ModeloDatosMinisterio!AR160</f>
        <v>0</v>
      </c>
      <c r="AS162" s="54" t="n">
        <f aca="false">ModeloDatosModificados!AS160-ModeloDatosMinisterio!AS160</f>
        <v>0</v>
      </c>
      <c r="AT162" s="53" t="n">
        <f aca="false">ModeloDatosModificados!AT160-ModeloDatosMinisterio!AT160</f>
        <v>0</v>
      </c>
      <c r="AU162" s="54" t="n">
        <f aca="false">ModeloDatosModificados!AU160-ModeloDatosMinisterio!AU160</f>
        <v>0</v>
      </c>
      <c r="AV162" s="53" t="n">
        <f aca="false">ModeloDatosModificados!AV160-ModeloDatosMinisterio!AV160</f>
        <v>0</v>
      </c>
      <c r="AW162" s="54" t="n">
        <f aca="false">ModeloDatosModificados!AW160-ModeloDatosMinisterio!AW160</f>
        <v>0</v>
      </c>
      <c r="AX162" s="53" t="n">
        <f aca="false">ModeloDatosModificados!AX160-ModeloDatosMinisterio!AX160</f>
        <v>0</v>
      </c>
    </row>
    <row r="163" customFormat="false" ht="13.8" hidden="false" customHeight="false" outlineLevel="0" collapsed="false">
      <c r="A163" s="60" t="s">
        <v>30</v>
      </c>
      <c r="B163" s="53" t="n">
        <f aca="false">ModeloDatosModificados!B161-ModeloDatosMinisterio!B161</f>
        <v>0</v>
      </c>
      <c r="C163" s="53" t="n">
        <f aca="false">ModeloDatosModificados!C161-ModeloDatosMinisterio!C161</f>
        <v>0</v>
      </c>
      <c r="D163" s="53" t="n">
        <f aca="false">ModeloDatosModificados!D161-ModeloDatosMinisterio!D161</f>
        <v>0</v>
      </c>
      <c r="E163" s="53" t="n">
        <f aca="false">ModeloDatosModificados!E161-ModeloDatosMinisterio!E161</f>
        <v>0</v>
      </c>
      <c r="F163" s="53" t="n">
        <f aca="false">ModeloDatosModificados!F161-ModeloDatosMinisterio!F161</f>
        <v>0</v>
      </c>
      <c r="G163" s="53" t="n">
        <f aca="false">ModeloDatosModificados!G161-ModeloDatosMinisterio!G161</f>
        <v>0</v>
      </c>
      <c r="H163" s="53" t="n">
        <f aca="false">ModeloDatosModificados!H161-ModeloDatosMinisterio!H161</f>
        <v>0</v>
      </c>
      <c r="I163" s="54" t="n">
        <f aca="false">ModeloDatosModificados!I161-ModeloDatosMinisterio!I161</f>
        <v>0</v>
      </c>
      <c r="J163" s="53" t="n">
        <f aca="false">ModeloDatosModificados!J161-ModeloDatosMinisterio!J161</f>
        <v>0</v>
      </c>
      <c r="K163" s="54" t="n">
        <f aca="false">ModeloDatosModificados!K161-ModeloDatosMinisterio!K161</f>
        <v>0</v>
      </c>
      <c r="L163" s="53" t="n">
        <f aca="false">ModeloDatosModificados!L161-ModeloDatosMinisterio!L161</f>
        <v>0</v>
      </c>
      <c r="M163" s="54" t="n">
        <f aca="false">ModeloDatosModificados!M161-ModeloDatosMinisterio!M161</f>
        <v>0</v>
      </c>
      <c r="N163" s="53" t="n">
        <f aca="false">ModeloDatosModificados!N161-ModeloDatosMinisterio!N161</f>
        <v>0</v>
      </c>
      <c r="O163" s="53" t="n">
        <f aca="false">ModeloDatosModificados!O161-ModeloDatosMinisterio!O161</f>
        <v>0</v>
      </c>
      <c r="P163" s="53" t="n">
        <f aca="false">ModeloDatosModificados!P161-ModeloDatosMinisterio!P161</f>
        <v>0</v>
      </c>
      <c r="Q163" s="53" t="n">
        <f aca="false">ModeloDatosModificados!Q161-ModeloDatosMinisterio!Q161</f>
        <v>0</v>
      </c>
      <c r="S163" s="53" t="n">
        <f aca="false">ModeloDatosModificados!S161-ModeloDatosMinisterio!S161</f>
        <v>0</v>
      </c>
      <c r="T163" s="53" t="n">
        <f aca="false">ModeloDatosModificados!T161-ModeloDatosMinisterio!T161</f>
        <v>0</v>
      </c>
      <c r="U163" s="53" t="n">
        <f aca="false">ModeloDatosModificados!U161-ModeloDatosMinisterio!U161</f>
        <v>0</v>
      </c>
      <c r="V163" s="53" t="n">
        <f aca="false">ModeloDatosModificados!V161-ModeloDatosMinisterio!V161</f>
        <v>0</v>
      </c>
      <c r="W163" s="53" t="n">
        <f aca="false">ModeloDatosModificados!W161-ModeloDatosMinisterio!W161</f>
        <v>0</v>
      </c>
      <c r="X163" s="53" t="n">
        <f aca="false">ModeloDatosModificados!X161-ModeloDatosMinisterio!X161</f>
        <v>0</v>
      </c>
      <c r="Y163" s="53" t="n">
        <f aca="false">ModeloDatosModificados!Y161-ModeloDatosMinisterio!Y161</f>
        <v>0</v>
      </c>
      <c r="Z163" s="53" t="n">
        <f aca="false">ModeloDatosModificados!Z161-ModeloDatosMinisterio!Z161</f>
        <v>0</v>
      </c>
      <c r="AC163" s="61" t="n">
        <f aca="false">ModeloDatosModificados!AC161-ModeloDatosMinisterio!AC161</f>
        <v>0</v>
      </c>
      <c r="AD163" s="62" t="n">
        <f aca="false">ModeloDatosModificados!AD161-ModeloDatosMinisterio!AD161</f>
        <v>0</v>
      </c>
      <c r="AE163" s="63" t="n">
        <f aca="false">ModeloDatosModificados!AE161-ModeloDatosMinisterio!AE161</f>
        <v>0</v>
      </c>
      <c r="AF163" s="62" t="n">
        <f aca="false">ModeloDatosModificados!AF161-ModeloDatosMinisterio!AF161</f>
        <v>0</v>
      </c>
      <c r="AG163" s="62" t="n">
        <f aca="false">ModeloDatosModificados!AG161-ModeloDatosMinisterio!AG161</f>
        <v>0</v>
      </c>
      <c r="AH163" s="62" t="n">
        <f aca="false">ModeloDatosModificados!AH161-ModeloDatosMinisterio!AH161</f>
        <v>0</v>
      </c>
      <c r="AI163" s="62" t="n">
        <f aca="false">ModeloDatosModificados!AI161-ModeloDatosMinisterio!AI161</f>
        <v>0</v>
      </c>
      <c r="AJ163" s="62" t="n">
        <f aca="false">ModeloDatosModificados!AJ161-ModeloDatosMinisterio!AJ161</f>
        <v>0</v>
      </c>
      <c r="AK163" s="62" t="n">
        <f aca="false">ModeloDatosModificados!AK161-ModeloDatosMinisterio!AK161</f>
        <v>0</v>
      </c>
      <c r="AL163" s="62" t="n">
        <f aca="false">ModeloDatosModificados!AL161-ModeloDatosMinisterio!AL161</f>
        <v>0</v>
      </c>
      <c r="AM163" s="62" t="n">
        <f aca="false">ModeloDatosModificados!AM161-ModeloDatosMinisterio!AM161</f>
        <v>0</v>
      </c>
      <c r="AO163" s="54" t="n">
        <f aca="false">ModeloDatosModificados!AO161-ModeloDatosMinisterio!AO161</f>
        <v>0</v>
      </c>
      <c r="AP163" s="53" t="n">
        <f aca="false">ModeloDatosModificados!AP161-ModeloDatosMinisterio!AP161</f>
        <v>0</v>
      </c>
      <c r="AQ163" s="54" t="n">
        <f aca="false">ModeloDatosModificados!AQ161-ModeloDatosMinisterio!AQ161</f>
        <v>0</v>
      </c>
      <c r="AR163" s="53" t="n">
        <f aca="false">ModeloDatosModificados!AR161-ModeloDatosMinisterio!AR161</f>
        <v>0</v>
      </c>
      <c r="AS163" s="54" t="n">
        <f aca="false">ModeloDatosModificados!AS161-ModeloDatosMinisterio!AS161</f>
        <v>0</v>
      </c>
      <c r="AT163" s="53" t="n">
        <f aca="false">ModeloDatosModificados!AT161-ModeloDatosMinisterio!AT161</f>
        <v>0</v>
      </c>
      <c r="AU163" s="54" t="n">
        <f aca="false">ModeloDatosModificados!AU161-ModeloDatosMinisterio!AU161</f>
        <v>0</v>
      </c>
      <c r="AV163" s="53" t="n">
        <f aca="false">ModeloDatosModificados!AV161-ModeloDatosMinisterio!AV161</f>
        <v>0</v>
      </c>
      <c r="AW163" s="54" t="n">
        <f aca="false">ModeloDatosModificados!AW161-ModeloDatosMinisterio!AW161</f>
        <v>0</v>
      </c>
      <c r="AX163" s="53" t="n">
        <f aca="false">ModeloDatosModificados!AX161-ModeloDatosMinisterio!AX161</f>
        <v>0</v>
      </c>
    </row>
    <row r="164" customFormat="false" ht="13.8" hidden="false" customHeight="false" outlineLevel="0" collapsed="false">
      <c r="A164" s="60" t="s">
        <v>31</v>
      </c>
      <c r="B164" s="53" t="n">
        <f aca="false">ModeloDatosModificados!B162-ModeloDatosMinisterio!B162</f>
        <v>0</v>
      </c>
      <c r="C164" s="53" t="n">
        <f aca="false">ModeloDatosModificados!C162-ModeloDatosMinisterio!C162</f>
        <v>0</v>
      </c>
      <c r="D164" s="53" t="n">
        <f aca="false">ModeloDatosModificados!D162-ModeloDatosMinisterio!D162</f>
        <v>0</v>
      </c>
      <c r="E164" s="53" t="n">
        <f aca="false">ModeloDatosModificados!E162-ModeloDatosMinisterio!E162</f>
        <v>0</v>
      </c>
      <c r="F164" s="53" t="n">
        <f aca="false">ModeloDatosModificados!F162-ModeloDatosMinisterio!F162</f>
        <v>0</v>
      </c>
      <c r="G164" s="53" t="n">
        <f aca="false">ModeloDatosModificados!G162-ModeloDatosMinisterio!G162</f>
        <v>0</v>
      </c>
      <c r="H164" s="53" t="n">
        <f aca="false">ModeloDatosModificados!H162-ModeloDatosMinisterio!H162</f>
        <v>0</v>
      </c>
      <c r="I164" s="54" t="n">
        <f aca="false">ModeloDatosModificados!I162-ModeloDatosMinisterio!I162</f>
        <v>0</v>
      </c>
      <c r="J164" s="53" t="n">
        <f aca="false">ModeloDatosModificados!J162-ModeloDatosMinisterio!J162</f>
        <v>0</v>
      </c>
      <c r="K164" s="54" t="n">
        <f aca="false">ModeloDatosModificados!K162-ModeloDatosMinisterio!K162</f>
        <v>0</v>
      </c>
      <c r="L164" s="53" t="n">
        <f aca="false">ModeloDatosModificados!L162-ModeloDatosMinisterio!L162</f>
        <v>0</v>
      </c>
      <c r="M164" s="54" t="n">
        <f aca="false">ModeloDatosModificados!M162-ModeloDatosMinisterio!M162</f>
        <v>0</v>
      </c>
      <c r="N164" s="53" t="n">
        <f aca="false">ModeloDatosModificados!N162-ModeloDatosMinisterio!N162</f>
        <v>0</v>
      </c>
      <c r="O164" s="53" t="n">
        <f aca="false">ModeloDatosModificados!O162-ModeloDatosMinisterio!O162</f>
        <v>0</v>
      </c>
      <c r="P164" s="53" t="n">
        <f aca="false">ModeloDatosModificados!P162-ModeloDatosMinisterio!P162</f>
        <v>0</v>
      </c>
      <c r="Q164" s="53" t="n">
        <f aca="false">ModeloDatosModificados!Q162-ModeloDatosMinisterio!Q162</f>
        <v>0</v>
      </c>
      <c r="S164" s="53" t="n">
        <f aca="false">ModeloDatosModificados!S162-ModeloDatosMinisterio!S162</f>
        <v>0</v>
      </c>
      <c r="T164" s="53" t="n">
        <f aca="false">ModeloDatosModificados!T162-ModeloDatosMinisterio!T162</f>
        <v>0</v>
      </c>
      <c r="U164" s="53" t="n">
        <f aca="false">ModeloDatosModificados!U162-ModeloDatosMinisterio!U162</f>
        <v>0</v>
      </c>
      <c r="V164" s="53" t="n">
        <f aca="false">ModeloDatosModificados!V162-ModeloDatosMinisterio!V162</f>
        <v>0</v>
      </c>
      <c r="W164" s="53" t="n">
        <f aca="false">ModeloDatosModificados!W162-ModeloDatosMinisterio!W162</f>
        <v>0</v>
      </c>
      <c r="X164" s="53" t="n">
        <f aca="false">ModeloDatosModificados!X162-ModeloDatosMinisterio!X162</f>
        <v>0</v>
      </c>
      <c r="Y164" s="53" t="n">
        <f aca="false">ModeloDatosModificados!Y162-ModeloDatosMinisterio!Y162</f>
        <v>0</v>
      </c>
      <c r="Z164" s="53" t="n">
        <f aca="false">ModeloDatosModificados!Z162-ModeloDatosMinisterio!Z162</f>
        <v>0</v>
      </c>
      <c r="AC164" s="61" t="n">
        <f aca="false">ModeloDatosModificados!AC162-ModeloDatosMinisterio!AC162</f>
        <v>0</v>
      </c>
      <c r="AD164" s="62" t="n">
        <f aca="false">ModeloDatosModificados!AD162-ModeloDatosMinisterio!AD162</f>
        <v>0</v>
      </c>
      <c r="AE164" s="63" t="n">
        <f aca="false">ModeloDatosModificados!AE162-ModeloDatosMinisterio!AE162</f>
        <v>0</v>
      </c>
      <c r="AF164" s="62" t="n">
        <f aca="false">ModeloDatosModificados!AF162-ModeloDatosMinisterio!AF162</f>
        <v>0</v>
      </c>
      <c r="AG164" s="62" t="n">
        <f aca="false">ModeloDatosModificados!AG162-ModeloDatosMinisterio!AG162</f>
        <v>0</v>
      </c>
      <c r="AH164" s="62" t="n">
        <f aca="false">ModeloDatosModificados!AH162-ModeloDatosMinisterio!AH162</f>
        <v>0</v>
      </c>
      <c r="AI164" s="62" t="n">
        <f aca="false">ModeloDatosModificados!AI162-ModeloDatosMinisterio!AI162</f>
        <v>0</v>
      </c>
      <c r="AJ164" s="62" t="n">
        <f aca="false">ModeloDatosModificados!AJ162-ModeloDatosMinisterio!AJ162</f>
        <v>0</v>
      </c>
      <c r="AK164" s="62" t="n">
        <f aca="false">ModeloDatosModificados!AK162-ModeloDatosMinisterio!AK162</f>
        <v>0</v>
      </c>
      <c r="AL164" s="62" t="n">
        <f aca="false">ModeloDatosModificados!AL162-ModeloDatosMinisterio!AL162</f>
        <v>0</v>
      </c>
      <c r="AM164" s="62" t="n">
        <f aca="false">ModeloDatosModificados!AM162-ModeloDatosMinisterio!AM162</f>
        <v>0</v>
      </c>
      <c r="AO164" s="54" t="n">
        <f aca="false">ModeloDatosModificados!AO162-ModeloDatosMinisterio!AO162</f>
        <v>0</v>
      </c>
      <c r="AP164" s="53" t="n">
        <f aca="false">ModeloDatosModificados!AP162-ModeloDatosMinisterio!AP162</f>
        <v>0</v>
      </c>
      <c r="AQ164" s="54" t="n">
        <f aca="false">ModeloDatosModificados!AQ162-ModeloDatosMinisterio!AQ162</f>
        <v>0</v>
      </c>
      <c r="AR164" s="53" t="n">
        <f aca="false">ModeloDatosModificados!AR162-ModeloDatosMinisterio!AR162</f>
        <v>0</v>
      </c>
      <c r="AS164" s="54" t="n">
        <f aca="false">ModeloDatosModificados!AS162-ModeloDatosMinisterio!AS162</f>
        <v>0</v>
      </c>
      <c r="AT164" s="53" t="n">
        <f aca="false">ModeloDatosModificados!AT162-ModeloDatosMinisterio!AT162</f>
        <v>0</v>
      </c>
      <c r="AU164" s="54" t="n">
        <f aca="false">ModeloDatosModificados!AU162-ModeloDatosMinisterio!AU162</f>
        <v>0</v>
      </c>
      <c r="AV164" s="53" t="n">
        <f aca="false">ModeloDatosModificados!AV162-ModeloDatosMinisterio!AV162</f>
        <v>0</v>
      </c>
      <c r="AW164" s="54" t="n">
        <f aca="false">ModeloDatosModificados!AW162-ModeloDatosMinisterio!AW162</f>
        <v>0</v>
      </c>
      <c r="AX164" s="53" t="n">
        <f aca="false">ModeloDatosModificados!AX162-ModeloDatosMinisterio!AX162</f>
        <v>0</v>
      </c>
    </row>
    <row r="165" customFormat="false" ht="13.8" hidden="false" customHeight="false" outlineLevel="0" collapsed="false">
      <c r="A165" s="60" t="s">
        <v>32</v>
      </c>
      <c r="B165" s="53" t="n">
        <f aca="false">ModeloDatosModificados!B163-ModeloDatosMinisterio!B163</f>
        <v>0</v>
      </c>
      <c r="C165" s="53" t="n">
        <f aca="false">ModeloDatosModificados!C163-ModeloDatosMinisterio!C163</f>
        <v>0</v>
      </c>
      <c r="D165" s="53" t="n">
        <f aca="false">ModeloDatosModificados!D163-ModeloDatosMinisterio!D163</f>
        <v>0</v>
      </c>
      <c r="E165" s="53" t="n">
        <f aca="false">ModeloDatosModificados!E163-ModeloDatosMinisterio!E163</f>
        <v>0</v>
      </c>
      <c r="F165" s="53" t="n">
        <f aca="false">ModeloDatosModificados!F163-ModeloDatosMinisterio!F163</f>
        <v>0</v>
      </c>
      <c r="G165" s="53" t="n">
        <f aca="false">ModeloDatosModificados!G163-ModeloDatosMinisterio!G163</f>
        <v>0</v>
      </c>
      <c r="H165" s="53" t="n">
        <f aca="false">ModeloDatosModificados!H163-ModeloDatosMinisterio!H163</f>
        <v>0</v>
      </c>
      <c r="I165" s="54" t="n">
        <f aca="false">ModeloDatosModificados!I163-ModeloDatosMinisterio!I163</f>
        <v>0</v>
      </c>
      <c r="J165" s="53" t="n">
        <f aca="false">ModeloDatosModificados!J163-ModeloDatosMinisterio!J163</f>
        <v>0</v>
      </c>
      <c r="K165" s="54" t="n">
        <f aca="false">ModeloDatosModificados!K163-ModeloDatosMinisterio!K163</f>
        <v>0</v>
      </c>
      <c r="L165" s="53" t="n">
        <f aca="false">ModeloDatosModificados!L163-ModeloDatosMinisterio!L163</f>
        <v>0</v>
      </c>
      <c r="M165" s="54" t="n">
        <f aca="false">ModeloDatosModificados!M163-ModeloDatosMinisterio!M163</f>
        <v>0</v>
      </c>
      <c r="N165" s="53" t="n">
        <f aca="false">ModeloDatosModificados!N163-ModeloDatosMinisterio!N163</f>
        <v>0</v>
      </c>
      <c r="O165" s="53" t="n">
        <f aca="false">ModeloDatosModificados!O163-ModeloDatosMinisterio!O163</f>
        <v>0</v>
      </c>
      <c r="P165" s="53" t="n">
        <f aca="false">ModeloDatosModificados!P163-ModeloDatosMinisterio!P163</f>
        <v>0</v>
      </c>
      <c r="Q165" s="53" t="n">
        <f aca="false">ModeloDatosModificados!Q163-ModeloDatosMinisterio!Q163</f>
        <v>0</v>
      </c>
      <c r="S165" s="53" t="n">
        <f aca="false">ModeloDatosModificados!S163-ModeloDatosMinisterio!S163</f>
        <v>0</v>
      </c>
      <c r="T165" s="53" t="n">
        <f aca="false">ModeloDatosModificados!T163-ModeloDatosMinisterio!T163</f>
        <v>0</v>
      </c>
      <c r="U165" s="53" t="n">
        <f aca="false">ModeloDatosModificados!U163-ModeloDatosMinisterio!U163</f>
        <v>0</v>
      </c>
      <c r="V165" s="53" t="n">
        <f aca="false">ModeloDatosModificados!V163-ModeloDatosMinisterio!V163</f>
        <v>0</v>
      </c>
      <c r="W165" s="53" t="n">
        <f aca="false">ModeloDatosModificados!W163-ModeloDatosMinisterio!W163</f>
        <v>0</v>
      </c>
      <c r="X165" s="53" t="n">
        <f aca="false">ModeloDatosModificados!X163-ModeloDatosMinisterio!X163</f>
        <v>0</v>
      </c>
      <c r="Y165" s="53" t="n">
        <f aca="false">ModeloDatosModificados!Y163-ModeloDatosMinisterio!Y163</f>
        <v>0</v>
      </c>
      <c r="Z165" s="53" t="n">
        <f aca="false">ModeloDatosModificados!Z163-ModeloDatosMinisterio!Z163</f>
        <v>0</v>
      </c>
      <c r="AC165" s="61" t="n">
        <f aca="false">ModeloDatosModificados!AC163-ModeloDatosMinisterio!AC163</f>
        <v>0</v>
      </c>
      <c r="AD165" s="62" t="n">
        <f aca="false">ModeloDatosModificados!AD163-ModeloDatosMinisterio!AD163</f>
        <v>0</v>
      </c>
      <c r="AE165" s="63" t="n">
        <f aca="false">ModeloDatosModificados!AE163-ModeloDatosMinisterio!AE163</f>
        <v>0</v>
      </c>
      <c r="AF165" s="62" t="n">
        <f aca="false">ModeloDatosModificados!AF163-ModeloDatosMinisterio!AF163</f>
        <v>0</v>
      </c>
      <c r="AG165" s="62" t="n">
        <f aca="false">ModeloDatosModificados!AG163-ModeloDatosMinisterio!AG163</f>
        <v>0</v>
      </c>
      <c r="AH165" s="62" t="n">
        <f aca="false">ModeloDatosModificados!AH163-ModeloDatosMinisterio!AH163</f>
        <v>0</v>
      </c>
      <c r="AI165" s="62" t="n">
        <f aca="false">ModeloDatosModificados!AI163-ModeloDatosMinisterio!AI163</f>
        <v>0</v>
      </c>
      <c r="AJ165" s="62" t="n">
        <f aca="false">ModeloDatosModificados!AJ163-ModeloDatosMinisterio!AJ163</f>
        <v>0</v>
      </c>
      <c r="AK165" s="62" t="n">
        <f aca="false">ModeloDatosModificados!AK163-ModeloDatosMinisterio!AK163</f>
        <v>0</v>
      </c>
      <c r="AL165" s="62" t="n">
        <f aca="false">ModeloDatosModificados!AL163-ModeloDatosMinisterio!AL163</f>
        <v>0</v>
      </c>
      <c r="AM165" s="62" t="n">
        <f aca="false">ModeloDatosModificados!AM163-ModeloDatosMinisterio!AM163</f>
        <v>0</v>
      </c>
      <c r="AO165" s="54" t="n">
        <f aca="false">ModeloDatosModificados!AO163-ModeloDatosMinisterio!AO163</f>
        <v>0</v>
      </c>
      <c r="AP165" s="53" t="n">
        <f aca="false">ModeloDatosModificados!AP163-ModeloDatosMinisterio!AP163</f>
        <v>0</v>
      </c>
      <c r="AQ165" s="54" t="n">
        <f aca="false">ModeloDatosModificados!AQ163-ModeloDatosMinisterio!AQ163</f>
        <v>0</v>
      </c>
      <c r="AR165" s="53" t="n">
        <f aca="false">ModeloDatosModificados!AR163-ModeloDatosMinisterio!AR163</f>
        <v>0</v>
      </c>
      <c r="AS165" s="54" t="n">
        <f aca="false">ModeloDatosModificados!AS163-ModeloDatosMinisterio!AS163</f>
        <v>0</v>
      </c>
      <c r="AT165" s="53" t="n">
        <f aca="false">ModeloDatosModificados!AT163-ModeloDatosMinisterio!AT163</f>
        <v>0</v>
      </c>
      <c r="AU165" s="54" t="n">
        <f aca="false">ModeloDatosModificados!AU163-ModeloDatosMinisterio!AU163</f>
        <v>0</v>
      </c>
      <c r="AV165" s="53" t="n">
        <f aca="false">ModeloDatosModificados!AV163-ModeloDatosMinisterio!AV163</f>
        <v>0</v>
      </c>
      <c r="AW165" s="54" t="n">
        <f aca="false">ModeloDatosModificados!AW163-ModeloDatosMinisterio!AW163</f>
        <v>0</v>
      </c>
      <c r="AX165" s="53" t="n">
        <f aca="false">ModeloDatosModificados!AX163-ModeloDatosMinisterio!AX163</f>
        <v>0</v>
      </c>
    </row>
    <row r="166" customFormat="false" ht="13.8" hidden="false" customHeight="false" outlineLevel="0" collapsed="false">
      <c r="A166" s="60" t="s">
        <v>33</v>
      </c>
      <c r="B166" s="53" t="n">
        <f aca="false">ModeloDatosModificados!B164-ModeloDatosMinisterio!B164</f>
        <v>0</v>
      </c>
      <c r="C166" s="53" t="n">
        <f aca="false">ModeloDatosModificados!C164-ModeloDatosMinisterio!C164</f>
        <v>0</v>
      </c>
      <c r="D166" s="53" t="n">
        <f aca="false">ModeloDatosModificados!D164-ModeloDatosMinisterio!D164</f>
        <v>0</v>
      </c>
      <c r="E166" s="53" t="n">
        <f aca="false">ModeloDatosModificados!E164-ModeloDatosMinisterio!E164</f>
        <v>0</v>
      </c>
      <c r="F166" s="53" t="n">
        <f aca="false">ModeloDatosModificados!F164-ModeloDatosMinisterio!F164</f>
        <v>0</v>
      </c>
      <c r="G166" s="53" t="n">
        <f aca="false">ModeloDatosModificados!G164-ModeloDatosMinisterio!G164</f>
        <v>0</v>
      </c>
      <c r="H166" s="53" t="n">
        <f aca="false">ModeloDatosModificados!H164-ModeloDatosMinisterio!H164</f>
        <v>0</v>
      </c>
      <c r="I166" s="54" t="n">
        <f aca="false">ModeloDatosModificados!I164-ModeloDatosMinisterio!I164</f>
        <v>0</v>
      </c>
      <c r="J166" s="53" t="n">
        <f aca="false">ModeloDatosModificados!J164-ModeloDatosMinisterio!J164</f>
        <v>0</v>
      </c>
      <c r="K166" s="54" t="n">
        <f aca="false">ModeloDatosModificados!K164-ModeloDatosMinisterio!K164</f>
        <v>0</v>
      </c>
      <c r="L166" s="53" t="n">
        <f aca="false">ModeloDatosModificados!L164-ModeloDatosMinisterio!L164</f>
        <v>0</v>
      </c>
      <c r="M166" s="54" t="n">
        <f aca="false">ModeloDatosModificados!M164-ModeloDatosMinisterio!M164</f>
        <v>0</v>
      </c>
      <c r="N166" s="53" t="n">
        <f aca="false">ModeloDatosModificados!N164-ModeloDatosMinisterio!N164</f>
        <v>0</v>
      </c>
      <c r="O166" s="53" t="n">
        <f aca="false">ModeloDatosModificados!O164-ModeloDatosMinisterio!O164</f>
        <v>0</v>
      </c>
      <c r="P166" s="53" t="n">
        <f aca="false">ModeloDatosModificados!P164-ModeloDatosMinisterio!P164</f>
        <v>0</v>
      </c>
      <c r="Q166" s="53" t="n">
        <f aca="false">ModeloDatosModificados!Q164-ModeloDatosMinisterio!Q164</f>
        <v>0</v>
      </c>
      <c r="S166" s="53" t="n">
        <f aca="false">ModeloDatosModificados!S164-ModeloDatosMinisterio!S164</f>
        <v>0</v>
      </c>
      <c r="T166" s="53" t="n">
        <f aca="false">ModeloDatosModificados!T164-ModeloDatosMinisterio!T164</f>
        <v>0</v>
      </c>
      <c r="U166" s="53" t="n">
        <f aca="false">ModeloDatosModificados!U164-ModeloDatosMinisterio!U164</f>
        <v>0</v>
      </c>
      <c r="V166" s="53" t="n">
        <f aca="false">ModeloDatosModificados!V164-ModeloDatosMinisterio!V164</f>
        <v>0</v>
      </c>
      <c r="W166" s="53" t="n">
        <f aca="false">ModeloDatosModificados!W164-ModeloDatosMinisterio!W164</f>
        <v>0</v>
      </c>
      <c r="X166" s="53" t="n">
        <f aca="false">ModeloDatosModificados!X164-ModeloDatosMinisterio!X164</f>
        <v>0</v>
      </c>
      <c r="Y166" s="53" t="n">
        <f aca="false">ModeloDatosModificados!Y164-ModeloDatosMinisterio!Y164</f>
        <v>0</v>
      </c>
      <c r="Z166" s="53" t="n">
        <f aca="false">ModeloDatosModificados!Z164-ModeloDatosMinisterio!Z164</f>
        <v>0</v>
      </c>
      <c r="AC166" s="61" t="n">
        <f aca="false">ModeloDatosModificados!AC164-ModeloDatosMinisterio!AC164</f>
        <v>0</v>
      </c>
      <c r="AD166" s="62" t="n">
        <f aca="false">ModeloDatosModificados!AD164-ModeloDatosMinisterio!AD164</f>
        <v>0</v>
      </c>
      <c r="AE166" s="63" t="n">
        <f aca="false">ModeloDatosModificados!AE164-ModeloDatosMinisterio!AE164</f>
        <v>0</v>
      </c>
      <c r="AF166" s="62" t="n">
        <f aca="false">ModeloDatosModificados!AF164-ModeloDatosMinisterio!AF164</f>
        <v>0</v>
      </c>
      <c r="AG166" s="62" t="n">
        <f aca="false">ModeloDatosModificados!AG164-ModeloDatosMinisterio!AG164</f>
        <v>0</v>
      </c>
      <c r="AH166" s="62" t="n">
        <f aca="false">ModeloDatosModificados!AH164-ModeloDatosMinisterio!AH164</f>
        <v>0</v>
      </c>
      <c r="AI166" s="62" t="n">
        <f aca="false">ModeloDatosModificados!AI164-ModeloDatosMinisterio!AI164</f>
        <v>0</v>
      </c>
      <c r="AJ166" s="62" t="n">
        <f aca="false">ModeloDatosModificados!AJ164-ModeloDatosMinisterio!AJ164</f>
        <v>0</v>
      </c>
      <c r="AK166" s="62" t="n">
        <f aca="false">ModeloDatosModificados!AK164-ModeloDatosMinisterio!AK164</f>
        <v>0</v>
      </c>
      <c r="AL166" s="62" t="n">
        <f aca="false">ModeloDatosModificados!AL164-ModeloDatosMinisterio!AL164</f>
        <v>0</v>
      </c>
      <c r="AM166" s="62" t="n">
        <f aca="false">ModeloDatosModificados!AM164-ModeloDatosMinisterio!AM164</f>
        <v>0</v>
      </c>
      <c r="AO166" s="54" t="n">
        <f aca="false">ModeloDatosModificados!AO164-ModeloDatosMinisterio!AO164</f>
        <v>0</v>
      </c>
      <c r="AP166" s="53" t="n">
        <f aca="false">ModeloDatosModificados!AP164-ModeloDatosMinisterio!AP164</f>
        <v>0</v>
      </c>
      <c r="AQ166" s="54" t="n">
        <f aca="false">ModeloDatosModificados!AQ164-ModeloDatosMinisterio!AQ164</f>
        <v>0</v>
      </c>
      <c r="AR166" s="53" t="n">
        <f aca="false">ModeloDatosModificados!AR164-ModeloDatosMinisterio!AR164</f>
        <v>0</v>
      </c>
      <c r="AS166" s="54" t="n">
        <f aca="false">ModeloDatosModificados!AS164-ModeloDatosMinisterio!AS164</f>
        <v>0</v>
      </c>
      <c r="AT166" s="53" t="n">
        <f aca="false">ModeloDatosModificados!AT164-ModeloDatosMinisterio!AT164</f>
        <v>0</v>
      </c>
      <c r="AU166" s="54" t="n">
        <f aca="false">ModeloDatosModificados!AU164-ModeloDatosMinisterio!AU164</f>
        <v>0</v>
      </c>
      <c r="AV166" s="53" t="n">
        <f aca="false">ModeloDatosModificados!AV164-ModeloDatosMinisterio!AV164</f>
        <v>0</v>
      </c>
      <c r="AW166" s="54" t="n">
        <f aca="false">ModeloDatosModificados!AW164-ModeloDatosMinisterio!AW164</f>
        <v>0</v>
      </c>
      <c r="AX166" s="53" t="n">
        <f aca="false">ModeloDatosModificados!AX164-ModeloDatosMinisterio!AX164</f>
        <v>0</v>
      </c>
    </row>
    <row r="167" customFormat="false" ht="13.8" hidden="false" customHeight="false" outlineLevel="0" collapsed="false">
      <c r="A167" s="60" t="s">
        <v>34</v>
      </c>
      <c r="B167" s="53" t="n">
        <f aca="false">ModeloDatosModificados!B165-ModeloDatosMinisterio!B165</f>
        <v>0</v>
      </c>
      <c r="C167" s="53" t="n">
        <f aca="false">ModeloDatosModificados!C165-ModeloDatosMinisterio!C165</f>
        <v>0</v>
      </c>
      <c r="D167" s="53" t="n">
        <f aca="false">ModeloDatosModificados!D165-ModeloDatosMinisterio!D165</f>
        <v>0</v>
      </c>
      <c r="E167" s="53" t="n">
        <f aca="false">ModeloDatosModificados!E165-ModeloDatosMinisterio!E165</f>
        <v>0</v>
      </c>
      <c r="F167" s="53" t="n">
        <f aca="false">ModeloDatosModificados!F165-ModeloDatosMinisterio!F165</f>
        <v>0</v>
      </c>
      <c r="G167" s="53" t="n">
        <f aca="false">ModeloDatosModificados!G165-ModeloDatosMinisterio!G165</f>
        <v>0</v>
      </c>
      <c r="H167" s="53" t="n">
        <f aca="false">ModeloDatosModificados!H165-ModeloDatosMinisterio!H165</f>
        <v>0</v>
      </c>
      <c r="I167" s="54" t="n">
        <f aca="false">ModeloDatosModificados!I165-ModeloDatosMinisterio!I165</f>
        <v>0</v>
      </c>
      <c r="J167" s="53" t="n">
        <f aca="false">ModeloDatosModificados!J165-ModeloDatosMinisterio!J165</f>
        <v>0</v>
      </c>
      <c r="K167" s="54" t="n">
        <f aca="false">ModeloDatosModificados!K165-ModeloDatosMinisterio!K165</f>
        <v>0</v>
      </c>
      <c r="L167" s="53" t="n">
        <f aca="false">ModeloDatosModificados!L165-ModeloDatosMinisterio!L165</f>
        <v>0</v>
      </c>
      <c r="M167" s="54" t="n">
        <f aca="false">ModeloDatosModificados!M165-ModeloDatosMinisterio!M165</f>
        <v>0</v>
      </c>
      <c r="N167" s="53" t="n">
        <f aca="false">ModeloDatosModificados!N165-ModeloDatosMinisterio!N165</f>
        <v>0</v>
      </c>
      <c r="O167" s="53" t="n">
        <f aca="false">ModeloDatosModificados!O165-ModeloDatosMinisterio!O165</f>
        <v>0</v>
      </c>
      <c r="P167" s="53" t="n">
        <f aca="false">ModeloDatosModificados!P165-ModeloDatosMinisterio!P165</f>
        <v>0</v>
      </c>
      <c r="Q167" s="53" t="n">
        <f aca="false">ModeloDatosModificados!Q165-ModeloDatosMinisterio!Q165</f>
        <v>0</v>
      </c>
      <c r="S167" s="53" t="n">
        <f aca="false">ModeloDatosModificados!S165-ModeloDatosMinisterio!S165</f>
        <v>0</v>
      </c>
      <c r="T167" s="53" t="n">
        <f aca="false">ModeloDatosModificados!T165-ModeloDatosMinisterio!T165</f>
        <v>0</v>
      </c>
      <c r="U167" s="53" t="n">
        <f aca="false">ModeloDatosModificados!U165-ModeloDatosMinisterio!U165</f>
        <v>0</v>
      </c>
      <c r="V167" s="53" t="n">
        <f aca="false">ModeloDatosModificados!V165-ModeloDatosMinisterio!V165</f>
        <v>0</v>
      </c>
      <c r="W167" s="53" t="n">
        <f aca="false">ModeloDatosModificados!W165-ModeloDatosMinisterio!W165</f>
        <v>0</v>
      </c>
      <c r="X167" s="53" t="n">
        <f aca="false">ModeloDatosModificados!X165-ModeloDatosMinisterio!X165</f>
        <v>0</v>
      </c>
      <c r="Y167" s="53" t="n">
        <f aca="false">ModeloDatosModificados!Y165-ModeloDatosMinisterio!Y165</f>
        <v>0</v>
      </c>
      <c r="Z167" s="53" t="n">
        <f aca="false">ModeloDatosModificados!Z165-ModeloDatosMinisterio!Z165</f>
        <v>0</v>
      </c>
      <c r="AC167" s="61" t="n">
        <f aca="false">ModeloDatosModificados!AC165-ModeloDatosMinisterio!AC165</f>
        <v>0</v>
      </c>
      <c r="AD167" s="62" t="n">
        <f aca="false">ModeloDatosModificados!AD165-ModeloDatosMinisterio!AD165</f>
        <v>0</v>
      </c>
      <c r="AE167" s="63" t="n">
        <f aca="false">ModeloDatosModificados!AE165-ModeloDatosMinisterio!AE165</f>
        <v>0</v>
      </c>
      <c r="AF167" s="62" t="n">
        <f aca="false">ModeloDatosModificados!AF165-ModeloDatosMinisterio!AF165</f>
        <v>0</v>
      </c>
      <c r="AG167" s="62" t="n">
        <f aca="false">ModeloDatosModificados!AG165-ModeloDatosMinisterio!AG165</f>
        <v>0</v>
      </c>
      <c r="AH167" s="62" t="n">
        <f aca="false">ModeloDatosModificados!AH165-ModeloDatosMinisterio!AH165</f>
        <v>0</v>
      </c>
      <c r="AI167" s="62" t="n">
        <f aca="false">ModeloDatosModificados!AI165-ModeloDatosMinisterio!AI165</f>
        <v>0</v>
      </c>
      <c r="AJ167" s="62" t="n">
        <f aca="false">ModeloDatosModificados!AJ165-ModeloDatosMinisterio!AJ165</f>
        <v>0</v>
      </c>
      <c r="AK167" s="62" t="n">
        <f aca="false">ModeloDatosModificados!AK165-ModeloDatosMinisterio!AK165</f>
        <v>0</v>
      </c>
      <c r="AL167" s="62" t="n">
        <f aca="false">ModeloDatosModificados!AL165-ModeloDatosMinisterio!AL165</f>
        <v>0</v>
      </c>
      <c r="AM167" s="62" t="n">
        <f aca="false">ModeloDatosModificados!AM165-ModeloDatosMinisterio!AM165</f>
        <v>0</v>
      </c>
      <c r="AO167" s="54" t="n">
        <f aca="false">ModeloDatosModificados!AO165-ModeloDatosMinisterio!AO165</f>
        <v>0</v>
      </c>
      <c r="AP167" s="53" t="n">
        <f aca="false">ModeloDatosModificados!AP165-ModeloDatosMinisterio!AP165</f>
        <v>0</v>
      </c>
      <c r="AQ167" s="54" t="n">
        <f aca="false">ModeloDatosModificados!AQ165-ModeloDatosMinisterio!AQ165</f>
        <v>0</v>
      </c>
      <c r="AR167" s="53" t="n">
        <f aca="false">ModeloDatosModificados!AR165-ModeloDatosMinisterio!AR165</f>
        <v>0</v>
      </c>
      <c r="AS167" s="54" t="n">
        <f aca="false">ModeloDatosModificados!AS165-ModeloDatosMinisterio!AS165</f>
        <v>0</v>
      </c>
      <c r="AT167" s="53" t="n">
        <f aca="false">ModeloDatosModificados!AT165-ModeloDatosMinisterio!AT165</f>
        <v>0</v>
      </c>
      <c r="AU167" s="54" t="n">
        <f aca="false">ModeloDatosModificados!AU165-ModeloDatosMinisterio!AU165</f>
        <v>0</v>
      </c>
      <c r="AV167" s="53" t="n">
        <f aca="false">ModeloDatosModificados!AV165-ModeloDatosMinisterio!AV165</f>
        <v>0</v>
      </c>
      <c r="AW167" s="54" t="n">
        <f aca="false">ModeloDatosModificados!AW165-ModeloDatosMinisterio!AW165</f>
        <v>0</v>
      </c>
      <c r="AX167" s="53" t="n">
        <f aca="false">ModeloDatosModificados!AX165-ModeloDatosMinisterio!AX165</f>
        <v>0</v>
      </c>
    </row>
    <row r="168" customFormat="false" ht="13.8" hidden="false" customHeight="false" outlineLevel="0" collapsed="false">
      <c r="A168" s="60" t="s">
        <v>35</v>
      </c>
      <c r="B168" s="53" t="n">
        <f aca="false">ModeloDatosModificados!B166-ModeloDatosMinisterio!B166</f>
        <v>0</v>
      </c>
      <c r="C168" s="53" t="n">
        <f aca="false">ModeloDatosModificados!C166-ModeloDatosMinisterio!C166</f>
        <v>0</v>
      </c>
      <c r="D168" s="53" t="n">
        <f aca="false">ModeloDatosModificados!D166-ModeloDatosMinisterio!D166</f>
        <v>0</v>
      </c>
      <c r="E168" s="53" t="n">
        <f aca="false">ModeloDatosModificados!E166-ModeloDatosMinisterio!E166</f>
        <v>0</v>
      </c>
      <c r="F168" s="53" t="n">
        <f aca="false">ModeloDatosModificados!F166-ModeloDatosMinisterio!F166</f>
        <v>0</v>
      </c>
      <c r="G168" s="53" t="n">
        <f aca="false">ModeloDatosModificados!G166-ModeloDatosMinisterio!G166</f>
        <v>0</v>
      </c>
      <c r="H168" s="53" t="n">
        <f aca="false">ModeloDatosModificados!H166-ModeloDatosMinisterio!H166</f>
        <v>0</v>
      </c>
      <c r="I168" s="54" t="n">
        <f aca="false">ModeloDatosModificados!I166-ModeloDatosMinisterio!I166</f>
        <v>0</v>
      </c>
      <c r="J168" s="53" t="n">
        <f aca="false">ModeloDatosModificados!J166-ModeloDatosMinisterio!J166</f>
        <v>0</v>
      </c>
      <c r="K168" s="54" t="n">
        <f aca="false">ModeloDatosModificados!K166-ModeloDatosMinisterio!K166</f>
        <v>0</v>
      </c>
      <c r="L168" s="53" t="n">
        <f aca="false">ModeloDatosModificados!L166-ModeloDatosMinisterio!L166</f>
        <v>0</v>
      </c>
      <c r="M168" s="54" t="n">
        <f aca="false">ModeloDatosModificados!M166-ModeloDatosMinisterio!M166</f>
        <v>0</v>
      </c>
      <c r="N168" s="53" t="n">
        <f aca="false">ModeloDatosModificados!N166-ModeloDatosMinisterio!N166</f>
        <v>0</v>
      </c>
      <c r="O168" s="53" t="n">
        <f aca="false">ModeloDatosModificados!O166-ModeloDatosMinisterio!O166</f>
        <v>0</v>
      </c>
      <c r="P168" s="53" t="n">
        <f aca="false">ModeloDatosModificados!P166-ModeloDatosMinisterio!P166</f>
        <v>0</v>
      </c>
      <c r="Q168" s="53" t="n">
        <f aca="false">ModeloDatosModificados!Q166-ModeloDatosMinisterio!Q166</f>
        <v>0</v>
      </c>
      <c r="S168" s="53" t="n">
        <f aca="false">ModeloDatosModificados!S166-ModeloDatosMinisterio!S166</f>
        <v>0</v>
      </c>
      <c r="T168" s="53" t="n">
        <f aca="false">ModeloDatosModificados!T166-ModeloDatosMinisterio!T166</f>
        <v>0</v>
      </c>
      <c r="U168" s="53" t="n">
        <f aca="false">ModeloDatosModificados!U166-ModeloDatosMinisterio!U166</f>
        <v>0</v>
      </c>
      <c r="V168" s="53" t="n">
        <f aca="false">ModeloDatosModificados!V166-ModeloDatosMinisterio!V166</f>
        <v>0</v>
      </c>
      <c r="W168" s="53" t="n">
        <f aca="false">ModeloDatosModificados!W166-ModeloDatosMinisterio!W166</f>
        <v>0</v>
      </c>
      <c r="X168" s="53" t="n">
        <f aca="false">ModeloDatosModificados!X166-ModeloDatosMinisterio!X166</f>
        <v>0</v>
      </c>
      <c r="Y168" s="53" t="n">
        <f aca="false">ModeloDatosModificados!Y166-ModeloDatosMinisterio!Y166</f>
        <v>0</v>
      </c>
      <c r="Z168" s="53" t="n">
        <f aca="false">ModeloDatosModificados!Z166-ModeloDatosMinisterio!Z166</f>
        <v>0</v>
      </c>
      <c r="AC168" s="61" t="n">
        <f aca="false">ModeloDatosModificados!AC166-ModeloDatosMinisterio!AC166</f>
        <v>0</v>
      </c>
      <c r="AD168" s="62" t="n">
        <f aca="false">ModeloDatosModificados!AD166-ModeloDatosMinisterio!AD166</f>
        <v>0</v>
      </c>
      <c r="AE168" s="63" t="n">
        <f aca="false">ModeloDatosModificados!AE166-ModeloDatosMinisterio!AE166</f>
        <v>0</v>
      </c>
      <c r="AF168" s="62" t="n">
        <f aca="false">ModeloDatosModificados!AF166-ModeloDatosMinisterio!AF166</f>
        <v>0</v>
      </c>
      <c r="AG168" s="62" t="n">
        <f aca="false">ModeloDatosModificados!AG166-ModeloDatosMinisterio!AG166</f>
        <v>0</v>
      </c>
      <c r="AH168" s="62" t="n">
        <f aca="false">ModeloDatosModificados!AH166-ModeloDatosMinisterio!AH166</f>
        <v>0</v>
      </c>
      <c r="AI168" s="62" t="n">
        <f aca="false">ModeloDatosModificados!AI166-ModeloDatosMinisterio!AI166</f>
        <v>0</v>
      </c>
      <c r="AJ168" s="62" t="n">
        <f aca="false">ModeloDatosModificados!AJ166-ModeloDatosMinisterio!AJ166</f>
        <v>0</v>
      </c>
      <c r="AK168" s="62" t="n">
        <f aca="false">ModeloDatosModificados!AK166-ModeloDatosMinisterio!AK166</f>
        <v>0</v>
      </c>
      <c r="AL168" s="62" t="n">
        <f aca="false">ModeloDatosModificados!AL166-ModeloDatosMinisterio!AL166</f>
        <v>0</v>
      </c>
      <c r="AM168" s="62" t="n">
        <f aca="false">ModeloDatosModificados!AM166-ModeloDatosMinisterio!AM166</f>
        <v>0</v>
      </c>
      <c r="AO168" s="54" t="n">
        <f aca="false">ModeloDatosModificados!AO166-ModeloDatosMinisterio!AO166</f>
        <v>0</v>
      </c>
      <c r="AP168" s="53" t="n">
        <f aca="false">ModeloDatosModificados!AP166-ModeloDatosMinisterio!AP166</f>
        <v>0</v>
      </c>
      <c r="AQ168" s="54" t="n">
        <f aca="false">ModeloDatosModificados!AQ166-ModeloDatosMinisterio!AQ166</f>
        <v>0</v>
      </c>
      <c r="AR168" s="53" t="n">
        <f aca="false">ModeloDatosModificados!AR166-ModeloDatosMinisterio!AR166</f>
        <v>0</v>
      </c>
      <c r="AS168" s="54" t="n">
        <f aca="false">ModeloDatosModificados!AS166-ModeloDatosMinisterio!AS166</f>
        <v>0</v>
      </c>
      <c r="AT168" s="53" t="n">
        <f aca="false">ModeloDatosModificados!AT166-ModeloDatosMinisterio!AT166</f>
        <v>0</v>
      </c>
      <c r="AU168" s="54" t="n">
        <f aca="false">ModeloDatosModificados!AU166-ModeloDatosMinisterio!AU166</f>
        <v>0</v>
      </c>
      <c r="AV168" s="53" t="n">
        <f aca="false">ModeloDatosModificados!AV166-ModeloDatosMinisterio!AV166</f>
        <v>0</v>
      </c>
      <c r="AW168" s="54" t="n">
        <f aca="false">ModeloDatosModificados!AW166-ModeloDatosMinisterio!AW166</f>
        <v>0</v>
      </c>
      <c r="AX168" s="53" t="n">
        <f aca="false">ModeloDatosModificados!AX166-ModeloDatosMinisterio!AX166</f>
        <v>0</v>
      </c>
    </row>
    <row r="169" customFormat="false" ht="13.8" hidden="false" customHeight="false" outlineLevel="0" collapsed="false">
      <c r="A169" s="60" t="s">
        <v>36</v>
      </c>
      <c r="B169" s="53" t="n">
        <f aca="false">ModeloDatosModificados!B167-ModeloDatosMinisterio!B167</f>
        <v>0</v>
      </c>
      <c r="C169" s="53" t="n">
        <f aca="false">ModeloDatosModificados!C167-ModeloDatosMinisterio!C167</f>
        <v>0</v>
      </c>
      <c r="D169" s="53" t="n">
        <f aca="false">ModeloDatosModificados!D167-ModeloDatosMinisterio!D167</f>
        <v>0</v>
      </c>
      <c r="E169" s="53" t="n">
        <f aca="false">ModeloDatosModificados!E167-ModeloDatosMinisterio!E167</f>
        <v>0</v>
      </c>
      <c r="F169" s="53" t="n">
        <f aca="false">ModeloDatosModificados!F167-ModeloDatosMinisterio!F167</f>
        <v>0</v>
      </c>
      <c r="G169" s="53" t="n">
        <f aca="false">ModeloDatosModificados!G167-ModeloDatosMinisterio!G167</f>
        <v>0</v>
      </c>
      <c r="H169" s="53" t="n">
        <f aca="false">ModeloDatosModificados!H167-ModeloDatosMinisterio!H167</f>
        <v>0</v>
      </c>
      <c r="I169" s="54" t="n">
        <f aca="false">ModeloDatosModificados!I167-ModeloDatosMinisterio!I167</f>
        <v>0</v>
      </c>
      <c r="J169" s="53" t="n">
        <f aca="false">ModeloDatosModificados!J167-ModeloDatosMinisterio!J167</f>
        <v>0</v>
      </c>
      <c r="K169" s="54" t="n">
        <f aca="false">ModeloDatosModificados!K167-ModeloDatosMinisterio!K167</f>
        <v>0</v>
      </c>
      <c r="L169" s="53" t="n">
        <f aca="false">ModeloDatosModificados!L167-ModeloDatosMinisterio!L167</f>
        <v>0</v>
      </c>
      <c r="M169" s="54" t="n">
        <f aca="false">ModeloDatosModificados!M167-ModeloDatosMinisterio!M167</f>
        <v>0</v>
      </c>
      <c r="N169" s="53" t="n">
        <f aca="false">ModeloDatosModificados!N167-ModeloDatosMinisterio!N167</f>
        <v>0</v>
      </c>
      <c r="O169" s="53" t="n">
        <f aca="false">ModeloDatosModificados!O167-ModeloDatosMinisterio!O167</f>
        <v>0</v>
      </c>
      <c r="P169" s="53" t="n">
        <f aca="false">ModeloDatosModificados!P167-ModeloDatosMinisterio!P167</f>
        <v>0</v>
      </c>
      <c r="Q169" s="53" t="n">
        <f aca="false">ModeloDatosModificados!Q167-ModeloDatosMinisterio!Q167</f>
        <v>0</v>
      </c>
      <c r="S169" s="53" t="n">
        <f aca="false">ModeloDatosModificados!S167-ModeloDatosMinisterio!S167</f>
        <v>0</v>
      </c>
      <c r="T169" s="53" t="n">
        <f aca="false">ModeloDatosModificados!T167-ModeloDatosMinisterio!T167</f>
        <v>0</v>
      </c>
      <c r="U169" s="53" t="n">
        <f aca="false">ModeloDatosModificados!U167-ModeloDatosMinisterio!U167</f>
        <v>0</v>
      </c>
      <c r="V169" s="53" t="n">
        <f aca="false">ModeloDatosModificados!V167-ModeloDatosMinisterio!V167</f>
        <v>0</v>
      </c>
      <c r="W169" s="53" t="n">
        <f aca="false">ModeloDatosModificados!W167-ModeloDatosMinisterio!W167</f>
        <v>0</v>
      </c>
      <c r="X169" s="53" t="n">
        <f aca="false">ModeloDatosModificados!X167-ModeloDatosMinisterio!X167</f>
        <v>0</v>
      </c>
      <c r="Y169" s="53" t="n">
        <f aca="false">ModeloDatosModificados!Y167-ModeloDatosMinisterio!Y167</f>
        <v>0</v>
      </c>
      <c r="Z169" s="53" t="n">
        <f aca="false">ModeloDatosModificados!Z167-ModeloDatosMinisterio!Z167</f>
        <v>0</v>
      </c>
      <c r="AC169" s="61" t="n">
        <f aca="false">ModeloDatosModificados!AC167-ModeloDatosMinisterio!AC167</f>
        <v>0</v>
      </c>
      <c r="AD169" s="62" t="n">
        <f aca="false">ModeloDatosModificados!AD167-ModeloDatosMinisterio!AD167</f>
        <v>0</v>
      </c>
      <c r="AE169" s="63" t="n">
        <f aca="false">ModeloDatosModificados!AE167-ModeloDatosMinisterio!AE167</f>
        <v>0</v>
      </c>
      <c r="AF169" s="62" t="n">
        <f aca="false">ModeloDatosModificados!AF167-ModeloDatosMinisterio!AF167</f>
        <v>0</v>
      </c>
      <c r="AG169" s="62" t="n">
        <f aca="false">ModeloDatosModificados!AG167-ModeloDatosMinisterio!AG167</f>
        <v>0</v>
      </c>
      <c r="AH169" s="62" t="n">
        <f aca="false">ModeloDatosModificados!AH167-ModeloDatosMinisterio!AH167</f>
        <v>0</v>
      </c>
      <c r="AI169" s="62" t="n">
        <f aca="false">ModeloDatosModificados!AI167-ModeloDatosMinisterio!AI167</f>
        <v>0</v>
      </c>
      <c r="AJ169" s="62" t="n">
        <f aca="false">ModeloDatosModificados!AJ167-ModeloDatosMinisterio!AJ167</f>
        <v>0</v>
      </c>
      <c r="AK169" s="62" t="n">
        <f aca="false">ModeloDatosModificados!AK167-ModeloDatosMinisterio!AK167</f>
        <v>0</v>
      </c>
      <c r="AL169" s="62" t="n">
        <f aca="false">ModeloDatosModificados!AL167-ModeloDatosMinisterio!AL167</f>
        <v>0</v>
      </c>
      <c r="AM169" s="62" t="n">
        <f aca="false">ModeloDatosModificados!AM167-ModeloDatosMinisterio!AM167</f>
        <v>0</v>
      </c>
      <c r="AO169" s="54" t="n">
        <f aca="false">ModeloDatosModificados!AO167-ModeloDatosMinisterio!AO167</f>
        <v>0</v>
      </c>
      <c r="AP169" s="53" t="n">
        <f aca="false">ModeloDatosModificados!AP167-ModeloDatosMinisterio!AP167</f>
        <v>0</v>
      </c>
      <c r="AQ169" s="54" t="n">
        <f aca="false">ModeloDatosModificados!AQ167-ModeloDatosMinisterio!AQ167</f>
        <v>0</v>
      </c>
      <c r="AR169" s="53" t="n">
        <f aca="false">ModeloDatosModificados!AR167-ModeloDatosMinisterio!AR167</f>
        <v>0</v>
      </c>
      <c r="AS169" s="54" t="n">
        <f aca="false">ModeloDatosModificados!AS167-ModeloDatosMinisterio!AS167</f>
        <v>0</v>
      </c>
      <c r="AT169" s="53" t="n">
        <f aca="false">ModeloDatosModificados!AT167-ModeloDatosMinisterio!AT167</f>
        <v>0</v>
      </c>
      <c r="AU169" s="54" t="n">
        <f aca="false">ModeloDatosModificados!AU167-ModeloDatosMinisterio!AU167</f>
        <v>0</v>
      </c>
      <c r="AV169" s="53" t="n">
        <f aca="false">ModeloDatosModificados!AV167-ModeloDatosMinisterio!AV167</f>
        <v>0</v>
      </c>
      <c r="AW169" s="54" t="n">
        <f aca="false">ModeloDatosModificados!AW167-ModeloDatosMinisterio!AW167</f>
        <v>0</v>
      </c>
      <c r="AX169" s="53" t="n">
        <f aca="false">ModeloDatosModificados!AX167-ModeloDatosMinisterio!AX167</f>
        <v>0</v>
      </c>
    </row>
    <row r="170" customFormat="false" ht="13.8" hidden="false" customHeight="false" outlineLevel="0" collapsed="false">
      <c r="A170" s="60" t="s">
        <v>37</v>
      </c>
      <c r="B170" s="53" t="n">
        <f aca="false">ModeloDatosModificados!B168-ModeloDatosMinisterio!B168</f>
        <v>0</v>
      </c>
      <c r="C170" s="53" t="n">
        <f aca="false">ModeloDatosModificados!C168-ModeloDatosMinisterio!C168</f>
        <v>0</v>
      </c>
      <c r="D170" s="53" t="n">
        <f aca="false">ModeloDatosModificados!D168-ModeloDatosMinisterio!D168</f>
        <v>0</v>
      </c>
      <c r="E170" s="53" t="n">
        <f aca="false">ModeloDatosModificados!E168-ModeloDatosMinisterio!E168</f>
        <v>0</v>
      </c>
      <c r="F170" s="53" t="n">
        <f aca="false">ModeloDatosModificados!F168-ModeloDatosMinisterio!F168</f>
        <v>0</v>
      </c>
      <c r="G170" s="53" t="n">
        <f aca="false">ModeloDatosModificados!G168-ModeloDatosMinisterio!G168</f>
        <v>0</v>
      </c>
      <c r="H170" s="53" t="n">
        <f aca="false">ModeloDatosModificados!H168-ModeloDatosMinisterio!H168</f>
        <v>0</v>
      </c>
      <c r="I170" s="54" t="n">
        <f aca="false">ModeloDatosModificados!I168-ModeloDatosMinisterio!I168</f>
        <v>0</v>
      </c>
      <c r="J170" s="53" t="n">
        <f aca="false">ModeloDatosModificados!J168-ModeloDatosMinisterio!J168</f>
        <v>0</v>
      </c>
      <c r="K170" s="54" t="n">
        <f aca="false">ModeloDatosModificados!K168-ModeloDatosMinisterio!K168</f>
        <v>0</v>
      </c>
      <c r="L170" s="53" t="n">
        <f aca="false">ModeloDatosModificados!L168-ModeloDatosMinisterio!L168</f>
        <v>0</v>
      </c>
      <c r="M170" s="54" t="n">
        <f aca="false">ModeloDatosModificados!M168-ModeloDatosMinisterio!M168</f>
        <v>0</v>
      </c>
      <c r="N170" s="53" t="n">
        <f aca="false">ModeloDatosModificados!N168-ModeloDatosMinisterio!N168</f>
        <v>0</v>
      </c>
      <c r="O170" s="53" t="n">
        <f aca="false">ModeloDatosModificados!O168-ModeloDatosMinisterio!O168</f>
        <v>0</v>
      </c>
      <c r="P170" s="53" t="n">
        <f aca="false">ModeloDatosModificados!P168-ModeloDatosMinisterio!P168</f>
        <v>0</v>
      </c>
      <c r="Q170" s="53" t="n">
        <f aca="false">ModeloDatosModificados!Q168-ModeloDatosMinisterio!Q168</f>
        <v>0</v>
      </c>
      <c r="S170" s="53" t="n">
        <f aca="false">ModeloDatosModificados!S168-ModeloDatosMinisterio!S168</f>
        <v>0</v>
      </c>
      <c r="T170" s="53" t="n">
        <f aca="false">ModeloDatosModificados!T168-ModeloDatosMinisterio!T168</f>
        <v>0</v>
      </c>
      <c r="U170" s="53" t="n">
        <f aca="false">ModeloDatosModificados!U168-ModeloDatosMinisterio!U168</f>
        <v>0</v>
      </c>
      <c r="V170" s="53" t="n">
        <f aca="false">ModeloDatosModificados!V168-ModeloDatosMinisterio!V168</f>
        <v>0</v>
      </c>
      <c r="W170" s="53" t="n">
        <f aca="false">ModeloDatosModificados!W168-ModeloDatosMinisterio!W168</f>
        <v>0</v>
      </c>
      <c r="X170" s="53" t="n">
        <f aca="false">ModeloDatosModificados!X168-ModeloDatosMinisterio!X168</f>
        <v>0</v>
      </c>
      <c r="Y170" s="53" t="n">
        <f aca="false">ModeloDatosModificados!Y168-ModeloDatosMinisterio!Y168</f>
        <v>0</v>
      </c>
      <c r="Z170" s="53" t="n">
        <f aca="false">ModeloDatosModificados!Z168-ModeloDatosMinisterio!Z168</f>
        <v>0</v>
      </c>
      <c r="AC170" s="61" t="n">
        <f aca="false">ModeloDatosModificados!AC168-ModeloDatosMinisterio!AC168</f>
        <v>0</v>
      </c>
      <c r="AD170" s="62" t="n">
        <f aca="false">ModeloDatosModificados!AD168-ModeloDatosMinisterio!AD168</f>
        <v>0</v>
      </c>
      <c r="AE170" s="63" t="n">
        <f aca="false">ModeloDatosModificados!AE168-ModeloDatosMinisterio!AE168</f>
        <v>0</v>
      </c>
      <c r="AF170" s="62" t="n">
        <f aca="false">ModeloDatosModificados!AF168-ModeloDatosMinisterio!AF168</f>
        <v>0</v>
      </c>
      <c r="AG170" s="62" t="n">
        <f aca="false">ModeloDatosModificados!AG168-ModeloDatosMinisterio!AG168</f>
        <v>0</v>
      </c>
      <c r="AH170" s="62" t="n">
        <f aca="false">ModeloDatosModificados!AH168-ModeloDatosMinisterio!AH168</f>
        <v>0</v>
      </c>
      <c r="AI170" s="62" t="n">
        <f aca="false">ModeloDatosModificados!AI168-ModeloDatosMinisterio!AI168</f>
        <v>0</v>
      </c>
      <c r="AJ170" s="62" t="n">
        <f aca="false">ModeloDatosModificados!AJ168-ModeloDatosMinisterio!AJ168</f>
        <v>0</v>
      </c>
      <c r="AK170" s="62" t="n">
        <f aca="false">ModeloDatosModificados!AK168-ModeloDatosMinisterio!AK168</f>
        <v>0</v>
      </c>
      <c r="AL170" s="62" t="n">
        <f aca="false">ModeloDatosModificados!AL168-ModeloDatosMinisterio!AL168</f>
        <v>0</v>
      </c>
      <c r="AM170" s="62" t="n">
        <f aca="false">ModeloDatosModificados!AM168-ModeloDatosMinisterio!AM168</f>
        <v>0</v>
      </c>
      <c r="AO170" s="54" t="n">
        <f aca="false">ModeloDatosModificados!AO168-ModeloDatosMinisterio!AO168</f>
        <v>0</v>
      </c>
      <c r="AP170" s="53" t="n">
        <f aca="false">ModeloDatosModificados!AP168-ModeloDatosMinisterio!AP168</f>
        <v>0</v>
      </c>
      <c r="AQ170" s="54" t="n">
        <f aca="false">ModeloDatosModificados!AQ168-ModeloDatosMinisterio!AQ168</f>
        <v>0</v>
      </c>
      <c r="AR170" s="53" t="n">
        <f aca="false">ModeloDatosModificados!AR168-ModeloDatosMinisterio!AR168</f>
        <v>0</v>
      </c>
      <c r="AS170" s="54" t="n">
        <f aca="false">ModeloDatosModificados!AS168-ModeloDatosMinisterio!AS168</f>
        <v>0</v>
      </c>
      <c r="AT170" s="53" t="n">
        <f aca="false">ModeloDatosModificados!AT168-ModeloDatosMinisterio!AT168</f>
        <v>0</v>
      </c>
      <c r="AU170" s="54" t="n">
        <f aca="false">ModeloDatosModificados!AU168-ModeloDatosMinisterio!AU168</f>
        <v>0</v>
      </c>
      <c r="AV170" s="53" t="n">
        <f aca="false">ModeloDatosModificados!AV168-ModeloDatosMinisterio!AV168</f>
        <v>0</v>
      </c>
      <c r="AW170" s="54" t="n">
        <f aca="false">ModeloDatosModificados!AW168-ModeloDatosMinisterio!AW168</f>
        <v>0</v>
      </c>
      <c r="AX170" s="53" t="n">
        <f aca="false">ModeloDatosModificados!AX168-ModeloDatosMinisterio!AX168</f>
        <v>0</v>
      </c>
    </row>
    <row r="171" customFormat="false" ht="13.8" hidden="false" customHeight="false" outlineLevel="0" collapsed="false">
      <c r="A171" s="60" t="s">
        <v>38</v>
      </c>
      <c r="B171" s="53" t="n">
        <f aca="false">ModeloDatosModificados!B169-ModeloDatosMinisterio!B169</f>
        <v>0</v>
      </c>
      <c r="C171" s="53" t="n">
        <f aca="false">ModeloDatosModificados!C169-ModeloDatosMinisterio!C169</f>
        <v>0</v>
      </c>
      <c r="D171" s="53" t="n">
        <f aca="false">ModeloDatosModificados!D169-ModeloDatosMinisterio!D169</f>
        <v>0</v>
      </c>
      <c r="E171" s="53" t="n">
        <f aca="false">ModeloDatosModificados!E169-ModeloDatosMinisterio!E169</f>
        <v>0</v>
      </c>
      <c r="F171" s="53" t="n">
        <f aca="false">ModeloDatosModificados!F169-ModeloDatosMinisterio!F169</f>
        <v>0</v>
      </c>
      <c r="G171" s="53" t="n">
        <f aca="false">ModeloDatosModificados!G169-ModeloDatosMinisterio!G169</f>
        <v>0</v>
      </c>
      <c r="H171" s="53" t="n">
        <f aca="false">ModeloDatosModificados!H169-ModeloDatosMinisterio!H169</f>
        <v>0</v>
      </c>
      <c r="I171" s="54" t="n">
        <f aca="false">ModeloDatosModificados!I169-ModeloDatosMinisterio!I169</f>
        <v>0</v>
      </c>
      <c r="J171" s="53" t="n">
        <f aca="false">ModeloDatosModificados!J169-ModeloDatosMinisterio!J169</f>
        <v>0</v>
      </c>
      <c r="K171" s="54" t="n">
        <f aca="false">ModeloDatosModificados!K169-ModeloDatosMinisterio!K169</f>
        <v>0</v>
      </c>
      <c r="L171" s="53" t="n">
        <f aca="false">ModeloDatosModificados!L169-ModeloDatosMinisterio!L169</f>
        <v>0</v>
      </c>
      <c r="M171" s="54" t="n">
        <f aca="false">ModeloDatosModificados!M169-ModeloDatosMinisterio!M169</f>
        <v>0</v>
      </c>
      <c r="N171" s="53" t="n">
        <f aca="false">ModeloDatosModificados!N169-ModeloDatosMinisterio!N169</f>
        <v>0</v>
      </c>
      <c r="O171" s="53" t="n">
        <f aca="false">ModeloDatosModificados!O169-ModeloDatosMinisterio!O169</f>
        <v>0</v>
      </c>
      <c r="P171" s="53" t="n">
        <f aca="false">ModeloDatosModificados!P169-ModeloDatosMinisterio!P169</f>
        <v>0</v>
      </c>
      <c r="Q171" s="53" t="n">
        <f aca="false">ModeloDatosModificados!Q169-ModeloDatosMinisterio!Q169</f>
        <v>0</v>
      </c>
      <c r="S171" s="53" t="n">
        <f aca="false">ModeloDatosModificados!S169-ModeloDatosMinisterio!S169</f>
        <v>0</v>
      </c>
      <c r="T171" s="53" t="n">
        <f aca="false">ModeloDatosModificados!T169-ModeloDatosMinisterio!T169</f>
        <v>0</v>
      </c>
      <c r="U171" s="53" t="n">
        <f aca="false">ModeloDatosModificados!U169-ModeloDatosMinisterio!U169</f>
        <v>0</v>
      </c>
      <c r="V171" s="53" t="n">
        <f aca="false">ModeloDatosModificados!V169-ModeloDatosMinisterio!V169</f>
        <v>0</v>
      </c>
      <c r="W171" s="53" t="n">
        <f aca="false">ModeloDatosModificados!W169-ModeloDatosMinisterio!W169</f>
        <v>0</v>
      </c>
      <c r="X171" s="53" t="n">
        <f aca="false">ModeloDatosModificados!X169-ModeloDatosMinisterio!X169</f>
        <v>0</v>
      </c>
      <c r="Y171" s="53" t="n">
        <f aca="false">ModeloDatosModificados!Y169-ModeloDatosMinisterio!Y169</f>
        <v>0</v>
      </c>
      <c r="Z171" s="53" t="n">
        <f aca="false">ModeloDatosModificados!Z169-ModeloDatosMinisterio!Z169</f>
        <v>0</v>
      </c>
      <c r="AC171" s="61" t="n">
        <f aca="false">ModeloDatosModificados!AC169-ModeloDatosMinisterio!AC169</f>
        <v>0</v>
      </c>
      <c r="AD171" s="62" t="n">
        <f aca="false">ModeloDatosModificados!AD169-ModeloDatosMinisterio!AD169</f>
        <v>0</v>
      </c>
      <c r="AE171" s="63" t="n">
        <f aca="false">ModeloDatosModificados!AE169-ModeloDatosMinisterio!AE169</f>
        <v>0</v>
      </c>
      <c r="AF171" s="62" t="n">
        <f aca="false">ModeloDatosModificados!AF169-ModeloDatosMinisterio!AF169</f>
        <v>0</v>
      </c>
      <c r="AG171" s="62" t="n">
        <f aca="false">ModeloDatosModificados!AG169-ModeloDatosMinisterio!AG169</f>
        <v>0</v>
      </c>
      <c r="AH171" s="62" t="n">
        <f aca="false">ModeloDatosModificados!AH169-ModeloDatosMinisterio!AH169</f>
        <v>0</v>
      </c>
      <c r="AI171" s="62" t="n">
        <f aca="false">ModeloDatosModificados!AI169-ModeloDatosMinisterio!AI169</f>
        <v>0</v>
      </c>
      <c r="AJ171" s="62" t="n">
        <f aca="false">ModeloDatosModificados!AJ169-ModeloDatosMinisterio!AJ169</f>
        <v>0</v>
      </c>
      <c r="AK171" s="62" t="n">
        <f aca="false">ModeloDatosModificados!AK169-ModeloDatosMinisterio!AK169</f>
        <v>0</v>
      </c>
      <c r="AL171" s="62" t="n">
        <f aca="false">ModeloDatosModificados!AL169-ModeloDatosMinisterio!AL169</f>
        <v>0</v>
      </c>
      <c r="AM171" s="62" t="n">
        <f aca="false">ModeloDatosModificados!AM169-ModeloDatosMinisterio!AM169</f>
        <v>0</v>
      </c>
      <c r="AO171" s="54" t="n">
        <f aca="false">ModeloDatosModificados!AO169-ModeloDatosMinisterio!AO169</f>
        <v>0</v>
      </c>
      <c r="AP171" s="53" t="n">
        <f aca="false">ModeloDatosModificados!AP169-ModeloDatosMinisterio!AP169</f>
        <v>0</v>
      </c>
      <c r="AQ171" s="54" t="n">
        <f aca="false">ModeloDatosModificados!AQ169-ModeloDatosMinisterio!AQ169</f>
        <v>0</v>
      </c>
      <c r="AR171" s="53" t="n">
        <f aca="false">ModeloDatosModificados!AR169-ModeloDatosMinisterio!AR169</f>
        <v>0</v>
      </c>
      <c r="AS171" s="54" t="n">
        <f aca="false">ModeloDatosModificados!AS169-ModeloDatosMinisterio!AS169</f>
        <v>0</v>
      </c>
      <c r="AT171" s="53" t="n">
        <f aca="false">ModeloDatosModificados!AT169-ModeloDatosMinisterio!AT169</f>
        <v>0</v>
      </c>
      <c r="AU171" s="54" t="n">
        <f aca="false">ModeloDatosModificados!AU169-ModeloDatosMinisterio!AU169</f>
        <v>0</v>
      </c>
      <c r="AV171" s="53" t="n">
        <f aca="false">ModeloDatosModificados!AV169-ModeloDatosMinisterio!AV169</f>
        <v>0</v>
      </c>
      <c r="AW171" s="54" t="n">
        <f aca="false">ModeloDatosModificados!AW169-ModeloDatosMinisterio!AW169</f>
        <v>0</v>
      </c>
      <c r="AX171" s="53" t="n">
        <f aca="false">ModeloDatosModificados!AX169-ModeloDatosMinisterio!AX169</f>
        <v>0</v>
      </c>
    </row>
    <row r="172" customFormat="false" ht="13.8" hidden="false" customHeight="false" outlineLevel="0" collapsed="false">
      <c r="A172" s="60" t="s">
        <v>39</v>
      </c>
      <c r="B172" s="53" t="n">
        <f aca="false">ModeloDatosModificados!B170-ModeloDatosMinisterio!B170</f>
        <v>0</v>
      </c>
      <c r="C172" s="53" t="n">
        <f aca="false">ModeloDatosModificados!C170-ModeloDatosMinisterio!C170</f>
        <v>0</v>
      </c>
      <c r="D172" s="53" t="n">
        <f aca="false">ModeloDatosModificados!D170-ModeloDatosMinisterio!D170</f>
        <v>0</v>
      </c>
      <c r="E172" s="53" t="n">
        <f aca="false">ModeloDatosModificados!E170-ModeloDatosMinisterio!E170</f>
        <v>0</v>
      </c>
      <c r="F172" s="53" t="n">
        <f aca="false">ModeloDatosModificados!F170-ModeloDatosMinisterio!F170</f>
        <v>0</v>
      </c>
      <c r="G172" s="53" t="n">
        <f aca="false">ModeloDatosModificados!G170-ModeloDatosMinisterio!G170</f>
        <v>0</v>
      </c>
      <c r="H172" s="53" t="n">
        <f aca="false">ModeloDatosModificados!H170-ModeloDatosMinisterio!H170</f>
        <v>0</v>
      </c>
      <c r="I172" s="54" t="n">
        <f aca="false">ModeloDatosModificados!I170-ModeloDatosMinisterio!I170</f>
        <v>0</v>
      </c>
      <c r="J172" s="53" t="n">
        <f aca="false">ModeloDatosModificados!J170-ModeloDatosMinisterio!J170</f>
        <v>0</v>
      </c>
      <c r="K172" s="54" t="n">
        <f aca="false">ModeloDatosModificados!K170-ModeloDatosMinisterio!K170</f>
        <v>0</v>
      </c>
      <c r="L172" s="53" t="n">
        <f aca="false">ModeloDatosModificados!L170-ModeloDatosMinisterio!L170</f>
        <v>0</v>
      </c>
      <c r="M172" s="54" t="n">
        <f aca="false">ModeloDatosModificados!M170-ModeloDatosMinisterio!M170</f>
        <v>0</v>
      </c>
      <c r="N172" s="53" t="n">
        <f aca="false">ModeloDatosModificados!N170-ModeloDatosMinisterio!N170</f>
        <v>0</v>
      </c>
      <c r="O172" s="53" t="n">
        <f aca="false">ModeloDatosModificados!O170-ModeloDatosMinisterio!O170</f>
        <v>0</v>
      </c>
      <c r="P172" s="53" t="n">
        <f aca="false">ModeloDatosModificados!P170-ModeloDatosMinisterio!P170</f>
        <v>0</v>
      </c>
      <c r="Q172" s="53" t="n">
        <f aca="false">ModeloDatosModificados!Q170-ModeloDatosMinisterio!Q170</f>
        <v>0</v>
      </c>
      <c r="S172" s="53" t="n">
        <f aca="false">ModeloDatosModificados!S170-ModeloDatosMinisterio!S170</f>
        <v>0</v>
      </c>
      <c r="T172" s="53" t="n">
        <f aca="false">ModeloDatosModificados!T170-ModeloDatosMinisterio!T170</f>
        <v>0</v>
      </c>
      <c r="U172" s="53" t="n">
        <f aca="false">ModeloDatosModificados!U170-ModeloDatosMinisterio!U170</f>
        <v>0</v>
      </c>
      <c r="V172" s="53" t="n">
        <f aca="false">ModeloDatosModificados!V170-ModeloDatosMinisterio!V170</f>
        <v>0</v>
      </c>
      <c r="W172" s="53" t="n">
        <f aca="false">ModeloDatosModificados!W170-ModeloDatosMinisterio!W170</f>
        <v>0</v>
      </c>
      <c r="X172" s="53" t="n">
        <f aca="false">ModeloDatosModificados!X170-ModeloDatosMinisterio!X170</f>
        <v>0</v>
      </c>
      <c r="Y172" s="53" t="n">
        <f aca="false">ModeloDatosModificados!Y170-ModeloDatosMinisterio!Y170</f>
        <v>0</v>
      </c>
      <c r="Z172" s="53" t="n">
        <f aca="false">ModeloDatosModificados!Z170-ModeloDatosMinisterio!Z170</f>
        <v>0</v>
      </c>
      <c r="AC172" s="61" t="n">
        <f aca="false">ModeloDatosModificados!AC170-ModeloDatosMinisterio!AC170</f>
        <v>0</v>
      </c>
      <c r="AD172" s="62" t="n">
        <f aca="false">ModeloDatosModificados!AD170-ModeloDatosMinisterio!AD170</f>
        <v>0</v>
      </c>
      <c r="AE172" s="63" t="n">
        <f aca="false">ModeloDatosModificados!AE170-ModeloDatosMinisterio!AE170</f>
        <v>0</v>
      </c>
      <c r="AF172" s="62" t="n">
        <f aca="false">ModeloDatosModificados!AF170-ModeloDatosMinisterio!AF170</f>
        <v>0</v>
      </c>
      <c r="AG172" s="62" t="n">
        <f aca="false">ModeloDatosModificados!AG170-ModeloDatosMinisterio!AG170</f>
        <v>0</v>
      </c>
      <c r="AH172" s="62" t="n">
        <f aca="false">ModeloDatosModificados!AH170-ModeloDatosMinisterio!AH170</f>
        <v>0</v>
      </c>
      <c r="AI172" s="62" t="n">
        <f aca="false">ModeloDatosModificados!AI170-ModeloDatosMinisterio!AI170</f>
        <v>0</v>
      </c>
      <c r="AJ172" s="62" t="n">
        <f aca="false">ModeloDatosModificados!AJ170-ModeloDatosMinisterio!AJ170</f>
        <v>0</v>
      </c>
      <c r="AK172" s="62" t="n">
        <f aca="false">ModeloDatosModificados!AK170-ModeloDatosMinisterio!AK170</f>
        <v>0</v>
      </c>
      <c r="AL172" s="62" t="n">
        <f aca="false">ModeloDatosModificados!AL170-ModeloDatosMinisterio!AL170</f>
        <v>0</v>
      </c>
      <c r="AM172" s="62" t="n">
        <f aca="false">ModeloDatosModificados!AM170-ModeloDatosMinisterio!AM170</f>
        <v>0</v>
      </c>
      <c r="AO172" s="54" t="n">
        <f aca="false">ModeloDatosModificados!AO170-ModeloDatosMinisterio!AO170</f>
        <v>0</v>
      </c>
      <c r="AP172" s="53" t="n">
        <f aca="false">ModeloDatosModificados!AP170-ModeloDatosMinisterio!AP170</f>
        <v>0</v>
      </c>
      <c r="AQ172" s="54" t="n">
        <f aca="false">ModeloDatosModificados!AQ170-ModeloDatosMinisterio!AQ170</f>
        <v>0</v>
      </c>
      <c r="AR172" s="53" t="n">
        <f aca="false">ModeloDatosModificados!AR170-ModeloDatosMinisterio!AR170</f>
        <v>0</v>
      </c>
      <c r="AS172" s="54" t="n">
        <f aca="false">ModeloDatosModificados!AS170-ModeloDatosMinisterio!AS170</f>
        <v>0</v>
      </c>
      <c r="AT172" s="53" t="n">
        <f aca="false">ModeloDatosModificados!AT170-ModeloDatosMinisterio!AT170</f>
        <v>0</v>
      </c>
      <c r="AU172" s="54" t="n">
        <f aca="false">ModeloDatosModificados!AU170-ModeloDatosMinisterio!AU170</f>
        <v>0</v>
      </c>
      <c r="AV172" s="53" t="n">
        <f aca="false">ModeloDatosModificados!AV170-ModeloDatosMinisterio!AV170</f>
        <v>0</v>
      </c>
      <c r="AW172" s="54" t="n">
        <f aca="false">ModeloDatosModificados!AW170-ModeloDatosMinisterio!AW170</f>
        <v>0</v>
      </c>
      <c r="AX172" s="53" t="n">
        <f aca="false">ModeloDatosModificados!AX170-ModeloDatosMinisterio!AX170</f>
        <v>0</v>
      </c>
    </row>
    <row r="173" customFormat="false" ht="13.8" hidden="false" customHeight="false" outlineLevel="0" collapsed="false">
      <c r="A173" s="60" t="s">
        <v>40</v>
      </c>
      <c r="B173" s="53" t="n">
        <f aca="false">ModeloDatosModificados!B171-ModeloDatosMinisterio!B171</f>
        <v>0</v>
      </c>
      <c r="C173" s="53" t="n">
        <f aca="false">ModeloDatosModificados!C171-ModeloDatosMinisterio!C171</f>
        <v>0</v>
      </c>
      <c r="D173" s="53" t="n">
        <f aca="false">ModeloDatosModificados!D171-ModeloDatosMinisterio!D171</f>
        <v>0</v>
      </c>
      <c r="E173" s="53" t="n">
        <f aca="false">ModeloDatosModificados!E171-ModeloDatosMinisterio!E171</f>
        <v>0</v>
      </c>
      <c r="F173" s="53" t="n">
        <f aca="false">ModeloDatosModificados!F171-ModeloDatosMinisterio!F171</f>
        <v>0</v>
      </c>
      <c r="G173" s="53" t="n">
        <f aca="false">ModeloDatosModificados!G171-ModeloDatosMinisterio!G171</f>
        <v>0</v>
      </c>
      <c r="H173" s="53" t="n">
        <f aca="false">ModeloDatosModificados!H171-ModeloDatosMinisterio!H171</f>
        <v>0</v>
      </c>
      <c r="I173" s="54" t="n">
        <f aca="false">ModeloDatosModificados!I171-ModeloDatosMinisterio!I171</f>
        <v>0</v>
      </c>
      <c r="J173" s="53" t="n">
        <f aca="false">ModeloDatosModificados!J171-ModeloDatosMinisterio!J171</f>
        <v>0</v>
      </c>
      <c r="K173" s="54" t="n">
        <f aca="false">ModeloDatosModificados!K171-ModeloDatosMinisterio!K171</f>
        <v>0</v>
      </c>
      <c r="L173" s="53" t="n">
        <f aca="false">ModeloDatosModificados!L171-ModeloDatosMinisterio!L171</f>
        <v>0</v>
      </c>
      <c r="M173" s="54" t="n">
        <f aca="false">ModeloDatosModificados!M171-ModeloDatosMinisterio!M171</f>
        <v>0</v>
      </c>
      <c r="N173" s="53" t="n">
        <f aca="false">ModeloDatosModificados!N171-ModeloDatosMinisterio!N171</f>
        <v>0</v>
      </c>
      <c r="O173" s="53" t="n">
        <f aca="false">ModeloDatosModificados!O171-ModeloDatosMinisterio!O171</f>
        <v>0</v>
      </c>
      <c r="P173" s="53" t="n">
        <f aca="false">ModeloDatosModificados!P171-ModeloDatosMinisterio!P171</f>
        <v>0</v>
      </c>
      <c r="Q173" s="53" t="n">
        <f aca="false">ModeloDatosModificados!Q171-ModeloDatosMinisterio!Q171</f>
        <v>0</v>
      </c>
      <c r="S173" s="53" t="n">
        <f aca="false">ModeloDatosModificados!S171-ModeloDatosMinisterio!S171</f>
        <v>0</v>
      </c>
      <c r="T173" s="53" t="n">
        <f aca="false">ModeloDatosModificados!T171-ModeloDatosMinisterio!T171</f>
        <v>0</v>
      </c>
      <c r="U173" s="53" t="n">
        <f aca="false">ModeloDatosModificados!U171-ModeloDatosMinisterio!U171</f>
        <v>0</v>
      </c>
      <c r="V173" s="53" t="n">
        <f aca="false">ModeloDatosModificados!V171-ModeloDatosMinisterio!V171</f>
        <v>0</v>
      </c>
      <c r="W173" s="53" t="n">
        <f aca="false">ModeloDatosModificados!W171-ModeloDatosMinisterio!W171</f>
        <v>0</v>
      </c>
      <c r="X173" s="53" t="n">
        <f aca="false">ModeloDatosModificados!X171-ModeloDatosMinisterio!X171</f>
        <v>0</v>
      </c>
      <c r="Y173" s="53" t="n">
        <f aca="false">ModeloDatosModificados!Y171-ModeloDatosMinisterio!Y171</f>
        <v>0</v>
      </c>
      <c r="Z173" s="53" t="n">
        <f aca="false">ModeloDatosModificados!Z171-ModeloDatosMinisterio!Z171</f>
        <v>0</v>
      </c>
      <c r="AC173" s="61" t="n">
        <f aca="false">ModeloDatosModificados!AC171-ModeloDatosMinisterio!AC171</f>
        <v>0</v>
      </c>
      <c r="AD173" s="62" t="n">
        <f aca="false">ModeloDatosModificados!AD171-ModeloDatosMinisterio!AD171</f>
        <v>0</v>
      </c>
      <c r="AE173" s="63" t="n">
        <f aca="false">ModeloDatosModificados!AE171-ModeloDatosMinisterio!AE171</f>
        <v>0</v>
      </c>
      <c r="AF173" s="62" t="n">
        <f aca="false">ModeloDatosModificados!AF171-ModeloDatosMinisterio!AF171</f>
        <v>0</v>
      </c>
      <c r="AG173" s="62" t="n">
        <f aca="false">ModeloDatosModificados!AG171-ModeloDatosMinisterio!AG171</f>
        <v>0</v>
      </c>
      <c r="AH173" s="62" t="n">
        <f aca="false">ModeloDatosModificados!AH171-ModeloDatosMinisterio!AH171</f>
        <v>0</v>
      </c>
      <c r="AI173" s="62" t="n">
        <f aca="false">ModeloDatosModificados!AI171-ModeloDatosMinisterio!AI171</f>
        <v>0</v>
      </c>
      <c r="AJ173" s="62" t="n">
        <f aca="false">ModeloDatosModificados!AJ171-ModeloDatosMinisterio!AJ171</f>
        <v>0</v>
      </c>
      <c r="AK173" s="62" t="n">
        <f aca="false">ModeloDatosModificados!AK171-ModeloDatosMinisterio!AK171</f>
        <v>0</v>
      </c>
      <c r="AL173" s="62" t="n">
        <f aca="false">ModeloDatosModificados!AL171-ModeloDatosMinisterio!AL171</f>
        <v>0</v>
      </c>
      <c r="AM173" s="62" t="n">
        <f aca="false">ModeloDatosModificados!AM171-ModeloDatosMinisterio!AM171</f>
        <v>0</v>
      </c>
      <c r="AO173" s="54" t="n">
        <f aca="false">ModeloDatosModificados!AO171-ModeloDatosMinisterio!AO171</f>
        <v>0</v>
      </c>
      <c r="AP173" s="53" t="n">
        <f aca="false">ModeloDatosModificados!AP171-ModeloDatosMinisterio!AP171</f>
        <v>0</v>
      </c>
      <c r="AQ173" s="54" t="n">
        <f aca="false">ModeloDatosModificados!AQ171-ModeloDatosMinisterio!AQ171</f>
        <v>0</v>
      </c>
      <c r="AR173" s="53" t="n">
        <f aca="false">ModeloDatosModificados!AR171-ModeloDatosMinisterio!AR171</f>
        <v>0</v>
      </c>
      <c r="AS173" s="54" t="n">
        <f aca="false">ModeloDatosModificados!AS171-ModeloDatosMinisterio!AS171</f>
        <v>0</v>
      </c>
      <c r="AT173" s="53" t="n">
        <f aca="false">ModeloDatosModificados!AT171-ModeloDatosMinisterio!AT171</f>
        <v>0</v>
      </c>
      <c r="AU173" s="54" t="n">
        <f aca="false">ModeloDatosModificados!AU171-ModeloDatosMinisterio!AU171</f>
        <v>0</v>
      </c>
      <c r="AV173" s="53" t="n">
        <f aca="false">ModeloDatosModificados!AV171-ModeloDatosMinisterio!AV171</f>
        <v>0</v>
      </c>
      <c r="AW173" s="54" t="n">
        <f aca="false">ModeloDatosModificados!AW171-ModeloDatosMinisterio!AW171</f>
        <v>0</v>
      </c>
      <c r="AX173" s="53" t="n">
        <f aca="false">ModeloDatosModificados!AX171-ModeloDatosMinisterio!AX171</f>
        <v>0</v>
      </c>
    </row>
    <row r="174" customFormat="false" ht="13.8" hidden="false" customHeight="false" outlineLevel="0" collapsed="false">
      <c r="A174" s="60" t="s">
        <v>41</v>
      </c>
      <c r="B174" s="53" t="n">
        <f aca="false">ModeloDatosModificados!B172-ModeloDatosMinisterio!B172</f>
        <v>0</v>
      </c>
      <c r="C174" s="53" t="n">
        <f aca="false">ModeloDatosModificados!C172-ModeloDatosMinisterio!C172</f>
        <v>0</v>
      </c>
      <c r="D174" s="53" t="n">
        <f aca="false">ModeloDatosModificados!D172-ModeloDatosMinisterio!D172</f>
        <v>0</v>
      </c>
      <c r="E174" s="53" t="n">
        <f aca="false">ModeloDatosModificados!E172-ModeloDatosMinisterio!E172</f>
        <v>0</v>
      </c>
      <c r="F174" s="53" t="n">
        <f aca="false">ModeloDatosModificados!F172-ModeloDatosMinisterio!F172</f>
        <v>0</v>
      </c>
      <c r="G174" s="53" t="n">
        <f aca="false">ModeloDatosModificados!G172-ModeloDatosMinisterio!G172</f>
        <v>0</v>
      </c>
      <c r="H174" s="53" t="n">
        <f aca="false">ModeloDatosModificados!H172-ModeloDatosMinisterio!H172</f>
        <v>0</v>
      </c>
      <c r="I174" s="54" t="n">
        <f aca="false">ModeloDatosModificados!I172-ModeloDatosMinisterio!I172</f>
        <v>0</v>
      </c>
      <c r="J174" s="53" t="n">
        <f aca="false">ModeloDatosModificados!J172-ModeloDatosMinisterio!J172</f>
        <v>0</v>
      </c>
      <c r="K174" s="54" t="n">
        <f aca="false">ModeloDatosModificados!K172-ModeloDatosMinisterio!K172</f>
        <v>0</v>
      </c>
      <c r="L174" s="53" t="n">
        <f aca="false">ModeloDatosModificados!L172-ModeloDatosMinisterio!L172</f>
        <v>0</v>
      </c>
      <c r="M174" s="54" t="n">
        <f aca="false">ModeloDatosModificados!M172-ModeloDatosMinisterio!M172</f>
        <v>0</v>
      </c>
      <c r="N174" s="53" t="n">
        <f aca="false">ModeloDatosModificados!N172-ModeloDatosMinisterio!N172</f>
        <v>0</v>
      </c>
      <c r="O174" s="53" t="n">
        <f aca="false">ModeloDatosModificados!O172-ModeloDatosMinisterio!O172</f>
        <v>0</v>
      </c>
      <c r="P174" s="53" t="n">
        <f aca="false">ModeloDatosModificados!P172-ModeloDatosMinisterio!P172</f>
        <v>0</v>
      </c>
      <c r="Q174" s="53" t="n">
        <f aca="false">ModeloDatosModificados!Q172-ModeloDatosMinisterio!Q172</f>
        <v>0</v>
      </c>
      <c r="S174" s="53" t="n">
        <f aca="false">ModeloDatosModificados!S172-ModeloDatosMinisterio!S172</f>
        <v>0</v>
      </c>
      <c r="T174" s="53" t="n">
        <f aca="false">ModeloDatosModificados!T172-ModeloDatosMinisterio!T172</f>
        <v>0</v>
      </c>
      <c r="U174" s="53" t="n">
        <f aca="false">ModeloDatosModificados!U172-ModeloDatosMinisterio!U172</f>
        <v>0</v>
      </c>
      <c r="V174" s="53" t="n">
        <f aca="false">ModeloDatosModificados!V172-ModeloDatosMinisterio!V172</f>
        <v>0</v>
      </c>
      <c r="W174" s="53" t="n">
        <f aca="false">ModeloDatosModificados!W172-ModeloDatosMinisterio!W172</f>
        <v>0</v>
      </c>
      <c r="X174" s="53" t="n">
        <f aca="false">ModeloDatosModificados!X172-ModeloDatosMinisterio!X172</f>
        <v>0</v>
      </c>
      <c r="Y174" s="53" t="n">
        <f aca="false">ModeloDatosModificados!Y172-ModeloDatosMinisterio!Y172</f>
        <v>0</v>
      </c>
      <c r="Z174" s="53" t="n">
        <f aca="false">ModeloDatosModificados!Z172-ModeloDatosMinisterio!Z172</f>
        <v>0</v>
      </c>
      <c r="AC174" s="61" t="n">
        <f aca="false">ModeloDatosModificados!AC172-ModeloDatosMinisterio!AC172</f>
        <v>0</v>
      </c>
      <c r="AD174" s="62" t="n">
        <f aca="false">ModeloDatosModificados!AD172-ModeloDatosMinisterio!AD172</f>
        <v>0</v>
      </c>
      <c r="AE174" s="63" t="n">
        <f aca="false">ModeloDatosModificados!AE172-ModeloDatosMinisterio!AE172</f>
        <v>0</v>
      </c>
      <c r="AF174" s="62" t="n">
        <f aca="false">ModeloDatosModificados!AF172-ModeloDatosMinisterio!AF172</f>
        <v>0</v>
      </c>
      <c r="AG174" s="62" t="n">
        <f aca="false">ModeloDatosModificados!AG172-ModeloDatosMinisterio!AG172</f>
        <v>0</v>
      </c>
      <c r="AH174" s="62" t="n">
        <f aca="false">ModeloDatosModificados!AH172-ModeloDatosMinisterio!AH172</f>
        <v>0</v>
      </c>
      <c r="AI174" s="62" t="n">
        <f aca="false">ModeloDatosModificados!AI172-ModeloDatosMinisterio!AI172</f>
        <v>0</v>
      </c>
      <c r="AJ174" s="62" t="n">
        <f aca="false">ModeloDatosModificados!AJ172-ModeloDatosMinisterio!AJ172</f>
        <v>0</v>
      </c>
      <c r="AK174" s="62" t="n">
        <f aca="false">ModeloDatosModificados!AK172-ModeloDatosMinisterio!AK172</f>
        <v>0</v>
      </c>
      <c r="AL174" s="62" t="n">
        <f aca="false">ModeloDatosModificados!AL172-ModeloDatosMinisterio!AL172</f>
        <v>0</v>
      </c>
      <c r="AM174" s="62" t="n">
        <f aca="false">ModeloDatosModificados!AM172-ModeloDatosMinisterio!AM172</f>
        <v>0</v>
      </c>
      <c r="AO174" s="54" t="n">
        <f aca="false">ModeloDatosModificados!AO172-ModeloDatosMinisterio!AO172</f>
        <v>0</v>
      </c>
      <c r="AP174" s="53" t="n">
        <f aca="false">ModeloDatosModificados!AP172-ModeloDatosMinisterio!AP172</f>
        <v>0</v>
      </c>
      <c r="AQ174" s="54" t="n">
        <f aca="false">ModeloDatosModificados!AQ172-ModeloDatosMinisterio!AQ172</f>
        <v>0</v>
      </c>
      <c r="AR174" s="53" t="n">
        <f aca="false">ModeloDatosModificados!AR172-ModeloDatosMinisterio!AR172</f>
        <v>0</v>
      </c>
      <c r="AS174" s="54" t="n">
        <f aca="false">ModeloDatosModificados!AS172-ModeloDatosMinisterio!AS172</f>
        <v>0</v>
      </c>
      <c r="AT174" s="53" t="n">
        <f aca="false">ModeloDatosModificados!AT172-ModeloDatosMinisterio!AT172</f>
        <v>0</v>
      </c>
      <c r="AU174" s="54" t="n">
        <f aca="false">ModeloDatosModificados!AU172-ModeloDatosMinisterio!AU172</f>
        <v>0</v>
      </c>
      <c r="AV174" s="53" t="n">
        <f aca="false">ModeloDatosModificados!AV172-ModeloDatosMinisterio!AV172</f>
        <v>0</v>
      </c>
      <c r="AW174" s="54" t="n">
        <f aca="false">ModeloDatosModificados!AW172-ModeloDatosMinisterio!AW172</f>
        <v>0</v>
      </c>
      <c r="AX174" s="53" t="n">
        <f aca="false">ModeloDatosModificados!AX172-ModeloDatosMinisterio!AX172</f>
        <v>0</v>
      </c>
    </row>
    <row r="175" customFormat="false" ht="13.8" hidden="false" customHeight="false" outlineLevel="0" collapsed="false">
      <c r="A175" s="60" t="s">
        <v>42</v>
      </c>
      <c r="B175" s="53" t="n">
        <f aca="false">ModeloDatosModificados!B173-ModeloDatosMinisterio!B173</f>
        <v>0</v>
      </c>
      <c r="C175" s="53" t="n">
        <f aca="false">ModeloDatosModificados!C173-ModeloDatosMinisterio!C173</f>
        <v>0</v>
      </c>
      <c r="D175" s="53" t="n">
        <f aca="false">ModeloDatosModificados!D173-ModeloDatosMinisterio!D173</f>
        <v>0</v>
      </c>
      <c r="E175" s="53" t="n">
        <f aca="false">ModeloDatosModificados!E173-ModeloDatosMinisterio!E173</f>
        <v>0</v>
      </c>
      <c r="F175" s="53" t="n">
        <f aca="false">ModeloDatosModificados!F173-ModeloDatosMinisterio!F173</f>
        <v>0</v>
      </c>
      <c r="G175" s="53" t="n">
        <f aca="false">ModeloDatosModificados!G173-ModeloDatosMinisterio!G173</f>
        <v>0</v>
      </c>
      <c r="H175" s="53" t="n">
        <f aca="false">ModeloDatosModificados!H173-ModeloDatosMinisterio!H173</f>
        <v>0</v>
      </c>
      <c r="I175" s="54" t="n">
        <f aca="false">ModeloDatosModificados!I173-ModeloDatosMinisterio!I173</f>
        <v>0</v>
      </c>
      <c r="J175" s="53" t="n">
        <f aca="false">ModeloDatosModificados!J173-ModeloDatosMinisterio!J173</f>
        <v>0</v>
      </c>
      <c r="K175" s="54" t="n">
        <f aca="false">ModeloDatosModificados!K173-ModeloDatosMinisterio!K173</f>
        <v>0</v>
      </c>
      <c r="L175" s="53" t="n">
        <f aca="false">ModeloDatosModificados!L173-ModeloDatosMinisterio!L173</f>
        <v>0</v>
      </c>
      <c r="M175" s="54" t="n">
        <f aca="false">ModeloDatosModificados!M173-ModeloDatosMinisterio!M173</f>
        <v>0</v>
      </c>
      <c r="N175" s="53" t="n">
        <f aca="false">ModeloDatosModificados!N173-ModeloDatosMinisterio!N173</f>
        <v>0</v>
      </c>
      <c r="O175" s="53" t="n">
        <f aca="false">ModeloDatosModificados!O173-ModeloDatosMinisterio!O173</f>
        <v>0</v>
      </c>
      <c r="P175" s="53" t="n">
        <f aca="false">ModeloDatosModificados!P173-ModeloDatosMinisterio!P173</f>
        <v>0</v>
      </c>
      <c r="Q175" s="53" t="n">
        <f aca="false">ModeloDatosModificados!Q173-ModeloDatosMinisterio!Q173</f>
        <v>0</v>
      </c>
      <c r="S175" s="53" t="n">
        <f aca="false">ModeloDatosModificados!S173-ModeloDatosMinisterio!S173</f>
        <v>0</v>
      </c>
      <c r="T175" s="53" t="n">
        <f aca="false">ModeloDatosModificados!T173-ModeloDatosMinisterio!T173</f>
        <v>0</v>
      </c>
      <c r="U175" s="53" t="n">
        <f aca="false">ModeloDatosModificados!U173-ModeloDatosMinisterio!U173</f>
        <v>0</v>
      </c>
      <c r="V175" s="53" t="n">
        <f aca="false">ModeloDatosModificados!V173-ModeloDatosMinisterio!V173</f>
        <v>0</v>
      </c>
      <c r="W175" s="53" t="n">
        <f aca="false">ModeloDatosModificados!W173-ModeloDatosMinisterio!W173</f>
        <v>0</v>
      </c>
      <c r="X175" s="53" t="n">
        <f aca="false">ModeloDatosModificados!X173-ModeloDatosMinisterio!X173</f>
        <v>0</v>
      </c>
      <c r="Y175" s="53" t="n">
        <f aca="false">ModeloDatosModificados!Y173-ModeloDatosMinisterio!Y173</f>
        <v>0</v>
      </c>
      <c r="Z175" s="53" t="n">
        <f aca="false">ModeloDatosModificados!Z173-ModeloDatosMinisterio!Z173</f>
        <v>0</v>
      </c>
      <c r="AC175" s="61" t="n">
        <f aca="false">ModeloDatosModificados!AC173-ModeloDatosMinisterio!AC173</f>
        <v>0</v>
      </c>
      <c r="AD175" s="62" t="n">
        <f aca="false">ModeloDatosModificados!AD173-ModeloDatosMinisterio!AD173</f>
        <v>0</v>
      </c>
      <c r="AE175" s="63" t="n">
        <f aca="false">ModeloDatosModificados!AE173-ModeloDatosMinisterio!AE173</f>
        <v>0</v>
      </c>
      <c r="AF175" s="62" t="n">
        <f aca="false">ModeloDatosModificados!AF173-ModeloDatosMinisterio!AF173</f>
        <v>0</v>
      </c>
      <c r="AG175" s="62" t="n">
        <f aca="false">ModeloDatosModificados!AG173-ModeloDatosMinisterio!AG173</f>
        <v>0</v>
      </c>
      <c r="AH175" s="62" t="n">
        <f aca="false">ModeloDatosModificados!AH173-ModeloDatosMinisterio!AH173</f>
        <v>0</v>
      </c>
      <c r="AI175" s="62" t="n">
        <f aca="false">ModeloDatosModificados!AI173-ModeloDatosMinisterio!AI173</f>
        <v>0</v>
      </c>
      <c r="AJ175" s="62" t="n">
        <f aca="false">ModeloDatosModificados!AJ173-ModeloDatosMinisterio!AJ173</f>
        <v>0</v>
      </c>
      <c r="AK175" s="62" t="n">
        <f aca="false">ModeloDatosModificados!AK173-ModeloDatosMinisterio!AK173</f>
        <v>0</v>
      </c>
      <c r="AL175" s="62" t="n">
        <f aca="false">ModeloDatosModificados!AL173-ModeloDatosMinisterio!AL173</f>
        <v>0</v>
      </c>
      <c r="AM175" s="62" t="n">
        <f aca="false">ModeloDatosModificados!AM173-ModeloDatosMinisterio!AM173</f>
        <v>0</v>
      </c>
      <c r="AO175" s="54" t="n">
        <f aca="false">ModeloDatosModificados!AO173-ModeloDatosMinisterio!AO173</f>
        <v>0</v>
      </c>
      <c r="AP175" s="53" t="n">
        <f aca="false">ModeloDatosModificados!AP173-ModeloDatosMinisterio!AP173</f>
        <v>0</v>
      </c>
      <c r="AQ175" s="54" t="n">
        <f aca="false">ModeloDatosModificados!AQ173-ModeloDatosMinisterio!AQ173</f>
        <v>0</v>
      </c>
      <c r="AR175" s="53" t="n">
        <f aca="false">ModeloDatosModificados!AR173-ModeloDatosMinisterio!AR173</f>
        <v>0</v>
      </c>
      <c r="AS175" s="54" t="n">
        <f aca="false">ModeloDatosModificados!AS173-ModeloDatosMinisterio!AS173</f>
        <v>0</v>
      </c>
      <c r="AT175" s="53" t="n">
        <f aca="false">ModeloDatosModificados!AT173-ModeloDatosMinisterio!AT173</f>
        <v>0</v>
      </c>
      <c r="AU175" s="54" t="n">
        <f aca="false">ModeloDatosModificados!AU173-ModeloDatosMinisterio!AU173</f>
        <v>0</v>
      </c>
      <c r="AV175" s="53" t="n">
        <f aca="false">ModeloDatosModificados!AV173-ModeloDatosMinisterio!AV173</f>
        <v>0</v>
      </c>
      <c r="AW175" s="54" t="n">
        <f aca="false">ModeloDatosModificados!AW173-ModeloDatosMinisterio!AW173</f>
        <v>0</v>
      </c>
      <c r="AX175" s="53" t="n">
        <f aca="false">ModeloDatosModificados!AX173-ModeloDatosMinisterio!AX173</f>
        <v>0</v>
      </c>
    </row>
    <row r="176" customFormat="false" ht="13.8" hidden="false" customHeight="false" outlineLevel="0" collapsed="false">
      <c r="A176" s="60" t="s">
        <v>43</v>
      </c>
      <c r="B176" s="53" t="n">
        <f aca="false">ModeloDatosModificados!B174-ModeloDatosMinisterio!B174</f>
        <v>0</v>
      </c>
      <c r="C176" s="53" t="n">
        <f aca="false">ModeloDatosModificados!C174-ModeloDatosMinisterio!C174</f>
        <v>0</v>
      </c>
      <c r="D176" s="53" t="n">
        <f aca="false">ModeloDatosModificados!D174-ModeloDatosMinisterio!D174</f>
        <v>0</v>
      </c>
      <c r="E176" s="53" t="n">
        <f aca="false">ModeloDatosModificados!E174-ModeloDatosMinisterio!E174</f>
        <v>0</v>
      </c>
      <c r="F176" s="53" t="n">
        <f aca="false">ModeloDatosModificados!F174-ModeloDatosMinisterio!F174</f>
        <v>0</v>
      </c>
      <c r="G176" s="53" t="n">
        <f aca="false">ModeloDatosModificados!G174-ModeloDatosMinisterio!G174</f>
        <v>0</v>
      </c>
      <c r="H176" s="53" t="n">
        <f aca="false">ModeloDatosModificados!H174-ModeloDatosMinisterio!H174</f>
        <v>0</v>
      </c>
      <c r="I176" s="54" t="n">
        <f aca="false">ModeloDatosModificados!I174-ModeloDatosMinisterio!I174</f>
        <v>0</v>
      </c>
      <c r="J176" s="53" t="n">
        <f aca="false">ModeloDatosModificados!J174-ModeloDatosMinisterio!J174</f>
        <v>0</v>
      </c>
      <c r="K176" s="54" t="n">
        <f aca="false">ModeloDatosModificados!K174-ModeloDatosMinisterio!K174</f>
        <v>0</v>
      </c>
      <c r="L176" s="53" t="n">
        <f aca="false">ModeloDatosModificados!L174-ModeloDatosMinisterio!L174</f>
        <v>0</v>
      </c>
      <c r="M176" s="54" t="n">
        <f aca="false">ModeloDatosModificados!M174-ModeloDatosMinisterio!M174</f>
        <v>0</v>
      </c>
      <c r="N176" s="53" t="n">
        <f aca="false">ModeloDatosModificados!N174-ModeloDatosMinisterio!N174</f>
        <v>0</v>
      </c>
      <c r="O176" s="53" t="n">
        <f aca="false">ModeloDatosModificados!O174-ModeloDatosMinisterio!O174</f>
        <v>0</v>
      </c>
      <c r="P176" s="53" t="n">
        <f aca="false">ModeloDatosModificados!P174-ModeloDatosMinisterio!P174</f>
        <v>0</v>
      </c>
      <c r="Q176" s="53" t="n">
        <f aca="false">ModeloDatosModificados!Q174-ModeloDatosMinisterio!Q174</f>
        <v>0</v>
      </c>
      <c r="S176" s="53" t="n">
        <f aca="false">ModeloDatosModificados!S174-ModeloDatosMinisterio!S174</f>
        <v>0</v>
      </c>
      <c r="T176" s="53" t="n">
        <f aca="false">ModeloDatosModificados!T174-ModeloDatosMinisterio!T174</f>
        <v>0</v>
      </c>
      <c r="U176" s="53" t="n">
        <f aca="false">ModeloDatosModificados!U174-ModeloDatosMinisterio!U174</f>
        <v>0</v>
      </c>
      <c r="V176" s="53" t="n">
        <f aca="false">ModeloDatosModificados!V174-ModeloDatosMinisterio!V174</f>
        <v>0</v>
      </c>
      <c r="W176" s="53" t="n">
        <f aca="false">ModeloDatosModificados!W174-ModeloDatosMinisterio!W174</f>
        <v>0</v>
      </c>
      <c r="X176" s="53" t="n">
        <f aca="false">ModeloDatosModificados!X174-ModeloDatosMinisterio!X174</f>
        <v>0</v>
      </c>
      <c r="Y176" s="53" t="n">
        <f aca="false">ModeloDatosModificados!Y174-ModeloDatosMinisterio!Y174</f>
        <v>0</v>
      </c>
      <c r="Z176" s="53" t="n">
        <f aca="false">ModeloDatosModificados!Z174-ModeloDatosMinisterio!Z174</f>
        <v>0</v>
      </c>
      <c r="AC176" s="61" t="n">
        <f aca="false">ModeloDatosModificados!AC174-ModeloDatosMinisterio!AC174</f>
        <v>0</v>
      </c>
      <c r="AD176" s="62" t="n">
        <f aca="false">ModeloDatosModificados!AD174-ModeloDatosMinisterio!AD174</f>
        <v>0</v>
      </c>
      <c r="AE176" s="63" t="n">
        <f aca="false">ModeloDatosModificados!AE174-ModeloDatosMinisterio!AE174</f>
        <v>0</v>
      </c>
      <c r="AF176" s="62" t="n">
        <f aca="false">ModeloDatosModificados!AF174-ModeloDatosMinisterio!AF174</f>
        <v>0</v>
      </c>
      <c r="AG176" s="62" t="n">
        <f aca="false">ModeloDatosModificados!AG174-ModeloDatosMinisterio!AG174</f>
        <v>0</v>
      </c>
      <c r="AH176" s="62" t="n">
        <f aca="false">ModeloDatosModificados!AH174-ModeloDatosMinisterio!AH174</f>
        <v>0</v>
      </c>
      <c r="AI176" s="62" t="n">
        <f aca="false">ModeloDatosModificados!AI174-ModeloDatosMinisterio!AI174</f>
        <v>0</v>
      </c>
      <c r="AJ176" s="62" t="n">
        <f aca="false">ModeloDatosModificados!AJ174-ModeloDatosMinisterio!AJ174</f>
        <v>0</v>
      </c>
      <c r="AK176" s="62" t="n">
        <f aca="false">ModeloDatosModificados!AK174-ModeloDatosMinisterio!AK174</f>
        <v>0</v>
      </c>
      <c r="AL176" s="62" t="n">
        <f aca="false">ModeloDatosModificados!AL174-ModeloDatosMinisterio!AL174</f>
        <v>0</v>
      </c>
      <c r="AM176" s="62" t="n">
        <f aca="false">ModeloDatosModificados!AM174-ModeloDatosMinisterio!AM174</f>
        <v>0</v>
      </c>
      <c r="AO176" s="54" t="n">
        <f aca="false">ModeloDatosModificados!AO174-ModeloDatosMinisterio!AO174</f>
        <v>0</v>
      </c>
      <c r="AP176" s="53" t="n">
        <f aca="false">ModeloDatosModificados!AP174-ModeloDatosMinisterio!AP174</f>
        <v>0</v>
      </c>
      <c r="AQ176" s="54" t="n">
        <f aca="false">ModeloDatosModificados!AQ174-ModeloDatosMinisterio!AQ174</f>
        <v>0</v>
      </c>
      <c r="AR176" s="53" t="n">
        <f aca="false">ModeloDatosModificados!AR174-ModeloDatosMinisterio!AR174</f>
        <v>0</v>
      </c>
      <c r="AS176" s="54" t="n">
        <f aca="false">ModeloDatosModificados!AS174-ModeloDatosMinisterio!AS174</f>
        <v>0</v>
      </c>
      <c r="AT176" s="53" t="n">
        <f aca="false">ModeloDatosModificados!AT174-ModeloDatosMinisterio!AT174</f>
        <v>0</v>
      </c>
      <c r="AU176" s="54" t="n">
        <f aca="false">ModeloDatosModificados!AU174-ModeloDatosMinisterio!AU174</f>
        <v>0</v>
      </c>
      <c r="AV176" s="53" t="n">
        <f aca="false">ModeloDatosModificados!AV174-ModeloDatosMinisterio!AV174</f>
        <v>0</v>
      </c>
      <c r="AW176" s="54" t="n">
        <f aca="false">ModeloDatosModificados!AW174-ModeloDatosMinisterio!AW174</f>
        <v>0</v>
      </c>
      <c r="AX176" s="53" t="n">
        <f aca="false">ModeloDatosModificados!AX174-ModeloDatosMinisterio!AX174</f>
        <v>0</v>
      </c>
    </row>
    <row r="177" customFormat="false" ht="13.8" hidden="false" customHeight="false" outlineLevel="0" collapsed="false">
      <c r="A177" s="60" t="s">
        <v>44</v>
      </c>
      <c r="B177" s="53" t="n">
        <f aca="false">ModeloDatosModificados!B175-ModeloDatosMinisterio!B175</f>
        <v>0</v>
      </c>
      <c r="C177" s="53" t="n">
        <f aca="false">ModeloDatosModificados!C175-ModeloDatosMinisterio!C175</f>
        <v>0</v>
      </c>
      <c r="D177" s="53" t="n">
        <f aca="false">ModeloDatosModificados!D175-ModeloDatosMinisterio!D175</f>
        <v>0</v>
      </c>
      <c r="E177" s="53" t="n">
        <f aca="false">ModeloDatosModificados!E175-ModeloDatosMinisterio!E175</f>
        <v>0</v>
      </c>
      <c r="F177" s="53" t="n">
        <f aca="false">ModeloDatosModificados!F175-ModeloDatosMinisterio!F175</f>
        <v>0</v>
      </c>
      <c r="G177" s="53" t="n">
        <f aca="false">ModeloDatosModificados!G175-ModeloDatosMinisterio!G175</f>
        <v>0</v>
      </c>
      <c r="H177" s="53" t="n">
        <f aca="false">ModeloDatosModificados!H175-ModeloDatosMinisterio!H175</f>
        <v>0</v>
      </c>
      <c r="I177" s="54" t="n">
        <f aca="false">ModeloDatosModificados!I175-ModeloDatosMinisterio!I175</f>
        <v>0</v>
      </c>
      <c r="J177" s="53" t="n">
        <f aca="false">ModeloDatosModificados!J175-ModeloDatosMinisterio!J175</f>
        <v>0</v>
      </c>
      <c r="K177" s="54" t="n">
        <f aca="false">ModeloDatosModificados!K175-ModeloDatosMinisterio!K175</f>
        <v>0</v>
      </c>
      <c r="L177" s="53" t="n">
        <f aca="false">ModeloDatosModificados!L175-ModeloDatosMinisterio!L175</f>
        <v>0</v>
      </c>
      <c r="M177" s="54" t="n">
        <f aca="false">ModeloDatosModificados!M175-ModeloDatosMinisterio!M175</f>
        <v>0</v>
      </c>
      <c r="N177" s="53" t="n">
        <f aca="false">ModeloDatosModificados!N175-ModeloDatosMinisterio!N175</f>
        <v>0</v>
      </c>
      <c r="O177" s="53" t="n">
        <f aca="false">ModeloDatosModificados!O175-ModeloDatosMinisterio!O175</f>
        <v>0</v>
      </c>
      <c r="P177" s="53" t="n">
        <f aca="false">ModeloDatosModificados!P175-ModeloDatosMinisterio!P175</f>
        <v>0</v>
      </c>
      <c r="Q177" s="53" t="n">
        <f aca="false">ModeloDatosModificados!Q175-ModeloDatosMinisterio!Q175</f>
        <v>0</v>
      </c>
      <c r="S177" s="53" t="n">
        <f aca="false">ModeloDatosModificados!S175-ModeloDatosMinisterio!S175</f>
        <v>0</v>
      </c>
      <c r="T177" s="53" t="n">
        <f aca="false">ModeloDatosModificados!T175-ModeloDatosMinisterio!T175</f>
        <v>0</v>
      </c>
      <c r="U177" s="53" t="n">
        <f aca="false">ModeloDatosModificados!U175-ModeloDatosMinisterio!U175</f>
        <v>0</v>
      </c>
      <c r="V177" s="53" t="n">
        <f aca="false">ModeloDatosModificados!V175-ModeloDatosMinisterio!V175</f>
        <v>0</v>
      </c>
      <c r="W177" s="53" t="n">
        <f aca="false">ModeloDatosModificados!W175-ModeloDatosMinisterio!W175</f>
        <v>0</v>
      </c>
      <c r="X177" s="53" t="n">
        <f aca="false">ModeloDatosModificados!X175-ModeloDatosMinisterio!X175</f>
        <v>0</v>
      </c>
      <c r="Y177" s="53" t="n">
        <f aca="false">ModeloDatosModificados!Y175-ModeloDatosMinisterio!Y175</f>
        <v>0</v>
      </c>
      <c r="Z177" s="53" t="n">
        <f aca="false">ModeloDatosModificados!Z175-ModeloDatosMinisterio!Z175</f>
        <v>0</v>
      </c>
      <c r="AC177" s="61" t="n">
        <f aca="false">ModeloDatosModificados!AC175-ModeloDatosMinisterio!AC175</f>
        <v>0</v>
      </c>
      <c r="AD177" s="62" t="n">
        <f aca="false">ModeloDatosModificados!AD175-ModeloDatosMinisterio!AD175</f>
        <v>0</v>
      </c>
      <c r="AE177" s="63" t="n">
        <f aca="false">ModeloDatosModificados!AE175-ModeloDatosMinisterio!AE175</f>
        <v>0</v>
      </c>
      <c r="AF177" s="62" t="n">
        <f aca="false">ModeloDatosModificados!AF175-ModeloDatosMinisterio!AF175</f>
        <v>0</v>
      </c>
      <c r="AG177" s="62" t="n">
        <f aca="false">ModeloDatosModificados!AG175-ModeloDatosMinisterio!AG175</f>
        <v>0</v>
      </c>
      <c r="AH177" s="62" t="n">
        <f aca="false">ModeloDatosModificados!AH175-ModeloDatosMinisterio!AH175</f>
        <v>0</v>
      </c>
      <c r="AI177" s="62" t="n">
        <f aca="false">ModeloDatosModificados!AI175-ModeloDatosMinisterio!AI175</f>
        <v>0</v>
      </c>
      <c r="AJ177" s="62" t="n">
        <f aca="false">ModeloDatosModificados!AJ175-ModeloDatosMinisterio!AJ175</f>
        <v>0</v>
      </c>
      <c r="AK177" s="62" t="n">
        <f aca="false">ModeloDatosModificados!AK175-ModeloDatosMinisterio!AK175</f>
        <v>0</v>
      </c>
      <c r="AL177" s="62" t="n">
        <f aca="false">ModeloDatosModificados!AL175-ModeloDatosMinisterio!AL175</f>
        <v>0</v>
      </c>
      <c r="AM177" s="62" t="n">
        <f aca="false">ModeloDatosModificados!AM175-ModeloDatosMinisterio!AM175</f>
        <v>0</v>
      </c>
      <c r="AO177" s="54" t="n">
        <f aca="false">ModeloDatosModificados!AO175-ModeloDatosMinisterio!AO175</f>
        <v>0</v>
      </c>
      <c r="AP177" s="53" t="n">
        <f aca="false">ModeloDatosModificados!AP175-ModeloDatosMinisterio!AP175</f>
        <v>0</v>
      </c>
      <c r="AQ177" s="54" t="n">
        <f aca="false">ModeloDatosModificados!AQ175-ModeloDatosMinisterio!AQ175</f>
        <v>0</v>
      </c>
      <c r="AR177" s="53" t="n">
        <f aca="false">ModeloDatosModificados!AR175-ModeloDatosMinisterio!AR175</f>
        <v>0</v>
      </c>
      <c r="AS177" s="54" t="n">
        <f aca="false">ModeloDatosModificados!AS175-ModeloDatosMinisterio!AS175</f>
        <v>0</v>
      </c>
      <c r="AT177" s="53" t="n">
        <f aca="false">ModeloDatosModificados!AT175-ModeloDatosMinisterio!AT175</f>
        <v>0</v>
      </c>
      <c r="AU177" s="54" t="n">
        <f aca="false">ModeloDatosModificados!AU175-ModeloDatosMinisterio!AU175</f>
        <v>0</v>
      </c>
      <c r="AV177" s="53" t="n">
        <f aca="false">ModeloDatosModificados!AV175-ModeloDatosMinisterio!AV175</f>
        <v>0</v>
      </c>
      <c r="AW177" s="54" t="n">
        <f aca="false">ModeloDatosModificados!AW175-ModeloDatosMinisterio!AW175</f>
        <v>0</v>
      </c>
      <c r="AX177" s="53" t="n">
        <f aca="false">ModeloDatosModificados!AX175-ModeloDatosMinisterio!AX175</f>
        <v>0</v>
      </c>
    </row>
    <row r="178" customFormat="false" ht="13.8" hidden="false" customHeight="false" outlineLevel="0" collapsed="false">
      <c r="A178" s="60" t="s">
        <v>45</v>
      </c>
      <c r="B178" s="53" t="n">
        <f aca="false">ModeloDatosModificados!B176-ModeloDatosMinisterio!B176</f>
        <v>0</v>
      </c>
      <c r="C178" s="53" t="n">
        <f aca="false">ModeloDatosModificados!C176-ModeloDatosMinisterio!C176</f>
        <v>0</v>
      </c>
      <c r="D178" s="53" t="n">
        <f aca="false">ModeloDatosModificados!D176-ModeloDatosMinisterio!D176</f>
        <v>0</v>
      </c>
      <c r="E178" s="53" t="n">
        <f aca="false">ModeloDatosModificados!E176-ModeloDatosMinisterio!E176</f>
        <v>0</v>
      </c>
      <c r="F178" s="53" t="n">
        <f aca="false">ModeloDatosModificados!F176-ModeloDatosMinisterio!F176</f>
        <v>0</v>
      </c>
      <c r="G178" s="53" t="n">
        <f aca="false">ModeloDatosModificados!G176-ModeloDatosMinisterio!G176</f>
        <v>0</v>
      </c>
      <c r="H178" s="53" t="n">
        <f aca="false">ModeloDatosModificados!H176-ModeloDatosMinisterio!H176</f>
        <v>0</v>
      </c>
      <c r="I178" s="54" t="n">
        <f aca="false">ModeloDatosModificados!I176-ModeloDatosMinisterio!I176</f>
        <v>0</v>
      </c>
      <c r="J178" s="53" t="n">
        <f aca="false">ModeloDatosModificados!J176-ModeloDatosMinisterio!J176</f>
        <v>0</v>
      </c>
      <c r="K178" s="54" t="n">
        <f aca="false">ModeloDatosModificados!K176-ModeloDatosMinisterio!K176</f>
        <v>0</v>
      </c>
      <c r="L178" s="53" t="n">
        <f aca="false">ModeloDatosModificados!L176-ModeloDatosMinisterio!L176</f>
        <v>0</v>
      </c>
      <c r="M178" s="54" t="n">
        <f aca="false">ModeloDatosModificados!M176-ModeloDatosMinisterio!M176</f>
        <v>0</v>
      </c>
      <c r="N178" s="53" t="n">
        <f aca="false">ModeloDatosModificados!N176-ModeloDatosMinisterio!N176</f>
        <v>0</v>
      </c>
      <c r="O178" s="53" t="n">
        <f aca="false">ModeloDatosModificados!O176-ModeloDatosMinisterio!O176</f>
        <v>0</v>
      </c>
      <c r="P178" s="53" t="n">
        <f aca="false">ModeloDatosModificados!P176-ModeloDatosMinisterio!P176</f>
        <v>0</v>
      </c>
      <c r="Q178" s="53" t="n">
        <f aca="false">ModeloDatosModificados!Q176-ModeloDatosMinisterio!Q176</f>
        <v>0</v>
      </c>
      <c r="S178" s="53" t="n">
        <f aca="false">ModeloDatosModificados!S176-ModeloDatosMinisterio!S176</f>
        <v>0</v>
      </c>
      <c r="T178" s="53" t="n">
        <f aca="false">ModeloDatosModificados!T176-ModeloDatosMinisterio!T176</f>
        <v>0</v>
      </c>
      <c r="U178" s="53" t="n">
        <f aca="false">ModeloDatosModificados!U176-ModeloDatosMinisterio!U176</f>
        <v>0</v>
      </c>
      <c r="V178" s="53" t="n">
        <f aca="false">ModeloDatosModificados!V176-ModeloDatosMinisterio!V176</f>
        <v>0</v>
      </c>
      <c r="W178" s="53" t="n">
        <f aca="false">ModeloDatosModificados!W176-ModeloDatosMinisterio!W176</f>
        <v>0</v>
      </c>
      <c r="X178" s="53" t="n">
        <f aca="false">ModeloDatosModificados!X176-ModeloDatosMinisterio!X176</f>
        <v>0</v>
      </c>
      <c r="Y178" s="53" t="n">
        <f aca="false">ModeloDatosModificados!Y176-ModeloDatosMinisterio!Y176</f>
        <v>0</v>
      </c>
      <c r="Z178" s="53" t="n">
        <f aca="false">ModeloDatosModificados!Z176-ModeloDatosMinisterio!Z176</f>
        <v>0</v>
      </c>
      <c r="AC178" s="61" t="n">
        <f aca="false">ModeloDatosModificados!AC176-ModeloDatosMinisterio!AC176</f>
        <v>0</v>
      </c>
      <c r="AD178" s="62" t="n">
        <f aca="false">ModeloDatosModificados!AD176-ModeloDatosMinisterio!AD176</f>
        <v>0</v>
      </c>
      <c r="AE178" s="63" t="n">
        <f aca="false">ModeloDatosModificados!AE176-ModeloDatosMinisterio!AE176</f>
        <v>0</v>
      </c>
      <c r="AF178" s="62" t="n">
        <f aca="false">ModeloDatosModificados!AF176-ModeloDatosMinisterio!AF176</f>
        <v>0</v>
      </c>
      <c r="AG178" s="62" t="n">
        <f aca="false">ModeloDatosModificados!AG176-ModeloDatosMinisterio!AG176</f>
        <v>0</v>
      </c>
      <c r="AH178" s="62" t="n">
        <f aca="false">ModeloDatosModificados!AH176-ModeloDatosMinisterio!AH176</f>
        <v>0</v>
      </c>
      <c r="AI178" s="62" t="n">
        <f aca="false">ModeloDatosModificados!AI176-ModeloDatosMinisterio!AI176</f>
        <v>0</v>
      </c>
      <c r="AJ178" s="62" t="n">
        <f aca="false">ModeloDatosModificados!AJ176-ModeloDatosMinisterio!AJ176</f>
        <v>0</v>
      </c>
      <c r="AK178" s="62" t="n">
        <f aca="false">ModeloDatosModificados!AK176-ModeloDatosMinisterio!AK176</f>
        <v>0</v>
      </c>
      <c r="AL178" s="62" t="n">
        <f aca="false">ModeloDatosModificados!AL176-ModeloDatosMinisterio!AL176</f>
        <v>0</v>
      </c>
      <c r="AM178" s="62" t="n">
        <f aca="false">ModeloDatosModificados!AM176-ModeloDatosMinisterio!AM176</f>
        <v>0</v>
      </c>
      <c r="AO178" s="54" t="n">
        <f aca="false">ModeloDatosModificados!AO176-ModeloDatosMinisterio!AO176</f>
        <v>0</v>
      </c>
      <c r="AP178" s="53" t="n">
        <f aca="false">ModeloDatosModificados!AP176-ModeloDatosMinisterio!AP176</f>
        <v>0</v>
      </c>
      <c r="AQ178" s="54" t="n">
        <f aca="false">ModeloDatosModificados!AQ176-ModeloDatosMinisterio!AQ176</f>
        <v>0</v>
      </c>
      <c r="AR178" s="53" t="n">
        <f aca="false">ModeloDatosModificados!AR176-ModeloDatosMinisterio!AR176</f>
        <v>0</v>
      </c>
      <c r="AS178" s="54" t="n">
        <f aca="false">ModeloDatosModificados!AS176-ModeloDatosMinisterio!AS176</f>
        <v>0</v>
      </c>
      <c r="AT178" s="53" t="n">
        <f aca="false">ModeloDatosModificados!AT176-ModeloDatosMinisterio!AT176</f>
        <v>0</v>
      </c>
      <c r="AU178" s="54" t="n">
        <f aca="false">ModeloDatosModificados!AU176-ModeloDatosMinisterio!AU176</f>
        <v>0</v>
      </c>
      <c r="AV178" s="53" t="n">
        <f aca="false">ModeloDatosModificados!AV176-ModeloDatosMinisterio!AV176</f>
        <v>0</v>
      </c>
      <c r="AW178" s="54" t="n">
        <f aca="false">ModeloDatosModificados!AW176-ModeloDatosMinisterio!AW176</f>
        <v>0</v>
      </c>
      <c r="AX178" s="53" t="n">
        <f aca="false">ModeloDatosModificados!AX176-ModeloDatosMinisterio!AX176</f>
        <v>0</v>
      </c>
    </row>
    <row r="179" customFormat="false" ht="13.8" hidden="false" customHeight="false" outlineLevel="0" collapsed="false">
      <c r="A179" s="60" t="s">
        <v>46</v>
      </c>
      <c r="B179" s="53" t="n">
        <f aca="false">ModeloDatosModificados!B177-ModeloDatosMinisterio!B177</f>
        <v>0</v>
      </c>
      <c r="C179" s="53" t="n">
        <f aca="false">ModeloDatosModificados!C177-ModeloDatosMinisterio!C177</f>
        <v>0</v>
      </c>
      <c r="D179" s="53" t="n">
        <f aca="false">ModeloDatosModificados!D177-ModeloDatosMinisterio!D177</f>
        <v>0</v>
      </c>
      <c r="E179" s="53" t="n">
        <f aca="false">ModeloDatosModificados!E177-ModeloDatosMinisterio!E177</f>
        <v>0</v>
      </c>
      <c r="F179" s="53" t="n">
        <f aca="false">ModeloDatosModificados!F177-ModeloDatosMinisterio!F177</f>
        <v>0</v>
      </c>
      <c r="G179" s="53" t="n">
        <f aca="false">ModeloDatosModificados!G177-ModeloDatosMinisterio!G177</f>
        <v>0</v>
      </c>
      <c r="H179" s="53" t="n">
        <f aca="false">ModeloDatosModificados!H177-ModeloDatosMinisterio!H177</f>
        <v>0</v>
      </c>
      <c r="I179" s="54" t="n">
        <f aca="false">ModeloDatosModificados!I177-ModeloDatosMinisterio!I177</f>
        <v>0</v>
      </c>
      <c r="J179" s="53" t="n">
        <f aca="false">ModeloDatosModificados!J177-ModeloDatosMinisterio!J177</f>
        <v>0</v>
      </c>
      <c r="K179" s="54" t="n">
        <f aca="false">ModeloDatosModificados!K177-ModeloDatosMinisterio!K177</f>
        <v>0</v>
      </c>
      <c r="L179" s="53" t="n">
        <f aca="false">ModeloDatosModificados!L177-ModeloDatosMinisterio!L177</f>
        <v>0</v>
      </c>
      <c r="M179" s="54" t="n">
        <f aca="false">ModeloDatosModificados!M177-ModeloDatosMinisterio!M177</f>
        <v>0</v>
      </c>
      <c r="N179" s="53" t="n">
        <f aca="false">ModeloDatosModificados!N177-ModeloDatosMinisterio!N177</f>
        <v>0</v>
      </c>
      <c r="O179" s="53" t="n">
        <f aca="false">ModeloDatosModificados!O177-ModeloDatosMinisterio!O177</f>
        <v>0</v>
      </c>
      <c r="P179" s="53" t="n">
        <f aca="false">ModeloDatosModificados!P177-ModeloDatosMinisterio!P177</f>
        <v>0</v>
      </c>
      <c r="Q179" s="53" t="n">
        <f aca="false">ModeloDatosModificados!Q177-ModeloDatosMinisterio!Q177</f>
        <v>0</v>
      </c>
      <c r="S179" s="53" t="n">
        <f aca="false">ModeloDatosModificados!S177-ModeloDatosMinisterio!S177</f>
        <v>0</v>
      </c>
      <c r="T179" s="53" t="n">
        <f aca="false">ModeloDatosModificados!T177-ModeloDatosMinisterio!T177</f>
        <v>0</v>
      </c>
      <c r="U179" s="53" t="n">
        <f aca="false">ModeloDatosModificados!U177-ModeloDatosMinisterio!U177</f>
        <v>0</v>
      </c>
      <c r="V179" s="53" t="n">
        <f aca="false">ModeloDatosModificados!V177-ModeloDatosMinisterio!V177</f>
        <v>0</v>
      </c>
      <c r="W179" s="53" t="n">
        <f aca="false">ModeloDatosModificados!W177-ModeloDatosMinisterio!W177</f>
        <v>0</v>
      </c>
      <c r="X179" s="53" t="n">
        <f aca="false">ModeloDatosModificados!X177-ModeloDatosMinisterio!X177</f>
        <v>0</v>
      </c>
      <c r="Y179" s="53" t="n">
        <f aca="false">ModeloDatosModificados!Y177-ModeloDatosMinisterio!Y177</f>
        <v>0</v>
      </c>
      <c r="Z179" s="53" t="n">
        <f aca="false">ModeloDatosModificados!Z177-ModeloDatosMinisterio!Z177</f>
        <v>0</v>
      </c>
      <c r="AC179" s="61" t="n">
        <f aca="false">ModeloDatosModificados!AC177-ModeloDatosMinisterio!AC177</f>
        <v>0</v>
      </c>
      <c r="AD179" s="62" t="n">
        <f aca="false">ModeloDatosModificados!AD177-ModeloDatosMinisterio!AD177</f>
        <v>0</v>
      </c>
      <c r="AE179" s="63" t="n">
        <f aca="false">ModeloDatosModificados!AE177-ModeloDatosMinisterio!AE177</f>
        <v>0</v>
      </c>
      <c r="AF179" s="62" t="n">
        <f aca="false">ModeloDatosModificados!AF177-ModeloDatosMinisterio!AF177</f>
        <v>0</v>
      </c>
      <c r="AG179" s="62" t="n">
        <f aca="false">ModeloDatosModificados!AG177-ModeloDatosMinisterio!AG177</f>
        <v>0</v>
      </c>
      <c r="AH179" s="62" t="n">
        <f aca="false">ModeloDatosModificados!AH177-ModeloDatosMinisterio!AH177</f>
        <v>0</v>
      </c>
      <c r="AI179" s="62" t="n">
        <f aca="false">ModeloDatosModificados!AI177-ModeloDatosMinisterio!AI177</f>
        <v>0</v>
      </c>
      <c r="AJ179" s="62" t="n">
        <f aca="false">ModeloDatosModificados!AJ177-ModeloDatosMinisterio!AJ177</f>
        <v>0</v>
      </c>
      <c r="AK179" s="62" t="n">
        <f aca="false">ModeloDatosModificados!AK177-ModeloDatosMinisterio!AK177</f>
        <v>0</v>
      </c>
      <c r="AL179" s="62" t="n">
        <f aca="false">ModeloDatosModificados!AL177-ModeloDatosMinisterio!AL177</f>
        <v>0</v>
      </c>
      <c r="AM179" s="62" t="n">
        <f aca="false">ModeloDatosModificados!AM177-ModeloDatosMinisterio!AM177</f>
        <v>0</v>
      </c>
      <c r="AO179" s="54" t="n">
        <f aca="false">ModeloDatosModificados!AO177-ModeloDatosMinisterio!AO177</f>
        <v>0</v>
      </c>
      <c r="AP179" s="53" t="n">
        <f aca="false">ModeloDatosModificados!AP177-ModeloDatosMinisterio!AP177</f>
        <v>0</v>
      </c>
      <c r="AQ179" s="54" t="n">
        <f aca="false">ModeloDatosModificados!AQ177-ModeloDatosMinisterio!AQ177</f>
        <v>0</v>
      </c>
      <c r="AR179" s="53" t="n">
        <f aca="false">ModeloDatosModificados!AR177-ModeloDatosMinisterio!AR177</f>
        <v>0</v>
      </c>
      <c r="AS179" s="54" t="n">
        <f aca="false">ModeloDatosModificados!AS177-ModeloDatosMinisterio!AS177</f>
        <v>0</v>
      </c>
      <c r="AT179" s="53" t="n">
        <f aca="false">ModeloDatosModificados!AT177-ModeloDatosMinisterio!AT177</f>
        <v>0</v>
      </c>
      <c r="AU179" s="54" t="n">
        <f aca="false">ModeloDatosModificados!AU177-ModeloDatosMinisterio!AU177</f>
        <v>0</v>
      </c>
      <c r="AV179" s="53" t="n">
        <f aca="false">ModeloDatosModificados!AV177-ModeloDatosMinisterio!AV177</f>
        <v>0</v>
      </c>
      <c r="AW179" s="54" t="n">
        <f aca="false">ModeloDatosModificados!AW177-ModeloDatosMinisterio!AW177</f>
        <v>0</v>
      </c>
      <c r="AX179" s="53" t="n">
        <f aca="false">ModeloDatosModificados!AX177-ModeloDatosMinisterio!AX177</f>
        <v>0</v>
      </c>
    </row>
    <row r="180" customFormat="false" ht="13.8" hidden="false" customHeight="false" outlineLevel="0" collapsed="false">
      <c r="A180" s="71" t="s">
        <v>49</v>
      </c>
      <c r="B180" s="74" t="n">
        <f aca="false">ModeloDatosModificados!B178-ModeloDatosMinisterio!B178</f>
        <v>0</v>
      </c>
      <c r="C180" s="74" t="n">
        <f aca="false">ModeloDatosModificados!C178-ModeloDatosMinisterio!C178</f>
        <v>0</v>
      </c>
      <c r="D180" s="74" t="n">
        <f aca="false">ModeloDatosModificados!D178-ModeloDatosMinisterio!D178</f>
        <v>0</v>
      </c>
      <c r="E180" s="74" t="n">
        <f aca="false">ModeloDatosModificados!E178-ModeloDatosMinisterio!E178</f>
        <v>0</v>
      </c>
      <c r="F180" s="74" t="n">
        <f aca="false">ModeloDatosModificados!F178-ModeloDatosMinisterio!F178</f>
        <v>0</v>
      </c>
      <c r="G180" s="74" t="n">
        <f aca="false">ModeloDatosModificados!G178-ModeloDatosMinisterio!G178</f>
        <v>0</v>
      </c>
      <c r="H180" s="74" t="n">
        <f aca="false">ModeloDatosModificados!H178-ModeloDatosMinisterio!H178</f>
        <v>0</v>
      </c>
      <c r="I180" s="72" t="n">
        <f aca="false">ModeloDatosModificados!I178-ModeloDatosMinisterio!I178</f>
        <v>0</v>
      </c>
      <c r="J180" s="74" t="n">
        <f aca="false">ModeloDatosModificados!J178-ModeloDatosMinisterio!J178</f>
        <v>0</v>
      </c>
      <c r="K180" s="72" t="n">
        <f aca="false">ModeloDatosModificados!K178-ModeloDatosMinisterio!K178</f>
        <v>0</v>
      </c>
      <c r="L180" s="74" t="n">
        <f aca="false">ModeloDatosModificados!L178-ModeloDatosMinisterio!L178</f>
        <v>0</v>
      </c>
      <c r="M180" s="72" t="n">
        <f aca="false">ModeloDatosModificados!M178-ModeloDatosMinisterio!M178</f>
        <v>0</v>
      </c>
      <c r="N180" s="74" t="n">
        <f aca="false">ModeloDatosModificados!N178-ModeloDatosMinisterio!N178</f>
        <v>0</v>
      </c>
      <c r="O180" s="74" t="n">
        <f aca="false">ModeloDatosModificados!O178-ModeloDatosMinisterio!O178</f>
        <v>0</v>
      </c>
      <c r="P180" s="74" t="n">
        <f aca="false">ModeloDatosModificados!P178-ModeloDatosMinisterio!P178</f>
        <v>0</v>
      </c>
      <c r="Q180" s="74" t="n">
        <f aca="false">ModeloDatosModificados!Q178-ModeloDatosMinisterio!Q178</f>
        <v>0</v>
      </c>
      <c r="S180" s="74" t="n">
        <f aca="false">ModeloDatosModificados!S178-ModeloDatosMinisterio!S178</f>
        <v>0</v>
      </c>
      <c r="T180" s="74" t="n">
        <f aca="false">ModeloDatosModificados!T178-ModeloDatosMinisterio!T178</f>
        <v>0</v>
      </c>
      <c r="U180" s="74" t="n">
        <f aca="false">ModeloDatosModificados!U178-ModeloDatosMinisterio!U178</f>
        <v>0</v>
      </c>
      <c r="V180" s="74" t="n">
        <f aca="false">ModeloDatosModificados!V178-ModeloDatosMinisterio!V178</f>
        <v>0</v>
      </c>
      <c r="W180" s="74" t="n">
        <f aca="false">ModeloDatosModificados!W178-ModeloDatosMinisterio!W178</f>
        <v>0</v>
      </c>
      <c r="X180" s="74" t="n">
        <f aca="false">ModeloDatosModificados!X178-ModeloDatosMinisterio!X178</f>
        <v>0</v>
      </c>
      <c r="Y180" s="74" t="n">
        <f aca="false">ModeloDatosModificados!Y178-ModeloDatosMinisterio!Y178</f>
        <v>0</v>
      </c>
      <c r="Z180" s="74" t="n">
        <f aca="false">ModeloDatosModificados!Z178-ModeloDatosMinisterio!Z178</f>
        <v>0</v>
      </c>
      <c r="AB180" s="77" t="s">
        <v>225</v>
      </c>
      <c r="AC180" s="77" t="n">
        <f aca="false">ModeloDatosModificados!AC178-ModeloDatosMinisterio!AC178</f>
        <v>0</v>
      </c>
      <c r="AD180" s="76"/>
      <c r="AE180" s="78" t="n">
        <f aca="false">ModeloDatosModificados!AE178-ModeloDatosMinisterio!AE178</f>
        <v>0</v>
      </c>
      <c r="AF180" s="76"/>
      <c r="AG180" s="79" t="n">
        <f aca="false">ModeloDatosModificados!AG178-ModeloDatosMinisterio!AG178</f>
        <v>0</v>
      </c>
      <c r="AH180" s="76"/>
      <c r="AI180" s="79" t="n">
        <f aca="false">ModeloDatosModificados!AI178-ModeloDatosMinisterio!AI178</f>
        <v>0</v>
      </c>
      <c r="AJ180" s="76"/>
      <c r="AK180" s="79" t="n">
        <f aca="false">ModeloDatosModificados!AK178-ModeloDatosMinisterio!AK178</f>
        <v>0</v>
      </c>
      <c r="AL180" s="80"/>
      <c r="AM180" s="79" t="n">
        <f aca="false">ModeloDatosModificados!AM178-ModeloDatosMinisterio!AM178</f>
        <v>0</v>
      </c>
      <c r="AO180" s="72" t="n">
        <f aca="false">ModeloDatosModificados!AO178-ModeloDatosMinisterio!AO178</f>
        <v>0</v>
      </c>
      <c r="AP180" s="74" t="n">
        <f aca="false">ModeloDatosModificados!AP178-ModeloDatosMinisterio!AP178</f>
        <v>0</v>
      </c>
      <c r="AQ180" s="72" t="n">
        <f aca="false">ModeloDatosModificados!AQ178-ModeloDatosMinisterio!AQ178</f>
        <v>0</v>
      </c>
      <c r="AR180" s="74" t="n">
        <f aca="false">ModeloDatosModificados!AR178-ModeloDatosMinisterio!AR178</f>
        <v>0</v>
      </c>
      <c r="AS180" s="72" t="n">
        <f aca="false">ModeloDatosModificados!AS178-ModeloDatosMinisterio!AS178</f>
        <v>0</v>
      </c>
      <c r="AT180" s="74" t="n">
        <f aca="false">ModeloDatosModificados!AT178-ModeloDatosMinisterio!AT178</f>
        <v>0</v>
      </c>
      <c r="AU180" s="72" t="n">
        <f aca="false">ModeloDatosModificados!AU178-ModeloDatosMinisterio!AU178</f>
        <v>0</v>
      </c>
      <c r="AV180" s="74" t="n">
        <f aca="false">ModeloDatosModificados!AV178-ModeloDatosMinisterio!AV178</f>
        <v>0</v>
      </c>
      <c r="AW180" s="72" t="n">
        <f aca="false">ModeloDatosModificados!AW178-ModeloDatosMinisterio!AW178</f>
        <v>0</v>
      </c>
      <c r="AX180" s="74" t="n">
        <f aca="false">ModeloDatosModificados!AX178-ModeloDatosMinisterio!AX178</f>
        <v>0</v>
      </c>
    </row>
    <row r="181" customFormat="false" ht="13.8" hidden="false" customHeight="false" outlineLevel="0" collapsed="false">
      <c r="A181" s="31" t="s">
        <v>50</v>
      </c>
      <c r="AB181" s="77" t="s">
        <v>226</v>
      </c>
      <c r="AC181" s="77" t="n">
        <f aca="false">ModeloDatosModificados!AC179-ModeloDatosMinisterio!AC179</f>
        <v>0</v>
      </c>
      <c r="AD181" s="76"/>
      <c r="AE181" s="78" t="n">
        <f aca="false">ModeloDatosModificados!AE179-ModeloDatosMinisterio!AE179</f>
        <v>0</v>
      </c>
      <c r="AF181" s="76"/>
      <c r="AG181" s="79" t="n">
        <f aca="false">ModeloDatosModificados!AG179-ModeloDatosMinisterio!AG179</f>
        <v>0</v>
      </c>
      <c r="AH181" s="76"/>
      <c r="AI181" s="79" t="n">
        <f aca="false">ModeloDatosModificados!AI179-ModeloDatosMinisterio!AI179</f>
        <v>0</v>
      </c>
      <c r="AJ181" s="76"/>
      <c r="AK181" s="79" t="n">
        <f aca="false">ModeloDatosModificados!AK179-ModeloDatosMinisterio!AK179</f>
        <v>0</v>
      </c>
      <c r="AL181" s="76"/>
      <c r="AM181" s="79"/>
    </row>
    <row r="182" s="30" customFormat="true" ht="13.8" hidden="false" customHeight="false" outlineLevel="0" collapsed="false">
      <c r="A182" s="31" t="s">
        <v>51</v>
      </c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S182" s="82"/>
      <c r="T182" s="82"/>
      <c r="U182" s="82"/>
      <c r="V182" s="82"/>
      <c r="W182" s="82"/>
      <c r="X182" s="82"/>
      <c r="Y182" s="82"/>
      <c r="Z182" s="82"/>
      <c r="AZ182" s="82"/>
      <c r="BA182" s="82"/>
      <c r="BB182" s="82"/>
      <c r="BC182" s="82"/>
      <c r="BD182" s="82"/>
      <c r="BE182" s="82"/>
      <c r="AME182" s="96"/>
      <c r="AMF182" s="96"/>
      <c r="AMG182" s="96"/>
      <c r="AMH182" s="96"/>
      <c r="AMI182" s="96"/>
      <c r="AMJ182" s="96"/>
    </row>
    <row r="183" customFormat="false" ht="13.8" hidden="false" customHeight="false" outlineLevel="0" collapsed="false">
      <c r="A183" s="84"/>
    </row>
    <row r="184" customFormat="false" ht="13.8" hidden="false" customHeight="false" outlineLevel="0" collapsed="false">
      <c r="A184" s="84"/>
    </row>
    <row r="185" customFormat="false" ht="13.8" hidden="false" customHeight="false" outlineLevel="0" collapsed="false">
      <c r="A185" s="84"/>
    </row>
    <row r="186" customFormat="false" ht="13.8" hidden="false" customHeight="false" outlineLevel="0" collapsed="false">
      <c r="A186" s="40" t="s">
        <v>70</v>
      </c>
      <c r="B186" s="40"/>
      <c r="C186" s="40"/>
      <c r="D186" s="40"/>
      <c r="E186" s="40"/>
      <c r="F186" s="40"/>
      <c r="G186" s="40"/>
      <c r="H186" s="40"/>
      <c r="I186" s="40"/>
      <c r="J186" s="40"/>
      <c r="S186" s="90"/>
      <c r="T186" s="90"/>
      <c r="U186" s="90"/>
      <c r="V186" s="90"/>
      <c r="W186" s="90"/>
      <c r="X186" s="90"/>
      <c r="Y186" s="90"/>
      <c r="Z186" s="90"/>
    </row>
    <row r="187" customFormat="false" ht="12.75" hidden="false" customHeight="true" outlineLevel="0" collapsed="false">
      <c r="A187" s="40" t="s">
        <v>114</v>
      </c>
      <c r="B187" s="40"/>
      <c r="C187" s="40"/>
      <c r="D187" s="40"/>
      <c r="E187" s="40"/>
      <c r="F187" s="40"/>
      <c r="G187" s="40"/>
      <c r="H187" s="40"/>
      <c r="I187" s="40"/>
      <c r="J187" s="40"/>
      <c r="S187" s="90"/>
      <c r="T187" s="90"/>
      <c r="U187" s="90"/>
      <c r="V187" s="90"/>
      <c r="W187" s="90"/>
      <c r="X187" s="90"/>
      <c r="Y187" s="90"/>
      <c r="Z187" s="90"/>
    </row>
    <row r="188" customFormat="false" ht="15.8" hidden="false" customHeight="true" outlineLevel="0" collapsed="false">
      <c r="A188" s="41" t="s">
        <v>8</v>
      </c>
      <c r="B188" s="91" t="s">
        <v>206</v>
      </c>
      <c r="C188" s="91"/>
      <c r="D188" s="91"/>
      <c r="E188" s="91"/>
      <c r="F188" s="91"/>
      <c r="G188" s="91"/>
      <c r="H188" s="91"/>
      <c r="I188" s="43" t="s">
        <v>10</v>
      </c>
      <c r="J188" s="43" t="s">
        <v>11</v>
      </c>
      <c r="K188" s="43" t="s">
        <v>207</v>
      </c>
      <c r="L188" s="43" t="s">
        <v>208</v>
      </c>
      <c r="M188" s="43" t="s">
        <v>209</v>
      </c>
      <c r="N188" s="43" t="s">
        <v>12</v>
      </c>
      <c r="O188" s="43" t="s">
        <v>210</v>
      </c>
      <c r="P188" s="43" t="s">
        <v>211</v>
      </c>
      <c r="Q188" s="43" t="s">
        <v>212</v>
      </c>
      <c r="S188" s="91" t="s">
        <v>206</v>
      </c>
      <c r="T188" s="91"/>
      <c r="U188" s="91"/>
      <c r="V188" s="91"/>
      <c r="W188" s="91"/>
      <c r="X188" s="91"/>
      <c r="Y188" s="91"/>
      <c r="Z188" s="91"/>
      <c r="AC188" s="46" t="s">
        <v>214</v>
      </c>
      <c r="AD188" s="46"/>
      <c r="AE188" s="46" t="s">
        <v>215</v>
      </c>
      <c r="AF188" s="46"/>
      <c r="AG188" s="46" t="s">
        <v>216</v>
      </c>
      <c r="AH188" s="46"/>
      <c r="AI188" s="46" t="s">
        <v>217</v>
      </c>
      <c r="AJ188" s="46"/>
      <c r="AK188" s="46" t="s">
        <v>218</v>
      </c>
      <c r="AL188" s="46"/>
      <c r="AM188" s="47" t="s">
        <v>219</v>
      </c>
      <c r="AO188" s="46" t="s">
        <v>214</v>
      </c>
      <c r="AP188" s="46"/>
      <c r="AQ188" s="46" t="s">
        <v>215</v>
      </c>
      <c r="AR188" s="46"/>
      <c r="AS188" s="46" t="s">
        <v>216</v>
      </c>
      <c r="AT188" s="46"/>
      <c r="AU188" s="46" t="s">
        <v>217</v>
      </c>
      <c r="AV188" s="46"/>
      <c r="AW188" s="47" t="s">
        <v>218</v>
      </c>
      <c r="AX188" s="47"/>
    </row>
    <row r="189" customFormat="false" ht="55.8" hidden="false" customHeight="false" outlineLevel="0" collapsed="false">
      <c r="A189" s="41"/>
      <c r="B189" s="92" t="s">
        <v>115</v>
      </c>
      <c r="C189" s="92" t="s">
        <v>116</v>
      </c>
      <c r="D189" s="92" t="s">
        <v>117</v>
      </c>
      <c r="E189" s="92" t="s">
        <v>118</v>
      </c>
      <c r="F189" s="92" t="s">
        <v>119</v>
      </c>
      <c r="G189" s="92" t="s">
        <v>120</v>
      </c>
      <c r="H189" s="92" t="s">
        <v>121</v>
      </c>
      <c r="I189" s="43"/>
      <c r="J189" s="43"/>
      <c r="K189" s="43"/>
      <c r="L189" s="43"/>
      <c r="M189" s="43"/>
      <c r="N189" s="43"/>
      <c r="O189" s="43"/>
      <c r="P189" s="43"/>
      <c r="Q189" s="43"/>
      <c r="S189" s="92" t="s">
        <v>115</v>
      </c>
      <c r="T189" s="92" t="s">
        <v>116</v>
      </c>
      <c r="U189" s="92" t="s">
        <v>117</v>
      </c>
      <c r="V189" s="92" t="s">
        <v>118</v>
      </c>
      <c r="W189" s="92" t="s">
        <v>119</v>
      </c>
      <c r="X189" s="92" t="s">
        <v>120</v>
      </c>
      <c r="Y189" s="92" t="s">
        <v>121</v>
      </c>
      <c r="Z189" s="43" t="s">
        <v>21</v>
      </c>
      <c r="AC189" s="46" t="s">
        <v>220</v>
      </c>
      <c r="AD189" s="46" t="s">
        <v>221</v>
      </c>
      <c r="AE189" s="46" t="s">
        <v>220</v>
      </c>
      <c r="AF189" s="46" t="s">
        <v>221</v>
      </c>
      <c r="AG189" s="46" t="s">
        <v>220</v>
      </c>
      <c r="AH189" s="46" t="s">
        <v>221</v>
      </c>
      <c r="AI189" s="46" t="s">
        <v>220</v>
      </c>
      <c r="AJ189" s="46" t="s">
        <v>221</v>
      </c>
      <c r="AK189" s="46" t="s">
        <v>220</v>
      </c>
      <c r="AL189" s="46" t="s">
        <v>221</v>
      </c>
      <c r="AM189" s="48" t="s">
        <v>222</v>
      </c>
      <c r="AO189" s="46" t="s">
        <v>223</v>
      </c>
      <c r="AP189" s="46" t="s">
        <v>224</v>
      </c>
      <c r="AQ189" s="46" t="s">
        <v>223</v>
      </c>
      <c r="AR189" s="46" t="s">
        <v>224</v>
      </c>
      <c r="AS189" s="46" t="s">
        <v>223</v>
      </c>
      <c r="AT189" s="46" t="s">
        <v>224</v>
      </c>
      <c r="AU189" s="46" t="s">
        <v>223</v>
      </c>
      <c r="AV189" s="46" t="s">
        <v>224</v>
      </c>
      <c r="AW189" s="46" t="s">
        <v>223</v>
      </c>
      <c r="AX189" s="48" t="s">
        <v>224</v>
      </c>
    </row>
    <row r="190" customFormat="false" ht="13.8" hidden="false" customHeight="false" outlineLevel="0" collapsed="false">
      <c r="A190" s="49" t="s">
        <v>22</v>
      </c>
      <c r="B190" s="52" t="n">
        <f aca="false">ModeloDatosModificados!B186-ModeloDatosMinisterio!B186</f>
        <v>0</v>
      </c>
      <c r="C190" s="52" t="n">
        <f aca="false">ModeloDatosModificados!C186-ModeloDatosMinisterio!C186</f>
        <v>0</v>
      </c>
      <c r="D190" s="52" t="n">
        <f aca="false">ModeloDatosModificados!D186-ModeloDatosMinisterio!D186</f>
        <v>0</v>
      </c>
      <c r="E190" s="52" t="n">
        <f aca="false">ModeloDatosModificados!E186-ModeloDatosMinisterio!E186</f>
        <v>0</v>
      </c>
      <c r="F190" s="52" t="n">
        <f aca="false">ModeloDatosModificados!F186-ModeloDatosMinisterio!F186</f>
        <v>0</v>
      </c>
      <c r="G190" s="52" t="n">
        <f aca="false">ModeloDatosModificados!G186-ModeloDatosMinisterio!G186</f>
        <v>0</v>
      </c>
      <c r="H190" s="52" t="n">
        <f aca="false">ModeloDatosModificados!H186-ModeloDatosMinisterio!H186</f>
        <v>0</v>
      </c>
      <c r="I190" s="51" t="n">
        <f aca="false">ModeloDatosModificados!I186-ModeloDatosMinisterio!I186</f>
        <v>0</v>
      </c>
      <c r="J190" s="52" t="n">
        <f aca="false">ModeloDatosModificados!J186-ModeloDatosMinisterio!J186</f>
        <v>0</v>
      </c>
      <c r="K190" s="51" t="n">
        <f aca="false">ModeloDatosModificados!K186-ModeloDatosMinisterio!K186</f>
        <v>0</v>
      </c>
      <c r="L190" s="53" t="n">
        <f aca="false">ModeloDatosModificados!L186-ModeloDatosMinisterio!L186</f>
        <v>0</v>
      </c>
      <c r="M190" s="54" t="n">
        <f aca="false">ModeloDatosModificados!M186-ModeloDatosMinisterio!M186</f>
        <v>0</v>
      </c>
      <c r="N190" s="53" t="n">
        <f aca="false">ModeloDatosModificados!N186-ModeloDatosMinisterio!N186</f>
        <v>0</v>
      </c>
      <c r="O190" s="53" t="n">
        <f aca="false">ModeloDatosModificados!O186-ModeloDatosMinisterio!O186</f>
        <v>0</v>
      </c>
      <c r="P190" s="53" t="n">
        <f aca="false">ModeloDatosModificados!P186-ModeloDatosMinisterio!P186</f>
        <v>0</v>
      </c>
      <c r="Q190" s="53" t="n">
        <f aca="false">ModeloDatosModificados!Q186-ModeloDatosMinisterio!Q186</f>
        <v>0</v>
      </c>
      <c r="S190" s="52" t="n">
        <f aca="false">ModeloDatosModificados!S186-ModeloDatosMinisterio!S186</f>
        <v>0</v>
      </c>
      <c r="T190" s="52" t="n">
        <f aca="false">ModeloDatosModificados!T186-ModeloDatosMinisterio!T186</f>
        <v>0</v>
      </c>
      <c r="U190" s="52" t="n">
        <f aca="false">ModeloDatosModificados!U186-ModeloDatosMinisterio!U186</f>
        <v>0</v>
      </c>
      <c r="V190" s="52" t="n">
        <f aca="false">ModeloDatosModificados!V186-ModeloDatosMinisterio!V186</f>
        <v>0</v>
      </c>
      <c r="W190" s="52" t="n">
        <f aca="false">ModeloDatosModificados!W186-ModeloDatosMinisterio!W186</f>
        <v>0</v>
      </c>
      <c r="X190" s="52" t="n">
        <f aca="false">ModeloDatosModificados!X186-ModeloDatosMinisterio!X186</f>
        <v>0</v>
      </c>
      <c r="Y190" s="52" t="n">
        <f aca="false">ModeloDatosModificados!Y186-ModeloDatosMinisterio!Y186</f>
        <v>0</v>
      </c>
      <c r="Z190" s="52" t="n">
        <f aca="false">ModeloDatosModificados!Z186-ModeloDatosMinisterio!Z186</f>
        <v>0</v>
      </c>
      <c r="AC190" s="57" t="n">
        <f aca="false">ModeloDatosModificados!AC186-ModeloDatosMinisterio!AC186</f>
        <v>0</v>
      </c>
      <c r="AD190" s="58" t="n">
        <f aca="false">ModeloDatosModificados!AD186-ModeloDatosMinisterio!AD186</f>
        <v>0</v>
      </c>
      <c r="AE190" s="59" t="n">
        <f aca="false">ModeloDatosModificados!AE186-ModeloDatosMinisterio!AE186</f>
        <v>0</v>
      </c>
      <c r="AF190" s="58" t="n">
        <f aca="false">ModeloDatosModificados!AF186-ModeloDatosMinisterio!AF186</f>
        <v>0</v>
      </c>
      <c r="AG190" s="58" t="n">
        <f aca="false">ModeloDatosModificados!AG186-ModeloDatosMinisterio!AG186</f>
        <v>0</v>
      </c>
      <c r="AH190" s="58" t="n">
        <f aca="false">ModeloDatosModificados!AH186-ModeloDatosMinisterio!AH186</f>
        <v>0</v>
      </c>
      <c r="AI190" s="58" t="n">
        <f aca="false">ModeloDatosModificados!AI186-ModeloDatosMinisterio!AI186</f>
        <v>0</v>
      </c>
      <c r="AJ190" s="58" t="n">
        <f aca="false">ModeloDatosModificados!AJ186-ModeloDatosMinisterio!AJ186</f>
        <v>0</v>
      </c>
      <c r="AK190" s="58" t="n">
        <f aca="false">ModeloDatosModificados!AK186-ModeloDatosMinisterio!AK186</f>
        <v>0</v>
      </c>
      <c r="AL190" s="58" t="n">
        <f aca="false">ModeloDatosModificados!AL186-ModeloDatosMinisterio!AL186</f>
        <v>0</v>
      </c>
      <c r="AM190" s="58" t="n">
        <f aca="false">ModeloDatosModificados!AM186-ModeloDatosMinisterio!AM186</f>
        <v>0</v>
      </c>
      <c r="AO190" s="51" t="n">
        <f aca="false">ModeloDatosModificados!AO186-ModeloDatosMinisterio!AO186</f>
        <v>0</v>
      </c>
      <c r="AP190" s="52" t="n">
        <f aca="false">ModeloDatosModificados!AP186-ModeloDatosMinisterio!AP186</f>
        <v>0</v>
      </c>
      <c r="AQ190" s="51" t="n">
        <f aca="false">ModeloDatosModificados!AQ186-ModeloDatosMinisterio!AQ186</f>
        <v>0</v>
      </c>
      <c r="AR190" s="52" t="n">
        <f aca="false">ModeloDatosModificados!AR186-ModeloDatosMinisterio!AR186</f>
        <v>0</v>
      </c>
      <c r="AS190" s="51" t="n">
        <f aca="false">ModeloDatosModificados!AS186-ModeloDatosMinisterio!AS186</f>
        <v>0</v>
      </c>
      <c r="AT190" s="52" t="n">
        <f aca="false">ModeloDatosModificados!AT186-ModeloDatosMinisterio!AT186</f>
        <v>0</v>
      </c>
      <c r="AU190" s="51" t="n">
        <f aca="false">ModeloDatosModificados!AU186-ModeloDatosMinisterio!AU186</f>
        <v>0</v>
      </c>
      <c r="AV190" s="52" t="n">
        <f aca="false">ModeloDatosModificados!AV186-ModeloDatosMinisterio!AV186</f>
        <v>0</v>
      </c>
      <c r="AW190" s="51" t="n">
        <f aca="false">ModeloDatosModificados!AW186-ModeloDatosMinisterio!AW186</f>
        <v>0</v>
      </c>
      <c r="AX190" s="52" t="n">
        <f aca="false">ModeloDatosModificados!AX186-ModeloDatosMinisterio!AX186</f>
        <v>0</v>
      </c>
    </row>
    <row r="191" customFormat="false" ht="13.8" hidden="false" customHeight="false" outlineLevel="0" collapsed="false">
      <c r="A191" s="60" t="s">
        <v>23</v>
      </c>
      <c r="B191" s="53" t="n">
        <f aca="false">ModeloDatosModificados!B187-ModeloDatosMinisterio!B187</f>
        <v>0</v>
      </c>
      <c r="C191" s="53" t="n">
        <f aca="false">ModeloDatosModificados!C187-ModeloDatosMinisterio!C187</f>
        <v>0</v>
      </c>
      <c r="D191" s="53" t="n">
        <f aca="false">ModeloDatosModificados!D187-ModeloDatosMinisterio!D187</f>
        <v>0</v>
      </c>
      <c r="E191" s="53" t="n">
        <f aca="false">ModeloDatosModificados!E187-ModeloDatosMinisterio!E187</f>
        <v>0</v>
      </c>
      <c r="F191" s="53" t="n">
        <f aca="false">ModeloDatosModificados!F187-ModeloDatosMinisterio!F187</f>
        <v>0</v>
      </c>
      <c r="G191" s="53" t="n">
        <f aca="false">ModeloDatosModificados!G187-ModeloDatosMinisterio!G187</f>
        <v>0</v>
      </c>
      <c r="H191" s="53" t="n">
        <f aca="false">ModeloDatosModificados!H187-ModeloDatosMinisterio!H187</f>
        <v>0</v>
      </c>
      <c r="I191" s="54" t="n">
        <f aca="false">ModeloDatosModificados!I187-ModeloDatosMinisterio!I187</f>
        <v>0</v>
      </c>
      <c r="J191" s="53" t="n">
        <f aca="false">ModeloDatosModificados!J187-ModeloDatosMinisterio!J187</f>
        <v>0</v>
      </c>
      <c r="K191" s="54" t="n">
        <f aca="false">ModeloDatosModificados!K187-ModeloDatosMinisterio!K187</f>
        <v>0</v>
      </c>
      <c r="L191" s="53" t="n">
        <f aca="false">ModeloDatosModificados!L187-ModeloDatosMinisterio!L187</f>
        <v>0</v>
      </c>
      <c r="M191" s="54" t="n">
        <f aca="false">ModeloDatosModificados!M187-ModeloDatosMinisterio!M187</f>
        <v>0</v>
      </c>
      <c r="N191" s="53" t="n">
        <f aca="false">ModeloDatosModificados!N187-ModeloDatosMinisterio!N187</f>
        <v>0</v>
      </c>
      <c r="O191" s="53" t="n">
        <f aca="false">ModeloDatosModificados!O187-ModeloDatosMinisterio!O187</f>
        <v>0</v>
      </c>
      <c r="P191" s="53" t="n">
        <f aca="false">ModeloDatosModificados!P187-ModeloDatosMinisterio!P187</f>
        <v>0</v>
      </c>
      <c r="Q191" s="53" t="n">
        <f aca="false">ModeloDatosModificados!Q187-ModeloDatosMinisterio!Q187</f>
        <v>0</v>
      </c>
      <c r="S191" s="53" t="n">
        <f aca="false">ModeloDatosModificados!S187-ModeloDatosMinisterio!S187</f>
        <v>0</v>
      </c>
      <c r="T191" s="53" t="n">
        <f aca="false">ModeloDatosModificados!T187-ModeloDatosMinisterio!T187</f>
        <v>0</v>
      </c>
      <c r="U191" s="53" t="n">
        <f aca="false">ModeloDatosModificados!U187-ModeloDatosMinisterio!U187</f>
        <v>0</v>
      </c>
      <c r="V191" s="53" t="n">
        <f aca="false">ModeloDatosModificados!V187-ModeloDatosMinisterio!V187</f>
        <v>0</v>
      </c>
      <c r="W191" s="53" t="n">
        <f aca="false">ModeloDatosModificados!W187-ModeloDatosMinisterio!W187</f>
        <v>0</v>
      </c>
      <c r="X191" s="53" t="n">
        <f aca="false">ModeloDatosModificados!X187-ModeloDatosMinisterio!X187</f>
        <v>0</v>
      </c>
      <c r="Y191" s="53" t="n">
        <f aca="false">ModeloDatosModificados!Y187-ModeloDatosMinisterio!Y187</f>
        <v>0</v>
      </c>
      <c r="Z191" s="53" t="n">
        <f aca="false">ModeloDatosModificados!Z187-ModeloDatosMinisterio!Z187</f>
        <v>0</v>
      </c>
      <c r="AC191" s="61" t="n">
        <f aca="false">ModeloDatosModificados!AC187-ModeloDatosMinisterio!AC187</f>
        <v>0</v>
      </c>
      <c r="AD191" s="62" t="n">
        <f aca="false">ModeloDatosModificados!AD187-ModeloDatosMinisterio!AD187</f>
        <v>0</v>
      </c>
      <c r="AE191" s="63" t="n">
        <f aca="false">ModeloDatosModificados!AE187-ModeloDatosMinisterio!AE187</f>
        <v>0</v>
      </c>
      <c r="AF191" s="62" t="n">
        <f aca="false">ModeloDatosModificados!AF187-ModeloDatosMinisterio!AF187</f>
        <v>0</v>
      </c>
      <c r="AG191" s="62" t="n">
        <f aca="false">ModeloDatosModificados!AG187-ModeloDatosMinisterio!AG187</f>
        <v>0</v>
      </c>
      <c r="AH191" s="62" t="n">
        <f aca="false">ModeloDatosModificados!AH187-ModeloDatosMinisterio!AH187</f>
        <v>0</v>
      </c>
      <c r="AI191" s="62" t="n">
        <f aca="false">ModeloDatosModificados!AI187-ModeloDatosMinisterio!AI187</f>
        <v>0</v>
      </c>
      <c r="AJ191" s="62" t="n">
        <f aca="false">ModeloDatosModificados!AJ187-ModeloDatosMinisterio!AJ187</f>
        <v>0</v>
      </c>
      <c r="AK191" s="62" t="n">
        <f aca="false">ModeloDatosModificados!AK187-ModeloDatosMinisterio!AK187</f>
        <v>0</v>
      </c>
      <c r="AL191" s="62" t="n">
        <f aca="false">ModeloDatosModificados!AL187-ModeloDatosMinisterio!AL187</f>
        <v>0</v>
      </c>
      <c r="AM191" s="62" t="n">
        <f aca="false">ModeloDatosModificados!AM187-ModeloDatosMinisterio!AM187</f>
        <v>0</v>
      </c>
      <c r="AO191" s="54" t="n">
        <f aca="false">ModeloDatosModificados!AO187-ModeloDatosMinisterio!AO187</f>
        <v>0</v>
      </c>
      <c r="AP191" s="53" t="n">
        <f aca="false">ModeloDatosModificados!AP187-ModeloDatosMinisterio!AP187</f>
        <v>0</v>
      </c>
      <c r="AQ191" s="54" t="n">
        <f aca="false">ModeloDatosModificados!AQ187-ModeloDatosMinisterio!AQ187</f>
        <v>0</v>
      </c>
      <c r="AR191" s="53" t="n">
        <f aca="false">ModeloDatosModificados!AR187-ModeloDatosMinisterio!AR187</f>
        <v>0</v>
      </c>
      <c r="AS191" s="54" t="n">
        <f aca="false">ModeloDatosModificados!AS187-ModeloDatosMinisterio!AS187</f>
        <v>0</v>
      </c>
      <c r="AT191" s="53" t="n">
        <f aca="false">ModeloDatosModificados!AT187-ModeloDatosMinisterio!AT187</f>
        <v>0</v>
      </c>
      <c r="AU191" s="54" t="n">
        <f aca="false">ModeloDatosModificados!AU187-ModeloDatosMinisterio!AU187</f>
        <v>0</v>
      </c>
      <c r="AV191" s="53" t="n">
        <f aca="false">ModeloDatosModificados!AV187-ModeloDatosMinisterio!AV187</f>
        <v>0</v>
      </c>
      <c r="AW191" s="54" t="n">
        <f aca="false">ModeloDatosModificados!AW187-ModeloDatosMinisterio!AW187</f>
        <v>0</v>
      </c>
      <c r="AX191" s="53" t="n">
        <f aca="false">ModeloDatosModificados!AX187-ModeloDatosMinisterio!AX187</f>
        <v>0</v>
      </c>
    </row>
    <row r="192" customFormat="false" ht="13.8" hidden="false" customHeight="false" outlineLevel="0" collapsed="false">
      <c r="A192" s="60" t="s">
        <v>24</v>
      </c>
      <c r="B192" s="53" t="n">
        <f aca="false">ModeloDatosModificados!B188-ModeloDatosMinisterio!B188</f>
        <v>0</v>
      </c>
      <c r="C192" s="53" t="n">
        <f aca="false">ModeloDatosModificados!C188-ModeloDatosMinisterio!C188</f>
        <v>0</v>
      </c>
      <c r="D192" s="53" t="n">
        <f aca="false">ModeloDatosModificados!D188-ModeloDatosMinisterio!D188</f>
        <v>0</v>
      </c>
      <c r="E192" s="53" t="n">
        <f aca="false">ModeloDatosModificados!E188-ModeloDatosMinisterio!E188</f>
        <v>0</v>
      </c>
      <c r="F192" s="53" t="n">
        <f aca="false">ModeloDatosModificados!F188-ModeloDatosMinisterio!F188</f>
        <v>0</v>
      </c>
      <c r="G192" s="53" t="n">
        <f aca="false">ModeloDatosModificados!G188-ModeloDatosMinisterio!G188</f>
        <v>0</v>
      </c>
      <c r="H192" s="53" t="n">
        <f aca="false">ModeloDatosModificados!H188-ModeloDatosMinisterio!H188</f>
        <v>0</v>
      </c>
      <c r="I192" s="54" t="n">
        <f aca="false">ModeloDatosModificados!I188-ModeloDatosMinisterio!I188</f>
        <v>0</v>
      </c>
      <c r="J192" s="53" t="n">
        <f aca="false">ModeloDatosModificados!J188-ModeloDatosMinisterio!J188</f>
        <v>0</v>
      </c>
      <c r="K192" s="54" t="n">
        <f aca="false">ModeloDatosModificados!K188-ModeloDatosMinisterio!K188</f>
        <v>0</v>
      </c>
      <c r="L192" s="53" t="n">
        <f aca="false">ModeloDatosModificados!L188-ModeloDatosMinisterio!L188</f>
        <v>0</v>
      </c>
      <c r="M192" s="54" t="n">
        <f aca="false">ModeloDatosModificados!M188-ModeloDatosMinisterio!M188</f>
        <v>0</v>
      </c>
      <c r="N192" s="53" t="n">
        <f aca="false">ModeloDatosModificados!N188-ModeloDatosMinisterio!N188</f>
        <v>0</v>
      </c>
      <c r="O192" s="53" t="n">
        <f aca="false">ModeloDatosModificados!O188-ModeloDatosMinisterio!O188</f>
        <v>0</v>
      </c>
      <c r="P192" s="53" t="n">
        <f aca="false">ModeloDatosModificados!P188-ModeloDatosMinisterio!P188</f>
        <v>0</v>
      </c>
      <c r="Q192" s="53" t="n">
        <f aca="false">ModeloDatosModificados!Q188-ModeloDatosMinisterio!Q188</f>
        <v>0</v>
      </c>
      <c r="S192" s="53" t="n">
        <f aca="false">ModeloDatosModificados!S188-ModeloDatosMinisterio!S188</f>
        <v>0</v>
      </c>
      <c r="T192" s="53" t="n">
        <f aca="false">ModeloDatosModificados!T188-ModeloDatosMinisterio!T188</f>
        <v>0</v>
      </c>
      <c r="U192" s="53" t="n">
        <f aca="false">ModeloDatosModificados!U188-ModeloDatosMinisterio!U188</f>
        <v>0</v>
      </c>
      <c r="V192" s="53" t="n">
        <f aca="false">ModeloDatosModificados!V188-ModeloDatosMinisterio!V188</f>
        <v>0</v>
      </c>
      <c r="W192" s="53" t="n">
        <f aca="false">ModeloDatosModificados!W188-ModeloDatosMinisterio!W188</f>
        <v>0</v>
      </c>
      <c r="X192" s="53" t="n">
        <f aca="false">ModeloDatosModificados!X188-ModeloDatosMinisterio!X188</f>
        <v>0</v>
      </c>
      <c r="Y192" s="53" t="n">
        <f aca="false">ModeloDatosModificados!Y188-ModeloDatosMinisterio!Y188</f>
        <v>0</v>
      </c>
      <c r="Z192" s="53" t="n">
        <f aca="false">ModeloDatosModificados!Z188-ModeloDatosMinisterio!Z188</f>
        <v>0</v>
      </c>
      <c r="AC192" s="61" t="n">
        <f aca="false">ModeloDatosModificados!AC188-ModeloDatosMinisterio!AC188</f>
        <v>0</v>
      </c>
      <c r="AD192" s="62" t="n">
        <f aca="false">ModeloDatosModificados!AD188-ModeloDatosMinisterio!AD188</f>
        <v>0</v>
      </c>
      <c r="AE192" s="63" t="n">
        <f aca="false">ModeloDatosModificados!AE188-ModeloDatosMinisterio!AE188</f>
        <v>0</v>
      </c>
      <c r="AF192" s="62" t="n">
        <f aca="false">ModeloDatosModificados!AF188-ModeloDatosMinisterio!AF188</f>
        <v>0</v>
      </c>
      <c r="AG192" s="62" t="n">
        <f aca="false">ModeloDatosModificados!AG188-ModeloDatosMinisterio!AG188</f>
        <v>0</v>
      </c>
      <c r="AH192" s="62" t="n">
        <f aca="false">ModeloDatosModificados!AH188-ModeloDatosMinisterio!AH188</f>
        <v>0</v>
      </c>
      <c r="AI192" s="62" t="n">
        <f aca="false">ModeloDatosModificados!AI188-ModeloDatosMinisterio!AI188</f>
        <v>0</v>
      </c>
      <c r="AJ192" s="62" t="n">
        <f aca="false">ModeloDatosModificados!AJ188-ModeloDatosMinisterio!AJ188</f>
        <v>0</v>
      </c>
      <c r="AK192" s="62" t="n">
        <f aca="false">ModeloDatosModificados!AK188-ModeloDatosMinisterio!AK188</f>
        <v>0</v>
      </c>
      <c r="AL192" s="62" t="n">
        <f aca="false">ModeloDatosModificados!AL188-ModeloDatosMinisterio!AL188</f>
        <v>0</v>
      </c>
      <c r="AM192" s="62" t="n">
        <f aca="false">ModeloDatosModificados!AM188-ModeloDatosMinisterio!AM188</f>
        <v>0</v>
      </c>
      <c r="AO192" s="54" t="n">
        <f aca="false">ModeloDatosModificados!AO188-ModeloDatosMinisterio!AO188</f>
        <v>0</v>
      </c>
      <c r="AP192" s="53" t="n">
        <f aca="false">ModeloDatosModificados!AP188-ModeloDatosMinisterio!AP188</f>
        <v>0</v>
      </c>
      <c r="AQ192" s="54" t="n">
        <f aca="false">ModeloDatosModificados!AQ188-ModeloDatosMinisterio!AQ188</f>
        <v>0</v>
      </c>
      <c r="AR192" s="53" t="n">
        <f aca="false">ModeloDatosModificados!AR188-ModeloDatosMinisterio!AR188</f>
        <v>0</v>
      </c>
      <c r="AS192" s="54" t="n">
        <f aca="false">ModeloDatosModificados!AS188-ModeloDatosMinisterio!AS188</f>
        <v>0</v>
      </c>
      <c r="AT192" s="53" t="n">
        <f aca="false">ModeloDatosModificados!AT188-ModeloDatosMinisterio!AT188</f>
        <v>0</v>
      </c>
      <c r="AU192" s="54" t="n">
        <f aca="false">ModeloDatosModificados!AU188-ModeloDatosMinisterio!AU188</f>
        <v>0</v>
      </c>
      <c r="AV192" s="53" t="n">
        <f aca="false">ModeloDatosModificados!AV188-ModeloDatosMinisterio!AV188</f>
        <v>0</v>
      </c>
      <c r="AW192" s="54" t="n">
        <f aca="false">ModeloDatosModificados!AW188-ModeloDatosMinisterio!AW188</f>
        <v>0</v>
      </c>
      <c r="AX192" s="53" t="n">
        <f aca="false">ModeloDatosModificados!AX188-ModeloDatosMinisterio!AX188</f>
        <v>0</v>
      </c>
    </row>
    <row r="193" customFormat="false" ht="13.8" hidden="false" customHeight="false" outlineLevel="0" collapsed="false">
      <c r="A193" s="60" t="s">
        <v>25</v>
      </c>
      <c r="B193" s="53" t="n">
        <f aca="false">ModeloDatosModificados!B189-ModeloDatosMinisterio!B189</f>
        <v>0</v>
      </c>
      <c r="C193" s="53" t="n">
        <f aca="false">ModeloDatosModificados!C189-ModeloDatosMinisterio!C189</f>
        <v>0</v>
      </c>
      <c r="D193" s="53" t="n">
        <f aca="false">ModeloDatosModificados!D189-ModeloDatosMinisterio!D189</f>
        <v>0</v>
      </c>
      <c r="E193" s="53" t="n">
        <f aca="false">ModeloDatosModificados!E189-ModeloDatosMinisterio!E189</f>
        <v>0</v>
      </c>
      <c r="F193" s="53" t="n">
        <f aca="false">ModeloDatosModificados!F189-ModeloDatosMinisterio!F189</f>
        <v>0</v>
      </c>
      <c r="G193" s="53" t="n">
        <f aca="false">ModeloDatosModificados!G189-ModeloDatosMinisterio!G189</f>
        <v>0</v>
      </c>
      <c r="H193" s="53" t="n">
        <f aca="false">ModeloDatosModificados!H189-ModeloDatosMinisterio!H189</f>
        <v>0</v>
      </c>
      <c r="I193" s="54" t="n">
        <f aca="false">ModeloDatosModificados!I189-ModeloDatosMinisterio!I189</f>
        <v>0</v>
      </c>
      <c r="J193" s="53" t="n">
        <f aca="false">ModeloDatosModificados!J189-ModeloDatosMinisterio!J189</f>
        <v>0</v>
      </c>
      <c r="K193" s="54" t="n">
        <f aca="false">ModeloDatosModificados!K189-ModeloDatosMinisterio!K189</f>
        <v>0</v>
      </c>
      <c r="L193" s="53" t="n">
        <f aca="false">ModeloDatosModificados!L189-ModeloDatosMinisterio!L189</f>
        <v>0</v>
      </c>
      <c r="M193" s="54" t="n">
        <f aca="false">ModeloDatosModificados!M189-ModeloDatosMinisterio!M189</f>
        <v>0</v>
      </c>
      <c r="N193" s="53" t="n">
        <f aca="false">ModeloDatosModificados!N189-ModeloDatosMinisterio!N189</f>
        <v>0</v>
      </c>
      <c r="O193" s="53" t="n">
        <f aca="false">ModeloDatosModificados!O189-ModeloDatosMinisterio!O189</f>
        <v>0</v>
      </c>
      <c r="P193" s="53" t="n">
        <f aca="false">ModeloDatosModificados!P189-ModeloDatosMinisterio!P189</f>
        <v>0</v>
      </c>
      <c r="Q193" s="53" t="n">
        <f aca="false">ModeloDatosModificados!Q189-ModeloDatosMinisterio!Q189</f>
        <v>0</v>
      </c>
      <c r="S193" s="53" t="n">
        <f aca="false">ModeloDatosModificados!S189-ModeloDatosMinisterio!S189</f>
        <v>0</v>
      </c>
      <c r="T193" s="53" t="n">
        <f aca="false">ModeloDatosModificados!T189-ModeloDatosMinisterio!T189</f>
        <v>0</v>
      </c>
      <c r="U193" s="53" t="n">
        <f aca="false">ModeloDatosModificados!U189-ModeloDatosMinisterio!U189</f>
        <v>0</v>
      </c>
      <c r="V193" s="53" t="n">
        <f aca="false">ModeloDatosModificados!V189-ModeloDatosMinisterio!V189</f>
        <v>0</v>
      </c>
      <c r="W193" s="53" t="n">
        <f aca="false">ModeloDatosModificados!W189-ModeloDatosMinisterio!W189</f>
        <v>0</v>
      </c>
      <c r="X193" s="53" t="n">
        <f aca="false">ModeloDatosModificados!X189-ModeloDatosMinisterio!X189</f>
        <v>0</v>
      </c>
      <c r="Y193" s="53" t="n">
        <f aca="false">ModeloDatosModificados!Y189-ModeloDatosMinisterio!Y189</f>
        <v>0</v>
      </c>
      <c r="Z193" s="53" t="n">
        <f aca="false">ModeloDatosModificados!Z189-ModeloDatosMinisterio!Z189</f>
        <v>0</v>
      </c>
      <c r="AC193" s="61" t="n">
        <f aca="false">ModeloDatosModificados!AC189-ModeloDatosMinisterio!AC189</f>
        <v>0</v>
      </c>
      <c r="AD193" s="62" t="n">
        <f aca="false">ModeloDatosModificados!AD189-ModeloDatosMinisterio!AD189</f>
        <v>0</v>
      </c>
      <c r="AE193" s="63" t="n">
        <f aca="false">ModeloDatosModificados!AE189-ModeloDatosMinisterio!AE189</f>
        <v>0</v>
      </c>
      <c r="AF193" s="62" t="n">
        <f aca="false">ModeloDatosModificados!AF189-ModeloDatosMinisterio!AF189</f>
        <v>0</v>
      </c>
      <c r="AG193" s="62" t="n">
        <f aca="false">ModeloDatosModificados!AG189-ModeloDatosMinisterio!AG189</f>
        <v>0</v>
      </c>
      <c r="AH193" s="62" t="n">
        <f aca="false">ModeloDatosModificados!AH189-ModeloDatosMinisterio!AH189</f>
        <v>0</v>
      </c>
      <c r="AI193" s="62" t="n">
        <f aca="false">ModeloDatosModificados!AI189-ModeloDatosMinisterio!AI189</f>
        <v>0</v>
      </c>
      <c r="AJ193" s="62" t="n">
        <f aca="false">ModeloDatosModificados!AJ189-ModeloDatosMinisterio!AJ189</f>
        <v>0</v>
      </c>
      <c r="AK193" s="62" t="n">
        <f aca="false">ModeloDatosModificados!AK189-ModeloDatosMinisterio!AK189</f>
        <v>0</v>
      </c>
      <c r="AL193" s="62" t="n">
        <f aca="false">ModeloDatosModificados!AL189-ModeloDatosMinisterio!AL189</f>
        <v>0</v>
      </c>
      <c r="AM193" s="62" t="n">
        <f aca="false">ModeloDatosModificados!AM189-ModeloDatosMinisterio!AM189</f>
        <v>0</v>
      </c>
      <c r="AO193" s="54" t="n">
        <f aca="false">ModeloDatosModificados!AO189-ModeloDatosMinisterio!AO189</f>
        <v>0</v>
      </c>
      <c r="AP193" s="53" t="n">
        <f aca="false">ModeloDatosModificados!AP189-ModeloDatosMinisterio!AP189</f>
        <v>0</v>
      </c>
      <c r="AQ193" s="54" t="n">
        <f aca="false">ModeloDatosModificados!AQ189-ModeloDatosMinisterio!AQ189</f>
        <v>0</v>
      </c>
      <c r="AR193" s="53" t="n">
        <f aca="false">ModeloDatosModificados!AR189-ModeloDatosMinisterio!AR189</f>
        <v>0</v>
      </c>
      <c r="AS193" s="54" t="n">
        <f aca="false">ModeloDatosModificados!AS189-ModeloDatosMinisterio!AS189</f>
        <v>0</v>
      </c>
      <c r="AT193" s="53" t="n">
        <f aca="false">ModeloDatosModificados!AT189-ModeloDatosMinisterio!AT189</f>
        <v>0</v>
      </c>
      <c r="AU193" s="54" t="n">
        <f aca="false">ModeloDatosModificados!AU189-ModeloDatosMinisterio!AU189</f>
        <v>0</v>
      </c>
      <c r="AV193" s="53" t="n">
        <f aca="false">ModeloDatosModificados!AV189-ModeloDatosMinisterio!AV189</f>
        <v>0</v>
      </c>
      <c r="AW193" s="54" t="n">
        <f aca="false">ModeloDatosModificados!AW189-ModeloDatosMinisterio!AW189</f>
        <v>0</v>
      </c>
      <c r="AX193" s="53" t="n">
        <f aca="false">ModeloDatosModificados!AX189-ModeloDatosMinisterio!AX189</f>
        <v>0</v>
      </c>
    </row>
    <row r="194" customFormat="false" ht="13.8" hidden="false" customHeight="false" outlineLevel="0" collapsed="false">
      <c r="A194" s="60" t="s">
        <v>26</v>
      </c>
      <c r="B194" s="53" t="n">
        <f aca="false">ModeloDatosModificados!B190-ModeloDatosMinisterio!B190</f>
        <v>0</v>
      </c>
      <c r="C194" s="53" t="n">
        <f aca="false">ModeloDatosModificados!C190-ModeloDatosMinisterio!C190</f>
        <v>0</v>
      </c>
      <c r="D194" s="53" t="n">
        <f aca="false">ModeloDatosModificados!D190-ModeloDatosMinisterio!D190</f>
        <v>0</v>
      </c>
      <c r="E194" s="53" t="n">
        <f aca="false">ModeloDatosModificados!E190-ModeloDatosMinisterio!E190</f>
        <v>0</v>
      </c>
      <c r="F194" s="53" t="n">
        <f aca="false">ModeloDatosModificados!F190-ModeloDatosMinisterio!F190</f>
        <v>0</v>
      </c>
      <c r="G194" s="53" t="n">
        <f aca="false">ModeloDatosModificados!G190-ModeloDatosMinisterio!G190</f>
        <v>0</v>
      </c>
      <c r="H194" s="53" t="n">
        <f aca="false">ModeloDatosModificados!H190-ModeloDatosMinisterio!H190</f>
        <v>0</v>
      </c>
      <c r="I194" s="54" t="n">
        <f aca="false">ModeloDatosModificados!I190-ModeloDatosMinisterio!I190</f>
        <v>0</v>
      </c>
      <c r="J194" s="53" t="n">
        <f aca="false">ModeloDatosModificados!J190-ModeloDatosMinisterio!J190</f>
        <v>0</v>
      </c>
      <c r="K194" s="54" t="n">
        <f aca="false">ModeloDatosModificados!K190-ModeloDatosMinisterio!K190</f>
        <v>0</v>
      </c>
      <c r="L194" s="53" t="n">
        <f aca="false">ModeloDatosModificados!L190-ModeloDatosMinisterio!L190</f>
        <v>0</v>
      </c>
      <c r="M194" s="54" t="n">
        <f aca="false">ModeloDatosModificados!M190-ModeloDatosMinisterio!M190</f>
        <v>0</v>
      </c>
      <c r="N194" s="53" t="n">
        <f aca="false">ModeloDatosModificados!N190-ModeloDatosMinisterio!N190</f>
        <v>0</v>
      </c>
      <c r="O194" s="53" t="n">
        <f aca="false">ModeloDatosModificados!O190-ModeloDatosMinisterio!O190</f>
        <v>0</v>
      </c>
      <c r="P194" s="53" t="n">
        <f aca="false">ModeloDatosModificados!P190-ModeloDatosMinisterio!P190</f>
        <v>0</v>
      </c>
      <c r="Q194" s="53" t="n">
        <f aca="false">ModeloDatosModificados!Q190-ModeloDatosMinisterio!Q190</f>
        <v>0</v>
      </c>
      <c r="S194" s="53" t="n">
        <f aca="false">ModeloDatosModificados!S190-ModeloDatosMinisterio!S190</f>
        <v>0</v>
      </c>
      <c r="T194" s="53" t="n">
        <f aca="false">ModeloDatosModificados!T190-ModeloDatosMinisterio!T190</f>
        <v>0</v>
      </c>
      <c r="U194" s="53" t="n">
        <f aca="false">ModeloDatosModificados!U190-ModeloDatosMinisterio!U190</f>
        <v>0</v>
      </c>
      <c r="V194" s="53" t="n">
        <f aca="false">ModeloDatosModificados!V190-ModeloDatosMinisterio!V190</f>
        <v>0</v>
      </c>
      <c r="W194" s="53" t="n">
        <f aca="false">ModeloDatosModificados!W190-ModeloDatosMinisterio!W190</f>
        <v>0</v>
      </c>
      <c r="X194" s="53" t="n">
        <f aca="false">ModeloDatosModificados!X190-ModeloDatosMinisterio!X190</f>
        <v>0</v>
      </c>
      <c r="Y194" s="53" t="n">
        <f aca="false">ModeloDatosModificados!Y190-ModeloDatosMinisterio!Y190</f>
        <v>0</v>
      </c>
      <c r="Z194" s="53" t="n">
        <f aca="false">ModeloDatosModificados!Z190-ModeloDatosMinisterio!Z190</f>
        <v>0</v>
      </c>
      <c r="AC194" s="61" t="n">
        <f aca="false">ModeloDatosModificados!AC190-ModeloDatosMinisterio!AC190</f>
        <v>0</v>
      </c>
      <c r="AD194" s="62" t="n">
        <f aca="false">ModeloDatosModificados!AD190-ModeloDatosMinisterio!AD190</f>
        <v>0</v>
      </c>
      <c r="AE194" s="63" t="n">
        <f aca="false">ModeloDatosModificados!AE190-ModeloDatosMinisterio!AE190</f>
        <v>0</v>
      </c>
      <c r="AF194" s="62" t="n">
        <f aca="false">ModeloDatosModificados!AF190-ModeloDatosMinisterio!AF190</f>
        <v>0</v>
      </c>
      <c r="AG194" s="62" t="n">
        <f aca="false">ModeloDatosModificados!AG190-ModeloDatosMinisterio!AG190</f>
        <v>0</v>
      </c>
      <c r="AH194" s="62" t="n">
        <f aca="false">ModeloDatosModificados!AH190-ModeloDatosMinisterio!AH190</f>
        <v>0</v>
      </c>
      <c r="AI194" s="62" t="n">
        <f aca="false">ModeloDatosModificados!AI190-ModeloDatosMinisterio!AI190</f>
        <v>0</v>
      </c>
      <c r="AJ194" s="62" t="n">
        <f aca="false">ModeloDatosModificados!AJ190-ModeloDatosMinisterio!AJ190</f>
        <v>0</v>
      </c>
      <c r="AK194" s="62" t="n">
        <f aca="false">ModeloDatosModificados!AK190-ModeloDatosMinisterio!AK190</f>
        <v>0</v>
      </c>
      <c r="AL194" s="62" t="n">
        <f aca="false">ModeloDatosModificados!AL190-ModeloDatosMinisterio!AL190</f>
        <v>0</v>
      </c>
      <c r="AM194" s="62" t="n">
        <f aca="false">ModeloDatosModificados!AM190-ModeloDatosMinisterio!AM190</f>
        <v>0</v>
      </c>
      <c r="AO194" s="54" t="n">
        <f aca="false">ModeloDatosModificados!AO190-ModeloDatosMinisterio!AO190</f>
        <v>0</v>
      </c>
      <c r="AP194" s="53" t="n">
        <f aca="false">ModeloDatosModificados!AP190-ModeloDatosMinisterio!AP190</f>
        <v>0</v>
      </c>
      <c r="AQ194" s="54" t="n">
        <f aca="false">ModeloDatosModificados!AQ190-ModeloDatosMinisterio!AQ190</f>
        <v>0</v>
      </c>
      <c r="AR194" s="53" t="n">
        <f aca="false">ModeloDatosModificados!AR190-ModeloDatosMinisterio!AR190</f>
        <v>0</v>
      </c>
      <c r="AS194" s="54" t="n">
        <f aca="false">ModeloDatosModificados!AS190-ModeloDatosMinisterio!AS190</f>
        <v>0</v>
      </c>
      <c r="AT194" s="53" t="n">
        <f aca="false">ModeloDatosModificados!AT190-ModeloDatosMinisterio!AT190</f>
        <v>0</v>
      </c>
      <c r="AU194" s="54" t="n">
        <f aca="false">ModeloDatosModificados!AU190-ModeloDatosMinisterio!AU190</f>
        <v>0</v>
      </c>
      <c r="AV194" s="53" t="n">
        <f aca="false">ModeloDatosModificados!AV190-ModeloDatosMinisterio!AV190</f>
        <v>0</v>
      </c>
      <c r="AW194" s="54" t="n">
        <f aca="false">ModeloDatosModificados!AW190-ModeloDatosMinisterio!AW190</f>
        <v>0</v>
      </c>
      <c r="AX194" s="53" t="n">
        <f aca="false">ModeloDatosModificados!AX190-ModeloDatosMinisterio!AX190</f>
        <v>0</v>
      </c>
    </row>
    <row r="195" customFormat="false" ht="13.8" hidden="false" customHeight="false" outlineLevel="0" collapsed="false">
      <c r="A195" s="60" t="s">
        <v>27</v>
      </c>
      <c r="B195" s="53" t="n">
        <f aca="false">ModeloDatosModificados!B191-ModeloDatosMinisterio!B191</f>
        <v>0</v>
      </c>
      <c r="C195" s="53" t="n">
        <f aca="false">ModeloDatosModificados!C191-ModeloDatosMinisterio!C191</f>
        <v>0</v>
      </c>
      <c r="D195" s="53" t="n">
        <f aca="false">ModeloDatosModificados!D191-ModeloDatosMinisterio!D191</f>
        <v>0</v>
      </c>
      <c r="E195" s="53" t="n">
        <f aca="false">ModeloDatosModificados!E191-ModeloDatosMinisterio!E191</f>
        <v>0</v>
      </c>
      <c r="F195" s="53" t="n">
        <f aca="false">ModeloDatosModificados!F191-ModeloDatosMinisterio!F191</f>
        <v>0</v>
      </c>
      <c r="G195" s="53" t="n">
        <f aca="false">ModeloDatosModificados!G191-ModeloDatosMinisterio!G191</f>
        <v>0</v>
      </c>
      <c r="H195" s="53" t="n">
        <f aca="false">ModeloDatosModificados!H191-ModeloDatosMinisterio!H191</f>
        <v>0</v>
      </c>
      <c r="I195" s="54" t="n">
        <f aca="false">ModeloDatosModificados!I191-ModeloDatosMinisterio!I191</f>
        <v>0</v>
      </c>
      <c r="J195" s="53" t="n">
        <f aca="false">ModeloDatosModificados!J191-ModeloDatosMinisterio!J191</f>
        <v>0</v>
      </c>
      <c r="K195" s="54" t="n">
        <f aca="false">ModeloDatosModificados!K191-ModeloDatosMinisterio!K191</f>
        <v>0</v>
      </c>
      <c r="L195" s="53" t="n">
        <f aca="false">ModeloDatosModificados!L191-ModeloDatosMinisterio!L191</f>
        <v>0</v>
      </c>
      <c r="M195" s="54" t="n">
        <f aca="false">ModeloDatosModificados!M191-ModeloDatosMinisterio!M191</f>
        <v>0</v>
      </c>
      <c r="N195" s="53" t="n">
        <f aca="false">ModeloDatosModificados!N191-ModeloDatosMinisterio!N191</f>
        <v>0</v>
      </c>
      <c r="O195" s="53" t="n">
        <f aca="false">ModeloDatosModificados!O191-ModeloDatosMinisterio!O191</f>
        <v>0</v>
      </c>
      <c r="P195" s="53" t="n">
        <f aca="false">ModeloDatosModificados!P191-ModeloDatosMinisterio!P191</f>
        <v>0</v>
      </c>
      <c r="Q195" s="53" t="n">
        <f aca="false">ModeloDatosModificados!Q191-ModeloDatosMinisterio!Q191</f>
        <v>0</v>
      </c>
      <c r="S195" s="53" t="n">
        <f aca="false">ModeloDatosModificados!S191-ModeloDatosMinisterio!S191</f>
        <v>0</v>
      </c>
      <c r="T195" s="53" t="n">
        <f aca="false">ModeloDatosModificados!T191-ModeloDatosMinisterio!T191</f>
        <v>0</v>
      </c>
      <c r="U195" s="53" t="n">
        <f aca="false">ModeloDatosModificados!U191-ModeloDatosMinisterio!U191</f>
        <v>0</v>
      </c>
      <c r="V195" s="53" t="n">
        <f aca="false">ModeloDatosModificados!V191-ModeloDatosMinisterio!V191</f>
        <v>0</v>
      </c>
      <c r="W195" s="53" t="n">
        <f aca="false">ModeloDatosModificados!W191-ModeloDatosMinisterio!W191</f>
        <v>0</v>
      </c>
      <c r="X195" s="53" t="n">
        <f aca="false">ModeloDatosModificados!X191-ModeloDatosMinisterio!X191</f>
        <v>0</v>
      </c>
      <c r="Y195" s="53" t="n">
        <f aca="false">ModeloDatosModificados!Y191-ModeloDatosMinisterio!Y191</f>
        <v>0</v>
      </c>
      <c r="Z195" s="53" t="n">
        <f aca="false">ModeloDatosModificados!Z191-ModeloDatosMinisterio!Z191</f>
        <v>0</v>
      </c>
      <c r="AC195" s="61" t="n">
        <f aca="false">ModeloDatosModificados!AC191-ModeloDatosMinisterio!AC191</f>
        <v>0</v>
      </c>
      <c r="AD195" s="62" t="n">
        <f aca="false">ModeloDatosModificados!AD191-ModeloDatosMinisterio!AD191</f>
        <v>0</v>
      </c>
      <c r="AE195" s="63" t="n">
        <f aca="false">ModeloDatosModificados!AE191-ModeloDatosMinisterio!AE191</f>
        <v>0</v>
      </c>
      <c r="AF195" s="62" t="n">
        <f aca="false">ModeloDatosModificados!AF191-ModeloDatosMinisterio!AF191</f>
        <v>0</v>
      </c>
      <c r="AG195" s="62" t="n">
        <f aca="false">ModeloDatosModificados!AG191-ModeloDatosMinisterio!AG191</f>
        <v>0</v>
      </c>
      <c r="AH195" s="62" t="n">
        <f aca="false">ModeloDatosModificados!AH191-ModeloDatosMinisterio!AH191</f>
        <v>0</v>
      </c>
      <c r="AI195" s="62" t="n">
        <f aca="false">ModeloDatosModificados!AI191-ModeloDatosMinisterio!AI191</f>
        <v>0</v>
      </c>
      <c r="AJ195" s="62" t="n">
        <f aca="false">ModeloDatosModificados!AJ191-ModeloDatosMinisterio!AJ191</f>
        <v>0</v>
      </c>
      <c r="AK195" s="62" t="n">
        <f aca="false">ModeloDatosModificados!AK191-ModeloDatosMinisterio!AK191</f>
        <v>0</v>
      </c>
      <c r="AL195" s="62" t="n">
        <f aca="false">ModeloDatosModificados!AL191-ModeloDatosMinisterio!AL191</f>
        <v>0</v>
      </c>
      <c r="AM195" s="62" t="n">
        <f aca="false">ModeloDatosModificados!AM191-ModeloDatosMinisterio!AM191</f>
        <v>0</v>
      </c>
      <c r="AO195" s="54" t="n">
        <f aca="false">ModeloDatosModificados!AO191-ModeloDatosMinisterio!AO191</f>
        <v>0</v>
      </c>
      <c r="AP195" s="53" t="n">
        <f aca="false">ModeloDatosModificados!AP191-ModeloDatosMinisterio!AP191</f>
        <v>0</v>
      </c>
      <c r="AQ195" s="54" t="n">
        <f aca="false">ModeloDatosModificados!AQ191-ModeloDatosMinisterio!AQ191</f>
        <v>0</v>
      </c>
      <c r="AR195" s="53" t="n">
        <f aca="false">ModeloDatosModificados!AR191-ModeloDatosMinisterio!AR191</f>
        <v>0</v>
      </c>
      <c r="AS195" s="54" t="n">
        <f aca="false">ModeloDatosModificados!AS191-ModeloDatosMinisterio!AS191</f>
        <v>0</v>
      </c>
      <c r="AT195" s="53" t="n">
        <f aca="false">ModeloDatosModificados!AT191-ModeloDatosMinisterio!AT191</f>
        <v>0</v>
      </c>
      <c r="AU195" s="54" t="n">
        <f aca="false">ModeloDatosModificados!AU191-ModeloDatosMinisterio!AU191</f>
        <v>0</v>
      </c>
      <c r="AV195" s="53" t="n">
        <f aca="false">ModeloDatosModificados!AV191-ModeloDatosMinisterio!AV191</f>
        <v>0</v>
      </c>
      <c r="AW195" s="54" t="n">
        <f aca="false">ModeloDatosModificados!AW191-ModeloDatosMinisterio!AW191</f>
        <v>0</v>
      </c>
      <c r="AX195" s="53" t="n">
        <f aca="false">ModeloDatosModificados!AX191-ModeloDatosMinisterio!AX191</f>
        <v>0</v>
      </c>
    </row>
    <row r="196" customFormat="false" ht="13.8" hidden="false" customHeight="false" outlineLevel="0" collapsed="false">
      <c r="A196" s="60" t="s">
        <v>28</v>
      </c>
      <c r="B196" s="53" t="n">
        <f aca="false">ModeloDatosModificados!B192-ModeloDatosMinisterio!B192</f>
        <v>0</v>
      </c>
      <c r="C196" s="53" t="n">
        <f aca="false">ModeloDatosModificados!C192-ModeloDatosMinisterio!C192</f>
        <v>0</v>
      </c>
      <c r="D196" s="53" t="n">
        <f aca="false">ModeloDatosModificados!D192-ModeloDatosMinisterio!D192</f>
        <v>0</v>
      </c>
      <c r="E196" s="53" t="n">
        <f aca="false">ModeloDatosModificados!E192-ModeloDatosMinisterio!E192</f>
        <v>0</v>
      </c>
      <c r="F196" s="53" t="n">
        <f aca="false">ModeloDatosModificados!F192-ModeloDatosMinisterio!F192</f>
        <v>0</v>
      </c>
      <c r="G196" s="53" t="n">
        <f aca="false">ModeloDatosModificados!G192-ModeloDatosMinisterio!G192</f>
        <v>0</v>
      </c>
      <c r="H196" s="53" t="n">
        <f aca="false">ModeloDatosModificados!H192-ModeloDatosMinisterio!H192</f>
        <v>0</v>
      </c>
      <c r="I196" s="54" t="n">
        <f aca="false">ModeloDatosModificados!I192-ModeloDatosMinisterio!I192</f>
        <v>0</v>
      </c>
      <c r="J196" s="53" t="n">
        <f aca="false">ModeloDatosModificados!J192-ModeloDatosMinisterio!J192</f>
        <v>0</v>
      </c>
      <c r="K196" s="54" t="n">
        <f aca="false">ModeloDatosModificados!K192-ModeloDatosMinisterio!K192</f>
        <v>0</v>
      </c>
      <c r="L196" s="53" t="n">
        <f aca="false">ModeloDatosModificados!L192-ModeloDatosMinisterio!L192</f>
        <v>0</v>
      </c>
      <c r="M196" s="54" t="n">
        <f aca="false">ModeloDatosModificados!M192-ModeloDatosMinisterio!M192</f>
        <v>0</v>
      </c>
      <c r="N196" s="53" t="n">
        <f aca="false">ModeloDatosModificados!N192-ModeloDatosMinisterio!N192</f>
        <v>0</v>
      </c>
      <c r="O196" s="53" t="n">
        <f aca="false">ModeloDatosModificados!O192-ModeloDatosMinisterio!O192</f>
        <v>0</v>
      </c>
      <c r="P196" s="53" t="n">
        <f aca="false">ModeloDatosModificados!P192-ModeloDatosMinisterio!P192</f>
        <v>0</v>
      </c>
      <c r="Q196" s="53" t="n">
        <f aca="false">ModeloDatosModificados!Q192-ModeloDatosMinisterio!Q192</f>
        <v>0</v>
      </c>
      <c r="S196" s="53" t="n">
        <f aca="false">ModeloDatosModificados!S192-ModeloDatosMinisterio!S192</f>
        <v>0</v>
      </c>
      <c r="T196" s="53" t="n">
        <f aca="false">ModeloDatosModificados!T192-ModeloDatosMinisterio!T192</f>
        <v>0</v>
      </c>
      <c r="U196" s="53" t="n">
        <f aca="false">ModeloDatosModificados!U192-ModeloDatosMinisterio!U192</f>
        <v>0</v>
      </c>
      <c r="V196" s="53" t="n">
        <f aca="false">ModeloDatosModificados!V192-ModeloDatosMinisterio!V192</f>
        <v>0</v>
      </c>
      <c r="W196" s="53" t="n">
        <f aca="false">ModeloDatosModificados!W192-ModeloDatosMinisterio!W192</f>
        <v>0</v>
      </c>
      <c r="X196" s="53" t="n">
        <f aca="false">ModeloDatosModificados!X192-ModeloDatosMinisterio!X192</f>
        <v>0</v>
      </c>
      <c r="Y196" s="53" t="n">
        <f aca="false">ModeloDatosModificados!Y192-ModeloDatosMinisterio!Y192</f>
        <v>0</v>
      </c>
      <c r="Z196" s="53" t="n">
        <f aca="false">ModeloDatosModificados!Z192-ModeloDatosMinisterio!Z192</f>
        <v>0</v>
      </c>
      <c r="AC196" s="61" t="n">
        <f aca="false">ModeloDatosModificados!AC192-ModeloDatosMinisterio!AC192</f>
        <v>0</v>
      </c>
      <c r="AD196" s="62" t="n">
        <f aca="false">ModeloDatosModificados!AD192-ModeloDatosMinisterio!AD192</f>
        <v>0</v>
      </c>
      <c r="AE196" s="63" t="n">
        <f aca="false">ModeloDatosModificados!AE192-ModeloDatosMinisterio!AE192</f>
        <v>0</v>
      </c>
      <c r="AF196" s="62" t="n">
        <f aca="false">ModeloDatosModificados!AF192-ModeloDatosMinisterio!AF192</f>
        <v>0</v>
      </c>
      <c r="AG196" s="62" t="n">
        <f aca="false">ModeloDatosModificados!AG192-ModeloDatosMinisterio!AG192</f>
        <v>0</v>
      </c>
      <c r="AH196" s="62" t="n">
        <f aca="false">ModeloDatosModificados!AH192-ModeloDatosMinisterio!AH192</f>
        <v>0</v>
      </c>
      <c r="AI196" s="62" t="n">
        <f aca="false">ModeloDatosModificados!AI192-ModeloDatosMinisterio!AI192</f>
        <v>0</v>
      </c>
      <c r="AJ196" s="62" t="n">
        <f aca="false">ModeloDatosModificados!AJ192-ModeloDatosMinisterio!AJ192</f>
        <v>0</v>
      </c>
      <c r="AK196" s="62" t="n">
        <f aca="false">ModeloDatosModificados!AK192-ModeloDatosMinisterio!AK192</f>
        <v>0</v>
      </c>
      <c r="AL196" s="62" t="n">
        <f aca="false">ModeloDatosModificados!AL192-ModeloDatosMinisterio!AL192</f>
        <v>0</v>
      </c>
      <c r="AM196" s="62" t="n">
        <f aca="false">ModeloDatosModificados!AM192-ModeloDatosMinisterio!AM192</f>
        <v>0</v>
      </c>
      <c r="AO196" s="54" t="n">
        <f aca="false">ModeloDatosModificados!AO192-ModeloDatosMinisterio!AO192</f>
        <v>0</v>
      </c>
      <c r="AP196" s="53" t="n">
        <f aca="false">ModeloDatosModificados!AP192-ModeloDatosMinisterio!AP192</f>
        <v>0</v>
      </c>
      <c r="AQ196" s="54" t="n">
        <f aca="false">ModeloDatosModificados!AQ192-ModeloDatosMinisterio!AQ192</f>
        <v>0</v>
      </c>
      <c r="AR196" s="53" t="n">
        <f aca="false">ModeloDatosModificados!AR192-ModeloDatosMinisterio!AR192</f>
        <v>0</v>
      </c>
      <c r="AS196" s="54" t="n">
        <f aca="false">ModeloDatosModificados!AS192-ModeloDatosMinisterio!AS192</f>
        <v>0</v>
      </c>
      <c r="AT196" s="53" t="n">
        <f aca="false">ModeloDatosModificados!AT192-ModeloDatosMinisterio!AT192</f>
        <v>0</v>
      </c>
      <c r="AU196" s="54" t="n">
        <f aca="false">ModeloDatosModificados!AU192-ModeloDatosMinisterio!AU192</f>
        <v>0</v>
      </c>
      <c r="AV196" s="53" t="n">
        <f aca="false">ModeloDatosModificados!AV192-ModeloDatosMinisterio!AV192</f>
        <v>0</v>
      </c>
      <c r="AW196" s="54" t="n">
        <f aca="false">ModeloDatosModificados!AW192-ModeloDatosMinisterio!AW192</f>
        <v>0</v>
      </c>
      <c r="AX196" s="53" t="n">
        <f aca="false">ModeloDatosModificados!AX192-ModeloDatosMinisterio!AX192</f>
        <v>0</v>
      </c>
    </row>
    <row r="197" customFormat="false" ht="13.8" hidden="false" customHeight="false" outlineLevel="0" collapsed="false">
      <c r="A197" s="60" t="s">
        <v>29</v>
      </c>
      <c r="B197" s="53" t="n">
        <f aca="false">ModeloDatosModificados!B193-ModeloDatosMinisterio!B193</f>
        <v>0</v>
      </c>
      <c r="C197" s="53" t="n">
        <f aca="false">ModeloDatosModificados!C193-ModeloDatosMinisterio!C193</f>
        <v>0</v>
      </c>
      <c r="D197" s="53" t="n">
        <f aca="false">ModeloDatosModificados!D193-ModeloDatosMinisterio!D193</f>
        <v>0</v>
      </c>
      <c r="E197" s="53" t="n">
        <f aca="false">ModeloDatosModificados!E193-ModeloDatosMinisterio!E193</f>
        <v>0</v>
      </c>
      <c r="F197" s="53" t="n">
        <f aca="false">ModeloDatosModificados!F193-ModeloDatosMinisterio!F193</f>
        <v>0</v>
      </c>
      <c r="G197" s="53" t="n">
        <f aca="false">ModeloDatosModificados!G193-ModeloDatosMinisterio!G193</f>
        <v>0</v>
      </c>
      <c r="H197" s="53" t="n">
        <f aca="false">ModeloDatosModificados!H193-ModeloDatosMinisterio!H193</f>
        <v>0</v>
      </c>
      <c r="I197" s="54" t="n">
        <f aca="false">ModeloDatosModificados!I193-ModeloDatosMinisterio!I193</f>
        <v>0</v>
      </c>
      <c r="J197" s="53" t="n">
        <f aca="false">ModeloDatosModificados!J193-ModeloDatosMinisterio!J193</f>
        <v>0</v>
      </c>
      <c r="K197" s="54" t="n">
        <f aca="false">ModeloDatosModificados!K193-ModeloDatosMinisterio!K193</f>
        <v>0</v>
      </c>
      <c r="L197" s="53" t="n">
        <f aca="false">ModeloDatosModificados!L193-ModeloDatosMinisterio!L193</f>
        <v>0</v>
      </c>
      <c r="M197" s="54" t="n">
        <f aca="false">ModeloDatosModificados!M193-ModeloDatosMinisterio!M193</f>
        <v>0</v>
      </c>
      <c r="N197" s="53" t="n">
        <f aca="false">ModeloDatosModificados!N193-ModeloDatosMinisterio!N193</f>
        <v>0</v>
      </c>
      <c r="O197" s="53" t="n">
        <f aca="false">ModeloDatosModificados!O193-ModeloDatosMinisterio!O193</f>
        <v>0</v>
      </c>
      <c r="P197" s="53" t="n">
        <f aca="false">ModeloDatosModificados!P193-ModeloDatosMinisterio!P193</f>
        <v>0</v>
      </c>
      <c r="Q197" s="53" t="n">
        <f aca="false">ModeloDatosModificados!Q193-ModeloDatosMinisterio!Q193</f>
        <v>0</v>
      </c>
      <c r="S197" s="53" t="n">
        <f aca="false">ModeloDatosModificados!S193-ModeloDatosMinisterio!S193</f>
        <v>0</v>
      </c>
      <c r="T197" s="53" t="n">
        <f aca="false">ModeloDatosModificados!T193-ModeloDatosMinisterio!T193</f>
        <v>0</v>
      </c>
      <c r="U197" s="53" t="n">
        <f aca="false">ModeloDatosModificados!U193-ModeloDatosMinisterio!U193</f>
        <v>0</v>
      </c>
      <c r="V197" s="53" t="n">
        <f aca="false">ModeloDatosModificados!V193-ModeloDatosMinisterio!V193</f>
        <v>0</v>
      </c>
      <c r="W197" s="53" t="n">
        <f aca="false">ModeloDatosModificados!W193-ModeloDatosMinisterio!W193</f>
        <v>0</v>
      </c>
      <c r="X197" s="53" t="n">
        <f aca="false">ModeloDatosModificados!X193-ModeloDatosMinisterio!X193</f>
        <v>0</v>
      </c>
      <c r="Y197" s="53" t="n">
        <f aca="false">ModeloDatosModificados!Y193-ModeloDatosMinisterio!Y193</f>
        <v>0</v>
      </c>
      <c r="Z197" s="53" t="n">
        <f aca="false">ModeloDatosModificados!Z193-ModeloDatosMinisterio!Z193</f>
        <v>0</v>
      </c>
      <c r="AC197" s="61" t="n">
        <f aca="false">ModeloDatosModificados!AC193-ModeloDatosMinisterio!AC193</f>
        <v>0</v>
      </c>
      <c r="AD197" s="62" t="n">
        <f aca="false">ModeloDatosModificados!AD193-ModeloDatosMinisterio!AD193</f>
        <v>0</v>
      </c>
      <c r="AE197" s="63" t="n">
        <f aca="false">ModeloDatosModificados!AE193-ModeloDatosMinisterio!AE193</f>
        <v>0</v>
      </c>
      <c r="AF197" s="62" t="n">
        <f aca="false">ModeloDatosModificados!AF193-ModeloDatosMinisterio!AF193</f>
        <v>0</v>
      </c>
      <c r="AG197" s="62" t="n">
        <f aca="false">ModeloDatosModificados!AG193-ModeloDatosMinisterio!AG193</f>
        <v>0</v>
      </c>
      <c r="AH197" s="62" t="n">
        <f aca="false">ModeloDatosModificados!AH193-ModeloDatosMinisterio!AH193</f>
        <v>0</v>
      </c>
      <c r="AI197" s="62" t="n">
        <f aca="false">ModeloDatosModificados!AI193-ModeloDatosMinisterio!AI193</f>
        <v>0</v>
      </c>
      <c r="AJ197" s="62" t="n">
        <f aca="false">ModeloDatosModificados!AJ193-ModeloDatosMinisterio!AJ193</f>
        <v>0</v>
      </c>
      <c r="AK197" s="62" t="n">
        <f aca="false">ModeloDatosModificados!AK193-ModeloDatosMinisterio!AK193</f>
        <v>0</v>
      </c>
      <c r="AL197" s="62" t="n">
        <f aca="false">ModeloDatosModificados!AL193-ModeloDatosMinisterio!AL193</f>
        <v>0</v>
      </c>
      <c r="AM197" s="62" t="n">
        <f aca="false">ModeloDatosModificados!AM193-ModeloDatosMinisterio!AM193</f>
        <v>0</v>
      </c>
      <c r="AO197" s="54" t="n">
        <f aca="false">ModeloDatosModificados!AO193-ModeloDatosMinisterio!AO193</f>
        <v>0</v>
      </c>
      <c r="AP197" s="53" t="n">
        <f aca="false">ModeloDatosModificados!AP193-ModeloDatosMinisterio!AP193</f>
        <v>0</v>
      </c>
      <c r="AQ197" s="54" t="n">
        <f aca="false">ModeloDatosModificados!AQ193-ModeloDatosMinisterio!AQ193</f>
        <v>0</v>
      </c>
      <c r="AR197" s="53" t="n">
        <f aca="false">ModeloDatosModificados!AR193-ModeloDatosMinisterio!AR193</f>
        <v>0</v>
      </c>
      <c r="AS197" s="54" t="n">
        <f aca="false">ModeloDatosModificados!AS193-ModeloDatosMinisterio!AS193</f>
        <v>0</v>
      </c>
      <c r="AT197" s="53" t="n">
        <f aca="false">ModeloDatosModificados!AT193-ModeloDatosMinisterio!AT193</f>
        <v>0</v>
      </c>
      <c r="AU197" s="54" t="n">
        <f aca="false">ModeloDatosModificados!AU193-ModeloDatosMinisterio!AU193</f>
        <v>0</v>
      </c>
      <c r="AV197" s="53" t="n">
        <f aca="false">ModeloDatosModificados!AV193-ModeloDatosMinisterio!AV193</f>
        <v>0</v>
      </c>
      <c r="AW197" s="54" t="n">
        <f aca="false">ModeloDatosModificados!AW193-ModeloDatosMinisterio!AW193</f>
        <v>0</v>
      </c>
      <c r="AX197" s="53" t="n">
        <f aca="false">ModeloDatosModificados!AX193-ModeloDatosMinisterio!AX193</f>
        <v>0</v>
      </c>
    </row>
    <row r="198" customFormat="false" ht="13.8" hidden="false" customHeight="false" outlineLevel="0" collapsed="false">
      <c r="A198" s="60" t="s">
        <v>30</v>
      </c>
      <c r="B198" s="53" t="n">
        <f aca="false">ModeloDatosModificados!B194-ModeloDatosMinisterio!B194</f>
        <v>0</v>
      </c>
      <c r="C198" s="53" t="n">
        <f aca="false">ModeloDatosModificados!C194-ModeloDatosMinisterio!C194</f>
        <v>0</v>
      </c>
      <c r="D198" s="53" t="n">
        <f aca="false">ModeloDatosModificados!D194-ModeloDatosMinisterio!D194</f>
        <v>0</v>
      </c>
      <c r="E198" s="53" t="n">
        <f aca="false">ModeloDatosModificados!E194-ModeloDatosMinisterio!E194</f>
        <v>0</v>
      </c>
      <c r="F198" s="53" t="n">
        <f aca="false">ModeloDatosModificados!F194-ModeloDatosMinisterio!F194</f>
        <v>0</v>
      </c>
      <c r="G198" s="53" t="n">
        <f aca="false">ModeloDatosModificados!G194-ModeloDatosMinisterio!G194</f>
        <v>0</v>
      </c>
      <c r="H198" s="53" t="n">
        <f aca="false">ModeloDatosModificados!H194-ModeloDatosMinisterio!H194</f>
        <v>0</v>
      </c>
      <c r="I198" s="54" t="n">
        <f aca="false">ModeloDatosModificados!I194-ModeloDatosMinisterio!I194</f>
        <v>0</v>
      </c>
      <c r="J198" s="53" t="n">
        <f aca="false">ModeloDatosModificados!J194-ModeloDatosMinisterio!J194</f>
        <v>0</v>
      </c>
      <c r="K198" s="54" t="n">
        <f aca="false">ModeloDatosModificados!K194-ModeloDatosMinisterio!K194</f>
        <v>0</v>
      </c>
      <c r="L198" s="53" t="n">
        <f aca="false">ModeloDatosModificados!L194-ModeloDatosMinisterio!L194</f>
        <v>0</v>
      </c>
      <c r="M198" s="54" t="n">
        <f aca="false">ModeloDatosModificados!M194-ModeloDatosMinisterio!M194</f>
        <v>0</v>
      </c>
      <c r="N198" s="53" t="n">
        <f aca="false">ModeloDatosModificados!N194-ModeloDatosMinisterio!N194</f>
        <v>0</v>
      </c>
      <c r="O198" s="53" t="n">
        <f aca="false">ModeloDatosModificados!O194-ModeloDatosMinisterio!O194</f>
        <v>0</v>
      </c>
      <c r="P198" s="53" t="n">
        <f aca="false">ModeloDatosModificados!P194-ModeloDatosMinisterio!P194</f>
        <v>0</v>
      </c>
      <c r="Q198" s="53" t="n">
        <f aca="false">ModeloDatosModificados!Q194-ModeloDatosMinisterio!Q194</f>
        <v>0</v>
      </c>
      <c r="S198" s="53" t="n">
        <f aca="false">ModeloDatosModificados!S194-ModeloDatosMinisterio!S194</f>
        <v>0</v>
      </c>
      <c r="T198" s="53" t="n">
        <f aca="false">ModeloDatosModificados!T194-ModeloDatosMinisterio!T194</f>
        <v>0</v>
      </c>
      <c r="U198" s="53" t="n">
        <f aca="false">ModeloDatosModificados!U194-ModeloDatosMinisterio!U194</f>
        <v>0</v>
      </c>
      <c r="V198" s="53" t="n">
        <f aca="false">ModeloDatosModificados!V194-ModeloDatosMinisterio!V194</f>
        <v>0</v>
      </c>
      <c r="W198" s="53" t="n">
        <f aca="false">ModeloDatosModificados!W194-ModeloDatosMinisterio!W194</f>
        <v>0</v>
      </c>
      <c r="X198" s="53" t="n">
        <f aca="false">ModeloDatosModificados!X194-ModeloDatosMinisterio!X194</f>
        <v>0</v>
      </c>
      <c r="Y198" s="53" t="n">
        <f aca="false">ModeloDatosModificados!Y194-ModeloDatosMinisterio!Y194</f>
        <v>0</v>
      </c>
      <c r="Z198" s="53" t="n">
        <f aca="false">ModeloDatosModificados!Z194-ModeloDatosMinisterio!Z194</f>
        <v>0</v>
      </c>
      <c r="AC198" s="61" t="n">
        <f aca="false">ModeloDatosModificados!AC194-ModeloDatosMinisterio!AC194</f>
        <v>0</v>
      </c>
      <c r="AD198" s="62" t="n">
        <f aca="false">ModeloDatosModificados!AD194-ModeloDatosMinisterio!AD194</f>
        <v>0</v>
      </c>
      <c r="AE198" s="63" t="n">
        <f aca="false">ModeloDatosModificados!AE194-ModeloDatosMinisterio!AE194</f>
        <v>0</v>
      </c>
      <c r="AF198" s="62" t="n">
        <f aca="false">ModeloDatosModificados!AF194-ModeloDatosMinisterio!AF194</f>
        <v>0</v>
      </c>
      <c r="AG198" s="62" t="n">
        <f aca="false">ModeloDatosModificados!AG194-ModeloDatosMinisterio!AG194</f>
        <v>0</v>
      </c>
      <c r="AH198" s="62" t="n">
        <f aca="false">ModeloDatosModificados!AH194-ModeloDatosMinisterio!AH194</f>
        <v>0</v>
      </c>
      <c r="AI198" s="62" t="n">
        <f aca="false">ModeloDatosModificados!AI194-ModeloDatosMinisterio!AI194</f>
        <v>0</v>
      </c>
      <c r="AJ198" s="62" t="n">
        <f aca="false">ModeloDatosModificados!AJ194-ModeloDatosMinisterio!AJ194</f>
        <v>0</v>
      </c>
      <c r="AK198" s="62" t="n">
        <f aca="false">ModeloDatosModificados!AK194-ModeloDatosMinisterio!AK194</f>
        <v>0</v>
      </c>
      <c r="AL198" s="62" t="n">
        <f aca="false">ModeloDatosModificados!AL194-ModeloDatosMinisterio!AL194</f>
        <v>0</v>
      </c>
      <c r="AM198" s="62" t="n">
        <f aca="false">ModeloDatosModificados!AM194-ModeloDatosMinisterio!AM194</f>
        <v>0</v>
      </c>
      <c r="AO198" s="54" t="n">
        <f aca="false">ModeloDatosModificados!AO194-ModeloDatosMinisterio!AO194</f>
        <v>0</v>
      </c>
      <c r="AP198" s="53" t="n">
        <f aca="false">ModeloDatosModificados!AP194-ModeloDatosMinisterio!AP194</f>
        <v>0</v>
      </c>
      <c r="AQ198" s="54" t="n">
        <f aca="false">ModeloDatosModificados!AQ194-ModeloDatosMinisterio!AQ194</f>
        <v>0</v>
      </c>
      <c r="AR198" s="53" t="n">
        <f aca="false">ModeloDatosModificados!AR194-ModeloDatosMinisterio!AR194</f>
        <v>0</v>
      </c>
      <c r="AS198" s="54" t="n">
        <f aca="false">ModeloDatosModificados!AS194-ModeloDatosMinisterio!AS194</f>
        <v>0</v>
      </c>
      <c r="AT198" s="53" t="n">
        <f aca="false">ModeloDatosModificados!AT194-ModeloDatosMinisterio!AT194</f>
        <v>0</v>
      </c>
      <c r="AU198" s="54" t="n">
        <f aca="false">ModeloDatosModificados!AU194-ModeloDatosMinisterio!AU194</f>
        <v>0</v>
      </c>
      <c r="AV198" s="53" t="n">
        <f aca="false">ModeloDatosModificados!AV194-ModeloDatosMinisterio!AV194</f>
        <v>0</v>
      </c>
      <c r="AW198" s="54" t="n">
        <f aca="false">ModeloDatosModificados!AW194-ModeloDatosMinisterio!AW194</f>
        <v>0</v>
      </c>
      <c r="AX198" s="53" t="n">
        <f aca="false">ModeloDatosModificados!AX194-ModeloDatosMinisterio!AX194</f>
        <v>0</v>
      </c>
    </row>
    <row r="199" customFormat="false" ht="13.8" hidden="false" customHeight="false" outlineLevel="0" collapsed="false">
      <c r="A199" s="60" t="s">
        <v>31</v>
      </c>
      <c r="B199" s="53" t="n">
        <f aca="false">ModeloDatosModificados!B195-ModeloDatosMinisterio!B195</f>
        <v>0</v>
      </c>
      <c r="C199" s="53" t="n">
        <f aca="false">ModeloDatosModificados!C195-ModeloDatosMinisterio!C195</f>
        <v>0</v>
      </c>
      <c r="D199" s="53" t="n">
        <f aca="false">ModeloDatosModificados!D195-ModeloDatosMinisterio!D195</f>
        <v>0</v>
      </c>
      <c r="E199" s="53" t="n">
        <f aca="false">ModeloDatosModificados!E195-ModeloDatosMinisterio!E195</f>
        <v>0</v>
      </c>
      <c r="F199" s="53" t="n">
        <f aca="false">ModeloDatosModificados!F195-ModeloDatosMinisterio!F195</f>
        <v>0</v>
      </c>
      <c r="G199" s="53" t="n">
        <f aca="false">ModeloDatosModificados!G195-ModeloDatosMinisterio!G195</f>
        <v>0</v>
      </c>
      <c r="H199" s="53" t="n">
        <f aca="false">ModeloDatosModificados!H195-ModeloDatosMinisterio!H195</f>
        <v>0</v>
      </c>
      <c r="I199" s="54" t="n">
        <f aca="false">ModeloDatosModificados!I195-ModeloDatosMinisterio!I195</f>
        <v>0</v>
      </c>
      <c r="J199" s="53" t="n">
        <f aca="false">ModeloDatosModificados!J195-ModeloDatosMinisterio!J195</f>
        <v>0</v>
      </c>
      <c r="K199" s="54" t="n">
        <f aca="false">ModeloDatosModificados!K195-ModeloDatosMinisterio!K195</f>
        <v>0</v>
      </c>
      <c r="L199" s="53" t="n">
        <f aca="false">ModeloDatosModificados!L195-ModeloDatosMinisterio!L195</f>
        <v>0</v>
      </c>
      <c r="M199" s="54" t="n">
        <f aca="false">ModeloDatosModificados!M195-ModeloDatosMinisterio!M195</f>
        <v>0</v>
      </c>
      <c r="N199" s="53" t="n">
        <f aca="false">ModeloDatosModificados!N195-ModeloDatosMinisterio!N195</f>
        <v>0</v>
      </c>
      <c r="O199" s="53" t="n">
        <f aca="false">ModeloDatosModificados!O195-ModeloDatosMinisterio!O195</f>
        <v>0</v>
      </c>
      <c r="P199" s="53" t="n">
        <f aca="false">ModeloDatosModificados!P195-ModeloDatosMinisterio!P195</f>
        <v>0</v>
      </c>
      <c r="Q199" s="53" t="n">
        <f aca="false">ModeloDatosModificados!Q195-ModeloDatosMinisterio!Q195</f>
        <v>0</v>
      </c>
      <c r="S199" s="53" t="n">
        <f aca="false">ModeloDatosModificados!S195-ModeloDatosMinisterio!S195</f>
        <v>0</v>
      </c>
      <c r="T199" s="53" t="n">
        <f aca="false">ModeloDatosModificados!T195-ModeloDatosMinisterio!T195</f>
        <v>0</v>
      </c>
      <c r="U199" s="53" t="n">
        <f aca="false">ModeloDatosModificados!U195-ModeloDatosMinisterio!U195</f>
        <v>0</v>
      </c>
      <c r="V199" s="53" t="n">
        <f aca="false">ModeloDatosModificados!V195-ModeloDatosMinisterio!V195</f>
        <v>0</v>
      </c>
      <c r="W199" s="53" t="n">
        <f aca="false">ModeloDatosModificados!W195-ModeloDatosMinisterio!W195</f>
        <v>0</v>
      </c>
      <c r="X199" s="53" t="n">
        <f aca="false">ModeloDatosModificados!X195-ModeloDatosMinisterio!X195</f>
        <v>0</v>
      </c>
      <c r="Y199" s="53" t="n">
        <f aca="false">ModeloDatosModificados!Y195-ModeloDatosMinisterio!Y195</f>
        <v>0</v>
      </c>
      <c r="Z199" s="53" t="n">
        <f aca="false">ModeloDatosModificados!Z195-ModeloDatosMinisterio!Z195</f>
        <v>0</v>
      </c>
      <c r="AC199" s="61" t="n">
        <f aca="false">ModeloDatosModificados!AC195-ModeloDatosMinisterio!AC195</f>
        <v>0</v>
      </c>
      <c r="AD199" s="62" t="n">
        <f aca="false">ModeloDatosModificados!AD195-ModeloDatosMinisterio!AD195</f>
        <v>0</v>
      </c>
      <c r="AE199" s="63" t="n">
        <f aca="false">ModeloDatosModificados!AE195-ModeloDatosMinisterio!AE195</f>
        <v>0</v>
      </c>
      <c r="AF199" s="62" t="n">
        <f aca="false">ModeloDatosModificados!AF195-ModeloDatosMinisterio!AF195</f>
        <v>0</v>
      </c>
      <c r="AG199" s="62" t="n">
        <f aca="false">ModeloDatosModificados!AG195-ModeloDatosMinisterio!AG195</f>
        <v>0</v>
      </c>
      <c r="AH199" s="62" t="n">
        <f aca="false">ModeloDatosModificados!AH195-ModeloDatosMinisterio!AH195</f>
        <v>0</v>
      </c>
      <c r="AI199" s="62" t="n">
        <f aca="false">ModeloDatosModificados!AI195-ModeloDatosMinisterio!AI195</f>
        <v>0</v>
      </c>
      <c r="AJ199" s="62" t="n">
        <f aca="false">ModeloDatosModificados!AJ195-ModeloDatosMinisterio!AJ195</f>
        <v>0</v>
      </c>
      <c r="AK199" s="62" t="n">
        <f aca="false">ModeloDatosModificados!AK195-ModeloDatosMinisterio!AK195</f>
        <v>0</v>
      </c>
      <c r="AL199" s="62" t="n">
        <f aca="false">ModeloDatosModificados!AL195-ModeloDatosMinisterio!AL195</f>
        <v>0</v>
      </c>
      <c r="AM199" s="62" t="n">
        <f aca="false">ModeloDatosModificados!AM195-ModeloDatosMinisterio!AM195</f>
        <v>0</v>
      </c>
      <c r="AO199" s="54" t="n">
        <f aca="false">ModeloDatosModificados!AO195-ModeloDatosMinisterio!AO195</f>
        <v>0</v>
      </c>
      <c r="AP199" s="53" t="n">
        <f aca="false">ModeloDatosModificados!AP195-ModeloDatosMinisterio!AP195</f>
        <v>0</v>
      </c>
      <c r="AQ199" s="54" t="n">
        <f aca="false">ModeloDatosModificados!AQ195-ModeloDatosMinisterio!AQ195</f>
        <v>0</v>
      </c>
      <c r="AR199" s="53" t="n">
        <f aca="false">ModeloDatosModificados!AR195-ModeloDatosMinisterio!AR195</f>
        <v>0</v>
      </c>
      <c r="AS199" s="54" t="n">
        <f aca="false">ModeloDatosModificados!AS195-ModeloDatosMinisterio!AS195</f>
        <v>0</v>
      </c>
      <c r="AT199" s="53" t="n">
        <f aca="false">ModeloDatosModificados!AT195-ModeloDatosMinisterio!AT195</f>
        <v>0</v>
      </c>
      <c r="AU199" s="54" t="n">
        <f aca="false">ModeloDatosModificados!AU195-ModeloDatosMinisterio!AU195</f>
        <v>0</v>
      </c>
      <c r="AV199" s="53" t="n">
        <f aca="false">ModeloDatosModificados!AV195-ModeloDatosMinisterio!AV195</f>
        <v>0</v>
      </c>
      <c r="AW199" s="54" t="n">
        <f aca="false">ModeloDatosModificados!AW195-ModeloDatosMinisterio!AW195</f>
        <v>0</v>
      </c>
      <c r="AX199" s="53" t="n">
        <f aca="false">ModeloDatosModificados!AX195-ModeloDatosMinisterio!AX195</f>
        <v>0</v>
      </c>
    </row>
    <row r="200" customFormat="false" ht="13.8" hidden="false" customHeight="false" outlineLevel="0" collapsed="false">
      <c r="A200" s="60" t="s">
        <v>32</v>
      </c>
      <c r="B200" s="53" t="n">
        <f aca="false">ModeloDatosModificados!B196-ModeloDatosMinisterio!B196</f>
        <v>0</v>
      </c>
      <c r="C200" s="53" t="n">
        <f aca="false">ModeloDatosModificados!C196-ModeloDatosMinisterio!C196</f>
        <v>0</v>
      </c>
      <c r="D200" s="53" t="n">
        <f aca="false">ModeloDatosModificados!D196-ModeloDatosMinisterio!D196</f>
        <v>0</v>
      </c>
      <c r="E200" s="53" t="n">
        <f aca="false">ModeloDatosModificados!E196-ModeloDatosMinisterio!E196</f>
        <v>0</v>
      </c>
      <c r="F200" s="53" t="n">
        <f aca="false">ModeloDatosModificados!F196-ModeloDatosMinisterio!F196</f>
        <v>0</v>
      </c>
      <c r="G200" s="53" t="n">
        <f aca="false">ModeloDatosModificados!G196-ModeloDatosMinisterio!G196</f>
        <v>0</v>
      </c>
      <c r="H200" s="53" t="n">
        <f aca="false">ModeloDatosModificados!H196-ModeloDatosMinisterio!H196</f>
        <v>0</v>
      </c>
      <c r="I200" s="54" t="n">
        <f aca="false">ModeloDatosModificados!I196-ModeloDatosMinisterio!I196</f>
        <v>0</v>
      </c>
      <c r="J200" s="53" t="n">
        <f aca="false">ModeloDatosModificados!J196-ModeloDatosMinisterio!J196</f>
        <v>0</v>
      </c>
      <c r="K200" s="54" t="n">
        <f aca="false">ModeloDatosModificados!K196-ModeloDatosMinisterio!K196</f>
        <v>0</v>
      </c>
      <c r="L200" s="53" t="n">
        <f aca="false">ModeloDatosModificados!L196-ModeloDatosMinisterio!L196</f>
        <v>0</v>
      </c>
      <c r="M200" s="54" t="n">
        <f aca="false">ModeloDatosModificados!M196-ModeloDatosMinisterio!M196</f>
        <v>0</v>
      </c>
      <c r="N200" s="53" t="n">
        <f aca="false">ModeloDatosModificados!N196-ModeloDatosMinisterio!N196</f>
        <v>0</v>
      </c>
      <c r="O200" s="53" t="n">
        <f aca="false">ModeloDatosModificados!O196-ModeloDatosMinisterio!O196</f>
        <v>0</v>
      </c>
      <c r="P200" s="53" t="n">
        <f aca="false">ModeloDatosModificados!P196-ModeloDatosMinisterio!P196</f>
        <v>0</v>
      </c>
      <c r="Q200" s="53" t="n">
        <f aca="false">ModeloDatosModificados!Q196-ModeloDatosMinisterio!Q196</f>
        <v>0</v>
      </c>
      <c r="S200" s="53" t="n">
        <f aca="false">ModeloDatosModificados!S196-ModeloDatosMinisterio!S196</f>
        <v>0</v>
      </c>
      <c r="T200" s="53" t="n">
        <f aca="false">ModeloDatosModificados!T196-ModeloDatosMinisterio!T196</f>
        <v>0</v>
      </c>
      <c r="U200" s="53" t="n">
        <f aca="false">ModeloDatosModificados!U196-ModeloDatosMinisterio!U196</f>
        <v>0</v>
      </c>
      <c r="V200" s="53" t="n">
        <f aca="false">ModeloDatosModificados!V196-ModeloDatosMinisterio!V196</f>
        <v>0</v>
      </c>
      <c r="W200" s="53" t="n">
        <f aca="false">ModeloDatosModificados!W196-ModeloDatosMinisterio!W196</f>
        <v>0</v>
      </c>
      <c r="X200" s="53" t="n">
        <f aca="false">ModeloDatosModificados!X196-ModeloDatosMinisterio!X196</f>
        <v>0</v>
      </c>
      <c r="Y200" s="53" t="n">
        <f aca="false">ModeloDatosModificados!Y196-ModeloDatosMinisterio!Y196</f>
        <v>0</v>
      </c>
      <c r="Z200" s="53" t="n">
        <f aca="false">ModeloDatosModificados!Z196-ModeloDatosMinisterio!Z196</f>
        <v>0</v>
      </c>
      <c r="AC200" s="61" t="n">
        <f aca="false">ModeloDatosModificados!AC196-ModeloDatosMinisterio!AC196</f>
        <v>0</v>
      </c>
      <c r="AD200" s="62" t="n">
        <f aca="false">ModeloDatosModificados!AD196-ModeloDatosMinisterio!AD196</f>
        <v>0</v>
      </c>
      <c r="AE200" s="63" t="n">
        <f aca="false">ModeloDatosModificados!AE196-ModeloDatosMinisterio!AE196</f>
        <v>0</v>
      </c>
      <c r="AF200" s="62" t="n">
        <f aca="false">ModeloDatosModificados!AF196-ModeloDatosMinisterio!AF196</f>
        <v>0</v>
      </c>
      <c r="AG200" s="62" t="n">
        <f aca="false">ModeloDatosModificados!AG196-ModeloDatosMinisterio!AG196</f>
        <v>0</v>
      </c>
      <c r="AH200" s="62" t="n">
        <f aca="false">ModeloDatosModificados!AH196-ModeloDatosMinisterio!AH196</f>
        <v>0</v>
      </c>
      <c r="AI200" s="62" t="n">
        <f aca="false">ModeloDatosModificados!AI196-ModeloDatosMinisterio!AI196</f>
        <v>0</v>
      </c>
      <c r="AJ200" s="62" t="n">
        <f aca="false">ModeloDatosModificados!AJ196-ModeloDatosMinisterio!AJ196</f>
        <v>0</v>
      </c>
      <c r="AK200" s="62" t="n">
        <f aca="false">ModeloDatosModificados!AK196-ModeloDatosMinisterio!AK196</f>
        <v>0</v>
      </c>
      <c r="AL200" s="62" t="n">
        <f aca="false">ModeloDatosModificados!AL196-ModeloDatosMinisterio!AL196</f>
        <v>0</v>
      </c>
      <c r="AM200" s="62" t="n">
        <f aca="false">ModeloDatosModificados!AM196-ModeloDatosMinisterio!AM196</f>
        <v>0</v>
      </c>
      <c r="AO200" s="54" t="n">
        <f aca="false">ModeloDatosModificados!AO196-ModeloDatosMinisterio!AO196</f>
        <v>0</v>
      </c>
      <c r="AP200" s="53" t="n">
        <f aca="false">ModeloDatosModificados!AP196-ModeloDatosMinisterio!AP196</f>
        <v>0</v>
      </c>
      <c r="AQ200" s="54" t="n">
        <f aca="false">ModeloDatosModificados!AQ196-ModeloDatosMinisterio!AQ196</f>
        <v>0</v>
      </c>
      <c r="AR200" s="53" t="n">
        <f aca="false">ModeloDatosModificados!AR196-ModeloDatosMinisterio!AR196</f>
        <v>0</v>
      </c>
      <c r="AS200" s="54" t="n">
        <f aca="false">ModeloDatosModificados!AS196-ModeloDatosMinisterio!AS196</f>
        <v>0</v>
      </c>
      <c r="AT200" s="53" t="n">
        <f aca="false">ModeloDatosModificados!AT196-ModeloDatosMinisterio!AT196</f>
        <v>0</v>
      </c>
      <c r="AU200" s="54" t="n">
        <f aca="false">ModeloDatosModificados!AU196-ModeloDatosMinisterio!AU196</f>
        <v>0</v>
      </c>
      <c r="AV200" s="53" t="n">
        <f aca="false">ModeloDatosModificados!AV196-ModeloDatosMinisterio!AV196</f>
        <v>0</v>
      </c>
      <c r="AW200" s="54" t="n">
        <f aca="false">ModeloDatosModificados!AW196-ModeloDatosMinisterio!AW196</f>
        <v>0</v>
      </c>
      <c r="AX200" s="53" t="n">
        <f aca="false">ModeloDatosModificados!AX196-ModeloDatosMinisterio!AX196</f>
        <v>0</v>
      </c>
    </row>
    <row r="201" customFormat="false" ht="13.8" hidden="false" customHeight="false" outlineLevel="0" collapsed="false">
      <c r="A201" s="60" t="s">
        <v>33</v>
      </c>
      <c r="B201" s="53" t="n">
        <f aca="false">ModeloDatosModificados!B197-ModeloDatosMinisterio!B197</f>
        <v>0</v>
      </c>
      <c r="C201" s="53" t="n">
        <f aca="false">ModeloDatosModificados!C197-ModeloDatosMinisterio!C197</f>
        <v>0</v>
      </c>
      <c r="D201" s="53" t="n">
        <f aca="false">ModeloDatosModificados!D197-ModeloDatosMinisterio!D197</f>
        <v>0</v>
      </c>
      <c r="E201" s="53" t="n">
        <f aca="false">ModeloDatosModificados!E197-ModeloDatosMinisterio!E197</f>
        <v>0</v>
      </c>
      <c r="F201" s="53" t="n">
        <f aca="false">ModeloDatosModificados!F197-ModeloDatosMinisterio!F197</f>
        <v>0</v>
      </c>
      <c r="G201" s="53" t="n">
        <f aca="false">ModeloDatosModificados!G197-ModeloDatosMinisterio!G197</f>
        <v>0</v>
      </c>
      <c r="H201" s="53" t="n">
        <f aca="false">ModeloDatosModificados!H197-ModeloDatosMinisterio!H197</f>
        <v>0</v>
      </c>
      <c r="I201" s="54" t="n">
        <f aca="false">ModeloDatosModificados!I197-ModeloDatosMinisterio!I197</f>
        <v>0</v>
      </c>
      <c r="J201" s="53" t="n">
        <f aca="false">ModeloDatosModificados!J197-ModeloDatosMinisterio!J197</f>
        <v>0</v>
      </c>
      <c r="K201" s="54" t="n">
        <f aca="false">ModeloDatosModificados!K197-ModeloDatosMinisterio!K197</f>
        <v>0</v>
      </c>
      <c r="L201" s="53" t="n">
        <f aca="false">ModeloDatosModificados!L197-ModeloDatosMinisterio!L197</f>
        <v>0</v>
      </c>
      <c r="M201" s="54" t="n">
        <f aca="false">ModeloDatosModificados!M197-ModeloDatosMinisterio!M197</f>
        <v>0</v>
      </c>
      <c r="N201" s="53" t="n">
        <f aca="false">ModeloDatosModificados!N197-ModeloDatosMinisterio!N197</f>
        <v>0</v>
      </c>
      <c r="O201" s="53" t="n">
        <f aca="false">ModeloDatosModificados!O197-ModeloDatosMinisterio!O197</f>
        <v>0</v>
      </c>
      <c r="P201" s="53" t="n">
        <f aca="false">ModeloDatosModificados!P197-ModeloDatosMinisterio!P197</f>
        <v>0</v>
      </c>
      <c r="Q201" s="53" t="n">
        <f aca="false">ModeloDatosModificados!Q197-ModeloDatosMinisterio!Q197</f>
        <v>0</v>
      </c>
      <c r="S201" s="53" t="n">
        <f aca="false">ModeloDatosModificados!S197-ModeloDatosMinisterio!S197</f>
        <v>0</v>
      </c>
      <c r="T201" s="53" t="n">
        <f aca="false">ModeloDatosModificados!T197-ModeloDatosMinisterio!T197</f>
        <v>0</v>
      </c>
      <c r="U201" s="53" t="n">
        <f aca="false">ModeloDatosModificados!U197-ModeloDatosMinisterio!U197</f>
        <v>0</v>
      </c>
      <c r="V201" s="53" t="n">
        <f aca="false">ModeloDatosModificados!V197-ModeloDatosMinisterio!V197</f>
        <v>0</v>
      </c>
      <c r="W201" s="53" t="n">
        <f aca="false">ModeloDatosModificados!W197-ModeloDatosMinisterio!W197</f>
        <v>0</v>
      </c>
      <c r="X201" s="53" t="n">
        <f aca="false">ModeloDatosModificados!X197-ModeloDatosMinisterio!X197</f>
        <v>0</v>
      </c>
      <c r="Y201" s="53" t="n">
        <f aca="false">ModeloDatosModificados!Y197-ModeloDatosMinisterio!Y197</f>
        <v>0</v>
      </c>
      <c r="Z201" s="53" t="n">
        <f aca="false">ModeloDatosModificados!Z197-ModeloDatosMinisterio!Z197</f>
        <v>0</v>
      </c>
      <c r="AC201" s="61" t="n">
        <f aca="false">ModeloDatosModificados!AC197-ModeloDatosMinisterio!AC197</f>
        <v>0</v>
      </c>
      <c r="AD201" s="62" t="n">
        <f aca="false">ModeloDatosModificados!AD197-ModeloDatosMinisterio!AD197</f>
        <v>0</v>
      </c>
      <c r="AE201" s="63" t="n">
        <f aca="false">ModeloDatosModificados!AE197-ModeloDatosMinisterio!AE197</f>
        <v>0</v>
      </c>
      <c r="AF201" s="62" t="n">
        <f aca="false">ModeloDatosModificados!AF197-ModeloDatosMinisterio!AF197</f>
        <v>0</v>
      </c>
      <c r="AG201" s="62" t="n">
        <f aca="false">ModeloDatosModificados!AG197-ModeloDatosMinisterio!AG197</f>
        <v>0</v>
      </c>
      <c r="AH201" s="62" t="n">
        <f aca="false">ModeloDatosModificados!AH197-ModeloDatosMinisterio!AH197</f>
        <v>0</v>
      </c>
      <c r="AI201" s="62" t="n">
        <f aca="false">ModeloDatosModificados!AI197-ModeloDatosMinisterio!AI197</f>
        <v>0</v>
      </c>
      <c r="AJ201" s="62" t="n">
        <f aca="false">ModeloDatosModificados!AJ197-ModeloDatosMinisterio!AJ197</f>
        <v>0</v>
      </c>
      <c r="AK201" s="62" t="n">
        <f aca="false">ModeloDatosModificados!AK197-ModeloDatosMinisterio!AK197</f>
        <v>0</v>
      </c>
      <c r="AL201" s="62" t="n">
        <f aca="false">ModeloDatosModificados!AL197-ModeloDatosMinisterio!AL197</f>
        <v>0</v>
      </c>
      <c r="AM201" s="62" t="n">
        <f aca="false">ModeloDatosModificados!AM197-ModeloDatosMinisterio!AM197</f>
        <v>0</v>
      </c>
      <c r="AO201" s="54" t="n">
        <f aca="false">ModeloDatosModificados!AO197-ModeloDatosMinisterio!AO197</f>
        <v>0</v>
      </c>
      <c r="AP201" s="53" t="n">
        <f aca="false">ModeloDatosModificados!AP197-ModeloDatosMinisterio!AP197</f>
        <v>0</v>
      </c>
      <c r="AQ201" s="54" t="n">
        <f aca="false">ModeloDatosModificados!AQ197-ModeloDatosMinisterio!AQ197</f>
        <v>0</v>
      </c>
      <c r="AR201" s="53" t="n">
        <f aca="false">ModeloDatosModificados!AR197-ModeloDatosMinisterio!AR197</f>
        <v>0</v>
      </c>
      <c r="AS201" s="54" t="n">
        <f aca="false">ModeloDatosModificados!AS197-ModeloDatosMinisterio!AS197</f>
        <v>0</v>
      </c>
      <c r="AT201" s="53" t="n">
        <f aca="false">ModeloDatosModificados!AT197-ModeloDatosMinisterio!AT197</f>
        <v>0</v>
      </c>
      <c r="AU201" s="54" t="n">
        <f aca="false">ModeloDatosModificados!AU197-ModeloDatosMinisterio!AU197</f>
        <v>0</v>
      </c>
      <c r="AV201" s="53" t="n">
        <f aca="false">ModeloDatosModificados!AV197-ModeloDatosMinisterio!AV197</f>
        <v>0</v>
      </c>
      <c r="AW201" s="54" t="n">
        <f aca="false">ModeloDatosModificados!AW197-ModeloDatosMinisterio!AW197</f>
        <v>0</v>
      </c>
      <c r="AX201" s="53" t="n">
        <f aca="false">ModeloDatosModificados!AX197-ModeloDatosMinisterio!AX197</f>
        <v>0</v>
      </c>
    </row>
    <row r="202" customFormat="false" ht="13.8" hidden="false" customHeight="false" outlineLevel="0" collapsed="false">
      <c r="A202" s="60" t="s">
        <v>34</v>
      </c>
      <c r="B202" s="53" t="n">
        <f aca="false">ModeloDatosModificados!B198-ModeloDatosMinisterio!B198</f>
        <v>0</v>
      </c>
      <c r="C202" s="53" t="n">
        <f aca="false">ModeloDatosModificados!C198-ModeloDatosMinisterio!C198</f>
        <v>0</v>
      </c>
      <c r="D202" s="53" t="n">
        <f aca="false">ModeloDatosModificados!D198-ModeloDatosMinisterio!D198</f>
        <v>0</v>
      </c>
      <c r="E202" s="53" t="n">
        <f aca="false">ModeloDatosModificados!E198-ModeloDatosMinisterio!E198</f>
        <v>0</v>
      </c>
      <c r="F202" s="53" t="n">
        <f aca="false">ModeloDatosModificados!F198-ModeloDatosMinisterio!F198</f>
        <v>0</v>
      </c>
      <c r="G202" s="53" t="n">
        <f aca="false">ModeloDatosModificados!G198-ModeloDatosMinisterio!G198</f>
        <v>0</v>
      </c>
      <c r="H202" s="53" t="n">
        <f aca="false">ModeloDatosModificados!H198-ModeloDatosMinisterio!H198</f>
        <v>0</v>
      </c>
      <c r="I202" s="54" t="n">
        <f aca="false">ModeloDatosModificados!I198-ModeloDatosMinisterio!I198</f>
        <v>0</v>
      </c>
      <c r="J202" s="53" t="n">
        <f aca="false">ModeloDatosModificados!J198-ModeloDatosMinisterio!J198</f>
        <v>0</v>
      </c>
      <c r="K202" s="54" t="n">
        <f aca="false">ModeloDatosModificados!K198-ModeloDatosMinisterio!K198</f>
        <v>0</v>
      </c>
      <c r="L202" s="53" t="n">
        <f aca="false">ModeloDatosModificados!L198-ModeloDatosMinisterio!L198</f>
        <v>0</v>
      </c>
      <c r="M202" s="54" t="n">
        <f aca="false">ModeloDatosModificados!M198-ModeloDatosMinisterio!M198</f>
        <v>0</v>
      </c>
      <c r="N202" s="53" t="n">
        <f aca="false">ModeloDatosModificados!N198-ModeloDatosMinisterio!N198</f>
        <v>0</v>
      </c>
      <c r="O202" s="53" t="n">
        <f aca="false">ModeloDatosModificados!O198-ModeloDatosMinisterio!O198</f>
        <v>0</v>
      </c>
      <c r="P202" s="53" t="n">
        <f aca="false">ModeloDatosModificados!P198-ModeloDatosMinisterio!P198</f>
        <v>0</v>
      </c>
      <c r="Q202" s="53" t="n">
        <f aca="false">ModeloDatosModificados!Q198-ModeloDatosMinisterio!Q198</f>
        <v>0</v>
      </c>
      <c r="S202" s="53" t="n">
        <f aca="false">ModeloDatosModificados!S198-ModeloDatosMinisterio!S198</f>
        <v>0</v>
      </c>
      <c r="T202" s="53" t="n">
        <f aca="false">ModeloDatosModificados!T198-ModeloDatosMinisterio!T198</f>
        <v>0</v>
      </c>
      <c r="U202" s="53" t="n">
        <f aca="false">ModeloDatosModificados!U198-ModeloDatosMinisterio!U198</f>
        <v>0</v>
      </c>
      <c r="V202" s="53" t="n">
        <f aca="false">ModeloDatosModificados!V198-ModeloDatosMinisterio!V198</f>
        <v>0</v>
      </c>
      <c r="W202" s="53" t="n">
        <f aca="false">ModeloDatosModificados!W198-ModeloDatosMinisterio!W198</f>
        <v>0</v>
      </c>
      <c r="X202" s="53" t="n">
        <f aca="false">ModeloDatosModificados!X198-ModeloDatosMinisterio!X198</f>
        <v>0</v>
      </c>
      <c r="Y202" s="53" t="n">
        <f aca="false">ModeloDatosModificados!Y198-ModeloDatosMinisterio!Y198</f>
        <v>0</v>
      </c>
      <c r="Z202" s="53" t="n">
        <f aca="false">ModeloDatosModificados!Z198-ModeloDatosMinisterio!Z198</f>
        <v>0</v>
      </c>
      <c r="AC202" s="61" t="n">
        <f aca="false">ModeloDatosModificados!AC198-ModeloDatosMinisterio!AC198</f>
        <v>0</v>
      </c>
      <c r="AD202" s="62" t="n">
        <f aca="false">ModeloDatosModificados!AD198-ModeloDatosMinisterio!AD198</f>
        <v>0</v>
      </c>
      <c r="AE202" s="63" t="n">
        <f aca="false">ModeloDatosModificados!AE198-ModeloDatosMinisterio!AE198</f>
        <v>0</v>
      </c>
      <c r="AF202" s="62" t="n">
        <f aca="false">ModeloDatosModificados!AF198-ModeloDatosMinisterio!AF198</f>
        <v>0</v>
      </c>
      <c r="AG202" s="62" t="n">
        <f aca="false">ModeloDatosModificados!AG198-ModeloDatosMinisterio!AG198</f>
        <v>0</v>
      </c>
      <c r="AH202" s="62" t="n">
        <f aca="false">ModeloDatosModificados!AH198-ModeloDatosMinisterio!AH198</f>
        <v>0</v>
      </c>
      <c r="AI202" s="62" t="n">
        <f aca="false">ModeloDatosModificados!AI198-ModeloDatosMinisterio!AI198</f>
        <v>0</v>
      </c>
      <c r="AJ202" s="62" t="n">
        <f aca="false">ModeloDatosModificados!AJ198-ModeloDatosMinisterio!AJ198</f>
        <v>0</v>
      </c>
      <c r="AK202" s="62" t="n">
        <f aca="false">ModeloDatosModificados!AK198-ModeloDatosMinisterio!AK198</f>
        <v>0</v>
      </c>
      <c r="AL202" s="62" t="n">
        <f aca="false">ModeloDatosModificados!AL198-ModeloDatosMinisterio!AL198</f>
        <v>0</v>
      </c>
      <c r="AM202" s="62" t="n">
        <f aca="false">ModeloDatosModificados!AM198-ModeloDatosMinisterio!AM198</f>
        <v>0</v>
      </c>
      <c r="AO202" s="54" t="n">
        <f aca="false">ModeloDatosModificados!AO198-ModeloDatosMinisterio!AO198</f>
        <v>0</v>
      </c>
      <c r="AP202" s="53" t="n">
        <f aca="false">ModeloDatosModificados!AP198-ModeloDatosMinisterio!AP198</f>
        <v>0</v>
      </c>
      <c r="AQ202" s="54" t="n">
        <f aca="false">ModeloDatosModificados!AQ198-ModeloDatosMinisterio!AQ198</f>
        <v>0</v>
      </c>
      <c r="AR202" s="53" t="n">
        <f aca="false">ModeloDatosModificados!AR198-ModeloDatosMinisterio!AR198</f>
        <v>0</v>
      </c>
      <c r="AS202" s="54" t="n">
        <f aca="false">ModeloDatosModificados!AS198-ModeloDatosMinisterio!AS198</f>
        <v>0</v>
      </c>
      <c r="AT202" s="53" t="n">
        <f aca="false">ModeloDatosModificados!AT198-ModeloDatosMinisterio!AT198</f>
        <v>0</v>
      </c>
      <c r="AU202" s="54" t="n">
        <f aca="false">ModeloDatosModificados!AU198-ModeloDatosMinisterio!AU198</f>
        <v>0</v>
      </c>
      <c r="AV202" s="53" t="n">
        <f aca="false">ModeloDatosModificados!AV198-ModeloDatosMinisterio!AV198</f>
        <v>0</v>
      </c>
      <c r="AW202" s="54" t="n">
        <f aca="false">ModeloDatosModificados!AW198-ModeloDatosMinisterio!AW198</f>
        <v>0</v>
      </c>
      <c r="AX202" s="53" t="n">
        <f aca="false">ModeloDatosModificados!AX198-ModeloDatosMinisterio!AX198</f>
        <v>0</v>
      </c>
    </row>
    <row r="203" customFormat="false" ht="13.8" hidden="false" customHeight="false" outlineLevel="0" collapsed="false">
      <c r="A203" s="60" t="s">
        <v>35</v>
      </c>
      <c r="B203" s="53" t="n">
        <f aca="false">ModeloDatosModificados!B199-ModeloDatosMinisterio!B199</f>
        <v>0</v>
      </c>
      <c r="C203" s="53" t="n">
        <f aca="false">ModeloDatosModificados!C199-ModeloDatosMinisterio!C199</f>
        <v>0</v>
      </c>
      <c r="D203" s="53" t="n">
        <f aca="false">ModeloDatosModificados!D199-ModeloDatosMinisterio!D199</f>
        <v>0</v>
      </c>
      <c r="E203" s="53" t="n">
        <f aca="false">ModeloDatosModificados!E199-ModeloDatosMinisterio!E199</f>
        <v>0</v>
      </c>
      <c r="F203" s="53" t="n">
        <f aca="false">ModeloDatosModificados!F199-ModeloDatosMinisterio!F199</f>
        <v>0</v>
      </c>
      <c r="G203" s="53" t="n">
        <f aca="false">ModeloDatosModificados!G199-ModeloDatosMinisterio!G199</f>
        <v>0</v>
      </c>
      <c r="H203" s="53" t="n">
        <f aca="false">ModeloDatosModificados!H199-ModeloDatosMinisterio!H199</f>
        <v>0</v>
      </c>
      <c r="I203" s="54" t="n">
        <f aca="false">ModeloDatosModificados!I199-ModeloDatosMinisterio!I199</f>
        <v>0</v>
      </c>
      <c r="J203" s="53" t="n">
        <f aca="false">ModeloDatosModificados!J199-ModeloDatosMinisterio!J199</f>
        <v>0</v>
      </c>
      <c r="K203" s="54" t="n">
        <f aca="false">ModeloDatosModificados!K199-ModeloDatosMinisterio!K199</f>
        <v>0</v>
      </c>
      <c r="L203" s="53" t="n">
        <f aca="false">ModeloDatosModificados!L199-ModeloDatosMinisterio!L199</f>
        <v>0</v>
      </c>
      <c r="M203" s="54" t="n">
        <f aca="false">ModeloDatosModificados!M199-ModeloDatosMinisterio!M199</f>
        <v>0</v>
      </c>
      <c r="N203" s="53" t="n">
        <f aca="false">ModeloDatosModificados!N199-ModeloDatosMinisterio!N199</f>
        <v>0</v>
      </c>
      <c r="O203" s="53" t="n">
        <f aca="false">ModeloDatosModificados!O199-ModeloDatosMinisterio!O199</f>
        <v>0</v>
      </c>
      <c r="P203" s="53" t="n">
        <f aca="false">ModeloDatosModificados!P199-ModeloDatosMinisterio!P199</f>
        <v>0</v>
      </c>
      <c r="Q203" s="53" t="n">
        <f aca="false">ModeloDatosModificados!Q199-ModeloDatosMinisterio!Q199</f>
        <v>0</v>
      </c>
      <c r="S203" s="53" t="n">
        <f aca="false">ModeloDatosModificados!S199-ModeloDatosMinisterio!S199</f>
        <v>0</v>
      </c>
      <c r="T203" s="53" t="n">
        <f aca="false">ModeloDatosModificados!T199-ModeloDatosMinisterio!T199</f>
        <v>0</v>
      </c>
      <c r="U203" s="53" t="n">
        <f aca="false">ModeloDatosModificados!U199-ModeloDatosMinisterio!U199</f>
        <v>0</v>
      </c>
      <c r="V203" s="53" t="n">
        <f aca="false">ModeloDatosModificados!V199-ModeloDatosMinisterio!V199</f>
        <v>0</v>
      </c>
      <c r="W203" s="53" t="n">
        <f aca="false">ModeloDatosModificados!W199-ModeloDatosMinisterio!W199</f>
        <v>0</v>
      </c>
      <c r="X203" s="53" t="n">
        <f aca="false">ModeloDatosModificados!X199-ModeloDatosMinisterio!X199</f>
        <v>0</v>
      </c>
      <c r="Y203" s="53" t="n">
        <f aca="false">ModeloDatosModificados!Y199-ModeloDatosMinisterio!Y199</f>
        <v>0</v>
      </c>
      <c r="Z203" s="53" t="n">
        <f aca="false">ModeloDatosModificados!Z199-ModeloDatosMinisterio!Z199</f>
        <v>0</v>
      </c>
      <c r="AC203" s="61" t="n">
        <f aca="false">ModeloDatosModificados!AC199-ModeloDatosMinisterio!AC199</f>
        <v>0</v>
      </c>
      <c r="AD203" s="62" t="n">
        <f aca="false">ModeloDatosModificados!AD199-ModeloDatosMinisterio!AD199</f>
        <v>0</v>
      </c>
      <c r="AE203" s="63" t="n">
        <f aca="false">ModeloDatosModificados!AE199-ModeloDatosMinisterio!AE199</f>
        <v>0</v>
      </c>
      <c r="AF203" s="62" t="n">
        <f aca="false">ModeloDatosModificados!AF199-ModeloDatosMinisterio!AF199</f>
        <v>0</v>
      </c>
      <c r="AG203" s="62" t="n">
        <f aca="false">ModeloDatosModificados!AG199-ModeloDatosMinisterio!AG199</f>
        <v>0</v>
      </c>
      <c r="AH203" s="62" t="n">
        <f aca="false">ModeloDatosModificados!AH199-ModeloDatosMinisterio!AH199</f>
        <v>0</v>
      </c>
      <c r="AI203" s="62" t="n">
        <f aca="false">ModeloDatosModificados!AI199-ModeloDatosMinisterio!AI199</f>
        <v>0</v>
      </c>
      <c r="AJ203" s="62" t="n">
        <f aca="false">ModeloDatosModificados!AJ199-ModeloDatosMinisterio!AJ199</f>
        <v>0</v>
      </c>
      <c r="AK203" s="62" t="n">
        <f aca="false">ModeloDatosModificados!AK199-ModeloDatosMinisterio!AK199</f>
        <v>0</v>
      </c>
      <c r="AL203" s="62" t="n">
        <f aca="false">ModeloDatosModificados!AL199-ModeloDatosMinisterio!AL199</f>
        <v>0</v>
      </c>
      <c r="AM203" s="62" t="n">
        <f aca="false">ModeloDatosModificados!AM199-ModeloDatosMinisterio!AM199</f>
        <v>0</v>
      </c>
      <c r="AO203" s="54" t="n">
        <f aca="false">ModeloDatosModificados!AO199-ModeloDatosMinisterio!AO199</f>
        <v>0</v>
      </c>
      <c r="AP203" s="53" t="n">
        <f aca="false">ModeloDatosModificados!AP199-ModeloDatosMinisterio!AP199</f>
        <v>0</v>
      </c>
      <c r="AQ203" s="54" t="n">
        <f aca="false">ModeloDatosModificados!AQ199-ModeloDatosMinisterio!AQ199</f>
        <v>0</v>
      </c>
      <c r="AR203" s="53" t="n">
        <f aca="false">ModeloDatosModificados!AR199-ModeloDatosMinisterio!AR199</f>
        <v>0</v>
      </c>
      <c r="AS203" s="54" t="n">
        <f aca="false">ModeloDatosModificados!AS199-ModeloDatosMinisterio!AS199</f>
        <v>0</v>
      </c>
      <c r="AT203" s="53" t="n">
        <f aca="false">ModeloDatosModificados!AT199-ModeloDatosMinisterio!AT199</f>
        <v>0</v>
      </c>
      <c r="AU203" s="54" t="n">
        <f aca="false">ModeloDatosModificados!AU199-ModeloDatosMinisterio!AU199</f>
        <v>0</v>
      </c>
      <c r="AV203" s="53" t="n">
        <f aca="false">ModeloDatosModificados!AV199-ModeloDatosMinisterio!AV199</f>
        <v>0</v>
      </c>
      <c r="AW203" s="54" t="n">
        <f aca="false">ModeloDatosModificados!AW199-ModeloDatosMinisterio!AW199</f>
        <v>0</v>
      </c>
      <c r="AX203" s="53" t="n">
        <f aca="false">ModeloDatosModificados!AX199-ModeloDatosMinisterio!AX199</f>
        <v>0</v>
      </c>
    </row>
    <row r="204" customFormat="false" ht="13.8" hidden="false" customHeight="false" outlineLevel="0" collapsed="false">
      <c r="A204" s="60" t="s">
        <v>36</v>
      </c>
      <c r="B204" s="53" t="n">
        <f aca="false">ModeloDatosModificados!B200-ModeloDatosMinisterio!B200</f>
        <v>0</v>
      </c>
      <c r="C204" s="53" t="n">
        <f aca="false">ModeloDatosModificados!C200-ModeloDatosMinisterio!C200</f>
        <v>0</v>
      </c>
      <c r="D204" s="53" t="n">
        <f aca="false">ModeloDatosModificados!D200-ModeloDatosMinisterio!D200</f>
        <v>0</v>
      </c>
      <c r="E204" s="53" t="n">
        <f aca="false">ModeloDatosModificados!E200-ModeloDatosMinisterio!E200</f>
        <v>0</v>
      </c>
      <c r="F204" s="53" t="n">
        <f aca="false">ModeloDatosModificados!F200-ModeloDatosMinisterio!F200</f>
        <v>0</v>
      </c>
      <c r="G204" s="53" t="n">
        <f aca="false">ModeloDatosModificados!G200-ModeloDatosMinisterio!G200</f>
        <v>0</v>
      </c>
      <c r="H204" s="53" t="n">
        <f aca="false">ModeloDatosModificados!H200-ModeloDatosMinisterio!H200</f>
        <v>0</v>
      </c>
      <c r="I204" s="54" t="n">
        <f aca="false">ModeloDatosModificados!I200-ModeloDatosMinisterio!I200</f>
        <v>0</v>
      </c>
      <c r="J204" s="53" t="n">
        <f aca="false">ModeloDatosModificados!J200-ModeloDatosMinisterio!J200</f>
        <v>0</v>
      </c>
      <c r="K204" s="54" t="n">
        <f aca="false">ModeloDatosModificados!K200-ModeloDatosMinisterio!K200</f>
        <v>0</v>
      </c>
      <c r="L204" s="53" t="n">
        <f aca="false">ModeloDatosModificados!L200-ModeloDatosMinisterio!L200</f>
        <v>0</v>
      </c>
      <c r="M204" s="54" t="n">
        <f aca="false">ModeloDatosModificados!M200-ModeloDatosMinisterio!M200</f>
        <v>0</v>
      </c>
      <c r="N204" s="53" t="n">
        <f aca="false">ModeloDatosModificados!N200-ModeloDatosMinisterio!N200</f>
        <v>0</v>
      </c>
      <c r="O204" s="53" t="n">
        <f aca="false">ModeloDatosModificados!O200-ModeloDatosMinisterio!O200</f>
        <v>0</v>
      </c>
      <c r="P204" s="53" t="n">
        <f aca="false">ModeloDatosModificados!P200-ModeloDatosMinisterio!P200</f>
        <v>0</v>
      </c>
      <c r="Q204" s="53" t="n">
        <f aca="false">ModeloDatosModificados!Q200-ModeloDatosMinisterio!Q200</f>
        <v>0</v>
      </c>
      <c r="S204" s="53" t="n">
        <f aca="false">ModeloDatosModificados!S200-ModeloDatosMinisterio!S200</f>
        <v>0</v>
      </c>
      <c r="T204" s="53" t="n">
        <f aca="false">ModeloDatosModificados!T200-ModeloDatosMinisterio!T200</f>
        <v>0</v>
      </c>
      <c r="U204" s="53" t="n">
        <f aca="false">ModeloDatosModificados!U200-ModeloDatosMinisterio!U200</f>
        <v>0</v>
      </c>
      <c r="V204" s="53" t="n">
        <f aca="false">ModeloDatosModificados!V200-ModeloDatosMinisterio!V200</f>
        <v>0</v>
      </c>
      <c r="W204" s="53" t="n">
        <f aca="false">ModeloDatosModificados!W200-ModeloDatosMinisterio!W200</f>
        <v>0</v>
      </c>
      <c r="X204" s="53" t="n">
        <f aca="false">ModeloDatosModificados!X200-ModeloDatosMinisterio!X200</f>
        <v>0</v>
      </c>
      <c r="Y204" s="53" t="n">
        <f aca="false">ModeloDatosModificados!Y200-ModeloDatosMinisterio!Y200</f>
        <v>0</v>
      </c>
      <c r="Z204" s="53" t="n">
        <f aca="false">ModeloDatosModificados!Z200-ModeloDatosMinisterio!Z200</f>
        <v>0</v>
      </c>
      <c r="AC204" s="61" t="n">
        <f aca="false">ModeloDatosModificados!AC200-ModeloDatosMinisterio!AC200</f>
        <v>0</v>
      </c>
      <c r="AD204" s="62" t="n">
        <f aca="false">ModeloDatosModificados!AD200-ModeloDatosMinisterio!AD200</f>
        <v>0</v>
      </c>
      <c r="AE204" s="63" t="n">
        <f aca="false">ModeloDatosModificados!AE200-ModeloDatosMinisterio!AE200</f>
        <v>0</v>
      </c>
      <c r="AF204" s="62" t="n">
        <f aca="false">ModeloDatosModificados!AF200-ModeloDatosMinisterio!AF200</f>
        <v>0</v>
      </c>
      <c r="AG204" s="62" t="n">
        <f aca="false">ModeloDatosModificados!AG200-ModeloDatosMinisterio!AG200</f>
        <v>0</v>
      </c>
      <c r="AH204" s="62" t="n">
        <f aca="false">ModeloDatosModificados!AH200-ModeloDatosMinisterio!AH200</f>
        <v>0</v>
      </c>
      <c r="AI204" s="62" t="n">
        <f aca="false">ModeloDatosModificados!AI200-ModeloDatosMinisterio!AI200</f>
        <v>0</v>
      </c>
      <c r="AJ204" s="62" t="n">
        <f aca="false">ModeloDatosModificados!AJ200-ModeloDatosMinisterio!AJ200</f>
        <v>0</v>
      </c>
      <c r="AK204" s="62" t="n">
        <f aca="false">ModeloDatosModificados!AK200-ModeloDatosMinisterio!AK200</f>
        <v>0</v>
      </c>
      <c r="AL204" s="62" t="n">
        <f aca="false">ModeloDatosModificados!AL200-ModeloDatosMinisterio!AL200</f>
        <v>0</v>
      </c>
      <c r="AM204" s="62" t="n">
        <f aca="false">ModeloDatosModificados!AM200-ModeloDatosMinisterio!AM200</f>
        <v>0</v>
      </c>
      <c r="AO204" s="54" t="n">
        <f aca="false">ModeloDatosModificados!AO200-ModeloDatosMinisterio!AO200</f>
        <v>0</v>
      </c>
      <c r="AP204" s="53" t="n">
        <f aca="false">ModeloDatosModificados!AP200-ModeloDatosMinisterio!AP200</f>
        <v>0</v>
      </c>
      <c r="AQ204" s="54" t="n">
        <f aca="false">ModeloDatosModificados!AQ200-ModeloDatosMinisterio!AQ200</f>
        <v>0</v>
      </c>
      <c r="AR204" s="53" t="n">
        <f aca="false">ModeloDatosModificados!AR200-ModeloDatosMinisterio!AR200</f>
        <v>0</v>
      </c>
      <c r="AS204" s="54" t="n">
        <f aca="false">ModeloDatosModificados!AS200-ModeloDatosMinisterio!AS200</f>
        <v>0</v>
      </c>
      <c r="AT204" s="53" t="n">
        <f aca="false">ModeloDatosModificados!AT200-ModeloDatosMinisterio!AT200</f>
        <v>0</v>
      </c>
      <c r="AU204" s="54" t="n">
        <f aca="false">ModeloDatosModificados!AU200-ModeloDatosMinisterio!AU200</f>
        <v>0</v>
      </c>
      <c r="AV204" s="53" t="n">
        <f aca="false">ModeloDatosModificados!AV200-ModeloDatosMinisterio!AV200</f>
        <v>0</v>
      </c>
      <c r="AW204" s="54" t="n">
        <f aca="false">ModeloDatosModificados!AW200-ModeloDatosMinisterio!AW200</f>
        <v>0</v>
      </c>
      <c r="AX204" s="53" t="n">
        <f aca="false">ModeloDatosModificados!AX200-ModeloDatosMinisterio!AX200</f>
        <v>0</v>
      </c>
    </row>
    <row r="205" customFormat="false" ht="13.8" hidden="false" customHeight="false" outlineLevel="0" collapsed="false">
      <c r="A205" s="60" t="s">
        <v>37</v>
      </c>
      <c r="B205" s="53" t="n">
        <f aca="false">ModeloDatosModificados!B201-ModeloDatosMinisterio!B201</f>
        <v>0</v>
      </c>
      <c r="C205" s="53" t="n">
        <f aca="false">ModeloDatosModificados!C201-ModeloDatosMinisterio!C201</f>
        <v>0</v>
      </c>
      <c r="D205" s="53" t="n">
        <f aca="false">ModeloDatosModificados!D201-ModeloDatosMinisterio!D201</f>
        <v>0</v>
      </c>
      <c r="E205" s="53" t="n">
        <f aca="false">ModeloDatosModificados!E201-ModeloDatosMinisterio!E201</f>
        <v>0</v>
      </c>
      <c r="F205" s="53" t="n">
        <f aca="false">ModeloDatosModificados!F201-ModeloDatosMinisterio!F201</f>
        <v>0</v>
      </c>
      <c r="G205" s="53" t="n">
        <f aca="false">ModeloDatosModificados!G201-ModeloDatosMinisterio!G201</f>
        <v>0</v>
      </c>
      <c r="H205" s="53" t="n">
        <f aca="false">ModeloDatosModificados!H201-ModeloDatosMinisterio!H201</f>
        <v>0</v>
      </c>
      <c r="I205" s="54" t="n">
        <f aca="false">ModeloDatosModificados!I201-ModeloDatosMinisterio!I201</f>
        <v>0</v>
      </c>
      <c r="J205" s="53" t="n">
        <f aca="false">ModeloDatosModificados!J201-ModeloDatosMinisterio!J201</f>
        <v>0</v>
      </c>
      <c r="K205" s="54" t="n">
        <f aca="false">ModeloDatosModificados!K201-ModeloDatosMinisterio!K201</f>
        <v>0</v>
      </c>
      <c r="L205" s="53" t="n">
        <f aca="false">ModeloDatosModificados!L201-ModeloDatosMinisterio!L201</f>
        <v>0</v>
      </c>
      <c r="M205" s="54" t="n">
        <f aca="false">ModeloDatosModificados!M201-ModeloDatosMinisterio!M201</f>
        <v>0</v>
      </c>
      <c r="N205" s="53" t="n">
        <f aca="false">ModeloDatosModificados!N201-ModeloDatosMinisterio!N201</f>
        <v>0</v>
      </c>
      <c r="O205" s="53" t="n">
        <f aca="false">ModeloDatosModificados!O201-ModeloDatosMinisterio!O201</f>
        <v>0</v>
      </c>
      <c r="P205" s="53" t="n">
        <f aca="false">ModeloDatosModificados!P201-ModeloDatosMinisterio!P201</f>
        <v>0</v>
      </c>
      <c r="Q205" s="53" t="n">
        <f aca="false">ModeloDatosModificados!Q201-ModeloDatosMinisterio!Q201</f>
        <v>0</v>
      </c>
      <c r="S205" s="53" t="n">
        <f aca="false">ModeloDatosModificados!S201-ModeloDatosMinisterio!S201</f>
        <v>0</v>
      </c>
      <c r="T205" s="53" t="n">
        <f aca="false">ModeloDatosModificados!T201-ModeloDatosMinisterio!T201</f>
        <v>0</v>
      </c>
      <c r="U205" s="53" t="n">
        <f aca="false">ModeloDatosModificados!U201-ModeloDatosMinisterio!U201</f>
        <v>0</v>
      </c>
      <c r="V205" s="53" t="n">
        <f aca="false">ModeloDatosModificados!V201-ModeloDatosMinisterio!V201</f>
        <v>0</v>
      </c>
      <c r="W205" s="53" t="n">
        <f aca="false">ModeloDatosModificados!W201-ModeloDatosMinisterio!W201</f>
        <v>0</v>
      </c>
      <c r="X205" s="53" t="n">
        <f aca="false">ModeloDatosModificados!X201-ModeloDatosMinisterio!X201</f>
        <v>0</v>
      </c>
      <c r="Y205" s="53" t="n">
        <f aca="false">ModeloDatosModificados!Y201-ModeloDatosMinisterio!Y201</f>
        <v>0</v>
      </c>
      <c r="Z205" s="53" t="n">
        <f aca="false">ModeloDatosModificados!Z201-ModeloDatosMinisterio!Z201</f>
        <v>0</v>
      </c>
      <c r="AC205" s="61" t="n">
        <f aca="false">ModeloDatosModificados!AC201-ModeloDatosMinisterio!AC201</f>
        <v>0</v>
      </c>
      <c r="AD205" s="62" t="n">
        <f aca="false">ModeloDatosModificados!AD201-ModeloDatosMinisterio!AD201</f>
        <v>0</v>
      </c>
      <c r="AE205" s="63" t="n">
        <f aca="false">ModeloDatosModificados!AE201-ModeloDatosMinisterio!AE201</f>
        <v>0</v>
      </c>
      <c r="AF205" s="62" t="n">
        <f aca="false">ModeloDatosModificados!AF201-ModeloDatosMinisterio!AF201</f>
        <v>0</v>
      </c>
      <c r="AG205" s="62" t="n">
        <f aca="false">ModeloDatosModificados!AG201-ModeloDatosMinisterio!AG201</f>
        <v>0</v>
      </c>
      <c r="AH205" s="62" t="n">
        <f aca="false">ModeloDatosModificados!AH201-ModeloDatosMinisterio!AH201</f>
        <v>0</v>
      </c>
      <c r="AI205" s="62" t="n">
        <f aca="false">ModeloDatosModificados!AI201-ModeloDatosMinisterio!AI201</f>
        <v>0</v>
      </c>
      <c r="AJ205" s="62" t="n">
        <f aca="false">ModeloDatosModificados!AJ201-ModeloDatosMinisterio!AJ201</f>
        <v>0</v>
      </c>
      <c r="AK205" s="62" t="n">
        <f aca="false">ModeloDatosModificados!AK201-ModeloDatosMinisterio!AK201</f>
        <v>0</v>
      </c>
      <c r="AL205" s="62" t="n">
        <f aca="false">ModeloDatosModificados!AL201-ModeloDatosMinisterio!AL201</f>
        <v>0</v>
      </c>
      <c r="AM205" s="62" t="n">
        <f aca="false">ModeloDatosModificados!AM201-ModeloDatosMinisterio!AM201</f>
        <v>0</v>
      </c>
      <c r="AO205" s="54" t="n">
        <f aca="false">ModeloDatosModificados!AO201-ModeloDatosMinisterio!AO201</f>
        <v>0</v>
      </c>
      <c r="AP205" s="53" t="n">
        <f aca="false">ModeloDatosModificados!AP201-ModeloDatosMinisterio!AP201</f>
        <v>0</v>
      </c>
      <c r="AQ205" s="54" t="n">
        <f aca="false">ModeloDatosModificados!AQ201-ModeloDatosMinisterio!AQ201</f>
        <v>0</v>
      </c>
      <c r="AR205" s="53" t="n">
        <f aca="false">ModeloDatosModificados!AR201-ModeloDatosMinisterio!AR201</f>
        <v>0</v>
      </c>
      <c r="AS205" s="54" t="n">
        <f aca="false">ModeloDatosModificados!AS201-ModeloDatosMinisterio!AS201</f>
        <v>0</v>
      </c>
      <c r="AT205" s="53" t="n">
        <f aca="false">ModeloDatosModificados!AT201-ModeloDatosMinisterio!AT201</f>
        <v>0</v>
      </c>
      <c r="AU205" s="54" t="n">
        <f aca="false">ModeloDatosModificados!AU201-ModeloDatosMinisterio!AU201</f>
        <v>0</v>
      </c>
      <c r="AV205" s="53" t="n">
        <f aca="false">ModeloDatosModificados!AV201-ModeloDatosMinisterio!AV201</f>
        <v>0</v>
      </c>
      <c r="AW205" s="54" t="n">
        <f aca="false">ModeloDatosModificados!AW201-ModeloDatosMinisterio!AW201</f>
        <v>0</v>
      </c>
      <c r="AX205" s="53" t="n">
        <f aca="false">ModeloDatosModificados!AX201-ModeloDatosMinisterio!AX201</f>
        <v>0</v>
      </c>
    </row>
    <row r="206" customFormat="false" ht="13.8" hidden="false" customHeight="false" outlineLevel="0" collapsed="false">
      <c r="A206" s="60" t="s">
        <v>38</v>
      </c>
      <c r="B206" s="53" t="n">
        <f aca="false">ModeloDatosModificados!B202-ModeloDatosMinisterio!B202</f>
        <v>0</v>
      </c>
      <c r="C206" s="53" t="n">
        <f aca="false">ModeloDatosModificados!C202-ModeloDatosMinisterio!C202</f>
        <v>0</v>
      </c>
      <c r="D206" s="53" t="n">
        <f aca="false">ModeloDatosModificados!D202-ModeloDatosMinisterio!D202</f>
        <v>0</v>
      </c>
      <c r="E206" s="53" t="n">
        <f aca="false">ModeloDatosModificados!E202-ModeloDatosMinisterio!E202</f>
        <v>0</v>
      </c>
      <c r="F206" s="53" t="n">
        <f aca="false">ModeloDatosModificados!F202-ModeloDatosMinisterio!F202</f>
        <v>0</v>
      </c>
      <c r="G206" s="53" t="n">
        <f aca="false">ModeloDatosModificados!G202-ModeloDatosMinisterio!G202</f>
        <v>0</v>
      </c>
      <c r="H206" s="53" t="n">
        <f aca="false">ModeloDatosModificados!H202-ModeloDatosMinisterio!H202</f>
        <v>0</v>
      </c>
      <c r="I206" s="54" t="n">
        <f aca="false">ModeloDatosModificados!I202-ModeloDatosMinisterio!I202</f>
        <v>0</v>
      </c>
      <c r="J206" s="53" t="n">
        <f aca="false">ModeloDatosModificados!J202-ModeloDatosMinisterio!J202</f>
        <v>0</v>
      </c>
      <c r="K206" s="54" t="n">
        <f aca="false">ModeloDatosModificados!K202-ModeloDatosMinisterio!K202</f>
        <v>0</v>
      </c>
      <c r="L206" s="53" t="n">
        <f aca="false">ModeloDatosModificados!L202-ModeloDatosMinisterio!L202</f>
        <v>0</v>
      </c>
      <c r="M206" s="54" t="n">
        <f aca="false">ModeloDatosModificados!M202-ModeloDatosMinisterio!M202</f>
        <v>0</v>
      </c>
      <c r="N206" s="53" t="n">
        <f aca="false">ModeloDatosModificados!N202-ModeloDatosMinisterio!N202</f>
        <v>0</v>
      </c>
      <c r="O206" s="53" t="n">
        <f aca="false">ModeloDatosModificados!O202-ModeloDatosMinisterio!O202</f>
        <v>0</v>
      </c>
      <c r="P206" s="53" t="n">
        <f aca="false">ModeloDatosModificados!P202-ModeloDatosMinisterio!P202</f>
        <v>0</v>
      </c>
      <c r="Q206" s="53" t="n">
        <f aca="false">ModeloDatosModificados!Q202-ModeloDatosMinisterio!Q202</f>
        <v>0</v>
      </c>
      <c r="S206" s="53" t="n">
        <f aca="false">ModeloDatosModificados!S202-ModeloDatosMinisterio!S202</f>
        <v>0</v>
      </c>
      <c r="T206" s="53" t="n">
        <f aca="false">ModeloDatosModificados!T202-ModeloDatosMinisterio!T202</f>
        <v>0</v>
      </c>
      <c r="U206" s="53" t="n">
        <f aca="false">ModeloDatosModificados!U202-ModeloDatosMinisterio!U202</f>
        <v>0</v>
      </c>
      <c r="V206" s="53" t="n">
        <f aca="false">ModeloDatosModificados!V202-ModeloDatosMinisterio!V202</f>
        <v>0</v>
      </c>
      <c r="W206" s="53" t="n">
        <f aca="false">ModeloDatosModificados!W202-ModeloDatosMinisterio!W202</f>
        <v>0</v>
      </c>
      <c r="X206" s="53" t="n">
        <f aca="false">ModeloDatosModificados!X202-ModeloDatosMinisterio!X202</f>
        <v>0</v>
      </c>
      <c r="Y206" s="53" t="n">
        <f aca="false">ModeloDatosModificados!Y202-ModeloDatosMinisterio!Y202</f>
        <v>0</v>
      </c>
      <c r="Z206" s="53" t="n">
        <f aca="false">ModeloDatosModificados!Z202-ModeloDatosMinisterio!Z202</f>
        <v>0</v>
      </c>
      <c r="AC206" s="61" t="n">
        <f aca="false">ModeloDatosModificados!AC202-ModeloDatosMinisterio!AC202</f>
        <v>0</v>
      </c>
      <c r="AD206" s="62" t="n">
        <f aca="false">ModeloDatosModificados!AD202-ModeloDatosMinisterio!AD202</f>
        <v>0</v>
      </c>
      <c r="AE206" s="63" t="n">
        <f aca="false">ModeloDatosModificados!AE202-ModeloDatosMinisterio!AE202</f>
        <v>0</v>
      </c>
      <c r="AF206" s="62" t="n">
        <f aca="false">ModeloDatosModificados!AF202-ModeloDatosMinisterio!AF202</f>
        <v>0</v>
      </c>
      <c r="AG206" s="62" t="n">
        <f aca="false">ModeloDatosModificados!AG202-ModeloDatosMinisterio!AG202</f>
        <v>0</v>
      </c>
      <c r="AH206" s="62" t="n">
        <f aca="false">ModeloDatosModificados!AH202-ModeloDatosMinisterio!AH202</f>
        <v>0</v>
      </c>
      <c r="AI206" s="62" t="n">
        <f aca="false">ModeloDatosModificados!AI202-ModeloDatosMinisterio!AI202</f>
        <v>0</v>
      </c>
      <c r="AJ206" s="62" t="n">
        <f aca="false">ModeloDatosModificados!AJ202-ModeloDatosMinisterio!AJ202</f>
        <v>0</v>
      </c>
      <c r="AK206" s="62" t="n">
        <f aca="false">ModeloDatosModificados!AK202-ModeloDatosMinisterio!AK202</f>
        <v>0</v>
      </c>
      <c r="AL206" s="62" t="n">
        <f aca="false">ModeloDatosModificados!AL202-ModeloDatosMinisterio!AL202</f>
        <v>0</v>
      </c>
      <c r="AM206" s="62" t="n">
        <f aca="false">ModeloDatosModificados!AM202-ModeloDatosMinisterio!AM202</f>
        <v>0</v>
      </c>
      <c r="AO206" s="54" t="n">
        <f aca="false">ModeloDatosModificados!AO202-ModeloDatosMinisterio!AO202</f>
        <v>0</v>
      </c>
      <c r="AP206" s="53" t="n">
        <f aca="false">ModeloDatosModificados!AP202-ModeloDatosMinisterio!AP202</f>
        <v>0</v>
      </c>
      <c r="AQ206" s="54" t="n">
        <f aca="false">ModeloDatosModificados!AQ202-ModeloDatosMinisterio!AQ202</f>
        <v>0</v>
      </c>
      <c r="AR206" s="53" t="n">
        <f aca="false">ModeloDatosModificados!AR202-ModeloDatosMinisterio!AR202</f>
        <v>0</v>
      </c>
      <c r="AS206" s="54" t="n">
        <f aca="false">ModeloDatosModificados!AS202-ModeloDatosMinisterio!AS202</f>
        <v>0</v>
      </c>
      <c r="AT206" s="53" t="n">
        <f aca="false">ModeloDatosModificados!AT202-ModeloDatosMinisterio!AT202</f>
        <v>0</v>
      </c>
      <c r="AU206" s="54" t="n">
        <f aca="false">ModeloDatosModificados!AU202-ModeloDatosMinisterio!AU202</f>
        <v>0</v>
      </c>
      <c r="AV206" s="53" t="n">
        <f aca="false">ModeloDatosModificados!AV202-ModeloDatosMinisterio!AV202</f>
        <v>0</v>
      </c>
      <c r="AW206" s="54" t="n">
        <f aca="false">ModeloDatosModificados!AW202-ModeloDatosMinisterio!AW202</f>
        <v>0</v>
      </c>
      <c r="AX206" s="53" t="n">
        <f aca="false">ModeloDatosModificados!AX202-ModeloDatosMinisterio!AX202</f>
        <v>0</v>
      </c>
    </row>
    <row r="207" customFormat="false" ht="13.8" hidden="false" customHeight="false" outlineLevel="0" collapsed="false">
      <c r="A207" s="60" t="s">
        <v>39</v>
      </c>
      <c r="B207" s="53" t="n">
        <f aca="false">ModeloDatosModificados!B203-ModeloDatosMinisterio!B203</f>
        <v>0</v>
      </c>
      <c r="C207" s="53" t="n">
        <f aca="false">ModeloDatosModificados!C203-ModeloDatosMinisterio!C203</f>
        <v>0</v>
      </c>
      <c r="D207" s="53" t="n">
        <f aca="false">ModeloDatosModificados!D203-ModeloDatosMinisterio!D203</f>
        <v>0</v>
      </c>
      <c r="E207" s="53" t="n">
        <f aca="false">ModeloDatosModificados!E203-ModeloDatosMinisterio!E203</f>
        <v>0</v>
      </c>
      <c r="F207" s="53" t="n">
        <f aca="false">ModeloDatosModificados!F203-ModeloDatosMinisterio!F203</f>
        <v>0</v>
      </c>
      <c r="G207" s="53" t="n">
        <f aca="false">ModeloDatosModificados!G203-ModeloDatosMinisterio!G203</f>
        <v>0</v>
      </c>
      <c r="H207" s="53" t="n">
        <f aca="false">ModeloDatosModificados!H203-ModeloDatosMinisterio!H203</f>
        <v>0</v>
      </c>
      <c r="I207" s="54" t="n">
        <f aca="false">ModeloDatosModificados!I203-ModeloDatosMinisterio!I203</f>
        <v>0</v>
      </c>
      <c r="J207" s="53" t="n">
        <f aca="false">ModeloDatosModificados!J203-ModeloDatosMinisterio!J203</f>
        <v>0</v>
      </c>
      <c r="K207" s="54" t="n">
        <f aca="false">ModeloDatosModificados!K203-ModeloDatosMinisterio!K203</f>
        <v>0</v>
      </c>
      <c r="L207" s="53" t="n">
        <f aca="false">ModeloDatosModificados!L203-ModeloDatosMinisterio!L203</f>
        <v>0</v>
      </c>
      <c r="M207" s="54" t="n">
        <f aca="false">ModeloDatosModificados!M203-ModeloDatosMinisterio!M203</f>
        <v>0</v>
      </c>
      <c r="N207" s="53" t="n">
        <f aca="false">ModeloDatosModificados!N203-ModeloDatosMinisterio!N203</f>
        <v>0</v>
      </c>
      <c r="O207" s="53" t="n">
        <f aca="false">ModeloDatosModificados!O203-ModeloDatosMinisterio!O203</f>
        <v>0</v>
      </c>
      <c r="P207" s="53" t="n">
        <f aca="false">ModeloDatosModificados!P203-ModeloDatosMinisterio!P203</f>
        <v>0</v>
      </c>
      <c r="Q207" s="53" t="n">
        <f aca="false">ModeloDatosModificados!Q203-ModeloDatosMinisterio!Q203</f>
        <v>0</v>
      </c>
      <c r="S207" s="53" t="n">
        <f aca="false">ModeloDatosModificados!S203-ModeloDatosMinisterio!S203</f>
        <v>0</v>
      </c>
      <c r="T207" s="53" t="n">
        <f aca="false">ModeloDatosModificados!T203-ModeloDatosMinisterio!T203</f>
        <v>0</v>
      </c>
      <c r="U207" s="53" t="n">
        <f aca="false">ModeloDatosModificados!U203-ModeloDatosMinisterio!U203</f>
        <v>0</v>
      </c>
      <c r="V207" s="53" t="n">
        <f aca="false">ModeloDatosModificados!V203-ModeloDatosMinisterio!V203</f>
        <v>0</v>
      </c>
      <c r="W207" s="53" t="n">
        <f aca="false">ModeloDatosModificados!W203-ModeloDatosMinisterio!W203</f>
        <v>0</v>
      </c>
      <c r="X207" s="53" t="n">
        <f aca="false">ModeloDatosModificados!X203-ModeloDatosMinisterio!X203</f>
        <v>0</v>
      </c>
      <c r="Y207" s="53" t="n">
        <f aca="false">ModeloDatosModificados!Y203-ModeloDatosMinisterio!Y203</f>
        <v>0</v>
      </c>
      <c r="Z207" s="53" t="n">
        <f aca="false">ModeloDatosModificados!Z203-ModeloDatosMinisterio!Z203</f>
        <v>0</v>
      </c>
      <c r="AC207" s="61" t="n">
        <f aca="false">ModeloDatosModificados!AC203-ModeloDatosMinisterio!AC203</f>
        <v>0</v>
      </c>
      <c r="AD207" s="62" t="n">
        <f aca="false">ModeloDatosModificados!AD203-ModeloDatosMinisterio!AD203</f>
        <v>0</v>
      </c>
      <c r="AE207" s="63" t="n">
        <f aca="false">ModeloDatosModificados!AE203-ModeloDatosMinisterio!AE203</f>
        <v>0</v>
      </c>
      <c r="AF207" s="62" t="n">
        <f aca="false">ModeloDatosModificados!AF203-ModeloDatosMinisterio!AF203</f>
        <v>0</v>
      </c>
      <c r="AG207" s="62" t="n">
        <f aca="false">ModeloDatosModificados!AG203-ModeloDatosMinisterio!AG203</f>
        <v>0</v>
      </c>
      <c r="AH207" s="62" t="n">
        <f aca="false">ModeloDatosModificados!AH203-ModeloDatosMinisterio!AH203</f>
        <v>0</v>
      </c>
      <c r="AI207" s="62" t="n">
        <f aca="false">ModeloDatosModificados!AI203-ModeloDatosMinisterio!AI203</f>
        <v>0</v>
      </c>
      <c r="AJ207" s="62" t="n">
        <f aca="false">ModeloDatosModificados!AJ203-ModeloDatosMinisterio!AJ203</f>
        <v>0</v>
      </c>
      <c r="AK207" s="62" t="n">
        <f aca="false">ModeloDatosModificados!AK203-ModeloDatosMinisterio!AK203</f>
        <v>0</v>
      </c>
      <c r="AL207" s="62" t="n">
        <f aca="false">ModeloDatosModificados!AL203-ModeloDatosMinisterio!AL203</f>
        <v>0</v>
      </c>
      <c r="AM207" s="62" t="n">
        <f aca="false">ModeloDatosModificados!AM203-ModeloDatosMinisterio!AM203</f>
        <v>0</v>
      </c>
      <c r="AO207" s="54" t="n">
        <f aca="false">ModeloDatosModificados!AO203-ModeloDatosMinisterio!AO203</f>
        <v>0</v>
      </c>
      <c r="AP207" s="53" t="n">
        <f aca="false">ModeloDatosModificados!AP203-ModeloDatosMinisterio!AP203</f>
        <v>0</v>
      </c>
      <c r="AQ207" s="54" t="n">
        <f aca="false">ModeloDatosModificados!AQ203-ModeloDatosMinisterio!AQ203</f>
        <v>0</v>
      </c>
      <c r="AR207" s="53" t="n">
        <f aca="false">ModeloDatosModificados!AR203-ModeloDatosMinisterio!AR203</f>
        <v>0</v>
      </c>
      <c r="AS207" s="54" t="n">
        <f aca="false">ModeloDatosModificados!AS203-ModeloDatosMinisterio!AS203</f>
        <v>0</v>
      </c>
      <c r="AT207" s="53" t="n">
        <f aca="false">ModeloDatosModificados!AT203-ModeloDatosMinisterio!AT203</f>
        <v>0</v>
      </c>
      <c r="AU207" s="54" t="n">
        <f aca="false">ModeloDatosModificados!AU203-ModeloDatosMinisterio!AU203</f>
        <v>0</v>
      </c>
      <c r="AV207" s="53" t="n">
        <f aca="false">ModeloDatosModificados!AV203-ModeloDatosMinisterio!AV203</f>
        <v>0</v>
      </c>
      <c r="AW207" s="54" t="n">
        <f aca="false">ModeloDatosModificados!AW203-ModeloDatosMinisterio!AW203</f>
        <v>0</v>
      </c>
      <c r="AX207" s="53" t="n">
        <f aca="false">ModeloDatosModificados!AX203-ModeloDatosMinisterio!AX203</f>
        <v>0</v>
      </c>
    </row>
    <row r="208" customFormat="false" ht="13.8" hidden="false" customHeight="false" outlineLevel="0" collapsed="false">
      <c r="A208" s="60" t="s">
        <v>40</v>
      </c>
      <c r="B208" s="53" t="n">
        <f aca="false">ModeloDatosModificados!B204-ModeloDatosMinisterio!B204</f>
        <v>0</v>
      </c>
      <c r="C208" s="53" t="n">
        <f aca="false">ModeloDatosModificados!C204-ModeloDatosMinisterio!C204</f>
        <v>0</v>
      </c>
      <c r="D208" s="53" t="n">
        <f aca="false">ModeloDatosModificados!D204-ModeloDatosMinisterio!D204</f>
        <v>0</v>
      </c>
      <c r="E208" s="53" t="n">
        <f aca="false">ModeloDatosModificados!E204-ModeloDatosMinisterio!E204</f>
        <v>0</v>
      </c>
      <c r="F208" s="53" t="n">
        <f aca="false">ModeloDatosModificados!F204-ModeloDatosMinisterio!F204</f>
        <v>0</v>
      </c>
      <c r="G208" s="53" t="n">
        <f aca="false">ModeloDatosModificados!G204-ModeloDatosMinisterio!G204</f>
        <v>0</v>
      </c>
      <c r="H208" s="53" t="n">
        <f aca="false">ModeloDatosModificados!H204-ModeloDatosMinisterio!H204</f>
        <v>0</v>
      </c>
      <c r="I208" s="54" t="n">
        <f aca="false">ModeloDatosModificados!I204-ModeloDatosMinisterio!I204</f>
        <v>0</v>
      </c>
      <c r="J208" s="53" t="n">
        <f aca="false">ModeloDatosModificados!J204-ModeloDatosMinisterio!J204</f>
        <v>0</v>
      </c>
      <c r="K208" s="54" t="n">
        <f aca="false">ModeloDatosModificados!K204-ModeloDatosMinisterio!K204</f>
        <v>0</v>
      </c>
      <c r="L208" s="53" t="n">
        <f aca="false">ModeloDatosModificados!L204-ModeloDatosMinisterio!L204</f>
        <v>0</v>
      </c>
      <c r="M208" s="54" t="n">
        <f aca="false">ModeloDatosModificados!M204-ModeloDatosMinisterio!M204</f>
        <v>0</v>
      </c>
      <c r="N208" s="53" t="n">
        <f aca="false">ModeloDatosModificados!N204-ModeloDatosMinisterio!N204</f>
        <v>0</v>
      </c>
      <c r="O208" s="53" t="n">
        <f aca="false">ModeloDatosModificados!O204-ModeloDatosMinisterio!O204</f>
        <v>0</v>
      </c>
      <c r="P208" s="53" t="n">
        <f aca="false">ModeloDatosModificados!P204-ModeloDatosMinisterio!P204</f>
        <v>0</v>
      </c>
      <c r="Q208" s="53" t="n">
        <f aca="false">ModeloDatosModificados!Q204-ModeloDatosMinisterio!Q204</f>
        <v>0</v>
      </c>
      <c r="S208" s="53" t="n">
        <f aca="false">ModeloDatosModificados!S204-ModeloDatosMinisterio!S204</f>
        <v>0</v>
      </c>
      <c r="T208" s="53" t="n">
        <f aca="false">ModeloDatosModificados!T204-ModeloDatosMinisterio!T204</f>
        <v>0</v>
      </c>
      <c r="U208" s="53" t="n">
        <f aca="false">ModeloDatosModificados!U204-ModeloDatosMinisterio!U204</f>
        <v>0</v>
      </c>
      <c r="V208" s="53" t="n">
        <f aca="false">ModeloDatosModificados!V204-ModeloDatosMinisterio!V204</f>
        <v>0</v>
      </c>
      <c r="W208" s="53" t="n">
        <f aca="false">ModeloDatosModificados!W204-ModeloDatosMinisterio!W204</f>
        <v>0</v>
      </c>
      <c r="X208" s="53" t="n">
        <f aca="false">ModeloDatosModificados!X204-ModeloDatosMinisterio!X204</f>
        <v>0</v>
      </c>
      <c r="Y208" s="53" t="n">
        <f aca="false">ModeloDatosModificados!Y204-ModeloDatosMinisterio!Y204</f>
        <v>0</v>
      </c>
      <c r="Z208" s="53" t="n">
        <f aca="false">ModeloDatosModificados!Z204-ModeloDatosMinisterio!Z204</f>
        <v>0</v>
      </c>
      <c r="AC208" s="61" t="n">
        <f aca="false">ModeloDatosModificados!AC204-ModeloDatosMinisterio!AC204</f>
        <v>0</v>
      </c>
      <c r="AD208" s="62" t="n">
        <f aca="false">ModeloDatosModificados!AD204-ModeloDatosMinisterio!AD204</f>
        <v>0</v>
      </c>
      <c r="AE208" s="63" t="n">
        <f aca="false">ModeloDatosModificados!AE204-ModeloDatosMinisterio!AE204</f>
        <v>0</v>
      </c>
      <c r="AF208" s="62" t="n">
        <f aca="false">ModeloDatosModificados!AF204-ModeloDatosMinisterio!AF204</f>
        <v>0</v>
      </c>
      <c r="AG208" s="62" t="n">
        <f aca="false">ModeloDatosModificados!AG204-ModeloDatosMinisterio!AG204</f>
        <v>0</v>
      </c>
      <c r="AH208" s="62" t="n">
        <f aca="false">ModeloDatosModificados!AH204-ModeloDatosMinisterio!AH204</f>
        <v>0</v>
      </c>
      <c r="AI208" s="62" t="n">
        <f aca="false">ModeloDatosModificados!AI204-ModeloDatosMinisterio!AI204</f>
        <v>0</v>
      </c>
      <c r="AJ208" s="62" t="n">
        <f aca="false">ModeloDatosModificados!AJ204-ModeloDatosMinisterio!AJ204</f>
        <v>0</v>
      </c>
      <c r="AK208" s="62" t="n">
        <f aca="false">ModeloDatosModificados!AK204-ModeloDatosMinisterio!AK204</f>
        <v>0</v>
      </c>
      <c r="AL208" s="62" t="n">
        <f aca="false">ModeloDatosModificados!AL204-ModeloDatosMinisterio!AL204</f>
        <v>0</v>
      </c>
      <c r="AM208" s="62" t="n">
        <f aca="false">ModeloDatosModificados!AM204-ModeloDatosMinisterio!AM204</f>
        <v>0</v>
      </c>
      <c r="AO208" s="54" t="n">
        <f aca="false">ModeloDatosModificados!AO204-ModeloDatosMinisterio!AO204</f>
        <v>0</v>
      </c>
      <c r="AP208" s="53" t="n">
        <f aca="false">ModeloDatosModificados!AP204-ModeloDatosMinisterio!AP204</f>
        <v>0</v>
      </c>
      <c r="AQ208" s="54" t="n">
        <f aca="false">ModeloDatosModificados!AQ204-ModeloDatosMinisterio!AQ204</f>
        <v>0</v>
      </c>
      <c r="AR208" s="53" t="n">
        <f aca="false">ModeloDatosModificados!AR204-ModeloDatosMinisterio!AR204</f>
        <v>0</v>
      </c>
      <c r="AS208" s="54" t="n">
        <f aca="false">ModeloDatosModificados!AS204-ModeloDatosMinisterio!AS204</f>
        <v>0</v>
      </c>
      <c r="AT208" s="53" t="n">
        <f aca="false">ModeloDatosModificados!AT204-ModeloDatosMinisterio!AT204</f>
        <v>0</v>
      </c>
      <c r="AU208" s="54" t="n">
        <f aca="false">ModeloDatosModificados!AU204-ModeloDatosMinisterio!AU204</f>
        <v>0</v>
      </c>
      <c r="AV208" s="53" t="n">
        <f aca="false">ModeloDatosModificados!AV204-ModeloDatosMinisterio!AV204</f>
        <v>0</v>
      </c>
      <c r="AW208" s="54" t="n">
        <f aca="false">ModeloDatosModificados!AW204-ModeloDatosMinisterio!AW204</f>
        <v>0</v>
      </c>
      <c r="AX208" s="53" t="n">
        <f aca="false">ModeloDatosModificados!AX204-ModeloDatosMinisterio!AX204</f>
        <v>0</v>
      </c>
    </row>
    <row r="209" customFormat="false" ht="13.8" hidden="false" customHeight="false" outlineLevel="0" collapsed="false">
      <c r="A209" s="60" t="s">
        <v>41</v>
      </c>
      <c r="B209" s="53" t="n">
        <f aca="false">ModeloDatosModificados!B205-ModeloDatosMinisterio!B205</f>
        <v>0</v>
      </c>
      <c r="C209" s="53" t="n">
        <f aca="false">ModeloDatosModificados!C205-ModeloDatosMinisterio!C205</f>
        <v>0</v>
      </c>
      <c r="D209" s="53" t="n">
        <f aca="false">ModeloDatosModificados!D205-ModeloDatosMinisterio!D205</f>
        <v>0</v>
      </c>
      <c r="E209" s="53" t="n">
        <f aca="false">ModeloDatosModificados!E205-ModeloDatosMinisterio!E205</f>
        <v>0</v>
      </c>
      <c r="F209" s="53" t="n">
        <f aca="false">ModeloDatosModificados!F205-ModeloDatosMinisterio!F205</f>
        <v>0</v>
      </c>
      <c r="G209" s="53" t="n">
        <f aca="false">ModeloDatosModificados!G205-ModeloDatosMinisterio!G205</f>
        <v>0</v>
      </c>
      <c r="H209" s="53" t="n">
        <f aca="false">ModeloDatosModificados!H205-ModeloDatosMinisterio!H205</f>
        <v>0</v>
      </c>
      <c r="I209" s="54" t="n">
        <f aca="false">ModeloDatosModificados!I205-ModeloDatosMinisterio!I205</f>
        <v>0</v>
      </c>
      <c r="J209" s="53" t="n">
        <f aca="false">ModeloDatosModificados!J205-ModeloDatosMinisterio!J205</f>
        <v>0</v>
      </c>
      <c r="K209" s="54" t="n">
        <f aca="false">ModeloDatosModificados!K205-ModeloDatosMinisterio!K205</f>
        <v>0</v>
      </c>
      <c r="L209" s="53" t="n">
        <f aca="false">ModeloDatosModificados!L205-ModeloDatosMinisterio!L205</f>
        <v>0</v>
      </c>
      <c r="M209" s="54" t="n">
        <f aca="false">ModeloDatosModificados!M205-ModeloDatosMinisterio!M205</f>
        <v>0</v>
      </c>
      <c r="N209" s="53" t="n">
        <f aca="false">ModeloDatosModificados!N205-ModeloDatosMinisterio!N205</f>
        <v>0</v>
      </c>
      <c r="O209" s="53" t="n">
        <f aca="false">ModeloDatosModificados!O205-ModeloDatosMinisterio!O205</f>
        <v>0</v>
      </c>
      <c r="P209" s="53" t="n">
        <f aca="false">ModeloDatosModificados!P205-ModeloDatosMinisterio!P205</f>
        <v>0</v>
      </c>
      <c r="Q209" s="53" t="n">
        <f aca="false">ModeloDatosModificados!Q205-ModeloDatosMinisterio!Q205</f>
        <v>0</v>
      </c>
      <c r="S209" s="53" t="n">
        <f aca="false">ModeloDatosModificados!S205-ModeloDatosMinisterio!S205</f>
        <v>0</v>
      </c>
      <c r="T209" s="53" t="n">
        <f aca="false">ModeloDatosModificados!T205-ModeloDatosMinisterio!T205</f>
        <v>0</v>
      </c>
      <c r="U209" s="53" t="n">
        <f aca="false">ModeloDatosModificados!U205-ModeloDatosMinisterio!U205</f>
        <v>0</v>
      </c>
      <c r="V209" s="53" t="n">
        <f aca="false">ModeloDatosModificados!V205-ModeloDatosMinisterio!V205</f>
        <v>0</v>
      </c>
      <c r="W209" s="53" t="n">
        <f aca="false">ModeloDatosModificados!W205-ModeloDatosMinisterio!W205</f>
        <v>0</v>
      </c>
      <c r="X209" s="53" t="n">
        <f aca="false">ModeloDatosModificados!X205-ModeloDatosMinisterio!X205</f>
        <v>0</v>
      </c>
      <c r="Y209" s="53" t="n">
        <f aca="false">ModeloDatosModificados!Y205-ModeloDatosMinisterio!Y205</f>
        <v>0</v>
      </c>
      <c r="Z209" s="53" t="n">
        <f aca="false">ModeloDatosModificados!Z205-ModeloDatosMinisterio!Z205</f>
        <v>0</v>
      </c>
      <c r="AC209" s="61" t="n">
        <f aca="false">ModeloDatosModificados!AC205-ModeloDatosMinisterio!AC205</f>
        <v>0</v>
      </c>
      <c r="AD209" s="62" t="n">
        <f aca="false">ModeloDatosModificados!AD205-ModeloDatosMinisterio!AD205</f>
        <v>0</v>
      </c>
      <c r="AE209" s="63" t="n">
        <f aca="false">ModeloDatosModificados!AE205-ModeloDatosMinisterio!AE205</f>
        <v>0</v>
      </c>
      <c r="AF209" s="62" t="n">
        <f aca="false">ModeloDatosModificados!AF205-ModeloDatosMinisterio!AF205</f>
        <v>0</v>
      </c>
      <c r="AG209" s="62" t="n">
        <f aca="false">ModeloDatosModificados!AG205-ModeloDatosMinisterio!AG205</f>
        <v>0</v>
      </c>
      <c r="AH209" s="62" t="n">
        <f aca="false">ModeloDatosModificados!AH205-ModeloDatosMinisterio!AH205</f>
        <v>0</v>
      </c>
      <c r="AI209" s="62" t="n">
        <f aca="false">ModeloDatosModificados!AI205-ModeloDatosMinisterio!AI205</f>
        <v>0</v>
      </c>
      <c r="AJ209" s="62" t="n">
        <f aca="false">ModeloDatosModificados!AJ205-ModeloDatosMinisterio!AJ205</f>
        <v>0</v>
      </c>
      <c r="AK209" s="62" t="n">
        <f aca="false">ModeloDatosModificados!AK205-ModeloDatosMinisterio!AK205</f>
        <v>0</v>
      </c>
      <c r="AL209" s="62" t="n">
        <f aca="false">ModeloDatosModificados!AL205-ModeloDatosMinisterio!AL205</f>
        <v>0</v>
      </c>
      <c r="AM209" s="62" t="n">
        <f aca="false">ModeloDatosModificados!AM205-ModeloDatosMinisterio!AM205</f>
        <v>0</v>
      </c>
      <c r="AO209" s="54" t="n">
        <f aca="false">ModeloDatosModificados!AO205-ModeloDatosMinisterio!AO205</f>
        <v>0</v>
      </c>
      <c r="AP209" s="53" t="n">
        <f aca="false">ModeloDatosModificados!AP205-ModeloDatosMinisterio!AP205</f>
        <v>0</v>
      </c>
      <c r="AQ209" s="54" t="n">
        <f aca="false">ModeloDatosModificados!AQ205-ModeloDatosMinisterio!AQ205</f>
        <v>0</v>
      </c>
      <c r="AR209" s="53" t="n">
        <f aca="false">ModeloDatosModificados!AR205-ModeloDatosMinisterio!AR205</f>
        <v>0</v>
      </c>
      <c r="AS209" s="54" t="n">
        <f aca="false">ModeloDatosModificados!AS205-ModeloDatosMinisterio!AS205</f>
        <v>0</v>
      </c>
      <c r="AT209" s="53" t="n">
        <f aca="false">ModeloDatosModificados!AT205-ModeloDatosMinisterio!AT205</f>
        <v>0</v>
      </c>
      <c r="AU209" s="54" t="n">
        <f aca="false">ModeloDatosModificados!AU205-ModeloDatosMinisterio!AU205</f>
        <v>0</v>
      </c>
      <c r="AV209" s="53" t="n">
        <f aca="false">ModeloDatosModificados!AV205-ModeloDatosMinisterio!AV205</f>
        <v>0</v>
      </c>
      <c r="AW209" s="54" t="n">
        <f aca="false">ModeloDatosModificados!AW205-ModeloDatosMinisterio!AW205</f>
        <v>0</v>
      </c>
      <c r="AX209" s="53" t="n">
        <f aca="false">ModeloDatosModificados!AX205-ModeloDatosMinisterio!AX205</f>
        <v>0</v>
      </c>
    </row>
    <row r="210" customFormat="false" ht="13.8" hidden="false" customHeight="false" outlineLevel="0" collapsed="false">
      <c r="A210" s="60" t="s">
        <v>42</v>
      </c>
      <c r="B210" s="53" t="n">
        <f aca="false">ModeloDatosModificados!B206-ModeloDatosMinisterio!B206</f>
        <v>0</v>
      </c>
      <c r="C210" s="53" t="n">
        <f aca="false">ModeloDatosModificados!C206-ModeloDatosMinisterio!C206</f>
        <v>0</v>
      </c>
      <c r="D210" s="53" t="n">
        <f aca="false">ModeloDatosModificados!D206-ModeloDatosMinisterio!D206</f>
        <v>0</v>
      </c>
      <c r="E210" s="53" t="n">
        <f aca="false">ModeloDatosModificados!E206-ModeloDatosMinisterio!E206</f>
        <v>0</v>
      </c>
      <c r="F210" s="53" t="n">
        <f aca="false">ModeloDatosModificados!F206-ModeloDatosMinisterio!F206</f>
        <v>0</v>
      </c>
      <c r="G210" s="53" t="n">
        <f aca="false">ModeloDatosModificados!G206-ModeloDatosMinisterio!G206</f>
        <v>0</v>
      </c>
      <c r="H210" s="53" t="n">
        <f aca="false">ModeloDatosModificados!H206-ModeloDatosMinisterio!H206</f>
        <v>0</v>
      </c>
      <c r="I210" s="54" t="n">
        <f aca="false">ModeloDatosModificados!I206-ModeloDatosMinisterio!I206</f>
        <v>0</v>
      </c>
      <c r="J210" s="53" t="n">
        <f aca="false">ModeloDatosModificados!J206-ModeloDatosMinisterio!J206</f>
        <v>0</v>
      </c>
      <c r="K210" s="54" t="n">
        <f aca="false">ModeloDatosModificados!K206-ModeloDatosMinisterio!K206</f>
        <v>0</v>
      </c>
      <c r="L210" s="53" t="n">
        <f aca="false">ModeloDatosModificados!L206-ModeloDatosMinisterio!L206</f>
        <v>0</v>
      </c>
      <c r="M210" s="54" t="n">
        <f aca="false">ModeloDatosModificados!M206-ModeloDatosMinisterio!M206</f>
        <v>0</v>
      </c>
      <c r="N210" s="53" t="n">
        <f aca="false">ModeloDatosModificados!N206-ModeloDatosMinisterio!N206</f>
        <v>0</v>
      </c>
      <c r="O210" s="53" t="n">
        <f aca="false">ModeloDatosModificados!O206-ModeloDatosMinisterio!O206</f>
        <v>0</v>
      </c>
      <c r="P210" s="53" t="n">
        <f aca="false">ModeloDatosModificados!P206-ModeloDatosMinisterio!P206</f>
        <v>0</v>
      </c>
      <c r="Q210" s="53" t="n">
        <f aca="false">ModeloDatosModificados!Q206-ModeloDatosMinisterio!Q206</f>
        <v>0</v>
      </c>
      <c r="S210" s="53" t="n">
        <f aca="false">ModeloDatosModificados!S206-ModeloDatosMinisterio!S206</f>
        <v>0</v>
      </c>
      <c r="T210" s="53" t="n">
        <f aca="false">ModeloDatosModificados!T206-ModeloDatosMinisterio!T206</f>
        <v>0</v>
      </c>
      <c r="U210" s="53" t="n">
        <f aca="false">ModeloDatosModificados!U206-ModeloDatosMinisterio!U206</f>
        <v>0</v>
      </c>
      <c r="V210" s="53" t="n">
        <f aca="false">ModeloDatosModificados!V206-ModeloDatosMinisterio!V206</f>
        <v>0</v>
      </c>
      <c r="W210" s="53" t="n">
        <f aca="false">ModeloDatosModificados!W206-ModeloDatosMinisterio!W206</f>
        <v>0</v>
      </c>
      <c r="X210" s="53" t="n">
        <f aca="false">ModeloDatosModificados!X206-ModeloDatosMinisterio!X206</f>
        <v>0</v>
      </c>
      <c r="Y210" s="53" t="n">
        <f aca="false">ModeloDatosModificados!Y206-ModeloDatosMinisterio!Y206</f>
        <v>0</v>
      </c>
      <c r="Z210" s="53" t="n">
        <f aca="false">ModeloDatosModificados!Z206-ModeloDatosMinisterio!Z206</f>
        <v>0</v>
      </c>
      <c r="AC210" s="61" t="n">
        <f aca="false">ModeloDatosModificados!AC206-ModeloDatosMinisterio!AC206</f>
        <v>0</v>
      </c>
      <c r="AD210" s="62" t="n">
        <f aca="false">ModeloDatosModificados!AD206-ModeloDatosMinisterio!AD206</f>
        <v>0</v>
      </c>
      <c r="AE210" s="63" t="n">
        <f aca="false">ModeloDatosModificados!AE206-ModeloDatosMinisterio!AE206</f>
        <v>0</v>
      </c>
      <c r="AF210" s="62" t="n">
        <f aca="false">ModeloDatosModificados!AF206-ModeloDatosMinisterio!AF206</f>
        <v>0</v>
      </c>
      <c r="AG210" s="62" t="n">
        <f aca="false">ModeloDatosModificados!AG206-ModeloDatosMinisterio!AG206</f>
        <v>0</v>
      </c>
      <c r="AH210" s="62" t="n">
        <f aca="false">ModeloDatosModificados!AH206-ModeloDatosMinisterio!AH206</f>
        <v>0</v>
      </c>
      <c r="AI210" s="62" t="n">
        <f aca="false">ModeloDatosModificados!AI206-ModeloDatosMinisterio!AI206</f>
        <v>0</v>
      </c>
      <c r="AJ210" s="62" t="n">
        <f aca="false">ModeloDatosModificados!AJ206-ModeloDatosMinisterio!AJ206</f>
        <v>0</v>
      </c>
      <c r="AK210" s="62" t="n">
        <f aca="false">ModeloDatosModificados!AK206-ModeloDatosMinisterio!AK206</f>
        <v>0</v>
      </c>
      <c r="AL210" s="62" t="n">
        <f aca="false">ModeloDatosModificados!AL206-ModeloDatosMinisterio!AL206</f>
        <v>0</v>
      </c>
      <c r="AM210" s="62" t="n">
        <f aca="false">ModeloDatosModificados!AM206-ModeloDatosMinisterio!AM206</f>
        <v>0</v>
      </c>
      <c r="AO210" s="54" t="n">
        <f aca="false">ModeloDatosModificados!AO206-ModeloDatosMinisterio!AO206</f>
        <v>0</v>
      </c>
      <c r="AP210" s="53" t="n">
        <f aca="false">ModeloDatosModificados!AP206-ModeloDatosMinisterio!AP206</f>
        <v>0</v>
      </c>
      <c r="AQ210" s="54" t="n">
        <f aca="false">ModeloDatosModificados!AQ206-ModeloDatosMinisterio!AQ206</f>
        <v>0</v>
      </c>
      <c r="AR210" s="53" t="n">
        <f aca="false">ModeloDatosModificados!AR206-ModeloDatosMinisterio!AR206</f>
        <v>0</v>
      </c>
      <c r="AS210" s="54" t="n">
        <f aca="false">ModeloDatosModificados!AS206-ModeloDatosMinisterio!AS206</f>
        <v>0</v>
      </c>
      <c r="AT210" s="53" t="n">
        <f aca="false">ModeloDatosModificados!AT206-ModeloDatosMinisterio!AT206</f>
        <v>0</v>
      </c>
      <c r="AU210" s="54" t="n">
        <f aca="false">ModeloDatosModificados!AU206-ModeloDatosMinisterio!AU206</f>
        <v>0</v>
      </c>
      <c r="AV210" s="53" t="n">
        <f aca="false">ModeloDatosModificados!AV206-ModeloDatosMinisterio!AV206</f>
        <v>0</v>
      </c>
      <c r="AW210" s="54" t="n">
        <f aca="false">ModeloDatosModificados!AW206-ModeloDatosMinisterio!AW206</f>
        <v>0</v>
      </c>
      <c r="AX210" s="53" t="n">
        <f aca="false">ModeloDatosModificados!AX206-ModeloDatosMinisterio!AX206</f>
        <v>0</v>
      </c>
    </row>
    <row r="211" customFormat="false" ht="13.8" hidden="false" customHeight="false" outlineLevel="0" collapsed="false">
      <c r="A211" s="60" t="s">
        <v>43</v>
      </c>
      <c r="B211" s="53" t="n">
        <f aca="false">ModeloDatosModificados!B207-ModeloDatosMinisterio!B207</f>
        <v>0</v>
      </c>
      <c r="C211" s="53" t="n">
        <f aca="false">ModeloDatosModificados!C207-ModeloDatosMinisterio!C207</f>
        <v>0</v>
      </c>
      <c r="D211" s="53" t="n">
        <f aca="false">ModeloDatosModificados!D207-ModeloDatosMinisterio!D207</f>
        <v>0</v>
      </c>
      <c r="E211" s="53" t="n">
        <f aca="false">ModeloDatosModificados!E207-ModeloDatosMinisterio!E207</f>
        <v>0</v>
      </c>
      <c r="F211" s="53" t="n">
        <f aca="false">ModeloDatosModificados!F207-ModeloDatosMinisterio!F207</f>
        <v>0</v>
      </c>
      <c r="G211" s="53" t="n">
        <f aca="false">ModeloDatosModificados!G207-ModeloDatosMinisterio!G207</f>
        <v>0</v>
      </c>
      <c r="H211" s="53" t="n">
        <f aca="false">ModeloDatosModificados!H207-ModeloDatosMinisterio!H207</f>
        <v>0</v>
      </c>
      <c r="I211" s="54" t="n">
        <f aca="false">ModeloDatosModificados!I207-ModeloDatosMinisterio!I207</f>
        <v>0</v>
      </c>
      <c r="J211" s="53" t="n">
        <f aca="false">ModeloDatosModificados!J207-ModeloDatosMinisterio!J207</f>
        <v>0</v>
      </c>
      <c r="K211" s="54" t="n">
        <f aca="false">ModeloDatosModificados!K207-ModeloDatosMinisterio!K207</f>
        <v>0</v>
      </c>
      <c r="L211" s="53" t="n">
        <f aca="false">ModeloDatosModificados!L207-ModeloDatosMinisterio!L207</f>
        <v>0</v>
      </c>
      <c r="M211" s="54" t="n">
        <f aca="false">ModeloDatosModificados!M207-ModeloDatosMinisterio!M207</f>
        <v>0</v>
      </c>
      <c r="N211" s="53" t="n">
        <f aca="false">ModeloDatosModificados!N207-ModeloDatosMinisterio!N207</f>
        <v>0</v>
      </c>
      <c r="O211" s="53" t="n">
        <f aca="false">ModeloDatosModificados!O207-ModeloDatosMinisterio!O207</f>
        <v>0</v>
      </c>
      <c r="P211" s="53" t="n">
        <f aca="false">ModeloDatosModificados!P207-ModeloDatosMinisterio!P207</f>
        <v>0</v>
      </c>
      <c r="Q211" s="53" t="n">
        <f aca="false">ModeloDatosModificados!Q207-ModeloDatosMinisterio!Q207</f>
        <v>0</v>
      </c>
      <c r="S211" s="53" t="n">
        <f aca="false">ModeloDatosModificados!S207-ModeloDatosMinisterio!S207</f>
        <v>0</v>
      </c>
      <c r="T211" s="53" t="n">
        <f aca="false">ModeloDatosModificados!T207-ModeloDatosMinisterio!T207</f>
        <v>0</v>
      </c>
      <c r="U211" s="53" t="n">
        <f aca="false">ModeloDatosModificados!U207-ModeloDatosMinisterio!U207</f>
        <v>0</v>
      </c>
      <c r="V211" s="53" t="n">
        <f aca="false">ModeloDatosModificados!V207-ModeloDatosMinisterio!V207</f>
        <v>0</v>
      </c>
      <c r="W211" s="53" t="n">
        <f aca="false">ModeloDatosModificados!W207-ModeloDatosMinisterio!W207</f>
        <v>0</v>
      </c>
      <c r="X211" s="53" t="n">
        <f aca="false">ModeloDatosModificados!X207-ModeloDatosMinisterio!X207</f>
        <v>0</v>
      </c>
      <c r="Y211" s="53" t="n">
        <f aca="false">ModeloDatosModificados!Y207-ModeloDatosMinisterio!Y207</f>
        <v>0</v>
      </c>
      <c r="Z211" s="53" t="n">
        <f aca="false">ModeloDatosModificados!Z207-ModeloDatosMinisterio!Z207</f>
        <v>0</v>
      </c>
      <c r="AC211" s="61" t="n">
        <f aca="false">ModeloDatosModificados!AC207-ModeloDatosMinisterio!AC207</f>
        <v>0</v>
      </c>
      <c r="AD211" s="62" t="n">
        <f aca="false">ModeloDatosModificados!AD207-ModeloDatosMinisterio!AD207</f>
        <v>0</v>
      </c>
      <c r="AE211" s="63" t="n">
        <f aca="false">ModeloDatosModificados!AE207-ModeloDatosMinisterio!AE207</f>
        <v>0</v>
      </c>
      <c r="AF211" s="62" t="n">
        <f aca="false">ModeloDatosModificados!AF207-ModeloDatosMinisterio!AF207</f>
        <v>0</v>
      </c>
      <c r="AG211" s="62" t="n">
        <f aca="false">ModeloDatosModificados!AG207-ModeloDatosMinisterio!AG207</f>
        <v>0</v>
      </c>
      <c r="AH211" s="62" t="n">
        <f aca="false">ModeloDatosModificados!AH207-ModeloDatosMinisterio!AH207</f>
        <v>0</v>
      </c>
      <c r="AI211" s="62" t="n">
        <f aca="false">ModeloDatosModificados!AI207-ModeloDatosMinisterio!AI207</f>
        <v>0</v>
      </c>
      <c r="AJ211" s="62" t="n">
        <f aca="false">ModeloDatosModificados!AJ207-ModeloDatosMinisterio!AJ207</f>
        <v>0</v>
      </c>
      <c r="AK211" s="62" t="n">
        <f aca="false">ModeloDatosModificados!AK207-ModeloDatosMinisterio!AK207</f>
        <v>0</v>
      </c>
      <c r="AL211" s="62" t="n">
        <f aca="false">ModeloDatosModificados!AL207-ModeloDatosMinisterio!AL207</f>
        <v>0</v>
      </c>
      <c r="AM211" s="62" t="n">
        <f aca="false">ModeloDatosModificados!AM207-ModeloDatosMinisterio!AM207</f>
        <v>0</v>
      </c>
      <c r="AO211" s="54" t="n">
        <f aca="false">ModeloDatosModificados!AO207-ModeloDatosMinisterio!AO207</f>
        <v>0</v>
      </c>
      <c r="AP211" s="53" t="n">
        <f aca="false">ModeloDatosModificados!AP207-ModeloDatosMinisterio!AP207</f>
        <v>0</v>
      </c>
      <c r="AQ211" s="54" t="n">
        <f aca="false">ModeloDatosModificados!AQ207-ModeloDatosMinisterio!AQ207</f>
        <v>0</v>
      </c>
      <c r="AR211" s="53" t="n">
        <f aca="false">ModeloDatosModificados!AR207-ModeloDatosMinisterio!AR207</f>
        <v>0</v>
      </c>
      <c r="AS211" s="54" t="n">
        <f aca="false">ModeloDatosModificados!AS207-ModeloDatosMinisterio!AS207</f>
        <v>0</v>
      </c>
      <c r="AT211" s="53" t="n">
        <f aca="false">ModeloDatosModificados!AT207-ModeloDatosMinisterio!AT207</f>
        <v>0</v>
      </c>
      <c r="AU211" s="54" t="n">
        <f aca="false">ModeloDatosModificados!AU207-ModeloDatosMinisterio!AU207</f>
        <v>0</v>
      </c>
      <c r="AV211" s="53" t="n">
        <f aca="false">ModeloDatosModificados!AV207-ModeloDatosMinisterio!AV207</f>
        <v>0</v>
      </c>
      <c r="AW211" s="54" t="n">
        <f aca="false">ModeloDatosModificados!AW207-ModeloDatosMinisterio!AW207</f>
        <v>0</v>
      </c>
      <c r="AX211" s="53" t="n">
        <f aca="false">ModeloDatosModificados!AX207-ModeloDatosMinisterio!AX207</f>
        <v>0</v>
      </c>
    </row>
    <row r="212" customFormat="false" ht="13.8" hidden="false" customHeight="false" outlineLevel="0" collapsed="false">
      <c r="A212" s="60" t="s">
        <v>44</v>
      </c>
      <c r="B212" s="53" t="n">
        <f aca="false">ModeloDatosModificados!B208-ModeloDatosMinisterio!B208</f>
        <v>0</v>
      </c>
      <c r="C212" s="53" t="n">
        <f aca="false">ModeloDatosModificados!C208-ModeloDatosMinisterio!C208</f>
        <v>0</v>
      </c>
      <c r="D212" s="53" t="n">
        <f aca="false">ModeloDatosModificados!D208-ModeloDatosMinisterio!D208</f>
        <v>0</v>
      </c>
      <c r="E212" s="53" t="n">
        <f aca="false">ModeloDatosModificados!E208-ModeloDatosMinisterio!E208</f>
        <v>0</v>
      </c>
      <c r="F212" s="53" t="n">
        <f aca="false">ModeloDatosModificados!F208-ModeloDatosMinisterio!F208</f>
        <v>0</v>
      </c>
      <c r="G212" s="53" t="n">
        <f aca="false">ModeloDatosModificados!G208-ModeloDatosMinisterio!G208</f>
        <v>0</v>
      </c>
      <c r="H212" s="53" t="n">
        <f aca="false">ModeloDatosModificados!H208-ModeloDatosMinisterio!H208</f>
        <v>0</v>
      </c>
      <c r="I212" s="54" t="n">
        <f aca="false">ModeloDatosModificados!I208-ModeloDatosMinisterio!I208</f>
        <v>0</v>
      </c>
      <c r="J212" s="53" t="n">
        <f aca="false">ModeloDatosModificados!J208-ModeloDatosMinisterio!J208</f>
        <v>0</v>
      </c>
      <c r="K212" s="54" t="n">
        <f aca="false">ModeloDatosModificados!K208-ModeloDatosMinisterio!K208</f>
        <v>0</v>
      </c>
      <c r="L212" s="53" t="n">
        <f aca="false">ModeloDatosModificados!L208-ModeloDatosMinisterio!L208</f>
        <v>0</v>
      </c>
      <c r="M212" s="54" t="n">
        <f aca="false">ModeloDatosModificados!M208-ModeloDatosMinisterio!M208</f>
        <v>0</v>
      </c>
      <c r="N212" s="53" t="n">
        <f aca="false">ModeloDatosModificados!N208-ModeloDatosMinisterio!N208</f>
        <v>0</v>
      </c>
      <c r="O212" s="53" t="n">
        <f aca="false">ModeloDatosModificados!O208-ModeloDatosMinisterio!O208</f>
        <v>0</v>
      </c>
      <c r="P212" s="53" t="n">
        <f aca="false">ModeloDatosModificados!P208-ModeloDatosMinisterio!P208</f>
        <v>0</v>
      </c>
      <c r="Q212" s="53" t="n">
        <f aca="false">ModeloDatosModificados!Q208-ModeloDatosMinisterio!Q208</f>
        <v>0</v>
      </c>
      <c r="S212" s="53" t="n">
        <f aca="false">ModeloDatosModificados!S208-ModeloDatosMinisterio!S208</f>
        <v>0</v>
      </c>
      <c r="T212" s="53" t="n">
        <f aca="false">ModeloDatosModificados!T208-ModeloDatosMinisterio!T208</f>
        <v>0</v>
      </c>
      <c r="U212" s="53" t="n">
        <f aca="false">ModeloDatosModificados!U208-ModeloDatosMinisterio!U208</f>
        <v>0</v>
      </c>
      <c r="V212" s="53" t="n">
        <f aca="false">ModeloDatosModificados!V208-ModeloDatosMinisterio!V208</f>
        <v>0</v>
      </c>
      <c r="W212" s="53" t="n">
        <f aca="false">ModeloDatosModificados!W208-ModeloDatosMinisterio!W208</f>
        <v>0</v>
      </c>
      <c r="X212" s="53" t="n">
        <f aca="false">ModeloDatosModificados!X208-ModeloDatosMinisterio!X208</f>
        <v>0</v>
      </c>
      <c r="Y212" s="53" t="n">
        <f aca="false">ModeloDatosModificados!Y208-ModeloDatosMinisterio!Y208</f>
        <v>0</v>
      </c>
      <c r="Z212" s="53" t="n">
        <f aca="false">ModeloDatosModificados!Z208-ModeloDatosMinisterio!Z208</f>
        <v>0</v>
      </c>
      <c r="AC212" s="61" t="n">
        <f aca="false">ModeloDatosModificados!AC208-ModeloDatosMinisterio!AC208</f>
        <v>0</v>
      </c>
      <c r="AD212" s="62" t="n">
        <f aca="false">ModeloDatosModificados!AD208-ModeloDatosMinisterio!AD208</f>
        <v>0</v>
      </c>
      <c r="AE212" s="63" t="n">
        <f aca="false">ModeloDatosModificados!AE208-ModeloDatosMinisterio!AE208</f>
        <v>0</v>
      </c>
      <c r="AF212" s="62" t="n">
        <f aca="false">ModeloDatosModificados!AF208-ModeloDatosMinisterio!AF208</f>
        <v>0</v>
      </c>
      <c r="AG212" s="62" t="n">
        <f aca="false">ModeloDatosModificados!AG208-ModeloDatosMinisterio!AG208</f>
        <v>0</v>
      </c>
      <c r="AH212" s="62" t="n">
        <f aca="false">ModeloDatosModificados!AH208-ModeloDatosMinisterio!AH208</f>
        <v>0</v>
      </c>
      <c r="AI212" s="62" t="n">
        <f aca="false">ModeloDatosModificados!AI208-ModeloDatosMinisterio!AI208</f>
        <v>0</v>
      </c>
      <c r="AJ212" s="62" t="n">
        <f aca="false">ModeloDatosModificados!AJ208-ModeloDatosMinisterio!AJ208</f>
        <v>0</v>
      </c>
      <c r="AK212" s="62" t="n">
        <f aca="false">ModeloDatosModificados!AK208-ModeloDatosMinisterio!AK208</f>
        <v>0</v>
      </c>
      <c r="AL212" s="62" t="n">
        <f aca="false">ModeloDatosModificados!AL208-ModeloDatosMinisterio!AL208</f>
        <v>0</v>
      </c>
      <c r="AM212" s="62" t="n">
        <f aca="false">ModeloDatosModificados!AM208-ModeloDatosMinisterio!AM208</f>
        <v>0</v>
      </c>
      <c r="AO212" s="54" t="n">
        <f aca="false">ModeloDatosModificados!AO208-ModeloDatosMinisterio!AO208</f>
        <v>0</v>
      </c>
      <c r="AP212" s="53" t="n">
        <f aca="false">ModeloDatosModificados!AP208-ModeloDatosMinisterio!AP208</f>
        <v>0</v>
      </c>
      <c r="AQ212" s="54" t="n">
        <f aca="false">ModeloDatosModificados!AQ208-ModeloDatosMinisterio!AQ208</f>
        <v>0</v>
      </c>
      <c r="AR212" s="53" t="n">
        <f aca="false">ModeloDatosModificados!AR208-ModeloDatosMinisterio!AR208</f>
        <v>0</v>
      </c>
      <c r="AS212" s="54" t="n">
        <f aca="false">ModeloDatosModificados!AS208-ModeloDatosMinisterio!AS208</f>
        <v>0</v>
      </c>
      <c r="AT212" s="53" t="n">
        <f aca="false">ModeloDatosModificados!AT208-ModeloDatosMinisterio!AT208</f>
        <v>0</v>
      </c>
      <c r="AU212" s="54" t="n">
        <f aca="false">ModeloDatosModificados!AU208-ModeloDatosMinisterio!AU208</f>
        <v>0</v>
      </c>
      <c r="AV212" s="53" t="n">
        <f aca="false">ModeloDatosModificados!AV208-ModeloDatosMinisterio!AV208</f>
        <v>0</v>
      </c>
      <c r="AW212" s="54" t="n">
        <f aca="false">ModeloDatosModificados!AW208-ModeloDatosMinisterio!AW208</f>
        <v>0</v>
      </c>
      <c r="AX212" s="53" t="n">
        <f aca="false">ModeloDatosModificados!AX208-ModeloDatosMinisterio!AX208</f>
        <v>0</v>
      </c>
    </row>
    <row r="213" customFormat="false" ht="13.8" hidden="false" customHeight="false" outlineLevel="0" collapsed="false">
      <c r="A213" s="60" t="s">
        <v>45</v>
      </c>
      <c r="B213" s="53" t="n">
        <f aca="false">ModeloDatosModificados!B209-ModeloDatosMinisterio!B209</f>
        <v>0</v>
      </c>
      <c r="C213" s="53" t="n">
        <f aca="false">ModeloDatosModificados!C209-ModeloDatosMinisterio!C209</f>
        <v>0</v>
      </c>
      <c r="D213" s="53" t="n">
        <f aca="false">ModeloDatosModificados!D209-ModeloDatosMinisterio!D209</f>
        <v>0</v>
      </c>
      <c r="E213" s="53" t="n">
        <f aca="false">ModeloDatosModificados!E209-ModeloDatosMinisterio!E209</f>
        <v>0</v>
      </c>
      <c r="F213" s="53" t="n">
        <f aca="false">ModeloDatosModificados!F209-ModeloDatosMinisterio!F209</f>
        <v>0</v>
      </c>
      <c r="G213" s="53" t="n">
        <f aca="false">ModeloDatosModificados!G209-ModeloDatosMinisterio!G209</f>
        <v>0</v>
      </c>
      <c r="H213" s="53" t="n">
        <f aca="false">ModeloDatosModificados!H209-ModeloDatosMinisterio!H209</f>
        <v>0</v>
      </c>
      <c r="I213" s="54" t="n">
        <f aca="false">ModeloDatosModificados!I209-ModeloDatosMinisterio!I209</f>
        <v>0</v>
      </c>
      <c r="J213" s="53" t="n">
        <f aca="false">ModeloDatosModificados!J209-ModeloDatosMinisterio!J209</f>
        <v>0</v>
      </c>
      <c r="K213" s="54" t="n">
        <f aca="false">ModeloDatosModificados!K209-ModeloDatosMinisterio!K209</f>
        <v>0</v>
      </c>
      <c r="L213" s="53" t="n">
        <f aca="false">ModeloDatosModificados!L209-ModeloDatosMinisterio!L209</f>
        <v>0</v>
      </c>
      <c r="M213" s="54" t="n">
        <f aca="false">ModeloDatosModificados!M209-ModeloDatosMinisterio!M209</f>
        <v>0</v>
      </c>
      <c r="N213" s="53" t="n">
        <f aca="false">ModeloDatosModificados!N209-ModeloDatosMinisterio!N209</f>
        <v>0</v>
      </c>
      <c r="O213" s="53" t="n">
        <f aca="false">ModeloDatosModificados!O209-ModeloDatosMinisterio!O209</f>
        <v>0</v>
      </c>
      <c r="P213" s="53" t="n">
        <f aca="false">ModeloDatosModificados!P209-ModeloDatosMinisterio!P209</f>
        <v>0</v>
      </c>
      <c r="Q213" s="53" t="n">
        <f aca="false">ModeloDatosModificados!Q209-ModeloDatosMinisterio!Q209</f>
        <v>0</v>
      </c>
      <c r="S213" s="53" t="n">
        <f aca="false">ModeloDatosModificados!S209-ModeloDatosMinisterio!S209</f>
        <v>0</v>
      </c>
      <c r="T213" s="53" t="n">
        <f aca="false">ModeloDatosModificados!T209-ModeloDatosMinisterio!T209</f>
        <v>0</v>
      </c>
      <c r="U213" s="53" t="n">
        <f aca="false">ModeloDatosModificados!U209-ModeloDatosMinisterio!U209</f>
        <v>0</v>
      </c>
      <c r="V213" s="53" t="n">
        <f aca="false">ModeloDatosModificados!V209-ModeloDatosMinisterio!V209</f>
        <v>0</v>
      </c>
      <c r="W213" s="53" t="n">
        <f aca="false">ModeloDatosModificados!W209-ModeloDatosMinisterio!W209</f>
        <v>0</v>
      </c>
      <c r="X213" s="53" t="n">
        <f aca="false">ModeloDatosModificados!X209-ModeloDatosMinisterio!X209</f>
        <v>0</v>
      </c>
      <c r="Y213" s="53" t="n">
        <f aca="false">ModeloDatosModificados!Y209-ModeloDatosMinisterio!Y209</f>
        <v>0</v>
      </c>
      <c r="Z213" s="53" t="n">
        <f aca="false">ModeloDatosModificados!Z209-ModeloDatosMinisterio!Z209</f>
        <v>0</v>
      </c>
      <c r="AC213" s="61" t="n">
        <f aca="false">ModeloDatosModificados!AC209-ModeloDatosMinisterio!AC209</f>
        <v>0</v>
      </c>
      <c r="AD213" s="62" t="n">
        <f aca="false">ModeloDatosModificados!AD209-ModeloDatosMinisterio!AD209</f>
        <v>0</v>
      </c>
      <c r="AE213" s="63" t="n">
        <f aca="false">ModeloDatosModificados!AE209-ModeloDatosMinisterio!AE209</f>
        <v>0</v>
      </c>
      <c r="AF213" s="62" t="n">
        <f aca="false">ModeloDatosModificados!AF209-ModeloDatosMinisterio!AF209</f>
        <v>0</v>
      </c>
      <c r="AG213" s="62" t="n">
        <f aca="false">ModeloDatosModificados!AG209-ModeloDatosMinisterio!AG209</f>
        <v>0</v>
      </c>
      <c r="AH213" s="62" t="n">
        <f aca="false">ModeloDatosModificados!AH209-ModeloDatosMinisterio!AH209</f>
        <v>0</v>
      </c>
      <c r="AI213" s="62" t="n">
        <f aca="false">ModeloDatosModificados!AI209-ModeloDatosMinisterio!AI209</f>
        <v>0</v>
      </c>
      <c r="AJ213" s="62" t="n">
        <f aca="false">ModeloDatosModificados!AJ209-ModeloDatosMinisterio!AJ209</f>
        <v>0</v>
      </c>
      <c r="AK213" s="62" t="n">
        <f aca="false">ModeloDatosModificados!AK209-ModeloDatosMinisterio!AK209</f>
        <v>0</v>
      </c>
      <c r="AL213" s="62" t="n">
        <f aca="false">ModeloDatosModificados!AL209-ModeloDatosMinisterio!AL209</f>
        <v>0</v>
      </c>
      <c r="AM213" s="62" t="n">
        <f aca="false">ModeloDatosModificados!AM209-ModeloDatosMinisterio!AM209</f>
        <v>0</v>
      </c>
      <c r="AO213" s="54" t="n">
        <f aca="false">ModeloDatosModificados!AO209-ModeloDatosMinisterio!AO209</f>
        <v>0</v>
      </c>
      <c r="AP213" s="53" t="n">
        <f aca="false">ModeloDatosModificados!AP209-ModeloDatosMinisterio!AP209</f>
        <v>0</v>
      </c>
      <c r="AQ213" s="54" t="n">
        <f aca="false">ModeloDatosModificados!AQ209-ModeloDatosMinisterio!AQ209</f>
        <v>0</v>
      </c>
      <c r="AR213" s="53" t="n">
        <f aca="false">ModeloDatosModificados!AR209-ModeloDatosMinisterio!AR209</f>
        <v>0</v>
      </c>
      <c r="AS213" s="54" t="n">
        <f aca="false">ModeloDatosModificados!AS209-ModeloDatosMinisterio!AS209</f>
        <v>0</v>
      </c>
      <c r="AT213" s="53" t="n">
        <f aca="false">ModeloDatosModificados!AT209-ModeloDatosMinisterio!AT209</f>
        <v>0</v>
      </c>
      <c r="AU213" s="54" t="n">
        <f aca="false">ModeloDatosModificados!AU209-ModeloDatosMinisterio!AU209</f>
        <v>0</v>
      </c>
      <c r="AV213" s="53" t="n">
        <f aca="false">ModeloDatosModificados!AV209-ModeloDatosMinisterio!AV209</f>
        <v>0</v>
      </c>
      <c r="AW213" s="54" t="n">
        <f aca="false">ModeloDatosModificados!AW209-ModeloDatosMinisterio!AW209</f>
        <v>0</v>
      </c>
      <c r="AX213" s="53" t="n">
        <f aca="false">ModeloDatosModificados!AX209-ModeloDatosMinisterio!AX209</f>
        <v>0</v>
      </c>
    </row>
    <row r="214" customFormat="false" ht="13.8" hidden="false" customHeight="false" outlineLevel="0" collapsed="false">
      <c r="A214" s="60" t="s">
        <v>46</v>
      </c>
      <c r="B214" s="53" t="n">
        <f aca="false">ModeloDatosModificados!B210-ModeloDatosMinisterio!B210</f>
        <v>0</v>
      </c>
      <c r="C214" s="53" t="n">
        <f aca="false">ModeloDatosModificados!C210-ModeloDatosMinisterio!C210</f>
        <v>0</v>
      </c>
      <c r="D214" s="53" t="n">
        <f aca="false">ModeloDatosModificados!D210-ModeloDatosMinisterio!D210</f>
        <v>0</v>
      </c>
      <c r="E214" s="53" t="n">
        <f aca="false">ModeloDatosModificados!E210-ModeloDatosMinisterio!E210</f>
        <v>0</v>
      </c>
      <c r="F214" s="53" t="n">
        <f aca="false">ModeloDatosModificados!F210-ModeloDatosMinisterio!F210</f>
        <v>0</v>
      </c>
      <c r="G214" s="53" t="n">
        <f aca="false">ModeloDatosModificados!G210-ModeloDatosMinisterio!G210</f>
        <v>0</v>
      </c>
      <c r="H214" s="53" t="n">
        <f aca="false">ModeloDatosModificados!H210-ModeloDatosMinisterio!H210</f>
        <v>0</v>
      </c>
      <c r="I214" s="54" t="n">
        <f aca="false">ModeloDatosModificados!I210-ModeloDatosMinisterio!I210</f>
        <v>0</v>
      </c>
      <c r="J214" s="53" t="n">
        <f aca="false">ModeloDatosModificados!J210-ModeloDatosMinisterio!J210</f>
        <v>0</v>
      </c>
      <c r="K214" s="54" t="n">
        <f aca="false">ModeloDatosModificados!K210-ModeloDatosMinisterio!K210</f>
        <v>0</v>
      </c>
      <c r="L214" s="53" t="n">
        <f aca="false">ModeloDatosModificados!L210-ModeloDatosMinisterio!L210</f>
        <v>0</v>
      </c>
      <c r="M214" s="54" t="n">
        <f aca="false">ModeloDatosModificados!M210-ModeloDatosMinisterio!M210</f>
        <v>0</v>
      </c>
      <c r="N214" s="53" t="n">
        <f aca="false">ModeloDatosModificados!N210-ModeloDatosMinisterio!N210</f>
        <v>0</v>
      </c>
      <c r="O214" s="53" t="n">
        <f aca="false">ModeloDatosModificados!O210-ModeloDatosMinisterio!O210</f>
        <v>0</v>
      </c>
      <c r="P214" s="53" t="n">
        <f aca="false">ModeloDatosModificados!P210-ModeloDatosMinisterio!P210</f>
        <v>0</v>
      </c>
      <c r="Q214" s="53" t="n">
        <f aca="false">ModeloDatosModificados!Q210-ModeloDatosMinisterio!Q210</f>
        <v>0</v>
      </c>
      <c r="S214" s="53" t="n">
        <f aca="false">ModeloDatosModificados!S210-ModeloDatosMinisterio!S210</f>
        <v>0</v>
      </c>
      <c r="T214" s="53" t="n">
        <f aca="false">ModeloDatosModificados!T210-ModeloDatosMinisterio!T210</f>
        <v>0</v>
      </c>
      <c r="U214" s="53" t="n">
        <f aca="false">ModeloDatosModificados!U210-ModeloDatosMinisterio!U210</f>
        <v>0</v>
      </c>
      <c r="V214" s="53" t="n">
        <f aca="false">ModeloDatosModificados!V210-ModeloDatosMinisterio!V210</f>
        <v>0</v>
      </c>
      <c r="W214" s="53" t="n">
        <f aca="false">ModeloDatosModificados!W210-ModeloDatosMinisterio!W210</f>
        <v>0</v>
      </c>
      <c r="X214" s="53" t="n">
        <f aca="false">ModeloDatosModificados!X210-ModeloDatosMinisterio!X210</f>
        <v>0</v>
      </c>
      <c r="Y214" s="53" t="n">
        <f aca="false">ModeloDatosModificados!Y210-ModeloDatosMinisterio!Y210</f>
        <v>0</v>
      </c>
      <c r="Z214" s="53" t="n">
        <f aca="false">ModeloDatosModificados!Z210-ModeloDatosMinisterio!Z210</f>
        <v>0</v>
      </c>
      <c r="AC214" s="61" t="n">
        <f aca="false">ModeloDatosModificados!AC210-ModeloDatosMinisterio!AC210</f>
        <v>0</v>
      </c>
      <c r="AD214" s="62" t="n">
        <f aca="false">ModeloDatosModificados!AD210-ModeloDatosMinisterio!AD210</f>
        <v>0</v>
      </c>
      <c r="AE214" s="63" t="n">
        <f aca="false">ModeloDatosModificados!AE210-ModeloDatosMinisterio!AE210</f>
        <v>0</v>
      </c>
      <c r="AF214" s="62" t="n">
        <f aca="false">ModeloDatosModificados!AF210-ModeloDatosMinisterio!AF210</f>
        <v>0</v>
      </c>
      <c r="AG214" s="62" t="n">
        <f aca="false">ModeloDatosModificados!AG210-ModeloDatosMinisterio!AG210</f>
        <v>0</v>
      </c>
      <c r="AH214" s="62" t="n">
        <f aca="false">ModeloDatosModificados!AH210-ModeloDatosMinisterio!AH210</f>
        <v>0</v>
      </c>
      <c r="AI214" s="62" t="n">
        <f aca="false">ModeloDatosModificados!AI210-ModeloDatosMinisterio!AI210</f>
        <v>0</v>
      </c>
      <c r="AJ214" s="62" t="n">
        <f aca="false">ModeloDatosModificados!AJ210-ModeloDatosMinisterio!AJ210</f>
        <v>0</v>
      </c>
      <c r="AK214" s="62" t="n">
        <f aca="false">ModeloDatosModificados!AK210-ModeloDatosMinisterio!AK210</f>
        <v>0</v>
      </c>
      <c r="AL214" s="62" t="n">
        <f aca="false">ModeloDatosModificados!AL210-ModeloDatosMinisterio!AL210</f>
        <v>0</v>
      </c>
      <c r="AM214" s="62" t="n">
        <f aca="false">ModeloDatosModificados!AM210-ModeloDatosMinisterio!AM210</f>
        <v>0</v>
      </c>
      <c r="AO214" s="54" t="n">
        <f aca="false">ModeloDatosModificados!AO210-ModeloDatosMinisterio!AO210</f>
        <v>0</v>
      </c>
      <c r="AP214" s="53" t="n">
        <f aca="false">ModeloDatosModificados!AP210-ModeloDatosMinisterio!AP210</f>
        <v>0</v>
      </c>
      <c r="AQ214" s="54" t="n">
        <f aca="false">ModeloDatosModificados!AQ210-ModeloDatosMinisterio!AQ210</f>
        <v>0</v>
      </c>
      <c r="AR214" s="53" t="n">
        <f aca="false">ModeloDatosModificados!AR210-ModeloDatosMinisterio!AR210</f>
        <v>0</v>
      </c>
      <c r="AS214" s="54" t="n">
        <f aca="false">ModeloDatosModificados!AS210-ModeloDatosMinisterio!AS210</f>
        <v>0</v>
      </c>
      <c r="AT214" s="53" t="n">
        <f aca="false">ModeloDatosModificados!AT210-ModeloDatosMinisterio!AT210</f>
        <v>0</v>
      </c>
      <c r="AU214" s="54" t="n">
        <f aca="false">ModeloDatosModificados!AU210-ModeloDatosMinisterio!AU210</f>
        <v>0</v>
      </c>
      <c r="AV214" s="53" t="n">
        <f aca="false">ModeloDatosModificados!AV210-ModeloDatosMinisterio!AV210</f>
        <v>0</v>
      </c>
      <c r="AW214" s="54" t="n">
        <f aca="false">ModeloDatosModificados!AW210-ModeloDatosMinisterio!AW210</f>
        <v>0</v>
      </c>
      <c r="AX214" s="53" t="n">
        <f aca="false">ModeloDatosModificados!AX210-ModeloDatosMinisterio!AX210</f>
        <v>0</v>
      </c>
    </row>
    <row r="215" customFormat="false" ht="13.8" hidden="false" customHeight="false" outlineLevel="0" collapsed="false">
      <c r="A215" s="71" t="s">
        <v>49</v>
      </c>
      <c r="B215" s="74" t="n">
        <f aca="false">ModeloDatosModificados!B211-ModeloDatosMinisterio!B211</f>
        <v>0</v>
      </c>
      <c r="C215" s="74" t="n">
        <f aca="false">ModeloDatosModificados!C211-ModeloDatosMinisterio!C211</f>
        <v>0</v>
      </c>
      <c r="D215" s="74" t="n">
        <f aca="false">ModeloDatosModificados!D211-ModeloDatosMinisterio!D211</f>
        <v>0</v>
      </c>
      <c r="E215" s="74" t="n">
        <f aca="false">ModeloDatosModificados!E211-ModeloDatosMinisterio!E211</f>
        <v>0</v>
      </c>
      <c r="F215" s="74" t="n">
        <f aca="false">ModeloDatosModificados!F211-ModeloDatosMinisterio!F211</f>
        <v>0</v>
      </c>
      <c r="G215" s="74" t="n">
        <f aca="false">ModeloDatosModificados!G211-ModeloDatosMinisterio!G211</f>
        <v>0</v>
      </c>
      <c r="H215" s="74" t="n">
        <f aca="false">ModeloDatosModificados!H211-ModeloDatosMinisterio!H211</f>
        <v>0</v>
      </c>
      <c r="I215" s="72" t="n">
        <f aca="false">ModeloDatosModificados!I211-ModeloDatosMinisterio!I211</f>
        <v>0</v>
      </c>
      <c r="J215" s="74" t="n">
        <f aca="false">ModeloDatosModificados!J211-ModeloDatosMinisterio!J211</f>
        <v>0</v>
      </c>
      <c r="K215" s="72" t="n">
        <f aca="false">ModeloDatosModificados!K211-ModeloDatosMinisterio!K211</f>
        <v>0</v>
      </c>
      <c r="L215" s="74" t="n">
        <f aca="false">ModeloDatosModificados!L211-ModeloDatosMinisterio!L211</f>
        <v>0</v>
      </c>
      <c r="M215" s="72" t="n">
        <f aca="false">ModeloDatosModificados!M211-ModeloDatosMinisterio!M211</f>
        <v>0</v>
      </c>
      <c r="N215" s="74" t="n">
        <f aca="false">ModeloDatosModificados!N211-ModeloDatosMinisterio!N211</f>
        <v>0</v>
      </c>
      <c r="O215" s="74" t="n">
        <f aca="false">ModeloDatosModificados!O211-ModeloDatosMinisterio!O211</f>
        <v>0</v>
      </c>
      <c r="P215" s="74" t="n">
        <f aca="false">ModeloDatosModificados!P211-ModeloDatosMinisterio!P211</f>
        <v>0</v>
      </c>
      <c r="Q215" s="74" t="n">
        <f aca="false">ModeloDatosModificados!Q211-ModeloDatosMinisterio!Q211</f>
        <v>0</v>
      </c>
      <c r="S215" s="74" t="n">
        <f aca="false">ModeloDatosModificados!S211-ModeloDatosMinisterio!S211</f>
        <v>0</v>
      </c>
      <c r="T215" s="74" t="n">
        <f aca="false">ModeloDatosModificados!T211-ModeloDatosMinisterio!T211</f>
        <v>0</v>
      </c>
      <c r="U215" s="74" t="n">
        <f aca="false">ModeloDatosModificados!U211-ModeloDatosMinisterio!U211</f>
        <v>0</v>
      </c>
      <c r="V215" s="74" t="n">
        <f aca="false">ModeloDatosModificados!V211-ModeloDatosMinisterio!V211</f>
        <v>0</v>
      </c>
      <c r="W215" s="74" t="n">
        <f aca="false">ModeloDatosModificados!W211-ModeloDatosMinisterio!W211</f>
        <v>0</v>
      </c>
      <c r="X215" s="74" t="n">
        <f aca="false">ModeloDatosModificados!X211-ModeloDatosMinisterio!X211</f>
        <v>0</v>
      </c>
      <c r="Y215" s="74" t="n">
        <f aca="false">ModeloDatosModificados!Y211-ModeloDatosMinisterio!Y211</f>
        <v>0</v>
      </c>
      <c r="Z215" s="74" t="n">
        <f aca="false">ModeloDatosModificados!Z211-ModeloDatosMinisterio!Z211</f>
        <v>0</v>
      </c>
      <c r="AB215" s="77" t="s">
        <v>225</v>
      </c>
      <c r="AC215" s="77" t="n">
        <f aca="false">ModeloDatosModificados!AC211-ModeloDatosMinisterio!AC211</f>
        <v>0</v>
      </c>
      <c r="AD215" s="76"/>
      <c r="AE215" s="78" t="n">
        <f aca="false">ModeloDatosModificados!AE211-ModeloDatosMinisterio!AE211</f>
        <v>0</v>
      </c>
      <c r="AF215" s="76"/>
      <c r="AG215" s="79" t="n">
        <f aca="false">ModeloDatosModificados!AG211-ModeloDatosMinisterio!AG211</f>
        <v>0</v>
      </c>
      <c r="AH215" s="76"/>
      <c r="AI215" s="79" t="n">
        <f aca="false">ModeloDatosModificados!AI211-ModeloDatosMinisterio!AI211</f>
        <v>0</v>
      </c>
      <c r="AJ215" s="76"/>
      <c r="AK215" s="79" t="n">
        <f aca="false">ModeloDatosModificados!AK211-ModeloDatosMinisterio!AK211</f>
        <v>0</v>
      </c>
      <c r="AL215" s="80"/>
      <c r="AM215" s="79" t="n">
        <f aca="false">ModeloDatosModificados!AM211-ModeloDatosMinisterio!AM211</f>
        <v>0</v>
      </c>
      <c r="AO215" s="72" t="n">
        <f aca="false">ModeloDatosModificados!AO211-ModeloDatosMinisterio!AO211</f>
        <v>0</v>
      </c>
      <c r="AP215" s="74" t="n">
        <f aca="false">ModeloDatosModificados!AP211-ModeloDatosMinisterio!AP211</f>
        <v>0</v>
      </c>
      <c r="AQ215" s="72" t="n">
        <f aca="false">ModeloDatosModificados!AQ211-ModeloDatosMinisterio!AQ211</f>
        <v>0</v>
      </c>
      <c r="AR215" s="74" t="n">
        <f aca="false">ModeloDatosModificados!AR211-ModeloDatosMinisterio!AR211</f>
        <v>0</v>
      </c>
      <c r="AS215" s="72" t="n">
        <f aca="false">ModeloDatosModificados!AS211-ModeloDatosMinisterio!AS211</f>
        <v>0</v>
      </c>
      <c r="AT215" s="74" t="n">
        <f aca="false">ModeloDatosModificados!AT211-ModeloDatosMinisterio!AT211</f>
        <v>0</v>
      </c>
      <c r="AU215" s="72" t="n">
        <f aca="false">ModeloDatosModificados!AU211-ModeloDatosMinisterio!AU211</f>
        <v>0</v>
      </c>
      <c r="AV215" s="74" t="n">
        <f aca="false">ModeloDatosModificados!AV211-ModeloDatosMinisterio!AV211</f>
        <v>0</v>
      </c>
      <c r="AW215" s="72" t="n">
        <f aca="false">ModeloDatosModificados!AW211-ModeloDatosMinisterio!AW211</f>
        <v>0</v>
      </c>
      <c r="AX215" s="74" t="n">
        <f aca="false">ModeloDatosModificados!AX211-ModeloDatosMinisterio!AX211</f>
        <v>0</v>
      </c>
    </row>
    <row r="216" customFormat="false" ht="13.8" hidden="false" customHeight="false" outlineLevel="0" collapsed="false">
      <c r="A216" s="31" t="s">
        <v>50</v>
      </c>
      <c r="AB216" s="77" t="s">
        <v>226</v>
      </c>
      <c r="AC216" s="77" t="n">
        <f aca="false">ModeloDatosModificados!AC212-ModeloDatosMinisterio!AC212</f>
        <v>0</v>
      </c>
      <c r="AD216" s="76"/>
      <c r="AE216" s="78" t="n">
        <f aca="false">ModeloDatosModificados!AE212-ModeloDatosMinisterio!AE212</f>
        <v>0</v>
      </c>
      <c r="AF216" s="76"/>
      <c r="AG216" s="79" t="n">
        <f aca="false">ModeloDatosModificados!AG212-ModeloDatosMinisterio!AG212</f>
        <v>0</v>
      </c>
      <c r="AH216" s="76"/>
      <c r="AI216" s="79" t="n">
        <f aca="false">ModeloDatosModificados!AI212-ModeloDatosMinisterio!AI212</f>
        <v>0</v>
      </c>
      <c r="AJ216" s="76"/>
      <c r="AK216" s="79" t="n">
        <f aca="false">ModeloDatosModificados!AK212-ModeloDatosMinisterio!AK212</f>
        <v>0</v>
      </c>
      <c r="AL216" s="76"/>
      <c r="AM216" s="79"/>
    </row>
    <row r="217" customFormat="false" ht="13.8" hidden="false" customHeight="false" outlineLevel="0" collapsed="false">
      <c r="A217" s="31" t="s">
        <v>51</v>
      </c>
    </row>
    <row r="221" customFormat="false" ht="13.8" hidden="false" customHeight="false" outlineLevel="0" collapsed="false">
      <c r="A221" s="40" t="s">
        <v>104</v>
      </c>
      <c r="B221" s="40"/>
      <c r="C221" s="40"/>
      <c r="D221" s="40"/>
      <c r="E221" s="40"/>
      <c r="F221" s="40"/>
      <c r="G221" s="40"/>
      <c r="H221" s="40"/>
      <c r="I221" s="40"/>
      <c r="J221" s="40"/>
      <c r="S221" s="90"/>
      <c r="T221" s="90"/>
      <c r="U221" s="90"/>
      <c r="V221" s="90"/>
      <c r="W221" s="90"/>
      <c r="X221" s="90"/>
      <c r="Y221" s="90"/>
      <c r="Z221" s="90"/>
    </row>
    <row r="222" customFormat="false" ht="12.75" hidden="false" customHeight="true" outlineLevel="0" collapsed="false">
      <c r="A222" s="40" t="s">
        <v>123</v>
      </c>
      <c r="B222" s="40"/>
      <c r="C222" s="40"/>
      <c r="D222" s="40"/>
      <c r="E222" s="40"/>
      <c r="F222" s="40"/>
      <c r="G222" s="40"/>
      <c r="H222" s="40"/>
      <c r="I222" s="40"/>
      <c r="J222" s="40"/>
      <c r="S222" s="90"/>
      <c r="T222" s="90"/>
      <c r="U222" s="90"/>
      <c r="V222" s="90"/>
      <c r="W222" s="90"/>
      <c r="X222" s="90"/>
      <c r="Y222" s="90"/>
      <c r="Z222" s="90"/>
    </row>
    <row r="223" customFormat="false" ht="15.8" hidden="false" customHeight="true" outlineLevel="0" collapsed="false">
      <c r="A223" s="41" t="s">
        <v>8</v>
      </c>
      <c r="B223" s="91" t="s">
        <v>206</v>
      </c>
      <c r="C223" s="91"/>
      <c r="D223" s="91"/>
      <c r="E223" s="91"/>
      <c r="F223" s="91"/>
      <c r="G223" s="91"/>
      <c r="H223" s="91"/>
      <c r="I223" s="43" t="s">
        <v>10</v>
      </c>
      <c r="J223" s="43" t="s">
        <v>11</v>
      </c>
      <c r="K223" s="43" t="s">
        <v>207</v>
      </c>
      <c r="L223" s="43" t="s">
        <v>208</v>
      </c>
      <c r="M223" s="43" t="s">
        <v>209</v>
      </c>
      <c r="N223" s="43" t="s">
        <v>12</v>
      </c>
      <c r="O223" s="43" t="s">
        <v>210</v>
      </c>
      <c r="P223" s="43" t="s">
        <v>211</v>
      </c>
      <c r="Q223" s="43" t="s">
        <v>212</v>
      </c>
      <c r="S223" s="91" t="s">
        <v>206</v>
      </c>
      <c r="T223" s="91"/>
      <c r="U223" s="91"/>
      <c r="V223" s="91"/>
      <c r="W223" s="91"/>
      <c r="X223" s="91"/>
      <c r="Y223" s="91"/>
      <c r="Z223" s="91"/>
      <c r="AC223" s="46" t="s">
        <v>214</v>
      </c>
      <c r="AD223" s="46"/>
      <c r="AE223" s="46" t="s">
        <v>215</v>
      </c>
      <c r="AF223" s="46"/>
      <c r="AG223" s="46" t="s">
        <v>216</v>
      </c>
      <c r="AH223" s="46"/>
      <c r="AI223" s="46" t="s">
        <v>217</v>
      </c>
      <c r="AJ223" s="46"/>
      <c r="AK223" s="46" t="s">
        <v>218</v>
      </c>
      <c r="AL223" s="46"/>
      <c r="AM223" s="47" t="s">
        <v>219</v>
      </c>
      <c r="AO223" s="46" t="s">
        <v>214</v>
      </c>
      <c r="AP223" s="46"/>
      <c r="AQ223" s="46" t="s">
        <v>215</v>
      </c>
      <c r="AR223" s="46"/>
      <c r="AS223" s="46" t="s">
        <v>216</v>
      </c>
      <c r="AT223" s="46"/>
      <c r="AU223" s="46" t="s">
        <v>217</v>
      </c>
      <c r="AV223" s="46"/>
      <c r="AW223" s="47" t="s">
        <v>218</v>
      </c>
      <c r="AX223" s="47"/>
    </row>
    <row r="224" customFormat="false" ht="55.8" hidden="false" customHeight="false" outlineLevel="0" collapsed="false">
      <c r="A224" s="41"/>
      <c r="B224" s="92" t="s">
        <v>124</v>
      </c>
      <c r="C224" s="92" t="s">
        <v>125</v>
      </c>
      <c r="D224" s="92" t="s">
        <v>126</v>
      </c>
      <c r="E224" s="92" t="s">
        <v>127</v>
      </c>
      <c r="F224" s="92" t="s">
        <v>128</v>
      </c>
      <c r="G224" s="92" t="s">
        <v>129</v>
      </c>
      <c r="H224" s="92" t="s">
        <v>130</v>
      </c>
      <c r="I224" s="43"/>
      <c r="J224" s="43"/>
      <c r="K224" s="43"/>
      <c r="L224" s="43"/>
      <c r="M224" s="43"/>
      <c r="N224" s="43"/>
      <c r="O224" s="43"/>
      <c r="P224" s="43"/>
      <c r="Q224" s="43"/>
      <c r="S224" s="92" t="s">
        <v>124</v>
      </c>
      <c r="T224" s="92" t="s">
        <v>125</v>
      </c>
      <c r="U224" s="92" t="s">
        <v>126</v>
      </c>
      <c r="V224" s="92" t="s">
        <v>127</v>
      </c>
      <c r="W224" s="92" t="s">
        <v>128</v>
      </c>
      <c r="X224" s="92" t="s">
        <v>129</v>
      </c>
      <c r="Y224" s="92" t="s">
        <v>130</v>
      </c>
      <c r="Z224" s="43" t="s">
        <v>21</v>
      </c>
      <c r="AC224" s="46" t="s">
        <v>220</v>
      </c>
      <c r="AD224" s="46" t="s">
        <v>221</v>
      </c>
      <c r="AE224" s="46" t="s">
        <v>220</v>
      </c>
      <c r="AF224" s="46" t="s">
        <v>221</v>
      </c>
      <c r="AG224" s="46" t="s">
        <v>220</v>
      </c>
      <c r="AH224" s="46" t="s">
        <v>221</v>
      </c>
      <c r="AI224" s="46" t="s">
        <v>220</v>
      </c>
      <c r="AJ224" s="46" t="s">
        <v>221</v>
      </c>
      <c r="AK224" s="46" t="s">
        <v>220</v>
      </c>
      <c r="AL224" s="46" t="s">
        <v>221</v>
      </c>
      <c r="AM224" s="48" t="s">
        <v>222</v>
      </c>
      <c r="AO224" s="46" t="s">
        <v>223</v>
      </c>
      <c r="AP224" s="46" t="s">
        <v>224</v>
      </c>
      <c r="AQ224" s="46" t="s">
        <v>223</v>
      </c>
      <c r="AR224" s="46" t="s">
        <v>224</v>
      </c>
      <c r="AS224" s="46" t="s">
        <v>223</v>
      </c>
      <c r="AT224" s="46" t="s">
        <v>224</v>
      </c>
      <c r="AU224" s="46" t="s">
        <v>223</v>
      </c>
      <c r="AV224" s="46" t="s">
        <v>224</v>
      </c>
      <c r="AW224" s="46" t="s">
        <v>223</v>
      </c>
      <c r="AX224" s="48" t="s">
        <v>224</v>
      </c>
    </row>
    <row r="225" customFormat="false" ht="13.8" hidden="false" customHeight="false" outlineLevel="0" collapsed="false">
      <c r="A225" s="49" t="s">
        <v>22</v>
      </c>
      <c r="B225" s="52" t="n">
        <f aca="false">ModeloDatosModificados!B219-ModeloDatosMinisterio!B219</f>
        <v>0</v>
      </c>
      <c r="C225" s="52" t="n">
        <f aca="false">ModeloDatosModificados!C219-ModeloDatosMinisterio!C219</f>
        <v>0</v>
      </c>
      <c r="D225" s="52" t="n">
        <f aca="false">ModeloDatosModificados!D219-ModeloDatosMinisterio!D219</f>
        <v>0</v>
      </c>
      <c r="E225" s="52" t="n">
        <f aca="false">ModeloDatosModificados!E219-ModeloDatosMinisterio!E219</f>
        <v>0</v>
      </c>
      <c r="F225" s="52" t="n">
        <f aca="false">ModeloDatosModificados!F219-ModeloDatosMinisterio!F219</f>
        <v>0</v>
      </c>
      <c r="G225" s="52" t="n">
        <f aca="false">ModeloDatosModificados!G219-ModeloDatosMinisterio!G219</f>
        <v>0</v>
      </c>
      <c r="H225" s="52" t="n">
        <f aca="false">ModeloDatosModificados!H219-ModeloDatosMinisterio!H219</f>
        <v>0</v>
      </c>
      <c r="I225" s="51" t="n">
        <f aca="false">ModeloDatosModificados!I219-ModeloDatosMinisterio!I219</f>
        <v>0</v>
      </c>
      <c r="J225" s="52" t="n">
        <f aca="false">ModeloDatosModificados!J219-ModeloDatosMinisterio!J219</f>
        <v>0</v>
      </c>
      <c r="K225" s="51" t="n">
        <f aca="false">ModeloDatosModificados!K219-ModeloDatosMinisterio!K219</f>
        <v>0</v>
      </c>
      <c r="L225" s="53" t="n">
        <f aca="false">ModeloDatosModificados!L219-ModeloDatosMinisterio!L219</f>
        <v>0</v>
      </c>
      <c r="M225" s="54" t="n">
        <f aca="false">ModeloDatosModificados!M219-ModeloDatosMinisterio!M219</f>
        <v>0</v>
      </c>
      <c r="N225" s="53" t="n">
        <f aca="false">ModeloDatosModificados!N219-ModeloDatosMinisterio!N219</f>
        <v>0</v>
      </c>
      <c r="O225" s="53" t="n">
        <f aca="false">ModeloDatosModificados!O219-ModeloDatosMinisterio!O219</f>
        <v>0</v>
      </c>
      <c r="P225" s="53" t="n">
        <f aca="false">ModeloDatosModificados!P219-ModeloDatosMinisterio!P219</f>
        <v>0</v>
      </c>
      <c r="Q225" s="53" t="n">
        <f aca="false">ModeloDatosModificados!Q219-ModeloDatosMinisterio!Q219</f>
        <v>0</v>
      </c>
      <c r="S225" s="52" t="n">
        <f aca="false">ModeloDatosModificados!S219-ModeloDatosMinisterio!S219</f>
        <v>0</v>
      </c>
      <c r="T225" s="52" t="n">
        <f aca="false">ModeloDatosModificados!T219-ModeloDatosMinisterio!T219</f>
        <v>0</v>
      </c>
      <c r="U225" s="52" t="n">
        <f aca="false">ModeloDatosModificados!U219-ModeloDatosMinisterio!U219</f>
        <v>0</v>
      </c>
      <c r="V225" s="52" t="n">
        <f aca="false">ModeloDatosModificados!V219-ModeloDatosMinisterio!V219</f>
        <v>0</v>
      </c>
      <c r="W225" s="52" t="n">
        <f aca="false">ModeloDatosModificados!W219-ModeloDatosMinisterio!W219</f>
        <v>0</v>
      </c>
      <c r="X225" s="52" t="n">
        <f aca="false">ModeloDatosModificados!X219-ModeloDatosMinisterio!X219</f>
        <v>0</v>
      </c>
      <c r="Y225" s="52" t="n">
        <f aca="false">ModeloDatosModificados!Y219-ModeloDatosMinisterio!Y219</f>
        <v>0</v>
      </c>
      <c r="Z225" s="52" t="n">
        <f aca="false">ModeloDatosModificados!Z219-ModeloDatosMinisterio!Z219</f>
        <v>0</v>
      </c>
      <c r="AC225" s="57" t="n">
        <f aca="false">ModeloDatosModificados!AC219-ModeloDatosMinisterio!AC219</f>
        <v>0</v>
      </c>
      <c r="AD225" s="58" t="n">
        <f aca="false">ModeloDatosModificados!AD219-ModeloDatosMinisterio!AD219</f>
        <v>0</v>
      </c>
      <c r="AE225" s="59" t="n">
        <f aca="false">ModeloDatosModificados!AE219-ModeloDatosMinisterio!AE219</f>
        <v>0</v>
      </c>
      <c r="AF225" s="58" t="n">
        <f aca="false">ModeloDatosModificados!AF219-ModeloDatosMinisterio!AF219</f>
        <v>0</v>
      </c>
      <c r="AG225" s="58" t="n">
        <f aca="false">ModeloDatosModificados!AG219-ModeloDatosMinisterio!AG219</f>
        <v>0</v>
      </c>
      <c r="AH225" s="58" t="n">
        <f aca="false">ModeloDatosModificados!AH219-ModeloDatosMinisterio!AH219</f>
        <v>0</v>
      </c>
      <c r="AI225" s="58" t="n">
        <f aca="false">ModeloDatosModificados!AI219-ModeloDatosMinisterio!AI219</f>
        <v>0</v>
      </c>
      <c r="AJ225" s="58" t="n">
        <f aca="false">ModeloDatosModificados!AJ219-ModeloDatosMinisterio!AJ219</f>
        <v>0</v>
      </c>
      <c r="AK225" s="58" t="n">
        <f aca="false">ModeloDatosModificados!AK219-ModeloDatosMinisterio!AK219</f>
        <v>0</v>
      </c>
      <c r="AL225" s="58" t="n">
        <f aca="false">ModeloDatosModificados!AL219-ModeloDatosMinisterio!AL219</f>
        <v>0</v>
      </c>
      <c r="AM225" s="58" t="n">
        <f aca="false">ModeloDatosModificados!AM219-ModeloDatosMinisterio!AM219</f>
        <v>0</v>
      </c>
      <c r="AO225" s="51" t="n">
        <f aca="false">ModeloDatosModificados!AO219-ModeloDatosMinisterio!AO219</f>
        <v>0</v>
      </c>
      <c r="AP225" s="52" t="n">
        <f aca="false">ModeloDatosModificados!AP219-ModeloDatosMinisterio!AP219</f>
        <v>0</v>
      </c>
      <c r="AQ225" s="51" t="n">
        <f aca="false">ModeloDatosModificados!AQ219-ModeloDatosMinisterio!AQ219</f>
        <v>0</v>
      </c>
      <c r="AR225" s="52" t="n">
        <f aca="false">ModeloDatosModificados!AR219-ModeloDatosMinisterio!AR219</f>
        <v>0</v>
      </c>
      <c r="AS225" s="51" t="n">
        <f aca="false">ModeloDatosModificados!AS219-ModeloDatosMinisterio!AS219</f>
        <v>0</v>
      </c>
      <c r="AT225" s="52" t="n">
        <f aca="false">ModeloDatosModificados!AT219-ModeloDatosMinisterio!AT219</f>
        <v>0</v>
      </c>
      <c r="AU225" s="51" t="n">
        <f aca="false">ModeloDatosModificados!AU219-ModeloDatosMinisterio!AU219</f>
        <v>0</v>
      </c>
      <c r="AV225" s="52" t="n">
        <f aca="false">ModeloDatosModificados!AV219-ModeloDatosMinisterio!AV219</f>
        <v>0</v>
      </c>
      <c r="AW225" s="51" t="n">
        <f aca="false">ModeloDatosModificados!AW219-ModeloDatosMinisterio!AW219</f>
        <v>0</v>
      </c>
      <c r="AX225" s="52" t="n">
        <f aca="false">ModeloDatosModificados!AX219-ModeloDatosMinisterio!AX219</f>
        <v>0</v>
      </c>
    </row>
    <row r="226" customFormat="false" ht="13.8" hidden="false" customHeight="false" outlineLevel="0" collapsed="false">
      <c r="A226" s="60" t="s">
        <v>23</v>
      </c>
      <c r="B226" s="53" t="n">
        <f aca="false">ModeloDatosModificados!B220-ModeloDatosMinisterio!B220</f>
        <v>0</v>
      </c>
      <c r="C226" s="53" t="n">
        <f aca="false">ModeloDatosModificados!C220-ModeloDatosMinisterio!C220</f>
        <v>0</v>
      </c>
      <c r="D226" s="53" t="n">
        <f aca="false">ModeloDatosModificados!D220-ModeloDatosMinisterio!D220</f>
        <v>0</v>
      </c>
      <c r="E226" s="53" t="n">
        <f aca="false">ModeloDatosModificados!E220-ModeloDatosMinisterio!E220</f>
        <v>0</v>
      </c>
      <c r="F226" s="53" t="n">
        <f aca="false">ModeloDatosModificados!F220-ModeloDatosMinisterio!F220</f>
        <v>0</v>
      </c>
      <c r="G226" s="53" t="n">
        <f aca="false">ModeloDatosModificados!G220-ModeloDatosMinisterio!G220</f>
        <v>0</v>
      </c>
      <c r="H226" s="53" t="n">
        <f aca="false">ModeloDatosModificados!H220-ModeloDatosMinisterio!H220</f>
        <v>0</v>
      </c>
      <c r="I226" s="54" t="n">
        <f aca="false">ModeloDatosModificados!I220-ModeloDatosMinisterio!I220</f>
        <v>0</v>
      </c>
      <c r="J226" s="53" t="n">
        <f aca="false">ModeloDatosModificados!J220-ModeloDatosMinisterio!J220</f>
        <v>0</v>
      </c>
      <c r="K226" s="54" t="n">
        <f aca="false">ModeloDatosModificados!K220-ModeloDatosMinisterio!K220</f>
        <v>0</v>
      </c>
      <c r="L226" s="53" t="n">
        <f aca="false">ModeloDatosModificados!L220-ModeloDatosMinisterio!L220</f>
        <v>0</v>
      </c>
      <c r="M226" s="54" t="n">
        <f aca="false">ModeloDatosModificados!M220-ModeloDatosMinisterio!M220</f>
        <v>0</v>
      </c>
      <c r="N226" s="53" t="n">
        <f aca="false">ModeloDatosModificados!N220-ModeloDatosMinisterio!N220</f>
        <v>0</v>
      </c>
      <c r="O226" s="53" t="n">
        <f aca="false">ModeloDatosModificados!O220-ModeloDatosMinisterio!O220</f>
        <v>0</v>
      </c>
      <c r="P226" s="53" t="n">
        <f aca="false">ModeloDatosModificados!P220-ModeloDatosMinisterio!P220</f>
        <v>0</v>
      </c>
      <c r="Q226" s="53" t="n">
        <f aca="false">ModeloDatosModificados!Q220-ModeloDatosMinisterio!Q220</f>
        <v>0</v>
      </c>
      <c r="S226" s="53" t="n">
        <f aca="false">ModeloDatosModificados!S220-ModeloDatosMinisterio!S220</f>
        <v>0</v>
      </c>
      <c r="T226" s="53" t="n">
        <f aca="false">ModeloDatosModificados!T220-ModeloDatosMinisterio!T220</f>
        <v>0</v>
      </c>
      <c r="U226" s="53" t="n">
        <f aca="false">ModeloDatosModificados!U220-ModeloDatosMinisterio!U220</f>
        <v>0</v>
      </c>
      <c r="V226" s="53" t="n">
        <f aca="false">ModeloDatosModificados!V220-ModeloDatosMinisterio!V220</f>
        <v>0</v>
      </c>
      <c r="W226" s="53" t="n">
        <f aca="false">ModeloDatosModificados!W220-ModeloDatosMinisterio!W220</f>
        <v>0</v>
      </c>
      <c r="X226" s="53" t="n">
        <f aca="false">ModeloDatosModificados!X220-ModeloDatosMinisterio!X220</f>
        <v>0</v>
      </c>
      <c r="Y226" s="53" t="n">
        <f aca="false">ModeloDatosModificados!Y220-ModeloDatosMinisterio!Y220</f>
        <v>0</v>
      </c>
      <c r="Z226" s="53" t="n">
        <f aca="false">ModeloDatosModificados!Z220-ModeloDatosMinisterio!Z220</f>
        <v>0</v>
      </c>
      <c r="AC226" s="61" t="n">
        <f aca="false">ModeloDatosModificados!AC220-ModeloDatosMinisterio!AC220</f>
        <v>0</v>
      </c>
      <c r="AD226" s="62" t="n">
        <f aca="false">ModeloDatosModificados!AD220-ModeloDatosMinisterio!AD220</f>
        <v>0</v>
      </c>
      <c r="AE226" s="63" t="n">
        <f aca="false">ModeloDatosModificados!AE220-ModeloDatosMinisterio!AE220</f>
        <v>0</v>
      </c>
      <c r="AF226" s="62" t="n">
        <f aca="false">ModeloDatosModificados!AF220-ModeloDatosMinisterio!AF220</f>
        <v>0</v>
      </c>
      <c r="AG226" s="62" t="n">
        <f aca="false">ModeloDatosModificados!AG220-ModeloDatosMinisterio!AG220</f>
        <v>0</v>
      </c>
      <c r="AH226" s="62" t="n">
        <f aca="false">ModeloDatosModificados!AH220-ModeloDatosMinisterio!AH220</f>
        <v>0</v>
      </c>
      <c r="AI226" s="62" t="n">
        <f aca="false">ModeloDatosModificados!AI220-ModeloDatosMinisterio!AI220</f>
        <v>0</v>
      </c>
      <c r="AJ226" s="62" t="n">
        <f aca="false">ModeloDatosModificados!AJ220-ModeloDatosMinisterio!AJ220</f>
        <v>0</v>
      </c>
      <c r="AK226" s="62" t="n">
        <f aca="false">ModeloDatosModificados!AK220-ModeloDatosMinisterio!AK220</f>
        <v>0</v>
      </c>
      <c r="AL226" s="62" t="n">
        <f aca="false">ModeloDatosModificados!AL220-ModeloDatosMinisterio!AL220</f>
        <v>0</v>
      </c>
      <c r="AM226" s="62" t="n">
        <f aca="false">ModeloDatosModificados!AM220-ModeloDatosMinisterio!AM220</f>
        <v>0</v>
      </c>
      <c r="AO226" s="54" t="n">
        <f aca="false">ModeloDatosModificados!AO220-ModeloDatosMinisterio!AO220</f>
        <v>0</v>
      </c>
      <c r="AP226" s="53" t="n">
        <f aca="false">ModeloDatosModificados!AP220-ModeloDatosMinisterio!AP220</f>
        <v>0</v>
      </c>
      <c r="AQ226" s="54" t="n">
        <f aca="false">ModeloDatosModificados!AQ220-ModeloDatosMinisterio!AQ220</f>
        <v>0</v>
      </c>
      <c r="AR226" s="53" t="n">
        <f aca="false">ModeloDatosModificados!AR220-ModeloDatosMinisterio!AR220</f>
        <v>0</v>
      </c>
      <c r="AS226" s="54" t="n">
        <f aca="false">ModeloDatosModificados!AS220-ModeloDatosMinisterio!AS220</f>
        <v>0</v>
      </c>
      <c r="AT226" s="53" t="n">
        <f aca="false">ModeloDatosModificados!AT220-ModeloDatosMinisterio!AT220</f>
        <v>0</v>
      </c>
      <c r="AU226" s="54" t="n">
        <f aca="false">ModeloDatosModificados!AU220-ModeloDatosMinisterio!AU220</f>
        <v>0</v>
      </c>
      <c r="AV226" s="53" t="n">
        <f aca="false">ModeloDatosModificados!AV220-ModeloDatosMinisterio!AV220</f>
        <v>0</v>
      </c>
      <c r="AW226" s="54" t="n">
        <f aca="false">ModeloDatosModificados!AW220-ModeloDatosMinisterio!AW220</f>
        <v>0</v>
      </c>
      <c r="AX226" s="53" t="n">
        <f aca="false">ModeloDatosModificados!AX220-ModeloDatosMinisterio!AX220</f>
        <v>0</v>
      </c>
    </row>
    <row r="227" customFormat="false" ht="13.8" hidden="false" customHeight="false" outlineLevel="0" collapsed="false">
      <c r="A227" s="60" t="s">
        <v>24</v>
      </c>
      <c r="B227" s="53" t="n">
        <f aca="false">ModeloDatosModificados!B221-ModeloDatosMinisterio!B221</f>
        <v>0</v>
      </c>
      <c r="C227" s="53" t="n">
        <f aca="false">ModeloDatosModificados!C221-ModeloDatosMinisterio!C221</f>
        <v>0</v>
      </c>
      <c r="D227" s="53" t="n">
        <f aca="false">ModeloDatosModificados!D221-ModeloDatosMinisterio!D221</f>
        <v>0</v>
      </c>
      <c r="E227" s="53" t="n">
        <f aca="false">ModeloDatosModificados!E221-ModeloDatosMinisterio!E221</f>
        <v>0</v>
      </c>
      <c r="F227" s="53" t="n">
        <f aca="false">ModeloDatosModificados!F221-ModeloDatosMinisterio!F221</f>
        <v>0</v>
      </c>
      <c r="G227" s="53" t="n">
        <f aca="false">ModeloDatosModificados!G221-ModeloDatosMinisterio!G221</f>
        <v>0</v>
      </c>
      <c r="H227" s="53" t="n">
        <f aca="false">ModeloDatosModificados!H221-ModeloDatosMinisterio!H221</f>
        <v>0</v>
      </c>
      <c r="I227" s="54" t="n">
        <f aca="false">ModeloDatosModificados!I221-ModeloDatosMinisterio!I221</f>
        <v>0</v>
      </c>
      <c r="J227" s="53" t="n">
        <f aca="false">ModeloDatosModificados!J221-ModeloDatosMinisterio!J221</f>
        <v>0</v>
      </c>
      <c r="K227" s="54" t="n">
        <f aca="false">ModeloDatosModificados!K221-ModeloDatosMinisterio!K221</f>
        <v>0</v>
      </c>
      <c r="L227" s="53" t="n">
        <f aca="false">ModeloDatosModificados!L221-ModeloDatosMinisterio!L221</f>
        <v>0</v>
      </c>
      <c r="M227" s="54" t="n">
        <f aca="false">ModeloDatosModificados!M221-ModeloDatosMinisterio!M221</f>
        <v>0</v>
      </c>
      <c r="N227" s="53" t="n">
        <f aca="false">ModeloDatosModificados!N221-ModeloDatosMinisterio!N221</f>
        <v>0</v>
      </c>
      <c r="O227" s="53" t="n">
        <f aca="false">ModeloDatosModificados!O221-ModeloDatosMinisterio!O221</f>
        <v>0</v>
      </c>
      <c r="P227" s="53" t="n">
        <f aca="false">ModeloDatosModificados!P221-ModeloDatosMinisterio!P221</f>
        <v>0</v>
      </c>
      <c r="Q227" s="53" t="n">
        <f aca="false">ModeloDatosModificados!Q221-ModeloDatosMinisterio!Q221</f>
        <v>0</v>
      </c>
      <c r="S227" s="53" t="n">
        <f aca="false">ModeloDatosModificados!S221-ModeloDatosMinisterio!S221</f>
        <v>0</v>
      </c>
      <c r="T227" s="53" t="n">
        <f aca="false">ModeloDatosModificados!T221-ModeloDatosMinisterio!T221</f>
        <v>0</v>
      </c>
      <c r="U227" s="53" t="n">
        <f aca="false">ModeloDatosModificados!U221-ModeloDatosMinisterio!U221</f>
        <v>0</v>
      </c>
      <c r="V227" s="53" t="n">
        <f aca="false">ModeloDatosModificados!V221-ModeloDatosMinisterio!V221</f>
        <v>0</v>
      </c>
      <c r="W227" s="53" t="n">
        <f aca="false">ModeloDatosModificados!W221-ModeloDatosMinisterio!W221</f>
        <v>0</v>
      </c>
      <c r="X227" s="53" t="n">
        <f aca="false">ModeloDatosModificados!X221-ModeloDatosMinisterio!X221</f>
        <v>0</v>
      </c>
      <c r="Y227" s="53" t="n">
        <f aca="false">ModeloDatosModificados!Y221-ModeloDatosMinisterio!Y221</f>
        <v>0</v>
      </c>
      <c r="Z227" s="53" t="n">
        <f aca="false">ModeloDatosModificados!Z221-ModeloDatosMinisterio!Z221</f>
        <v>0</v>
      </c>
      <c r="AC227" s="61" t="n">
        <f aca="false">ModeloDatosModificados!AC221-ModeloDatosMinisterio!AC221</f>
        <v>0</v>
      </c>
      <c r="AD227" s="62" t="n">
        <f aca="false">ModeloDatosModificados!AD221-ModeloDatosMinisterio!AD221</f>
        <v>0</v>
      </c>
      <c r="AE227" s="63" t="n">
        <f aca="false">ModeloDatosModificados!AE221-ModeloDatosMinisterio!AE221</f>
        <v>0</v>
      </c>
      <c r="AF227" s="62" t="n">
        <f aca="false">ModeloDatosModificados!AF221-ModeloDatosMinisterio!AF221</f>
        <v>0</v>
      </c>
      <c r="AG227" s="62" t="n">
        <f aca="false">ModeloDatosModificados!AG221-ModeloDatosMinisterio!AG221</f>
        <v>0</v>
      </c>
      <c r="AH227" s="62" t="n">
        <f aca="false">ModeloDatosModificados!AH221-ModeloDatosMinisterio!AH221</f>
        <v>0</v>
      </c>
      <c r="AI227" s="62" t="n">
        <f aca="false">ModeloDatosModificados!AI221-ModeloDatosMinisterio!AI221</f>
        <v>0</v>
      </c>
      <c r="AJ227" s="62" t="n">
        <f aca="false">ModeloDatosModificados!AJ221-ModeloDatosMinisterio!AJ221</f>
        <v>0</v>
      </c>
      <c r="AK227" s="62" t="n">
        <f aca="false">ModeloDatosModificados!AK221-ModeloDatosMinisterio!AK221</f>
        <v>0</v>
      </c>
      <c r="AL227" s="62" t="n">
        <f aca="false">ModeloDatosModificados!AL221-ModeloDatosMinisterio!AL221</f>
        <v>0</v>
      </c>
      <c r="AM227" s="62" t="n">
        <f aca="false">ModeloDatosModificados!AM221-ModeloDatosMinisterio!AM221</f>
        <v>0</v>
      </c>
      <c r="AO227" s="54" t="n">
        <f aca="false">ModeloDatosModificados!AO221-ModeloDatosMinisterio!AO221</f>
        <v>0</v>
      </c>
      <c r="AP227" s="53" t="n">
        <f aca="false">ModeloDatosModificados!AP221-ModeloDatosMinisterio!AP221</f>
        <v>0</v>
      </c>
      <c r="AQ227" s="54" t="n">
        <f aca="false">ModeloDatosModificados!AQ221-ModeloDatosMinisterio!AQ221</f>
        <v>0</v>
      </c>
      <c r="AR227" s="53" t="n">
        <f aca="false">ModeloDatosModificados!AR221-ModeloDatosMinisterio!AR221</f>
        <v>0</v>
      </c>
      <c r="AS227" s="54" t="n">
        <f aca="false">ModeloDatosModificados!AS221-ModeloDatosMinisterio!AS221</f>
        <v>0</v>
      </c>
      <c r="AT227" s="53" t="n">
        <f aca="false">ModeloDatosModificados!AT221-ModeloDatosMinisterio!AT221</f>
        <v>0</v>
      </c>
      <c r="AU227" s="54" t="n">
        <f aca="false">ModeloDatosModificados!AU221-ModeloDatosMinisterio!AU221</f>
        <v>0</v>
      </c>
      <c r="AV227" s="53" t="n">
        <f aca="false">ModeloDatosModificados!AV221-ModeloDatosMinisterio!AV221</f>
        <v>0</v>
      </c>
      <c r="AW227" s="54" t="n">
        <f aca="false">ModeloDatosModificados!AW221-ModeloDatosMinisterio!AW221</f>
        <v>0</v>
      </c>
      <c r="AX227" s="53" t="n">
        <f aca="false">ModeloDatosModificados!AX221-ModeloDatosMinisterio!AX221</f>
        <v>0</v>
      </c>
    </row>
    <row r="228" customFormat="false" ht="13.8" hidden="false" customHeight="false" outlineLevel="0" collapsed="false">
      <c r="A228" s="60" t="s">
        <v>25</v>
      </c>
      <c r="B228" s="53" t="n">
        <f aca="false">ModeloDatosModificados!B222-ModeloDatosMinisterio!B222</f>
        <v>0</v>
      </c>
      <c r="C228" s="53" t="n">
        <f aca="false">ModeloDatosModificados!C222-ModeloDatosMinisterio!C222</f>
        <v>0</v>
      </c>
      <c r="D228" s="53" t="n">
        <f aca="false">ModeloDatosModificados!D222-ModeloDatosMinisterio!D222</f>
        <v>0</v>
      </c>
      <c r="E228" s="53" t="n">
        <f aca="false">ModeloDatosModificados!E222-ModeloDatosMinisterio!E222</f>
        <v>0</v>
      </c>
      <c r="F228" s="53" t="n">
        <f aca="false">ModeloDatosModificados!F222-ModeloDatosMinisterio!F222</f>
        <v>0</v>
      </c>
      <c r="G228" s="53" t="n">
        <f aca="false">ModeloDatosModificados!G222-ModeloDatosMinisterio!G222</f>
        <v>0</v>
      </c>
      <c r="H228" s="53" t="n">
        <f aca="false">ModeloDatosModificados!H222-ModeloDatosMinisterio!H222</f>
        <v>0</v>
      </c>
      <c r="I228" s="54" t="n">
        <f aca="false">ModeloDatosModificados!I222-ModeloDatosMinisterio!I222</f>
        <v>0</v>
      </c>
      <c r="J228" s="53" t="n">
        <f aca="false">ModeloDatosModificados!J222-ModeloDatosMinisterio!J222</f>
        <v>0</v>
      </c>
      <c r="K228" s="54" t="n">
        <f aca="false">ModeloDatosModificados!K222-ModeloDatosMinisterio!K222</f>
        <v>0</v>
      </c>
      <c r="L228" s="53" t="n">
        <f aca="false">ModeloDatosModificados!L222-ModeloDatosMinisterio!L222</f>
        <v>0</v>
      </c>
      <c r="M228" s="54" t="n">
        <f aca="false">ModeloDatosModificados!M222-ModeloDatosMinisterio!M222</f>
        <v>0</v>
      </c>
      <c r="N228" s="53" t="n">
        <f aca="false">ModeloDatosModificados!N222-ModeloDatosMinisterio!N222</f>
        <v>0</v>
      </c>
      <c r="O228" s="53" t="n">
        <f aca="false">ModeloDatosModificados!O222-ModeloDatosMinisterio!O222</f>
        <v>0</v>
      </c>
      <c r="P228" s="53" t="n">
        <f aca="false">ModeloDatosModificados!P222-ModeloDatosMinisterio!P222</f>
        <v>0</v>
      </c>
      <c r="Q228" s="53" t="n">
        <f aca="false">ModeloDatosModificados!Q222-ModeloDatosMinisterio!Q222</f>
        <v>0</v>
      </c>
      <c r="S228" s="53" t="n">
        <f aca="false">ModeloDatosModificados!S222-ModeloDatosMinisterio!S222</f>
        <v>0</v>
      </c>
      <c r="T228" s="53" t="n">
        <f aca="false">ModeloDatosModificados!T222-ModeloDatosMinisterio!T222</f>
        <v>0</v>
      </c>
      <c r="U228" s="53" t="n">
        <f aca="false">ModeloDatosModificados!U222-ModeloDatosMinisterio!U222</f>
        <v>0</v>
      </c>
      <c r="V228" s="53" t="n">
        <f aca="false">ModeloDatosModificados!V222-ModeloDatosMinisterio!V222</f>
        <v>0</v>
      </c>
      <c r="W228" s="53" t="n">
        <f aca="false">ModeloDatosModificados!W222-ModeloDatosMinisterio!W222</f>
        <v>0</v>
      </c>
      <c r="X228" s="53" t="n">
        <f aca="false">ModeloDatosModificados!X222-ModeloDatosMinisterio!X222</f>
        <v>0</v>
      </c>
      <c r="Y228" s="53" t="n">
        <f aca="false">ModeloDatosModificados!Y222-ModeloDatosMinisterio!Y222</f>
        <v>0</v>
      </c>
      <c r="Z228" s="53" t="n">
        <f aca="false">ModeloDatosModificados!Z222-ModeloDatosMinisterio!Z222</f>
        <v>0</v>
      </c>
      <c r="AC228" s="61" t="n">
        <f aca="false">ModeloDatosModificados!AC222-ModeloDatosMinisterio!AC222</f>
        <v>0</v>
      </c>
      <c r="AD228" s="62" t="n">
        <f aca="false">ModeloDatosModificados!AD222-ModeloDatosMinisterio!AD222</f>
        <v>0</v>
      </c>
      <c r="AE228" s="63" t="n">
        <f aca="false">ModeloDatosModificados!AE222-ModeloDatosMinisterio!AE222</f>
        <v>0</v>
      </c>
      <c r="AF228" s="62" t="n">
        <f aca="false">ModeloDatosModificados!AF222-ModeloDatosMinisterio!AF222</f>
        <v>0</v>
      </c>
      <c r="AG228" s="62" t="n">
        <f aca="false">ModeloDatosModificados!AG222-ModeloDatosMinisterio!AG222</f>
        <v>0</v>
      </c>
      <c r="AH228" s="62" t="n">
        <f aca="false">ModeloDatosModificados!AH222-ModeloDatosMinisterio!AH222</f>
        <v>0</v>
      </c>
      <c r="AI228" s="62" t="n">
        <f aca="false">ModeloDatosModificados!AI222-ModeloDatosMinisterio!AI222</f>
        <v>0</v>
      </c>
      <c r="AJ228" s="62" t="n">
        <f aca="false">ModeloDatosModificados!AJ222-ModeloDatosMinisterio!AJ222</f>
        <v>0</v>
      </c>
      <c r="AK228" s="62" t="n">
        <f aca="false">ModeloDatosModificados!AK222-ModeloDatosMinisterio!AK222</f>
        <v>0</v>
      </c>
      <c r="AL228" s="62" t="n">
        <f aca="false">ModeloDatosModificados!AL222-ModeloDatosMinisterio!AL222</f>
        <v>0</v>
      </c>
      <c r="AM228" s="62" t="n">
        <f aca="false">ModeloDatosModificados!AM222-ModeloDatosMinisterio!AM222</f>
        <v>0</v>
      </c>
      <c r="AO228" s="54" t="n">
        <f aca="false">ModeloDatosModificados!AO222-ModeloDatosMinisterio!AO222</f>
        <v>0</v>
      </c>
      <c r="AP228" s="53" t="n">
        <f aca="false">ModeloDatosModificados!AP222-ModeloDatosMinisterio!AP222</f>
        <v>0</v>
      </c>
      <c r="AQ228" s="54" t="n">
        <f aca="false">ModeloDatosModificados!AQ222-ModeloDatosMinisterio!AQ222</f>
        <v>0</v>
      </c>
      <c r="AR228" s="53" t="n">
        <f aca="false">ModeloDatosModificados!AR222-ModeloDatosMinisterio!AR222</f>
        <v>0</v>
      </c>
      <c r="AS228" s="54" t="n">
        <f aca="false">ModeloDatosModificados!AS222-ModeloDatosMinisterio!AS222</f>
        <v>0</v>
      </c>
      <c r="AT228" s="53" t="n">
        <f aca="false">ModeloDatosModificados!AT222-ModeloDatosMinisterio!AT222</f>
        <v>0</v>
      </c>
      <c r="AU228" s="54" t="n">
        <f aca="false">ModeloDatosModificados!AU222-ModeloDatosMinisterio!AU222</f>
        <v>0</v>
      </c>
      <c r="AV228" s="53" t="n">
        <f aca="false">ModeloDatosModificados!AV222-ModeloDatosMinisterio!AV222</f>
        <v>0</v>
      </c>
      <c r="AW228" s="54" t="n">
        <f aca="false">ModeloDatosModificados!AW222-ModeloDatosMinisterio!AW222</f>
        <v>0</v>
      </c>
      <c r="AX228" s="53" t="n">
        <f aca="false">ModeloDatosModificados!AX222-ModeloDatosMinisterio!AX222</f>
        <v>0</v>
      </c>
    </row>
    <row r="229" customFormat="false" ht="13.8" hidden="false" customHeight="false" outlineLevel="0" collapsed="false">
      <c r="A229" s="60" t="s">
        <v>26</v>
      </c>
      <c r="B229" s="53" t="n">
        <f aca="false">ModeloDatosModificados!B223-ModeloDatosMinisterio!B223</f>
        <v>0</v>
      </c>
      <c r="C229" s="53" t="n">
        <f aca="false">ModeloDatosModificados!C223-ModeloDatosMinisterio!C223</f>
        <v>0</v>
      </c>
      <c r="D229" s="53" t="n">
        <f aca="false">ModeloDatosModificados!D223-ModeloDatosMinisterio!D223</f>
        <v>0</v>
      </c>
      <c r="E229" s="53" t="n">
        <f aca="false">ModeloDatosModificados!E223-ModeloDatosMinisterio!E223</f>
        <v>0</v>
      </c>
      <c r="F229" s="53" t="n">
        <f aca="false">ModeloDatosModificados!F223-ModeloDatosMinisterio!F223</f>
        <v>0</v>
      </c>
      <c r="G229" s="53" t="n">
        <f aca="false">ModeloDatosModificados!G223-ModeloDatosMinisterio!G223</f>
        <v>0</v>
      </c>
      <c r="H229" s="53" t="n">
        <f aca="false">ModeloDatosModificados!H223-ModeloDatosMinisterio!H223</f>
        <v>0</v>
      </c>
      <c r="I229" s="54" t="n">
        <f aca="false">ModeloDatosModificados!I223-ModeloDatosMinisterio!I223</f>
        <v>0</v>
      </c>
      <c r="J229" s="53" t="n">
        <f aca="false">ModeloDatosModificados!J223-ModeloDatosMinisterio!J223</f>
        <v>0</v>
      </c>
      <c r="K229" s="54" t="n">
        <f aca="false">ModeloDatosModificados!K223-ModeloDatosMinisterio!K223</f>
        <v>0</v>
      </c>
      <c r="L229" s="53" t="n">
        <f aca="false">ModeloDatosModificados!L223-ModeloDatosMinisterio!L223</f>
        <v>0</v>
      </c>
      <c r="M229" s="54" t="n">
        <f aca="false">ModeloDatosModificados!M223-ModeloDatosMinisterio!M223</f>
        <v>0</v>
      </c>
      <c r="N229" s="53" t="n">
        <f aca="false">ModeloDatosModificados!N223-ModeloDatosMinisterio!N223</f>
        <v>0</v>
      </c>
      <c r="O229" s="53" t="n">
        <f aca="false">ModeloDatosModificados!O223-ModeloDatosMinisterio!O223</f>
        <v>0</v>
      </c>
      <c r="P229" s="53" t="n">
        <f aca="false">ModeloDatosModificados!P223-ModeloDatosMinisterio!P223</f>
        <v>0</v>
      </c>
      <c r="Q229" s="53" t="n">
        <f aca="false">ModeloDatosModificados!Q223-ModeloDatosMinisterio!Q223</f>
        <v>0</v>
      </c>
      <c r="S229" s="53" t="n">
        <f aca="false">ModeloDatosModificados!S223-ModeloDatosMinisterio!S223</f>
        <v>0</v>
      </c>
      <c r="T229" s="53" t="n">
        <f aca="false">ModeloDatosModificados!T223-ModeloDatosMinisterio!T223</f>
        <v>0</v>
      </c>
      <c r="U229" s="53" t="n">
        <f aca="false">ModeloDatosModificados!U223-ModeloDatosMinisterio!U223</f>
        <v>0</v>
      </c>
      <c r="V229" s="53" t="n">
        <f aca="false">ModeloDatosModificados!V223-ModeloDatosMinisterio!V223</f>
        <v>0</v>
      </c>
      <c r="W229" s="53" t="n">
        <f aca="false">ModeloDatosModificados!W223-ModeloDatosMinisterio!W223</f>
        <v>0</v>
      </c>
      <c r="X229" s="53" t="n">
        <f aca="false">ModeloDatosModificados!X223-ModeloDatosMinisterio!X223</f>
        <v>0</v>
      </c>
      <c r="Y229" s="53" t="n">
        <f aca="false">ModeloDatosModificados!Y223-ModeloDatosMinisterio!Y223</f>
        <v>0</v>
      </c>
      <c r="Z229" s="53" t="n">
        <f aca="false">ModeloDatosModificados!Z223-ModeloDatosMinisterio!Z223</f>
        <v>0</v>
      </c>
      <c r="AC229" s="61" t="n">
        <f aca="false">ModeloDatosModificados!AC223-ModeloDatosMinisterio!AC223</f>
        <v>0</v>
      </c>
      <c r="AD229" s="62" t="n">
        <f aca="false">ModeloDatosModificados!AD223-ModeloDatosMinisterio!AD223</f>
        <v>0</v>
      </c>
      <c r="AE229" s="63" t="n">
        <f aca="false">ModeloDatosModificados!AE223-ModeloDatosMinisterio!AE223</f>
        <v>0</v>
      </c>
      <c r="AF229" s="62" t="n">
        <f aca="false">ModeloDatosModificados!AF223-ModeloDatosMinisterio!AF223</f>
        <v>0</v>
      </c>
      <c r="AG229" s="62" t="n">
        <f aca="false">ModeloDatosModificados!AG223-ModeloDatosMinisterio!AG223</f>
        <v>0</v>
      </c>
      <c r="AH229" s="62" t="n">
        <f aca="false">ModeloDatosModificados!AH223-ModeloDatosMinisterio!AH223</f>
        <v>0</v>
      </c>
      <c r="AI229" s="62" t="n">
        <f aca="false">ModeloDatosModificados!AI223-ModeloDatosMinisterio!AI223</f>
        <v>0</v>
      </c>
      <c r="AJ229" s="62" t="n">
        <f aca="false">ModeloDatosModificados!AJ223-ModeloDatosMinisterio!AJ223</f>
        <v>0</v>
      </c>
      <c r="AK229" s="62" t="n">
        <f aca="false">ModeloDatosModificados!AK223-ModeloDatosMinisterio!AK223</f>
        <v>0</v>
      </c>
      <c r="AL229" s="62" t="n">
        <f aca="false">ModeloDatosModificados!AL223-ModeloDatosMinisterio!AL223</f>
        <v>0</v>
      </c>
      <c r="AM229" s="62" t="n">
        <f aca="false">ModeloDatosModificados!AM223-ModeloDatosMinisterio!AM223</f>
        <v>0</v>
      </c>
      <c r="AO229" s="54" t="n">
        <f aca="false">ModeloDatosModificados!AO223-ModeloDatosMinisterio!AO223</f>
        <v>0</v>
      </c>
      <c r="AP229" s="53" t="n">
        <f aca="false">ModeloDatosModificados!AP223-ModeloDatosMinisterio!AP223</f>
        <v>0</v>
      </c>
      <c r="AQ229" s="54" t="n">
        <f aca="false">ModeloDatosModificados!AQ223-ModeloDatosMinisterio!AQ223</f>
        <v>0</v>
      </c>
      <c r="AR229" s="53" t="n">
        <f aca="false">ModeloDatosModificados!AR223-ModeloDatosMinisterio!AR223</f>
        <v>0</v>
      </c>
      <c r="AS229" s="54" t="n">
        <f aca="false">ModeloDatosModificados!AS223-ModeloDatosMinisterio!AS223</f>
        <v>0</v>
      </c>
      <c r="AT229" s="53" t="n">
        <f aca="false">ModeloDatosModificados!AT223-ModeloDatosMinisterio!AT223</f>
        <v>0</v>
      </c>
      <c r="AU229" s="54" t="n">
        <f aca="false">ModeloDatosModificados!AU223-ModeloDatosMinisterio!AU223</f>
        <v>0</v>
      </c>
      <c r="AV229" s="53" t="n">
        <f aca="false">ModeloDatosModificados!AV223-ModeloDatosMinisterio!AV223</f>
        <v>0</v>
      </c>
      <c r="AW229" s="54" t="n">
        <f aca="false">ModeloDatosModificados!AW223-ModeloDatosMinisterio!AW223</f>
        <v>0</v>
      </c>
      <c r="AX229" s="53" t="n">
        <f aca="false">ModeloDatosModificados!AX223-ModeloDatosMinisterio!AX223</f>
        <v>0</v>
      </c>
    </row>
    <row r="230" customFormat="false" ht="13.8" hidden="false" customHeight="false" outlineLevel="0" collapsed="false">
      <c r="A230" s="60" t="s">
        <v>27</v>
      </c>
      <c r="B230" s="53" t="n">
        <f aca="false">ModeloDatosModificados!B224-ModeloDatosMinisterio!B224</f>
        <v>0</v>
      </c>
      <c r="C230" s="53" t="n">
        <f aca="false">ModeloDatosModificados!C224-ModeloDatosMinisterio!C224</f>
        <v>0</v>
      </c>
      <c r="D230" s="53" t="n">
        <f aca="false">ModeloDatosModificados!D224-ModeloDatosMinisterio!D224</f>
        <v>0</v>
      </c>
      <c r="E230" s="53" t="n">
        <f aca="false">ModeloDatosModificados!E224-ModeloDatosMinisterio!E224</f>
        <v>0</v>
      </c>
      <c r="F230" s="53" t="n">
        <f aca="false">ModeloDatosModificados!F224-ModeloDatosMinisterio!F224</f>
        <v>0</v>
      </c>
      <c r="G230" s="53" t="n">
        <f aca="false">ModeloDatosModificados!G224-ModeloDatosMinisterio!G224</f>
        <v>0</v>
      </c>
      <c r="H230" s="53" t="n">
        <f aca="false">ModeloDatosModificados!H224-ModeloDatosMinisterio!H224</f>
        <v>0</v>
      </c>
      <c r="I230" s="54" t="n">
        <f aca="false">ModeloDatosModificados!I224-ModeloDatosMinisterio!I224</f>
        <v>0</v>
      </c>
      <c r="J230" s="53" t="n">
        <f aca="false">ModeloDatosModificados!J224-ModeloDatosMinisterio!J224</f>
        <v>0</v>
      </c>
      <c r="K230" s="54" t="n">
        <f aca="false">ModeloDatosModificados!K224-ModeloDatosMinisterio!K224</f>
        <v>0</v>
      </c>
      <c r="L230" s="53" t="n">
        <f aca="false">ModeloDatosModificados!L224-ModeloDatosMinisterio!L224</f>
        <v>0</v>
      </c>
      <c r="M230" s="54" t="n">
        <f aca="false">ModeloDatosModificados!M224-ModeloDatosMinisterio!M224</f>
        <v>0</v>
      </c>
      <c r="N230" s="53" t="n">
        <f aca="false">ModeloDatosModificados!N224-ModeloDatosMinisterio!N224</f>
        <v>0</v>
      </c>
      <c r="O230" s="53" t="n">
        <f aca="false">ModeloDatosModificados!O224-ModeloDatosMinisterio!O224</f>
        <v>0</v>
      </c>
      <c r="P230" s="53" t="n">
        <f aca="false">ModeloDatosModificados!P224-ModeloDatosMinisterio!P224</f>
        <v>0</v>
      </c>
      <c r="Q230" s="53" t="n">
        <f aca="false">ModeloDatosModificados!Q224-ModeloDatosMinisterio!Q224</f>
        <v>0</v>
      </c>
      <c r="S230" s="53" t="n">
        <f aca="false">ModeloDatosModificados!S224-ModeloDatosMinisterio!S224</f>
        <v>0</v>
      </c>
      <c r="T230" s="53" t="n">
        <f aca="false">ModeloDatosModificados!T224-ModeloDatosMinisterio!T224</f>
        <v>0</v>
      </c>
      <c r="U230" s="53" t="n">
        <f aca="false">ModeloDatosModificados!U224-ModeloDatosMinisterio!U224</f>
        <v>0</v>
      </c>
      <c r="V230" s="53" t="n">
        <f aca="false">ModeloDatosModificados!V224-ModeloDatosMinisterio!V224</f>
        <v>0</v>
      </c>
      <c r="W230" s="53" t="n">
        <f aca="false">ModeloDatosModificados!W224-ModeloDatosMinisterio!W224</f>
        <v>0</v>
      </c>
      <c r="X230" s="53" t="n">
        <f aca="false">ModeloDatosModificados!X224-ModeloDatosMinisterio!X224</f>
        <v>0</v>
      </c>
      <c r="Y230" s="53" t="n">
        <f aca="false">ModeloDatosModificados!Y224-ModeloDatosMinisterio!Y224</f>
        <v>0</v>
      </c>
      <c r="Z230" s="53" t="n">
        <f aca="false">ModeloDatosModificados!Z224-ModeloDatosMinisterio!Z224</f>
        <v>0</v>
      </c>
      <c r="AC230" s="61" t="n">
        <f aca="false">ModeloDatosModificados!AC224-ModeloDatosMinisterio!AC224</f>
        <v>0</v>
      </c>
      <c r="AD230" s="62" t="n">
        <f aca="false">ModeloDatosModificados!AD224-ModeloDatosMinisterio!AD224</f>
        <v>0</v>
      </c>
      <c r="AE230" s="63" t="n">
        <f aca="false">ModeloDatosModificados!AE224-ModeloDatosMinisterio!AE224</f>
        <v>0</v>
      </c>
      <c r="AF230" s="62" t="n">
        <f aca="false">ModeloDatosModificados!AF224-ModeloDatosMinisterio!AF224</f>
        <v>0</v>
      </c>
      <c r="AG230" s="62" t="n">
        <f aca="false">ModeloDatosModificados!AG224-ModeloDatosMinisterio!AG224</f>
        <v>0</v>
      </c>
      <c r="AH230" s="62" t="n">
        <f aca="false">ModeloDatosModificados!AH224-ModeloDatosMinisterio!AH224</f>
        <v>0</v>
      </c>
      <c r="AI230" s="62" t="n">
        <f aca="false">ModeloDatosModificados!AI224-ModeloDatosMinisterio!AI224</f>
        <v>0</v>
      </c>
      <c r="AJ230" s="62" t="n">
        <f aca="false">ModeloDatosModificados!AJ224-ModeloDatosMinisterio!AJ224</f>
        <v>0</v>
      </c>
      <c r="AK230" s="62" t="n">
        <f aca="false">ModeloDatosModificados!AK224-ModeloDatosMinisterio!AK224</f>
        <v>0</v>
      </c>
      <c r="AL230" s="62" t="n">
        <f aca="false">ModeloDatosModificados!AL224-ModeloDatosMinisterio!AL224</f>
        <v>0</v>
      </c>
      <c r="AM230" s="62" t="n">
        <f aca="false">ModeloDatosModificados!AM224-ModeloDatosMinisterio!AM224</f>
        <v>0</v>
      </c>
      <c r="AO230" s="54" t="n">
        <f aca="false">ModeloDatosModificados!AO224-ModeloDatosMinisterio!AO224</f>
        <v>0</v>
      </c>
      <c r="AP230" s="53" t="n">
        <f aca="false">ModeloDatosModificados!AP224-ModeloDatosMinisterio!AP224</f>
        <v>0</v>
      </c>
      <c r="AQ230" s="54" t="n">
        <f aca="false">ModeloDatosModificados!AQ224-ModeloDatosMinisterio!AQ224</f>
        <v>0</v>
      </c>
      <c r="AR230" s="53" t="n">
        <f aca="false">ModeloDatosModificados!AR224-ModeloDatosMinisterio!AR224</f>
        <v>0</v>
      </c>
      <c r="AS230" s="54" t="n">
        <f aca="false">ModeloDatosModificados!AS224-ModeloDatosMinisterio!AS224</f>
        <v>0</v>
      </c>
      <c r="AT230" s="53" t="n">
        <f aca="false">ModeloDatosModificados!AT224-ModeloDatosMinisterio!AT224</f>
        <v>0</v>
      </c>
      <c r="AU230" s="54" t="n">
        <f aca="false">ModeloDatosModificados!AU224-ModeloDatosMinisterio!AU224</f>
        <v>0</v>
      </c>
      <c r="AV230" s="53" t="n">
        <f aca="false">ModeloDatosModificados!AV224-ModeloDatosMinisterio!AV224</f>
        <v>0</v>
      </c>
      <c r="AW230" s="54" t="n">
        <f aca="false">ModeloDatosModificados!AW224-ModeloDatosMinisterio!AW224</f>
        <v>0</v>
      </c>
      <c r="AX230" s="53" t="n">
        <f aca="false">ModeloDatosModificados!AX224-ModeloDatosMinisterio!AX224</f>
        <v>0</v>
      </c>
    </row>
    <row r="231" customFormat="false" ht="13.8" hidden="false" customHeight="false" outlineLevel="0" collapsed="false">
      <c r="A231" s="60" t="s">
        <v>28</v>
      </c>
      <c r="B231" s="53" t="n">
        <f aca="false">ModeloDatosModificados!B225-ModeloDatosMinisterio!B225</f>
        <v>0</v>
      </c>
      <c r="C231" s="53" t="n">
        <f aca="false">ModeloDatosModificados!C225-ModeloDatosMinisterio!C225</f>
        <v>0</v>
      </c>
      <c r="D231" s="53" t="n">
        <f aca="false">ModeloDatosModificados!D225-ModeloDatosMinisterio!D225</f>
        <v>0</v>
      </c>
      <c r="E231" s="53" t="n">
        <f aca="false">ModeloDatosModificados!E225-ModeloDatosMinisterio!E225</f>
        <v>0</v>
      </c>
      <c r="F231" s="53" t="n">
        <f aca="false">ModeloDatosModificados!F225-ModeloDatosMinisterio!F225</f>
        <v>0</v>
      </c>
      <c r="G231" s="53" t="n">
        <f aca="false">ModeloDatosModificados!G225-ModeloDatosMinisterio!G225</f>
        <v>0</v>
      </c>
      <c r="H231" s="53" t="n">
        <f aca="false">ModeloDatosModificados!H225-ModeloDatosMinisterio!H225</f>
        <v>0</v>
      </c>
      <c r="I231" s="54" t="n">
        <f aca="false">ModeloDatosModificados!I225-ModeloDatosMinisterio!I225</f>
        <v>0</v>
      </c>
      <c r="J231" s="53" t="n">
        <f aca="false">ModeloDatosModificados!J225-ModeloDatosMinisterio!J225</f>
        <v>0</v>
      </c>
      <c r="K231" s="54" t="n">
        <f aca="false">ModeloDatosModificados!K225-ModeloDatosMinisterio!K225</f>
        <v>0</v>
      </c>
      <c r="L231" s="53" t="n">
        <f aca="false">ModeloDatosModificados!L225-ModeloDatosMinisterio!L225</f>
        <v>0</v>
      </c>
      <c r="M231" s="54" t="n">
        <f aca="false">ModeloDatosModificados!M225-ModeloDatosMinisterio!M225</f>
        <v>0</v>
      </c>
      <c r="N231" s="53" t="n">
        <f aca="false">ModeloDatosModificados!N225-ModeloDatosMinisterio!N225</f>
        <v>0</v>
      </c>
      <c r="O231" s="53" t="n">
        <f aca="false">ModeloDatosModificados!O225-ModeloDatosMinisterio!O225</f>
        <v>0</v>
      </c>
      <c r="P231" s="53" t="n">
        <f aca="false">ModeloDatosModificados!P225-ModeloDatosMinisterio!P225</f>
        <v>0</v>
      </c>
      <c r="Q231" s="53" t="n">
        <f aca="false">ModeloDatosModificados!Q225-ModeloDatosMinisterio!Q225</f>
        <v>0</v>
      </c>
      <c r="S231" s="53" t="n">
        <f aca="false">ModeloDatosModificados!S225-ModeloDatosMinisterio!S225</f>
        <v>0</v>
      </c>
      <c r="T231" s="53" t="n">
        <f aca="false">ModeloDatosModificados!T225-ModeloDatosMinisterio!T225</f>
        <v>0</v>
      </c>
      <c r="U231" s="53" t="n">
        <f aca="false">ModeloDatosModificados!U225-ModeloDatosMinisterio!U225</f>
        <v>0</v>
      </c>
      <c r="V231" s="53" t="n">
        <f aca="false">ModeloDatosModificados!V225-ModeloDatosMinisterio!V225</f>
        <v>0</v>
      </c>
      <c r="W231" s="53" t="n">
        <f aca="false">ModeloDatosModificados!W225-ModeloDatosMinisterio!W225</f>
        <v>0</v>
      </c>
      <c r="X231" s="53" t="n">
        <f aca="false">ModeloDatosModificados!X225-ModeloDatosMinisterio!X225</f>
        <v>0</v>
      </c>
      <c r="Y231" s="53" t="n">
        <f aca="false">ModeloDatosModificados!Y225-ModeloDatosMinisterio!Y225</f>
        <v>0</v>
      </c>
      <c r="Z231" s="53" t="n">
        <f aca="false">ModeloDatosModificados!Z225-ModeloDatosMinisterio!Z225</f>
        <v>0</v>
      </c>
      <c r="AC231" s="61" t="n">
        <f aca="false">ModeloDatosModificados!AC225-ModeloDatosMinisterio!AC225</f>
        <v>0</v>
      </c>
      <c r="AD231" s="62" t="n">
        <f aca="false">ModeloDatosModificados!AD225-ModeloDatosMinisterio!AD225</f>
        <v>0</v>
      </c>
      <c r="AE231" s="63" t="n">
        <f aca="false">ModeloDatosModificados!AE225-ModeloDatosMinisterio!AE225</f>
        <v>0</v>
      </c>
      <c r="AF231" s="62" t="n">
        <f aca="false">ModeloDatosModificados!AF225-ModeloDatosMinisterio!AF225</f>
        <v>0</v>
      </c>
      <c r="AG231" s="62" t="n">
        <f aca="false">ModeloDatosModificados!AG225-ModeloDatosMinisterio!AG225</f>
        <v>0</v>
      </c>
      <c r="AH231" s="62" t="n">
        <f aca="false">ModeloDatosModificados!AH225-ModeloDatosMinisterio!AH225</f>
        <v>0</v>
      </c>
      <c r="AI231" s="62" t="n">
        <f aca="false">ModeloDatosModificados!AI225-ModeloDatosMinisterio!AI225</f>
        <v>0</v>
      </c>
      <c r="AJ231" s="62" t="n">
        <f aca="false">ModeloDatosModificados!AJ225-ModeloDatosMinisterio!AJ225</f>
        <v>0</v>
      </c>
      <c r="AK231" s="62" t="n">
        <f aca="false">ModeloDatosModificados!AK225-ModeloDatosMinisterio!AK225</f>
        <v>0</v>
      </c>
      <c r="AL231" s="62" t="n">
        <f aca="false">ModeloDatosModificados!AL225-ModeloDatosMinisterio!AL225</f>
        <v>0</v>
      </c>
      <c r="AM231" s="62" t="n">
        <f aca="false">ModeloDatosModificados!AM225-ModeloDatosMinisterio!AM225</f>
        <v>0</v>
      </c>
      <c r="AO231" s="54" t="n">
        <f aca="false">ModeloDatosModificados!AO225-ModeloDatosMinisterio!AO225</f>
        <v>0</v>
      </c>
      <c r="AP231" s="53" t="n">
        <f aca="false">ModeloDatosModificados!AP225-ModeloDatosMinisterio!AP225</f>
        <v>0</v>
      </c>
      <c r="AQ231" s="54" t="n">
        <f aca="false">ModeloDatosModificados!AQ225-ModeloDatosMinisterio!AQ225</f>
        <v>0</v>
      </c>
      <c r="AR231" s="53" t="n">
        <f aca="false">ModeloDatosModificados!AR225-ModeloDatosMinisterio!AR225</f>
        <v>0</v>
      </c>
      <c r="AS231" s="54" t="n">
        <f aca="false">ModeloDatosModificados!AS225-ModeloDatosMinisterio!AS225</f>
        <v>0</v>
      </c>
      <c r="AT231" s="53" t="n">
        <f aca="false">ModeloDatosModificados!AT225-ModeloDatosMinisterio!AT225</f>
        <v>0</v>
      </c>
      <c r="AU231" s="54" t="n">
        <f aca="false">ModeloDatosModificados!AU225-ModeloDatosMinisterio!AU225</f>
        <v>0</v>
      </c>
      <c r="AV231" s="53" t="n">
        <f aca="false">ModeloDatosModificados!AV225-ModeloDatosMinisterio!AV225</f>
        <v>0</v>
      </c>
      <c r="AW231" s="54" t="n">
        <f aca="false">ModeloDatosModificados!AW225-ModeloDatosMinisterio!AW225</f>
        <v>0</v>
      </c>
      <c r="AX231" s="53" t="n">
        <f aca="false">ModeloDatosModificados!AX225-ModeloDatosMinisterio!AX225</f>
        <v>0</v>
      </c>
    </row>
    <row r="232" customFormat="false" ht="13.8" hidden="false" customHeight="false" outlineLevel="0" collapsed="false">
      <c r="A232" s="60" t="s">
        <v>29</v>
      </c>
      <c r="B232" s="53" t="n">
        <f aca="false">ModeloDatosModificados!B226-ModeloDatosMinisterio!B226</f>
        <v>0</v>
      </c>
      <c r="C232" s="53" t="n">
        <f aca="false">ModeloDatosModificados!C226-ModeloDatosMinisterio!C226</f>
        <v>0</v>
      </c>
      <c r="D232" s="53" t="n">
        <f aca="false">ModeloDatosModificados!D226-ModeloDatosMinisterio!D226</f>
        <v>0</v>
      </c>
      <c r="E232" s="53" t="n">
        <f aca="false">ModeloDatosModificados!E226-ModeloDatosMinisterio!E226</f>
        <v>0</v>
      </c>
      <c r="F232" s="53" t="n">
        <f aca="false">ModeloDatosModificados!F226-ModeloDatosMinisterio!F226</f>
        <v>0</v>
      </c>
      <c r="G232" s="53" t="n">
        <f aca="false">ModeloDatosModificados!G226-ModeloDatosMinisterio!G226</f>
        <v>0</v>
      </c>
      <c r="H232" s="53" t="n">
        <f aca="false">ModeloDatosModificados!H226-ModeloDatosMinisterio!H226</f>
        <v>0</v>
      </c>
      <c r="I232" s="54" t="n">
        <f aca="false">ModeloDatosModificados!I226-ModeloDatosMinisterio!I226</f>
        <v>0</v>
      </c>
      <c r="J232" s="53" t="n">
        <f aca="false">ModeloDatosModificados!J226-ModeloDatosMinisterio!J226</f>
        <v>0</v>
      </c>
      <c r="K232" s="54" t="n">
        <f aca="false">ModeloDatosModificados!K226-ModeloDatosMinisterio!K226</f>
        <v>0</v>
      </c>
      <c r="L232" s="53" t="n">
        <f aca="false">ModeloDatosModificados!L226-ModeloDatosMinisterio!L226</f>
        <v>0</v>
      </c>
      <c r="M232" s="54" t="n">
        <f aca="false">ModeloDatosModificados!M226-ModeloDatosMinisterio!M226</f>
        <v>0</v>
      </c>
      <c r="N232" s="53" t="n">
        <f aca="false">ModeloDatosModificados!N226-ModeloDatosMinisterio!N226</f>
        <v>0</v>
      </c>
      <c r="O232" s="53" t="n">
        <f aca="false">ModeloDatosModificados!O226-ModeloDatosMinisterio!O226</f>
        <v>0</v>
      </c>
      <c r="P232" s="53" t="n">
        <f aca="false">ModeloDatosModificados!P226-ModeloDatosMinisterio!P226</f>
        <v>0</v>
      </c>
      <c r="Q232" s="53" t="n">
        <f aca="false">ModeloDatosModificados!Q226-ModeloDatosMinisterio!Q226</f>
        <v>0</v>
      </c>
      <c r="S232" s="53" t="n">
        <f aca="false">ModeloDatosModificados!S226-ModeloDatosMinisterio!S226</f>
        <v>0</v>
      </c>
      <c r="T232" s="53" t="n">
        <f aca="false">ModeloDatosModificados!T226-ModeloDatosMinisterio!T226</f>
        <v>0</v>
      </c>
      <c r="U232" s="53" t="n">
        <f aca="false">ModeloDatosModificados!U226-ModeloDatosMinisterio!U226</f>
        <v>0</v>
      </c>
      <c r="V232" s="53" t="n">
        <f aca="false">ModeloDatosModificados!V226-ModeloDatosMinisterio!V226</f>
        <v>0</v>
      </c>
      <c r="W232" s="53" t="n">
        <f aca="false">ModeloDatosModificados!W226-ModeloDatosMinisterio!W226</f>
        <v>0</v>
      </c>
      <c r="X232" s="53" t="n">
        <f aca="false">ModeloDatosModificados!X226-ModeloDatosMinisterio!X226</f>
        <v>0</v>
      </c>
      <c r="Y232" s="53" t="n">
        <f aca="false">ModeloDatosModificados!Y226-ModeloDatosMinisterio!Y226</f>
        <v>0</v>
      </c>
      <c r="Z232" s="53" t="n">
        <f aca="false">ModeloDatosModificados!Z226-ModeloDatosMinisterio!Z226</f>
        <v>0</v>
      </c>
      <c r="AC232" s="61" t="n">
        <f aca="false">ModeloDatosModificados!AC226-ModeloDatosMinisterio!AC226</f>
        <v>0</v>
      </c>
      <c r="AD232" s="62" t="n">
        <f aca="false">ModeloDatosModificados!AD226-ModeloDatosMinisterio!AD226</f>
        <v>0</v>
      </c>
      <c r="AE232" s="63" t="n">
        <f aca="false">ModeloDatosModificados!AE226-ModeloDatosMinisterio!AE226</f>
        <v>0</v>
      </c>
      <c r="AF232" s="62" t="n">
        <f aca="false">ModeloDatosModificados!AF226-ModeloDatosMinisterio!AF226</f>
        <v>0</v>
      </c>
      <c r="AG232" s="62" t="n">
        <f aca="false">ModeloDatosModificados!AG226-ModeloDatosMinisterio!AG226</f>
        <v>0</v>
      </c>
      <c r="AH232" s="62" t="n">
        <f aca="false">ModeloDatosModificados!AH226-ModeloDatosMinisterio!AH226</f>
        <v>0</v>
      </c>
      <c r="AI232" s="62" t="n">
        <f aca="false">ModeloDatosModificados!AI226-ModeloDatosMinisterio!AI226</f>
        <v>0</v>
      </c>
      <c r="AJ232" s="62" t="n">
        <f aca="false">ModeloDatosModificados!AJ226-ModeloDatosMinisterio!AJ226</f>
        <v>0</v>
      </c>
      <c r="AK232" s="62" t="n">
        <f aca="false">ModeloDatosModificados!AK226-ModeloDatosMinisterio!AK226</f>
        <v>0</v>
      </c>
      <c r="AL232" s="62" t="n">
        <f aca="false">ModeloDatosModificados!AL226-ModeloDatosMinisterio!AL226</f>
        <v>0</v>
      </c>
      <c r="AM232" s="62" t="n">
        <f aca="false">ModeloDatosModificados!AM226-ModeloDatosMinisterio!AM226</f>
        <v>0</v>
      </c>
      <c r="AO232" s="54" t="n">
        <f aca="false">ModeloDatosModificados!AO226-ModeloDatosMinisterio!AO226</f>
        <v>0</v>
      </c>
      <c r="AP232" s="53" t="n">
        <f aca="false">ModeloDatosModificados!AP226-ModeloDatosMinisterio!AP226</f>
        <v>0</v>
      </c>
      <c r="AQ232" s="54" t="n">
        <f aca="false">ModeloDatosModificados!AQ226-ModeloDatosMinisterio!AQ226</f>
        <v>0</v>
      </c>
      <c r="AR232" s="53" t="n">
        <f aca="false">ModeloDatosModificados!AR226-ModeloDatosMinisterio!AR226</f>
        <v>0</v>
      </c>
      <c r="AS232" s="54" t="n">
        <f aca="false">ModeloDatosModificados!AS226-ModeloDatosMinisterio!AS226</f>
        <v>0</v>
      </c>
      <c r="AT232" s="53" t="n">
        <f aca="false">ModeloDatosModificados!AT226-ModeloDatosMinisterio!AT226</f>
        <v>0</v>
      </c>
      <c r="AU232" s="54" t="n">
        <f aca="false">ModeloDatosModificados!AU226-ModeloDatosMinisterio!AU226</f>
        <v>0</v>
      </c>
      <c r="AV232" s="53" t="n">
        <f aca="false">ModeloDatosModificados!AV226-ModeloDatosMinisterio!AV226</f>
        <v>0</v>
      </c>
      <c r="AW232" s="54" t="n">
        <f aca="false">ModeloDatosModificados!AW226-ModeloDatosMinisterio!AW226</f>
        <v>0</v>
      </c>
      <c r="AX232" s="53" t="n">
        <f aca="false">ModeloDatosModificados!AX226-ModeloDatosMinisterio!AX226</f>
        <v>0</v>
      </c>
    </row>
    <row r="233" customFormat="false" ht="13.8" hidden="false" customHeight="false" outlineLevel="0" collapsed="false">
      <c r="A233" s="60" t="s">
        <v>30</v>
      </c>
      <c r="B233" s="53" t="n">
        <f aca="false">ModeloDatosModificados!B227-ModeloDatosMinisterio!B227</f>
        <v>0</v>
      </c>
      <c r="C233" s="53" t="n">
        <f aca="false">ModeloDatosModificados!C227-ModeloDatosMinisterio!C227</f>
        <v>0</v>
      </c>
      <c r="D233" s="53" t="n">
        <f aca="false">ModeloDatosModificados!D227-ModeloDatosMinisterio!D227</f>
        <v>0</v>
      </c>
      <c r="E233" s="53" t="n">
        <f aca="false">ModeloDatosModificados!E227-ModeloDatosMinisterio!E227</f>
        <v>0</v>
      </c>
      <c r="F233" s="53" t="n">
        <f aca="false">ModeloDatosModificados!F227-ModeloDatosMinisterio!F227</f>
        <v>0</v>
      </c>
      <c r="G233" s="53" t="n">
        <f aca="false">ModeloDatosModificados!G227-ModeloDatosMinisterio!G227</f>
        <v>0</v>
      </c>
      <c r="H233" s="53" t="n">
        <f aca="false">ModeloDatosModificados!H227-ModeloDatosMinisterio!H227</f>
        <v>0</v>
      </c>
      <c r="I233" s="54" t="n">
        <f aca="false">ModeloDatosModificados!I227-ModeloDatosMinisterio!I227</f>
        <v>0</v>
      </c>
      <c r="J233" s="53" t="n">
        <f aca="false">ModeloDatosModificados!J227-ModeloDatosMinisterio!J227</f>
        <v>0</v>
      </c>
      <c r="K233" s="54" t="n">
        <f aca="false">ModeloDatosModificados!K227-ModeloDatosMinisterio!K227</f>
        <v>0</v>
      </c>
      <c r="L233" s="53" t="n">
        <f aca="false">ModeloDatosModificados!L227-ModeloDatosMinisterio!L227</f>
        <v>0</v>
      </c>
      <c r="M233" s="54" t="n">
        <f aca="false">ModeloDatosModificados!M227-ModeloDatosMinisterio!M227</f>
        <v>0</v>
      </c>
      <c r="N233" s="53" t="n">
        <f aca="false">ModeloDatosModificados!N227-ModeloDatosMinisterio!N227</f>
        <v>0</v>
      </c>
      <c r="O233" s="53" t="n">
        <f aca="false">ModeloDatosModificados!O227-ModeloDatosMinisterio!O227</f>
        <v>0</v>
      </c>
      <c r="P233" s="53" t="n">
        <f aca="false">ModeloDatosModificados!P227-ModeloDatosMinisterio!P227</f>
        <v>0</v>
      </c>
      <c r="Q233" s="53" t="n">
        <f aca="false">ModeloDatosModificados!Q227-ModeloDatosMinisterio!Q227</f>
        <v>0</v>
      </c>
      <c r="S233" s="53" t="n">
        <f aca="false">ModeloDatosModificados!S227-ModeloDatosMinisterio!S227</f>
        <v>0</v>
      </c>
      <c r="T233" s="53" t="n">
        <f aca="false">ModeloDatosModificados!T227-ModeloDatosMinisterio!T227</f>
        <v>0</v>
      </c>
      <c r="U233" s="53" t="n">
        <f aca="false">ModeloDatosModificados!U227-ModeloDatosMinisterio!U227</f>
        <v>0</v>
      </c>
      <c r="V233" s="53" t="n">
        <f aca="false">ModeloDatosModificados!V227-ModeloDatosMinisterio!V227</f>
        <v>0</v>
      </c>
      <c r="W233" s="53" t="n">
        <f aca="false">ModeloDatosModificados!W227-ModeloDatosMinisterio!W227</f>
        <v>0</v>
      </c>
      <c r="X233" s="53" t="n">
        <f aca="false">ModeloDatosModificados!X227-ModeloDatosMinisterio!X227</f>
        <v>0</v>
      </c>
      <c r="Y233" s="53" t="n">
        <f aca="false">ModeloDatosModificados!Y227-ModeloDatosMinisterio!Y227</f>
        <v>0</v>
      </c>
      <c r="Z233" s="53" t="n">
        <f aca="false">ModeloDatosModificados!Z227-ModeloDatosMinisterio!Z227</f>
        <v>0</v>
      </c>
      <c r="AC233" s="61" t="n">
        <f aca="false">ModeloDatosModificados!AC227-ModeloDatosMinisterio!AC227</f>
        <v>0</v>
      </c>
      <c r="AD233" s="62" t="n">
        <f aca="false">ModeloDatosModificados!AD227-ModeloDatosMinisterio!AD227</f>
        <v>0</v>
      </c>
      <c r="AE233" s="63" t="n">
        <f aca="false">ModeloDatosModificados!AE227-ModeloDatosMinisterio!AE227</f>
        <v>0</v>
      </c>
      <c r="AF233" s="62" t="n">
        <f aca="false">ModeloDatosModificados!AF227-ModeloDatosMinisterio!AF227</f>
        <v>0</v>
      </c>
      <c r="AG233" s="62" t="n">
        <f aca="false">ModeloDatosModificados!AG227-ModeloDatosMinisterio!AG227</f>
        <v>0</v>
      </c>
      <c r="AH233" s="62" t="n">
        <f aca="false">ModeloDatosModificados!AH227-ModeloDatosMinisterio!AH227</f>
        <v>0</v>
      </c>
      <c r="AI233" s="62" t="n">
        <f aca="false">ModeloDatosModificados!AI227-ModeloDatosMinisterio!AI227</f>
        <v>0</v>
      </c>
      <c r="AJ233" s="62" t="n">
        <f aca="false">ModeloDatosModificados!AJ227-ModeloDatosMinisterio!AJ227</f>
        <v>0</v>
      </c>
      <c r="AK233" s="62" t="n">
        <f aca="false">ModeloDatosModificados!AK227-ModeloDatosMinisterio!AK227</f>
        <v>0</v>
      </c>
      <c r="AL233" s="62" t="n">
        <f aca="false">ModeloDatosModificados!AL227-ModeloDatosMinisterio!AL227</f>
        <v>0</v>
      </c>
      <c r="AM233" s="62" t="n">
        <f aca="false">ModeloDatosModificados!AM227-ModeloDatosMinisterio!AM227</f>
        <v>0</v>
      </c>
      <c r="AO233" s="54" t="n">
        <f aca="false">ModeloDatosModificados!AO227-ModeloDatosMinisterio!AO227</f>
        <v>0</v>
      </c>
      <c r="AP233" s="53" t="n">
        <f aca="false">ModeloDatosModificados!AP227-ModeloDatosMinisterio!AP227</f>
        <v>0</v>
      </c>
      <c r="AQ233" s="54" t="n">
        <f aca="false">ModeloDatosModificados!AQ227-ModeloDatosMinisterio!AQ227</f>
        <v>0</v>
      </c>
      <c r="AR233" s="53" t="n">
        <f aca="false">ModeloDatosModificados!AR227-ModeloDatosMinisterio!AR227</f>
        <v>0</v>
      </c>
      <c r="AS233" s="54" t="n">
        <f aca="false">ModeloDatosModificados!AS227-ModeloDatosMinisterio!AS227</f>
        <v>0</v>
      </c>
      <c r="AT233" s="53" t="n">
        <f aca="false">ModeloDatosModificados!AT227-ModeloDatosMinisterio!AT227</f>
        <v>0</v>
      </c>
      <c r="AU233" s="54" t="n">
        <f aca="false">ModeloDatosModificados!AU227-ModeloDatosMinisterio!AU227</f>
        <v>0</v>
      </c>
      <c r="AV233" s="53" t="n">
        <f aca="false">ModeloDatosModificados!AV227-ModeloDatosMinisterio!AV227</f>
        <v>0</v>
      </c>
      <c r="AW233" s="54" t="n">
        <f aca="false">ModeloDatosModificados!AW227-ModeloDatosMinisterio!AW227</f>
        <v>0</v>
      </c>
      <c r="AX233" s="53" t="n">
        <f aca="false">ModeloDatosModificados!AX227-ModeloDatosMinisterio!AX227</f>
        <v>0</v>
      </c>
    </row>
    <row r="234" customFormat="false" ht="13.8" hidden="false" customHeight="false" outlineLevel="0" collapsed="false">
      <c r="A234" s="60" t="s">
        <v>31</v>
      </c>
      <c r="B234" s="53" t="n">
        <f aca="false">ModeloDatosModificados!B228-ModeloDatosMinisterio!B228</f>
        <v>0</v>
      </c>
      <c r="C234" s="53" t="n">
        <f aca="false">ModeloDatosModificados!C228-ModeloDatosMinisterio!C228</f>
        <v>0</v>
      </c>
      <c r="D234" s="53" t="n">
        <f aca="false">ModeloDatosModificados!D228-ModeloDatosMinisterio!D228</f>
        <v>0</v>
      </c>
      <c r="E234" s="53" t="n">
        <f aca="false">ModeloDatosModificados!E228-ModeloDatosMinisterio!E228</f>
        <v>0</v>
      </c>
      <c r="F234" s="53" t="n">
        <f aca="false">ModeloDatosModificados!F228-ModeloDatosMinisterio!F228</f>
        <v>0</v>
      </c>
      <c r="G234" s="53" t="n">
        <f aca="false">ModeloDatosModificados!G228-ModeloDatosMinisterio!G228</f>
        <v>0</v>
      </c>
      <c r="H234" s="53" t="n">
        <f aca="false">ModeloDatosModificados!H228-ModeloDatosMinisterio!H228</f>
        <v>0</v>
      </c>
      <c r="I234" s="54" t="n">
        <f aca="false">ModeloDatosModificados!I228-ModeloDatosMinisterio!I228</f>
        <v>0</v>
      </c>
      <c r="J234" s="53" t="n">
        <f aca="false">ModeloDatosModificados!J228-ModeloDatosMinisterio!J228</f>
        <v>0</v>
      </c>
      <c r="K234" s="54" t="n">
        <f aca="false">ModeloDatosModificados!K228-ModeloDatosMinisterio!K228</f>
        <v>0</v>
      </c>
      <c r="L234" s="53" t="n">
        <f aca="false">ModeloDatosModificados!L228-ModeloDatosMinisterio!L228</f>
        <v>0</v>
      </c>
      <c r="M234" s="54" t="n">
        <f aca="false">ModeloDatosModificados!M228-ModeloDatosMinisterio!M228</f>
        <v>0</v>
      </c>
      <c r="N234" s="53" t="n">
        <f aca="false">ModeloDatosModificados!N228-ModeloDatosMinisterio!N228</f>
        <v>0</v>
      </c>
      <c r="O234" s="53" t="n">
        <f aca="false">ModeloDatosModificados!O228-ModeloDatosMinisterio!O228</f>
        <v>0</v>
      </c>
      <c r="P234" s="53" t="n">
        <f aca="false">ModeloDatosModificados!P228-ModeloDatosMinisterio!P228</f>
        <v>0</v>
      </c>
      <c r="Q234" s="53" t="n">
        <f aca="false">ModeloDatosModificados!Q228-ModeloDatosMinisterio!Q228</f>
        <v>0</v>
      </c>
      <c r="S234" s="53" t="n">
        <f aca="false">ModeloDatosModificados!S228-ModeloDatosMinisterio!S228</f>
        <v>0</v>
      </c>
      <c r="T234" s="53" t="n">
        <f aca="false">ModeloDatosModificados!T228-ModeloDatosMinisterio!T228</f>
        <v>0</v>
      </c>
      <c r="U234" s="53" t="n">
        <f aca="false">ModeloDatosModificados!U228-ModeloDatosMinisterio!U228</f>
        <v>0</v>
      </c>
      <c r="V234" s="53" t="n">
        <f aca="false">ModeloDatosModificados!V228-ModeloDatosMinisterio!V228</f>
        <v>0</v>
      </c>
      <c r="W234" s="53" t="n">
        <f aca="false">ModeloDatosModificados!W228-ModeloDatosMinisterio!W228</f>
        <v>0</v>
      </c>
      <c r="X234" s="53" t="n">
        <f aca="false">ModeloDatosModificados!X228-ModeloDatosMinisterio!X228</f>
        <v>0</v>
      </c>
      <c r="Y234" s="53" t="n">
        <f aca="false">ModeloDatosModificados!Y228-ModeloDatosMinisterio!Y228</f>
        <v>0</v>
      </c>
      <c r="Z234" s="53" t="n">
        <f aca="false">ModeloDatosModificados!Z228-ModeloDatosMinisterio!Z228</f>
        <v>0</v>
      </c>
      <c r="AC234" s="61" t="n">
        <f aca="false">ModeloDatosModificados!AC228-ModeloDatosMinisterio!AC228</f>
        <v>0</v>
      </c>
      <c r="AD234" s="62" t="n">
        <f aca="false">ModeloDatosModificados!AD228-ModeloDatosMinisterio!AD228</f>
        <v>0</v>
      </c>
      <c r="AE234" s="63" t="n">
        <f aca="false">ModeloDatosModificados!AE228-ModeloDatosMinisterio!AE228</f>
        <v>0</v>
      </c>
      <c r="AF234" s="62" t="n">
        <f aca="false">ModeloDatosModificados!AF228-ModeloDatosMinisterio!AF228</f>
        <v>0</v>
      </c>
      <c r="AG234" s="62" t="n">
        <f aca="false">ModeloDatosModificados!AG228-ModeloDatosMinisterio!AG228</f>
        <v>0</v>
      </c>
      <c r="AH234" s="62" t="n">
        <f aca="false">ModeloDatosModificados!AH228-ModeloDatosMinisterio!AH228</f>
        <v>0</v>
      </c>
      <c r="AI234" s="62" t="n">
        <f aca="false">ModeloDatosModificados!AI228-ModeloDatosMinisterio!AI228</f>
        <v>0</v>
      </c>
      <c r="AJ234" s="62" t="n">
        <f aca="false">ModeloDatosModificados!AJ228-ModeloDatosMinisterio!AJ228</f>
        <v>0</v>
      </c>
      <c r="AK234" s="62" t="n">
        <f aca="false">ModeloDatosModificados!AK228-ModeloDatosMinisterio!AK228</f>
        <v>0</v>
      </c>
      <c r="AL234" s="62" t="n">
        <f aca="false">ModeloDatosModificados!AL228-ModeloDatosMinisterio!AL228</f>
        <v>0</v>
      </c>
      <c r="AM234" s="62" t="n">
        <f aca="false">ModeloDatosModificados!AM228-ModeloDatosMinisterio!AM228</f>
        <v>0</v>
      </c>
      <c r="AO234" s="54" t="n">
        <f aca="false">ModeloDatosModificados!AO228-ModeloDatosMinisterio!AO228</f>
        <v>0</v>
      </c>
      <c r="AP234" s="53" t="n">
        <f aca="false">ModeloDatosModificados!AP228-ModeloDatosMinisterio!AP228</f>
        <v>0</v>
      </c>
      <c r="AQ234" s="54" t="n">
        <f aca="false">ModeloDatosModificados!AQ228-ModeloDatosMinisterio!AQ228</f>
        <v>0</v>
      </c>
      <c r="AR234" s="53" t="n">
        <f aca="false">ModeloDatosModificados!AR228-ModeloDatosMinisterio!AR228</f>
        <v>0</v>
      </c>
      <c r="AS234" s="54" t="n">
        <f aca="false">ModeloDatosModificados!AS228-ModeloDatosMinisterio!AS228</f>
        <v>0</v>
      </c>
      <c r="AT234" s="53" t="n">
        <f aca="false">ModeloDatosModificados!AT228-ModeloDatosMinisterio!AT228</f>
        <v>0</v>
      </c>
      <c r="AU234" s="54" t="n">
        <f aca="false">ModeloDatosModificados!AU228-ModeloDatosMinisterio!AU228</f>
        <v>0</v>
      </c>
      <c r="AV234" s="53" t="n">
        <f aca="false">ModeloDatosModificados!AV228-ModeloDatosMinisterio!AV228</f>
        <v>0</v>
      </c>
      <c r="AW234" s="54" t="n">
        <f aca="false">ModeloDatosModificados!AW228-ModeloDatosMinisterio!AW228</f>
        <v>0</v>
      </c>
      <c r="AX234" s="53" t="n">
        <f aca="false">ModeloDatosModificados!AX228-ModeloDatosMinisterio!AX228</f>
        <v>0</v>
      </c>
    </row>
    <row r="235" customFormat="false" ht="13.8" hidden="false" customHeight="false" outlineLevel="0" collapsed="false">
      <c r="A235" s="60" t="s">
        <v>32</v>
      </c>
      <c r="B235" s="53" t="n">
        <f aca="false">ModeloDatosModificados!B229-ModeloDatosMinisterio!B229</f>
        <v>0</v>
      </c>
      <c r="C235" s="53" t="n">
        <f aca="false">ModeloDatosModificados!C229-ModeloDatosMinisterio!C229</f>
        <v>0</v>
      </c>
      <c r="D235" s="53" t="n">
        <f aca="false">ModeloDatosModificados!D229-ModeloDatosMinisterio!D229</f>
        <v>0</v>
      </c>
      <c r="E235" s="53" t="n">
        <f aca="false">ModeloDatosModificados!E229-ModeloDatosMinisterio!E229</f>
        <v>0</v>
      </c>
      <c r="F235" s="53" t="n">
        <f aca="false">ModeloDatosModificados!F229-ModeloDatosMinisterio!F229</f>
        <v>0</v>
      </c>
      <c r="G235" s="53" t="n">
        <f aca="false">ModeloDatosModificados!G229-ModeloDatosMinisterio!G229</f>
        <v>0</v>
      </c>
      <c r="H235" s="53" t="n">
        <f aca="false">ModeloDatosModificados!H229-ModeloDatosMinisterio!H229</f>
        <v>0</v>
      </c>
      <c r="I235" s="54" t="n">
        <f aca="false">ModeloDatosModificados!I229-ModeloDatosMinisterio!I229</f>
        <v>0</v>
      </c>
      <c r="J235" s="53" t="n">
        <f aca="false">ModeloDatosModificados!J229-ModeloDatosMinisterio!J229</f>
        <v>0</v>
      </c>
      <c r="K235" s="54" t="n">
        <f aca="false">ModeloDatosModificados!K229-ModeloDatosMinisterio!K229</f>
        <v>0</v>
      </c>
      <c r="L235" s="53" t="n">
        <f aca="false">ModeloDatosModificados!L229-ModeloDatosMinisterio!L229</f>
        <v>0</v>
      </c>
      <c r="M235" s="54" t="n">
        <f aca="false">ModeloDatosModificados!M229-ModeloDatosMinisterio!M229</f>
        <v>0</v>
      </c>
      <c r="N235" s="53" t="n">
        <f aca="false">ModeloDatosModificados!N229-ModeloDatosMinisterio!N229</f>
        <v>0</v>
      </c>
      <c r="O235" s="53" t="n">
        <f aca="false">ModeloDatosModificados!O229-ModeloDatosMinisterio!O229</f>
        <v>0</v>
      </c>
      <c r="P235" s="53" t="n">
        <f aca="false">ModeloDatosModificados!P229-ModeloDatosMinisterio!P229</f>
        <v>0</v>
      </c>
      <c r="Q235" s="53" t="n">
        <f aca="false">ModeloDatosModificados!Q229-ModeloDatosMinisterio!Q229</f>
        <v>0</v>
      </c>
      <c r="S235" s="53" t="n">
        <f aca="false">ModeloDatosModificados!S229-ModeloDatosMinisterio!S229</f>
        <v>0</v>
      </c>
      <c r="T235" s="53" t="n">
        <f aca="false">ModeloDatosModificados!T229-ModeloDatosMinisterio!T229</f>
        <v>0</v>
      </c>
      <c r="U235" s="53" t="n">
        <f aca="false">ModeloDatosModificados!U229-ModeloDatosMinisterio!U229</f>
        <v>0</v>
      </c>
      <c r="V235" s="53" t="n">
        <f aca="false">ModeloDatosModificados!V229-ModeloDatosMinisterio!V229</f>
        <v>0</v>
      </c>
      <c r="W235" s="53" t="n">
        <f aca="false">ModeloDatosModificados!W229-ModeloDatosMinisterio!W229</f>
        <v>0</v>
      </c>
      <c r="X235" s="53" t="n">
        <f aca="false">ModeloDatosModificados!X229-ModeloDatosMinisterio!X229</f>
        <v>0</v>
      </c>
      <c r="Y235" s="53" t="n">
        <f aca="false">ModeloDatosModificados!Y229-ModeloDatosMinisterio!Y229</f>
        <v>0</v>
      </c>
      <c r="Z235" s="53" t="n">
        <f aca="false">ModeloDatosModificados!Z229-ModeloDatosMinisterio!Z229</f>
        <v>0</v>
      </c>
      <c r="AC235" s="61" t="n">
        <f aca="false">ModeloDatosModificados!AC229-ModeloDatosMinisterio!AC229</f>
        <v>0</v>
      </c>
      <c r="AD235" s="62" t="n">
        <f aca="false">ModeloDatosModificados!AD229-ModeloDatosMinisterio!AD229</f>
        <v>0</v>
      </c>
      <c r="AE235" s="63" t="n">
        <f aca="false">ModeloDatosModificados!AE229-ModeloDatosMinisterio!AE229</f>
        <v>0</v>
      </c>
      <c r="AF235" s="62" t="n">
        <f aca="false">ModeloDatosModificados!AF229-ModeloDatosMinisterio!AF229</f>
        <v>0</v>
      </c>
      <c r="AG235" s="62" t="n">
        <f aca="false">ModeloDatosModificados!AG229-ModeloDatosMinisterio!AG229</f>
        <v>0</v>
      </c>
      <c r="AH235" s="62" t="n">
        <f aca="false">ModeloDatosModificados!AH229-ModeloDatosMinisterio!AH229</f>
        <v>0</v>
      </c>
      <c r="AI235" s="62" t="n">
        <f aca="false">ModeloDatosModificados!AI229-ModeloDatosMinisterio!AI229</f>
        <v>0</v>
      </c>
      <c r="AJ235" s="62" t="n">
        <f aca="false">ModeloDatosModificados!AJ229-ModeloDatosMinisterio!AJ229</f>
        <v>0</v>
      </c>
      <c r="AK235" s="62" t="n">
        <f aca="false">ModeloDatosModificados!AK229-ModeloDatosMinisterio!AK229</f>
        <v>0</v>
      </c>
      <c r="AL235" s="62" t="n">
        <f aca="false">ModeloDatosModificados!AL229-ModeloDatosMinisterio!AL229</f>
        <v>0</v>
      </c>
      <c r="AM235" s="62" t="n">
        <f aca="false">ModeloDatosModificados!AM229-ModeloDatosMinisterio!AM229</f>
        <v>0</v>
      </c>
      <c r="AO235" s="54" t="n">
        <f aca="false">ModeloDatosModificados!AO229-ModeloDatosMinisterio!AO229</f>
        <v>0</v>
      </c>
      <c r="AP235" s="53" t="n">
        <f aca="false">ModeloDatosModificados!AP229-ModeloDatosMinisterio!AP229</f>
        <v>0</v>
      </c>
      <c r="AQ235" s="54" t="n">
        <f aca="false">ModeloDatosModificados!AQ229-ModeloDatosMinisterio!AQ229</f>
        <v>0</v>
      </c>
      <c r="AR235" s="53" t="n">
        <f aca="false">ModeloDatosModificados!AR229-ModeloDatosMinisterio!AR229</f>
        <v>0</v>
      </c>
      <c r="AS235" s="54" t="n">
        <f aca="false">ModeloDatosModificados!AS229-ModeloDatosMinisterio!AS229</f>
        <v>0</v>
      </c>
      <c r="AT235" s="53" t="n">
        <f aca="false">ModeloDatosModificados!AT229-ModeloDatosMinisterio!AT229</f>
        <v>0</v>
      </c>
      <c r="AU235" s="54" t="n">
        <f aca="false">ModeloDatosModificados!AU229-ModeloDatosMinisterio!AU229</f>
        <v>0</v>
      </c>
      <c r="AV235" s="53" t="n">
        <f aca="false">ModeloDatosModificados!AV229-ModeloDatosMinisterio!AV229</f>
        <v>0</v>
      </c>
      <c r="AW235" s="54" t="n">
        <f aca="false">ModeloDatosModificados!AW229-ModeloDatosMinisterio!AW229</f>
        <v>0</v>
      </c>
      <c r="AX235" s="53" t="n">
        <f aca="false">ModeloDatosModificados!AX229-ModeloDatosMinisterio!AX229</f>
        <v>0</v>
      </c>
    </row>
    <row r="236" customFormat="false" ht="13.8" hidden="false" customHeight="false" outlineLevel="0" collapsed="false">
      <c r="A236" s="60" t="s">
        <v>33</v>
      </c>
      <c r="B236" s="53" t="n">
        <f aca="false">ModeloDatosModificados!B230-ModeloDatosMinisterio!B230</f>
        <v>0</v>
      </c>
      <c r="C236" s="53" t="n">
        <f aca="false">ModeloDatosModificados!C230-ModeloDatosMinisterio!C230</f>
        <v>0</v>
      </c>
      <c r="D236" s="53" t="n">
        <f aca="false">ModeloDatosModificados!D230-ModeloDatosMinisterio!D230</f>
        <v>0</v>
      </c>
      <c r="E236" s="53" t="n">
        <f aca="false">ModeloDatosModificados!E230-ModeloDatosMinisterio!E230</f>
        <v>0</v>
      </c>
      <c r="F236" s="53" t="n">
        <f aca="false">ModeloDatosModificados!F230-ModeloDatosMinisterio!F230</f>
        <v>0</v>
      </c>
      <c r="G236" s="53" t="n">
        <f aca="false">ModeloDatosModificados!G230-ModeloDatosMinisterio!G230</f>
        <v>0</v>
      </c>
      <c r="H236" s="53" t="n">
        <f aca="false">ModeloDatosModificados!H230-ModeloDatosMinisterio!H230</f>
        <v>0</v>
      </c>
      <c r="I236" s="54" t="n">
        <f aca="false">ModeloDatosModificados!I230-ModeloDatosMinisterio!I230</f>
        <v>0</v>
      </c>
      <c r="J236" s="53" t="n">
        <f aca="false">ModeloDatosModificados!J230-ModeloDatosMinisterio!J230</f>
        <v>0</v>
      </c>
      <c r="K236" s="54" t="n">
        <f aca="false">ModeloDatosModificados!K230-ModeloDatosMinisterio!K230</f>
        <v>0</v>
      </c>
      <c r="L236" s="53" t="n">
        <f aca="false">ModeloDatosModificados!L230-ModeloDatosMinisterio!L230</f>
        <v>0</v>
      </c>
      <c r="M236" s="54" t="n">
        <f aca="false">ModeloDatosModificados!M230-ModeloDatosMinisterio!M230</f>
        <v>0</v>
      </c>
      <c r="N236" s="53" t="n">
        <f aca="false">ModeloDatosModificados!N230-ModeloDatosMinisterio!N230</f>
        <v>0</v>
      </c>
      <c r="O236" s="53" t="n">
        <f aca="false">ModeloDatosModificados!O230-ModeloDatosMinisterio!O230</f>
        <v>0</v>
      </c>
      <c r="P236" s="53" t="n">
        <f aca="false">ModeloDatosModificados!P230-ModeloDatosMinisterio!P230</f>
        <v>0</v>
      </c>
      <c r="Q236" s="53" t="n">
        <f aca="false">ModeloDatosModificados!Q230-ModeloDatosMinisterio!Q230</f>
        <v>0</v>
      </c>
      <c r="S236" s="53" t="n">
        <f aca="false">ModeloDatosModificados!S230-ModeloDatosMinisterio!S230</f>
        <v>0</v>
      </c>
      <c r="T236" s="53" t="n">
        <f aca="false">ModeloDatosModificados!T230-ModeloDatosMinisterio!T230</f>
        <v>0</v>
      </c>
      <c r="U236" s="53" t="n">
        <f aca="false">ModeloDatosModificados!U230-ModeloDatosMinisterio!U230</f>
        <v>0</v>
      </c>
      <c r="V236" s="53" t="n">
        <f aca="false">ModeloDatosModificados!V230-ModeloDatosMinisterio!V230</f>
        <v>0</v>
      </c>
      <c r="W236" s="53" t="n">
        <f aca="false">ModeloDatosModificados!W230-ModeloDatosMinisterio!W230</f>
        <v>0</v>
      </c>
      <c r="X236" s="53" t="n">
        <f aca="false">ModeloDatosModificados!X230-ModeloDatosMinisterio!X230</f>
        <v>0</v>
      </c>
      <c r="Y236" s="53" t="n">
        <f aca="false">ModeloDatosModificados!Y230-ModeloDatosMinisterio!Y230</f>
        <v>0</v>
      </c>
      <c r="Z236" s="53" t="n">
        <f aca="false">ModeloDatosModificados!Z230-ModeloDatosMinisterio!Z230</f>
        <v>0</v>
      </c>
      <c r="AC236" s="61" t="n">
        <f aca="false">ModeloDatosModificados!AC230-ModeloDatosMinisterio!AC230</f>
        <v>0</v>
      </c>
      <c r="AD236" s="62" t="n">
        <f aca="false">ModeloDatosModificados!AD230-ModeloDatosMinisterio!AD230</f>
        <v>0</v>
      </c>
      <c r="AE236" s="63" t="n">
        <f aca="false">ModeloDatosModificados!AE230-ModeloDatosMinisterio!AE230</f>
        <v>0</v>
      </c>
      <c r="AF236" s="62" t="n">
        <f aca="false">ModeloDatosModificados!AF230-ModeloDatosMinisterio!AF230</f>
        <v>0</v>
      </c>
      <c r="AG236" s="62" t="n">
        <f aca="false">ModeloDatosModificados!AG230-ModeloDatosMinisterio!AG230</f>
        <v>0</v>
      </c>
      <c r="AH236" s="62" t="n">
        <f aca="false">ModeloDatosModificados!AH230-ModeloDatosMinisterio!AH230</f>
        <v>0</v>
      </c>
      <c r="AI236" s="62" t="n">
        <f aca="false">ModeloDatosModificados!AI230-ModeloDatosMinisterio!AI230</f>
        <v>0</v>
      </c>
      <c r="AJ236" s="62" t="n">
        <f aca="false">ModeloDatosModificados!AJ230-ModeloDatosMinisterio!AJ230</f>
        <v>0</v>
      </c>
      <c r="AK236" s="62" t="n">
        <f aca="false">ModeloDatosModificados!AK230-ModeloDatosMinisterio!AK230</f>
        <v>0</v>
      </c>
      <c r="AL236" s="62" t="n">
        <f aca="false">ModeloDatosModificados!AL230-ModeloDatosMinisterio!AL230</f>
        <v>0</v>
      </c>
      <c r="AM236" s="62" t="n">
        <f aca="false">ModeloDatosModificados!AM230-ModeloDatosMinisterio!AM230</f>
        <v>0</v>
      </c>
      <c r="AO236" s="54" t="n">
        <f aca="false">ModeloDatosModificados!AO230-ModeloDatosMinisterio!AO230</f>
        <v>0</v>
      </c>
      <c r="AP236" s="53" t="n">
        <f aca="false">ModeloDatosModificados!AP230-ModeloDatosMinisterio!AP230</f>
        <v>0</v>
      </c>
      <c r="AQ236" s="54" t="n">
        <f aca="false">ModeloDatosModificados!AQ230-ModeloDatosMinisterio!AQ230</f>
        <v>0</v>
      </c>
      <c r="AR236" s="53" t="n">
        <f aca="false">ModeloDatosModificados!AR230-ModeloDatosMinisterio!AR230</f>
        <v>0</v>
      </c>
      <c r="AS236" s="54" t="n">
        <f aca="false">ModeloDatosModificados!AS230-ModeloDatosMinisterio!AS230</f>
        <v>0</v>
      </c>
      <c r="AT236" s="53" t="n">
        <f aca="false">ModeloDatosModificados!AT230-ModeloDatosMinisterio!AT230</f>
        <v>0</v>
      </c>
      <c r="AU236" s="54" t="n">
        <f aca="false">ModeloDatosModificados!AU230-ModeloDatosMinisterio!AU230</f>
        <v>0</v>
      </c>
      <c r="AV236" s="53" t="n">
        <f aca="false">ModeloDatosModificados!AV230-ModeloDatosMinisterio!AV230</f>
        <v>0</v>
      </c>
      <c r="AW236" s="54" t="n">
        <f aca="false">ModeloDatosModificados!AW230-ModeloDatosMinisterio!AW230</f>
        <v>0</v>
      </c>
      <c r="AX236" s="53" t="n">
        <f aca="false">ModeloDatosModificados!AX230-ModeloDatosMinisterio!AX230</f>
        <v>0</v>
      </c>
    </row>
    <row r="237" customFormat="false" ht="13.8" hidden="false" customHeight="false" outlineLevel="0" collapsed="false">
      <c r="A237" s="60" t="s">
        <v>34</v>
      </c>
      <c r="B237" s="53" t="n">
        <f aca="false">ModeloDatosModificados!B231-ModeloDatosMinisterio!B231</f>
        <v>0</v>
      </c>
      <c r="C237" s="53" t="n">
        <f aca="false">ModeloDatosModificados!C231-ModeloDatosMinisterio!C231</f>
        <v>0</v>
      </c>
      <c r="D237" s="53" t="n">
        <f aca="false">ModeloDatosModificados!D231-ModeloDatosMinisterio!D231</f>
        <v>0</v>
      </c>
      <c r="E237" s="53" t="n">
        <f aca="false">ModeloDatosModificados!E231-ModeloDatosMinisterio!E231</f>
        <v>0</v>
      </c>
      <c r="F237" s="53" t="n">
        <f aca="false">ModeloDatosModificados!F231-ModeloDatosMinisterio!F231</f>
        <v>0</v>
      </c>
      <c r="G237" s="53" t="n">
        <f aca="false">ModeloDatosModificados!G231-ModeloDatosMinisterio!G231</f>
        <v>0</v>
      </c>
      <c r="H237" s="53" t="n">
        <f aca="false">ModeloDatosModificados!H231-ModeloDatosMinisterio!H231</f>
        <v>0</v>
      </c>
      <c r="I237" s="54" t="n">
        <f aca="false">ModeloDatosModificados!I231-ModeloDatosMinisterio!I231</f>
        <v>0</v>
      </c>
      <c r="J237" s="53" t="n">
        <f aca="false">ModeloDatosModificados!J231-ModeloDatosMinisterio!J231</f>
        <v>0</v>
      </c>
      <c r="K237" s="54" t="n">
        <f aca="false">ModeloDatosModificados!K231-ModeloDatosMinisterio!K231</f>
        <v>0</v>
      </c>
      <c r="L237" s="53" t="n">
        <f aca="false">ModeloDatosModificados!L231-ModeloDatosMinisterio!L231</f>
        <v>0</v>
      </c>
      <c r="M237" s="54" t="n">
        <f aca="false">ModeloDatosModificados!M231-ModeloDatosMinisterio!M231</f>
        <v>0</v>
      </c>
      <c r="N237" s="53" t="n">
        <f aca="false">ModeloDatosModificados!N231-ModeloDatosMinisterio!N231</f>
        <v>0</v>
      </c>
      <c r="O237" s="53" t="n">
        <f aca="false">ModeloDatosModificados!O231-ModeloDatosMinisterio!O231</f>
        <v>0</v>
      </c>
      <c r="P237" s="53" t="n">
        <f aca="false">ModeloDatosModificados!P231-ModeloDatosMinisterio!P231</f>
        <v>0</v>
      </c>
      <c r="Q237" s="53" t="n">
        <f aca="false">ModeloDatosModificados!Q231-ModeloDatosMinisterio!Q231</f>
        <v>0</v>
      </c>
      <c r="S237" s="53" t="n">
        <f aca="false">ModeloDatosModificados!S231-ModeloDatosMinisterio!S231</f>
        <v>0</v>
      </c>
      <c r="T237" s="53" t="n">
        <f aca="false">ModeloDatosModificados!T231-ModeloDatosMinisterio!T231</f>
        <v>0</v>
      </c>
      <c r="U237" s="53" t="n">
        <f aca="false">ModeloDatosModificados!U231-ModeloDatosMinisterio!U231</f>
        <v>0</v>
      </c>
      <c r="V237" s="53" t="n">
        <f aca="false">ModeloDatosModificados!V231-ModeloDatosMinisterio!V231</f>
        <v>0</v>
      </c>
      <c r="W237" s="53" t="n">
        <f aca="false">ModeloDatosModificados!W231-ModeloDatosMinisterio!W231</f>
        <v>0</v>
      </c>
      <c r="X237" s="53" t="n">
        <f aca="false">ModeloDatosModificados!X231-ModeloDatosMinisterio!X231</f>
        <v>0</v>
      </c>
      <c r="Y237" s="53" t="n">
        <f aca="false">ModeloDatosModificados!Y231-ModeloDatosMinisterio!Y231</f>
        <v>0</v>
      </c>
      <c r="Z237" s="53" t="n">
        <f aca="false">ModeloDatosModificados!Z231-ModeloDatosMinisterio!Z231</f>
        <v>0</v>
      </c>
      <c r="AC237" s="61" t="n">
        <f aca="false">ModeloDatosModificados!AC231-ModeloDatosMinisterio!AC231</f>
        <v>0</v>
      </c>
      <c r="AD237" s="62" t="n">
        <f aca="false">ModeloDatosModificados!AD231-ModeloDatosMinisterio!AD231</f>
        <v>0</v>
      </c>
      <c r="AE237" s="63" t="n">
        <f aca="false">ModeloDatosModificados!AE231-ModeloDatosMinisterio!AE231</f>
        <v>0</v>
      </c>
      <c r="AF237" s="62" t="n">
        <f aca="false">ModeloDatosModificados!AF231-ModeloDatosMinisterio!AF231</f>
        <v>0</v>
      </c>
      <c r="AG237" s="62" t="n">
        <f aca="false">ModeloDatosModificados!AG231-ModeloDatosMinisterio!AG231</f>
        <v>0</v>
      </c>
      <c r="AH237" s="62" t="n">
        <f aca="false">ModeloDatosModificados!AH231-ModeloDatosMinisterio!AH231</f>
        <v>0</v>
      </c>
      <c r="AI237" s="62" t="n">
        <f aca="false">ModeloDatosModificados!AI231-ModeloDatosMinisterio!AI231</f>
        <v>0</v>
      </c>
      <c r="AJ237" s="62" t="n">
        <f aca="false">ModeloDatosModificados!AJ231-ModeloDatosMinisterio!AJ231</f>
        <v>0</v>
      </c>
      <c r="AK237" s="62" t="n">
        <f aca="false">ModeloDatosModificados!AK231-ModeloDatosMinisterio!AK231</f>
        <v>0</v>
      </c>
      <c r="AL237" s="62" t="n">
        <f aca="false">ModeloDatosModificados!AL231-ModeloDatosMinisterio!AL231</f>
        <v>0</v>
      </c>
      <c r="AM237" s="62" t="n">
        <f aca="false">ModeloDatosModificados!AM231-ModeloDatosMinisterio!AM231</f>
        <v>0</v>
      </c>
      <c r="AO237" s="54" t="n">
        <f aca="false">ModeloDatosModificados!AO231-ModeloDatosMinisterio!AO231</f>
        <v>0</v>
      </c>
      <c r="AP237" s="53" t="n">
        <f aca="false">ModeloDatosModificados!AP231-ModeloDatosMinisterio!AP231</f>
        <v>0</v>
      </c>
      <c r="AQ237" s="54" t="n">
        <f aca="false">ModeloDatosModificados!AQ231-ModeloDatosMinisterio!AQ231</f>
        <v>0</v>
      </c>
      <c r="AR237" s="53" t="n">
        <f aca="false">ModeloDatosModificados!AR231-ModeloDatosMinisterio!AR231</f>
        <v>0</v>
      </c>
      <c r="AS237" s="54" t="n">
        <f aca="false">ModeloDatosModificados!AS231-ModeloDatosMinisterio!AS231</f>
        <v>0</v>
      </c>
      <c r="AT237" s="53" t="n">
        <f aca="false">ModeloDatosModificados!AT231-ModeloDatosMinisterio!AT231</f>
        <v>0</v>
      </c>
      <c r="AU237" s="54" t="n">
        <f aca="false">ModeloDatosModificados!AU231-ModeloDatosMinisterio!AU231</f>
        <v>0</v>
      </c>
      <c r="AV237" s="53" t="n">
        <f aca="false">ModeloDatosModificados!AV231-ModeloDatosMinisterio!AV231</f>
        <v>0</v>
      </c>
      <c r="AW237" s="54" t="n">
        <f aca="false">ModeloDatosModificados!AW231-ModeloDatosMinisterio!AW231</f>
        <v>0</v>
      </c>
      <c r="AX237" s="53" t="n">
        <f aca="false">ModeloDatosModificados!AX231-ModeloDatosMinisterio!AX231</f>
        <v>0</v>
      </c>
    </row>
    <row r="238" customFormat="false" ht="13.8" hidden="false" customHeight="false" outlineLevel="0" collapsed="false">
      <c r="A238" s="60" t="s">
        <v>35</v>
      </c>
      <c r="B238" s="53" t="n">
        <f aca="false">ModeloDatosModificados!B232-ModeloDatosMinisterio!B232</f>
        <v>0</v>
      </c>
      <c r="C238" s="53" t="n">
        <f aca="false">ModeloDatosModificados!C232-ModeloDatosMinisterio!C232</f>
        <v>0</v>
      </c>
      <c r="D238" s="53" t="n">
        <f aca="false">ModeloDatosModificados!D232-ModeloDatosMinisterio!D232</f>
        <v>0</v>
      </c>
      <c r="E238" s="53" t="n">
        <f aca="false">ModeloDatosModificados!E232-ModeloDatosMinisterio!E232</f>
        <v>0</v>
      </c>
      <c r="F238" s="53" t="n">
        <f aca="false">ModeloDatosModificados!F232-ModeloDatosMinisterio!F232</f>
        <v>0</v>
      </c>
      <c r="G238" s="53" t="n">
        <f aca="false">ModeloDatosModificados!G232-ModeloDatosMinisterio!G232</f>
        <v>0</v>
      </c>
      <c r="H238" s="53" t="n">
        <f aca="false">ModeloDatosModificados!H232-ModeloDatosMinisterio!H232</f>
        <v>0</v>
      </c>
      <c r="I238" s="54" t="n">
        <f aca="false">ModeloDatosModificados!I232-ModeloDatosMinisterio!I232</f>
        <v>0</v>
      </c>
      <c r="J238" s="53" t="n">
        <f aca="false">ModeloDatosModificados!J232-ModeloDatosMinisterio!J232</f>
        <v>0</v>
      </c>
      <c r="K238" s="54" t="n">
        <f aca="false">ModeloDatosModificados!K232-ModeloDatosMinisterio!K232</f>
        <v>0</v>
      </c>
      <c r="L238" s="53" t="n">
        <f aca="false">ModeloDatosModificados!L232-ModeloDatosMinisterio!L232</f>
        <v>0</v>
      </c>
      <c r="M238" s="54" t="n">
        <f aca="false">ModeloDatosModificados!M232-ModeloDatosMinisterio!M232</f>
        <v>0</v>
      </c>
      <c r="N238" s="53" t="n">
        <f aca="false">ModeloDatosModificados!N232-ModeloDatosMinisterio!N232</f>
        <v>0</v>
      </c>
      <c r="O238" s="53" t="n">
        <f aca="false">ModeloDatosModificados!O232-ModeloDatosMinisterio!O232</f>
        <v>0</v>
      </c>
      <c r="P238" s="53" t="n">
        <f aca="false">ModeloDatosModificados!P232-ModeloDatosMinisterio!P232</f>
        <v>0</v>
      </c>
      <c r="Q238" s="53" t="n">
        <f aca="false">ModeloDatosModificados!Q232-ModeloDatosMinisterio!Q232</f>
        <v>0</v>
      </c>
      <c r="S238" s="53" t="n">
        <f aca="false">ModeloDatosModificados!S232-ModeloDatosMinisterio!S232</f>
        <v>0</v>
      </c>
      <c r="T238" s="53" t="n">
        <f aca="false">ModeloDatosModificados!T232-ModeloDatosMinisterio!T232</f>
        <v>0</v>
      </c>
      <c r="U238" s="53" t="n">
        <f aca="false">ModeloDatosModificados!U232-ModeloDatosMinisterio!U232</f>
        <v>0</v>
      </c>
      <c r="V238" s="53" t="n">
        <f aca="false">ModeloDatosModificados!V232-ModeloDatosMinisterio!V232</f>
        <v>0</v>
      </c>
      <c r="W238" s="53" t="n">
        <f aca="false">ModeloDatosModificados!W232-ModeloDatosMinisterio!W232</f>
        <v>0</v>
      </c>
      <c r="X238" s="53" t="n">
        <f aca="false">ModeloDatosModificados!X232-ModeloDatosMinisterio!X232</f>
        <v>0</v>
      </c>
      <c r="Y238" s="53" t="n">
        <f aca="false">ModeloDatosModificados!Y232-ModeloDatosMinisterio!Y232</f>
        <v>0</v>
      </c>
      <c r="Z238" s="53" t="n">
        <f aca="false">ModeloDatosModificados!Z232-ModeloDatosMinisterio!Z232</f>
        <v>0</v>
      </c>
      <c r="AC238" s="61" t="n">
        <f aca="false">ModeloDatosModificados!AC232-ModeloDatosMinisterio!AC232</f>
        <v>0</v>
      </c>
      <c r="AD238" s="62" t="n">
        <f aca="false">ModeloDatosModificados!AD232-ModeloDatosMinisterio!AD232</f>
        <v>0</v>
      </c>
      <c r="AE238" s="63" t="n">
        <f aca="false">ModeloDatosModificados!AE232-ModeloDatosMinisterio!AE232</f>
        <v>0</v>
      </c>
      <c r="AF238" s="62" t="n">
        <f aca="false">ModeloDatosModificados!AF232-ModeloDatosMinisterio!AF232</f>
        <v>0</v>
      </c>
      <c r="AG238" s="62" t="n">
        <f aca="false">ModeloDatosModificados!AG232-ModeloDatosMinisterio!AG232</f>
        <v>0</v>
      </c>
      <c r="AH238" s="62" t="n">
        <f aca="false">ModeloDatosModificados!AH232-ModeloDatosMinisterio!AH232</f>
        <v>0</v>
      </c>
      <c r="AI238" s="62" t="n">
        <f aca="false">ModeloDatosModificados!AI232-ModeloDatosMinisterio!AI232</f>
        <v>0</v>
      </c>
      <c r="AJ238" s="62" t="n">
        <f aca="false">ModeloDatosModificados!AJ232-ModeloDatosMinisterio!AJ232</f>
        <v>0</v>
      </c>
      <c r="AK238" s="62" t="n">
        <f aca="false">ModeloDatosModificados!AK232-ModeloDatosMinisterio!AK232</f>
        <v>0</v>
      </c>
      <c r="AL238" s="62" t="n">
        <f aca="false">ModeloDatosModificados!AL232-ModeloDatosMinisterio!AL232</f>
        <v>0</v>
      </c>
      <c r="AM238" s="62" t="n">
        <f aca="false">ModeloDatosModificados!AM232-ModeloDatosMinisterio!AM232</f>
        <v>0</v>
      </c>
      <c r="AO238" s="54" t="n">
        <f aca="false">ModeloDatosModificados!AO232-ModeloDatosMinisterio!AO232</f>
        <v>0</v>
      </c>
      <c r="AP238" s="53" t="n">
        <f aca="false">ModeloDatosModificados!AP232-ModeloDatosMinisterio!AP232</f>
        <v>0</v>
      </c>
      <c r="AQ238" s="54" t="n">
        <f aca="false">ModeloDatosModificados!AQ232-ModeloDatosMinisterio!AQ232</f>
        <v>0</v>
      </c>
      <c r="AR238" s="53" t="n">
        <f aca="false">ModeloDatosModificados!AR232-ModeloDatosMinisterio!AR232</f>
        <v>0</v>
      </c>
      <c r="AS238" s="54" t="n">
        <f aca="false">ModeloDatosModificados!AS232-ModeloDatosMinisterio!AS232</f>
        <v>0</v>
      </c>
      <c r="AT238" s="53" t="n">
        <f aca="false">ModeloDatosModificados!AT232-ModeloDatosMinisterio!AT232</f>
        <v>0</v>
      </c>
      <c r="AU238" s="54" t="n">
        <f aca="false">ModeloDatosModificados!AU232-ModeloDatosMinisterio!AU232</f>
        <v>0</v>
      </c>
      <c r="AV238" s="53" t="n">
        <f aca="false">ModeloDatosModificados!AV232-ModeloDatosMinisterio!AV232</f>
        <v>0</v>
      </c>
      <c r="AW238" s="54" t="n">
        <f aca="false">ModeloDatosModificados!AW232-ModeloDatosMinisterio!AW232</f>
        <v>0</v>
      </c>
      <c r="AX238" s="53" t="n">
        <f aca="false">ModeloDatosModificados!AX232-ModeloDatosMinisterio!AX232</f>
        <v>0</v>
      </c>
    </row>
    <row r="239" customFormat="false" ht="13.8" hidden="false" customHeight="false" outlineLevel="0" collapsed="false">
      <c r="A239" s="60" t="s">
        <v>36</v>
      </c>
      <c r="B239" s="53" t="n">
        <f aca="false">ModeloDatosModificados!B233-ModeloDatosMinisterio!B233</f>
        <v>0</v>
      </c>
      <c r="C239" s="53" t="n">
        <f aca="false">ModeloDatosModificados!C233-ModeloDatosMinisterio!C233</f>
        <v>0</v>
      </c>
      <c r="D239" s="53" t="n">
        <f aca="false">ModeloDatosModificados!D233-ModeloDatosMinisterio!D233</f>
        <v>0</v>
      </c>
      <c r="E239" s="53" t="n">
        <f aca="false">ModeloDatosModificados!E233-ModeloDatosMinisterio!E233</f>
        <v>0</v>
      </c>
      <c r="F239" s="53" t="n">
        <f aca="false">ModeloDatosModificados!F233-ModeloDatosMinisterio!F233</f>
        <v>0</v>
      </c>
      <c r="G239" s="53" t="n">
        <f aca="false">ModeloDatosModificados!G233-ModeloDatosMinisterio!G233</f>
        <v>0</v>
      </c>
      <c r="H239" s="53" t="n">
        <f aca="false">ModeloDatosModificados!H233-ModeloDatosMinisterio!H233</f>
        <v>0</v>
      </c>
      <c r="I239" s="54" t="n">
        <f aca="false">ModeloDatosModificados!I233-ModeloDatosMinisterio!I233</f>
        <v>0</v>
      </c>
      <c r="J239" s="53" t="n">
        <f aca="false">ModeloDatosModificados!J233-ModeloDatosMinisterio!J233</f>
        <v>0</v>
      </c>
      <c r="K239" s="54" t="n">
        <f aca="false">ModeloDatosModificados!K233-ModeloDatosMinisterio!K233</f>
        <v>0</v>
      </c>
      <c r="L239" s="53" t="n">
        <f aca="false">ModeloDatosModificados!L233-ModeloDatosMinisterio!L233</f>
        <v>0</v>
      </c>
      <c r="M239" s="54" t="n">
        <f aca="false">ModeloDatosModificados!M233-ModeloDatosMinisterio!M233</f>
        <v>0</v>
      </c>
      <c r="N239" s="53" t="n">
        <f aca="false">ModeloDatosModificados!N233-ModeloDatosMinisterio!N233</f>
        <v>0</v>
      </c>
      <c r="O239" s="53" t="n">
        <f aca="false">ModeloDatosModificados!O233-ModeloDatosMinisterio!O233</f>
        <v>0</v>
      </c>
      <c r="P239" s="53" t="n">
        <f aca="false">ModeloDatosModificados!P233-ModeloDatosMinisterio!P233</f>
        <v>0</v>
      </c>
      <c r="Q239" s="53" t="n">
        <f aca="false">ModeloDatosModificados!Q233-ModeloDatosMinisterio!Q233</f>
        <v>0</v>
      </c>
      <c r="S239" s="53" t="n">
        <f aca="false">ModeloDatosModificados!S233-ModeloDatosMinisterio!S233</f>
        <v>0</v>
      </c>
      <c r="T239" s="53" t="n">
        <f aca="false">ModeloDatosModificados!T233-ModeloDatosMinisterio!T233</f>
        <v>0</v>
      </c>
      <c r="U239" s="53" t="n">
        <f aca="false">ModeloDatosModificados!U233-ModeloDatosMinisterio!U233</f>
        <v>0</v>
      </c>
      <c r="V239" s="53" t="n">
        <f aca="false">ModeloDatosModificados!V233-ModeloDatosMinisterio!V233</f>
        <v>0</v>
      </c>
      <c r="W239" s="53" t="n">
        <f aca="false">ModeloDatosModificados!W233-ModeloDatosMinisterio!W233</f>
        <v>0</v>
      </c>
      <c r="X239" s="53" t="n">
        <f aca="false">ModeloDatosModificados!X233-ModeloDatosMinisterio!X233</f>
        <v>0</v>
      </c>
      <c r="Y239" s="53" t="n">
        <f aca="false">ModeloDatosModificados!Y233-ModeloDatosMinisterio!Y233</f>
        <v>0</v>
      </c>
      <c r="Z239" s="53" t="n">
        <f aca="false">ModeloDatosModificados!Z233-ModeloDatosMinisterio!Z233</f>
        <v>0</v>
      </c>
      <c r="AC239" s="61" t="n">
        <f aca="false">ModeloDatosModificados!AC233-ModeloDatosMinisterio!AC233</f>
        <v>0</v>
      </c>
      <c r="AD239" s="62" t="n">
        <f aca="false">ModeloDatosModificados!AD233-ModeloDatosMinisterio!AD233</f>
        <v>0</v>
      </c>
      <c r="AE239" s="63" t="n">
        <f aca="false">ModeloDatosModificados!AE233-ModeloDatosMinisterio!AE233</f>
        <v>0</v>
      </c>
      <c r="AF239" s="62" t="n">
        <f aca="false">ModeloDatosModificados!AF233-ModeloDatosMinisterio!AF233</f>
        <v>0</v>
      </c>
      <c r="AG239" s="62" t="n">
        <f aca="false">ModeloDatosModificados!AG233-ModeloDatosMinisterio!AG233</f>
        <v>0</v>
      </c>
      <c r="AH239" s="62" t="n">
        <f aca="false">ModeloDatosModificados!AH233-ModeloDatosMinisterio!AH233</f>
        <v>0</v>
      </c>
      <c r="AI239" s="62" t="n">
        <f aca="false">ModeloDatosModificados!AI233-ModeloDatosMinisterio!AI233</f>
        <v>0</v>
      </c>
      <c r="AJ239" s="62" t="n">
        <f aca="false">ModeloDatosModificados!AJ233-ModeloDatosMinisterio!AJ233</f>
        <v>0</v>
      </c>
      <c r="AK239" s="62" t="n">
        <f aca="false">ModeloDatosModificados!AK233-ModeloDatosMinisterio!AK233</f>
        <v>0</v>
      </c>
      <c r="AL239" s="62" t="n">
        <f aca="false">ModeloDatosModificados!AL233-ModeloDatosMinisterio!AL233</f>
        <v>0</v>
      </c>
      <c r="AM239" s="62" t="n">
        <f aca="false">ModeloDatosModificados!AM233-ModeloDatosMinisterio!AM233</f>
        <v>0</v>
      </c>
      <c r="AO239" s="54" t="n">
        <f aca="false">ModeloDatosModificados!AO233-ModeloDatosMinisterio!AO233</f>
        <v>0</v>
      </c>
      <c r="AP239" s="53" t="n">
        <f aca="false">ModeloDatosModificados!AP233-ModeloDatosMinisterio!AP233</f>
        <v>0</v>
      </c>
      <c r="AQ239" s="54" t="n">
        <f aca="false">ModeloDatosModificados!AQ233-ModeloDatosMinisterio!AQ233</f>
        <v>0</v>
      </c>
      <c r="AR239" s="53" t="n">
        <f aca="false">ModeloDatosModificados!AR233-ModeloDatosMinisterio!AR233</f>
        <v>0</v>
      </c>
      <c r="AS239" s="54" t="n">
        <f aca="false">ModeloDatosModificados!AS233-ModeloDatosMinisterio!AS233</f>
        <v>0</v>
      </c>
      <c r="AT239" s="53" t="n">
        <f aca="false">ModeloDatosModificados!AT233-ModeloDatosMinisterio!AT233</f>
        <v>0</v>
      </c>
      <c r="AU239" s="54" t="n">
        <f aca="false">ModeloDatosModificados!AU233-ModeloDatosMinisterio!AU233</f>
        <v>0</v>
      </c>
      <c r="AV239" s="53" t="n">
        <f aca="false">ModeloDatosModificados!AV233-ModeloDatosMinisterio!AV233</f>
        <v>0</v>
      </c>
      <c r="AW239" s="54" t="n">
        <f aca="false">ModeloDatosModificados!AW233-ModeloDatosMinisterio!AW233</f>
        <v>0</v>
      </c>
      <c r="AX239" s="53" t="n">
        <f aca="false">ModeloDatosModificados!AX233-ModeloDatosMinisterio!AX233</f>
        <v>0</v>
      </c>
    </row>
    <row r="240" customFormat="false" ht="13.8" hidden="false" customHeight="false" outlineLevel="0" collapsed="false">
      <c r="A240" s="60" t="s">
        <v>37</v>
      </c>
      <c r="B240" s="53" t="n">
        <f aca="false">ModeloDatosModificados!B234-ModeloDatosMinisterio!B234</f>
        <v>0</v>
      </c>
      <c r="C240" s="53" t="n">
        <f aca="false">ModeloDatosModificados!C234-ModeloDatosMinisterio!C234</f>
        <v>0</v>
      </c>
      <c r="D240" s="53" t="n">
        <f aca="false">ModeloDatosModificados!D234-ModeloDatosMinisterio!D234</f>
        <v>0</v>
      </c>
      <c r="E240" s="53" t="n">
        <f aca="false">ModeloDatosModificados!E234-ModeloDatosMinisterio!E234</f>
        <v>0</v>
      </c>
      <c r="F240" s="53" t="n">
        <f aca="false">ModeloDatosModificados!F234-ModeloDatosMinisterio!F234</f>
        <v>0</v>
      </c>
      <c r="G240" s="53" t="n">
        <f aca="false">ModeloDatosModificados!G234-ModeloDatosMinisterio!G234</f>
        <v>0</v>
      </c>
      <c r="H240" s="53" t="n">
        <f aca="false">ModeloDatosModificados!H234-ModeloDatosMinisterio!H234</f>
        <v>0</v>
      </c>
      <c r="I240" s="54" t="n">
        <f aca="false">ModeloDatosModificados!I234-ModeloDatosMinisterio!I234</f>
        <v>0</v>
      </c>
      <c r="J240" s="53" t="n">
        <f aca="false">ModeloDatosModificados!J234-ModeloDatosMinisterio!J234</f>
        <v>0</v>
      </c>
      <c r="K240" s="54" t="n">
        <f aca="false">ModeloDatosModificados!K234-ModeloDatosMinisterio!K234</f>
        <v>0</v>
      </c>
      <c r="L240" s="53" t="n">
        <f aca="false">ModeloDatosModificados!L234-ModeloDatosMinisterio!L234</f>
        <v>0</v>
      </c>
      <c r="M240" s="54" t="n">
        <f aca="false">ModeloDatosModificados!M234-ModeloDatosMinisterio!M234</f>
        <v>0</v>
      </c>
      <c r="N240" s="53" t="n">
        <f aca="false">ModeloDatosModificados!N234-ModeloDatosMinisterio!N234</f>
        <v>0</v>
      </c>
      <c r="O240" s="53" t="n">
        <f aca="false">ModeloDatosModificados!O234-ModeloDatosMinisterio!O234</f>
        <v>0</v>
      </c>
      <c r="P240" s="53" t="n">
        <f aca="false">ModeloDatosModificados!P234-ModeloDatosMinisterio!P234</f>
        <v>0</v>
      </c>
      <c r="Q240" s="53" t="n">
        <f aca="false">ModeloDatosModificados!Q234-ModeloDatosMinisterio!Q234</f>
        <v>0</v>
      </c>
      <c r="S240" s="53" t="n">
        <f aca="false">ModeloDatosModificados!S234-ModeloDatosMinisterio!S234</f>
        <v>0</v>
      </c>
      <c r="T240" s="53" t="n">
        <f aca="false">ModeloDatosModificados!T234-ModeloDatosMinisterio!T234</f>
        <v>0</v>
      </c>
      <c r="U240" s="53" t="n">
        <f aca="false">ModeloDatosModificados!U234-ModeloDatosMinisterio!U234</f>
        <v>0</v>
      </c>
      <c r="V240" s="53" t="n">
        <f aca="false">ModeloDatosModificados!V234-ModeloDatosMinisterio!V234</f>
        <v>0</v>
      </c>
      <c r="W240" s="53" t="n">
        <f aca="false">ModeloDatosModificados!W234-ModeloDatosMinisterio!W234</f>
        <v>0</v>
      </c>
      <c r="X240" s="53" t="n">
        <f aca="false">ModeloDatosModificados!X234-ModeloDatosMinisterio!X234</f>
        <v>0</v>
      </c>
      <c r="Y240" s="53" t="n">
        <f aca="false">ModeloDatosModificados!Y234-ModeloDatosMinisterio!Y234</f>
        <v>0</v>
      </c>
      <c r="Z240" s="53" t="n">
        <f aca="false">ModeloDatosModificados!Z234-ModeloDatosMinisterio!Z234</f>
        <v>0</v>
      </c>
      <c r="AC240" s="61" t="n">
        <f aca="false">ModeloDatosModificados!AC234-ModeloDatosMinisterio!AC234</f>
        <v>0</v>
      </c>
      <c r="AD240" s="62" t="n">
        <f aca="false">ModeloDatosModificados!AD234-ModeloDatosMinisterio!AD234</f>
        <v>0</v>
      </c>
      <c r="AE240" s="63" t="n">
        <f aca="false">ModeloDatosModificados!AE234-ModeloDatosMinisterio!AE234</f>
        <v>0</v>
      </c>
      <c r="AF240" s="62" t="n">
        <f aca="false">ModeloDatosModificados!AF234-ModeloDatosMinisterio!AF234</f>
        <v>0</v>
      </c>
      <c r="AG240" s="62" t="n">
        <f aca="false">ModeloDatosModificados!AG234-ModeloDatosMinisterio!AG234</f>
        <v>0</v>
      </c>
      <c r="AH240" s="62" t="n">
        <f aca="false">ModeloDatosModificados!AH234-ModeloDatosMinisterio!AH234</f>
        <v>0</v>
      </c>
      <c r="AI240" s="62" t="n">
        <f aca="false">ModeloDatosModificados!AI234-ModeloDatosMinisterio!AI234</f>
        <v>0</v>
      </c>
      <c r="AJ240" s="62" t="n">
        <f aca="false">ModeloDatosModificados!AJ234-ModeloDatosMinisterio!AJ234</f>
        <v>0</v>
      </c>
      <c r="AK240" s="62" t="n">
        <f aca="false">ModeloDatosModificados!AK234-ModeloDatosMinisterio!AK234</f>
        <v>0</v>
      </c>
      <c r="AL240" s="62" t="n">
        <f aca="false">ModeloDatosModificados!AL234-ModeloDatosMinisterio!AL234</f>
        <v>0</v>
      </c>
      <c r="AM240" s="62" t="n">
        <f aca="false">ModeloDatosModificados!AM234-ModeloDatosMinisterio!AM234</f>
        <v>0</v>
      </c>
      <c r="AO240" s="54" t="n">
        <f aca="false">ModeloDatosModificados!AO234-ModeloDatosMinisterio!AO234</f>
        <v>0</v>
      </c>
      <c r="AP240" s="53" t="n">
        <f aca="false">ModeloDatosModificados!AP234-ModeloDatosMinisterio!AP234</f>
        <v>0</v>
      </c>
      <c r="AQ240" s="54" t="n">
        <f aca="false">ModeloDatosModificados!AQ234-ModeloDatosMinisterio!AQ234</f>
        <v>0</v>
      </c>
      <c r="AR240" s="53" t="n">
        <f aca="false">ModeloDatosModificados!AR234-ModeloDatosMinisterio!AR234</f>
        <v>0</v>
      </c>
      <c r="AS240" s="54" t="n">
        <f aca="false">ModeloDatosModificados!AS234-ModeloDatosMinisterio!AS234</f>
        <v>0</v>
      </c>
      <c r="AT240" s="53" t="n">
        <f aca="false">ModeloDatosModificados!AT234-ModeloDatosMinisterio!AT234</f>
        <v>0</v>
      </c>
      <c r="AU240" s="54" t="n">
        <f aca="false">ModeloDatosModificados!AU234-ModeloDatosMinisterio!AU234</f>
        <v>0</v>
      </c>
      <c r="AV240" s="53" t="n">
        <f aca="false">ModeloDatosModificados!AV234-ModeloDatosMinisterio!AV234</f>
        <v>0</v>
      </c>
      <c r="AW240" s="54" t="n">
        <f aca="false">ModeloDatosModificados!AW234-ModeloDatosMinisterio!AW234</f>
        <v>0</v>
      </c>
      <c r="AX240" s="53" t="n">
        <f aca="false">ModeloDatosModificados!AX234-ModeloDatosMinisterio!AX234</f>
        <v>0</v>
      </c>
    </row>
    <row r="241" customFormat="false" ht="13.8" hidden="false" customHeight="false" outlineLevel="0" collapsed="false">
      <c r="A241" s="60" t="s">
        <v>38</v>
      </c>
      <c r="B241" s="53" t="n">
        <f aca="false">ModeloDatosModificados!B235-ModeloDatosMinisterio!B235</f>
        <v>0</v>
      </c>
      <c r="C241" s="53" t="n">
        <f aca="false">ModeloDatosModificados!C235-ModeloDatosMinisterio!C235</f>
        <v>0</v>
      </c>
      <c r="D241" s="53" t="n">
        <f aca="false">ModeloDatosModificados!D235-ModeloDatosMinisterio!D235</f>
        <v>0</v>
      </c>
      <c r="E241" s="53" t="n">
        <f aca="false">ModeloDatosModificados!E235-ModeloDatosMinisterio!E235</f>
        <v>0</v>
      </c>
      <c r="F241" s="53" t="n">
        <f aca="false">ModeloDatosModificados!F235-ModeloDatosMinisterio!F235</f>
        <v>0</v>
      </c>
      <c r="G241" s="53" t="n">
        <f aca="false">ModeloDatosModificados!G235-ModeloDatosMinisterio!G235</f>
        <v>0</v>
      </c>
      <c r="H241" s="53" t="n">
        <f aca="false">ModeloDatosModificados!H235-ModeloDatosMinisterio!H235</f>
        <v>0</v>
      </c>
      <c r="I241" s="54" t="n">
        <f aca="false">ModeloDatosModificados!I235-ModeloDatosMinisterio!I235</f>
        <v>0</v>
      </c>
      <c r="J241" s="53" t="n">
        <f aca="false">ModeloDatosModificados!J235-ModeloDatosMinisterio!J235</f>
        <v>0</v>
      </c>
      <c r="K241" s="54" t="n">
        <f aca="false">ModeloDatosModificados!K235-ModeloDatosMinisterio!K235</f>
        <v>0</v>
      </c>
      <c r="L241" s="53" t="n">
        <f aca="false">ModeloDatosModificados!L235-ModeloDatosMinisterio!L235</f>
        <v>0</v>
      </c>
      <c r="M241" s="54" t="n">
        <f aca="false">ModeloDatosModificados!M235-ModeloDatosMinisterio!M235</f>
        <v>0</v>
      </c>
      <c r="N241" s="53" t="n">
        <f aca="false">ModeloDatosModificados!N235-ModeloDatosMinisterio!N235</f>
        <v>0</v>
      </c>
      <c r="O241" s="53" t="n">
        <f aca="false">ModeloDatosModificados!O235-ModeloDatosMinisterio!O235</f>
        <v>0</v>
      </c>
      <c r="P241" s="53" t="n">
        <f aca="false">ModeloDatosModificados!P235-ModeloDatosMinisterio!P235</f>
        <v>0</v>
      </c>
      <c r="Q241" s="53" t="n">
        <f aca="false">ModeloDatosModificados!Q235-ModeloDatosMinisterio!Q235</f>
        <v>0</v>
      </c>
      <c r="S241" s="53" t="n">
        <f aca="false">ModeloDatosModificados!S235-ModeloDatosMinisterio!S235</f>
        <v>0</v>
      </c>
      <c r="T241" s="53" t="n">
        <f aca="false">ModeloDatosModificados!T235-ModeloDatosMinisterio!T235</f>
        <v>0</v>
      </c>
      <c r="U241" s="53" t="n">
        <f aca="false">ModeloDatosModificados!U235-ModeloDatosMinisterio!U235</f>
        <v>0</v>
      </c>
      <c r="V241" s="53" t="n">
        <f aca="false">ModeloDatosModificados!V235-ModeloDatosMinisterio!V235</f>
        <v>0</v>
      </c>
      <c r="W241" s="53" t="n">
        <f aca="false">ModeloDatosModificados!W235-ModeloDatosMinisterio!W235</f>
        <v>0</v>
      </c>
      <c r="X241" s="53" t="n">
        <f aca="false">ModeloDatosModificados!X235-ModeloDatosMinisterio!X235</f>
        <v>0</v>
      </c>
      <c r="Y241" s="53" t="n">
        <f aca="false">ModeloDatosModificados!Y235-ModeloDatosMinisterio!Y235</f>
        <v>0</v>
      </c>
      <c r="Z241" s="53" t="n">
        <f aca="false">ModeloDatosModificados!Z235-ModeloDatosMinisterio!Z235</f>
        <v>0</v>
      </c>
      <c r="AC241" s="61" t="n">
        <f aca="false">ModeloDatosModificados!AC235-ModeloDatosMinisterio!AC235</f>
        <v>0</v>
      </c>
      <c r="AD241" s="62" t="n">
        <f aca="false">ModeloDatosModificados!AD235-ModeloDatosMinisterio!AD235</f>
        <v>0</v>
      </c>
      <c r="AE241" s="63" t="n">
        <f aca="false">ModeloDatosModificados!AE235-ModeloDatosMinisterio!AE235</f>
        <v>0</v>
      </c>
      <c r="AF241" s="62" t="n">
        <f aca="false">ModeloDatosModificados!AF235-ModeloDatosMinisterio!AF235</f>
        <v>0</v>
      </c>
      <c r="AG241" s="62" t="n">
        <f aca="false">ModeloDatosModificados!AG235-ModeloDatosMinisterio!AG235</f>
        <v>0</v>
      </c>
      <c r="AH241" s="62" t="n">
        <f aca="false">ModeloDatosModificados!AH235-ModeloDatosMinisterio!AH235</f>
        <v>0</v>
      </c>
      <c r="AI241" s="62" t="n">
        <f aca="false">ModeloDatosModificados!AI235-ModeloDatosMinisterio!AI235</f>
        <v>0</v>
      </c>
      <c r="AJ241" s="62" t="n">
        <f aca="false">ModeloDatosModificados!AJ235-ModeloDatosMinisterio!AJ235</f>
        <v>0</v>
      </c>
      <c r="AK241" s="62" t="n">
        <f aca="false">ModeloDatosModificados!AK235-ModeloDatosMinisterio!AK235</f>
        <v>0</v>
      </c>
      <c r="AL241" s="62" t="n">
        <f aca="false">ModeloDatosModificados!AL235-ModeloDatosMinisterio!AL235</f>
        <v>0</v>
      </c>
      <c r="AM241" s="62" t="n">
        <f aca="false">ModeloDatosModificados!AM235-ModeloDatosMinisterio!AM235</f>
        <v>0</v>
      </c>
      <c r="AO241" s="54" t="n">
        <f aca="false">ModeloDatosModificados!AO235-ModeloDatosMinisterio!AO235</f>
        <v>0</v>
      </c>
      <c r="AP241" s="53" t="n">
        <f aca="false">ModeloDatosModificados!AP235-ModeloDatosMinisterio!AP235</f>
        <v>0</v>
      </c>
      <c r="AQ241" s="54" t="n">
        <f aca="false">ModeloDatosModificados!AQ235-ModeloDatosMinisterio!AQ235</f>
        <v>0</v>
      </c>
      <c r="AR241" s="53" t="n">
        <f aca="false">ModeloDatosModificados!AR235-ModeloDatosMinisterio!AR235</f>
        <v>0</v>
      </c>
      <c r="AS241" s="54" t="n">
        <f aca="false">ModeloDatosModificados!AS235-ModeloDatosMinisterio!AS235</f>
        <v>0</v>
      </c>
      <c r="AT241" s="53" t="n">
        <f aca="false">ModeloDatosModificados!AT235-ModeloDatosMinisterio!AT235</f>
        <v>0</v>
      </c>
      <c r="AU241" s="54" t="n">
        <f aca="false">ModeloDatosModificados!AU235-ModeloDatosMinisterio!AU235</f>
        <v>0</v>
      </c>
      <c r="AV241" s="53" t="n">
        <f aca="false">ModeloDatosModificados!AV235-ModeloDatosMinisterio!AV235</f>
        <v>0</v>
      </c>
      <c r="AW241" s="54" t="n">
        <f aca="false">ModeloDatosModificados!AW235-ModeloDatosMinisterio!AW235</f>
        <v>0</v>
      </c>
      <c r="AX241" s="53" t="n">
        <f aca="false">ModeloDatosModificados!AX235-ModeloDatosMinisterio!AX235</f>
        <v>0</v>
      </c>
    </row>
    <row r="242" customFormat="false" ht="13.8" hidden="false" customHeight="false" outlineLevel="0" collapsed="false">
      <c r="A242" s="60" t="s">
        <v>39</v>
      </c>
      <c r="B242" s="53" t="n">
        <f aca="false">ModeloDatosModificados!B236-ModeloDatosMinisterio!B236</f>
        <v>0</v>
      </c>
      <c r="C242" s="53" t="n">
        <f aca="false">ModeloDatosModificados!C236-ModeloDatosMinisterio!C236</f>
        <v>0</v>
      </c>
      <c r="D242" s="53" t="n">
        <f aca="false">ModeloDatosModificados!D236-ModeloDatosMinisterio!D236</f>
        <v>0</v>
      </c>
      <c r="E242" s="53" t="n">
        <f aca="false">ModeloDatosModificados!E236-ModeloDatosMinisterio!E236</f>
        <v>0</v>
      </c>
      <c r="F242" s="53" t="n">
        <f aca="false">ModeloDatosModificados!F236-ModeloDatosMinisterio!F236</f>
        <v>0</v>
      </c>
      <c r="G242" s="53" t="n">
        <f aca="false">ModeloDatosModificados!G236-ModeloDatosMinisterio!G236</f>
        <v>0</v>
      </c>
      <c r="H242" s="53" t="n">
        <f aca="false">ModeloDatosModificados!H236-ModeloDatosMinisterio!H236</f>
        <v>0</v>
      </c>
      <c r="I242" s="54" t="n">
        <f aca="false">ModeloDatosModificados!I236-ModeloDatosMinisterio!I236</f>
        <v>0</v>
      </c>
      <c r="J242" s="53" t="n">
        <f aca="false">ModeloDatosModificados!J236-ModeloDatosMinisterio!J236</f>
        <v>0</v>
      </c>
      <c r="K242" s="54" t="n">
        <f aca="false">ModeloDatosModificados!K236-ModeloDatosMinisterio!K236</f>
        <v>0</v>
      </c>
      <c r="L242" s="53" t="n">
        <f aca="false">ModeloDatosModificados!L236-ModeloDatosMinisterio!L236</f>
        <v>0</v>
      </c>
      <c r="M242" s="54" t="n">
        <f aca="false">ModeloDatosModificados!M236-ModeloDatosMinisterio!M236</f>
        <v>0</v>
      </c>
      <c r="N242" s="53" t="n">
        <f aca="false">ModeloDatosModificados!N236-ModeloDatosMinisterio!N236</f>
        <v>0</v>
      </c>
      <c r="O242" s="53" t="n">
        <f aca="false">ModeloDatosModificados!O236-ModeloDatosMinisterio!O236</f>
        <v>0</v>
      </c>
      <c r="P242" s="53" t="n">
        <f aca="false">ModeloDatosModificados!P236-ModeloDatosMinisterio!P236</f>
        <v>0</v>
      </c>
      <c r="Q242" s="53" t="n">
        <f aca="false">ModeloDatosModificados!Q236-ModeloDatosMinisterio!Q236</f>
        <v>0</v>
      </c>
      <c r="S242" s="53" t="n">
        <f aca="false">ModeloDatosModificados!S236-ModeloDatosMinisterio!S236</f>
        <v>0</v>
      </c>
      <c r="T242" s="53" t="n">
        <f aca="false">ModeloDatosModificados!T236-ModeloDatosMinisterio!T236</f>
        <v>0</v>
      </c>
      <c r="U242" s="53" t="n">
        <f aca="false">ModeloDatosModificados!U236-ModeloDatosMinisterio!U236</f>
        <v>0</v>
      </c>
      <c r="V242" s="53" t="n">
        <f aca="false">ModeloDatosModificados!V236-ModeloDatosMinisterio!V236</f>
        <v>0</v>
      </c>
      <c r="W242" s="53" t="n">
        <f aca="false">ModeloDatosModificados!W236-ModeloDatosMinisterio!W236</f>
        <v>0</v>
      </c>
      <c r="X242" s="53" t="n">
        <f aca="false">ModeloDatosModificados!X236-ModeloDatosMinisterio!X236</f>
        <v>0</v>
      </c>
      <c r="Y242" s="53" t="n">
        <f aca="false">ModeloDatosModificados!Y236-ModeloDatosMinisterio!Y236</f>
        <v>0</v>
      </c>
      <c r="Z242" s="53" t="n">
        <f aca="false">ModeloDatosModificados!Z236-ModeloDatosMinisterio!Z236</f>
        <v>0</v>
      </c>
      <c r="AC242" s="61" t="n">
        <f aca="false">ModeloDatosModificados!AC236-ModeloDatosMinisterio!AC236</f>
        <v>0</v>
      </c>
      <c r="AD242" s="62" t="n">
        <f aca="false">ModeloDatosModificados!AD236-ModeloDatosMinisterio!AD236</f>
        <v>0</v>
      </c>
      <c r="AE242" s="63" t="n">
        <f aca="false">ModeloDatosModificados!AE236-ModeloDatosMinisterio!AE236</f>
        <v>0</v>
      </c>
      <c r="AF242" s="62" t="n">
        <f aca="false">ModeloDatosModificados!AF236-ModeloDatosMinisterio!AF236</f>
        <v>0</v>
      </c>
      <c r="AG242" s="62" t="n">
        <f aca="false">ModeloDatosModificados!AG236-ModeloDatosMinisterio!AG236</f>
        <v>0</v>
      </c>
      <c r="AH242" s="62" t="n">
        <f aca="false">ModeloDatosModificados!AH236-ModeloDatosMinisterio!AH236</f>
        <v>0</v>
      </c>
      <c r="AI242" s="62" t="n">
        <f aca="false">ModeloDatosModificados!AI236-ModeloDatosMinisterio!AI236</f>
        <v>0</v>
      </c>
      <c r="AJ242" s="62" t="n">
        <f aca="false">ModeloDatosModificados!AJ236-ModeloDatosMinisterio!AJ236</f>
        <v>0</v>
      </c>
      <c r="AK242" s="62" t="n">
        <f aca="false">ModeloDatosModificados!AK236-ModeloDatosMinisterio!AK236</f>
        <v>0</v>
      </c>
      <c r="AL242" s="62" t="n">
        <f aca="false">ModeloDatosModificados!AL236-ModeloDatosMinisterio!AL236</f>
        <v>0</v>
      </c>
      <c r="AM242" s="62" t="n">
        <f aca="false">ModeloDatosModificados!AM236-ModeloDatosMinisterio!AM236</f>
        <v>0</v>
      </c>
      <c r="AO242" s="54" t="n">
        <f aca="false">ModeloDatosModificados!AO236-ModeloDatosMinisterio!AO236</f>
        <v>0</v>
      </c>
      <c r="AP242" s="53" t="n">
        <f aca="false">ModeloDatosModificados!AP236-ModeloDatosMinisterio!AP236</f>
        <v>0</v>
      </c>
      <c r="AQ242" s="54" t="n">
        <f aca="false">ModeloDatosModificados!AQ236-ModeloDatosMinisterio!AQ236</f>
        <v>0</v>
      </c>
      <c r="AR242" s="53" t="n">
        <f aca="false">ModeloDatosModificados!AR236-ModeloDatosMinisterio!AR236</f>
        <v>0</v>
      </c>
      <c r="AS242" s="54" t="n">
        <f aca="false">ModeloDatosModificados!AS236-ModeloDatosMinisterio!AS236</f>
        <v>0</v>
      </c>
      <c r="AT242" s="53" t="n">
        <f aca="false">ModeloDatosModificados!AT236-ModeloDatosMinisterio!AT236</f>
        <v>0</v>
      </c>
      <c r="AU242" s="54" t="n">
        <f aca="false">ModeloDatosModificados!AU236-ModeloDatosMinisterio!AU236</f>
        <v>0</v>
      </c>
      <c r="AV242" s="53" t="n">
        <f aca="false">ModeloDatosModificados!AV236-ModeloDatosMinisterio!AV236</f>
        <v>0</v>
      </c>
      <c r="AW242" s="54" t="n">
        <f aca="false">ModeloDatosModificados!AW236-ModeloDatosMinisterio!AW236</f>
        <v>0</v>
      </c>
      <c r="AX242" s="53" t="n">
        <f aca="false">ModeloDatosModificados!AX236-ModeloDatosMinisterio!AX236</f>
        <v>0</v>
      </c>
    </row>
    <row r="243" customFormat="false" ht="13.8" hidden="false" customHeight="false" outlineLevel="0" collapsed="false">
      <c r="A243" s="60" t="s">
        <v>40</v>
      </c>
      <c r="B243" s="53" t="n">
        <f aca="false">ModeloDatosModificados!B237-ModeloDatosMinisterio!B237</f>
        <v>0</v>
      </c>
      <c r="C243" s="53" t="n">
        <f aca="false">ModeloDatosModificados!C237-ModeloDatosMinisterio!C237</f>
        <v>0</v>
      </c>
      <c r="D243" s="53" t="n">
        <f aca="false">ModeloDatosModificados!D237-ModeloDatosMinisterio!D237</f>
        <v>0</v>
      </c>
      <c r="E243" s="53" t="n">
        <f aca="false">ModeloDatosModificados!E237-ModeloDatosMinisterio!E237</f>
        <v>0</v>
      </c>
      <c r="F243" s="53" t="n">
        <f aca="false">ModeloDatosModificados!F237-ModeloDatosMinisterio!F237</f>
        <v>0</v>
      </c>
      <c r="G243" s="53" t="n">
        <f aca="false">ModeloDatosModificados!G237-ModeloDatosMinisterio!G237</f>
        <v>0</v>
      </c>
      <c r="H243" s="53" t="n">
        <f aca="false">ModeloDatosModificados!H237-ModeloDatosMinisterio!H237</f>
        <v>0</v>
      </c>
      <c r="I243" s="54" t="n">
        <f aca="false">ModeloDatosModificados!I237-ModeloDatosMinisterio!I237</f>
        <v>0</v>
      </c>
      <c r="J243" s="53" t="n">
        <f aca="false">ModeloDatosModificados!J237-ModeloDatosMinisterio!J237</f>
        <v>0</v>
      </c>
      <c r="K243" s="54" t="n">
        <f aca="false">ModeloDatosModificados!K237-ModeloDatosMinisterio!K237</f>
        <v>0</v>
      </c>
      <c r="L243" s="53" t="n">
        <f aca="false">ModeloDatosModificados!L237-ModeloDatosMinisterio!L237</f>
        <v>0</v>
      </c>
      <c r="M243" s="54" t="n">
        <f aca="false">ModeloDatosModificados!M237-ModeloDatosMinisterio!M237</f>
        <v>0</v>
      </c>
      <c r="N243" s="53" t="n">
        <f aca="false">ModeloDatosModificados!N237-ModeloDatosMinisterio!N237</f>
        <v>0</v>
      </c>
      <c r="O243" s="53" t="n">
        <f aca="false">ModeloDatosModificados!O237-ModeloDatosMinisterio!O237</f>
        <v>0</v>
      </c>
      <c r="P243" s="53" t="n">
        <f aca="false">ModeloDatosModificados!P237-ModeloDatosMinisterio!P237</f>
        <v>0</v>
      </c>
      <c r="Q243" s="53" t="n">
        <f aca="false">ModeloDatosModificados!Q237-ModeloDatosMinisterio!Q237</f>
        <v>0</v>
      </c>
      <c r="S243" s="53" t="n">
        <f aca="false">ModeloDatosModificados!S237-ModeloDatosMinisterio!S237</f>
        <v>0</v>
      </c>
      <c r="T243" s="53" t="n">
        <f aca="false">ModeloDatosModificados!T237-ModeloDatosMinisterio!T237</f>
        <v>0</v>
      </c>
      <c r="U243" s="53" t="n">
        <f aca="false">ModeloDatosModificados!U237-ModeloDatosMinisterio!U237</f>
        <v>0</v>
      </c>
      <c r="V243" s="53" t="n">
        <f aca="false">ModeloDatosModificados!V237-ModeloDatosMinisterio!V237</f>
        <v>0</v>
      </c>
      <c r="W243" s="53" t="n">
        <f aca="false">ModeloDatosModificados!W237-ModeloDatosMinisterio!W237</f>
        <v>0</v>
      </c>
      <c r="X243" s="53" t="n">
        <f aca="false">ModeloDatosModificados!X237-ModeloDatosMinisterio!X237</f>
        <v>0</v>
      </c>
      <c r="Y243" s="53" t="n">
        <f aca="false">ModeloDatosModificados!Y237-ModeloDatosMinisterio!Y237</f>
        <v>0</v>
      </c>
      <c r="Z243" s="53" t="n">
        <f aca="false">ModeloDatosModificados!Z237-ModeloDatosMinisterio!Z237</f>
        <v>0</v>
      </c>
      <c r="AC243" s="61" t="n">
        <f aca="false">ModeloDatosModificados!AC237-ModeloDatosMinisterio!AC237</f>
        <v>0</v>
      </c>
      <c r="AD243" s="62" t="n">
        <f aca="false">ModeloDatosModificados!AD237-ModeloDatosMinisterio!AD237</f>
        <v>0</v>
      </c>
      <c r="AE243" s="63" t="n">
        <f aca="false">ModeloDatosModificados!AE237-ModeloDatosMinisterio!AE237</f>
        <v>0</v>
      </c>
      <c r="AF243" s="62" t="n">
        <f aca="false">ModeloDatosModificados!AF237-ModeloDatosMinisterio!AF237</f>
        <v>0</v>
      </c>
      <c r="AG243" s="62" t="n">
        <f aca="false">ModeloDatosModificados!AG237-ModeloDatosMinisterio!AG237</f>
        <v>0</v>
      </c>
      <c r="AH243" s="62" t="n">
        <f aca="false">ModeloDatosModificados!AH237-ModeloDatosMinisterio!AH237</f>
        <v>0</v>
      </c>
      <c r="AI243" s="62" t="n">
        <f aca="false">ModeloDatosModificados!AI237-ModeloDatosMinisterio!AI237</f>
        <v>0</v>
      </c>
      <c r="AJ243" s="62" t="n">
        <f aca="false">ModeloDatosModificados!AJ237-ModeloDatosMinisterio!AJ237</f>
        <v>0</v>
      </c>
      <c r="AK243" s="62" t="n">
        <f aca="false">ModeloDatosModificados!AK237-ModeloDatosMinisterio!AK237</f>
        <v>0</v>
      </c>
      <c r="AL243" s="62" t="n">
        <f aca="false">ModeloDatosModificados!AL237-ModeloDatosMinisterio!AL237</f>
        <v>0</v>
      </c>
      <c r="AM243" s="62" t="n">
        <f aca="false">ModeloDatosModificados!AM237-ModeloDatosMinisterio!AM237</f>
        <v>0</v>
      </c>
      <c r="AO243" s="54" t="n">
        <f aca="false">ModeloDatosModificados!AO237-ModeloDatosMinisterio!AO237</f>
        <v>0</v>
      </c>
      <c r="AP243" s="53" t="n">
        <f aca="false">ModeloDatosModificados!AP237-ModeloDatosMinisterio!AP237</f>
        <v>0</v>
      </c>
      <c r="AQ243" s="54" t="n">
        <f aca="false">ModeloDatosModificados!AQ237-ModeloDatosMinisterio!AQ237</f>
        <v>0</v>
      </c>
      <c r="AR243" s="53" t="n">
        <f aca="false">ModeloDatosModificados!AR237-ModeloDatosMinisterio!AR237</f>
        <v>0</v>
      </c>
      <c r="AS243" s="54" t="n">
        <f aca="false">ModeloDatosModificados!AS237-ModeloDatosMinisterio!AS237</f>
        <v>0</v>
      </c>
      <c r="AT243" s="53" t="n">
        <f aca="false">ModeloDatosModificados!AT237-ModeloDatosMinisterio!AT237</f>
        <v>0</v>
      </c>
      <c r="AU243" s="54" t="n">
        <f aca="false">ModeloDatosModificados!AU237-ModeloDatosMinisterio!AU237</f>
        <v>0</v>
      </c>
      <c r="AV243" s="53" t="n">
        <f aca="false">ModeloDatosModificados!AV237-ModeloDatosMinisterio!AV237</f>
        <v>0</v>
      </c>
      <c r="AW243" s="54" t="n">
        <f aca="false">ModeloDatosModificados!AW237-ModeloDatosMinisterio!AW237</f>
        <v>0</v>
      </c>
      <c r="AX243" s="53" t="n">
        <f aca="false">ModeloDatosModificados!AX237-ModeloDatosMinisterio!AX237</f>
        <v>0</v>
      </c>
    </row>
    <row r="244" customFormat="false" ht="13.8" hidden="false" customHeight="false" outlineLevel="0" collapsed="false">
      <c r="A244" s="60" t="s">
        <v>41</v>
      </c>
      <c r="B244" s="53" t="n">
        <f aca="false">ModeloDatosModificados!B238-ModeloDatosMinisterio!B238</f>
        <v>0</v>
      </c>
      <c r="C244" s="53" t="n">
        <f aca="false">ModeloDatosModificados!C238-ModeloDatosMinisterio!C238</f>
        <v>0</v>
      </c>
      <c r="D244" s="53" t="n">
        <f aca="false">ModeloDatosModificados!D238-ModeloDatosMinisterio!D238</f>
        <v>0</v>
      </c>
      <c r="E244" s="53" t="n">
        <f aca="false">ModeloDatosModificados!E238-ModeloDatosMinisterio!E238</f>
        <v>0</v>
      </c>
      <c r="F244" s="53" t="n">
        <f aca="false">ModeloDatosModificados!F238-ModeloDatosMinisterio!F238</f>
        <v>0</v>
      </c>
      <c r="G244" s="53" t="n">
        <f aca="false">ModeloDatosModificados!G238-ModeloDatosMinisterio!G238</f>
        <v>0</v>
      </c>
      <c r="H244" s="53" t="n">
        <f aca="false">ModeloDatosModificados!H238-ModeloDatosMinisterio!H238</f>
        <v>0</v>
      </c>
      <c r="I244" s="54" t="n">
        <f aca="false">ModeloDatosModificados!I238-ModeloDatosMinisterio!I238</f>
        <v>0</v>
      </c>
      <c r="J244" s="53" t="n">
        <f aca="false">ModeloDatosModificados!J238-ModeloDatosMinisterio!J238</f>
        <v>0</v>
      </c>
      <c r="K244" s="54" t="n">
        <f aca="false">ModeloDatosModificados!K238-ModeloDatosMinisterio!K238</f>
        <v>0</v>
      </c>
      <c r="L244" s="53" t="n">
        <f aca="false">ModeloDatosModificados!L238-ModeloDatosMinisterio!L238</f>
        <v>0</v>
      </c>
      <c r="M244" s="54" t="n">
        <f aca="false">ModeloDatosModificados!M238-ModeloDatosMinisterio!M238</f>
        <v>0</v>
      </c>
      <c r="N244" s="53" t="n">
        <f aca="false">ModeloDatosModificados!N238-ModeloDatosMinisterio!N238</f>
        <v>0</v>
      </c>
      <c r="O244" s="53" t="n">
        <f aca="false">ModeloDatosModificados!O238-ModeloDatosMinisterio!O238</f>
        <v>0</v>
      </c>
      <c r="P244" s="53" t="n">
        <f aca="false">ModeloDatosModificados!P238-ModeloDatosMinisterio!P238</f>
        <v>0</v>
      </c>
      <c r="Q244" s="53" t="n">
        <f aca="false">ModeloDatosModificados!Q238-ModeloDatosMinisterio!Q238</f>
        <v>0</v>
      </c>
      <c r="S244" s="53" t="n">
        <f aca="false">ModeloDatosModificados!S238-ModeloDatosMinisterio!S238</f>
        <v>0</v>
      </c>
      <c r="T244" s="53" t="n">
        <f aca="false">ModeloDatosModificados!T238-ModeloDatosMinisterio!T238</f>
        <v>0</v>
      </c>
      <c r="U244" s="53" t="n">
        <f aca="false">ModeloDatosModificados!U238-ModeloDatosMinisterio!U238</f>
        <v>0</v>
      </c>
      <c r="V244" s="53" t="n">
        <f aca="false">ModeloDatosModificados!V238-ModeloDatosMinisterio!V238</f>
        <v>0</v>
      </c>
      <c r="W244" s="53" t="n">
        <f aca="false">ModeloDatosModificados!W238-ModeloDatosMinisterio!W238</f>
        <v>0</v>
      </c>
      <c r="X244" s="53" t="n">
        <f aca="false">ModeloDatosModificados!X238-ModeloDatosMinisterio!X238</f>
        <v>0</v>
      </c>
      <c r="Y244" s="53" t="n">
        <f aca="false">ModeloDatosModificados!Y238-ModeloDatosMinisterio!Y238</f>
        <v>0</v>
      </c>
      <c r="Z244" s="53" t="n">
        <f aca="false">ModeloDatosModificados!Z238-ModeloDatosMinisterio!Z238</f>
        <v>0</v>
      </c>
      <c r="AC244" s="61" t="n">
        <f aca="false">ModeloDatosModificados!AC238-ModeloDatosMinisterio!AC238</f>
        <v>0</v>
      </c>
      <c r="AD244" s="62" t="n">
        <f aca="false">ModeloDatosModificados!AD238-ModeloDatosMinisterio!AD238</f>
        <v>0</v>
      </c>
      <c r="AE244" s="63" t="n">
        <f aca="false">ModeloDatosModificados!AE238-ModeloDatosMinisterio!AE238</f>
        <v>0</v>
      </c>
      <c r="AF244" s="62" t="n">
        <f aca="false">ModeloDatosModificados!AF238-ModeloDatosMinisterio!AF238</f>
        <v>0</v>
      </c>
      <c r="AG244" s="62" t="n">
        <f aca="false">ModeloDatosModificados!AG238-ModeloDatosMinisterio!AG238</f>
        <v>0</v>
      </c>
      <c r="AH244" s="62" t="n">
        <f aca="false">ModeloDatosModificados!AH238-ModeloDatosMinisterio!AH238</f>
        <v>0</v>
      </c>
      <c r="AI244" s="62" t="n">
        <f aca="false">ModeloDatosModificados!AI238-ModeloDatosMinisterio!AI238</f>
        <v>0</v>
      </c>
      <c r="AJ244" s="62" t="n">
        <f aca="false">ModeloDatosModificados!AJ238-ModeloDatosMinisterio!AJ238</f>
        <v>0</v>
      </c>
      <c r="AK244" s="62" t="n">
        <f aca="false">ModeloDatosModificados!AK238-ModeloDatosMinisterio!AK238</f>
        <v>0</v>
      </c>
      <c r="AL244" s="62" t="n">
        <f aca="false">ModeloDatosModificados!AL238-ModeloDatosMinisterio!AL238</f>
        <v>0</v>
      </c>
      <c r="AM244" s="62" t="n">
        <f aca="false">ModeloDatosModificados!AM238-ModeloDatosMinisterio!AM238</f>
        <v>0</v>
      </c>
      <c r="AO244" s="54" t="n">
        <f aca="false">ModeloDatosModificados!AO238-ModeloDatosMinisterio!AO238</f>
        <v>0</v>
      </c>
      <c r="AP244" s="53" t="n">
        <f aca="false">ModeloDatosModificados!AP238-ModeloDatosMinisterio!AP238</f>
        <v>0</v>
      </c>
      <c r="AQ244" s="54" t="n">
        <f aca="false">ModeloDatosModificados!AQ238-ModeloDatosMinisterio!AQ238</f>
        <v>0</v>
      </c>
      <c r="AR244" s="53" t="n">
        <f aca="false">ModeloDatosModificados!AR238-ModeloDatosMinisterio!AR238</f>
        <v>0</v>
      </c>
      <c r="AS244" s="54" t="n">
        <f aca="false">ModeloDatosModificados!AS238-ModeloDatosMinisterio!AS238</f>
        <v>0</v>
      </c>
      <c r="AT244" s="53" t="n">
        <f aca="false">ModeloDatosModificados!AT238-ModeloDatosMinisterio!AT238</f>
        <v>0</v>
      </c>
      <c r="AU244" s="54" t="n">
        <f aca="false">ModeloDatosModificados!AU238-ModeloDatosMinisterio!AU238</f>
        <v>0</v>
      </c>
      <c r="AV244" s="53" t="n">
        <f aca="false">ModeloDatosModificados!AV238-ModeloDatosMinisterio!AV238</f>
        <v>0</v>
      </c>
      <c r="AW244" s="54" t="n">
        <f aca="false">ModeloDatosModificados!AW238-ModeloDatosMinisterio!AW238</f>
        <v>0</v>
      </c>
      <c r="AX244" s="53" t="n">
        <f aca="false">ModeloDatosModificados!AX238-ModeloDatosMinisterio!AX238</f>
        <v>0</v>
      </c>
    </row>
    <row r="245" customFormat="false" ht="13.8" hidden="false" customHeight="false" outlineLevel="0" collapsed="false">
      <c r="A245" s="60" t="s">
        <v>42</v>
      </c>
      <c r="B245" s="53" t="n">
        <f aca="false">ModeloDatosModificados!B239-ModeloDatosMinisterio!B239</f>
        <v>0</v>
      </c>
      <c r="C245" s="53" t="n">
        <f aca="false">ModeloDatosModificados!C239-ModeloDatosMinisterio!C239</f>
        <v>0</v>
      </c>
      <c r="D245" s="53" t="n">
        <f aca="false">ModeloDatosModificados!D239-ModeloDatosMinisterio!D239</f>
        <v>0</v>
      </c>
      <c r="E245" s="53" t="n">
        <f aca="false">ModeloDatosModificados!E239-ModeloDatosMinisterio!E239</f>
        <v>0</v>
      </c>
      <c r="F245" s="53" t="n">
        <f aca="false">ModeloDatosModificados!F239-ModeloDatosMinisterio!F239</f>
        <v>0</v>
      </c>
      <c r="G245" s="53" t="n">
        <f aca="false">ModeloDatosModificados!G239-ModeloDatosMinisterio!G239</f>
        <v>0</v>
      </c>
      <c r="H245" s="53" t="n">
        <f aca="false">ModeloDatosModificados!H239-ModeloDatosMinisterio!H239</f>
        <v>0</v>
      </c>
      <c r="I245" s="54" t="n">
        <f aca="false">ModeloDatosModificados!I239-ModeloDatosMinisterio!I239</f>
        <v>0</v>
      </c>
      <c r="J245" s="53" t="n">
        <f aca="false">ModeloDatosModificados!J239-ModeloDatosMinisterio!J239</f>
        <v>0</v>
      </c>
      <c r="K245" s="54" t="n">
        <f aca="false">ModeloDatosModificados!K239-ModeloDatosMinisterio!K239</f>
        <v>0</v>
      </c>
      <c r="L245" s="53" t="n">
        <f aca="false">ModeloDatosModificados!L239-ModeloDatosMinisterio!L239</f>
        <v>0</v>
      </c>
      <c r="M245" s="54" t="n">
        <f aca="false">ModeloDatosModificados!M239-ModeloDatosMinisterio!M239</f>
        <v>0</v>
      </c>
      <c r="N245" s="53" t="n">
        <f aca="false">ModeloDatosModificados!N239-ModeloDatosMinisterio!N239</f>
        <v>0</v>
      </c>
      <c r="O245" s="53" t="n">
        <f aca="false">ModeloDatosModificados!O239-ModeloDatosMinisterio!O239</f>
        <v>0</v>
      </c>
      <c r="P245" s="53" t="n">
        <f aca="false">ModeloDatosModificados!P239-ModeloDatosMinisterio!P239</f>
        <v>0</v>
      </c>
      <c r="Q245" s="53" t="n">
        <f aca="false">ModeloDatosModificados!Q239-ModeloDatosMinisterio!Q239</f>
        <v>0</v>
      </c>
      <c r="S245" s="53" t="n">
        <f aca="false">ModeloDatosModificados!S239-ModeloDatosMinisterio!S239</f>
        <v>0</v>
      </c>
      <c r="T245" s="53" t="n">
        <f aca="false">ModeloDatosModificados!T239-ModeloDatosMinisterio!T239</f>
        <v>0</v>
      </c>
      <c r="U245" s="53" t="n">
        <f aca="false">ModeloDatosModificados!U239-ModeloDatosMinisterio!U239</f>
        <v>0</v>
      </c>
      <c r="V245" s="53" t="n">
        <f aca="false">ModeloDatosModificados!V239-ModeloDatosMinisterio!V239</f>
        <v>0</v>
      </c>
      <c r="W245" s="53" t="n">
        <f aca="false">ModeloDatosModificados!W239-ModeloDatosMinisterio!W239</f>
        <v>0</v>
      </c>
      <c r="X245" s="53" t="n">
        <f aca="false">ModeloDatosModificados!X239-ModeloDatosMinisterio!X239</f>
        <v>0</v>
      </c>
      <c r="Y245" s="53" t="n">
        <f aca="false">ModeloDatosModificados!Y239-ModeloDatosMinisterio!Y239</f>
        <v>0</v>
      </c>
      <c r="Z245" s="53" t="n">
        <f aca="false">ModeloDatosModificados!Z239-ModeloDatosMinisterio!Z239</f>
        <v>0</v>
      </c>
      <c r="AC245" s="61" t="n">
        <f aca="false">ModeloDatosModificados!AC239-ModeloDatosMinisterio!AC239</f>
        <v>0</v>
      </c>
      <c r="AD245" s="62" t="n">
        <f aca="false">ModeloDatosModificados!AD239-ModeloDatosMinisterio!AD239</f>
        <v>0</v>
      </c>
      <c r="AE245" s="63" t="n">
        <f aca="false">ModeloDatosModificados!AE239-ModeloDatosMinisterio!AE239</f>
        <v>0</v>
      </c>
      <c r="AF245" s="62" t="n">
        <f aca="false">ModeloDatosModificados!AF239-ModeloDatosMinisterio!AF239</f>
        <v>0</v>
      </c>
      <c r="AG245" s="62" t="n">
        <f aca="false">ModeloDatosModificados!AG239-ModeloDatosMinisterio!AG239</f>
        <v>0</v>
      </c>
      <c r="AH245" s="62" t="n">
        <f aca="false">ModeloDatosModificados!AH239-ModeloDatosMinisterio!AH239</f>
        <v>0</v>
      </c>
      <c r="AI245" s="62" t="n">
        <f aca="false">ModeloDatosModificados!AI239-ModeloDatosMinisterio!AI239</f>
        <v>0</v>
      </c>
      <c r="AJ245" s="62" t="n">
        <f aca="false">ModeloDatosModificados!AJ239-ModeloDatosMinisterio!AJ239</f>
        <v>0</v>
      </c>
      <c r="AK245" s="62" t="n">
        <f aca="false">ModeloDatosModificados!AK239-ModeloDatosMinisterio!AK239</f>
        <v>0</v>
      </c>
      <c r="AL245" s="62" t="n">
        <f aca="false">ModeloDatosModificados!AL239-ModeloDatosMinisterio!AL239</f>
        <v>0</v>
      </c>
      <c r="AM245" s="62" t="n">
        <f aca="false">ModeloDatosModificados!AM239-ModeloDatosMinisterio!AM239</f>
        <v>0</v>
      </c>
      <c r="AO245" s="54" t="n">
        <f aca="false">ModeloDatosModificados!AO239-ModeloDatosMinisterio!AO239</f>
        <v>0</v>
      </c>
      <c r="AP245" s="53" t="n">
        <f aca="false">ModeloDatosModificados!AP239-ModeloDatosMinisterio!AP239</f>
        <v>0</v>
      </c>
      <c r="AQ245" s="54" t="n">
        <f aca="false">ModeloDatosModificados!AQ239-ModeloDatosMinisterio!AQ239</f>
        <v>0</v>
      </c>
      <c r="AR245" s="53" t="n">
        <f aca="false">ModeloDatosModificados!AR239-ModeloDatosMinisterio!AR239</f>
        <v>0</v>
      </c>
      <c r="AS245" s="54" t="n">
        <f aca="false">ModeloDatosModificados!AS239-ModeloDatosMinisterio!AS239</f>
        <v>0</v>
      </c>
      <c r="AT245" s="53" t="n">
        <f aca="false">ModeloDatosModificados!AT239-ModeloDatosMinisterio!AT239</f>
        <v>0</v>
      </c>
      <c r="AU245" s="54" t="n">
        <f aca="false">ModeloDatosModificados!AU239-ModeloDatosMinisterio!AU239</f>
        <v>0</v>
      </c>
      <c r="AV245" s="53" t="n">
        <f aca="false">ModeloDatosModificados!AV239-ModeloDatosMinisterio!AV239</f>
        <v>0</v>
      </c>
      <c r="AW245" s="54" t="n">
        <f aca="false">ModeloDatosModificados!AW239-ModeloDatosMinisterio!AW239</f>
        <v>0</v>
      </c>
      <c r="AX245" s="53" t="n">
        <f aca="false">ModeloDatosModificados!AX239-ModeloDatosMinisterio!AX239</f>
        <v>0</v>
      </c>
    </row>
    <row r="246" customFormat="false" ht="13.8" hidden="false" customHeight="false" outlineLevel="0" collapsed="false">
      <c r="A246" s="60" t="s">
        <v>43</v>
      </c>
      <c r="B246" s="53" t="n">
        <f aca="false">ModeloDatosModificados!B240-ModeloDatosMinisterio!B240</f>
        <v>0</v>
      </c>
      <c r="C246" s="53" t="n">
        <f aca="false">ModeloDatosModificados!C240-ModeloDatosMinisterio!C240</f>
        <v>0</v>
      </c>
      <c r="D246" s="53" t="n">
        <f aca="false">ModeloDatosModificados!D240-ModeloDatosMinisterio!D240</f>
        <v>0</v>
      </c>
      <c r="E246" s="53" t="n">
        <f aca="false">ModeloDatosModificados!E240-ModeloDatosMinisterio!E240</f>
        <v>0</v>
      </c>
      <c r="F246" s="53" t="n">
        <f aca="false">ModeloDatosModificados!F240-ModeloDatosMinisterio!F240</f>
        <v>0</v>
      </c>
      <c r="G246" s="53" t="n">
        <f aca="false">ModeloDatosModificados!G240-ModeloDatosMinisterio!G240</f>
        <v>0</v>
      </c>
      <c r="H246" s="53" t="n">
        <f aca="false">ModeloDatosModificados!H240-ModeloDatosMinisterio!H240</f>
        <v>0</v>
      </c>
      <c r="I246" s="54" t="n">
        <f aca="false">ModeloDatosModificados!I240-ModeloDatosMinisterio!I240</f>
        <v>0</v>
      </c>
      <c r="J246" s="53" t="n">
        <f aca="false">ModeloDatosModificados!J240-ModeloDatosMinisterio!J240</f>
        <v>0</v>
      </c>
      <c r="K246" s="54" t="n">
        <f aca="false">ModeloDatosModificados!K240-ModeloDatosMinisterio!K240</f>
        <v>0</v>
      </c>
      <c r="L246" s="53" t="n">
        <f aca="false">ModeloDatosModificados!L240-ModeloDatosMinisterio!L240</f>
        <v>0</v>
      </c>
      <c r="M246" s="54" t="n">
        <f aca="false">ModeloDatosModificados!M240-ModeloDatosMinisterio!M240</f>
        <v>0</v>
      </c>
      <c r="N246" s="53" t="n">
        <f aca="false">ModeloDatosModificados!N240-ModeloDatosMinisterio!N240</f>
        <v>0</v>
      </c>
      <c r="O246" s="53" t="n">
        <f aca="false">ModeloDatosModificados!O240-ModeloDatosMinisterio!O240</f>
        <v>0</v>
      </c>
      <c r="P246" s="53" t="n">
        <f aca="false">ModeloDatosModificados!P240-ModeloDatosMinisterio!P240</f>
        <v>0</v>
      </c>
      <c r="Q246" s="53" t="n">
        <f aca="false">ModeloDatosModificados!Q240-ModeloDatosMinisterio!Q240</f>
        <v>0</v>
      </c>
      <c r="S246" s="53" t="n">
        <f aca="false">ModeloDatosModificados!S240-ModeloDatosMinisterio!S240</f>
        <v>0</v>
      </c>
      <c r="T246" s="53" t="n">
        <f aca="false">ModeloDatosModificados!T240-ModeloDatosMinisterio!T240</f>
        <v>0</v>
      </c>
      <c r="U246" s="53" t="n">
        <f aca="false">ModeloDatosModificados!U240-ModeloDatosMinisterio!U240</f>
        <v>0</v>
      </c>
      <c r="V246" s="53" t="n">
        <f aca="false">ModeloDatosModificados!V240-ModeloDatosMinisterio!V240</f>
        <v>0</v>
      </c>
      <c r="W246" s="53" t="n">
        <f aca="false">ModeloDatosModificados!W240-ModeloDatosMinisterio!W240</f>
        <v>0</v>
      </c>
      <c r="X246" s="53" t="n">
        <f aca="false">ModeloDatosModificados!X240-ModeloDatosMinisterio!X240</f>
        <v>0</v>
      </c>
      <c r="Y246" s="53" t="n">
        <f aca="false">ModeloDatosModificados!Y240-ModeloDatosMinisterio!Y240</f>
        <v>0</v>
      </c>
      <c r="Z246" s="53" t="n">
        <f aca="false">ModeloDatosModificados!Z240-ModeloDatosMinisterio!Z240</f>
        <v>0</v>
      </c>
      <c r="AC246" s="61" t="n">
        <f aca="false">ModeloDatosModificados!AC240-ModeloDatosMinisterio!AC240</f>
        <v>0</v>
      </c>
      <c r="AD246" s="62" t="n">
        <f aca="false">ModeloDatosModificados!AD240-ModeloDatosMinisterio!AD240</f>
        <v>0</v>
      </c>
      <c r="AE246" s="63" t="n">
        <f aca="false">ModeloDatosModificados!AE240-ModeloDatosMinisterio!AE240</f>
        <v>0</v>
      </c>
      <c r="AF246" s="62" t="n">
        <f aca="false">ModeloDatosModificados!AF240-ModeloDatosMinisterio!AF240</f>
        <v>0</v>
      </c>
      <c r="AG246" s="62" t="n">
        <f aca="false">ModeloDatosModificados!AG240-ModeloDatosMinisterio!AG240</f>
        <v>0</v>
      </c>
      <c r="AH246" s="62" t="n">
        <f aca="false">ModeloDatosModificados!AH240-ModeloDatosMinisterio!AH240</f>
        <v>0</v>
      </c>
      <c r="AI246" s="62" t="n">
        <f aca="false">ModeloDatosModificados!AI240-ModeloDatosMinisterio!AI240</f>
        <v>0</v>
      </c>
      <c r="AJ246" s="62" t="n">
        <f aca="false">ModeloDatosModificados!AJ240-ModeloDatosMinisterio!AJ240</f>
        <v>0</v>
      </c>
      <c r="AK246" s="62" t="n">
        <f aca="false">ModeloDatosModificados!AK240-ModeloDatosMinisterio!AK240</f>
        <v>0</v>
      </c>
      <c r="AL246" s="62" t="n">
        <f aca="false">ModeloDatosModificados!AL240-ModeloDatosMinisterio!AL240</f>
        <v>0</v>
      </c>
      <c r="AM246" s="62" t="n">
        <f aca="false">ModeloDatosModificados!AM240-ModeloDatosMinisterio!AM240</f>
        <v>0</v>
      </c>
      <c r="AO246" s="54" t="n">
        <f aca="false">ModeloDatosModificados!AO240-ModeloDatosMinisterio!AO240</f>
        <v>0</v>
      </c>
      <c r="AP246" s="53" t="n">
        <f aca="false">ModeloDatosModificados!AP240-ModeloDatosMinisterio!AP240</f>
        <v>0</v>
      </c>
      <c r="AQ246" s="54" t="n">
        <f aca="false">ModeloDatosModificados!AQ240-ModeloDatosMinisterio!AQ240</f>
        <v>0</v>
      </c>
      <c r="AR246" s="53" t="n">
        <f aca="false">ModeloDatosModificados!AR240-ModeloDatosMinisterio!AR240</f>
        <v>0</v>
      </c>
      <c r="AS246" s="54" t="n">
        <f aca="false">ModeloDatosModificados!AS240-ModeloDatosMinisterio!AS240</f>
        <v>0</v>
      </c>
      <c r="AT246" s="53" t="n">
        <f aca="false">ModeloDatosModificados!AT240-ModeloDatosMinisterio!AT240</f>
        <v>0</v>
      </c>
      <c r="AU246" s="54" t="n">
        <f aca="false">ModeloDatosModificados!AU240-ModeloDatosMinisterio!AU240</f>
        <v>0</v>
      </c>
      <c r="AV246" s="53" t="n">
        <f aca="false">ModeloDatosModificados!AV240-ModeloDatosMinisterio!AV240</f>
        <v>0</v>
      </c>
      <c r="AW246" s="54" t="n">
        <f aca="false">ModeloDatosModificados!AW240-ModeloDatosMinisterio!AW240</f>
        <v>0</v>
      </c>
      <c r="AX246" s="53" t="n">
        <f aca="false">ModeloDatosModificados!AX240-ModeloDatosMinisterio!AX240</f>
        <v>0</v>
      </c>
    </row>
    <row r="247" customFormat="false" ht="13.8" hidden="false" customHeight="false" outlineLevel="0" collapsed="false">
      <c r="A247" s="60" t="s">
        <v>44</v>
      </c>
      <c r="B247" s="53" t="n">
        <f aca="false">ModeloDatosModificados!B241-ModeloDatosMinisterio!B241</f>
        <v>0</v>
      </c>
      <c r="C247" s="53" t="n">
        <f aca="false">ModeloDatosModificados!C241-ModeloDatosMinisterio!C241</f>
        <v>0</v>
      </c>
      <c r="D247" s="53" t="n">
        <f aca="false">ModeloDatosModificados!D241-ModeloDatosMinisterio!D241</f>
        <v>0</v>
      </c>
      <c r="E247" s="53" t="n">
        <f aca="false">ModeloDatosModificados!E241-ModeloDatosMinisterio!E241</f>
        <v>0</v>
      </c>
      <c r="F247" s="53" t="n">
        <f aca="false">ModeloDatosModificados!F241-ModeloDatosMinisterio!F241</f>
        <v>0</v>
      </c>
      <c r="G247" s="53" t="n">
        <f aca="false">ModeloDatosModificados!G241-ModeloDatosMinisterio!G241</f>
        <v>0</v>
      </c>
      <c r="H247" s="53" t="n">
        <f aca="false">ModeloDatosModificados!H241-ModeloDatosMinisterio!H241</f>
        <v>0</v>
      </c>
      <c r="I247" s="54" t="n">
        <f aca="false">ModeloDatosModificados!I241-ModeloDatosMinisterio!I241</f>
        <v>0</v>
      </c>
      <c r="J247" s="53" t="n">
        <f aca="false">ModeloDatosModificados!J241-ModeloDatosMinisterio!J241</f>
        <v>0</v>
      </c>
      <c r="K247" s="54" t="n">
        <f aca="false">ModeloDatosModificados!K241-ModeloDatosMinisterio!K241</f>
        <v>0</v>
      </c>
      <c r="L247" s="53" t="n">
        <f aca="false">ModeloDatosModificados!L241-ModeloDatosMinisterio!L241</f>
        <v>0</v>
      </c>
      <c r="M247" s="54" t="n">
        <f aca="false">ModeloDatosModificados!M241-ModeloDatosMinisterio!M241</f>
        <v>0</v>
      </c>
      <c r="N247" s="53" t="n">
        <f aca="false">ModeloDatosModificados!N241-ModeloDatosMinisterio!N241</f>
        <v>0</v>
      </c>
      <c r="O247" s="53" t="n">
        <f aca="false">ModeloDatosModificados!O241-ModeloDatosMinisterio!O241</f>
        <v>0</v>
      </c>
      <c r="P247" s="53" t="n">
        <f aca="false">ModeloDatosModificados!P241-ModeloDatosMinisterio!P241</f>
        <v>0</v>
      </c>
      <c r="Q247" s="53" t="n">
        <f aca="false">ModeloDatosModificados!Q241-ModeloDatosMinisterio!Q241</f>
        <v>0</v>
      </c>
      <c r="S247" s="53" t="n">
        <f aca="false">ModeloDatosModificados!S241-ModeloDatosMinisterio!S241</f>
        <v>0</v>
      </c>
      <c r="T247" s="53" t="n">
        <f aca="false">ModeloDatosModificados!T241-ModeloDatosMinisterio!T241</f>
        <v>0</v>
      </c>
      <c r="U247" s="53" t="n">
        <f aca="false">ModeloDatosModificados!U241-ModeloDatosMinisterio!U241</f>
        <v>0</v>
      </c>
      <c r="V247" s="53" t="n">
        <f aca="false">ModeloDatosModificados!V241-ModeloDatosMinisterio!V241</f>
        <v>0</v>
      </c>
      <c r="W247" s="53" t="n">
        <f aca="false">ModeloDatosModificados!W241-ModeloDatosMinisterio!W241</f>
        <v>0</v>
      </c>
      <c r="X247" s="53" t="n">
        <f aca="false">ModeloDatosModificados!X241-ModeloDatosMinisterio!X241</f>
        <v>0</v>
      </c>
      <c r="Y247" s="53" t="n">
        <f aca="false">ModeloDatosModificados!Y241-ModeloDatosMinisterio!Y241</f>
        <v>0</v>
      </c>
      <c r="Z247" s="53" t="n">
        <f aca="false">ModeloDatosModificados!Z241-ModeloDatosMinisterio!Z241</f>
        <v>0</v>
      </c>
      <c r="AC247" s="61" t="n">
        <f aca="false">ModeloDatosModificados!AC241-ModeloDatosMinisterio!AC241</f>
        <v>0</v>
      </c>
      <c r="AD247" s="62" t="n">
        <f aca="false">ModeloDatosModificados!AD241-ModeloDatosMinisterio!AD241</f>
        <v>0</v>
      </c>
      <c r="AE247" s="63" t="n">
        <f aca="false">ModeloDatosModificados!AE241-ModeloDatosMinisterio!AE241</f>
        <v>0</v>
      </c>
      <c r="AF247" s="62" t="n">
        <f aca="false">ModeloDatosModificados!AF241-ModeloDatosMinisterio!AF241</f>
        <v>0</v>
      </c>
      <c r="AG247" s="62" t="n">
        <f aca="false">ModeloDatosModificados!AG241-ModeloDatosMinisterio!AG241</f>
        <v>0</v>
      </c>
      <c r="AH247" s="62" t="n">
        <f aca="false">ModeloDatosModificados!AH241-ModeloDatosMinisterio!AH241</f>
        <v>0</v>
      </c>
      <c r="AI247" s="62" t="n">
        <f aca="false">ModeloDatosModificados!AI241-ModeloDatosMinisterio!AI241</f>
        <v>0</v>
      </c>
      <c r="AJ247" s="62" t="n">
        <f aca="false">ModeloDatosModificados!AJ241-ModeloDatosMinisterio!AJ241</f>
        <v>0</v>
      </c>
      <c r="AK247" s="62" t="n">
        <f aca="false">ModeloDatosModificados!AK241-ModeloDatosMinisterio!AK241</f>
        <v>0</v>
      </c>
      <c r="AL247" s="62" t="n">
        <f aca="false">ModeloDatosModificados!AL241-ModeloDatosMinisterio!AL241</f>
        <v>0</v>
      </c>
      <c r="AM247" s="62" t="n">
        <f aca="false">ModeloDatosModificados!AM241-ModeloDatosMinisterio!AM241</f>
        <v>0</v>
      </c>
      <c r="AO247" s="54" t="n">
        <f aca="false">ModeloDatosModificados!AO241-ModeloDatosMinisterio!AO241</f>
        <v>0</v>
      </c>
      <c r="AP247" s="53" t="n">
        <f aca="false">ModeloDatosModificados!AP241-ModeloDatosMinisterio!AP241</f>
        <v>0</v>
      </c>
      <c r="AQ247" s="54" t="n">
        <f aca="false">ModeloDatosModificados!AQ241-ModeloDatosMinisterio!AQ241</f>
        <v>0</v>
      </c>
      <c r="AR247" s="53" t="n">
        <f aca="false">ModeloDatosModificados!AR241-ModeloDatosMinisterio!AR241</f>
        <v>0</v>
      </c>
      <c r="AS247" s="54" t="n">
        <f aca="false">ModeloDatosModificados!AS241-ModeloDatosMinisterio!AS241</f>
        <v>0</v>
      </c>
      <c r="AT247" s="53" t="n">
        <f aca="false">ModeloDatosModificados!AT241-ModeloDatosMinisterio!AT241</f>
        <v>0</v>
      </c>
      <c r="AU247" s="54" t="n">
        <f aca="false">ModeloDatosModificados!AU241-ModeloDatosMinisterio!AU241</f>
        <v>0</v>
      </c>
      <c r="AV247" s="53" t="n">
        <f aca="false">ModeloDatosModificados!AV241-ModeloDatosMinisterio!AV241</f>
        <v>0</v>
      </c>
      <c r="AW247" s="54" t="n">
        <f aca="false">ModeloDatosModificados!AW241-ModeloDatosMinisterio!AW241</f>
        <v>0</v>
      </c>
      <c r="AX247" s="53" t="n">
        <f aca="false">ModeloDatosModificados!AX241-ModeloDatosMinisterio!AX241</f>
        <v>0</v>
      </c>
    </row>
    <row r="248" customFormat="false" ht="13.8" hidden="false" customHeight="false" outlineLevel="0" collapsed="false">
      <c r="A248" s="60" t="s">
        <v>45</v>
      </c>
      <c r="B248" s="53" t="n">
        <f aca="false">ModeloDatosModificados!B242-ModeloDatosMinisterio!B242</f>
        <v>0</v>
      </c>
      <c r="C248" s="53" t="n">
        <f aca="false">ModeloDatosModificados!C242-ModeloDatosMinisterio!C242</f>
        <v>0</v>
      </c>
      <c r="D248" s="53" t="n">
        <f aca="false">ModeloDatosModificados!D242-ModeloDatosMinisterio!D242</f>
        <v>0</v>
      </c>
      <c r="E248" s="53" t="n">
        <f aca="false">ModeloDatosModificados!E242-ModeloDatosMinisterio!E242</f>
        <v>0</v>
      </c>
      <c r="F248" s="53" t="n">
        <f aca="false">ModeloDatosModificados!F242-ModeloDatosMinisterio!F242</f>
        <v>0</v>
      </c>
      <c r="G248" s="53" t="n">
        <f aca="false">ModeloDatosModificados!G242-ModeloDatosMinisterio!G242</f>
        <v>0</v>
      </c>
      <c r="H248" s="53" t="n">
        <f aca="false">ModeloDatosModificados!H242-ModeloDatosMinisterio!H242</f>
        <v>0</v>
      </c>
      <c r="I248" s="54" t="n">
        <f aca="false">ModeloDatosModificados!I242-ModeloDatosMinisterio!I242</f>
        <v>0</v>
      </c>
      <c r="J248" s="53" t="n">
        <f aca="false">ModeloDatosModificados!J242-ModeloDatosMinisterio!J242</f>
        <v>0</v>
      </c>
      <c r="K248" s="54" t="n">
        <f aca="false">ModeloDatosModificados!K242-ModeloDatosMinisterio!K242</f>
        <v>0</v>
      </c>
      <c r="L248" s="53" t="n">
        <f aca="false">ModeloDatosModificados!L242-ModeloDatosMinisterio!L242</f>
        <v>0</v>
      </c>
      <c r="M248" s="54" t="n">
        <f aca="false">ModeloDatosModificados!M242-ModeloDatosMinisterio!M242</f>
        <v>0</v>
      </c>
      <c r="N248" s="53" t="n">
        <f aca="false">ModeloDatosModificados!N242-ModeloDatosMinisterio!N242</f>
        <v>0</v>
      </c>
      <c r="O248" s="53" t="n">
        <f aca="false">ModeloDatosModificados!O242-ModeloDatosMinisterio!O242</f>
        <v>0</v>
      </c>
      <c r="P248" s="53" t="n">
        <f aca="false">ModeloDatosModificados!P242-ModeloDatosMinisterio!P242</f>
        <v>0</v>
      </c>
      <c r="Q248" s="53" t="n">
        <f aca="false">ModeloDatosModificados!Q242-ModeloDatosMinisterio!Q242</f>
        <v>0</v>
      </c>
      <c r="S248" s="53" t="n">
        <f aca="false">ModeloDatosModificados!S242-ModeloDatosMinisterio!S242</f>
        <v>0</v>
      </c>
      <c r="T248" s="53" t="n">
        <f aca="false">ModeloDatosModificados!T242-ModeloDatosMinisterio!T242</f>
        <v>0</v>
      </c>
      <c r="U248" s="53" t="n">
        <f aca="false">ModeloDatosModificados!U242-ModeloDatosMinisterio!U242</f>
        <v>0</v>
      </c>
      <c r="V248" s="53" t="n">
        <f aca="false">ModeloDatosModificados!V242-ModeloDatosMinisterio!V242</f>
        <v>0</v>
      </c>
      <c r="W248" s="53" t="n">
        <f aca="false">ModeloDatosModificados!W242-ModeloDatosMinisterio!W242</f>
        <v>0</v>
      </c>
      <c r="X248" s="53" t="n">
        <f aca="false">ModeloDatosModificados!X242-ModeloDatosMinisterio!X242</f>
        <v>0</v>
      </c>
      <c r="Y248" s="53" t="n">
        <f aca="false">ModeloDatosModificados!Y242-ModeloDatosMinisterio!Y242</f>
        <v>0</v>
      </c>
      <c r="Z248" s="53" t="n">
        <f aca="false">ModeloDatosModificados!Z242-ModeloDatosMinisterio!Z242</f>
        <v>0</v>
      </c>
      <c r="AC248" s="61" t="n">
        <f aca="false">ModeloDatosModificados!AC242-ModeloDatosMinisterio!AC242</f>
        <v>0</v>
      </c>
      <c r="AD248" s="62" t="n">
        <f aca="false">ModeloDatosModificados!AD242-ModeloDatosMinisterio!AD242</f>
        <v>0</v>
      </c>
      <c r="AE248" s="63" t="n">
        <f aca="false">ModeloDatosModificados!AE242-ModeloDatosMinisterio!AE242</f>
        <v>0</v>
      </c>
      <c r="AF248" s="62" t="n">
        <f aca="false">ModeloDatosModificados!AF242-ModeloDatosMinisterio!AF242</f>
        <v>0</v>
      </c>
      <c r="AG248" s="62" t="n">
        <f aca="false">ModeloDatosModificados!AG242-ModeloDatosMinisterio!AG242</f>
        <v>0</v>
      </c>
      <c r="AH248" s="62" t="n">
        <f aca="false">ModeloDatosModificados!AH242-ModeloDatosMinisterio!AH242</f>
        <v>0</v>
      </c>
      <c r="AI248" s="62" t="n">
        <f aca="false">ModeloDatosModificados!AI242-ModeloDatosMinisterio!AI242</f>
        <v>0</v>
      </c>
      <c r="AJ248" s="62" t="n">
        <f aca="false">ModeloDatosModificados!AJ242-ModeloDatosMinisterio!AJ242</f>
        <v>0</v>
      </c>
      <c r="AK248" s="62" t="n">
        <f aca="false">ModeloDatosModificados!AK242-ModeloDatosMinisterio!AK242</f>
        <v>0</v>
      </c>
      <c r="AL248" s="62" t="n">
        <f aca="false">ModeloDatosModificados!AL242-ModeloDatosMinisterio!AL242</f>
        <v>0</v>
      </c>
      <c r="AM248" s="62" t="n">
        <f aca="false">ModeloDatosModificados!AM242-ModeloDatosMinisterio!AM242</f>
        <v>0</v>
      </c>
      <c r="AO248" s="54" t="n">
        <f aca="false">ModeloDatosModificados!AO242-ModeloDatosMinisterio!AO242</f>
        <v>0</v>
      </c>
      <c r="AP248" s="53" t="n">
        <f aca="false">ModeloDatosModificados!AP242-ModeloDatosMinisterio!AP242</f>
        <v>0</v>
      </c>
      <c r="AQ248" s="54" t="n">
        <f aca="false">ModeloDatosModificados!AQ242-ModeloDatosMinisterio!AQ242</f>
        <v>0</v>
      </c>
      <c r="AR248" s="53" t="n">
        <f aca="false">ModeloDatosModificados!AR242-ModeloDatosMinisterio!AR242</f>
        <v>0</v>
      </c>
      <c r="AS248" s="54" t="n">
        <f aca="false">ModeloDatosModificados!AS242-ModeloDatosMinisterio!AS242</f>
        <v>0</v>
      </c>
      <c r="AT248" s="53" t="n">
        <f aca="false">ModeloDatosModificados!AT242-ModeloDatosMinisterio!AT242</f>
        <v>0</v>
      </c>
      <c r="AU248" s="54" t="n">
        <f aca="false">ModeloDatosModificados!AU242-ModeloDatosMinisterio!AU242</f>
        <v>0</v>
      </c>
      <c r="AV248" s="53" t="n">
        <f aca="false">ModeloDatosModificados!AV242-ModeloDatosMinisterio!AV242</f>
        <v>0</v>
      </c>
      <c r="AW248" s="54" t="n">
        <f aca="false">ModeloDatosModificados!AW242-ModeloDatosMinisterio!AW242</f>
        <v>0</v>
      </c>
      <c r="AX248" s="53" t="n">
        <f aca="false">ModeloDatosModificados!AX242-ModeloDatosMinisterio!AX242</f>
        <v>0</v>
      </c>
    </row>
    <row r="249" customFormat="false" ht="13.8" hidden="false" customHeight="false" outlineLevel="0" collapsed="false">
      <c r="A249" s="60" t="s">
        <v>46</v>
      </c>
      <c r="B249" s="53" t="n">
        <f aca="false">ModeloDatosModificados!B243-ModeloDatosMinisterio!B243</f>
        <v>0</v>
      </c>
      <c r="C249" s="53" t="n">
        <f aca="false">ModeloDatosModificados!C243-ModeloDatosMinisterio!C243</f>
        <v>0</v>
      </c>
      <c r="D249" s="53" t="n">
        <f aca="false">ModeloDatosModificados!D243-ModeloDatosMinisterio!D243</f>
        <v>0</v>
      </c>
      <c r="E249" s="53" t="n">
        <f aca="false">ModeloDatosModificados!E243-ModeloDatosMinisterio!E243</f>
        <v>0</v>
      </c>
      <c r="F249" s="53" t="n">
        <f aca="false">ModeloDatosModificados!F243-ModeloDatosMinisterio!F243</f>
        <v>0</v>
      </c>
      <c r="G249" s="53" t="n">
        <f aca="false">ModeloDatosModificados!G243-ModeloDatosMinisterio!G243</f>
        <v>0</v>
      </c>
      <c r="H249" s="53" t="n">
        <f aca="false">ModeloDatosModificados!H243-ModeloDatosMinisterio!H243</f>
        <v>0</v>
      </c>
      <c r="I249" s="54" t="n">
        <f aca="false">ModeloDatosModificados!I243-ModeloDatosMinisterio!I243</f>
        <v>0</v>
      </c>
      <c r="J249" s="53" t="n">
        <f aca="false">ModeloDatosModificados!J243-ModeloDatosMinisterio!J243</f>
        <v>0</v>
      </c>
      <c r="K249" s="54" t="n">
        <f aca="false">ModeloDatosModificados!K243-ModeloDatosMinisterio!K243</f>
        <v>0</v>
      </c>
      <c r="L249" s="53" t="n">
        <f aca="false">ModeloDatosModificados!L243-ModeloDatosMinisterio!L243</f>
        <v>0</v>
      </c>
      <c r="M249" s="54" t="n">
        <f aca="false">ModeloDatosModificados!M243-ModeloDatosMinisterio!M243</f>
        <v>0</v>
      </c>
      <c r="N249" s="53" t="n">
        <f aca="false">ModeloDatosModificados!N243-ModeloDatosMinisterio!N243</f>
        <v>0</v>
      </c>
      <c r="O249" s="53" t="n">
        <f aca="false">ModeloDatosModificados!O243-ModeloDatosMinisterio!O243</f>
        <v>0</v>
      </c>
      <c r="P249" s="53" t="n">
        <f aca="false">ModeloDatosModificados!P243-ModeloDatosMinisterio!P243</f>
        <v>0</v>
      </c>
      <c r="Q249" s="53" t="n">
        <f aca="false">ModeloDatosModificados!Q243-ModeloDatosMinisterio!Q243</f>
        <v>0</v>
      </c>
      <c r="S249" s="53" t="n">
        <f aca="false">ModeloDatosModificados!S243-ModeloDatosMinisterio!S243</f>
        <v>0</v>
      </c>
      <c r="T249" s="53" t="n">
        <f aca="false">ModeloDatosModificados!T243-ModeloDatosMinisterio!T243</f>
        <v>0</v>
      </c>
      <c r="U249" s="53" t="n">
        <f aca="false">ModeloDatosModificados!U243-ModeloDatosMinisterio!U243</f>
        <v>0</v>
      </c>
      <c r="V249" s="53" t="n">
        <f aca="false">ModeloDatosModificados!V243-ModeloDatosMinisterio!V243</f>
        <v>0</v>
      </c>
      <c r="W249" s="53" t="n">
        <f aca="false">ModeloDatosModificados!W243-ModeloDatosMinisterio!W243</f>
        <v>0</v>
      </c>
      <c r="X249" s="53" t="n">
        <f aca="false">ModeloDatosModificados!X243-ModeloDatosMinisterio!X243</f>
        <v>0</v>
      </c>
      <c r="Y249" s="53" t="n">
        <f aca="false">ModeloDatosModificados!Y243-ModeloDatosMinisterio!Y243</f>
        <v>0</v>
      </c>
      <c r="Z249" s="53" t="n">
        <f aca="false">ModeloDatosModificados!Z243-ModeloDatosMinisterio!Z243</f>
        <v>0</v>
      </c>
      <c r="AC249" s="61" t="n">
        <f aca="false">ModeloDatosModificados!AC243-ModeloDatosMinisterio!AC243</f>
        <v>0</v>
      </c>
      <c r="AD249" s="62" t="n">
        <f aca="false">ModeloDatosModificados!AD243-ModeloDatosMinisterio!AD243</f>
        <v>0</v>
      </c>
      <c r="AE249" s="63" t="n">
        <f aca="false">ModeloDatosModificados!AE243-ModeloDatosMinisterio!AE243</f>
        <v>0</v>
      </c>
      <c r="AF249" s="62" t="n">
        <f aca="false">ModeloDatosModificados!AF243-ModeloDatosMinisterio!AF243</f>
        <v>0</v>
      </c>
      <c r="AG249" s="62" t="n">
        <f aca="false">ModeloDatosModificados!AG243-ModeloDatosMinisterio!AG243</f>
        <v>0</v>
      </c>
      <c r="AH249" s="62" t="n">
        <f aca="false">ModeloDatosModificados!AH243-ModeloDatosMinisterio!AH243</f>
        <v>0</v>
      </c>
      <c r="AI249" s="62" t="n">
        <f aca="false">ModeloDatosModificados!AI243-ModeloDatosMinisterio!AI243</f>
        <v>0</v>
      </c>
      <c r="AJ249" s="62" t="n">
        <f aca="false">ModeloDatosModificados!AJ243-ModeloDatosMinisterio!AJ243</f>
        <v>0</v>
      </c>
      <c r="AK249" s="62" t="n">
        <f aca="false">ModeloDatosModificados!AK243-ModeloDatosMinisterio!AK243</f>
        <v>0</v>
      </c>
      <c r="AL249" s="62" t="n">
        <f aca="false">ModeloDatosModificados!AL243-ModeloDatosMinisterio!AL243</f>
        <v>0</v>
      </c>
      <c r="AM249" s="62" t="n">
        <f aca="false">ModeloDatosModificados!AM243-ModeloDatosMinisterio!AM243</f>
        <v>0</v>
      </c>
      <c r="AO249" s="54" t="n">
        <f aca="false">ModeloDatosModificados!AO243-ModeloDatosMinisterio!AO243</f>
        <v>0</v>
      </c>
      <c r="AP249" s="53" t="n">
        <f aca="false">ModeloDatosModificados!AP243-ModeloDatosMinisterio!AP243</f>
        <v>0</v>
      </c>
      <c r="AQ249" s="54" t="n">
        <f aca="false">ModeloDatosModificados!AQ243-ModeloDatosMinisterio!AQ243</f>
        <v>0</v>
      </c>
      <c r="AR249" s="53" t="n">
        <f aca="false">ModeloDatosModificados!AR243-ModeloDatosMinisterio!AR243</f>
        <v>0</v>
      </c>
      <c r="AS249" s="54" t="n">
        <f aca="false">ModeloDatosModificados!AS243-ModeloDatosMinisterio!AS243</f>
        <v>0</v>
      </c>
      <c r="AT249" s="53" t="n">
        <f aca="false">ModeloDatosModificados!AT243-ModeloDatosMinisterio!AT243</f>
        <v>0</v>
      </c>
      <c r="AU249" s="54" t="n">
        <f aca="false">ModeloDatosModificados!AU243-ModeloDatosMinisterio!AU243</f>
        <v>0</v>
      </c>
      <c r="AV249" s="53" t="n">
        <f aca="false">ModeloDatosModificados!AV243-ModeloDatosMinisterio!AV243</f>
        <v>0</v>
      </c>
      <c r="AW249" s="54" t="n">
        <f aca="false">ModeloDatosModificados!AW243-ModeloDatosMinisterio!AW243</f>
        <v>0</v>
      </c>
      <c r="AX249" s="53" t="n">
        <f aca="false">ModeloDatosModificados!AX243-ModeloDatosMinisterio!AX243</f>
        <v>0</v>
      </c>
    </row>
    <row r="250" customFormat="false" ht="13.8" hidden="false" customHeight="false" outlineLevel="0" collapsed="false">
      <c r="A250" s="71" t="s">
        <v>49</v>
      </c>
      <c r="B250" s="74" t="n">
        <f aca="false">ModeloDatosModificados!B244-ModeloDatosMinisterio!B244</f>
        <v>0</v>
      </c>
      <c r="C250" s="74" t="n">
        <f aca="false">ModeloDatosModificados!C244-ModeloDatosMinisterio!C244</f>
        <v>0</v>
      </c>
      <c r="D250" s="74" t="n">
        <f aca="false">ModeloDatosModificados!D244-ModeloDatosMinisterio!D244</f>
        <v>0</v>
      </c>
      <c r="E250" s="74" t="n">
        <f aca="false">ModeloDatosModificados!E244-ModeloDatosMinisterio!E244</f>
        <v>0</v>
      </c>
      <c r="F250" s="74" t="n">
        <f aca="false">ModeloDatosModificados!F244-ModeloDatosMinisterio!F244</f>
        <v>0</v>
      </c>
      <c r="G250" s="74" t="n">
        <f aca="false">ModeloDatosModificados!G244-ModeloDatosMinisterio!G244</f>
        <v>0</v>
      </c>
      <c r="H250" s="74" t="n">
        <f aca="false">ModeloDatosModificados!H244-ModeloDatosMinisterio!H244</f>
        <v>0</v>
      </c>
      <c r="I250" s="72" t="n">
        <f aca="false">ModeloDatosModificados!I244-ModeloDatosMinisterio!I244</f>
        <v>0</v>
      </c>
      <c r="J250" s="74" t="n">
        <f aca="false">ModeloDatosModificados!J244-ModeloDatosMinisterio!J244</f>
        <v>0</v>
      </c>
      <c r="K250" s="72" t="n">
        <f aca="false">ModeloDatosModificados!K244-ModeloDatosMinisterio!K244</f>
        <v>0</v>
      </c>
      <c r="L250" s="74" t="n">
        <f aca="false">ModeloDatosModificados!L244-ModeloDatosMinisterio!L244</f>
        <v>0</v>
      </c>
      <c r="M250" s="72" t="n">
        <f aca="false">ModeloDatosModificados!M244-ModeloDatosMinisterio!M244</f>
        <v>0</v>
      </c>
      <c r="N250" s="74" t="n">
        <f aca="false">ModeloDatosModificados!N244-ModeloDatosMinisterio!N244</f>
        <v>0</v>
      </c>
      <c r="O250" s="74" t="n">
        <f aca="false">ModeloDatosModificados!O244-ModeloDatosMinisterio!O244</f>
        <v>0</v>
      </c>
      <c r="P250" s="74" t="n">
        <f aca="false">ModeloDatosModificados!P244-ModeloDatosMinisterio!P244</f>
        <v>0</v>
      </c>
      <c r="Q250" s="74" t="n">
        <f aca="false">ModeloDatosModificados!Q244-ModeloDatosMinisterio!Q244</f>
        <v>0</v>
      </c>
      <c r="S250" s="74" t="n">
        <f aca="false">ModeloDatosModificados!S244-ModeloDatosMinisterio!S244</f>
        <v>0</v>
      </c>
      <c r="T250" s="74" t="n">
        <f aca="false">ModeloDatosModificados!T244-ModeloDatosMinisterio!T244</f>
        <v>0</v>
      </c>
      <c r="U250" s="74" t="n">
        <f aca="false">ModeloDatosModificados!U244-ModeloDatosMinisterio!U244</f>
        <v>0</v>
      </c>
      <c r="V250" s="74" t="n">
        <f aca="false">ModeloDatosModificados!V244-ModeloDatosMinisterio!V244</f>
        <v>0</v>
      </c>
      <c r="W250" s="74" t="n">
        <f aca="false">ModeloDatosModificados!W244-ModeloDatosMinisterio!W244</f>
        <v>0</v>
      </c>
      <c r="X250" s="74" t="n">
        <f aca="false">ModeloDatosModificados!X244-ModeloDatosMinisterio!X244</f>
        <v>0</v>
      </c>
      <c r="Y250" s="74" t="n">
        <f aca="false">ModeloDatosModificados!Y244-ModeloDatosMinisterio!Y244</f>
        <v>0</v>
      </c>
      <c r="Z250" s="74" t="n">
        <f aca="false">ModeloDatosModificados!Z244-ModeloDatosMinisterio!Z244</f>
        <v>0</v>
      </c>
      <c r="AB250" s="77" t="s">
        <v>225</v>
      </c>
      <c r="AC250" s="77" t="n">
        <f aca="false">ModeloDatosModificados!AC244-ModeloDatosMinisterio!AC244</f>
        <v>0</v>
      </c>
      <c r="AD250" s="76"/>
      <c r="AE250" s="78" t="n">
        <f aca="false">ModeloDatosModificados!AE244-ModeloDatosMinisterio!AE244</f>
        <v>0</v>
      </c>
      <c r="AF250" s="76"/>
      <c r="AG250" s="79" t="n">
        <f aca="false">ModeloDatosModificados!AG244-ModeloDatosMinisterio!AG244</f>
        <v>0</v>
      </c>
      <c r="AH250" s="76"/>
      <c r="AI250" s="79" t="n">
        <f aca="false">ModeloDatosModificados!AI244-ModeloDatosMinisterio!AI244</f>
        <v>0</v>
      </c>
      <c r="AJ250" s="76"/>
      <c r="AK250" s="79" t="n">
        <f aca="false">ModeloDatosModificados!AK244-ModeloDatosMinisterio!AK244</f>
        <v>0</v>
      </c>
      <c r="AL250" s="80"/>
      <c r="AM250" s="79" t="n">
        <f aca="false">ModeloDatosModificados!AM244-ModeloDatosMinisterio!AM244</f>
        <v>0</v>
      </c>
      <c r="AO250" s="72" t="n">
        <f aca="false">ModeloDatosModificados!AO244-ModeloDatosMinisterio!AO244</f>
        <v>0</v>
      </c>
      <c r="AP250" s="74" t="n">
        <f aca="false">ModeloDatosModificados!AP244-ModeloDatosMinisterio!AP244</f>
        <v>0</v>
      </c>
      <c r="AQ250" s="72" t="n">
        <f aca="false">ModeloDatosModificados!AQ244-ModeloDatosMinisterio!AQ244</f>
        <v>0</v>
      </c>
      <c r="AR250" s="74" t="n">
        <f aca="false">ModeloDatosModificados!AR244-ModeloDatosMinisterio!AR244</f>
        <v>0</v>
      </c>
      <c r="AS250" s="72" t="n">
        <f aca="false">ModeloDatosModificados!AS244-ModeloDatosMinisterio!AS244</f>
        <v>0</v>
      </c>
      <c r="AT250" s="74" t="n">
        <f aca="false">ModeloDatosModificados!AT244-ModeloDatosMinisterio!AT244</f>
        <v>0</v>
      </c>
      <c r="AU250" s="72" t="n">
        <f aca="false">ModeloDatosModificados!AU244-ModeloDatosMinisterio!AU244</f>
        <v>0</v>
      </c>
      <c r="AV250" s="74" t="n">
        <f aca="false">ModeloDatosModificados!AV244-ModeloDatosMinisterio!AV244</f>
        <v>0</v>
      </c>
      <c r="AW250" s="72" t="n">
        <f aca="false">ModeloDatosModificados!AW244-ModeloDatosMinisterio!AW244</f>
        <v>0</v>
      </c>
      <c r="AX250" s="74" t="n">
        <f aca="false">ModeloDatosModificados!AX244-ModeloDatosMinisterio!AX244</f>
        <v>0</v>
      </c>
    </row>
    <row r="251" customFormat="false" ht="13.8" hidden="false" customHeight="false" outlineLevel="0" collapsed="false">
      <c r="A251" s="31" t="s">
        <v>50</v>
      </c>
      <c r="AB251" s="77" t="s">
        <v>226</v>
      </c>
      <c r="AC251" s="77" t="n">
        <f aca="false">ModeloDatosModificados!AC245-ModeloDatosMinisterio!AC245</f>
        <v>0</v>
      </c>
      <c r="AD251" s="76"/>
      <c r="AE251" s="78" t="n">
        <f aca="false">ModeloDatosModificados!AE245-ModeloDatosMinisterio!AE245</f>
        <v>0</v>
      </c>
      <c r="AF251" s="76"/>
      <c r="AG251" s="79" t="n">
        <f aca="false">ModeloDatosModificados!AG245-ModeloDatosMinisterio!AG245</f>
        <v>0</v>
      </c>
      <c r="AH251" s="76"/>
      <c r="AI251" s="79" t="n">
        <f aca="false">ModeloDatosModificados!AI245-ModeloDatosMinisterio!AI245</f>
        <v>0</v>
      </c>
      <c r="AJ251" s="76"/>
      <c r="AK251" s="79" t="n">
        <f aca="false">ModeloDatosModificados!AK245-ModeloDatosMinisterio!AK245</f>
        <v>0</v>
      </c>
      <c r="AL251" s="76"/>
      <c r="AM251" s="79"/>
    </row>
    <row r="252" customFormat="false" ht="13.8" hidden="false" customHeight="false" outlineLevel="0" collapsed="false">
      <c r="A252" s="31" t="s">
        <v>51</v>
      </c>
    </row>
    <row r="253" customFormat="false" ht="13.8" hidden="false" customHeight="false" outlineLevel="0" collapsed="false">
      <c r="A253" s="31"/>
    </row>
    <row r="254" customFormat="false" ht="13.8" hidden="false" customHeight="false" outlineLevel="0" collapsed="false">
      <c r="A254" s="31"/>
    </row>
    <row r="255" customFormat="false" ht="13.8" hidden="false" customHeight="false" outlineLevel="0" collapsed="false">
      <c r="A255" s="31"/>
    </row>
    <row r="256" customFormat="false" ht="13.8" hidden="false" customHeight="false" outlineLevel="0" collapsed="false">
      <c r="A256" s="40" t="s">
        <v>113</v>
      </c>
      <c r="B256" s="40"/>
      <c r="C256" s="40"/>
      <c r="D256" s="40"/>
      <c r="E256" s="40"/>
      <c r="F256" s="40"/>
      <c r="G256" s="40"/>
      <c r="H256" s="40"/>
      <c r="I256" s="40"/>
      <c r="J256" s="40"/>
      <c r="S256" s="90"/>
      <c r="T256" s="90"/>
      <c r="U256" s="90"/>
      <c r="V256" s="90"/>
      <c r="W256" s="90"/>
      <c r="X256" s="90"/>
      <c r="Y256" s="90"/>
      <c r="Z256" s="90"/>
    </row>
    <row r="257" customFormat="false" ht="13.8" hidden="false" customHeight="false" outlineLevel="0" collapsed="false">
      <c r="A257" s="40" t="s">
        <v>132</v>
      </c>
      <c r="B257" s="40"/>
      <c r="C257" s="40"/>
      <c r="D257" s="40"/>
      <c r="E257" s="40"/>
      <c r="F257" s="40"/>
      <c r="G257" s="40"/>
      <c r="H257" s="40"/>
      <c r="I257" s="40"/>
      <c r="J257" s="40"/>
      <c r="S257" s="90"/>
      <c r="T257" s="90"/>
      <c r="U257" s="90"/>
      <c r="V257" s="90"/>
      <c r="W257" s="90"/>
      <c r="X257" s="90"/>
      <c r="Y257" s="90"/>
      <c r="Z257" s="90"/>
    </row>
    <row r="258" customFormat="false" ht="15.8" hidden="false" customHeight="true" outlineLevel="0" collapsed="false">
      <c r="A258" s="41" t="s">
        <v>8</v>
      </c>
      <c r="B258" s="91" t="s">
        <v>206</v>
      </c>
      <c r="C258" s="91"/>
      <c r="D258" s="91"/>
      <c r="E258" s="91"/>
      <c r="F258" s="91"/>
      <c r="G258" s="91"/>
      <c r="H258" s="91"/>
      <c r="I258" s="43" t="s">
        <v>10</v>
      </c>
      <c r="J258" s="43" t="s">
        <v>11</v>
      </c>
      <c r="K258" s="43" t="s">
        <v>207</v>
      </c>
      <c r="L258" s="43" t="s">
        <v>208</v>
      </c>
      <c r="M258" s="43" t="s">
        <v>209</v>
      </c>
      <c r="N258" s="43" t="s">
        <v>12</v>
      </c>
      <c r="O258" s="43" t="s">
        <v>210</v>
      </c>
      <c r="P258" s="43" t="s">
        <v>211</v>
      </c>
      <c r="Q258" s="43" t="s">
        <v>212</v>
      </c>
      <c r="S258" s="91" t="s">
        <v>206</v>
      </c>
      <c r="T258" s="91"/>
      <c r="U258" s="91"/>
      <c r="V258" s="91"/>
      <c r="W258" s="91"/>
      <c r="X258" s="91"/>
      <c r="Y258" s="91"/>
      <c r="Z258" s="91"/>
      <c r="AC258" s="46" t="s">
        <v>214</v>
      </c>
      <c r="AD258" s="46"/>
      <c r="AE258" s="46" t="s">
        <v>215</v>
      </c>
      <c r="AF258" s="46"/>
      <c r="AG258" s="46" t="s">
        <v>216</v>
      </c>
      <c r="AH258" s="46"/>
      <c r="AI258" s="46" t="s">
        <v>217</v>
      </c>
      <c r="AJ258" s="46"/>
      <c r="AK258" s="46" t="s">
        <v>218</v>
      </c>
      <c r="AL258" s="46"/>
      <c r="AM258" s="47" t="s">
        <v>219</v>
      </c>
      <c r="AO258" s="46" t="s">
        <v>214</v>
      </c>
      <c r="AP258" s="46"/>
      <c r="AQ258" s="46" t="s">
        <v>215</v>
      </c>
      <c r="AR258" s="46"/>
      <c r="AS258" s="46" t="s">
        <v>216</v>
      </c>
      <c r="AT258" s="46"/>
      <c r="AU258" s="46" t="s">
        <v>217</v>
      </c>
      <c r="AV258" s="46"/>
      <c r="AW258" s="47" t="s">
        <v>218</v>
      </c>
      <c r="AX258" s="47"/>
    </row>
    <row r="259" customFormat="false" ht="55.8" hidden="false" customHeight="false" outlineLevel="0" collapsed="false">
      <c r="A259" s="41"/>
      <c r="B259" s="92" t="s">
        <v>133</v>
      </c>
      <c r="C259" s="92" t="s">
        <v>134</v>
      </c>
      <c r="D259" s="92" t="s">
        <v>135</v>
      </c>
      <c r="E259" s="92" t="s">
        <v>136</v>
      </c>
      <c r="F259" s="92" t="s">
        <v>137</v>
      </c>
      <c r="G259" s="92" t="s">
        <v>138</v>
      </c>
      <c r="H259" s="92" t="s">
        <v>139</v>
      </c>
      <c r="I259" s="43"/>
      <c r="J259" s="43"/>
      <c r="K259" s="43"/>
      <c r="L259" s="43"/>
      <c r="M259" s="43"/>
      <c r="N259" s="43"/>
      <c r="O259" s="43"/>
      <c r="P259" s="43"/>
      <c r="Q259" s="43"/>
      <c r="S259" s="92" t="s">
        <v>133</v>
      </c>
      <c r="T259" s="92" t="s">
        <v>134</v>
      </c>
      <c r="U259" s="92" t="s">
        <v>135</v>
      </c>
      <c r="V259" s="92" t="s">
        <v>136</v>
      </c>
      <c r="W259" s="92" t="s">
        <v>137</v>
      </c>
      <c r="X259" s="92" t="s">
        <v>138</v>
      </c>
      <c r="Y259" s="92" t="s">
        <v>139</v>
      </c>
      <c r="Z259" s="43" t="s">
        <v>21</v>
      </c>
      <c r="AC259" s="46" t="s">
        <v>220</v>
      </c>
      <c r="AD259" s="46" t="s">
        <v>221</v>
      </c>
      <c r="AE259" s="46" t="s">
        <v>220</v>
      </c>
      <c r="AF259" s="46" t="s">
        <v>221</v>
      </c>
      <c r="AG259" s="46" t="s">
        <v>220</v>
      </c>
      <c r="AH259" s="46" t="s">
        <v>221</v>
      </c>
      <c r="AI259" s="46" t="s">
        <v>220</v>
      </c>
      <c r="AJ259" s="46" t="s">
        <v>221</v>
      </c>
      <c r="AK259" s="46" t="s">
        <v>220</v>
      </c>
      <c r="AL259" s="46" t="s">
        <v>221</v>
      </c>
      <c r="AM259" s="48" t="s">
        <v>222</v>
      </c>
      <c r="AO259" s="46" t="s">
        <v>223</v>
      </c>
      <c r="AP259" s="46" t="s">
        <v>224</v>
      </c>
      <c r="AQ259" s="46" t="s">
        <v>223</v>
      </c>
      <c r="AR259" s="46" t="s">
        <v>224</v>
      </c>
      <c r="AS259" s="46" t="s">
        <v>223</v>
      </c>
      <c r="AT259" s="46" t="s">
        <v>224</v>
      </c>
      <c r="AU259" s="46" t="s">
        <v>223</v>
      </c>
      <c r="AV259" s="46" t="s">
        <v>224</v>
      </c>
      <c r="AW259" s="46" t="s">
        <v>223</v>
      </c>
      <c r="AX259" s="48" t="s">
        <v>224</v>
      </c>
    </row>
    <row r="260" customFormat="false" ht="13.8" hidden="false" customHeight="false" outlineLevel="0" collapsed="false">
      <c r="A260" s="49" t="s">
        <v>22</v>
      </c>
      <c r="B260" s="52" t="n">
        <f aca="false">ModeloDatosModificados!B252-ModeloDatosMinisterio!B252</f>
        <v>0</v>
      </c>
      <c r="C260" s="52" t="n">
        <f aca="false">ModeloDatosModificados!C252-ModeloDatosMinisterio!C252</f>
        <v>0</v>
      </c>
      <c r="D260" s="52" t="n">
        <f aca="false">ModeloDatosModificados!D252-ModeloDatosMinisterio!D252</f>
        <v>0</v>
      </c>
      <c r="E260" s="52" t="n">
        <f aca="false">ModeloDatosModificados!E252-ModeloDatosMinisterio!E252</f>
        <v>0</v>
      </c>
      <c r="F260" s="52" t="n">
        <f aca="false">ModeloDatosModificados!F252-ModeloDatosMinisterio!F252</f>
        <v>0</v>
      </c>
      <c r="G260" s="52" t="n">
        <f aca="false">ModeloDatosModificados!G252-ModeloDatosMinisterio!G252</f>
        <v>0</v>
      </c>
      <c r="H260" s="52" t="n">
        <f aca="false">ModeloDatosModificados!H252-ModeloDatosMinisterio!H252</f>
        <v>0</v>
      </c>
      <c r="I260" s="51" t="n">
        <f aca="false">ModeloDatosModificados!I252-ModeloDatosMinisterio!I252</f>
        <v>0</v>
      </c>
      <c r="J260" s="52" t="n">
        <f aca="false">ModeloDatosModificados!J252-ModeloDatosMinisterio!J252</f>
        <v>0</v>
      </c>
      <c r="K260" s="51" t="n">
        <f aca="false">ModeloDatosModificados!K252-ModeloDatosMinisterio!K252</f>
        <v>0</v>
      </c>
      <c r="L260" s="53" t="n">
        <f aca="false">ModeloDatosModificados!L252-ModeloDatosMinisterio!L252</f>
        <v>0</v>
      </c>
      <c r="M260" s="54" t="n">
        <f aca="false">ModeloDatosModificados!M252-ModeloDatosMinisterio!M252</f>
        <v>0</v>
      </c>
      <c r="N260" s="53" t="n">
        <f aca="false">ModeloDatosModificados!N252-ModeloDatosMinisterio!N252</f>
        <v>0</v>
      </c>
      <c r="O260" s="53" t="n">
        <f aca="false">ModeloDatosModificados!O252-ModeloDatosMinisterio!O252</f>
        <v>0</v>
      </c>
      <c r="P260" s="53" t="n">
        <f aca="false">ModeloDatosModificados!P252-ModeloDatosMinisterio!P252</f>
        <v>0</v>
      </c>
      <c r="Q260" s="53" t="n">
        <f aca="false">ModeloDatosModificados!Q252-ModeloDatosMinisterio!Q252</f>
        <v>0</v>
      </c>
      <c r="S260" s="52" t="n">
        <f aca="false">ModeloDatosModificados!S252-ModeloDatosMinisterio!S252</f>
        <v>0</v>
      </c>
      <c r="T260" s="52" t="n">
        <f aca="false">ModeloDatosModificados!T252-ModeloDatosMinisterio!T252</f>
        <v>0</v>
      </c>
      <c r="U260" s="52" t="n">
        <f aca="false">ModeloDatosModificados!U252-ModeloDatosMinisterio!U252</f>
        <v>0</v>
      </c>
      <c r="V260" s="52" t="n">
        <f aca="false">ModeloDatosModificados!V252-ModeloDatosMinisterio!V252</f>
        <v>0</v>
      </c>
      <c r="W260" s="52" t="n">
        <f aca="false">ModeloDatosModificados!W252-ModeloDatosMinisterio!W252</f>
        <v>0</v>
      </c>
      <c r="X260" s="52" t="n">
        <f aca="false">ModeloDatosModificados!X252-ModeloDatosMinisterio!X252</f>
        <v>0</v>
      </c>
      <c r="Y260" s="52" t="n">
        <f aca="false">ModeloDatosModificados!Y252-ModeloDatosMinisterio!Y252</f>
        <v>0</v>
      </c>
      <c r="Z260" s="52" t="n">
        <f aca="false">ModeloDatosModificados!Z252-ModeloDatosMinisterio!Z252</f>
        <v>0</v>
      </c>
      <c r="AC260" s="57" t="n">
        <f aca="false">ModeloDatosModificados!AC252-ModeloDatosMinisterio!AC252</f>
        <v>0</v>
      </c>
      <c r="AD260" s="58" t="n">
        <f aca="false">ModeloDatosModificados!AD252-ModeloDatosMinisterio!AD252</f>
        <v>0</v>
      </c>
      <c r="AE260" s="59" t="n">
        <f aca="false">ModeloDatosModificados!AE252-ModeloDatosMinisterio!AE252</f>
        <v>0</v>
      </c>
      <c r="AF260" s="58" t="n">
        <f aca="false">ModeloDatosModificados!AF252-ModeloDatosMinisterio!AF252</f>
        <v>0</v>
      </c>
      <c r="AG260" s="58" t="n">
        <f aca="false">ModeloDatosModificados!AG252-ModeloDatosMinisterio!AG252</f>
        <v>0</v>
      </c>
      <c r="AH260" s="58" t="n">
        <f aca="false">ModeloDatosModificados!AH252-ModeloDatosMinisterio!AH252</f>
        <v>0</v>
      </c>
      <c r="AI260" s="58" t="n">
        <f aca="false">ModeloDatosModificados!AI252-ModeloDatosMinisterio!AI252</f>
        <v>0</v>
      </c>
      <c r="AJ260" s="58" t="n">
        <f aca="false">ModeloDatosModificados!AJ252-ModeloDatosMinisterio!AJ252</f>
        <v>0</v>
      </c>
      <c r="AK260" s="58" t="n">
        <f aca="false">ModeloDatosModificados!AK252-ModeloDatosMinisterio!AK252</f>
        <v>0</v>
      </c>
      <c r="AL260" s="58" t="n">
        <f aca="false">ModeloDatosModificados!AL252-ModeloDatosMinisterio!AL252</f>
        <v>0</v>
      </c>
      <c r="AM260" s="58" t="n">
        <f aca="false">ModeloDatosModificados!AM252-ModeloDatosMinisterio!AM252</f>
        <v>0</v>
      </c>
      <c r="AO260" s="51" t="n">
        <f aca="false">ModeloDatosModificados!AO252-ModeloDatosMinisterio!AO252</f>
        <v>0</v>
      </c>
      <c r="AP260" s="52" t="n">
        <f aca="false">ModeloDatosModificados!AP252-ModeloDatosMinisterio!AP252</f>
        <v>0</v>
      </c>
      <c r="AQ260" s="51" t="n">
        <f aca="false">ModeloDatosModificados!AQ252-ModeloDatosMinisterio!AQ252</f>
        <v>0</v>
      </c>
      <c r="AR260" s="52" t="n">
        <f aca="false">ModeloDatosModificados!AR252-ModeloDatosMinisterio!AR252</f>
        <v>0</v>
      </c>
      <c r="AS260" s="51" t="n">
        <f aca="false">ModeloDatosModificados!AS252-ModeloDatosMinisterio!AS252</f>
        <v>0</v>
      </c>
      <c r="AT260" s="52" t="n">
        <f aca="false">ModeloDatosModificados!AT252-ModeloDatosMinisterio!AT252</f>
        <v>0</v>
      </c>
      <c r="AU260" s="51" t="n">
        <f aca="false">ModeloDatosModificados!AU252-ModeloDatosMinisterio!AU252</f>
        <v>0</v>
      </c>
      <c r="AV260" s="52" t="n">
        <f aca="false">ModeloDatosModificados!AV252-ModeloDatosMinisterio!AV252</f>
        <v>0</v>
      </c>
      <c r="AW260" s="51" t="n">
        <f aca="false">ModeloDatosModificados!AW252-ModeloDatosMinisterio!AW252</f>
        <v>0</v>
      </c>
      <c r="AX260" s="52" t="n">
        <f aca="false">ModeloDatosModificados!AX252-ModeloDatosMinisterio!AX252</f>
        <v>0</v>
      </c>
    </row>
    <row r="261" customFormat="false" ht="13.8" hidden="false" customHeight="false" outlineLevel="0" collapsed="false">
      <c r="A261" s="60" t="s">
        <v>23</v>
      </c>
      <c r="B261" s="53" t="n">
        <f aca="false">ModeloDatosModificados!B253-ModeloDatosMinisterio!B253</f>
        <v>0</v>
      </c>
      <c r="C261" s="53" t="n">
        <f aca="false">ModeloDatosModificados!C253-ModeloDatosMinisterio!C253</f>
        <v>0</v>
      </c>
      <c r="D261" s="53" t="n">
        <f aca="false">ModeloDatosModificados!D253-ModeloDatosMinisterio!D253</f>
        <v>0</v>
      </c>
      <c r="E261" s="53" t="n">
        <f aca="false">ModeloDatosModificados!E253-ModeloDatosMinisterio!E253</f>
        <v>0</v>
      </c>
      <c r="F261" s="53" t="n">
        <f aca="false">ModeloDatosModificados!F253-ModeloDatosMinisterio!F253</f>
        <v>0</v>
      </c>
      <c r="G261" s="53" t="n">
        <f aca="false">ModeloDatosModificados!G253-ModeloDatosMinisterio!G253</f>
        <v>0</v>
      </c>
      <c r="H261" s="53" t="n">
        <f aca="false">ModeloDatosModificados!H253-ModeloDatosMinisterio!H253</f>
        <v>0</v>
      </c>
      <c r="I261" s="54" t="n">
        <f aca="false">ModeloDatosModificados!I253-ModeloDatosMinisterio!I253</f>
        <v>0</v>
      </c>
      <c r="J261" s="53" t="n">
        <f aca="false">ModeloDatosModificados!J253-ModeloDatosMinisterio!J253</f>
        <v>0</v>
      </c>
      <c r="K261" s="54" t="n">
        <f aca="false">ModeloDatosModificados!K253-ModeloDatosMinisterio!K253</f>
        <v>0</v>
      </c>
      <c r="L261" s="53" t="n">
        <f aca="false">ModeloDatosModificados!L253-ModeloDatosMinisterio!L253</f>
        <v>0</v>
      </c>
      <c r="M261" s="54" t="n">
        <f aca="false">ModeloDatosModificados!M253-ModeloDatosMinisterio!M253</f>
        <v>0</v>
      </c>
      <c r="N261" s="53" t="n">
        <f aca="false">ModeloDatosModificados!N253-ModeloDatosMinisterio!N253</f>
        <v>0</v>
      </c>
      <c r="O261" s="53" t="n">
        <f aca="false">ModeloDatosModificados!O253-ModeloDatosMinisterio!O253</f>
        <v>0</v>
      </c>
      <c r="P261" s="53" t="n">
        <f aca="false">ModeloDatosModificados!P253-ModeloDatosMinisterio!P253</f>
        <v>0</v>
      </c>
      <c r="Q261" s="53" t="n">
        <f aca="false">ModeloDatosModificados!Q253-ModeloDatosMinisterio!Q253</f>
        <v>0</v>
      </c>
      <c r="S261" s="53" t="n">
        <f aca="false">ModeloDatosModificados!S253-ModeloDatosMinisterio!S253</f>
        <v>0</v>
      </c>
      <c r="T261" s="53" t="n">
        <f aca="false">ModeloDatosModificados!T253-ModeloDatosMinisterio!T253</f>
        <v>0</v>
      </c>
      <c r="U261" s="53" t="n">
        <f aca="false">ModeloDatosModificados!U253-ModeloDatosMinisterio!U253</f>
        <v>0</v>
      </c>
      <c r="V261" s="53" t="n">
        <f aca="false">ModeloDatosModificados!V253-ModeloDatosMinisterio!V253</f>
        <v>0</v>
      </c>
      <c r="W261" s="53" t="n">
        <f aca="false">ModeloDatosModificados!W253-ModeloDatosMinisterio!W253</f>
        <v>0</v>
      </c>
      <c r="X261" s="53" t="n">
        <f aca="false">ModeloDatosModificados!X253-ModeloDatosMinisterio!X253</f>
        <v>0</v>
      </c>
      <c r="Y261" s="53" t="n">
        <f aca="false">ModeloDatosModificados!Y253-ModeloDatosMinisterio!Y253</f>
        <v>0</v>
      </c>
      <c r="Z261" s="53" t="n">
        <f aca="false">ModeloDatosModificados!Z253-ModeloDatosMinisterio!Z253</f>
        <v>0</v>
      </c>
      <c r="AC261" s="61" t="n">
        <f aca="false">ModeloDatosModificados!AC253-ModeloDatosMinisterio!AC253</f>
        <v>0</v>
      </c>
      <c r="AD261" s="62" t="n">
        <f aca="false">ModeloDatosModificados!AD253-ModeloDatosMinisterio!AD253</f>
        <v>0</v>
      </c>
      <c r="AE261" s="63" t="n">
        <f aca="false">ModeloDatosModificados!AE253-ModeloDatosMinisterio!AE253</f>
        <v>0</v>
      </c>
      <c r="AF261" s="62" t="n">
        <f aca="false">ModeloDatosModificados!AF253-ModeloDatosMinisterio!AF253</f>
        <v>0</v>
      </c>
      <c r="AG261" s="62" t="n">
        <f aca="false">ModeloDatosModificados!AG253-ModeloDatosMinisterio!AG253</f>
        <v>0</v>
      </c>
      <c r="AH261" s="62" t="n">
        <f aca="false">ModeloDatosModificados!AH253-ModeloDatosMinisterio!AH253</f>
        <v>0</v>
      </c>
      <c r="AI261" s="62" t="n">
        <f aca="false">ModeloDatosModificados!AI253-ModeloDatosMinisterio!AI253</f>
        <v>0</v>
      </c>
      <c r="AJ261" s="62" t="n">
        <f aca="false">ModeloDatosModificados!AJ253-ModeloDatosMinisterio!AJ253</f>
        <v>0</v>
      </c>
      <c r="AK261" s="62" t="n">
        <f aca="false">ModeloDatosModificados!AK253-ModeloDatosMinisterio!AK253</f>
        <v>0</v>
      </c>
      <c r="AL261" s="62" t="n">
        <f aca="false">ModeloDatosModificados!AL253-ModeloDatosMinisterio!AL253</f>
        <v>0</v>
      </c>
      <c r="AM261" s="62" t="n">
        <f aca="false">ModeloDatosModificados!AM253-ModeloDatosMinisterio!AM253</f>
        <v>0</v>
      </c>
      <c r="AO261" s="54" t="n">
        <f aca="false">ModeloDatosModificados!AO253-ModeloDatosMinisterio!AO253</f>
        <v>0</v>
      </c>
      <c r="AP261" s="53" t="n">
        <f aca="false">ModeloDatosModificados!AP253-ModeloDatosMinisterio!AP253</f>
        <v>0</v>
      </c>
      <c r="AQ261" s="54" t="n">
        <f aca="false">ModeloDatosModificados!AQ253-ModeloDatosMinisterio!AQ253</f>
        <v>0</v>
      </c>
      <c r="AR261" s="53" t="n">
        <f aca="false">ModeloDatosModificados!AR253-ModeloDatosMinisterio!AR253</f>
        <v>0</v>
      </c>
      <c r="AS261" s="54" t="n">
        <f aca="false">ModeloDatosModificados!AS253-ModeloDatosMinisterio!AS253</f>
        <v>0</v>
      </c>
      <c r="AT261" s="53" t="n">
        <f aca="false">ModeloDatosModificados!AT253-ModeloDatosMinisterio!AT253</f>
        <v>0</v>
      </c>
      <c r="AU261" s="54" t="n">
        <f aca="false">ModeloDatosModificados!AU253-ModeloDatosMinisterio!AU253</f>
        <v>0</v>
      </c>
      <c r="AV261" s="53" t="n">
        <f aca="false">ModeloDatosModificados!AV253-ModeloDatosMinisterio!AV253</f>
        <v>0</v>
      </c>
      <c r="AW261" s="54" t="n">
        <f aca="false">ModeloDatosModificados!AW253-ModeloDatosMinisterio!AW253</f>
        <v>0</v>
      </c>
      <c r="AX261" s="53" t="n">
        <f aca="false">ModeloDatosModificados!AX253-ModeloDatosMinisterio!AX253</f>
        <v>0</v>
      </c>
    </row>
    <row r="262" customFormat="false" ht="13.8" hidden="false" customHeight="false" outlineLevel="0" collapsed="false">
      <c r="A262" s="60" t="s">
        <v>24</v>
      </c>
      <c r="B262" s="53" t="n">
        <f aca="false">ModeloDatosModificados!B254-ModeloDatosMinisterio!B254</f>
        <v>0</v>
      </c>
      <c r="C262" s="53" t="n">
        <f aca="false">ModeloDatosModificados!C254-ModeloDatosMinisterio!C254</f>
        <v>0</v>
      </c>
      <c r="D262" s="53" t="n">
        <f aca="false">ModeloDatosModificados!D254-ModeloDatosMinisterio!D254</f>
        <v>0</v>
      </c>
      <c r="E262" s="53" t="n">
        <f aca="false">ModeloDatosModificados!E254-ModeloDatosMinisterio!E254</f>
        <v>0</v>
      </c>
      <c r="F262" s="53" t="n">
        <f aca="false">ModeloDatosModificados!F254-ModeloDatosMinisterio!F254</f>
        <v>0</v>
      </c>
      <c r="G262" s="53" t="n">
        <f aca="false">ModeloDatosModificados!G254-ModeloDatosMinisterio!G254</f>
        <v>0</v>
      </c>
      <c r="H262" s="53" t="n">
        <f aca="false">ModeloDatosModificados!H254-ModeloDatosMinisterio!H254</f>
        <v>0</v>
      </c>
      <c r="I262" s="54" t="n">
        <f aca="false">ModeloDatosModificados!I254-ModeloDatosMinisterio!I254</f>
        <v>0</v>
      </c>
      <c r="J262" s="53" t="n">
        <f aca="false">ModeloDatosModificados!J254-ModeloDatosMinisterio!J254</f>
        <v>0</v>
      </c>
      <c r="K262" s="54" t="n">
        <f aca="false">ModeloDatosModificados!K254-ModeloDatosMinisterio!K254</f>
        <v>0</v>
      </c>
      <c r="L262" s="53" t="n">
        <f aca="false">ModeloDatosModificados!L254-ModeloDatosMinisterio!L254</f>
        <v>0</v>
      </c>
      <c r="M262" s="54" t="n">
        <f aca="false">ModeloDatosModificados!M254-ModeloDatosMinisterio!M254</f>
        <v>0</v>
      </c>
      <c r="N262" s="53" t="n">
        <f aca="false">ModeloDatosModificados!N254-ModeloDatosMinisterio!N254</f>
        <v>0</v>
      </c>
      <c r="O262" s="53" t="n">
        <f aca="false">ModeloDatosModificados!O254-ModeloDatosMinisterio!O254</f>
        <v>0</v>
      </c>
      <c r="P262" s="53" t="n">
        <f aca="false">ModeloDatosModificados!P254-ModeloDatosMinisterio!P254</f>
        <v>0</v>
      </c>
      <c r="Q262" s="53" t="n">
        <f aca="false">ModeloDatosModificados!Q254-ModeloDatosMinisterio!Q254</f>
        <v>0</v>
      </c>
      <c r="S262" s="53" t="n">
        <f aca="false">ModeloDatosModificados!S254-ModeloDatosMinisterio!S254</f>
        <v>0</v>
      </c>
      <c r="T262" s="53" t="n">
        <f aca="false">ModeloDatosModificados!T254-ModeloDatosMinisterio!T254</f>
        <v>0</v>
      </c>
      <c r="U262" s="53" t="n">
        <f aca="false">ModeloDatosModificados!U254-ModeloDatosMinisterio!U254</f>
        <v>0</v>
      </c>
      <c r="V262" s="53" t="n">
        <f aca="false">ModeloDatosModificados!V254-ModeloDatosMinisterio!V254</f>
        <v>0</v>
      </c>
      <c r="W262" s="53" t="n">
        <f aca="false">ModeloDatosModificados!W254-ModeloDatosMinisterio!W254</f>
        <v>0</v>
      </c>
      <c r="X262" s="53" t="n">
        <f aca="false">ModeloDatosModificados!X254-ModeloDatosMinisterio!X254</f>
        <v>0</v>
      </c>
      <c r="Y262" s="53" t="n">
        <f aca="false">ModeloDatosModificados!Y254-ModeloDatosMinisterio!Y254</f>
        <v>0</v>
      </c>
      <c r="Z262" s="53" t="n">
        <f aca="false">ModeloDatosModificados!Z254-ModeloDatosMinisterio!Z254</f>
        <v>0</v>
      </c>
      <c r="AC262" s="61" t="n">
        <f aca="false">ModeloDatosModificados!AC254-ModeloDatosMinisterio!AC254</f>
        <v>0</v>
      </c>
      <c r="AD262" s="62" t="n">
        <f aca="false">ModeloDatosModificados!AD254-ModeloDatosMinisterio!AD254</f>
        <v>0</v>
      </c>
      <c r="AE262" s="63" t="n">
        <f aca="false">ModeloDatosModificados!AE254-ModeloDatosMinisterio!AE254</f>
        <v>0</v>
      </c>
      <c r="AF262" s="62" t="n">
        <f aca="false">ModeloDatosModificados!AF254-ModeloDatosMinisterio!AF254</f>
        <v>0</v>
      </c>
      <c r="AG262" s="62" t="n">
        <f aca="false">ModeloDatosModificados!AG254-ModeloDatosMinisterio!AG254</f>
        <v>0</v>
      </c>
      <c r="AH262" s="62" t="n">
        <f aca="false">ModeloDatosModificados!AH254-ModeloDatosMinisterio!AH254</f>
        <v>0</v>
      </c>
      <c r="AI262" s="62" t="n">
        <f aca="false">ModeloDatosModificados!AI254-ModeloDatosMinisterio!AI254</f>
        <v>0</v>
      </c>
      <c r="AJ262" s="62" t="n">
        <f aca="false">ModeloDatosModificados!AJ254-ModeloDatosMinisterio!AJ254</f>
        <v>0</v>
      </c>
      <c r="AK262" s="62" t="n">
        <f aca="false">ModeloDatosModificados!AK254-ModeloDatosMinisterio!AK254</f>
        <v>0</v>
      </c>
      <c r="AL262" s="62" t="n">
        <f aca="false">ModeloDatosModificados!AL254-ModeloDatosMinisterio!AL254</f>
        <v>0</v>
      </c>
      <c r="AM262" s="62" t="n">
        <f aca="false">ModeloDatosModificados!AM254-ModeloDatosMinisterio!AM254</f>
        <v>0</v>
      </c>
      <c r="AO262" s="54" t="n">
        <f aca="false">ModeloDatosModificados!AO254-ModeloDatosMinisterio!AO254</f>
        <v>0</v>
      </c>
      <c r="AP262" s="53" t="n">
        <f aca="false">ModeloDatosModificados!AP254-ModeloDatosMinisterio!AP254</f>
        <v>0</v>
      </c>
      <c r="AQ262" s="54" t="n">
        <f aca="false">ModeloDatosModificados!AQ254-ModeloDatosMinisterio!AQ254</f>
        <v>0</v>
      </c>
      <c r="AR262" s="53" t="n">
        <f aca="false">ModeloDatosModificados!AR254-ModeloDatosMinisterio!AR254</f>
        <v>0</v>
      </c>
      <c r="AS262" s="54" t="n">
        <f aca="false">ModeloDatosModificados!AS254-ModeloDatosMinisterio!AS254</f>
        <v>0</v>
      </c>
      <c r="AT262" s="53" t="n">
        <f aca="false">ModeloDatosModificados!AT254-ModeloDatosMinisterio!AT254</f>
        <v>0</v>
      </c>
      <c r="AU262" s="54" t="n">
        <f aca="false">ModeloDatosModificados!AU254-ModeloDatosMinisterio!AU254</f>
        <v>0</v>
      </c>
      <c r="AV262" s="53" t="n">
        <f aca="false">ModeloDatosModificados!AV254-ModeloDatosMinisterio!AV254</f>
        <v>0</v>
      </c>
      <c r="AW262" s="54" t="n">
        <f aca="false">ModeloDatosModificados!AW254-ModeloDatosMinisterio!AW254</f>
        <v>0</v>
      </c>
      <c r="AX262" s="53" t="n">
        <f aca="false">ModeloDatosModificados!AX254-ModeloDatosMinisterio!AX254</f>
        <v>0</v>
      </c>
    </row>
    <row r="263" customFormat="false" ht="13.8" hidden="false" customHeight="false" outlineLevel="0" collapsed="false">
      <c r="A263" s="60" t="s">
        <v>25</v>
      </c>
      <c r="B263" s="53" t="n">
        <f aca="false">ModeloDatosModificados!B255-ModeloDatosMinisterio!B255</f>
        <v>0</v>
      </c>
      <c r="C263" s="53" t="n">
        <f aca="false">ModeloDatosModificados!C255-ModeloDatosMinisterio!C255</f>
        <v>0</v>
      </c>
      <c r="D263" s="53" t="n">
        <f aca="false">ModeloDatosModificados!D255-ModeloDatosMinisterio!D255</f>
        <v>0</v>
      </c>
      <c r="E263" s="53" t="n">
        <f aca="false">ModeloDatosModificados!E255-ModeloDatosMinisterio!E255</f>
        <v>0</v>
      </c>
      <c r="F263" s="53" t="n">
        <f aca="false">ModeloDatosModificados!F255-ModeloDatosMinisterio!F255</f>
        <v>0</v>
      </c>
      <c r="G263" s="53" t="n">
        <f aca="false">ModeloDatosModificados!G255-ModeloDatosMinisterio!G255</f>
        <v>0</v>
      </c>
      <c r="H263" s="53" t="n">
        <f aca="false">ModeloDatosModificados!H255-ModeloDatosMinisterio!H255</f>
        <v>0</v>
      </c>
      <c r="I263" s="54" t="n">
        <f aca="false">ModeloDatosModificados!I255-ModeloDatosMinisterio!I255</f>
        <v>0</v>
      </c>
      <c r="J263" s="53" t="n">
        <f aca="false">ModeloDatosModificados!J255-ModeloDatosMinisterio!J255</f>
        <v>0</v>
      </c>
      <c r="K263" s="54" t="n">
        <f aca="false">ModeloDatosModificados!K255-ModeloDatosMinisterio!K255</f>
        <v>0</v>
      </c>
      <c r="L263" s="53" t="n">
        <f aca="false">ModeloDatosModificados!L255-ModeloDatosMinisterio!L255</f>
        <v>0</v>
      </c>
      <c r="M263" s="54" t="n">
        <f aca="false">ModeloDatosModificados!M255-ModeloDatosMinisterio!M255</f>
        <v>0</v>
      </c>
      <c r="N263" s="53" t="n">
        <f aca="false">ModeloDatosModificados!N255-ModeloDatosMinisterio!N255</f>
        <v>0</v>
      </c>
      <c r="O263" s="53" t="n">
        <f aca="false">ModeloDatosModificados!O255-ModeloDatosMinisterio!O255</f>
        <v>0</v>
      </c>
      <c r="P263" s="53" t="n">
        <f aca="false">ModeloDatosModificados!P255-ModeloDatosMinisterio!P255</f>
        <v>0</v>
      </c>
      <c r="Q263" s="53" t="n">
        <f aca="false">ModeloDatosModificados!Q255-ModeloDatosMinisterio!Q255</f>
        <v>0</v>
      </c>
      <c r="S263" s="53" t="n">
        <f aca="false">ModeloDatosModificados!S255-ModeloDatosMinisterio!S255</f>
        <v>0</v>
      </c>
      <c r="T263" s="53" t="n">
        <f aca="false">ModeloDatosModificados!T255-ModeloDatosMinisterio!T255</f>
        <v>0</v>
      </c>
      <c r="U263" s="53" t="n">
        <f aca="false">ModeloDatosModificados!U255-ModeloDatosMinisterio!U255</f>
        <v>0</v>
      </c>
      <c r="V263" s="53" t="n">
        <f aca="false">ModeloDatosModificados!V255-ModeloDatosMinisterio!V255</f>
        <v>0</v>
      </c>
      <c r="W263" s="53" t="n">
        <f aca="false">ModeloDatosModificados!W255-ModeloDatosMinisterio!W255</f>
        <v>0</v>
      </c>
      <c r="X263" s="53" t="n">
        <f aca="false">ModeloDatosModificados!X255-ModeloDatosMinisterio!X255</f>
        <v>0</v>
      </c>
      <c r="Y263" s="53" t="n">
        <f aca="false">ModeloDatosModificados!Y255-ModeloDatosMinisterio!Y255</f>
        <v>0</v>
      </c>
      <c r="Z263" s="53" t="n">
        <f aca="false">ModeloDatosModificados!Z255-ModeloDatosMinisterio!Z255</f>
        <v>0</v>
      </c>
      <c r="AC263" s="61" t="n">
        <f aca="false">ModeloDatosModificados!AC255-ModeloDatosMinisterio!AC255</f>
        <v>0</v>
      </c>
      <c r="AD263" s="62" t="n">
        <f aca="false">ModeloDatosModificados!AD255-ModeloDatosMinisterio!AD255</f>
        <v>0</v>
      </c>
      <c r="AE263" s="63" t="n">
        <f aca="false">ModeloDatosModificados!AE255-ModeloDatosMinisterio!AE255</f>
        <v>0</v>
      </c>
      <c r="AF263" s="62" t="n">
        <f aca="false">ModeloDatosModificados!AF255-ModeloDatosMinisterio!AF255</f>
        <v>0</v>
      </c>
      <c r="AG263" s="62" t="n">
        <f aca="false">ModeloDatosModificados!AG255-ModeloDatosMinisterio!AG255</f>
        <v>0</v>
      </c>
      <c r="AH263" s="62" t="n">
        <f aca="false">ModeloDatosModificados!AH255-ModeloDatosMinisterio!AH255</f>
        <v>0</v>
      </c>
      <c r="AI263" s="62" t="n">
        <f aca="false">ModeloDatosModificados!AI255-ModeloDatosMinisterio!AI255</f>
        <v>0</v>
      </c>
      <c r="AJ263" s="62" t="n">
        <f aca="false">ModeloDatosModificados!AJ255-ModeloDatosMinisterio!AJ255</f>
        <v>0</v>
      </c>
      <c r="AK263" s="62" t="n">
        <f aca="false">ModeloDatosModificados!AK255-ModeloDatosMinisterio!AK255</f>
        <v>0</v>
      </c>
      <c r="AL263" s="62" t="n">
        <f aca="false">ModeloDatosModificados!AL255-ModeloDatosMinisterio!AL255</f>
        <v>0</v>
      </c>
      <c r="AM263" s="62" t="n">
        <f aca="false">ModeloDatosModificados!AM255-ModeloDatosMinisterio!AM255</f>
        <v>0</v>
      </c>
      <c r="AO263" s="54" t="n">
        <f aca="false">ModeloDatosModificados!AO255-ModeloDatosMinisterio!AO255</f>
        <v>0</v>
      </c>
      <c r="AP263" s="53" t="n">
        <f aca="false">ModeloDatosModificados!AP255-ModeloDatosMinisterio!AP255</f>
        <v>0</v>
      </c>
      <c r="AQ263" s="54" t="n">
        <f aca="false">ModeloDatosModificados!AQ255-ModeloDatosMinisterio!AQ255</f>
        <v>0</v>
      </c>
      <c r="AR263" s="53" t="n">
        <f aca="false">ModeloDatosModificados!AR255-ModeloDatosMinisterio!AR255</f>
        <v>0</v>
      </c>
      <c r="AS263" s="54" t="n">
        <f aca="false">ModeloDatosModificados!AS255-ModeloDatosMinisterio!AS255</f>
        <v>0</v>
      </c>
      <c r="AT263" s="53" t="n">
        <f aca="false">ModeloDatosModificados!AT255-ModeloDatosMinisterio!AT255</f>
        <v>0</v>
      </c>
      <c r="AU263" s="54" t="n">
        <f aca="false">ModeloDatosModificados!AU255-ModeloDatosMinisterio!AU255</f>
        <v>0</v>
      </c>
      <c r="AV263" s="53" t="n">
        <f aca="false">ModeloDatosModificados!AV255-ModeloDatosMinisterio!AV255</f>
        <v>0</v>
      </c>
      <c r="AW263" s="54" t="n">
        <f aca="false">ModeloDatosModificados!AW255-ModeloDatosMinisterio!AW255</f>
        <v>0</v>
      </c>
      <c r="AX263" s="53" t="n">
        <f aca="false">ModeloDatosModificados!AX255-ModeloDatosMinisterio!AX255</f>
        <v>0</v>
      </c>
    </row>
    <row r="264" customFormat="false" ht="13.8" hidden="false" customHeight="false" outlineLevel="0" collapsed="false">
      <c r="A264" s="60" t="s">
        <v>26</v>
      </c>
      <c r="B264" s="53" t="n">
        <f aca="false">ModeloDatosModificados!B256-ModeloDatosMinisterio!B256</f>
        <v>0</v>
      </c>
      <c r="C264" s="53" t="n">
        <f aca="false">ModeloDatosModificados!C256-ModeloDatosMinisterio!C256</f>
        <v>0</v>
      </c>
      <c r="D264" s="53" t="n">
        <f aca="false">ModeloDatosModificados!D256-ModeloDatosMinisterio!D256</f>
        <v>0</v>
      </c>
      <c r="E264" s="53" t="n">
        <f aca="false">ModeloDatosModificados!E256-ModeloDatosMinisterio!E256</f>
        <v>0</v>
      </c>
      <c r="F264" s="53" t="n">
        <f aca="false">ModeloDatosModificados!F256-ModeloDatosMinisterio!F256</f>
        <v>0</v>
      </c>
      <c r="G264" s="53" t="n">
        <f aca="false">ModeloDatosModificados!G256-ModeloDatosMinisterio!G256</f>
        <v>0</v>
      </c>
      <c r="H264" s="53" t="n">
        <f aca="false">ModeloDatosModificados!H256-ModeloDatosMinisterio!H256</f>
        <v>0</v>
      </c>
      <c r="I264" s="54" t="n">
        <f aca="false">ModeloDatosModificados!I256-ModeloDatosMinisterio!I256</f>
        <v>0</v>
      </c>
      <c r="J264" s="53" t="n">
        <f aca="false">ModeloDatosModificados!J256-ModeloDatosMinisterio!J256</f>
        <v>0</v>
      </c>
      <c r="K264" s="54" t="n">
        <f aca="false">ModeloDatosModificados!K256-ModeloDatosMinisterio!K256</f>
        <v>0</v>
      </c>
      <c r="L264" s="53" t="n">
        <f aca="false">ModeloDatosModificados!L256-ModeloDatosMinisterio!L256</f>
        <v>0</v>
      </c>
      <c r="M264" s="54" t="n">
        <f aca="false">ModeloDatosModificados!M256-ModeloDatosMinisterio!M256</f>
        <v>0</v>
      </c>
      <c r="N264" s="53" t="n">
        <f aca="false">ModeloDatosModificados!N256-ModeloDatosMinisterio!N256</f>
        <v>0</v>
      </c>
      <c r="O264" s="53" t="n">
        <f aca="false">ModeloDatosModificados!O256-ModeloDatosMinisterio!O256</f>
        <v>0</v>
      </c>
      <c r="P264" s="53" t="n">
        <f aca="false">ModeloDatosModificados!P256-ModeloDatosMinisterio!P256</f>
        <v>0</v>
      </c>
      <c r="Q264" s="53" t="n">
        <f aca="false">ModeloDatosModificados!Q256-ModeloDatosMinisterio!Q256</f>
        <v>0</v>
      </c>
      <c r="S264" s="53" t="n">
        <f aca="false">ModeloDatosModificados!S256-ModeloDatosMinisterio!S256</f>
        <v>0</v>
      </c>
      <c r="T264" s="53" t="n">
        <f aca="false">ModeloDatosModificados!T256-ModeloDatosMinisterio!T256</f>
        <v>0</v>
      </c>
      <c r="U264" s="53" t="n">
        <f aca="false">ModeloDatosModificados!U256-ModeloDatosMinisterio!U256</f>
        <v>0</v>
      </c>
      <c r="V264" s="53" t="n">
        <f aca="false">ModeloDatosModificados!V256-ModeloDatosMinisterio!V256</f>
        <v>0</v>
      </c>
      <c r="W264" s="53" t="n">
        <f aca="false">ModeloDatosModificados!W256-ModeloDatosMinisterio!W256</f>
        <v>0</v>
      </c>
      <c r="X264" s="53" t="n">
        <f aca="false">ModeloDatosModificados!X256-ModeloDatosMinisterio!X256</f>
        <v>0</v>
      </c>
      <c r="Y264" s="53" t="n">
        <f aca="false">ModeloDatosModificados!Y256-ModeloDatosMinisterio!Y256</f>
        <v>0</v>
      </c>
      <c r="Z264" s="53" t="n">
        <f aca="false">ModeloDatosModificados!Z256-ModeloDatosMinisterio!Z256</f>
        <v>0</v>
      </c>
      <c r="AC264" s="61" t="n">
        <f aca="false">ModeloDatosModificados!AC256-ModeloDatosMinisterio!AC256</f>
        <v>0</v>
      </c>
      <c r="AD264" s="62" t="n">
        <f aca="false">ModeloDatosModificados!AD256-ModeloDatosMinisterio!AD256</f>
        <v>0</v>
      </c>
      <c r="AE264" s="63" t="n">
        <f aca="false">ModeloDatosModificados!AE256-ModeloDatosMinisterio!AE256</f>
        <v>0</v>
      </c>
      <c r="AF264" s="62" t="n">
        <f aca="false">ModeloDatosModificados!AF256-ModeloDatosMinisterio!AF256</f>
        <v>0</v>
      </c>
      <c r="AG264" s="62" t="n">
        <f aca="false">ModeloDatosModificados!AG256-ModeloDatosMinisterio!AG256</f>
        <v>0</v>
      </c>
      <c r="AH264" s="62" t="n">
        <f aca="false">ModeloDatosModificados!AH256-ModeloDatosMinisterio!AH256</f>
        <v>0</v>
      </c>
      <c r="AI264" s="62" t="n">
        <f aca="false">ModeloDatosModificados!AI256-ModeloDatosMinisterio!AI256</f>
        <v>0</v>
      </c>
      <c r="AJ264" s="62" t="n">
        <f aca="false">ModeloDatosModificados!AJ256-ModeloDatosMinisterio!AJ256</f>
        <v>0</v>
      </c>
      <c r="AK264" s="62" t="n">
        <f aca="false">ModeloDatosModificados!AK256-ModeloDatosMinisterio!AK256</f>
        <v>0</v>
      </c>
      <c r="AL264" s="62" t="n">
        <f aca="false">ModeloDatosModificados!AL256-ModeloDatosMinisterio!AL256</f>
        <v>0</v>
      </c>
      <c r="AM264" s="62" t="n">
        <f aca="false">ModeloDatosModificados!AM256-ModeloDatosMinisterio!AM256</f>
        <v>0</v>
      </c>
      <c r="AO264" s="54" t="n">
        <f aca="false">ModeloDatosModificados!AO256-ModeloDatosMinisterio!AO256</f>
        <v>0</v>
      </c>
      <c r="AP264" s="53" t="n">
        <f aca="false">ModeloDatosModificados!AP256-ModeloDatosMinisterio!AP256</f>
        <v>0</v>
      </c>
      <c r="AQ264" s="54" t="n">
        <f aca="false">ModeloDatosModificados!AQ256-ModeloDatosMinisterio!AQ256</f>
        <v>0</v>
      </c>
      <c r="AR264" s="53" t="n">
        <f aca="false">ModeloDatosModificados!AR256-ModeloDatosMinisterio!AR256</f>
        <v>0</v>
      </c>
      <c r="AS264" s="54" t="n">
        <f aca="false">ModeloDatosModificados!AS256-ModeloDatosMinisterio!AS256</f>
        <v>0</v>
      </c>
      <c r="AT264" s="53" t="n">
        <f aca="false">ModeloDatosModificados!AT256-ModeloDatosMinisterio!AT256</f>
        <v>0</v>
      </c>
      <c r="AU264" s="54" t="n">
        <f aca="false">ModeloDatosModificados!AU256-ModeloDatosMinisterio!AU256</f>
        <v>0</v>
      </c>
      <c r="AV264" s="53" t="n">
        <f aca="false">ModeloDatosModificados!AV256-ModeloDatosMinisterio!AV256</f>
        <v>0</v>
      </c>
      <c r="AW264" s="54" t="n">
        <f aca="false">ModeloDatosModificados!AW256-ModeloDatosMinisterio!AW256</f>
        <v>0</v>
      </c>
      <c r="AX264" s="53" t="n">
        <f aca="false">ModeloDatosModificados!AX256-ModeloDatosMinisterio!AX256</f>
        <v>0</v>
      </c>
    </row>
    <row r="265" customFormat="false" ht="13.8" hidden="false" customHeight="false" outlineLevel="0" collapsed="false">
      <c r="A265" s="60" t="s">
        <v>27</v>
      </c>
      <c r="B265" s="53" t="n">
        <f aca="false">ModeloDatosModificados!B257-ModeloDatosMinisterio!B257</f>
        <v>0</v>
      </c>
      <c r="C265" s="53" t="n">
        <f aca="false">ModeloDatosModificados!C257-ModeloDatosMinisterio!C257</f>
        <v>0</v>
      </c>
      <c r="D265" s="53" t="n">
        <f aca="false">ModeloDatosModificados!D257-ModeloDatosMinisterio!D257</f>
        <v>0</v>
      </c>
      <c r="E265" s="53" t="n">
        <f aca="false">ModeloDatosModificados!E257-ModeloDatosMinisterio!E257</f>
        <v>0</v>
      </c>
      <c r="F265" s="53" t="n">
        <f aca="false">ModeloDatosModificados!F257-ModeloDatosMinisterio!F257</f>
        <v>0</v>
      </c>
      <c r="G265" s="53" t="n">
        <f aca="false">ModeloDatosModificados!G257-ModeloDatosMinisterio!G257</f>
        <v>0</v>
      </c>
      <c r="H265" s="53" t="n">
        <f aca="false">ModeloDatosModificados!H257-ModeloDatosMinisterio!H257</f>
        <v>0</v>
      </c>
      <c r="I265" s="54" t="n">
        <f aca="false">ModeloDatosModificados!I257-ModeloDatosMinisterio!I257</f>
        <v>0</v>
      </c>
      <c r="J265" s="53" t="n">
        <f aca="false">ModeloDatosModificados!J257-ModeloDatosMinisterio!J257</f>
        <v>0</v>
      </c>
      <c r="K265" s="54" t="n">
        <f aca="false">ModeloDatosModificados!K257-ModeloDatosMinisterio!K257</f>
        <v>0</v>
      </c>
      <c r="L265" s="53" t="n">
        <f aca="false">ModeloDatosModificados!L257-ModeloDatosMinisterio!L257</f>
        <v>0</v>
      </c>
      <c r="M265" s="54" t="n">
        <f aca="false">ModeloDatosModificados!M257-ModeloDatosMinisterio!M257</f>
        <v>0</v>
      </c>
      <c r="N265" s="53" t="n">
        <f aca="false">ModeloDatosModificados!N257-ModeloDatosMinisterio!N257</f>
        <v>0</v>
      </c>
      <c r="O265" s="53" t="n">
        <f aca="false">ModeloDatosModificados!O257-ModeloDatosMinisterio!O257</f>
        <v>0</v>
      </c>
      <c r="P265" s="53" t="n">
        <f aca="false">ModeloDatosModificados!P257-ModeloDatosMinisterio!P257</f>
        <v>0</v>
      </c>
      <c r="Q265" s="53" t="n">
        <f aca="false">ModeloDatosModificados!Q257-ModeloDatosMinisterio!Q257</f>
        <v>0</v>
      </c>
      <c r="S265" s="53" t="n">
        <f aca="false">ModeloDatosModificados!S257-ModeloDatosMinisterio!S257</f>
        <v>0</v>
      </c>
      <c r="T265" s="53" t="n">
        <f aca="false">ModeloDatosModificados!T257-ModeloDatosMinisterio!T257</f>
        <v>0</v>
      </c>
      <c r="U265" s="53" t="n">
        <f aca="false">ModeloDatosModificados!U257-ModeloDatosMinisterio!U257</f>
        <v>0</v>
      </c>
      <c r="V265" s="53" t="n">
        <f aca="false">ModeloDatosModificados!V257-ModeloDatosMinisterio!V257</f>
        <v>0</v>
      </c>
      <c r="W265" s="53" t="n">
        <f aca="false">ModeloDatosModificados!W257-ModeloDatosMinisterio!W257</f>
        <v>0</v>
      </c>
      <c r="X265" s="53" t="n">
        <f aca="false">ModeloDatosModificados!X257-ModeloDatosMinisterio!X257</f>
        <v>0</v>
      </c>
      <c r="Y265" s="53" t="n">
        <f aca="false">ModeloDatosModificados!Y257-ModeloDatosMinisterio!Y257</f>
        <v>0</v>
      </c>
      <c r="Z265" s="53" t="n">
        <f aca="false">ModeloDatosModificados!Z257-ModeloDatosMinisterio!Z257</f>
        <v>0</v>
      </c>
      <c r="AC265" s="61" t="n">
        <f aca="false">ModeloDatosModificados!AC257-ModeloDatosMinisterio!AC257</f>
        <v>0</v>
      </c>
      <c r="AD265" s="62" t="n">
        <f aca="false">ModeloDatosModificados!AD257-ModeloDatosMinisterio!AD257</f>
        <v>0</v>
      </c>
      <c r="AE265" s="63" t="n">
        <f aca="false">ModeloDatosModificados!AE257-ModeloDatosMinisterio!AE257</f>
        <v>0</v>
      </c>
      <c r="AF265" s="62" t="n">
        <f aca="false">ModeloDatosModificados!AF257-ModeloDatosMinisterio!AF257</f>
        <v>0</v>
      </c>
      <c r="AG265" s="62" t="n">
        <f aca="false">ModeloDatosModificados!AG257-ModeloDatosMinisterio!AG257</f>
        <v>0</v>
      </c>
      <c r="AH265" s="62" t="n">
        <f aca="false">ModeloDatosModificados!AH257-ModeloDatosMinisterio!AH257</f>
        <v>0</v>
      </c>
      <c r="AI265" s="62" t="n">
        <f aca="false">ModeloDatosModificados!AI257-ModeloDatosMinisterio!AI257</f>
        <v>0</v>
      </c>
      <c r="AJ265" s="62" t="n">
        <f aca="false">ModeloDatosModificados!AJ257-ModeloDatosMinisterio!AJ257</f>
        <v>0</v>
      </c>
      <c r="AK265" s="62" t="n">
        <f aca="false">ModeloDatosModificados!AK257-ModeloDatosMinisterio!AK257</f>
        <v>0</v>
      </c>
      <c r="AL265" s="62" t="n">
        <f aca="false">ModeloDatosModificados!AL257-ModeloDatosMinisterio!AL257</f>
        <v>0</v>
      </c>
      <c r="AM265" s="62" t="n">
        <f aca="false">ModeloDatosModificados!AM257-ModeloDatosMinisterio!AM257</f>
        <v>0</v>
      </c>
      <c r="AO265" s="54" t="n">
        <f aca="false">ModeloDatosModificados!AO257-ModeloDatosMinisterio!AO257</f>
        <v>0</v>
      </c>
      <c r="AP265" s="53" t="n">
        <f aca="false">ModeloDatosModificados!AP257-ModeloDatosMinisterio!AP257</f>
        <v>0</v>
      </c>
      <c r="AQ265" s="54" t="n">
        <f aca="false">ModeloDatosModificados!AQ257-ModeloDatosMinisterio!AQ257</f>
        <v>0</v>
      </c>
      <c r="AR265" s="53" t="n">
        <f aca="false">ModeloDatosModificados!AR257-ModeloDatosMinisterio!AR257</f>
        <v>0</v>
      </c>
      <c r="AS265" s="54" t="n">
        <f aca="false">ModeloDatosModificados!AS257-ModeloDatosMinisterio!AS257</f>
        <v>0</v>
      </c>
      <c r="AT265" s="53" t="n">
        <f aca="false">ModeloDatosModificados!AT257-ModeloDatosMinisterio!AT257</f>
        <v>0</v>
      </c>
      <c r="AU265" s="54" t="n">
        <f aca="false">ModeloDatosModificados!AU257-ModeloDatosMinisterio!AU257</f>
        <v>0</v>
      </c>
      <c r="AV265" s="53" t="n">
        <f aca="false">ModeloDatosModificados!AV257-ModeloDatosMinisterio!AV257</f>
        <v>0</v>
      </c>
      <c r="AW265" s="54" t="n">
        <f aca="false">ModeloDatosModificados!AW257-ModeloDatosMinisterio!AW257</f>
        <v>0</v>
      </c>
      <c r="AX265" s="53" t="n">
        <f aca="false">ModeloDatosModificados!AX257-ModeloDatosMinisterio!AX257</f>
        <v>0</v>
      </c>
    </row>
    <row r="266" customFormat="false" ht="13.8" hidden="false" customHeight="false" outlineLevel="0" collapsed="false">
      <c r="A266" s="60" t="s">
        <v>28</v>
      </c>
      <c r="B266" s="53" t="n">
        <f aca="false">ModeloDatosModificados!B258-ModeloDatosMinisterio!B258</f>
        <v>0</v>
      </c>
      <c r="C266" s="53" t="n">
        <f aca="false">ModeloDatosModificados!C258-ModeloDatosMinisterio!C258</f>
        <v>0</v>
      </c>
      <c r="D266" s="53" t="n">
        <f aca="false">ModeloDatosModificados!D258-ModeloDatosMinisterio!D258</f>
        <v>0</v>
      </c>
      <c r="E266" s="53" t="n">
        <f aca="false">ModeloDatosModificados!E258-ModeloDatosMinisterio!E258</f>
        <v>0</v>
      </c>
      <c r="F266" s="53" t="n">
        <f aca="false">ModeloDatosModificados!F258-ModeloDatosMinisterio!F258</f>
        <v>0</v>
      </c>
      <c r="G266" s="53" t="n">
        <f aca="false">ModeloDatosModificados!G258-ModeloDatosMinisterio!G258</f>
        <v>0</v>
      </c>
      <c r="H266" s="53" t="n">
        <f aca="false">ModeloDatosModificados!H258-ModeloDatosMinisterio!H258</f>
        <v>0</v>
      </c>
      <c r="I266" s="54" t="n">
        <f aca="false">ModeloDatosModificados!I258-ModeloDatosMinisterio!I258</f>
        <v>0</v>
      </c>
      <c r="J266" s="53" t="n">
        <f aca="false">ModeloDatosModificados!J258-ModeloDatosMinisterio!J258</f>
        <v>0</v>
      </c>
      <c r="K266" s="54" t="n">
        <f aca="false">ModeloDatosModificados!K258-ModeloDatosMinisterio!K258</f>
        <v>0</v>
      </c>
      <c r="L266" s="53" t="n">
        <f aca="false">ModeloDatosModificados!L258-ModeloDatosMinisterio!L258</f>
        <v>0</v>
      </c>
      <c r="M266" s="54" t="n">
        <f aca="false">ModeloDatosModificados!M258-ModeloDatosMinisterio!M258</f>
        <v>0</v>
      </c>
      <c r="N266" s="53" t="n">
        <f aca="false">ModeloDatosModificados!N258-ModeloDatosMinisterio!N258</f>
        <v>0</v>
      </c>
      <c r="O266" s="53" t="n">
        <f aca="false">ModeloDatosModificados!O258-ModeloDatosMinisterio!O258</f>
        <v>0</v>
      </c>
      <c r="P266" s="53" t="n">
        <f aca="false">ModeloDatosModificados!P258-ModeloDatosMinisterio!P258</f>
        <v>0</v>
      </c>
      <c r="Q266" s="53" t="n">
        <f aca="false">ModeloDatosModificados!Q258-ModeloDatosMinisterio!Q258</f>
        <v>0</v>
      </c>
      <c r="S266" s="53" t="n">
        <f aca="false">ModeloDatosModificados!S258-ModeloDatosMinisterio!S258</f>
        <v>0</v>
      </c>
      <c r="T266" s="53" t="n">
        <f aca="false">ModeloDatosModificados!T258-ModeloDatosMinisterio!T258</f>
        <v>0</v>
      </c>
      <c r="U266" s="53" t="n">
        <f aca="false">ModeloDatosModificados!U258-ModeloDatosMinisterio!U258</f>
        <v>0</v>
      </c>
      <c r="V266" s="53" t="n">
        <f aca="false">ModeloDatosModificados!V258-ModeloDatosMinisterio!V258</f>
        <v>0</v>
      </c>
      <c r="W266" s="53" t="n">
        <f aca="false">ModeloDatosModificados!W258-ModeloDatosMinisterio!W258</f>
        <v>0</v>
      </c>
      <c r="X266" s="53" t="n">
        <f aca="false">ModeloDatosModificados!X258-ModeloDatosMinisterio!X258</f>
        <v>0</v>
      </c>
      <c r="Y266" s="53" t="n">
        <f aca="false">ModeloDatosModificados!Y258-ModeloDatosMinisterio!Y258</f>
        <v>0</v>
      </c>
      <c r="Z266" s="53" t="n">
        <f aca="false">ModeloDatosModificados!Z258-ModeloDatosMinisterio!Z258</f>
        <v>0</v>
      </c>
      <c r="AC266" s="61" t="n">
        <f aca="false">ModeloDatosModificados!AC258-ModeloDatosMinisterio!AC258</f>
        <v>0</v>
      </c>
      <c r="AD266" s="62" t="n">
        <f aca="false">ModeloDatosModificados!AD258-ModeloDatosMinisterio!AD258</f>
        <v>0</v>
      </c>
      <c r="AE266" s="63" t="n">
        <f aca="false">ModeloDatosModificados!AE258-ModeloDatosMinisterio!AE258</f>
        <v>0</v>
      </c>
      <c r="AF266" s="62" t="n">
        <f aca="false">ModeloDatosModificados!AF258-ModeloDatosMinisterio!AF258</f>
        <v>0</v>
      </c>
      <c r="AG266" s="62" t="n">
        <f aca="false">ModeloDatosModificados!AG258-ModeloDatosMinisterio!AG258</f>
        <v>0</v>
      </c>
      <c r="AH266" s="62" t="n">
        <f aca="false">ModeloDatosModificados!AH258-ModeloDatosMinisterio!AH258</f>
        <v>0</v>
      </c>
      <c r="AI266" s="62" t="n">
        <f aca="false">ModeloDatosModificados!AI258-ModeloDatosMinisterio!AI258</f>
        <v>0</v>
      </c>
      <c r="AJ266" s="62" t="n">
        <f aca="false">ModeloDatosModificados!AJ258-ModeloDatosMinisterio!AJ258</f>
        <v>0</v>
      </c>
      <c r="AK266" s="62" t="n">
        <f aca="false">ModeloDatosModificados!AK258-ModeloDatosMinisterio!AK258</f>
        <v>0</v>
      </c>
      <c r="AL266" s="62" t="n">
        <f aca="false">ModeloDatosModificados!AL258-ModeloDatosMinisterio!AL258</f>
        <v>0</v>
      </c>
      <c r="AM266" s="62" t="n">
        <f aca="false">ModeloDatosModificados!AM258-ModeloDatosMinisterio!AM258</f>
        <v>0</v>
      </c>
      <c r="AO266" s="54" t="n">
        <f aca="false">ModeloDatosModificados!AO258-ModeloDatosMinisterio!AO258</f>
        <v>0</v>
      </c>
      <c r="AP266" s="53" t="n">
        <f aca="false">ModeloDatosModificados!AP258-ModeloDatosMinisterio!AP258</f>
        <v>0</v>
      </c>
      <c r="AQ266" s="54" t="n">
        <f aca="false">ModeloDatosModificados!AQ258-ModeloDatosMinisterio!AQ258</f>
        <v>0</v>
      </c>
      <c r="AR266" s="53" t="n">
        <f aca="false">ModeloDatosModificados!AR258-ModeloDatosMinisterio!AR258</f>
        <v>0</v>
      </c>
      <c r="AS266" s="54" t="n">
        <f aca="false">ModeloDatosModificados!AS258-ModeloDatosMinisterio!AS258</f>
        <v>0</v>
      </c>
      <c r="AT266" s="53" t="n">
        <f aca="false">ModeloDatosModificados!AT258-ModeloDatosMinisterio!AT258</f>
        <v>0</v>
      </c>
      <c r="AU266" s="54" t="n">
        <f aca="false">ModeloDatosModificados!AU258-ModeloDatosMinisterio!AU258</f>
        <v>0</v>
      </c>
      <c r="AV266" s="53" t="n">
        <f aca="false">ModeloDatosModificados!AV258-ModeloDatosMinisterio!AV258</f>
        <v>0</v>
      </c>
      <c r="AW266" s="54" t="n">
        <f aca="false">ModeloDatosModificados!AW258-ModeloDatosMinisterio!AW258</f>
        <v>0</v>
      </c>
      <c r="AX266" s="53" t="n">
        <f aca="false">ModeloDatosModificados!AX258-ModeloDatosMinisterio!AX258</f>
        <v>0</v>
      </c>
    </row>
    <row r="267" customFormat="false" ht="13.8" hidden="false" customHeight="false" outlineLevel="0" collapsed="false">
      <c r="A267" s="60" t="s">
        <v>29</v>
      </c>
      <c r="B267" s="53" t="n">
        <f aca="false">ModeloDatosModificados!B259-ModeloDatosMinisterio!B259</f>
        <v>0</v>
      </c>
      <c r="C267" s="53" t="n">
        <f aca="false">ModeloDatosModificados!C259-ModeloDatosMinisterio!C259</f>
        <v>0</v>
      </c>
      <c r="D267" s="53" t="n">
        <f aca="false">ModeloDatosModificados!D259-ModeloDatosMinisterio!D259</f>
        <v>0</v>
      </c>
      <c r="E267" s="53" t="n">
        <f aca="false">ModeloDatosModificados!E259-ModeloDatosMinisterio!E259</f>
        <v>0</v>
      </c>
      <c r="F267" s="53" t="n">
        <f aca="false">ModeloDatosModificados!F259-ModeloDatosMinisterio!F259</f>
        <v>0</v>
      </c>
      <c r="G267" s="53" t="n">
        <f aca="false">ModeloDatosModificados!G259-ModeloDatosMinisterio!G259</f>
        <v>0</v>
      </c>
      <c r="H267" s="53" t="n">
        <f aca="false">ModeloDatosModificados!H259-ModeloDatosMinisterio!H259</f>
        <v>0</v>
      </c>
      <c r="I267" s="54" t="n">
        <f aca="false">ModeloDatosModificados!I259-ModeloDatosMinisterio!I259</f>
        <v>0</v>
      </c>
      <c r="J267" s="53" t="n">
        <f aca="false">ModeloDatosModificados!J259-ModeloDatosMinisterio!J259</f>
        <v>0</v>
      </c>
      <c r="K267" s="54" t="n">
        <f aca="false">ModeloDatosModificados!K259-ModeloDatosMinisterio!K259</f>
        <v>0</v>
      </c>
      <c r="L267" s="53" t="n">
        <f aca="false">ModeloDatosModificados!L259-ModeloDatosMinisterio!L259</f>
        <v>0</v>
      </c>
      <c r="M267" s="54" t="n">
        <f aca="false">ModeloDatosModificados!M259-ModeloDatosMinisterio!M259</f>
        <v>0</v>
      </c>
      <c r="N267" s="53" t="n">
        <f aca="false">ModeloDatosModificados!N259-ModeloDatosMinisterio!N259</f>
        <v>0</v>
      </c>
      <c r="O267" s="53" t="n">
        <f aca="false">ModeloDatosModificados!O259-ModeloDatosMinisterio!O259</f>
        <v>0</v>
      </c>
      <c r="P267" s="53" t="n">
        <f aca="false">ModeloDatosModificados!P259-ModeloDatosMinisterio!P259</f>
        <v>0</v>
      </c>
      <c r="Q267" s="53" t="n">
        <f aca="false">ModeloDatosModificados!Q259-ModeloDatosMinisterio!Q259</f>
        <v>0</v>
      </c>
      <c r="S267" s="53" t="n">
        <f aca="false">ModeloDatosModificados!S259-ModeloDatosMinisterio!S259</f>
        <v>0</v>
      </c>
      <c r="T267" s="53" t="n">
        <f aca="false">ModeloDatosModificados!T259-ModeloDatosMinisterio!T259</f>
        <v>0</v>
      </c>
      <c r="U267" s="53" t="n">
        <f aca="false">ModeloDatosModificados!U259-ModeloDatosMinisterio!U259</f>
        <v>0</v>
      </c>
      <c r="V267" s="53" t="n">
        <f aca="false">ModeloDatosModificados!V259-ModeloDatosMinisterio!V259</f>
        <v>0</v>
      </c>
      <c r="W267" s="53" t="n">
        <f aca="false">ModeloDatosModificados!W259-ModeloDatosMinisterio!W259</f>
        <v>0</v>
      </c>
      <c r="X267" s="53" t="n">
        <f aca="false">ModeloDatosModificados!X259-ModeloDatosMinisterio!X259</f>
        <v>0</v>
      </c>
      <c r="Y267" s="53" t="n">
        <f aca="false">ModeloDatosModificados!Y259-ModeloDatosMinisterio!Y259</f>
        <v>0</v>
      </c>
      <c r="Z267" s="53" t="n">
        <f aca="false">ModeloDatosModificados!Z259-ModeloDatosMinisterio!Z259</f>
        <v>0</v>
      </c>
      <c r="AC267" s="61" t="n">
        <f aca="false">ModeloDatosModificados!AC259-ModeloDatosMinisterio!AC259</f>
        <v>0</v>
      </c>
      <c r="AD267" s="62" t="n">
        <f aca="false">ModeloDatosModificados!AD259-ModeloDatosMinisterio!AD259</f>
        <v>0</v>
      </c>
      <c r="AE267" s="63" t="n">
        <f aca="false">ModeloDatosModificados!AE259-ModeloDatosMinisterio!AE259</f>
        <v>0</v>
      </c>
      <c r="AF267" s="62" t="n">
        <f aca="false">ModeloDatosModificados!AF259-ModeloDatosMinisterio!AF259</f>
        <v>0</v>
      </c>
      <c r="AG267" s="62" t="n">
        <f aca="false">ModeloDatosModificados!AG259-ModeloDatosMinisterio!AG259</f>
        <v>0</v>
      </c>
      <c r="AH267" s="62" t="n">
        <f aca="false">ModeloDatosModificados!AH259-ModeloDatosMinisterio!AH259</f>
        <v>0</v>
      </c>
      <c r="AI267" s="62" t="n">
        <f aca="false">ModeloDatosModificados!AI259-ModeloDatosMinisterio!AI259</f>
        <v>0</v>
      </c>
      <c r="AJ267" s="62" t="n">
        <f aca="false">ModeloDatosModificados!AJ259-ModeloDatosMinisterio!AJ259</f>
        <v>0</v>
      </c>
      <c r="AK267" s="62" t="n">
        <f aca="false">ModeloDatosModificados!AK259-ModeloDatosMinisterio!AK259</f>
        <v>0</v>
      </c>
      <c r="AL267" s="62" t="n">
        <f aca="false">ModeloDatosModificados!AL259-ModeloDatosMinisterio!AL259</f>
        <v>0</v>
      </c>
      <c r="AM267" s="62" t="n">
        <f aca="false">ModeloDatosModificados!AM259-ModeloDatosMinisterio!AM259</f>
        <v>0</v>
      </c>
      <c r="AO267" s="54" t="n">
        <f aca="false">ModeloDatosModificados!AO259-ModeloDatosMinisterio!AO259</f>
        <v>0</v>
      </c>
      <c r="AP267" s="53" t="n">
        <f aca="false">ModeloDatosModificados!AP259-ModeloDatosMinisterio!AP259</f>
        <v>0</v>
      </c>
      <c r="AQ267" s="54" t="n">
        <f aca="false">ModeloDatosModificados!AQ259-ModeloDatosMinisterio!AQ259</f>
        <v>0</v>
      </c>
      <c r="AR267" s="53" t="n">
        <f aca="false">ModeloDatosModificados!AR259-ModeloDatosMinisterio!AR259</f>
        <v>0</v>
      </c>
      <c r="AS267" s="54" t="n">
        <f aca="false">ModeloDatosModificados!AS259-ModeloDatosMinisterio!AS259</f>
        <v>0</v>
      </c>
      <c r="AT267" s="53" t="n">
        <f aca="false">ModeloDatosModificados!AT259-ModeloDatosMinisterio!AT259</f>
        <v>0</v>
      </c>
      <c r="AU267" s="54" t="n">
        <f aca="false">ModeloDatosModificados!AU259-ModeloDatosMinisterio!AU259</f>
        <v>0</v>
      </c>
      <c r="AV267" s="53" t="n">
        <f aca="false">ModeloDatosModificados!AV259-ModeloDatosMinisterio!AV259</f>
        <v>0</v>
      </c>
      <c r="AW267" s="54" t="n">
        <f aca="false">ModeloDatosModificados!AW259-ModeloDatosMinisterio!AW259</f>
        <v>0</v>
      </c>
      <c r="AX267" s="53" t="n">
        <f aca="false">ModeloDatosModificados!AX259-ModeloDatosMinisterio!AX259</f>
        <v>0</v>
      </c>
    </row>
    <row r="268" customFormat="false" ht="13.8" hidden="false" customHeight="false" outlineLevel="0" collapsed="false">
      <c r="A268" s="60" t="s">
        <v>30</v>
      </c>
      <c r="B268" s="53" t="n">
        <f aca="false">ModeloDatosModificados!B260-ModeloDatosMinisterio!B260</f>
        <v>0</v>
      </c>
      <c r="C268" s="53" t="n">
        <f aca="false">ModeloDatosModificados!C260-ModeloDatosMinisterio!C260</f>
        <v>0</v>
      </c>
      <c r="D268" s="53" t="n">
        <f aca="false">ModeloDatosModificados!D260-ModeloDatosMinisterio!D260</f>
        <v>0</v>
      </c>
      <c r="E268" s="53" t="n">
        <f aca="false">ModeloDatosModificados!E260-ModeloDatosMinisterio!E260</f>
        <v>0</v>
      </c>
      <c r="F268" s="53" t="n">
        <f aca="false">ModeloDatosModificados!F260-ModeloDatosMinisterio!F260</f>
        <v>0</v>
      </c>
      <c r="G268" s="53" t="n">
        <f aca="false">ModeloDatosModificados!G260-ModeloDatosMinisterio!G260</f>
        <v>0</v>
      </c>
      <c r="H268" s="53" t="n">
        <f aca="false">ModeloDatosModificados!H260-ModeloDatosMinisterio!H260</f>
        <v>0</v>
      </c>
      <c r="I268" s="54" t="n">
        <f aca="false">ModeloDatosModificados!I260-ModeloDatosMinisterio!I260</f>
        <v>0</v>
      </c>
      <c r="J268" s="53" t="n">
        <f aca="false">ModeloDatosModificados!J260-ModeloDatosMinisterio!J260</f>
        <v>0</v>
      </c>
      <c r="K268" s="54" t="n">
        <f aca="false">ModeloDatosModificados!K260-ModeloDatosMinisterio!K260</f>
        <v>0</v>
      </c>
      <c r="L268" s="53" t="n">
        <f aca="false">ModeloDatosModificados!L260-ModeloDatosMinisterio!L260</f>
        <v>0</v>
      </c>
      <c r="M268" s="54" t="n">
        <f aca="false">ModeloDatosModificados!M260-ModeloDatosMinisterio!M260</f>
        <v>0</v>
      </c>
      <c r="N268" s="53" t="n">
        <f aca="false">ModeloDatosModificados!N260-ModeloDatosMinisterio!N260</f>
        <v>0</v>
      </c>
      <c r="O268" s="53" t="n">
        <f aca="false">ModeloDatosModificados!O260-ModeloDatosMinisterio!O260</f>
        <v>0</v>
      </c>
      <c r="P268" s="53" t="n">
        <f aca="false">ModeloDatosModificados!P260-ModeloDatosMinisterio!P260</f>
        <v>0</v>
      </c>
      <c r="Q268" s="53" t="n">
        <f aca="false">ModeloDatosModificados!Q260-ModeloDatosMinisterio!Q260</f>
        <v>0</v>
      </c>
      <c r="S268" s="53" t="n">
        <f aca="false">ModeloDatosModificados!S260-ModeloDatosMinisterio!S260</f>
        <v>0</v>
      </c>
      <c r="T268" s="53" t="n">
        <f aca="false">ModeloDatosModificados!T260-ModeloDatosMinisterio!T260</f>
        <v>0</v>
      </c>
      <c r="U268" s="53" t="n">
        <f aca="false">ModeloDatosModificados!U260-ModeloDatosMinisterio!U260</f>
        <v>0</v>
      </c>
      <c r="V268" s="53" t="n">
        <f aca="false">ModeloDatosModificados!V260-ModeloDatosMinisterio!V260</f>
        <v>0</v>
      </c>
      <c r="W268" s="53" t="n">
        <f aca="false">ModeloDatosModificados!W260-ModeloDatosMinisterio!W260</f>
        <v>0</v>
      </c>
      <c r="X268" s="53" t="n">
        <f aca="false">ModeloDatosModificados!X260-ModeloDatosMinisterio!X260</f>
        <v>0</v>
      </c>
      <c r="Y268" s="53" t="n">
        <f aca="false">ModeloDatosModificados!Y260-ModeloDatosMinisterio!Y260</f>
        <v>0</v>
      </c>
      <c r="Z268" s="53" t="n">
        <f aca="false">ModeloDatosModificados!Z260-ModeloDatosMinisterio!Z260</f>
        <v>0</v>
      </c>
      <c r="AC268" s="61" t="n">
        <f aca="false">ModeloDatosModificados!AC260-ModeloDatosMinisterio!AC260</f>
        <v>0</v>
      </c>
      <c r="AD268" s="62" t="n">
        <f aca="false">ModeloDatosModificados!AD260-ModeloDatosMinisterio!AD260</f>
        <v>0</v>
      </c>
      <c r="AE268" s="63" t="n">
        <f aca="false">ModeloDatosModificados!AE260-ModeloDatosMinisterio!AE260</f>
        <v>0</v>
      </c>
      <c r="AF268" s="62" t="n">
        <f aca="false">ModeloDatosModificados!AF260-ModeloDatosMinisterio!AF260</f>
        <v>0</v>
      </c>
      <c r="AG268" s="62" t="n">
        <f aca="false">ModeloDatosModificados!AG260-ModeloDatosMinisterio!AG260</f>
        <v>0</v>
      </c>
      <c r="AH268" s="62" t="n">
        <f aca="false">ModeloDatosModificados!AH260-ModeloDatosMinisterio!AH260</f>
        <v>0</v>
      </c>
      <c r="AI268" s="62" t="n">
        <f aca="false">ModeloDatosModificados!AI260-ModeloDatosMinisterio!AI260</f>
        <v>0</v>
      </c>
      <c r="AJ268" s="62" t="n">
        <f aca="false">ModeloDatosModificados!AJ260-ModeloDatosMinisterio!AJ260</f>
        <v>0</v>
      </c>
      <c r="AK268" s="62" t="n">
        <f aca="false">ModeloDatosModificados!AK260-ModeloDatosMinisterio!AK260</f>
        <v>0</v>
      </c>
      <c r="AL268" s="62" t="n">
        <f aca="false">ModeloDatosModificados!AL260-ModeloDatosMinisterio!AL260</f>
        <v>0</v>
      </c>
      <c r="AM268" s="62" t="n">
        <f aca="false">ModeloDatosModificados!AM260-ModeloDatosMinisterio!AM260</f>
        <v>0</v>
      </c>
      <c r="AO268" s="54" t="n">
        <f aca="false">ModeloDatosModificados!AO260-ModeloDatosMinisterio!AO260</f>
        <v>0</v>
      </c>
      <c r="AP268" s="53" t="n">
        <f aca="false">ModeloDatosModificados!AP260-ModeloDatosMinisterio!AP260</f>
        <v>0</v>
      </c>
      <c r="AQ268" s="54" t="n">
        <f aca="false">ModeloDatosModificados!AQ260-ModeloDatosMinisterio!AQ260</f>
        <v>0</v>
      </c>
      <c r="AR268" s="53" t="n">
        <f aca="false">ModeloDatosModificados!AR260-ModeloDatosMinisterio!AR260</f>
        <v>0</v>
      </c>
      <c r="AS268" s="54" t="n">
        <f aca="false">ModeloDatosModificados!AS260-ModeloDatosMinisterio!AS260</f>
        <v>0</v>
      </c>
      <c r="AT268" s="53" t="n">
        <f aca="false">ModeloDatosModificados!AT260-ModeloDatosMinisterio!AT260</f>
        <v>0</v>
      </c>
      <c r="AU268" s="54" t="n">
        <f aca="false">ModeloDatosModificados!AU260-ModeloDatosMinisterio!AU260</f>
        <v>0</v>
      </c>
      <c r="AV268" s="53" t="n">
        <f aca="false">ModeloDatosModificados!AV260-ModeloDatosMinisterio!AV260</f>
        <v>0</v>
      </c>
      <c r="AW268" s="54" t="n">
        <f aca="false">ModeloDatosModificados!AW260-ModeloDatosMinisterio!AW260</f>
        <v>0</v>
      </c>
      <c r="AX268" s="53" t="n">
        <f aca="false">ModeloDatosModificados!AX260-ModeloDatosMinisterio!AX260</f>
        <v>0</v>
      </c>
    </row>
    <row r="269" customFormat="false" ht="13.8" hidden="false" customHeight="false" outlineLevel="0" collapsed="false">
      <c r="A269" s="60" t="s">
        <v>31</v>
      </c>
      <c r="B269" s="53" t="n">
        <f aca="false">ModeloDatosModificados!B261-ModeloDatosMinisterio!B261</f>
        <v>0</v>
      </c>
      <c r="C269" s="53" t="n">
        <f aca="false">ModeloDatosModificados!C261-ModeloDatosMinisterio!C261</f>
        <v>0</v>
      </c>
      <c r="D269" s="53" t="n">
        <f aca="false">ModeloDatosModificados!D261-ModeloDatosMinisterio!D261</f>
        <v>0</v>
      </c>
      <c r="E269" s="53" t="n">
        <f aca="false">ModeloDatosModificados!E261-ModeloDatosMinisterio!E261</f>
        <v>0</v>
      </c>
      <c r="F269" s="53" t="n">
        <f aca="false">ModeloDatosModificados!F261-ModeloDatosMinisterio!F261</f>
        <v>0</v>
      </c>
      <c r="G269" s="53" t="n">
        <f aca="false">ModeloDatosModificados!G261-ModeloDatosMinisterio!G261</f>
        <v>0</v>
      </c>
      <c r="H269" s="53" t="n">
        <f aca="false">ModeloDatosModificados!H261-ModeloDatosMinisterio!H261</f>
        <v>0</v>
      </c>
      <c r="I269" s="54" t="n">
        <f aca="false">ModeloDatosModificados!I261-ModeloDatosMinisterio!I261</f>
        <v>0</v>
      </c>
      <c r="J269" s="53" t="n">
        <f aca="false">ModeloDatosModificados!J261-ModeloDatosMinisterio!J261</f>
        <v>0</v>
      </c>
      <c r="K269" s="54" t="n">
        <f aca="false">ModeloDatosModificados!K261-ModeloDatosMinisterio!K261</f>
        <v>0</v>
      </c>
      <c r="L269" s="53" t="n">
        <f aca="false">ModeloDatosModificados!L261-ModeloDatosMinisterio!L261</f>
        <v>0</v>
      </c>
      <c r="M269" s="54" t="n">
        <f aca="false">ModeloDatosModificados!M261-ModeloDatosMinisterio!M261</f>
        <v>0</v>
      </c>
      <c r="N269" s="53" t="n">
        <f aca="false">ModeloDatosModificados!N261-ModeloDatosMinisterio!N261</f>
        <v>0</v>
      </c>
      <c r="O269" s="53" t="n">
        <f aca="false">ModeloDatosModificados!O261-ModeloDatosMinisterio!O261</f>
        <v>0</v>
      </c>
      <c r="P269" s="53" t="n">
        <f aca="false">ModeloDatosModificados!P261-ModeloDatosMinisterio!P261</f>
        <v>0</v>
      </c>
      <c r="Q269" s="53" t="n">
        <f aca="false">ModeloDatosModificados!Q261-ModeloDatosMinisterio!Q261</f>
        <v>0</v>
      </c>
      <c r="S269" s="53" t="n">
        <f aca="false">ModeloDatosModificados!S261-ModeloDatosMinisterio!S261</f>
        <v>0</v>
      </c>
      <c r="T269" s="53" t="n">
        <f aca="false">ModeloDatosModificados!T261-ModeloDatosMinisterio!T261</f>
        <v>0</v>
      </c>
      <c r="U269" s="53" t="n">
        <f aca="false">ModeloDatosModificados!U261-ModeloDatosMinisterio!U261</f>
        <v>0</v>
      </c>
      <c r="V269" s="53" t="n">
        <f aca="false">ModeloDatosModificados!V261-ModeloDatosMinisterio!V261</f>
        <v>0</v>
      </c>
      <c r="W269" s="53" t="n">
        <f aca="false">ModeloDatosModificados!W261-ModeloDatosMinisterio!W261</f>
        <v>0</v>
      </c>
      <c r="X269" s="53" t="n">
        <f aca="false">ModeloDatosModificados!X261-ModeloDatosMinisterio!X261</f>
        <v>0</v>
      </c>
      <c r="Y269" s="53" t="n">
        <f aca="false">ModeloDatosModificados!Y261-ModeloDatosMinisterio!Y261</f>
        <v>0</v>
      </c>
      <c r="Z269" s="53" t="n">
        <f aca="false">ModeloDatosModificados!Z261-ModeloDatosMinisterio!Z261</f>
        <v>0</v>
      </c>
      <c r="AC269" s="61" t="n">
        <f aca="false">ModeloDatosModificados!AC261-ModeloDatosMinisterio!AC261</f>
        <v>0</v>
      </c>
      <c r="AD269" s="62" t="n">
        <f aca="false">ModeloDatosModificados!AD261-ModeloDatosMinisterio!AD261</f>
        <v>0</v>
      </c>
      <c r="AE269" s="63" t="n">
        <f aca="false">ModeloDatosModificados!AE261-ModeloDatosMinisterio!AE261</f>
        <v>0</v>
      </c>
      <c r="AF269" s="62" t="n">
        <f aca="false">ModeloDatosModificados!AF261-ModeloDatosMinisterio!AF261</f>
        <v>0</v>
      </c>
      <c r="AG269" s="62" t="n">
        <f aca="false">ModeloDatosModificados!AG261-ModeloDatosMinisterio!AG261</f>
        <v>0</v>
      </c>
      <c r="AH269" s="62" t="n">
        <f aca="false">ModeloDatosModificados!AH261-ModeloDatosMinisterio!AH261</f>
        <v>0</v>
      </c>
      <c r="AI269" s="62" t="n">
        <f aca="false">ModeloDatosModificados!AI261-ModeloDatosMinisterio!AI261</f>
        <v>0</v>
      </c>
      <c r="AJ269" s="62" t="n">
        <f aca="false">ModeloDatosModificados!AJ261-ModeloDatosMinisterio!AJ261</f>
        <v>0</v>
      </c>
      <c r="AK269" s="62" t="n">
        <f aca="false">ModeloDatosModificados!AK261-ModeloDatosMinisterio!AK261</f>
        <v>0</v>
      </c>
      <c r="AL269" s="62" t="n">
        <f aca="false">ModeloDatosModificados!AL261-ModeloDatosMinisterio!AL261</f>
        <v>0</v>
      </c>
      <c r="AM269" s="62" t="n">
        <f aca="false">ModeloDatosModificados!AM261-ModeloDatosMinisterio!AM261</f>
        <v>0</v>
      </c>
      <c r="AO269" s="54" t="n">
        <f aca="false">ModeloDatosModificados!AO261-ModeloDatosMinisterio!AO261</f>
        <v>0</v>
      </c>
      <c r="AP269" s="53" t="n">
        <f aca="false">ModeloDatosModificados!AP261-ModeloDatosMinisterio!AP261</f>
        <v>0</v>
      </c>
      <c r="AQ269" s="54" t="n">
        <f aca="false">ModeloDatosModificados!AQ261-ModeloDatosMinisterio!AQ261</f>
        <v>0</v>
      </c>
      <c r="AR269" s="53" t="n">
        <f aca="false">ModeloDatosModificados!AR261-ModeloDatosMinisterio!AR261</f>
        <v>0</v>
      </c>
      <c r="AS269" s="54" t="n">
        <f aca="false">ModeloDatosModificados!AS261-ModeloDatosMinisterio!AS261</f>
        <v>0</v>
      </c>
      <c r="AT269" s="53" t="n">
        <f aca="false">ModeloDatosModificados!AT261-ModeloDatosMinisterio!AT261</f>
        <v>0</v>
      </c>
      <c r="AU269" s="54" t="n">
        <f aca="false">ModeloDatosModificados!AU261-ModeloDatosMinisterio!AU261</f>
        <v>0</v>
      </c>
      <c r="AV269" s="53" t="n">
        <f aca="false">ModeloDatosModificados!AV261-ModeloDatosMinisterio!AV261</f>
        <v>0</v>
      </c>
      <c r="AW269" s="54" t="n">
        <f aca="false">ModeloDatosModificados!AW261-ModeloDatosMinisterio!AW261</f>
        <v>0</v>
      </c>
      <c r="AX269" s="53" t="n">
        <f aca="false">ModeloDatosModificados!AX261-ModeloDatosMinisterio!AX261</f>
        <v>0</v>
      </c>
    </row>
    <row r="270" customFormat="false" ht="13.8" hidden="false" customHeight="false" outlineLevel="0" collapsed="false">
      <c r="A270" s="60" t="s">
        <v>32</v>
      </c>
      <c r="B270" s="53" t="n">
        <f aca="false">ModeloDatosModificados!B262-ModeloDatosMinisterio!B262</f>
        <v>0</v>
      </c>
      <c r="C270" s="53" t="n">
        <f aca="false">ModeloDatosModificados!C262-ModeloDatosMinisterio!C262</f>
        <v>0</v>
      </c>
      <c r="D270" s="53" t="n">
        <f aca="false">ModeloDatosModificados!D262-ModeloDatosMinisterio!D262</f>
        <v>0</v>
      </c>
      <c r="E270" s="53" t="n">
        <f aca="false">ModeloDatosModificados!E262-ModeloDatosMinisterio!E262</f>
        <v>0</v>
      </c>
      <c r="F270" s="53" t="n">
        <f aca="false">ModeloDatosModificados!F262-ModeloDatosMinisterio!F262</f>
        <v>0</v>
      </c>
      <c r="G270" s="53" t="n">
        <f aca="false">ModeloDatosModificados!G262-ModeloDatosMinisterio!G262</f>
        <v>0</v>
      </c>
      <c r="H270" s="53" t="n">
        <f aca="false">ModeloDatosModificados!H262-ModeloDatosMinisterio!H262</f>
        <v>0</v>
      </c>
      <c r="I270" s="54" t="n">
        <f aca="false">ModeloDatosModificados!I262-ModeloDatosMinisterio!I262</f>
        <v>0</v>
      </c>
      <c r="J270" s="53" t="n">
        <f aca="false">ModeloDatosModificados!J262-ModeloDatosMinisterio!J262</f>
        <v>0</v>
      </c>
      <c r="K270" s="54" t="n">
        <f aca="false">ModeloDatosModificados!K262-ModeloDatosMinisterio!K262</f>
        <v>0</v>
      </c>
      <c r="L270" s="53" t="n">
        <f aca="false">ModeloDatosModificados!L262-ModeloDatosMinisterio!L262</f>
        <v>0</v>
      </c>
      <c r="M270" s="54" t="n">
        <f aca="false">ModeloDatosModificados!M262-ModeloDatosMinisterio!M262</f>
        <v>0</v>
      </c>
      <c r="N270" s="53" t="n">
        <f aca="false">ModeloDatosModificados!N262-ModeloDatosMinisterio!N262</f>
        <v>0</v>
      </c>
      <c r="O270" s="53" t="n">
        <f aca="false">ModeloDatosModificados!O262-ModeloDatosMinisterio!O262</f>
        <v>0</v>
      </c>
      <c r="P270" s="53" t="n">
        <f aca="false">ModeloDatosModificados!P262-ModeloDatosMinisterio!P262</f>
        <v>0</v>
      </c>
      <c r="Q270" s="53" t="n">
        <f aca="false">ModeloDatosModificados!Q262-ModeloDatosMinisterio!Q262</f>
        <v>0</v>
      </c>
      <c r="S270" s="53" t="n">
        <f aca="false">ModeloDatosModificados!S262-ModeloDatosMinisterio!S262</f>
        <v>0</v>
      </c>
      <c r="T270" s="53" t="n">
        <f aca="false">ModeloDatosModificados!T262-ModeloDatosMinisterio!T262</f>
        <v>0</v>
      </c>
      <c r="U270" s="53" t="n">
        <f aca="false">ModeloDatosModificados!U262-ModeloDatosMinisterio!U262</f>
        <v>0</v>
      </c>
      <c r="V270" s="53" t="n">
        <f aca="false">ModeloDatosModificados!V262-ModeloDatosMinisterio!V262</f>
        <v>0</v>
      </c>
      <c r="W270" s="53" t="n">
        <f aca="false">ModeloDatosModificados!W262-ModeloDatosMinisterio!W262</f>
        <v>0</v>
      </c>
      <c r="X270" s="53" t="n">
        <f aca="false">ModeloDatosModificados!X262-ModeloDatosMinisterio!X262</f>
        <v>0</v>
      </c>
      <c r="Y270" s="53" t="n">
        <f aca="false">ModeloDatosModificados!Y262-ModeloDatosMinisterio!Y262</f>
        <v>0</v>
      </c>
      <c r="Z270" s="53" t="n">
        <f aca="false">ModeloDatosModificados!Z262-ModeloDatosMinisterio!Z262</f>
        <v>0</v>
      </c>
      <c r="AC270" s="61" t="n">
        <f aca="false">ModeloDatosModificados!AC262-ModeloDatosMinisterio!AC262</f>
        <v>0</v>
      </c>
      <c r="AD270" s="62" t="n">
        <f aca="false">ModeloDatosModificados!AD262-ModeloDatosMinisterio!AD262</f>
        <v>0</v>
      </c>
      <c r="AE270" s="63" t="n">
        <f aca="false">ModeloDatosModificados!AE262-ModeloDatosMinisterio!AE262</f>
        <v>0</v>
      </c>
      <c r="AF270" s="62" t="n">
        <f aca="false">ModeloDatosModificados!AF262-ModeloDatosMinisterio!AF262</f>
        <v>0</v>
      </c>
      <c r="AG270" s="62" t="n">
        <f aca="false">ModeloDatosModificados!AG262-ModeloDatosMinisterio!AG262</f>
        <v>0</v>
      </c>
      <c r="AH270" s="62" t="n">
        <f aca="false">ModeloDatosModificados!AH262-ModeloDatosMinisterio!AH262</f>
        <v>0</v>
      </c>
      <c r="AI270" s="62" t="n">
        <f aca="false">ModeloDatosModificados!AI262-ModeloDatosMinisterio!AI262</f>
        <v>0</v>
      </c>
      <c r="AJ270" s="62" t="n">
        <f aca="false">ModeloDatosModificados!AJ262-ModeloDatosMinisterio!AJ262</f>
        <v>0</v>
      </c>
      <c r="AK270" s="62" t="n">
        <f aca="false">ModeloDatosModificados!AK262-ModeloDatosMinisterio!AK262</f>
        <v>0</v>
      </c>
      <c r="AL270" s="62" t="n">
        <f aca="false">ModeloDatosModificados!AL262-ModeloDatosMinisterio!AL262</f>
        <v>0</v>
      </c>
      <c r="AM270" s="62" t="n">
        <f aca="false">ModeloDatosModificados!AM262-ModeloDatosMinisterio!AM262</f>
        <v>0</v>
      </c>
      <c r="AO270" s="54" t="n">
        <f aca="false">ModeloDatosModificados!AO262-ModeloDatosMinisterio!AO262</f>
        <v>0</v>
      </c>
      <c r="AP270" s="53" t="n">
        <f aca="false">ModeloDatosModificados!AP262-ModeloDatosMinisterio!AP262</f>
        <v>0</v>
      </c>
      <c r="AQ270" s="54" t="n">
        <f aca="false">ModeloDatosModificados!AQ262-ModeloDatosMinisterio!AQ262</f>
        <v>0</v>
      </c>
      <c r="AR270" s="53" t="n">
        <f aca="false">ModeloDatosModificados!AR262-ModeloDatosMinisterio!AR262</f>
        <v>0</v>
      </c>
      <c r="AS270" s="54" t="n">
        <f aca="false">ModeloDatosModificados!AS262-ModeloDatosMinisterio!AS262</f>
        <v>0</v>
      </c>
      <c r="AT270" s="53" t="n">
        <f aca="false">ModeloDatosModificados!AT262-ModeloDatosMinisterio!AT262</f>
        <v>0</v>
      </c>
      <c r="AU270" s="54" t="n">
        <f aca="false">ModeloDatosModificados!AU262-ModeloDatosMinisterio!AU262</f>
        <v>0</v>
      </c>
      <c r="AV270" s="53" t="n">
        <f aca="false">ModeloDatosModificados!AV262-ModeloDatosMinisterio!AV262</f>
        <v>0</v>
      </c>
      <c r="AW270" s="54" t="n">
        <f aca="false">ModeloDatosModificados!AW262-ModeloDatosMinisterio!AW262</f>
        <v>0</v>
      </c>
      <c r="AX270" s="53" t="n">
        <f aca="false">ModeloDatosModificados!AX262-ModeloDatosMinisterio!AX262</f>
        <v>0</v>
      </c>
    </row>
    <row r="271" customFormat="false" ht="13.8" hidden="false" customHeight="false" outlineLevel="0" collapsed="false">
      <c r="A271" s="60" t="s">
        <v>33</v>
      </c>
      <c r="B271" s="53" t="n">
        <f aca="false">ModeloDatosModificados!B263-ModeloDatosMinisterio!B263</f>
        <v>0</v>
      </c>
      <c r="C271" s="53" t="n">
        <f aca="false">ModeloDatosModificados!C263-ModeloDatosMinisterio!C263</f>
        <v>0</v>
      </c>
      <c r="D271" s="53" t="n">
        <f aca="false">ModeloDatosModificados!D263-ModeloDatosMinisterio!D263</f>
        <v>0</v>
      </c>
      <c r="E271" s="53" t="n">
        <f aca="false">ModeloDatosModificados!E263-ModeloDatosMinisterio!E263</f>
        <v>0</v>
      </c>
      <c r="F271" s="53" t="n">
        <f aca="false">ModeloDatosModificados!F263-ModeloDatosMinisterio!F263</f>
        <v>0</v>
      </c>
      <c r="G271" s="53" t="n">
        <f aca="false">ModeloDatosModificados!G263-ModeloDatosMinisterio!G263</f>
        <v>0</v>
      </c>
      <c r="H271" s="53" t="n">
        <f aca="false">ModeloDatosModificados!H263-ModeloDatosMinisterio!H263</f>
        <v>0</v>
      </c>
      <c r="I271" s="54" t="n">
        <f aca="false">ModeloDatosModificados!I263-ModeloDatosMinisterio!I263</f>
        <v>0</v>
      </c>
      <c r="J271" s="53" t="n">
        <f aca="false">ModeloDatosModificados!J263-ModeloDatosMinisterio!J263</f>
        <v>0</v>
      </c>
      <c r="K271" s="54" t="n">
        <f aca="false">ModeloDatosModificados!K263-ModeloDatosMinisterio!K263</f>
        <v>0</v>
      </c>
      <c r="L271" s="53" t="n">
        <f aca="false">ModeloDatosModificados!L263-ModeloDatosMinisterio!L263</f>
        <v>0</v>
      </c>
      <c r="M271" s="54" t="n">
        <f aca="false">ModeloDatosModificados!M263-ModeloDatosMinisterio!M263</f>
        <v>0</v>
      </c>
      <c r="N271" s="53" t="n">
        <f aca="false">ModeloDatosModificados!N263-ModeloDatosMinisterio!N263</f>
        <v>0</v>
      </c>
      <c r="O271" s="53" t="n">
        <f aca="false">ModeloDatosModificados!O263-ModeloDatosMinisterio!O263</f>
        <v>0</v>
      </c>
      <c r="P271" s="53" t="n">
        <f aca="false">ModeloDatosModificados!P263-ModeloDatosMinisterio!P263</f>
        <v>0</v>
      </c>
      <c r="Q271" s="53" t="n">
        <f aca="false">ModeloDatosModificados!Q263-ModeloDatosMinisterio!Q263</f>
        <v>0</v>
      </c>
      <c r="S271" s="53" t="n">
        <f aca="false">ModeloDatosModificados!S263-ModeloDatosMinisterio!S263</f>
        <v>0</v>
      </c>
      <c r="T271" s="53" t="n">
        <f aca="false">ModeloDatosModificados!T263-ModeloDatosMinisterio!T263</f>
        <v>0</v>
      </c>
      <c r="U271" s="53" t="n">
        <f aca="false">ModeloDatosModificados!U263-ModeloDatosMinisterio!U263</f>
        <v>0</v>
      </c>
      <c r="V271" s="53" t="n">
        <f aca="false">ModeloDatosModificados!V263-ModeloDatosMinisterio!V263</f>
        <v>0</v>
      </c>
      <c r="W271" s="53" t="n">
        <f aca="false">ModeloDatosModificados!W263-ModeloDatosMinisterio!W263</f>
        <v>0</v>
      </c>
      <c r="X271" s="53" t="n">
        <f aca="false">ModeloDatosModificados!X263-ModeloDatosMinisterio!X263</f>
        <v>0</v>
      </c>
      <c r="Y271" s="53" t="n">
        <f aca="false">ModeloDatosModificados!Y263-ModeloDatosMinisterio!Y263</f>
        <v>0</v>
      </c>
      <c r="Z271" s="53" t="n">
        <f aca="false">ModeloDatosModificados!Z263-ModeloDatosMinisterio!Z263</f>
        <v>0</v>
      </c>
      <c r="AC271" s="61" t="n">
        <f aca="false">ModeloDatosModificados!AC263-ModeloDatosMinisterio!AC263</f>
        <v>0</v>
      </c>
      <c r="AD271" s="62" t="n">
        <f aca="false">ModeloDatosModificados!AD263-ModeloDatosMinisterio!AD263</f>
        <v>0</v>
      </c>
      <c r="AE271" s="63" t="n">
        <f aca="false">ModeloDatosModificados!AE263-ModeloDatosMinisterio!AE263</f>
        <v>0</v>
      </c>
      <c r="AF271" s="62" t="n">
        <f aca="false">ModeloDatosModificados!AF263-ModeloDatosMinisterio!AF263</f>
        <v>0</v>
      </c>
      <c r="AG271" s="62" t="n">
        <f aca="false">ModeloDatosModificados!AG263-ModeloDatosMinisterio!AG263</f>
        <v>0</v>
      </c>
      <c r="AH271" s="62" t="n">
        <f aca="false">ModeloDatosModificados!AH263-ModeloDatosMinisterio!AH263</f>
        <v>0</v>
      </c>
      <c r="AI271" s="62" t="n">
        <f aca="false">ModeloDatosModificados!AI263-ModeloDatosMinisterio!AI263</f>
        <v>0</v>
      </c>
      <c r="AJ271" s="62" t="n">
        <f aca="false">ModeloDatosModificados!AJ263-ModeloDatosMinisterio!AJ263</f>
        <v>0</v>
      </c>
      <c r="AK271" s="62" t="n">
        <f aca="false">ModeloDatosModificados!AK263-ModeloDatosMinisterio!AK263</f>
        <v>0</v>
      </c>
      <c r="AL271" s="62" t="n">
        <f aca="false">ModeloDatosModificados!AL263-ModeloDatosMinisterio!AL263</f>
        <v>0</v>
      </c>
      <c r="AM271" s="62" t="n">
        <f aca="false">ModeloDatosModificados!AM263-ModeloDatosMinisterio!AM263</f>
        <v>0</v>
      </c>
      <c r="AO271" s="54" t="n">
        <f aca="false">ModeloDatosModificados!AO263-ModeloDatosMinisterio!AO263</f>
        <v>0</v>
      </c>
      <c r="AP271" s="53" t="n">
        <f aca="false">ModeloDatosModificados!AP263-ModeloDatosMinisterio!AP263</f>
        <v>0</v>
      </c>
      <c r="AQ271" s="54" t="n">
        <f aca="false">ModeloDatosModificados!AQ263-ModeloDatosMinisterio!AQ263</f>
        <v>0</v>
      </c>
      <c r="AR271" s="53" t="n">
        <f aca="false">ModeloDatosModificados!AR263-ModeloDatosMinisterio!AR263</f>
        <v>0</v>
      </c>
      <c r="AS271" s="54" t="n">
        <f aca="false">ModeloDatosModificados!AS263-ModeloDatosMinisterio!AS263</f>
        <v>0</v>
      </c>
      <c r="AT271" s="53" t="n">
        <f aca="false">ModeloDatosModificados!AT263-ModeloDatosMinisterio!AT263</f>
        <v>0</v>
      </c>
      <c r="AU271" s="54" t="n">
        <f aca="false">ModeloDatosModificados!AU263-ModeloDatosMinisterio!AU263</f>
        <v>0</v>
      </c>
      <c r="AV271" s="53" t="n">
        <f aca="false">ModeloDatosModificados!AV263-ModeloDatosMinisterio!AV263</f>
        <v>0</v>
      </c>
      <c r="AW271" s="54" t="n">
        <f aca="false">ModeloDatosModificados!AW263-ModeloDatosMinisterio!AW263</f>
        <v>0</v>
      </c>
      <c r="AX271" s="53" t="n">
        <f aca="false">ModeloDatosModificados!AX263-ModeloDatosMinisterio!AX263</f>
        <v>0</v>
      </c>
    </row>
    <row r="272" customFormat="false" ht="13.8" hidden="false" customHeight="false" outlineLevel="0" collapsed="false">
      <c r="A272" s="60" t="s">
        <v>34</v>
      </c>
      <c r="B272" s="53" t="n">
        <f aca="false">ModeloDatosModificados!B264-ModeloDatosMinisterio!B264</f>
        <v>0</v>
      </c>
      <c r="C272" s="53" t="n">
        <f aca="false">ModeloDatosModificados!C264-ModeloDatosMinisterio!C264</f>
        <v>0</v>
      </c>
      <c r="D272" s="53" t="n">
        <f aca="false">ModeloDatosModificados!D264-ModeloDatosMinisterio!D264</f>
        <v>0</v>
      </c>
      <c r="E272" s="53" t="n">
        <f aca="false">ModeloDatosModificados!E264-ModeloDatosMinisterio!E264</f>
        <v>0</v>
      </c>
      <c r="F272" s="53" t="n">
        <f aca="false">ModeloDatosModificados!F264-ModeloDatosMinisterio!F264</f>
        <v>0</v>
      </c>
      <c r="G272" s="53" t="n">
        <f aca="false">ModeloDatosModificados!G264-ModeloDatosMinisterio!G264</f>
        <v>0</v>
      </c>
      <c r="H272" s="53" t="n">
        <f aca="false">ModeloDatosModificados!H264-ModeloDatosMinisterio!H264</f>
        <v>0</v>
      </c>
      <c r="I272" s="54" t="n">
        <f aca="false">ModeloDatosModificados!I264-ModeloDatosMinisterio!I264</f>
        <v>0</v>
      </c>
      <c r="J272" s="53" t="n">
        <f aca="false">ModeloDatosModificados!J264-ModeloDatosMinisterio!J264</f>
        <v>0</v>
      </c>
      <c r="K272" s="54" t="n">
        <f aca="false">ModeloDatosModificados!K264-ModeloDatosMinisterio!K264</f>
        <v>0</v>
      </c>
      <c r="L272" s="53" t="n">
        <f aca="false">ModeloDatosModificados!L264-ModeloDatosMinisterio!L264</f>
        <v>0</v>
      </c>
      <c r="M272" s="54" t="n">
        <f aca="false">ModeloDatosModificados!M264-ModeloDatosMinisterio!M264</f>
        <v>0</v>
      </c>
      <c r="N272" s="53" t="n">
        <f aca="false">ModeloDatosModificados!N264-ModeloDatosMinisterio!N264</f>
        <v>0</v>
      </c>
      <c r="O272" s="53" t="n">
        <f aca="false">ModeloDatosModificados!O264-ModeloDatosMinisterio!O264</f>
        <v>0</v>
      </c>
      <c r="P272" s="53" t="n">
        <f aca="false">ModeloDatosModificados!P264-ModeloDatosMinisterio!P264</f>
        <v>0</v>
      </c>
      <c r="Q272" s="53" t="n">
        <f aca="false">ModeloDatosModificados!Q264-ModeloDatosMinisterio!Q264</f>
        <v>0</v>
      </c>
      <c r="S272" s="53" t="n">
        <f aca="false">ModeloDatosModificados!S264-ModeloDatosMinisterio!S264</f>
        <v>0</v>
      </c>
      <c r="T272" s="53" t="n">
        <f aca="false">ModeloDatosModificados!T264-ModeloDatosMinisterio!T264</f>
        <v>0</v>
      </c>
      <c r="U272" s="53" t="n">
        <f aca="false">ModeloDatosModificados!U264-ModeloDatosMinisterio!U264</f>
        <v>0</v>
      </c>
      <c r="V272" s="53" t="n">
        <f aca="false">ModeloDatosModificados!V264-ModeloDatosMinisterio!V264</f>
        <v>0</v>
      </c>
      <c r="W272" s="53" t="n">
        <f aca="false">ModeloDatosModificados!W264-ModeloDatosMinisterio!W264</f>
        <v>0</v>
      </c>
      <c r="X272" s="53" t="n">
        <f aca="false">ModeloDatosModificados!X264-ModeloDatosMinisterio!X264</f>
        <v>0</v>
      </c>
      <c r="Y272" s="53" t="n">
        <f aca="false">ModeloDatosModificados!Y264-ModeloDatosMinisterio!Y264</f>
        <v>0</v>
      </c>
      <c r="Z272" s="53" t="n">
        <f aca="false">ModeloDatosModificados!Z264-ModeloDatosMinisterio!Z264</f>
        <v>0</v>
      </c>
      <c r="AC272" s="61" t="n">
        <f aca="false">ModeloDatosModificados!AC264-ModeloDatosMinisterio!AC264</f>
        <v>0</v>
      </c>
      <c r="AD272" s="62" t="n">
        <f aca="false">ModeloDatosModificados!AD264-ModeloDatosMinisterio!AD264</f>
        <v>0</v>
      </c>
      <c r="AE272" s="63" t="n">
        <f aca="false">ModeloDatosModificados!AE264-ModeloDatosMinisterio!AE264</f>
        <v>0</v>
      </c>
      <c r="AF272" s="62" t="n">
        <f aca="false">ModeloDatosModificados!AF264-ModeloDatosMinisterio!AF264</f>
        <v>0</v>
      </c>
      <c r="AG272" s="62" t="n">
        <f aca="false">ModeloDatosModificados!AG264-ModeloDatosMinisterio!AG264</f>
        <v>0</v>
      </c>
      <c r="AH272" s="62" t="n">
        <f aca="false">ModeloDatosModificados!AH264-ModeloDatosMinisterio!AH264</f>
        <v>0</v>
      </c>
      <c r="AI272" s="62" t="n">
        <f aca="false">ModeloDatosModificados!AI264-ModeloDatosMinisterio!AI264</f>
        <v>0</v>
      </c>
      <c r="AJ272" s="62" t="n">
        <f aca="false">ModeloDatosModificados!AJ264-ModeloDatosMinisterio!AJ264</f>
        <v>0</v>
      </c>
      <c r="AK272" s="62" t="n">
        <f aca="false">ModeloDatosModificados!AK264-ModeloDatosMinisterio!AK264</f>
        <v>0</v>
      </c>
      <c r="AL272" s="62" t="n">
        <f aca="false">ModeloDatosModificados!AL264-ModeloDatosMinisterio!AL264</f>
        <v>0</v>
      </c>
      <c r="AM272" s="62" t="n">
        <f aca="false">ModeloDatosModificados!AM264-ModeloDatosMinisterio!AM264</f>
        <v>0</v>
      </c>
      <c r="AO272" s="54" t="n">
        <f aca="false">ModeloDatosModificados!AO264-ModeloDatosMinisterio!AO264</f>
        <v>0</v>
      </c>
      <c r="AP272" s="53" t="n">
        <f aca="false">ModeloDatosModificados!AP264-ModeloDatosMinisterio!AP264</f>
        <v>0</v>
      </c>
      <c r="AQ272" s="54" t="n">
        <f aca="false">ModeloDatosModificados!AQ264-ModeloDatosMinisterio!AQ264</f>
        <v>0</v>
      </c>
      <c r="AR272" s="53" t="n">
        <f aca="false">ModeloDatosModificados!AR264-ModeloDatosMinisterio!AR264</f>
        <v>0</v>
      </c>
      <c r="AS272" s="54" t="n">
        <f aca="false">ModeloDatosModificados!AS264-ModeloDatosMinisterio!AS264</f>
        <v>0</v>
      </c>
      <c r="AT272" s="53" t="n">
        <f aca="false">ModeloDatosModificados!AT264-ModeloDatosMinisterio!AT264</f>
        <v>0</v>
      </c>
      <c r="AU272" s="54" t="n">
        <f aca="false">ModeloDatosModificados!AU264-ModeloDatosMinisterio!AU264</f>
        <v>0</v>
      </c>
      <c r="AV272" s="53" t="n">
        <f aca="false">ModeloDatosModificados!AV264-ModeloDatosMinisterio!AV264</f>
        <v>0</v>
      </c>
      <c r="AW272" s="54" t="n">
        <f aca="false">ModeloDatosModificados!AW264-ModeloDatosMinisterio!AW264</f>
        <v>0</v>
      </c>
      <c r="AX272" s="53" t="n">
        <f aca="false">ModeloDatosModificados!AX264-ModeloDatosMinisterio!AX264</f>
        <v>0</v>
      </c>
    </row>
    <row r="273" customFormat="false" ht="13.8" hidden="false" customHeight="false" outlineLevel="0" collapsed="false">
      <c r="A273" s="60" t="s">
        <v>35</v>
      </c>
      <c r="B273" s="53" t="n">
        <f aca="false">ModeloDatosModificados!B265-ModeloDatosMinisterio!B265</f>
        <v>0</v>
      </c>
      <c r="C273" s="53" t="n">
        <f aca="false">ModeloDatosModificados!C265-ModeloDatosMinisterio!C265</f>
        <v>0</v>
      </c>
      <c r="D273" s="53" t="n">
        <f aca="false">ModeloDatosModificados!D265-ModeloDatosMinisterio!D265</f>
        <v>0</v>
      </c>
      <c r="E273" s="53" t="n">
        <f aca="false">ModeloDatosModificados!E265-ModeloDatosMinisterio!E265</f>
        <v>0</v>
      </c>
      <c r="F273" s="53" t="n">
        <f aca="false">ModeloDatosModificados!F265-ModeloDatosMinisterio!F265</f>
        <v>0</v>
      </c>
      <c r="G273" s="53" t="n">
        <f aca="false">ModeloDatosModificados!G265-ModeloDatosMinisterio!G265</f>
        <v>0</v>
      </c>
      <c r="H273" s="53" t="n">
        <f aca="false">ModeloDatosModificados!H265-ModeloDatosMinisterio!H265</f>
        <v>0</v>
      </c>
      <c r="I273" s="54" t="n">
        <f aca="false">ModeloDatosModificados!I265-ModeloDatosMinisterio!I265</f>
        <v>0</v>
      </c>
      <c r="J273" s="53" t="n">
        <f aca="false">ModeloDatosModificados!J265-ModeloDatosMinisterio!J265</f>
        <v>0</v>
      </c>
      <c r="K273" s="54" t="n">
        <f aca="false">ModeloDatosModificados!K265-ModeloDatosMinisterio!K265</f>
        <v>0</v>
      </c>
      <c r="L273" s="53" t="n">
        <f aca="false">ModeloDatosModificados!L265-ModeloDatosMinisterio!L265</f>
        <v>0</v>
      </c>
      <c r="M273" s="54" t="n">
        <f aca="false">ModeloDatosModificados!M265-ModeloDatosMinisterio!M265</f>
        <v>0</v>
      </c>
      <c r="N273" s="53" t="n">
        <f aca="false">ModeloDatosModificados!N265-ModeloDatosMinisterio!N265</f>
        <v>0</v>
      </c>
      <c r="O273" s="53" t="n">
        <f aca="false">ModeloDatosModificados!O265-ModeloDatosMinisterio!O265</f>
        <v>0</v>
      </c>
      <c r="P273" s="53" t="n">
        <f aca="false">ModeloDatosModificados!P265-ModeloDatosMinisterio!P265</f>
        <v>0</v>
      </c>
      <c r="Q273" s="53" t="n">
        <f aca="false">ModeloDatosModificados!Q265-ModeloDatosMinisterio!Q265</f>
        <v>0</v>
      </c>
      <c r="S273" s="53" t="n">
        <f aca="false">ModeloDatosModificados!S265-ModeloDatosMinisterio!S265</f>
        <v>0</v>
      </c>
      <c r="T273" s="53" t="n">
        <f aca="false">ModeloDatosModificados!T265-ModeloDatosMinisterio!T265</f>
        <v>0</v>
      </c>
      <c r="U273" s="53" t="n">
        <f aca="false">ModeloDatosModificados!U265-ModeloDatosMinisterio!U265</f>
        <v>0</v>
      </c>
      <c r="V273" s="53" t="n">
        <f aca="false">ModeloDatosModificados!V265-ModeloDatosMinisterio!V265</f>
        <v>0</v>
      </c>
      <c r="W273" s="53" t="n">
        <f aca="false">ModeloDatosModificados!W265-ModeloDatosMinisterio!W265</f>
        <v>0</v>
      </c>
      <c r="X273" s="53" t="n">
        <f aca="false">ModeloDatosModificados!X265-ModeloDatosMinisterio!X265</f>
        <v>0</v>
      </c>
      <c r="Y273" s="53" t="n">
        <f aca="false">ModeloDatosModificados!Y265-ModeloDatosMinisterio!Y265</f>
        <v>0</v>
      </c>
      <c r="Z273" s="53" t="n">
        <f aca="false">ModeloDatosModificados!Z265-ModeloDatosMinisterio!Z265</f>
        <v>0</v>
      </c>
      <c r="AC273" s="61" t="n">
        <f aca="false">ModeloDatosModificados!AC265-ModeloDatosMinisterio!AC265</f>
        <v>0</v>
      </c>
      <c r="AD273" s="62" t="n">
        <f aca="false">ModeloDatosModificados!AD265-ModeloDatosMinisterio!AD265</f>
        <v>0</v>
      </c>
      <c r="AE273" s="63" t="n">
        <f aca="false">ModeloDatosModificados!AE265-ModeloDatosMinisterio!AE265</f>
        <v>0</v>
      </c>
      <c r="AF273" s="62" t="n">
        <f aca="false">ModeloDatosModificados!AF265-ModeloDatosMinisterio!AF265</f>
        <v>0</v>
      </c>
      <c r="AG273" s="62" t="n">
        <f aca="false">ModeloDatosModificados!AG265-ModeloDatosMinisterio!AG265</f>
        <v>0</v>
      </c>
      <c r="AH273" s="62" t="n">
        <f aca="false">ModeloDatosModificados!AH265-ModeloDatosMinisterio!AH265</f>
        <v>0</v>
      </c>
      <c r="AI273" s="62" t="n">
        <f aca="false">ModeloDatosModificados!AI265-ModeloDatosMinisterio!AI265</f>
        <v>0</v>
      </c>
      <c r="AJ273" s="62" t="n">
        <f aca="false">ModeloDatosModificados!AJ265-ModeloDatosMinisterio!AJ265</f>
        <v>0</v>
      </c>
      <c r="AK273" s="62" t="n">
        <f aca="false">ModeloDatosModificados!AK265-ModeloDatosMinisterio!AK265</f>
        <v>0</v>
      </c>
      <c r="AL273" s="62" t="n">
        <f aca="false">ModeloDatosModificados!AL265-ModeloDatosMinisterio!AL265</f>
        <v>0</v>
      </c>
      <c r="AM273" s="62" t="n">
        <f aca="false">ModeloDatosModificados!AM265-ModeloDatosMinisterio!AM265</f>
        <v>0</v>
      </c>
      <c r="AO273" s="54" t="n">
        <f aca="false">ModeloDatosModificados!AO265-ModeloDatosMinisterio!AO265</f>
        <v>0</v>
      </c>
      <c r="AP273" s="53" t="n">
        <f aca="false">ModeloDatosModificados!AP265-ModeloDatosMinisterio!AP265</f>
        <v>0</v>
      </c>
      <c r="AQ273" s="54" t="n">
        <f aca="false">ModeloDatosModificados!AQ265-ModeloDatosMinisterio!AQ265</f>
        <v>0</v>
      </c>
      <c r="AR273" s="53" t="n">
        <f aca="false">ModeloDatosModificados!AR265-ModeloDatosMinisterio!AR265</f>
        <v>0</v>
      </c>
      <c r="AS273" s="54" t="n">
        <f aca="false">ModeloDatosModificados!AS265-ModeloDatosMinisterio!AS265</f>
        <v>0</v>
      </c>
      <c r="AT273" s="53" t="n">
        <f aca="false">ModeloDatosModificados!AT265-ModeloDatosMinisterio!AT265</f>
        <v>0</v>
      </c>
      <c r="AU273" s="54" t="n">
        <f aca="false">ModeloDatosModificados!AU265-ModeloDatosMinisterio!AU265</f>
        <v>0</v>
      </c>
      <c r="AV273" s="53" t="n">
        <f aca="false">ModeloDatosModificados!AV265-ModeloDatosMinisterio!AV265</f>
        <v>0</v>
      </c>
      <c r="AW273" s="54" t="n">
        <f aca="false">ModeloDatosModificados!AW265-ModeloDatosMinisterio!AW265</f>
        <v>0</v>
      </c>
      <c r="AX273" s="53" t="n">
        <f aca="false">ModeloDatosModificados!AX265-ModeloDatosMinisterio!AX265</f>
        <v>0</v>
      </c>
    </row>
    <row r="274" customFormat="false" ht="13.8" hidden="false" customHeight="false" outlineLevel="0" collapsed="false">
      <c r="A274" s="60" t="s">
        <v>36</v>
      </c>
      <c r="B274" s="53" t="n">
        <f aca="false">ModeloDatosModificados!B266-ModeloDatosMinisterio!B266</f>
        <v>0</v>
      </c>
      <c r="C274" s="53" t="n">
        <f aca="false">ModeloDatosModificados!C266-ModeloDatosMinisterio!C266</f>
        <v>0</v>
      </c>
      <c r="D274" s="53" t="n">
        <f aca="false">ModeloDatosModificados!D266-ModeloDatosMinisterio!D266</f>
        <v>0</v>
      </c>
      <c r="E274" s="53" t="n">
        <f aca="false">ModeloDatosModificados!E266-ModeloDatosMinisterio!E266</f>
        <v>0</v>
      </c>
      <c r="F274" s="53" t="n">
        <f aca="false">ModeloDatosModificados!F266-ModeloDatosMinisterio!F266</f>
        <v>0</v>
      </c>
      <c r="G274" s="53" t="n">
        <f aca="false">ModeloDatosModificados!G266-ModeloDatosMinisterio!G266</f>
        <v>0</v>
      </c>
      <c r="H274" s="53" t="n">
        <f aca="false">ModeloDatosModificados!H266-ModeloDatosMinisterio!H266</f>
        <v>0</v>
      </c>
      <c r="I274" s="54" t="n">
        <f aca="false">ModeloDatosModificados!I266-ModeloDatosMinisterio!I266</f>
        <v>0</v>
      </c>
      <c r="J274" s="53" t="n">
        <f aca="false">ModeloDatosModificados!J266-ModeloDatosMinisterio!J266</f>
        <v>0</v>
      </c>
      <c r="K274" s="54" t="n">
        <f aca="false">ModeloDatosModificados!K266-ModeloDatosMinisterio!K266</f>
        <v>0</v>
      </c>
      <c r="L274" s="53" t="n">
        <f aca="false">ModeloDatosModificados!L266-ModeloDatosMinisterio!L266</f>
        <v>0</v>
      </c>
      <c r="M274" s="54" t="n">
        <f aca="false">ModeloDatosModificados!M266-ModeloDatosMinisterio!M266</f>
        <v>0</v>
      </c>
      <c r="N274" s="53" t="n">
        <f aca="false">ModeloDatosModificados!N266-ModeloDatosMinisterio!N266</f>
        <v>0</v>
      </c>
      <c r="O274" s="53" t="n">
        <f aca="false">ModeloDatosModificados!O266-ModeloDatosMinisterio!O266</f>
        <v>0</v>
      </c>
      <c r="P274" s="53" t="n">
        <f aca="false">ModeloDatosModificados!P266-ModeloDatosMinisterio!P266</f>
        <v>0</v>
      </c>
      <c r="Q274" s="53" t="n">
        <f aca="false">ModeloDatosModificados!Q266-ModeloDatosMinisterio!Q266</f>
        <v>0</v>
      </c>
      <c r="S274" s="53" t="n">
        <f aca="false">ModeloDatosModificados!S266-ModeloDatosMinisterio!S266</f>
        <v>0</v>
      </c>
      <c r="T274" s="53" t="n">
        <f aca="false">ModeloDatosModificados!T266-ModeloDatosMinisterio!T266</f>
        <v>0</v>
      </c>
      <c r="U274" s="53" t="n">
        <f aca="false">ModeloDatosModificados!U266-ModeloDatosMinisterio!U266</f>
        <v>0</v>
      </c>
      <c r="V274" s="53" t="n">
        <f aca="false">ModeloDatosModificados!V266-ModeloDatosMinisterio!V266</f>
        <v>0</v>
      </c>
      <c r="W274" s="53" t="n">
        <f aca="false">ModeloDatosModificados!W266-ModeloDatosMinisterio!W266</f>
        <v>0</v>
      </c>
      <c r="X274" s="53" t="n">
        <f aca="false">ModeloDatosModificados!X266-ModeloDatosMinisterio!X266</f>
        <v>0</v>
      </c>
      <c r="Y274" s="53" t="n">
        <f aca="false">ModeloDatosModificados!Y266-ModeloDatosMinisterio!Y266</f>
        <v>0</v>
      </c>
      <c r="Z274" s="53" t="n">
        <f aca="false">ModeloDatosModificados!Z266-ModeloDatosMinisterio!Z266</f>
        <v>0</v>
      </c>
      <c r="AC274" s="61" t="n">
        <f aca="false">ModeloDatosModificados!AC266-ModeloDatosMinisterio!AC266</f>
        <v>0</v>
      </c>
      <c r="AD274" s="62" t="n">
        <f aca="false">ModeloDatosModificados!AD266-ModeloDatosMinisterio!AD266</f>
        <v>0</v>
      </c>
      <c r="AE274" s="63" t="n">
        <f aca="false">ModeloDatosModificados!AE266-ModeloDatosMinisterio!AE266</f>
        <v>0</v>
      </c>
      <c r="AF274" s="62" t="n">
        <f aca="false">ModeloDatosModificados!AF266-ModeloDatosMinisterio!AF266</f>
        <v>0</v>
      </c>
      <c r="AG274" s="62" t="n">
        <f aca="false">ModeloDatosModificados!AG266-ModeloDatosMinisterio!AG266</f>
        <v>0</v>
      </c>
      <c r="AH274" s="62" t="n">
        <f aca="false">ModeloDatosModificados!AH266-ModeloDatosMinisterio!AH266</f>
        <v>0</v>
      </c>
      <c r="AI274" s="62" t="n">
        <f aca="false">ModeloDatosModificados!AI266-ModeloDatosMinisterio!AI266</f>
        <v>0</v>
      </c>
      <c r="AJ274" s="62" t="n">
        <f aca="false">ModeloDatosModificados!AJ266-ModeloDatosMinisterio!AJ266</f>
        <v>0</v>
      </c>
      <c r="AK274" s="62" t="n">
        <f aca="false">ModeloDatosModificados!AK266-ModeloDatosMinisterio!AK266</f>
        <v>0</v>
      </c>
      <c r="AL274" s="62" t="n">
        <f aca="false">ModeloDatosModificados!AL266-ModeloDatosMinisterio!AL266</f>
        <v>0</v>
      </c>
      <c r="AM274" s="62" t="n">
        <f aca="false">ModeloDatosModificados!AM266-ModeloDatosMinisterio!AM266</f>
        <v>0</v>
      </c>
      <c r="AO274" s="54" t="n">
        <f aca="false">ModeloDatosModificados!AO266-ModeloDatosMinisterio!AO266</f>
        <v>0</v>
      </c>
      <c r="AP274" s="53" t="n">
        <f aca="false">ModeloDatosModificados!AP266-ModeloDatosMinisterio!AP266</f>
        <v>0</v>
      </c>
      <c r="AQ274" s="54" t="n">
        <f aca="false">ModeloDatosModificados!AQ266-ModeloDatosMinisterio!AQ266</f>
        <v>0</v>
      </c>
      <c r="AR274" s="53" t="n">
        <f aca="false">ModeloDatosModificados!AR266-ModeloDatosMinisterio!AR266</f>
        <v>0</v>
      </c>
      <c r="AS274" s="54" t="n">
        <f aca="false">ModeloDatosModificados!AS266-ModeloDatosMinisterio!AS266</f>
        <v>0</v>
      </c>
      <c r="AT274" s="53" t="n">
        <f aca="false">ModeloDatosModificados!AT266-ModeloDatosMinisterio!AT266</f>
        <v>0</v>
      </c>
      <c r="AU274" s="54" t="n">
        <f aca="false">ModeloDatosModificados!AU266-ModeloDatosMinisterio!AU266</f>
        <v>0</v>
      </c>
      <c r="AV274" s="53" t="n">
        <f aca="false">ModeloDatosModificados!AV266-ModeloDatosMinisterio!AV266</f>
        <v>0</v>
      </c>
      <c r="AW274" s="54" t="n">
        <f aca="false">ModeloDatosModificados!AW266-ModeloDatosMinisterio!AW266</f>
        <v>0</v>
      </c>
      <c r="AX274" s="53" t="n">
        <f aca="false">ModeloDatosModificados!AX266-ModeloDatosMinisterio!AX266</f>
        <v>0</v>
      </c>
    </row>
    <row r="275" customFormat="false" ht="13.8" hidden="false" customHeight="false" outlineLevel="0" collapsed="false">
      <c r="A275" s="60" t="s">
        <v>37</v>
      </c>
      <c r="B275" s="53" t="n">
        <f aca="false">ModeloDatosModificados!B267-ModeloDatosMinisterio!B267</f>
        <v>0</v>
      </c>
      <c r="C275" s="53" t="n">
        <f aca="false">ModeloDatosModificados!C267-ModeloDatosMinisterio!C267</f>
        <v>0</v>
      </c>
      <c r="D275" s="53" t="n">
        <f aca="false">ModeloDatosModificados!D267-ModeloDatosMinisterio!D267</f>
        <v>0</v>
      </c>
      <c r="E275" s="53" t="n">
        <f aca="false">ModeloDatosModificados!E267-ModeloDatosMinisterio!E267</f>
        <v>0</v>
      </c>
      <c r="F275" s="53" t="n">
        <f aca="false">ModeloDatosModificados!F267-ModeloDatosMinisterio!F267</f>
        <v>0</v>
      </c>
      <c r="G275" s="53" t="n">
        <f aca="false">ModeloDatosModificados!G267-ModeloDatosMinisterio!G267</f>
        <v>0</v>
      </c>
      <c r="H275" s="53" t="n">
        <f aca="false">ModeloDatosModificados!H267-ModeloDatosMinisterio!H267</f>
        <v>0</v>
      </c>
      <c r="I275" s="54" t="n">
        <f aca="false">ModeloDatosModificados!I267-ModeloDatosMinisterio!I267</f>
        <v>0</v>
      </c>
      <c r="J275" s="53" t="n">
        <f aca="false">ModeloDatosModificados!J267-ModeloDatosMinisterio!J267</f>
        <v>0</v>
      </c>
      <c r="K275" s="54" t="n">
        <f aca="false">ModeloDatosModificados!K267-ModeloDatosMinisterio!K267</f>
        <v>0</v>
      </c>
      <c r="L275" s="53" t="n">
        <f aca="false">ModeloDatosModificados!L267-ModeloDatosMinisterio!L267</f>
        <v>0</v>
      </c>
      <c r="M275" s="54" t="n">
        <f aca="false">ModeloDatosModificados!M267-ModeloDatosMinisterio!M267</f>
        <v>0</v>
      </c>
      <c r="N275" s="53" t="n">
        <f aca="false">ModeloDatosModificados!N267-ModeloDatosMinisterio!N267</f>
        <v>0</v>
      </c>
      <c r="O275" s="53" t="n">
        <f aca="false">ModeloDatosModificados!O267-ModeloDatosMinisterio!O267</f>
        <v>0</v>
      </c>
      <c r="P275" s="53" t="n">
        <f aca="false">ModeloDatosModificados!P267-ModeloDatosMinisterio!P267</f>
        <v>0</v>
      </c>
      <c r="Q275" s="53" t="n">
        <f aca="false">ModeloDatosModificados!Q267-ModeloDatosMinisterio!Q267</f>
        <v>0</v>
      </c>
      <c r="S275" s="53" t="n">
        <f aca="false">ModeloDatosModificados!S267-ModeloDatosMinisterio!S267</f>
        <v>0</v>
      </c>
      <c r="T275" s="53" t="n">
        <f aca="false">ModeloDatosModificados!T267-ModeloDatosMinisterio!T267</f>
        <v>0</v>
      </c>
      <c r="U275" s="53" t="n">
        <f aca="false">ModeloDatosModificados!U267-ModeloDatosMinisterio!U267</f>
        <v>0</v>
      </c>
      <c r="V275" s="53" t="n">
        <f aca="false">ModeloDatosModificados!V267-ModeloDatosMinisterio!V267</f>
        <v>0</v>
      </c>
      <c r="W275" s="53" t="n">
        <f aca="false">ModeloDatosModificados!W267-ModeloDatosMinisterio!W267</f>
        <v>0</v>
      </c>
      <c r="X275" s="53" t="n">
        <f aca="false">ModeloDatosModificados!X267-ModeloDatosMinisterio!X267</f>
        <v>0</v>
      </c>
      <c r="Y275" s="53" t="n">
        <f aca="false">ModeloDatosModificados!Y267-ModeloDatosMinisterio!Y267</f>
        <v>0</v>
      </c>
      <c r="Z275" s="53" t="n">
        <f aca="false">ModeloDatosModificados!Z267-ModeloDatosMinisterio!Z267</f>
        <v>0</v>
      </c>
      <c r="AC275" s="61" t="n">
        <f aca="false">ModeloDatosModificados!AC267-ModeloDatosMinisterio!AC267</f>
        <v>0</v>
      </c>
      <c r="AD275" s="62" t="n">
        <f aca="false">ModeloDatosModificados!AD267-ModeloDatosMinisterio!AD267</f>
        <v>0</v>
      </c>
      <c r="AE275" s="63" t="n">
        <f aca="false">ModeloDatosModificados!AE267-ModeloDatosMinisterio!AE267</f>
        <v>0</v>
      </c>
      <c r="AF275" s="62" t="n">
        <f aca="false">ModeloDatosModificados!AF267-ModeloDatosMinisterio!AF267</f>
        <v>0</v>
      </c>
      <c r="AG275" s="62" t="n">
        <f aca="false">ModeloDatosModificados!AG267-ModeloDatosMinisterio!AG267</f>
        <v>0</v>
      </c>
      <c r="AH275" s="62" t="n">
        <f aca="false">ModeloDatosModificados!AH267-ModeloDatosMinisterio!AH267</f>
        <v>0</v>
      </c>
      <c r="AI275" s="62" t="n">
        <f aca="false">ModeloDatosModificados!AI267-ModeloDatosMinisterio!AI267</f>
        <v>0</v>
      </c>
      <c r="AJ275" s="62" t="n">
        <f aca="false">ModeloDatosModificados!AJ267-ModeloDatosMinisterio!AJ267</f>
        <v>0</v>
      </c>
      <c r="AK275" s="62" t="n">
        <f aca="false">ModeloDatosModificados!AK267-ModeloDatosMinisterio!AK267</f>
        <v>0</v>
      </c>
      <c r="AL275" s="62" t="n">
        <f aca="false">ModeloDatosModificados!AL267-ModeloDatosMinisterio!AL267</f>
        <v>0</v>
      </c>
      <c r="AM275" s="62" t="n">
        <f aca="false">ModeloDatosModificados!AM267-ModeloDatosMinisterio!AM267</f>
        <v>0</v>
      </c>
      <c r="AO275" s="54" t="n">
        <f aca="false">ModeloDatosModificados!AO267-ModeloDatosMinisterio!AO267</f>
        <v>0</v>
      </c>
      <c r="AP275" s="53" t="n">
        <f aca="false">ModeloDatosModificados!AP267-ModeloDatosMinisterio!AP267</f>
        <v>0</v>
      </c>
      <c r="AQ275" s="54" t="n">
        <f aca="false">ModeloDatosModificados!AQ267-ModeloDatosMinisterio!AQ267</f>
        <v>0</v>
      </c>
      <c r="AR275" s="53" t="n">
        <f aca="false">ModeloDatosModificados!AR267-ModeloDatosMinisterio!AR267</f>
        <v>0</v>
      </c>
      <c r="AS275" s="54" t="n">
        <f aca="false">ModeloDatosModificados!AS267-ModeloDatosMinisterio!AS267</f>
        <v>0</v>
      </c>
      <c r="AT275" s="53" t="n">
        <f aca="false">ModeloDatosModificados!AT267-ModeloDatosMinisterio!AT267</f>
        <v>0</v>
      </c>
      <c r="AU275" s="54" t="n">
        <f aca="false">ModeloDatosModificados!AU267-ModeloDatosMinisterio!AU267</f>
        <v>0</v>
      </c>
      <c r="AV275" s="53" t="n">
        <f aca="false">ModeloDatosModificados!AV267-ModeloDatosMinisterio!AV267</f>
        <v>0</v>
      </c>
      <c r="AW275" s="54" t="n">
        <f aca="false">ModeloDatosModificados!AW267-ModeloDatosMinisterio!AW267</f>
        <v>0</v>
      </c>
      <c r="AX275" s="53" t="n">
        <f aca="false">ModeloDatosModificados!AX267-ModeloDatosMinisterio!AX267</f>
        <v>0</v>
      </c>
    </row>
    <row r="276" customFormat="false" ht="13.8" hidden="false" customHeight="false" outlineLevel="0" collapsed="false">
      <c r="A276" s="60" t="s">
        <v>38</v>
      </c>
      <c r="B276" s="53" t="n">
        <f aca="false">ModeloDatosModificados!B268-ModeloDatosMinisterio!B268</f>
        <v>0</v>
      </c>
      <c r="C276" s="53" t="n">
        <f aca="false">ModeloDatosModificados!C268-ModeloDatosMinisterio!C268</f>
        <v>0</v>
      </c>
      <c r="D276" s="53" t="n">
        <f aca="false">ModeloDatosModificados!D268-ModeloDatosMinisterio!D268</f>
        <v>0</v>
      </c>
      <c r="E276" s="53" t="n">
        <f aca="false">ModeloDatosModificados!E268-ModeloDatosMinisterio!E268</f>
        <v>0</v>
      </c>
      <c r="F276" s="53" t="n">
        <f aca="false">ModeloDatosModificados!F268-ModeloDatosMinisterio!F268</f>
        <v>0</v>
      </c>
      <c r="G276" s="53" t="n">
        <f aca="false">ModeloDatosModificados!G268-ModeloDatosMinisterio!G268</f>
        <v>0</v>
      </c>
      <c r="H276" s="53" t="n">
        <f aca="false">ModeloDatosModificados!H268-ModeloDatosMinisterio!H268</f>
        <v>0</v>
      </c>
      <c r="I276" s="54" t="n">
        <f aca="false">ModeloDatosModificados!I268-ModeloDatosMinisterio!I268</f>
        <v>0</v>
      </c>
      <c r="J276" s="53" t="n">
        <f aca="false">ModeloDatosModificados!J268-ModeloDatosMinisterio!J268</f>
        <v>0</v>
      </c>
      <c r="K276" s="54" t="n">
        <f aca="false">ModeloDatosModificados!K268-ModeloDatosMinisterio!K268</f>
        <v>0</v>
      </c>
      <c r="L276" s="53" t="n">
        <f aca="false">ModeloDatosModificados!L268-ModeloDatosMinisterio!L268</f>
        <v>0</v>
      </c>
      <c r="M276" s="54" t="n">
        <f aca="false">ModeloDatosModificados!M268-ModeloDatosMinisterio!M268</f>
        <v>0</v>
      </c>
      <c r="N276" s="53" t="n">
        <f aca="false">ModeloDatosModificados!N268-ModeloDatosMinisterio!N268</f>
        <v>0</v>
      </c>
      <c r="O276" s="53" t="n">
        <f aca="false">ModeloDatosModificados!O268-ModeloDatosMinisterio!O268</f>
        <v>0</v>
      </c>
      <c r="P276" s="53" t="n">
        <f aca="false">ModeloDatosModificados!P268-ModeloDatosMinisterio!P268</f>
        <v>0</v>
      </c>
      <c r="Q276" s="53" t="n">
        <f aca="false">ModeloDatosModificados!Q268-ModeloDatosMinisterio!Q268</f>
        <v>0</v>
      </c>
      <c r="S276" s="53" t="n">
        <f aca="false">ModeloDatosModificados!S268-ModeloDatosMinisterio!S268</f>
        <v>0</v>
      </c>
      <c r="T276" s="53" t="n">
        <f aca="false">ModeloDatosModificados!T268-ModeloDatosMinisterio!T268</f>
        <v>0</v>
      </c>
      <c r="U276" s="53" t="n">
        <f aca="false">ModeloDatosModificados!U268-ModeloDatosMinisterio!U268</f>
        <v>0</v>
      </c>
      <c r="V276" s="53" t="n">
        <f aca="false">ModeloDatosModificados!V268-ModeloDatosMinisterio!V268</f>
        <v>0</v>
      </c>
      <c r="W276" s="53" t="n">
        <f aca="false">ModeloDatosModificados!W268-ModeloDatosMinisterio!W268</f>
        <v>0</v>
      </c>
      <c r="X276" s="53" t="n">
        <f aca="false">ModeloDatosModificados!X268-ModeloDatosMinisterio!X268</f>
        <v>0</v>
      </c>
      <c r="Y276" s="53" t="n">
        <f aca="false">ModeloDatosModificados!Y268-ModeloDatosMinisterio!Y268</f>
        <v>0</v>
      </c>
      <c r="Z276" s="53" t="n">
        <f aca="false">ModeloDatosModificados!Z268-ModeloDatosMinisterio!Z268</f>
        <v>0</v>
      </c>
      <c r="AC276" s="61" t="n">
        <f aca="false">ModeloDatosModificados!AC268-ModeloDatosMinisterio!AC268</f>
        <v>0</v>
      </c>
      <c r="AD276" s="62" t="n">
        <f aca="false">ModeloDatosModificados!AD268-ModeloDatosMinisterio!AD268</f>
        <v>0</v>
      </c>
      <c r="AE276" s="63" t="n">
        <f aca="false">ModeloDatosModificados!AE268-ModeloDatosMinisterio!AE268</f>
        <v>0</v>
      </c>
      <c r="AF276" s="62" t="n">
        <f aca="false">ModeloDatosModificados!AF268-ModeloDatosMinisterio!AF268</f>
        <v>0</v>
      </c>
      <c r="AG276" s="62" t="n">
        <f aca="false">ModeloDatosModificados!AG268-ModeloDatosMinisterio!AG268</f>
        <v>0</v>
      </c>
      <c r="AH276" s="62" t="n">
        <f aca="false">ModeloDatosModificados!AH268-ModeloDatosMinisterio!AH268</f>
        <v>0</v>
      </c>
      <c r="AI276" s="62" t="n">
        <f aca="false">ModeloDatosModificados!AI268-ModeloDatosMinisterio!AI268</f>
        <v>0</v>
      </c>
      <c r="AJ276" s="62" t="n">
        <f aca="false">ModeloDatosModificados!AJ268-ModeloDatosMinisterio!AJ268</f>
        <v>0</v>
      </c>
      <c r="AK276" s="62" t="n">
        <f aca="false">ModeloDatosModificados!AK268-ModeloDatosMinisterio!AK268</f>
        <v>0</v>
      </c>
      <c r="AL276" s="62" t="n">
        <f aca="false">ModeloDatosModificados!AL268-ModeloDatosMinisterio!AL268</f>
        <v>0</v>
      </c>
      <c r="AM276" s="62" t="n">
        <f aca="false">ModeloDatosModificados!AM268-ModeloDatosMinisterio!AM268</f>
        <v>0</v>
      </c>
      <c r="AO276" s="54" t="n">
        <f aca="false">ModeloDatosModificados!AO268-ModeloDatosMinisterio!AO268</f>
        <v>0</v>
      </c>
      <c r="AP276" s="53" t="n">
        <f aca="false">ModeloDatosModificados!AP268-ModeloDatosMinisterio!AP268</f>
        <v>0</v>
      </c>
      <c r="AQ276" s="54" t="n">
        <f aca="false">ModeloDatosModificados!AQ268-ModeloDatosMinisterio!AQ268</f>
        <v>0</v>
      </c>
      <c r="AR276" s="53" t="n">
        <f aca="false">ModeloDatosModificados!AR268-ModeloDatosMinisterio!AR268</f>
        <v>0</v>
      </c>
      <c r="AS276" s="54" t="n">
        <f aca="false">ModeloDatosModificados!AS268-ModeloDatosMinisterio!AS268</f>
        <v>0</v>
      </c>
      <c r="AT276" s="53" t="n">
        <f aca="false">ModeloDatosModificados!AT268-ModeloDatosMinisterio!AT268</f>
        <v>0</v>
      </c>
      <c r="AU276" s="54" t="n">
        <f aca="false">ModeloDatosModificados!AU268-ModeloDatosMinisterio!AU268</f>
        <v>0</v>
      </c>
      <c r="AV276" s="53" t="n">
        <f aca="false">ModeloDatosModificados!AV268-ModeloDatosMinisterio!AV268</f>
        <v>0</v>
      </c>
      <c r="AW276" s="54" t="n">
        <f aca="false">ModeloDatosModificados!AW268-ModeloDatosMinisterio!AW268</f>
        <v>0</v>
      </c>
      <c r="AX276" s="53" t="n">
        <f aca="false">ModeloDatosModificados!AX268-ModeloDatosMinisterio!AX268</f>
        <v>0</v>
      </c>
    </row>
    <row r="277" customFormat="false" ht="13.8" hidden="false" customHeight="false" outlineLevel="0" collapsed="false">
      <c r="A277" s="60" t="s">
        <v>39</v>
      </c>
      <c r="B277" s="53" t="n">
        <f aca="false">ModeloDatosModificados!B269-ModeloDatosMinisterio!B269</f>
        <v>0</v>
      </c>
      <c r="C277" s="53" t="n">
        <f aca="false">ModeloDatosModificados!C269-ModeloDatosMinisterio!C269</f>
        <v>0</v>
      </c>
      <c r="D277" s="53" t="n">
        <f aca="false">ModeloDatosModificados!D269-ModeloDatosMinisterio!D269</f>
        <v>0</v>
      </c>
      <c r="E277" s="53" t="n">
        <f aca="false">ModeloDatosModificados!E269-ModeloDatosMinisterio!E269</f>
        <v>0</v>
      </c>
      <c r="F277" s="53" t="n">
        <f aca="false">ModeloDatosModificados!F269-ModeloDatosMinisterio!F269</f>
        <v>0</v>
      </c>
      <c r="G277" s="53" t="n">
        <f aca="false">ModeloDatosModificados!G269-ModeloDatosMinisterio!G269</f>
        <v>0</v>
      </c>
      <c r="H277" s="53" t="n">
        <f aca="false">ModeloDatosModificados!H269-ModeloDatosMinisterio!H269</f>
        <v>0</v>
      </c>
      <c r="I277" s="54" t="n">
        <f aca="false">ModeloDatosModificados!I269-ModeloDatosMinisterio!I269</f>
        <v>0</v>
      </c>
      <c r="J277" s="53" t="n">
        <f aca="false">ModeloDatosModificados!J269-ModeloDatosMinisterio!J269</f>
        <v>0</v>
      </c>
      <c r="K277" s="54" t="n">
        <f aca="false">ModeloDatosModificados!K269-ModeloDatosMinisterio!K269</f>
        <v>0</v>
      </c>
      <c r="L277" s="53" t="n">
        <f aca="false">ModeloDatosModificados!L269-ModeloDatosMinisterio!L269</f>
        <v>0</v>
      </c>
      <c r="M277" s="54" t="n">
        <f aca="false">ModeloDatosModificados!M269-ModeloDatosMinisterio!M269</f>
        <v>0</v>
      </c>
      <c r="N277" s="53" t="n">
        <f aca="false">ModeloDatosModificados!N269-ModeloDatosMinisterio!N269</f>
        <v>0</v>
      </c>
      <c r="O277" s="53" t="n">
        <f aca="false">ModeloDatosModificados!O269-ModeloDatosMinisterio!O269</f>
        <v>0</v>
      </c>
      <c r="P277" s="53" t="n">
        <f aca="false">ModeloDatosModificados!P269-ModeloDatosMinisterio!P269</f>
        <v>0</v>
      </c>
      <c r="Q277" s="53" t="n">
        <f aca="false">ModeloDatosModificados!Q269-ModeloDatosMinisterio!Q269</f>
        <v>0</v>
      </c>
      <c r="S277" s="53" t="n">
        <f aca="false">ModeloDatosModificados!S269-ModeloDatosMinisterio!S269</f>
        <v>0</v>
      </c>
      <c r="T277" s="53" t="n">
        <f aca="false">ModeloDatosModificados!T269-ModeloDatosMinisterio!T269</f>
        <v>0</v>
      </c>
      <c r="U277" s="53" t="n">
        <f aca="false">ModeloDatosModificados!U269-ModeloDatosMinisterio!U269</f>
        <v>0</v>
      </c>
      <c r="V277" s="53" t="n">
        <f aca="false">ModeloDatosModificados!V269-ModeloDatosMinisterio!V269</f>
        <v>0</v>
      </c>
      <c r="W277" s="53" t="n">
        <f aca="false">ModeloDatosModificados!W269-ModeloDatosMinisterio!W269</f>
        <v>0</v>
      </c>
      <c r="X277" s="53" t="n">
        <f aca="false">ModeloDatosModificados!X269-ModeloDatosMinisterio!X269</f>
        <v>0</v>
      </c>
      <c r="Y277" s="53" t="n">
        <f aca="false">ModeloDatosModificados!Y269-ModeloDatosMinisterio!Y269</f>
        <v>0</v>
      </c>
      <c r="Z277" s="53" t="n">
        <f aca="false">ModeloDatosModificados!Z269-ModeloDatosMinisterio!Z269</f>
        <v>0</v>
      </c>
      <c r="AC277" s="61" t="n">
        <f aca="false">ModeloDatosModificados!AC269-ModeloDatosMinisterio!AC269</f>
        <v>0</v>
      </c>
      <c r="AD277" s="62" t="n">
        <f aca="false">ModeloDatosModificados!AD269-ModeloDatosMinisterio!AD269</f>
        <v>0</v>
      </c>
      <c r="AE277" s="63" t="n">
        <f aca="false">ModeloDatosModificados!AE269-ModeloDatosMinisterio!AE269</f>
        <v>0</v>
      </c>
      <c r="AF277" s="62" t="n">
        <f aca="false">ModeloDatosModificados!AF269-ModeloDatosMinisterio!AF269</f>
        <v>0</v>
      </c>
      <c r="AG277" s="62" t="n">
        <f aca="false">ModeloDatosModificados!AG269-ModeloDatosMinisterio!AG269</f>
        <v>0</v>
      </c>
      <c r="AH277" s="62" t="n">
        <f aca="false">ModeloDatosModificados!AH269-ModeloDatosMinisterio!AH269</f>
        <v>0</v>
      </c>
      <c r="AI277" s="62" t="n">
        <f aca="false">ModeloDatosModificados!AI269-ModeloDatosMinisterio!AI269</f>
        <v>0</v>
      </c>
      <c r="AJ277" s="62" t="n">
        <f aca="false">ModeloDatosModificados!AJ269-ModeloDatosMinisterio!AJ269</f>
        <v>0</v>
      </c>
      <c r="AK277" s="62" t="n">
        <f aca="false">ModeloDatosModificados!AK269-ModeloDatosMinisterio!AK269</f>
        <v>0</v>
      </c>
      <c r="AL277" s="62" t="n">
        <f aca="false">ModeloDatosModificados!AL269-ModeloDatosMinisterio!AL269</f>
        <v>0</v>
      </c>
      <c r="AM277" s="62" t="n">
        <f aca="false">ModeloDatosModificados!AM269-ModeloDatosMinisterio!AM269</f>
        <v>0</v>
      </c>
      <c r="AO277" s="54" t="n">
        <f aca="false">ModeloDatosModificados!AO269-ModeloDatosMinisterio!AO269</f>
        <v>0</v>
      </c>
      <c r="AP277" s="53" t="n">
        <f aca="false">ModeloDatosModificados!AP269-ModeloDatosMinisterio!AP269</f>
        <v>0</v>
      </c>
      <c r="AQ277" s="54" t="n">
        <f aca="false">ModeloDatosModificados!AQ269-ModeloDatosMinisterio!AQ269</f>
        <v>0</v>
      </c>
      <c r="AR277" s="53" t="n">
        <f aca="false">ModeloDatosModificados!AR269-ModeloDatosMinisterio!AR269</f>
        <v>0</v>
      </c>
      <c r="AS277" s="54" t="n">
        <f aca="false">ModeloDatosModificados!AS269-ModeloDatosMinisterio!AS269</f>
        <v>0</v>
      </c>
      <c r="AT277" s="53" t="n">
        <f aca="false">ModeloDatosModificados!AT269-ModeloDatosMinisterio!AT269</f>
        <v>0</v>
      </c>
      <c r="AU277" s="54" t="n">
        <f aca="false">ModeloDatosModificados!AU269-ModeloDatosMinisterio!AU269</f>
        <v>0</v>
      </c>
      <c r="AV277" s="53" t="n">
        <f aca="false">ModeloDatosModificados!AV269-ModeloDatosMinisterio!AV269</f>
        <v>0</v>
      </c>
      <c r="AW277" s="54" t="n">
        <f aca="false">ModeloDatosModificados!AW269-ModeloDatosMinisterio!AW269</f>
        <v>0</v>
      </c>
      <c r="AX277" s="53" t="n">
        <f aca="false">ModeloDatosModificados!AX269-ModeloDatosMinisterio!AX269</f>
        <v>0</v>
      </c>
    </row>
    <row r="278" customFormat="false" ht="13.8" hidden="false" customHeight="false" outlineLevel="0" collapsed="false">
      <c r="A278" s="60" t="s">
        <v>40</v>
      </c>
      <c r="B278" s="53" t="n">
        <f aca="false">ModeloDatosModificados!B270-ModeloDatosMinisterio!B270</f>
        <v>0</v>
      </c>
      <c r="C278" s="53" t="n">
        <f aca="false">ModeloDatosModificados!C270-ModeloDatosMinisterio!C270</f>
        <v>0</v>
      </c>
      <c r="D278" s="53" t="n">
        <f aca="false">ModeloDatosModificados!D270-ModeloDatosMinisterio!D270</f>
        <v>0</v>
      </c>
      <c r="E278" s="53" t="n">
        <f aca="false">ModeloDatosModificados!E270-ModeloDatosMinisterio!E270</f>
        <v>0</v>
      </c>
      <c r="F278" s="53" t="n">
        <f aca="false">ModeloDatosModificados!F270-ModeloDatosMinisterio!F270</f>
        <v>0</v>
      </c>
      <c r="G278" s="53" t="n">
        <f aca="false">ModeloDatosModificados!G270-ModeloDatosMinisterio!G270</f>
        <v>0</v>
      </c>
      <c r="H278" s="53" t="n">
        <f aca="false">ModeloDatosModificados!H270-ModeloDatosMinisterio!H270</f>
        <v>0</v>
      </c>
      <c r="I278" s="54" t="n">
        <f aca="false">ModeloDatosModificados!I270-ModeloDatosMinisterio!I270</f>
        <v>0</v>
      </c>
      <c r="J278" s="53" t="n">
        <f aca="false">ModeloDatosModificados!J270-ModeloDatosMinisterio!J270</f>
        <v>0</v>
      </c>
      <c r="K278" s="54" t="n">
        <f aca="false">ModeloDatosModificados!K270-ModeloDatosMinisterio!K270</f>
        <v>0</v>
      </c>
      <c r="L278" s="53" t="n">
        <f aca="false">ModeloDatosModificados!L270-ModeloDatosMinisterio!L270</f>
        <v>0</v>
      </c>
      <c r="M278" s="54" t="n">
        <f aca="false">ModeloDatosModificados!M270-ModeloDatosMinisterio!M270</f>
        <v>0</v>
      </c>
      <c r="N278" s="53" t="n">
        <f aca="false">ModeloDatosModificados!N270-ModeloDatosMinisterio!N270</f>
        <v>0</v>
      </c>
      <c r="O278" s="53" t="n">
        <f aca="false">ModeloDatosModificados!O270-ModeloDatosMinisterio!O270</f>
        <v>0</v>
      </c>
      <c r="P278" s="53" t="n">
        <f aca="false">ModeloDatosModificados!P270-ModeloDatosMinisterio!P270</f>
        <v>0</v>
      </c>
      <c r="Q278" s="53" t="n">
        <f aca="false">ModeloDatosModificados!Q270-ModeloDatosMinisterio!Q270</f>
        <v>0</v>
      </c>
      <c r="S278" s="53" t="n">
        <f aca="false">ModeloDatosModificados!S270-ModeloDatosMinisterio!S270</f>
        <v>0</v>
      </c>
      <c r="T278" s="53" t="n">
        <f aca="false">ModeloDatosModificados!T270-ModeloDatosMinisterio!T270</f>
        <v>0</v>
      </c>
      <c r="U278" s="53" t="n">
        <f aca="false">ModeloDatosModificados!U270-ModeloDatosMinisterio!U270</f>
        <v>0</v>
      </c>
      <c r="V278" s="53" t="n">
        <f aca="false">ModeloDatosModificados!V270-ModeloDatosMinisterio!V270</f>
        <v>0</v>
      </c>
      <c r="W278" s="53" t="n">
        <f aca="false">ModeloDatosModificados!W270-ModeloDatosMinisterio!W270</f>
        <v>0</v>
      </c>
      <c r="X278" s="53" t="n">
        <f aca="false">ModeloDatosModificados!X270-ModeloDatosMinisterio!X270</f>
        <v>0</v>
      </c>
      <c r="Y278" s="53" t="n">
        <f aca="false">ModeloDatosModificados!Y270-ModeloDatosMinisterio!Y270</f>
        <v>0</v>
      </c>
      <c r="Z278" s="53" t="n">
        <f aca="false">ModeloDatosModificados!Z270-ModeloDatosMinisterio!Z270</f>
        <v>0</v>
      </c>
      <c r="AC278" s="61" t="n">
        <f aca="false">ModeloDatosModificados!AC270-ModeloDatosMinisterio!AC270</f>
        <v>0</v>
      </c>
      <c r="AD278" s="62" t="n">
        <f aca="false">ModeloDatosModificados!AD270-ModeloDatosMinisterio!AD270</f>
        <v>0</v>
      </c>
      <c r="AE278" s="63" t="n">
        <f aca="false">ModeloDatosModificados!AE270-ModeloDatosMinisterio!AE270</f>
        <v>0</v>
      </c>
      <c r="AF278" s="62" t="n">
        <f aca="false">ModeloDatosModificados!AF270-ModeloDatosMinisterio!AF270</f>
        <v>0</v>
      </c>
      <c r="AG278" s="62" t="n">
        <f aca="false">ModeloDatosModificados!AG270-ModeloDatosMinisterio!AG270</f>
        <v>0</v>
      </c>
      <c r="AH278" s="62" t="n">
        <f aca="false">ModeloDatosModificados!AH270-ModeloDatosMinisterio!AH270</f>
        <v>0</v>
      </c>
      <c r="AI278" s="62" t="n">
        <f aca="false">ModeloDatosModificados!AI270-ModeloDatosMinisterio!AI270</f>
        <v>0</v>
      </c>
      <c r="AJ278" s="62" t="n">
        <f aca="false">ModeloDatosModificados!AJ270-ModeloDatosMinisterio!AJ270</f>
        <v>0</v>
      </c>
      <c r="AK278" s="62" t="n">
        <f aca="false">ModeloDatosModificados!AK270-ModeloDatosMinisterio!AK270</f>
        <v>0</v>
      </c>
      <c r="AL278" s="62" t="n">
        <f aca="false">ModeloDatosModificados!AL270-ModeloDatosMinisterio!AL270</f>
        <v>0</v>
      </c>
      <c r="AM278" s="62" t="n">
        <f aca="false">ModeloDatosModificados!AM270-ModeloDatosMinisterio!AM270</f>
        <v>0</v>
      </c>
      <c r="AO278" s="54" t="n">
        <f aca="false">ModeloDatosModificados!AO270-ModeloDatosMinisterio!AO270</f>
        <v>0</v>
      </c>
      <c r="AP278" s="53" t="n">
        <f aca="false">ModeloDatosModificados!AP270-ModeloDatosMinisterio!AP270</f>
        <v>0</v>
      </c>
      <c r="AQ278" s="54" t="n">
        <f aca="false">ModeloDatosModificados!AQ270-ModeloDatosMinisterio!AQ270</f>
        <v>0</v>
      </c>
      <c r="AR278" s="53" t="n">
        <f aca="false">ModeloDatosModificados!AR270-ModeloDatosMinisterio!AR270</f>
        <v>0</v>
      </c>
      <c r="AS278" s="54" t="n">
        <f aca="false">ModeloDatosModificados!AS270-ModeloDatosMinisterio!AS270</f>
        <v>0</v>
      </c>
      <c r="AT278" s="53" t="n">
        <f aca="false">ModeloDatosModificados!AT270-ModeloDatosMinisterio!AT270</f>
        <v>0</v>
      </c>
      <c r="AU278" s="54" t="n">
        <f aca="false">ModeloDatosModificados!AU270-ModeloDatosMinisterio!AU270</f>
        <v>0</v>
      </c>
      <c r="AV278" s="53" t="n">
        <f aca="false">ModeloDatosModificados!AV270-ModeloDatosMinisterio!AV270</f>
        <v>0</v>
      </c>
      <c r="AW278" s="54" t="n">
        <f aca="false">ModeloDatosModificados!AW270-ModeloDatosMinisterio!AW270</f>
        <v>0</v>
      </c>
      <c r="AX278" s="53" t="n">
        <f aca="false">ModeloDatosModificados!AX270-ModeloDatosMinisterio!AX270</f>
        <v>0</v>
      </c>
    </row>
    <row r="279" customFormat="false" ht="13.8" hidden="false" customHeight="false" outlineLevel="0" collapsed="false">
      <c r="A279" s="60" t="s">
        <v>41</v>
      </c>
      <c r="B279" s="53" t="n">
        <f aca="false">ModeloDatosModificados!B271-ModeloDatosMinisterio!B271</f>
        <v>0</v>
      </c>
      <c r="C279" s="53" t="n">
        <f aca="false">ModeloDatosModificados!C271-ModeloDatosMinisterio!C271</f>
        <v>0</v>
      </c>
      <c r="D279" s="53" t="n">
        <f aca="false">ModeloDatosModificados!D271-ModeloDatosMinisterio!D271</f>
        <v>0</v>
      </c>
      <c r="E279" s="53" t="n">
        <f aca="false">ModeloDatosModificados!E271-ModeloDatosMinisterio!E271</f>
        <v>0</v>
      </c>
      <c r="F279" s="53" t="n">
        <f aca="false">ModeloDatosModificados!F271-ModeloDatosMinisterio!F271</f>
        <v>0</v>
      </c>
      <c r="G279" s="53" t="n">
        <f aca="false">ModeloDatosModificados!G271-ModeloDatosMinisterio!G271</f>
        <v>0</v>
      </c>
      <c r="H279" s="53" t="n">
        <f aca="false">ModeloDatosModificados!H271-ModeloDatosMinisterio!H271</f>
        <v>0</v>
      </c>
      <c r="I279" s="54" t="n">
        <f aca="false">ModeloDatosModificados!I271-ModeloDatosMinisterio!I271</f>
        <v>0</v>
      </c>
      <c r="J279" s="53" t="n">
        <f aca="false">ModeloDatosModificados!J271-ModeloDatosMinisterio!J271</f>
        <v>0</v>
      </c>
      <c r="K279" s="54" t="n">
        <f aca="false">ModeloDatosModificados!K271-ModeloDatosMinisterio!K271</f>
        <v>0</v>
      </c>
      <c r="L279" s="53" t="n">
        <f aca="false">ModeloDatosModificados!L271-ModeloDatosMinisterio!L271</f>
        <v>0</v>
      </c>
      <c r="M279" s="54" t="n">
        <f aca="false">ModeloDatosModificados!M271-ModeloDatosMinisterio!M271</f>
        <v>0</v>
      </c>
      <c r="N279" s="53" t="n">
        <f aca="false">ModeloDatosModificados!N271-ModeloDatosMinisterio!N271</f>
        <v>0</v>
      </c>
      <c r="O279" s="53" t="n">
        <f aca="false">ModeloDatosModificados!O271-ModeloDatosMinisterio!O271</f>
        <v>0</v>
      </c>
      <c r="P279" s="53" t="n">
        <f aca="false">ModeloDatosModificados!P271-ModeloDatosMinisterio!P271</f>
        <v>0</v>
      </c>
      <c r="Q279" s="53" t="n">
        <f aca="false">ModeloDatosModificados!Q271-ModeloDatosMinisterio!Q271</f>
        <v>0</v>
      </c>
      <c r="S279" s="53" t="n">
        <f aca="false">ModeloDatosModificados!S271-ModeloDatosMinisterio!S271</f>
        <v>0</v>
      </c>
      <c r="T279" s="53" t="n">
        <f aca="false">ModeloDatosModificados!T271-ModeloDatosMinisterio!T271</f>
        <v>0</v>
      </c>
      <c r="U279" s="53" t="n">
        <f aca="false">ModeloDatosModificados!U271-ModeloDatosMinisterio!U271</f>
        <v>0</v>
      </c>
      <c r="V279" s="53" t="n">
        <f aca="false">ModeloDatosModificados!V271-ModeloDatosMinisterio!V271</f>
        <v>0</v>
      </c>
      <c r="W279" s="53" t="n">
        <f aca="false">ModeloDatosModificados!W271-ModeloDatosMinisterio!W271</f>
        <v>0</v>
      </c>
      <c r="X279" s="53" t="n">
        <f aca="false">ModeloDatosModificados!X271-ModeloDatosMinisterio!X271</f>
        <v>0</v>
      </c>
      <c r="Y279" s="53" t="n">
        <f aca="false">ModeloDatosModificados!Y271-ModeloDatosMinisterio!Y271</f>
        <v>0</v>
      </c>
      <c r="Z279" s="53" t="n">
        <f aca="false">ModeloDatosModificados!Z271-ModeloDatosMinisterio!Z271</f>
        <v>0</v>
      </c>
      <c r="AC279" s="61" t="n">
        <f aca="false">ModeloDatosModificados!AC271-ModeloDatosMinisterio!AC271</f>
        <v>0</v>
      </c>
      <c r="AD279" s="62" t="n">
        <f aca="false">ModeloDatosModificados!AD271-ModeloDatosMinisterio!AD271</f>
        <v>0</v>
      </c>
      <c r="AE279" s="63" t="n">
        <f aca="false">ModeloDatosModificados!AE271-ModeloDatosMinisterio!AE271</f>
        <v>0</v>
      </c>
      <c r="AF279" s="62" t="n">
        <f aca="false">ModeloDatosModificados!AF271-ModeloDatosMinisterio!AF271</f>
        <v>0</v>
      </c>
      <c r="AG279" s="62" t="n">
        <f aca="false">ModeloDatosModificados!AG271-ModeloDatosMinisterio!AG271</f>
        <v>0</v>
      </c>
      <c r="AH279" s="62" t="n">
        <f aca="false">ModeloDatosModificados!AH271-ModeloDatosMinisterio!AH271</f>
        <v>0</v>
      </c>
      <c r="AI279" s="62" t="n">
        <f aca="false">ModeloDatosModificados!AI271-ModeloDatosMinisterio!AI271</f>
        <v>0</v>
      </c>
      <c r="AJ279" s="62" t="n">
        <f aca="false">ModeloDatosModificados!AJ271-ModeloDatosMinisterio!AJ271</f>
        <v>0</v>
      </c>
      <c r="AK279" s="62" t="n">
        <f aca="false">ModeloDatosModificados!AK271-ModeloDatosMinisterio!AK271</f>
        <v>0</v>
      </c>
      <c r="AL279" s="62" t="n">
        <f aca="false">ModeloDatosModificados!AL271-ModeloDatosMinisterio!AL271</f>
        <v>0</v>
      </c>
      <c r="AM279" s="62" t="n">
        <f aca="false">ModeloDatosModificados!AM271-ModeloDatosMinisterio!AM271</f>
        <v>0</v>
      </c>
      <c r="AO279" s="54" t="n">
        <f aca="false">ModeloDatosModificados!AO271-ModeloDatosMinisterio!AO271</f>
        <v>0</v>
      </c>
      <c r="AP279" s="53" t="n">
        <f aca="false">ModeloDatosModificados!AP271-ModeloDatosMinisterio!AP271</f>
        <v>0</v>
      </c>
      <c r="AQ279" s="54" t="n">
        <f aca="false">ModeloDatosModificados!AQ271-ModeloDatosMinisterio!AQ271</f>
        <v>0</v>
      </c>
      <c r="AR279" s="53" t="n">
        <f aca="false">ModeloDatosModificados!AR271-ModeloDatosMinisterio!AR271</f>
        <v>0</v>
      </c>
      <c r="AS279" s="54" t="n">
        <f aca="false">ModeloDatosModificados!AS271-ModeloDatosMinisterio!AS271</f>
        <v>0</v>
      </c>
      <c r="AT279" s="53" t="n">
        <f aca="false">ModeloDatosModificados!AT271-ModeloDatosMinisterio!AT271</f>
        <v>0</v>
      </c>
      <c r="AU279" s="54" t="n">
        <f aca="false">ModeloDatosModificados!AU271-ModeloDatosMinisterio!AU271</f>
        <v>0</v>
      </c>
      <c r="AV279" s="53" t="n">
        <f aca="false">ModeloDatosModificados!AV271-ModeloDatosMinisterio!AV271</f>
        <v>0</v>
      </c>
      <c r="AW279" s="54" t="n">
        <f aca="false">ModeloDatosModificados!AW271-ModeloDatosMinisterio!AW271</f>
        <v>0</v>
      </c>
      <c r="AX279" s="53" t="n">
        <f aca="false">ModeloDatosModificados!AX271-ModeloDatosMinisterio!AX271</f>
        <v>0</v>
      </c>
    </row>
    <row r="280" customFormat="false" ht="13.8" hidden="false" customHeight="false" outlineLevel="0" collapsed="false">
      <c r="A280" s="60" t="s">
        <v>42</v>
      </c>
      <c r="B280" s="53" t="n">
        <f aca="false">ModeloDatosModificados!B272-ModeloDatosMinisterio!B272</f>
        <v>0</v>
      </c>
      <c r="C280" s="53" t="n">
        <f aca="false">ModeloDatosModificados!C272-ModeloDatosMinisterio!C272</f>
        <v>0</v>
      </c>
      <c r="D280" s="53" t="n">
        <f aca="false">ModeloDatosModificados!D272-ModeloDatosMinisterio!D272</f>
        <v>0</v>
      </c>
      <c r="E280" s="53" t="n">
        <f aca="false">ModeloDatosModificados!E272-ModeloDatosMinisterio!E272</f>
        <v>0</v>
      </c>
      <c r="F280" s="53" t="n">
        <f aca="false">ModeloDatosModificados!F272-ModeloDatosMinisterio!F272</f>
        <v>0</v>
      </c>
      <c r="G280" s="53" t="n">
        <f aca="false">ModeloDatosModificados!G272-ModeloDatosMinisterio!G272</f>
        <v>0</v>
      </c>
      <c r="H280" s="53" t="n">
        <f aca="false">ModeloDatosModificados!H272-ModeloDatosMinisterio!H272</f>
        <v>0</v>
      </c>
      <c r="I280" s="54" t="n">
        <f aca="false">ModeloDatosModificados!I272-ModeloDatosMinisterio!I272</f>
        <v>0</v>
      </c>
      <c r="J280" s="53" t="n">
        <f aca="false">ModeloDatosModificados!J272-ModeloDatosMinisterio!J272</f>
        <v>0</v>
      </c>
      <c r="K280" s="54" t="n">
        <f aca="false">ModeloDatosModificados!K272-ModeloDatosMinisterio!K272</f>
        <v>0</v>
      </c>
      <c r="L280" s="53" t="n">
        <f aca="false">ModeloDatosModificados!L272-ModeloDatosMinisterio!L272</f>
        <v>0</v>
      </c>
      <c r="M280" s="54" t="n">
        <f aca="false">ModeloDatosModificados!M272-ModeloDatosMinisterio!M272</f>
        <v>0</v>
      </c>
      <c r="N280" s="53" t="n">
        <f aca="false">ModeloDatosModificados!N272-ModeloDatosMinisterio!N272</f>
        <v>0</v>
      </c>
      <c r="O280" s="53" t="n">
        <f aca="false">ModeloDatosModificados!O272-ModeloDatosMinisterio!O272</f>
        <v>0</v>
      </c>
      <c r="P280" s="53" t="n">
        <f aca="false">ModeloDatosModificados!P272-ModeloDatosMinisterio!P272</f>
        <v>0</v>
      </c>
      <c r="Q280" s="53" t="n">
        <f aca="false">ModeloDatosModificados!Q272-ModeloDatosMinisterio!Q272</f>
        <v>0</v>
      </c>
      <c r="S280" s="53" t="n">
        <f aca="false">ModeloDatosModificados!S272-ModeloDatosMinisterio!S272</f>
        <v>0</v>
      </c>
      <c r="T280" s="53" t="n">
        <f aca="false">ModeloDatosModificados!T272-ModeloDatosMinisterio!T272</f>
        <v>0</v>
      </c>
      <c r="U280" s="53" t="n">
        <f aca="false">ModeloDatosModificados!U272-ModeloDatosMinisterio!U272</f>
        <v>0</v>
      </c>
      <c r="V280" s="53" t="n">
        <f aca="false">ModeloDatosModificados!V272-ModeloDatosMinisterio!V272</f>
        <v>0</v>
      </c>
      <c r="W280" s="53" t="n">
        <f aca="false">ModeloDatosModificados!W272-ModeloDatosMinisterio!W272</f>
        <v>0</v>
      </c>
      <c r="X280" s="53" t="n">
        <f aca="false">ModeloDatosModificados!X272-ModeloDatosMinisterio!X272</f>
        <v>0</v>
      </c>
      <c r="Y280" s="53" t="n">
        <f aca="false">ModeloDatosModificados!Y272-ModeloDatosMinisterio!Y272</f>
        <v>0</v>
      </c>
      <c r="Z280" s="53" t="n">
        <f aca="false">ModeloDatosModificados!Z272-ModeloDatosMinisterio!Z272</f>
        <v>0</v>
      </c>
      <c r="AC280" s="61" t="n">
        <f aca="false">ModeloDatosModificados!AC272-ModeloDatosMinisterio!AC272</f>
        <v>0</v>
      </c>
      <c r="AD280" s="62" t="n">
        <f aca="false">ModeloDatosModificados!AD272-ModeloDatosMinisterio!AD272</f>
        <v>0</v>
      </c>
      <c r="AE280" s="63" t="n">
        <f aca="false">ModeloDatosModificados!AE272-ModeloDatosMinisterio!AE272</f>
        <v>0</v>
      </c>
      <c r="AF280" s="62" t="n">
        <f aca="false">ModeloDatosModificados!AF272-ModeloDatosMinisterio!AF272</f>
        <v>0</v>
      </c>
      <c r="AG280" s="62" t="n">
        <f aca="false">ModeloDatosModificados!AG272-ModeloDatosMinisterio!AG272</f>
        <v>0</v>
      </c>
      <c r="AH280" s="62" t="n">
        <f aca="false">ModeloDatosModificados!AH272-ModeloDatosMinisterio!AH272</f>
        <v>0</v>
      </c>
      <c r="AI280" s="62" t="n">
        <f aca="false">ModeloDatosModificados!AI272-ModeloDatosMinisterio!AI272</f>
        <v>0</v>
      </c>
      <c r="AJ280" s="62" t="n">
        <f aca="false">ModeloDatosModificados!AJ272-ModeloDatosMinisterio!AJ272</f>
        <v>0</v>
      </c>
      <c r="AK280" s="62" t="n">
        <f aca="false">ModeloDatosModificados!AK272-ModeloDatosMinisterio!AK272</f>
        <v>0</v>
      </c>
      <c r="AL280" s="62" t="n">
        <f aca="false">ModeloDatosModificados!AL272-ModeloDatosMinisterio!AL272</f>
        <v>0</v>
      </c>
      <c r="AM280" s="62" t="n">
        <f aca="false">ModeloDatosModificados!AM272-ModeloDatosMinisterio!AM272</f>
        <v>0</v>
      </c>
      <c r="AO280" s="54" t="n">
        <f aca="false">ModeloDatosModificados!AO272-ModeloDatosMinisterio!AO272</f>
        <v>0</v>
      </c>
      <c r="AP280" s="53" t="n">
        <f aca="false">ModeloDatosModificados!AP272-ModeloDatosMinisterio!AP272</f>
        <v>0</v>
      </c>
      <c r="AQ280" s="54" t="n">
        <f aca="false">ModeloDatosModificados!AQ272-ModeloDatosMinisterio!AQ272</f>
        <v>0</v>
      </c>
      <c r="AR280" s="53" t="n">
        <f aca="false">ModeloDatosModificados!AR272-ModeloDatosMinisterio!AR272</f>
        <v>0</v>
      </c>
      <c r="AS280" s="54" t="n">
        <f aca="false">ModeloDatosModificados!AS272-ModeloDatosMinisterio!AS272</f>
        <v>0</v>
      </c>
      <c r="AT280" s="53" t="n">
        <f aca="false">ModeloDatosModificados!AT272-ModeloDatosMinisterio!AT272</f>
        <v>0</v>
      </c>
      <c r="AU280" s="54" t="n">
        <f aca="false">ModeloDatosModificados!AU272-ModeloDatosMinisterio!AU272</f>
        <v>0</v>
      </c>
      <c r="AV280" s="53" t="n">
        <f aca="false">ModeloDatosModificados!AV272-ModeloDatosMinisterio!AV272</f>
        <v>0</v>
      </c>
      <c r="AW280" s="54" t="n">
        <f aca="false">ModeloDatosModificados!AW272-ModeloDatosMinisterio!AW272</f>
        <v>0</v>
      </c>
      <c r="AX280" s="53" t="n">
        <f aca="false">ModeloDatosModificados!AX272-ModeloDatosMinisterio!AX272</f>
        <v>0</v>
      </c>
    </row>
    <row r="281" customFormat="false" ht="13.8" hidden="false" customHeight="false" outlineLevel="0" collapsed="false">
      <c r="A281" s="60" t="s">
        <v>43</v>
      </c>
      <c r="B281" s="53" t="n">
        <f aca="false">ModeloDatosModificados!B273-ModeloDatosMinisterio!B273</f>
        <v>0</v>
      </c>
      <c r="C281" s="53" t="n">
        <f aca="false">ModeloDatosModificados!C273-ModeloDatosMinisterio!C273</f>
        <v>0</v>
      </c>
      <c r="D281" s="53" t="n">
        <f aca="false">ModeloDatosModificados!D273-ModeloDatosMinisterio!D273</f>
        <v>0</v>
      </c>
      <c r="E281" s="53" t="n">
        <f aca="false">ModeloDatosModificados!E273-ModeloDatosMinisterio!E273</f>
        <v>0</v>
      </c>
      <c r="F281" s="53" t="n">
        <f aca="false">ModeloDatosModificados!F273-ModeloDatosMinisterio!F273</f>
        <v>0</v>
      </c>
      <c r="G281" s="53" t="n">
        <f aca="false">ModeloDatosModificados!G273-ModeloDatosMinisterio!G273</f>
        <v>0</v>
      </c>
      <c r="H281" s="53" t="n">
        <f aca="false">ModeloDatosModificados!H273-ModeloDatosMinisterio!H273</f>
        <v>0</v>
      </c>
      <c r="I281" s="54" t="n">
        <f aca="false">ModeloDatosModificados!I273-ModeloDatosMinisterio!I273</f>
        <v>0</v>
      </c>
      <c r="J281" s="53" t="n">
        <f aca="false">ModeloDatosModificados!J273-ModeloDatosMinisterio!J273</f>
        <v>0</v>
      </c>
      <c r="K281" s="54" t="n">
        <f aca="false">ModeloDatosModificados!K273-ModeloDatosMinisterio!K273</f>
        <v>0</v>
      </c>
      <c r="L281" s="53" t="n">
        <f aca="false">ModeloDatosModificados!L273-ModeloDatosMinisterio!L273</f>
        <v>0</v>
      </c>
      <c r="M281" s="54" t="n">
        <f aca="false">ModeloDatosModificados!M273-ModeloDatosMinisterio!M273</f>
        <v>0</v>
      </c>
      <c r="N281" s="53" t="n">
        <f aca="false">ModeloDatosModificados!N273-ModeloDatosMinisterio!N273</f>
        <v>0</v>
      </c>
      <c r="O281" s="53" t="n">
        <f aca="false">ModeloDatosModificados!O273-ModeloDatosMinisterio!O273</f>
        <v>0</v>
      </c>
      <c r="P281" s="53" t="n">
        <f aca="false">ModeloDatosModificados!P273-ModeloDatosMinisterio!P273</f>
        <v>0</v>
      </c>
      <c r="Q281" s="53" t="n">
        <f aca="false">ModeloDatosModificados!Q273-ModeloDatosMinisterio!Q273</f>
        <v>0</v>
      </c>
      <c r="S281" s="53" t="n">
        <f aca="false">ModeloDatosModificados!S273-ModeloDatosMinisterio!S273</f>
        <v>0</v>
      </c>
      <c r="T281" s="53" t="n">
        <f aca="false">ModeloDatosModificados!T273-ModeloDatosMinisterio!T273</f>
        <v>0</v>
      </c>
      <c r="U281" s="53" t="n">
        <f aca="false">ModeloDatosModificados!U273-ModeloDatosMinisterio!U273</f>
        <v>0</v>
      </c>
      <c r="V281" s="53" t="n">
        <f aca="false">ModeloDatosModificados!V273-ModeloDatosMinisterio!V273</f>
        <v>0</v>
      </c>
      <c r="W281" s="53" t="n">
        <f aca="false">ModeloDatosModificados!W273-ModeloDatosMinisterio!W273</f>
        <v>0</v>
      </c>
      <c r="X281" s="53" t="n">
        <f aca="false">ModeloDatosModificados!X273-ModeloDatosMinisterio!X273</f>
        <v>0</v>
      </c>
      <c r="Y281" s="53" t="n">
        <f aca="false">ModeloDatosModificados!Y273-ModeloDatosMinisterio!Y273</f>
        <v>0</v>
      </c>
      <c r="Z281" s="53" t="n">
        <f aca="false">ModeloDatosModificados!Z273-ModeloDatosMinisterio!Z273</f>
        <v>0</v>
      </c>
      <c r="AC281" s="61" t="n">
        <f aca="false">ModeloDatosModificados!AC273-ModeloDatosMinisterio!AC273</f>
        <v>0</v>
      </c>
      <c r="AD281" s="62" t="n">
        <f aca="false">ModeloDatosModificados!AD273-ModeloDatosMinisterio!AD273</f>
        <v>0</v>
      </c>
      <c r="AE281" s="63" t="n">
        <f aca="false">ModeloDatosModificados!AE273-ModeloDatosMinisterio!AE273</f>
        <v>0</v>
      </c>
      <c r="AF281" s="62" t="n">
        <f aca="false">ModeloDatosModificados!AF273-ModeloDatosMinisterio!AF273</f>
        <v>0</v>
      </c>
      <c r="AG281" s="62" t="n">
        <f aca="false">ModeloDatosModificados!AG273-ModeloDatosMinisterio!AG273</f>
        <v>0</v>
      </c>
      <c r="AH281" s="62" t="n">
        <f aca="false">ModeloDatosModificados!AH273-ModeloDatosMinisterio!AH273</f>
        <v>0</v>
      </c>
      <c r="AI281" s="62" t="n">
        <f aca="false">ModeloDatosModificados!AI273-ModeloDatosMinisterio!AI273</f>
        <v>0</v>
      </c>
      <c r="AJ281" s="62" t="n">
        <f aca="false">ModeloDatosModificados!AJ273-ModeloDatosMinisterio!AJ273</f>
        <v>0</v>
      </c>
      <c r="AK281" s="62" t="n">
        <f aca="false">ModeloDatosModificados!AK273-ModeloDatosMinisterio!AK273</f>
        <v>0</v>
      </c>
      <c r="AL281" s="62" t="n">
        <f aca="false">ModeloDatosModificados!AL273-ModeloDatosMinisterio!AL273</f>
        <v>0</v>
      </c>
      <c r="AM281" s="62" t="n">
        <f aca="false">ModeloDatosModificados!AM273-ModeloDatosMinisterio!AM273</f>
        <v>0</v>
      </c>
      <c r="AO281" s="54" t="n">
        <f aca="false">ModeloDatosModificados!AO273-ModeloDatosMinisterio!AO273</f>
        <v>0</v>
      </c>
      <c r="AP281" s="53" t="n">
        <f aca="false">ModeloDatosModificados!AP273-ModeloDatosMinisterio!AP273</f>
        <v>0</v>
      </c>
      <c r="AQ281" s="54" t="n">
        <f aca="false">ModeloDatosModificados!AQ273-ModeloDatosMinisterio!AQ273</f>
        <v>0</v>
      </c>
      <c r="AR281" s="53" t="n">
        <f aca="false">ModeloDatosModificados!AR273-ModeloDatosMinisterio!AR273</f>
        <v>0</v>
      </c>
      <c r="AS281" s="54" t="n">
        <f aca="false">ModeloDatosModificados!AS273-ModeloDatosMinisterio!AS273</f>
        <v>0</v>
      </c>
      <c r="AT281" s="53" t="n">
        <f aca="false">ModeloDatosModificados!AT273-ModeloDatosMinisterio!AT273</f>
        <v>0</v>
      </c>
      <c r="AU281" s="54" t="n">
        <f aca="false">ModeloDatosModificados!AU273-ModeloDatosMinisterio!AU273</f>
        <v>0</v>
      </c>
      <c r="AV281" s="53" t="n">
        <f aca="false">ModeloDatosModificados!AV273-ModeloDatosMinisterio!AV273</f>
        <v>0</v>
      </c>
      <c r="AW281" s="54" t="n">
        <f aca="false">ModeloDatosModificados!AW273-ModeloDatosMinisterio!AW273</f>
        <v>0</v>
      </c>
      <c r="AX281" s="53" t="n">
        <f aca="false">ModeloDatosModificados!AX273-ModeloDatosMinisterio!AX273</f>
        <v>0</v>
      </c>
    </row>
    <row r="282" customFormat="false" ht="13.8" hidden="false" customHeight="false" outlineLevel="0" collapsed="false">
      <c r="A282" s="60" t="s">
        <v>44</v>
      </c>
      <c r="B282" s="53" t="n">
        <f aca="false">ModeloDatosModificados!B274-ModeloDatosMinisterio!B274</f>
        <v>0</v>
      </c>
      <c r="C282" s="53" t="n">
        <f aca="false">ModeloDatosModificados!C274-ModeloDatosMinisterio!C274</f>
        <v>0</v>
      </c>
      <c r="D282" s="53" t="n">
        <f aca="false">ModeloDatosModificados!D274-ModeloDatosMinisterio!D274</f>
        <v>0</v>
      </c>
      <c r="E282" s="53" t="n">
        <f aca="false">ModeloDatosModificados!E274-ModeloDatosMinisterio!E274</f>
        <v>0</v>
      </c>
      <c r="F282" s="53" t="n">
        <f aca="false">ModeloDatosModificados!F274-ModeloDatosMinisterio!F274</f>
        <v>0</v>
      </c>
      <c r="G282" s="53" t="n">
        <f aca="false">ModeloDatosModificados!G274-ModeloDatosMinisterio!G274</f>
        <v>0</v>
      </c>
      <c r="H282" s="53" t="n">
        <f aca="false">ModeloDatosModificados!H274-ModeloDatosMinisterio!H274</f>
        <v>0</v>
      </c>
      <c r="I282" s="54" t="n">
        <f aca="false">ModeloDatosModificados!I274-ModeloDatosMinisterio!I274</f>
        <v>0</v>
      </c>
      <c r="J282" s="53" t="n">
        <f aca="false">ModeloDatosModificados!J274-ModeloDatosMinisterio!J274</f>
        <v>0</v>
      </c>
      <c r="K282" s="54" t="n">
        <f aca="false">ModeloDatosModificados!K274-ModeloDatosMinisterio!K274</f>
        <v>0</v>
      </c>
      <c r="L282" s="53" t="n">
        <f aca="false">ModeloDatosModificados!L274-ModeloDatosMinisterio!L274</f>
        <v>0</v>
      </c>
      <c r="M282" s="54" t="n">
        <f aca="false">ModeloDatosModificados!M274-ModeloDatosMinisterio!M274</f>
        <v>0</v>
      </c>
      <c r="N282" s="53" t="n">
        <f aca="false">ModeloDatosModificados!N274-ModeloDatosMinisterio!N274</f>
        <v>0</v>
      </c>
      <c r="O282" s="53" t="n">
        <f aca="false">ModeloDatosModificados!O274-ModeloDatosMinisterio!O274</f>
        <v>0</v>
      </c>
      <c r="P282" s="53" t="n">
        <f aca="false">ModeloDatosModificados!P274-ModeloDatosMinisterio!P274</f>
        <v>0</v>
      </c>
      <c r="Q282" s="53" t="n">
        <f aca="false">ModeloDatosModificados!Q274-ModeloDatosMinisterio!Q274</f>
        <v>0</v>
      </c>
      <c r="S282" s="53" t="n">
        <f aca="false">ModeloDatosModificados!S274-ModeloDatosMinisterio!S274</f>
        <v>0</v>
      </c>
      <c r="T282" s="53" t="n">
        <f aca="false">ModeloDatosModificados!T274-ModeloDatosMinisterio!T274</f>
        <v>0</v>
      </c>
      <c r="U282" s="53" t="n">
        <f aca="false">ModeloDatosModificados!U274-ModeloDatosMinisterio!U274</f>
        <v>0</v>
      </c>
      <c r="V282" s="53" t="n">
        <f aca="false">ModeloDatosModificados!V274-ModeloDatosMinisterio!V274</f>
        <v>0</v>
      </c>
      <c r="W282" s="53" t="n">
        <f aca="false">ModeloDatosModificados!W274-ModeloDatosMinisterio!W274</f>
        <v>0</v>
      </c>
      <c r="X282" s="53" t="n">
        <f aca="false">ModeloDatosModificados!X274-ModeloDatosMinisterio!X274</f>
        <v>0</v>
      </c>
      <c r="Y282" s="53" t="n">
        <f aca="false">ModeloDatosModificados!Y274-ModeloDatosMinisterio!Y274</f>
        <v>0</v>
      </c>
      <c r="Z282" s="53" t="n">
        <f aca="false">ModeloDatosModificados!Z274-ModeloDatosMinisterio!Z274</f>
        <v>0</v>
      </c>
      <c r="AC282" s="61" t="n">
        <f aca="false">ModeloDatosModificados!AC274-ModeloDatosMinisterio!AC274</f>
        <v>0</v>
      </c>
      <c r="AD282" s="62" t="n">
        <f aca="false">ModeloDatosModificados!AD274-ModeloDatosMinisterio!AD274</f>
        <v>0</v>
      </c>
      <c r="AE282" s="63" t="n">
        <f aca="false">ModeloDatosModificados!AE274-ModeloDatosMinisterio!AE274</f>
        <v>0</v>
      </c>
      <c r="AF282" s="62" t="n">
        <f aca="false">ModeloDatosModificados!AF274-ModeloDatosMinisterio!AF274</f>
        <v>0</v>
      </c>
      <c r="AG282" s="62" t="n">
        <f aca="false">ModeloDatosModificados!AG274-ModeloDatosMinisterio!AG274</f>
        <v>0</v>
      </c>
      <c r="AH282" s="62" t="n">
        <f aca="false">ModeloDatosModificados!AH274-ModeloDatosMinisterio!AH274</f>
        <v>0</v>
      </c>
      <c r="AI282" s="62" t="n">
        <f aca="false">ModeloDatosModificados!AI274-ModeloDatosMinisterio!AI274</f>
        <v>0</v>
      </c>
      <c r="AJ282" s="62" t="n">
        <f aca="false">ModeloDatosModificados!AJ274-ModeloDatosMinisterio!AJ274</f>
        <v>0</v>
      </c>
      <c r="AK282" s="62" t="n">
        <f aca="false">ModeloDatosModificados!AK274-ModeloDatosMinisterio!AK274</f>
        <v>0</v>
      </c>
      <c r="AL282" s="62" t="n">
        <f aca="false">ModeloDatosModificados!AL274-ModeloDatosMinisterio!AL274</f>
        <v>0</v>
      </c>
      <c r="AM282" s="62" t="n">
        <f aca="false">ModeloDatosModificados!AM274-ModeloDatosMinisterio!AM274</f>
        <v>0</v>
      </c>
      <c r="AO282" s="54" t="n">
        <f aca="false">ModeloDatosModificados!AO274-ModeloDatosMinisterio!AO274</f>
        <v>0</v>
      </c>
      <c r="AP282" s="53" t="n">
        <f aca="false">ModeloDatosModificados!AP274-ModeloDatosMinisterio!AP274</f>
        <v>0</v>
      </c>
      <c r="AQ282" s="54" t="n">
        <f aca="false">ModeloDatosModificados!AQ274-ModeloDatosMinisterio!AQ274</f>
        <v>0</v>
      </c>
      <c r="AR282" s="53" t="n">
        <f aca="false">ModeloDatosModificados!AR274-ModeloDatosMinisterio!AR274</f>
        <v>0</v>
      </c>
      <c r="AS282" s="54" t="n">
        <f aca="false">ModeloDatosModificados!AS274-ModeloDatosMinisterio!AS274</f>
        <v>0</v>
      </c>
      <c r="AT282" s="53" t="n">
        <f aca="false">ModeloDatosModificados!AT274-ModeloDatosMinisterio!AT274</f>
        <v>0</v>
      </c>
      <c r="AU282" s="54" t="n">
        <f aca="false">ModeloDatosModificados!AU274-ModeloDatosMinisterio!AU274</f>
        <v>0</v>
      </c>
      <c r="AV282" s="53" t="n">
        <f aca="false">ModeloDatosModificados!AV274-ModeloDatosMinisterio!AV274</f>
        <v>0</v>
      </c>
      <c r="AW282" s="54" t="n">
        <f aca="false">ModeloDatosModificados!AW274-ModeloDatosMinisterio!AW274</f>
        <v>0</v>
      </c>
      <c r="AX282" s="53" t="n">
        <f aca="false">ModeloDatosModificados!AX274-ModeloDatosMinisterio!AX274</f>
        <v>0</v>
      </c>
    </row>
    <row r="283" customFormat="false" ht="13.8" hidden="false" customHeight="false" outlineLevel="0" collapsed="false">
      <c r="A283" s="60" t="s">
        <v>45</v>
      </c>
      <c r="B283" s="53" t="n">
        <f aca="false">ModeloDatosModificados!B275-ModeloDatosMinisterio!B275</f>
        <v>0</v>
      </c>
      <c r="C283" s="53" t="n">
        <f aca="false">ModeloDatosModificados!C275-ModeloDatosMinisterio!C275</f>
        <v>0</v>
      </c>
      <c r="D283" s="53" t="n">
        <f aca="false">ModeloDatosModificados!D275-ModeloDatosMinisterio!D275</f>
        <v>0</v>
      </c>
      <c r="E283" s="53" t="n">
        <f aca="false">ModeloDatosModificados!E275-ModeloDatosMinisterio!E275</f>
        <v>0</v>
      </c>
      <c r="F283" s="53" t="n">
        <f aca="false">ModeloDatosModificados!F275-ModeloDatosMinisterio!F275</f>
        <v>0</v>
      </c>
      <c r="G283" s="53" t="n">
        <f aca="false">ModeloDatosModificados!G275-ModeloDatosMinisterio!G275</f>
        <v>0</v>
      </c>
      <c r="H283" s="53" t="n">
        <f aca="false">ModeloDatosModificados!H275-ModeloDatosMinisterio!H275</f>
        <v>0</v>
      </c>
      <c r="I283" s="54" t="n">
        <f aca="false">ModeloDatosModificados!I275-ModeloDatosMinisterio!I275</f>
        <v>0</v>
      </c>
      <c r="J283" s="53" t="n">
        <f aca="false">ModeloDatosModificados!J275-ModeloDatosMinisterio!J275</f>
        <v>0</v>
      </c>
      <c r="K283" s="54" t="n">
        <f aca="false">ModeloDatosModificados!K275-ModeloDatosMinisterio!K275</f>
        <v>0</v>
      </c>
      <c r="L283" s="53" t="n">
        <f aca="false">ModeloDatosModificados!L275-ModeloDatosMinisterio!L275</f>
        <v>0</v>
      </c>
      <c r="M283" s="54" t="n">
        <f aca="false">ModeloDatosModificados!M275-ModeloDatosMinisterio!M275</f>
        <v>0</v>
      </c>
      <c r="N283" s="53" t="n">
        <f aca="false">ModeloDatosModificados!N275-ModeloDatosMinisterio!N275</f>
        <v>0</v>
      </c>
      <c r="O283" s="53" t="n">
        <f aca="false">ModeloDatosModificados!O275-ModeloDatosMinisterio!O275</f>
        <v>0</v>
      </c>
      <c r="P283" s="53" t="n">
        <f aca="false">ModeloDatosModificados!P275-ModeloDatosMinisterio!P275</f>
        <v>0</v>
      </c>
      <c r="Q283" s="53" t="n">
        <f aca="false">ModeloDatosModificados!Q275-ModeloDatosMinisterio!Q275</f>
        <v>0</v>
      </c>
      <c r="S283" s="53" t="n">
        <f aca="false">ModeloDatosModificados!S275-ModeloDatosMinisterio!S275</f>
        <v>0</v>
      </c>
      <c r="T283" s="53" t="n">
        <f aca="false">ModeloDatosModificados!T275-ModeloDatosMinisterio!T275</f>
        <v>0</v>
      </c>
      <c r="U283" s="53" t="n">
        <f aca="false">ModeloDatosModificados!U275-ModeloDatosMinisterio!U275</f>
        <v>0</v>
      </c>
      <c r="V283" s="53" t="n">
        <f aca="false">ModeloDatosModificados!V275-ModeloDatosMinisterio!V275</f>
        <v>0</v>
      </c>
      <c r="W283" s="53" t="n">
        <f aca="false">ModeloDatosModificados!W275-ModeloDatosMinisterio!W275</f>
        <v>0</v>
      </c>
      <c r="X283" s="53" t="n">
        <f aca="false">ModeloDatosModificados!X275-ModeloDatosMinisterio!X275</f>
        <v>0</v>
      </c>
      <c r="Y283" s="53" t="n">
        <f aca="false">ModeloDatosModificados!Y275-ModeloDatosMinisterio!Y275</f>
        <v>0</v>
      </c>
      <c r="Z283" s="53" t="n">
        <f aca="false">ModeloDatosModificados!Z275-ModeloDatosMinisterio!Z275</f>
        <v>0</v>
      </c>
      <c r="AC283" s="61" t="n">
        <f aca="false">ModeloDatosModificados!AC275-ModeloDatosMinisterio!AC275</f>
        <v>0</v>
      </c>
      <c r="AD283" s="62" t="n">
        <f aca="false">ModeloDatosModificados!AD275-ModeloDatosMinisterio!AD275</f>
        <v>0</v>
      </c>
      <c r="AE283" s="63" t="n">
        <f aca="false">ModeloDatosModificados!AE275-ModeloDatosMinisterio!AE275</f>
        <v>0</v>
      </c>
      <c r="AF283" s="62" t="n">
        <f aca="false">ModeloDatosModificados!AF275-ModeloDatosMinisterio!AF275</f>
        <v>0</v>
      </c>
      <c r="AG283" s="62" t="n">
        <f aca="false">ModeloDatosModificados!AG275-ModeloDatosMinisterio!AG275</f>
        <v>0</v>
      </c>
      <c r="AH283" s="62" t="n">
        <f aca="false">ModeloDatosModificados!AH275-ModeloDatosMinisterio!AH275</f>
        <v>0</v>
      </c>
      <c r="AI283" s="62" t="n">
        <f aca="false">ModeloDatosModificados!AI275-ModeloDatosMinisterio!AI275</f>
        <v>0</v>
      </c>
      <c r="AJ283" s="62" t="n">
        <f aca="false">ModeloDatosModificados!AJ275-ModeloDatosMinisterio!AJ275</f>
        <v>0</v>
      </c>
      <c r="AK283" s="62" t="n">
        <f aca="false">ModeloDatosModificados!AK275-ModeloDatosMinisterio!AK275</f>
        <v>0</v>
      </c>
      <c r="AL283" s="62" t="n">
        <f aca="false">ModeloDatosModificados!AL275-ModeloDatosMinisterio!AL275</f>
        <v>0</v>
      </c>
      <c r="AM283" s="62" t="n">
        <f aca="false">ModeloDatosModificados!AM275-ModeloDatosMinisterio!AM275</f>
        <v>0</v>
      </c>
      <c r="AO283" s="54" t="n">
        <f aca="false">ModeloDatosModificados!AO275-ModeloDatosMinisterio!AO275</f>
        <v>0</v>
      </c>
      <c r="AP283" s="53" t="n">
        <f aca="false">ModeloDatosModificados!AP275-ModeloDatosMinisterio!AP275</f>
        <v>0</v>
      </c>
      <c r="AQ283" s="54" t="n">
        <f aca="false">ModeloDatosModificados!AQ275-ModeloDatosMinisterio!AQ275</f>
        <v>0</v>
      </c>
      <c r="AR283" s="53" t="n">
        <f aca="false">ModeloDatosModificados!AR275-ModeloDatosMinisterio!AR275</f>
        <v>0</v>
      </c>
      <c r="AS283" s="54" t="n">
        <f aca="false">ModeloDatosModificados!AS275-ModeloDatosMinisterio!AS275</f>
        <v>0</v>
      </c>
      <c r="AT283" s="53" t="n">
        <f aca="false">ModeloDatosModificados!AT275-ModeloDatosMinisterio!AT275</f>
        <v>0</v>
      </c>
      <c r="AU283" s="54" t="n">
        <f aca="false">ModeloDatosModificados!AU275-ModeloDatosMinisterio!AU275</f>
        <v>0</v>
      </c>
      <c r="AV283" s="53" t="n">
        <f aca="false">ModeloDatosModificados!AV275-ModeloDatosMinisterio!AV275</f>
        <v>0</v>
      </c>
      <c r="AW283" s="54" t="n">
        <f aca="false">ModeloDatosModificados!AW275-ModeloDatosMinisterio!AW275</f>
        <v>0</v>
      </c>
      <c r="AX283" s="53" t="n">
        <f aca="false">ModeloDatosModificados!AX275-ModeloDatosMinisterio!AX275</f>
        <v>0</v>
      </c>
    </row>
    <row r="284" customFormat="false" ht="13.8" hidden="false" customHeight="false" outlineLevel="0" collapsed="false">
      <c r="A284" s="60" t="s">
        <v>46</v>
      </c>
      <c r="B284" s="53" t="n">
        <f aca="false">ModeloDatosModificados!B276-ModeloDatosMinisterio!B276</f>
        <v>0</v>
      </c>
      <c r="C284" s="53" t="n">
        <f aca="false">ModeloDatosModificados!C276-ModeloDatosMinisterio!C276</f>
        <v>0</v>
      </c>
      <c r="D284" s="53" t="n">
        <f aca="false">ModeloDatosModificados!D276-ModeloDatosMinisterio!D276</f>
        <v>0</v>
      </c>
      <c r="E284" s="53" t="n">
        <f aca="false">ModeloDatosModificados!E276-ModeloDatosMinisterio!E276</f>
        <v>0</v>
      </c>
      <c r="F284" s="53" t="n">
        <f aca="false">ModeloDatosModificados!F276-ModeloDatosMinisterio!F276</f>
        <v>0</v>
      </c>
      <c r="G284" s="53" t="n">
        <f aca="false">ModeloDatosModificados!G276-ModeloDatosMinisterio!G276</f>
        <v>0</v>
      </c>
      <c r="H284" s="53" t="n">
        <f aca="false">ModeloDatosModificados!H276-ModeloDatosMinisterio!H276</f>
        <v>0</v>
      </c>
      <c r="I284" s="54" t="n">
        <f aca="false">ModeloDatosModificados!I276-ModeloDatosMinisterio!I276</f>
        <v>0</v>
      </c>
      <c r="J284" s="53" t="n">
        <f aca="false">ModeloDatosModificados!J276-ModeloDatosMinisterio!J276</f>
        <v>0</v>
      </c>
      <c r="K284" s="54" t="n">
        <f aca="false">ModeloDatosModificados!K276-ModeloDatosMinisterio!K276</f>
        <v>0</v>
      </c>
      <c r="L284" s="53" t="n">
        <f aca="false">ModeloDatosModificados!L276-ModeloDatosMinisterio!L276</f>
        <v>0</v>
      </c>
      <c r="M284" s="54" t="n">
        <f aca="false">ModeloDatosModificados!M276-ModeloDatosMinisterio!M276</f>
        <v>0</v>
      </c>
      <c r="N284" s="53" t="n">
        <f aca="false">ModeloDatosModificados!N276-ModeloDatosMinisterio!N276</f>
        <v>0</v>
      </c>
      <c r="O284" s="53" t="n">
        <f aca="false">ModeloDatosModificados!O276-ModeloDatosMinisterio!O276</f>
        <v>0</v>
      </c>
      <c r="P284" s="53" t="n">
        <f aca="false">ModeloDatosModificados!P276-ModeloDatosMinisterio!P276</f>
        <v>0</v>
      </c>
      <c r="Q284" s="53" t="n">
        <f aca="false">ModeloDatosModificados!Q276-ModeloDatosMinisterio!Q276</f>
        <v>0</v>
      </c>
      <c r="S284" s="53" t="n">
        <f aca="false">ModeloDatosModificados!S276-ModeloDatosMinisterio!S276</f>
        <v>0</v>
      </c>
      <c r="T284" s="53" t="n">
        <f aca="false">ModeloDatosModificados!T276-ModeloDatosMinisterio!T276</f>
        <v>0</v>
      </c>
      <c r="U284" s="53" t="n">
        <f aca="false">ModeloDatosModificados!U276-ModeloDatosMinisterio!U276</f>
        <v>0</v>
      </c>
      <c r="V284" s="53" t="n">
        <f aca="false">ModeloDatosModificados!V276-ModeloDatosMinisterio!V276</f>
        <v>0</v>
      </c>
      <c r="W284" s="53" t="n">
        <f aca="false">ModeloDatosModificados!W276-ModeloDatosMinisterio!W276</f>
        <v>0</v>
      </c>
      <c r="X284" s="53" t="n">
        <f aca="false">ModeloDatosModificados!X276-ModeloDatosMinisterio!X276</f>
        <v>0</v>
      </c>
      <c r="Y284" s="53" t="n">
        <f aca="false">ModeloDatosModificados!Y276-ModeloDatosMinisterio!Y276</f>
        <v>0</v>
      </c>
      <c r="Z284" s="53" t="n">
        <f aca="false">ModeloDatosModificados!Z276-ModeloDatosMinisterio!Z276</f>
        <v>0</v>
      </c>
      <c r="AC284" s="61" t="n">
        <f aca="false">ModeloDatosModificados!AC276-ModeloDatosMinisterio!AC276</f>
        <v>0</v>
      </c>
      <c r="AD284" s="62" t="n">
        <f aca="false">ModeloDatosModificados!AD276-ModeloDatosMinisterio!AD276</f>
        <v>0</v>
      </c>
      <c r="AE284" s="63" t="n">
        <f aca="false">ModeloDatosModificados!AE276-ModeloDatosMinisterio!AE276</f>
        <v>0</v>
      </c>
      <c r="AF284" s="62" t="n">
        <f aca="false">ModeloDatosModificados!AF276-ModeloDatosMinisterio!AF276</f>
        <v>0</v>
      </c>
      <c r="AG284" s="62" t="n">
        <f aca="false">ModeloDatosModificados!AG276-ModeloDatosMinisterio!AG276</f>
        <v>0</v>
      </c>
      <c r="AH284" s="62" t="n">
        <f aca="false">ModeloDatosModificados!AH276-ModeloDatosMinisterio!AH276</f>
        <v>0</v>
      </c>
      <c r="AI284" s="62" t="n">
        <f aca="false">ModeloDatosModificados!AI276-ModeloDatosMinisterio!AI276</f>
        <v>0</v>
      </c>
      <c r="AJ284" s="62" t="n">
        <f aca="false">ModeloDatosModificados!AJ276-ModeloDatosMinisterio!AJ276</f>
        <v>0</v>
      </c>
      <c r="AK284" s="62" t="n">
        <f aca="false">ModeloDatosModificados!AK276-ModeloDatosMinisterio!AK276</f>
        <v>0</v>
      </c>
      <c r="AL284" s="62" t="n">
        <f aca="false">ModeloDatosModificados!AL276-ModeloDatosMinisterio!AL276</f>
        <v>0</v>
      </c>
      <c r="AM284" s="62" t="n">
        <f aca="false">ModeloDatosModificados!AM276-ModeloDatosMinisterio!AM276</f>
        <v>0</v>
      </c>
      <c r="AO284" s="54" t="n">
        <f aca="false">ModeloDatosModificados!AO276-ModeloDatosMinisterio!AO276</f>
        <v>0</v>
      </c>
      <c r="AP284" s="53" t="n">
        <f aca="false">ModeloDatosModificados!AP276-ModeloDatosMinisterio!AP276</f>
        <v>0</v>
      </c>
      <c r="AQ284" s="54" t="n">
        <f aca="false">ModeloDatosModificados!AQ276-ModeloDatosMinisterio!AQ276</f>
        <v>0</v>
      </c>
      <c r="AR284" s="53" t="n">
        <f aca="false">ModeloDatosModificados!AR276-ModeloDatosMinisterio!AR276</f>
        <v>0</v>
      </c>
      <c r="AS284" s="54" t="n">
        <f aca="false">ModeloDatosModificados!AS276-ModeloDatosMinisterio!AS276</f>
        <v>0</v>
      </c>
      <c r="AT284" s="53" t="n">
        <f aca="false">ModeloDatosModificados!AT276-ModeloDatosMinisterio!AT276</f>
        <v>0</v>
      </c>
      <c r="AU284" s="54" t="n">
        <f aca="false">ModeloDatosModificados!AU276-ModeloDatosMinisterio!AU276</f>
        <v>0</v>
      </c>
      <c r="AV284" s="53" t="n">
        <f aca="false">ModeloDatosModificados!AV276-ModeloDatosMinisterio!AV276</f>
        <v>0</v>
      </c>
      <c r="AW284" s="54" t="n">
        <f aca="false">ModeloDatosModificados!AW276-ModeloDatosMinisterio!AW276</f>
        <v>0</v>
      </c>
      <c r="AX284" s="53" t="n">
        <f aca="false">ModeloDatosModificados!AX276-ModeloDatosMinisterio!AX276</f>
        <v>0</v>
      </c>
    </row>
    <row r="285" customFormat="false" ht="13.8" hidden="false" customHeight="false" outlineLevel="0" collapsed="false">
      <c r="A285" s="71" t="s">
        <v>49</v>
      </c>
      <c r="B285" s="74" t="n">
        <f aca="false">ModeloDatosModificados!B277-ModeloDatosMinisterio!B277</f>
        <v>0</v>
      </c>
      <c r="C285" s="74" t="n">
        <f aca="false">ModeloDatosModificados!C277-ModeloDatosMinisterio!C277</f>
        <v>0</v>
      </c>
      <c r="D285" s="74" t="n">
        <f aca="false">ModeloDatosModificados!D277-ModeloDatosMinisterio!D277</f>
        <v>0</v>
      </c>
      <c r="E285" s="74" t="n">
        <f aca="false">ModeloDatosModificados!E277-ModeloDatosMinisterio!E277</f>
        <v>0</v>
      </c>
      <c r="F285" s="74" t="n">
        <f aca="false">ModeloDatosModificados!F277-ModeloDatosMinisterio!F277</f>
        <v>0</v>
      </c>
      <c r="G285" s="74" t="n">
        <f aca="false">ModeloDatosModificados!G277-ModeloDatosMinisterio!G277</f>
        <v>0</v>
      </c>
      <c r="H285" s="74" t="n">
        <f aca="false">ModeloDatosModificados!H277-ModeloDatosMinisterio!H277</f>
        <v>0</v>
      </c>
      <c r="I285" s="72" t="n">
        <f aca="false">ModeloDatosModificados!I277-ModeloDatosMinisterio!I277</f>
        <v>0</v>
      </c>
      <c r="J285" s="74" t="n">
        <f aca="false">ModeloDatosModificados!J277-ModeloDatosMinisterio!J277</f>
        <v>0</v>
      </c>
      <c r="K285" s="72" t="n">
        <f aca="false">ModeloDatosModificados!K277-ModeloDatosMinisterio!K277</f>
        <v>0</v>
      </c>
      <c r="L285" s="74" t="n">
        <f aca="false">ModeloDatosModificados!L277-ModeloDatosMinisterio!L277</f>
        <v>0</v>
      </c>
      <c r="M285" s="72" t="n">
        <f aca="false">ModeloDatosModificados!M277-ModeloDatosMinisterio!M277</f>
        <v>0</v>
      </c>
      <c r="N285" s="74" t="n">
        <f aca="false">ModeloDatosModificados!N277-ModeloDatosMinisterio!N277</f>
        <v>0</v>
      </c>
      <c r="O285" s="74" t="n">
        <f aca="false">ModeloDatosModificados!O277-ModeloDatosMinisterio!O277</f>
        <v>0</v>
      </c>
      <c r="P285" s="74" t="n">
        <f aca="false">ModeloDatosModificados!P277-ModeloDatosMinisterio!P277</f>
        <v>0</v>
      </c>
      <c r="Q285" s="74" t="n">
        <f aca="false">ModeloDatosModificados!Q277-ModeloDatosMinisterio!Q277</f>
        <v>0</v>
      </c>
      <c r="S285" s="74" t="n">
        <f aca="false">ModeloDatosModificados!S277-ModeloDatosMinisterio!S277</f>
        <v>0</v>
      </c>
      <c r="T285" s="74" t="n">
        <f aca="false">ModeloDatosModificados!T277-ModeloDatosMinisterio!T277</f>
        <v>0</v>
      </c>
      <c r="U285" s="74" t="n">
        <f aca="false">ModeloDatosModificados!U277-ModeloDatosMinisterio!U277</f>
        <v>0</v>
      </c>
      <c r="V285" s="74" t="n">
        <f aca="false">ModeloDatosModificados!V277-ModeloDatosMinisterio!V277</f>
        <v>0</v>
      </c>
      <c r="W285" s="74" t="n">
        <f aca="false">ModeloDatosModificados!W277-ModeloDatosMinisterio!W277</f>
        <v>0</v>
      </c>
      <c r="X285" s="74" t="n">
        <f aca="false">ModeloDatosModificados!X277-ModeloDatosMinisterio!X277</f>
        <v>0</v>
      </c>
      <c r="Y285" s="74" t="n">
        <f aca="false">ModeloDatosModificados!Y277-ModeloDatosMinisterio!Y277</f>
        <v>0</v>
      </c>
      <c r="Z285" s="74" t="n">
        <f aca="false">ModeloDatosModificados!Z277-ModeloDatosMinisterio!Z277</f>
        <v>0</v>
      </c>
      <c r="AB285" s="77" t="s">
        <v>225</v>
      </c>
      <c r="AC285" s="77" t="n">
        <f aca="false">ModeloDatosModificados!AC277-ModeloDatosMinisterio!AC277</f>
        <v>0</v>
      </c>
      <c r="AD285" s="76"/>
      <c r="AE285" s="78" t="n">
        <f aca="false">ModeloDatosModificados!AE277-ModeloDatosMinisterio!AE277</f>
        <v>0</v>
      </c>
      <c r="AF285" s="76"/>
      <c r="AG285" s="79" t="n">
        <f aca="false">ModeloDatosModificados!AG277-ModeloDatosMinisterio!AG277</f>
        <v>0</v>
      </c>
      <c r="AH285" s="76"/>
      <c r="AI285" s="79" t="n">
        <f aca="false">ModeloDatosModificados!AI277-ModeloDatosMinisterio!AI277</f>
        <v>0</v>
      </c>
      <c r="AJ285" s="76"/>
      <c r="AK285" s="79" t="n">
        <f aca="false">ModeloDatosModificados!AK277-ModeloDatosMinisterio!AK277</f>
        <v>0</v>
      </c>
      <c r="AL285" s="80"/>
      <c r="AM285" s="79" t="n">
        <f aca="false">ModeloDatosModificados!AM277-ModeloDatosMinisterio!AM277</f>
        <v>0</v>
      </c>
      <c r="AO285" s="72" t="n">
        <f aca="false">ModeloDatosModificados!AO277-ModeloDatosMinisterio!AO277</f>
        <v>0</v>
      </c>
      <c r="AP285" s="74" t="n">
        <f aca="false">ModeloDatosModificados!AP277-ModeloDatosMinisterio!AP277</f>
        <v>0</v>
      </c>
      <c r="AQ285" s="72" t="n">
        <f aca="false">ModeloDatosModificados!AQ277-ModeloDatosMinisterio!AQ277</f>
        <v>0</v>
      </c>
      <c r="AR285" s="74" t="n">
        <f aca="false">ModeloDatosModificados!AR277-ModeloDatosMinisterio!AR277</f>
        <v>0</v>
      </c>
      <c r="AS285" s="72" t="n">
        <f aca="false">ModeloDatosModificados!AS277-ModeloDatosMinisterio!AS277</f>
        <v>0</v>
      </c>
      <c r="AT285" s="74" t="n">
        <f aca="false">ModeloDatosModificados!AT277-ModeloDatosMinisterio!AT277</f>
        <v>0</v>
      </c>
      <c r="AU285" s="72" t="n">
        <f aca="false">ModeloDatosModificados!AU277-ModeloDatosMinisterio!AU277</f>
        <v>0</v>
      </c>
      <c r="AV285" s="74" t="n">
        <f aca="false">ModeloDatosModificados!AV277-ModeloDatosMinisterio!AV277</f>
        <v>0</v>
      </c>
      <c r="AW285" s="72" t="n">
        <f aca="false">ModeloDatosModificados!AW277-ModeloDatosMinisterio!AW277</f>
        <v>0</v>
      </c>
      <c r="AX285" s="74" t="n">
        <f aca="false">ModeloDatosModificados!AX277-ModeloDatosMinisterio!AX277</f>
        <v>0</v>
      </c>
    </row>
    <row r="286" customFormat="false" ht="13.8" hidden="false" customHeight="false" outlineLevel="0" collapsed="false">
      <c r="A286" s="31" t="s">
        <v>50</v>
      </c>
      <c r="AB286" s="77" t="s">
        <v>226</v>
      </c>
      <c r="AC286" s="77" t="n">
        <f aca="false">ModeloDatosModificados!AC278-ModeloDatosMinisterio!AC278</f>
        <v>0</v>
      </c>
      <c r="AD286" s="76"/>
      <c r="AE286" s="78" t="n">
        <f aca="false">ModeloDatosModificados!AE278-ModeloDatosMinisterio!AE278</f>
        <v>0</v>
      </c>
      <c r="AF286" s="76"/>
      <c r="AG286" s="79" t="n">
        <f aca="false">ModeloDatosModificados!AG278-ModeloDatosMinisterio!AG278</f>
        <v>0</v>
      </c>
      <c r="AH286" s="76"/>
      <c r="AI286" s="79" t="n">
        <f aca="false">ModeloDatosModificados!AI278-ModeloDatosMinisterio!AI278</f>
        <v>0</v>
      </c>
      <c r="AJ286" s="76"/>
      <c r="AK286" s="79" t="n">
        <f aca="false">ModeloDatosModificados!AK278-ModeloDatosMinisterio!AK278</f>
        <v>0</v>
      </c>
      <c r="AL286" s="76"/>
      <c r="AM286" s="79"/>
    </row>
    <row r="287" s="31" customFormat="true" ht="13.8" hidden="false" customHeight="false" outlineLevel="0" collapsed="false">
      <c r="A287" s="31" t="s">
        <v>51</v>
      </c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S287" s="87"/>
      <c r="T287" s="87"/>
      <c r="U287" s="87"/>
      <c r="V287" s="87"/>
      <c r="W287" s="87"/>
      <c r="X287" s="87"/>
      <c r="Y287" s="87"/>
      <c r="Z287" s="87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Z287" s="87"/>
      <c r="BA287" s="87"/>
      <c r="BB287" s="87"/>
      <c r="BC287" s="87"/>
      <c r="BD287" s="87"/>
      <c r="BE287" s="87"/>
      <c r="AME287" s="96"/>
      <c r="AMF287" s="96"/>
      <c r="AMG287" s="96"/>
      <c r="AMH287" s="96"/>
      <c r="AMI287" s="96"/>
      <c r="AMJ287" s="96"/>
    </row>
    <row r="288" customFormat="false" ht="13.8" hidden="false" customHeight="false" outlineLevel="0" collapsed="false">
      <c r="A288" s="89"/>
    </row>
    <row r="289" customFormat="false" ht="13.8" hidden="false" customHeight="false" outlineLevel="0" collapsed="false">
      <c r="A289" s="89"/>
    </row>
    <row r="290" customFormat="false" ht="13.8" hidden="false" customHeight="false" outlineLevel="0" collapsed="false">
      <c r="A290" s="89"/>
    </row>
    <row r="291" customFormat="false" ht="13.8" hidden="false" customHeight="false" outlineLevel="0" collapsed="false">
      <c r="A291" s="40" t="s">
        <v>122</v>
      </c>
      <c r="B291" s="40"/>
      <c r="C291" s="40"/>
      <c r="D291" s="40"/>
      <c r="E291" s="40"/>
      <c r="F291" s="40"/>
      <c r="G291" s="40"/>
      <c r="H291" s="40"/>
      <c r="I291" s="40"/>
      <c r="J291" s="40"/>
      <c r="S291" s="90"/>
      <c r="T291" s="90"/>
      <c r="U291" s="90"/>
      <c r="V291" s="90"/>
      <c r="W291" s="90"/>
      <c r="X291" s="90"/>
      <c r="Y291" s="90"/>
      <c r="Z291" s="90"/>
    </row>
    <row r="292" customFormat="false" ht="13.8" hidden="false" customHeight="false" outlineLevel="0" collapsed="false">
      <c r="A292" s="40" t="s">
        <v>141</v>
      </c>
      <c r="B292" s="40"/>
      <c r="C292" s="40"/>
      <c r="D292" s="40"/>
      <c r="E292" s="40"/>
      <c r="F292" s="40"/>
      <c r="G292" s="40"/>
      <c r="H292" s="40"/>
      <c r="I292" s="40"/>
      <c r="J292" s="40"/>
      <c r="S292" s="90"/>
      <c r="T292" s="90"/>
      <c r="U292" s="90"/>
      <c r="V292" s="90"/>
      <c r="W292" s="90"/>
      <c r="X292" s="90"/>
      <c r="Y292" s="90"/>
      <c r="Z292" s="90"/>
    </row>
    <row r="293" customFormat="false" ht="15.8" hidden="false" customHeight="true" outlineLevel="0" collapsed="false">
      <c r="A293" s="41" t="s">
        <v>8</v>
      </c>
      <c r="B293" s="91" t="s">
        <v>206</v>
      </c>
      <c r="C293" s="91"/>
      <c r="D293" s="91"/>
      <c r="E293" s="91"/>
      <c r="F293" s="91"/>
      <c r="G293" s="91"/>
      <c r="H293" s="91"/>
      <c r="I293" s="43" t="s">
        <v>10</v>
      </c>
      <c r="J293" s="43" t="s">
        <v>11</v>
      </c>
      <c r="K293" s="43" t="s">
        <v>207</v>
      </c>
      <c r="L293" s="43" t="s">
        <v>208</v>
      </c>
      <c r="M293" s="43" t="s">
        <v>209</v>
      </c>
      <c r="N293" s="43" t="s">
        <v>12</v>
      </c>
      <c r="O293" s="43" t="s">
        <v>210</v>
      </c>
      <c r="P293" s="43" t="s">
        <v>211</v>
      </c>
      <c r="Q293" s="43" t="s">
        <v>212</v>
      </c>
      <c r="S293" s="91" t="s">
        <v>206</v>
      </c>
      <c r="T293" s="91"/>
      <c r="U293" s="91"/>
      <c r="V293" s="91"/>
      <c r="W293" s="91"/>
      <c r="X293" s="91"/>
      <c r="Y293" s="91"/>
      <c r="Z293" s="91"/>
      <c r="AC293" s="46" t="s">
        <v>214</v>
      </c>
      <c r="AD293" s="46"/>
      <c r="AE293" s="46" t="s">
        <v>215</v>
      </c>
      <c r="AF293" s="46"/>
      <c r="AG293" s="46" t="s">
        <v>216</v>
      </c>
      <c r="AH293" s="46"/>
      <c r="AI293" s="46" t="s">
        <v>217</v>
      </c>
      <c r="AJ293" s="46"/>
      <c r="AK293" s="46" t="s">
        <v>218</v>
      </c>
      <c r="AL293" s="46"/>
      <c r="AM293" s="47" t="s">
        <v>219</v>
      </c>
      <c r="AO293" s="46" t="s">
        <v>214</v>
      </c>
      <c r="AP293" s="46"/>
      <c r="AQ293" s="46" t="s">
        <v>215</v>
      </c>
      <c r="AR293" s="46"/>
      <c r="AS293" s="46" t="s">
        <v>216</v>
      </c>
      <c r="AT293" s="46"/>
      <c r="AU293" s="46" t="s">
        <v>217</v>
      </c>
      <c r="AV293" s="46"/>
      <c r="AW293" s="47" t="s">
        <v>218</v>
      </c>
      <c r="AX293" s="47"/>
    </row>
    <row r="294" customFormat="false" ht="55.8" hidden="false" customHeight="false" outlineLevel="0" collapsed="false">
      <c r="A294" s="41"/>
      <c r="B294" s="92" t="s">
        <v>142</v>
      </c>
      <c r="C294" s="92" t="s">
        <v>143</v>
      </c>
      <c r="D294" s="92" t="s">
        <v>144</v>
      </c>
      <c r="E294" s="92" t="s">
        <v>145</v>
      </c>
      <c r="F294" s="92" t="s">
        <v>146</v>
      </c>
      <c r="G294" s="92" t="s">
        <v>147</v>
      </c>
      <c r="H294" s="92" t="s">
        <v>148</v>
      </c>
      <c r="I294" s="43"/>
      <c r="J294" s="43"/>
      <c r="K294" s="43"/>
      <c r="L294" s="43"/>
      <c r="M294" s="43"/>
      <c r="N294" s="43"/>
      <c r="O294" s="43"/>
      <c r="P294" s="43"/>
      <c r="Q294" s="43"/>
      <c r="S294" s="92" t="s">
        <v>142</v>
      </c>
      <c r="T294" s="92" t="s">
        <v>143</v>
      </c>
      <c r="U294" s="92" t="s">
        <v>144</v>
      </c>
      <c r="V294" s="92" t="s">
        <v>145</v>
      </c>
      <c r="W294" s="92" t="s">
        <v>146</v>
      </c>
      <c r="X294" s="92" t="s">
        <v>147</v>
      </c>
      <c r="Y294" s="92" t="s">
        <v>148</v>
      </c>
      <c r="Z294" s="43" t="s">
        <v>21</v>
      </c>
      <c r="AC294" s="46" t="s">
        <v>220</v>
      </c>
      <c r="AD294" s="46" t="s">
        <v>221</v>
      </c>
      <c r="AE294" s="46" t="s">
        <v>220</v>
      </c>
      <c r="AF294" s="46" t="s">
        <v>221</v>
      </c>
      <c r="AG294" s="46" t="s">
        <v>220</v>
      </c>
      <c r="AH294" s="46" t="s">
        <v>221</v>
      </c>
      <c r="AI294" s="46" t="s">
        <v>220</v>
      </c>
      <c r="AJ294" s="46" t="s">
        <v>221</v>
      </c>
      <c r="AK294" s="46" t="s">
        <v>220</v>
      </c>
      <c r="AL294" s="46" t="s">
        <v>221</v>
      </c>
      <c r="AM294" s="48" t="s">
        <v>222</v>
      </c>
      <c r="AO294" s="46" t="s">
        <v>223</v>
      </c>
      <c r="AP294" s="46" t="s">
        <v>224</v>
      </c>
      <c r="AQ294" s="46" t="s">
        <v>223</v>
      </c>
      <c r="AR294" s="46" t="s">
        <v>224</v>
      </c>
      <c r="AS294" s="46" t="s">
        <v>223</v>
      </c>
      <c r="AT294" s="46" t="s">
        <v>224</v>
      </c>
      <c r="AU294" s="46" t="s">
        <v>223</v>
      </c>
      <c r="AV294" s="46" t="s">
        <v>224</v>
      </c>
      <c r="AW294" s="46" t="s">
        <v>223</v>
      </c>
      <c r="AX294" s="48" t="s">
        <v>224</v>
      </c>
    </row>
    <row r="295" customFormat="false" ht="13.8" hidden="false" customHeight="false" outlineLevel="0" collapsed="false">
      <c r="A295" s="49" t="s">
        <v>22</v>
      </c>
      <c r="B295" s="52" t="n">
        <f aca="false">ModeloDatosModificados!B285-ModeloDatosMinisterio!B285</f>
        <v>0</v>
      </c>
      <c r="C295" s="52" t="n">
        <f aca="false">ModeloDatosModificados!C285-ModeloDatosMinisterio!C285</f>
        <v>0</v>
      </c>
      <c r="D295" s="52" t="n">
        <f aca="false">ModeloDatosModificados!D285-ModeloDatosMinisterio!D285</f>
        <v>0</v>
      </c>
      <c r="E295" s="52" t="n">
        <f aca="false">ModeloDatosModificados!E285-ModeloDatosMinisterio!E285</f>
        <v>0</v>
      </c>
      <c r="F295" s="52" t="n">
        <f aca="false">ModeloDatosModificados!F285-ModeloDatosMinisterio!F285</f>
        <v>0</v>
      </c>
      <c r="G295" s="52" t="n">
        <f aca="false">ModeloDatosModificados!G285-ModeloDatosMinisterio!G285</f>
        <v>0</v>
      </c>
      <c r="H295" s="52" t="n">
        <f aca="false">ModeloDatosModificados!H285-ModeloDatosMinisterio!H285</f>
        <v>0</v>
      </c>
      <c r="I295" s="51" t="n">
        <f aca="false">ModeloDatosModificados!I285-ModeloDatosMinisterio!I285</f>
        <v>0</v>
      </c>
      <c r="J295" s="52" t="n">
        <f aca="false">ModeloDatosModificados!J285-ModeloDatosMinisterio!J285</f>
        <v>0</v>
      </c>
      <c r="K295" s="51" t="n">
        <f aca="false">ModeloDatosModificados!K285-ModeloDatosMinisterio!K285</f>
        <v>0</v>
      </c>
      <c r="L295" s="53" t="n">
        <f aca="false">ModeloDatosModificados!L285-ModeloDatosMinisterio!L285</f>
        <v>0</v>
      </c>
      <c r="M295" s="54" t="n">
        <f aca="false">ModeloDatosModificados!M285-ModeloDatosMinisterio!M285</f>
        <v>0</v>
      </c>
      <c r="N295" s="53" t="n">
        <f aca="false">ModeloDatosModificados!N285-ModeloDatosMinisterio!N285</f>
        <v>0</v>
      </c>
      <c r="O295" s="53" t="n">
        <f aca="false">ModeloDatosModificados!O285-ModeloDatosMinisterio!O285</f>
        <v>0</v>
      </c>
      <c r="P295" s="53" t="n">
        <f aca="false">ModeloDatosModificados!P285-ModeloDatosMinisterio!P285</f>
        <v>0</v>
      </c>
      <c r="Q295" s="53" t="n">
        <f aca="false">ModeloDatosModificados!Q285-ModeloDatosMinisterio!Q285</f>
        <v>0</v>
      </c>
      <c r="S295" s="52" t="n">
        <f aca="false">ModeloDatosModificados!S285-ModeloDatosMinisterio!S285</f>
        <v>0</v>
      </c>
      <c r="T295" s="52" t="n">
        <f aca="false">ModeloDatosModificados!T285-ModeloDatosMinisterio!T285</f>
        <v>0</v>
      </c>
      <c r="U295" s="52" t="n">
        <f aca="false">ModeloDatosModificados!U285-ModeloDatosMinisterio!U285</f>
        <v>0</v>
      </c>
      <c r="V295" s="52" t="n">
        <f aca="false">ModeloDatosModificados!V285-ModeloDatosMinisterio!V285</f>
        <v>0</v>
      </c>
      <c r="W295" s="52" t="n">
        <f aca="false">ModeloDatosModificados!W285-ModeloDatosMinisterio!W285</f>
        <v>0</v>
      </c>
      <c r="X295" s="52" t="n">
        <f aca="false">ModeloDatosModificados!X285-ModeloDatosMinisterio!X285</f>
        <v>0</v>
      </c>
      <c r="Y295" s="52" t="n">
        <f aca="false">ModeloDatosModificados!Y285-ModeloDatosMinisterio!Y285</f>
        <v>0</v>
      </c>
      <c r="Z295" s="52" t="n">
        <f aca="false">ModeloDatosModificados!Z285-ModeloDatosMinisterio!Z285</f>
        <v>0</v>
      </c>
      <c r="AC295" s="57" t="n">
        <f aca="false">ModeloDatosModificados!AC285-ModeloDatosMinisterio!AC285</f>
        <v>0</v>
      </c>
      <c r="AD295" s="58" t="n">
        <f aca="false">ModeloDatosModificados!AD285-ModeloDatosMinisterio!AD285</f>
        <v>0</v>
      </c>
      <c r="AE295" s="59" t="n">
        <f aca="false">ModeloDatosModificados!AE285-ModeloDatosMinisterio!AE285</f>
        <v>0</v>
      </c>
      <c r="AF295" s="58" t="n">
        <f aca="false">ModeloDatosModificados!AF285-ModeloDatosMinisterio!AF285</f>
        <v>0</v>
      </c>
      <c r="AG295" s="58" t="n">
        <f aca="false">ModeloDatosModificados!AG285-ModeloDatosMinisterio!AG285</f>
        <v>0</v>
      </c>
      <c r="AH295" s="58" t="n">
        <f aca="false">ModeloDatosModificados!AH285-ModeloDatosMinisterio!AH285</f>
        <v>0</v>
      </c>
      <c r="AI295" s="58" t="n">
        <f aca="false">ModeloDatosModificados!AI285-ModeloDatosMinisterio!AI285</f>
        <v>0</v>
      </c>
      <c r="AJ295" s="58" t="n">
        <f aca="false">ModeloDatosModificados!AJ285-ModeloDatosMinisterio!AJ285</f>
        <v>0</v>
      </c>
      <c r="AK295" s="58" t="n">
        <f aca="false">ModeloDatosModificados!AK285-ModeloDatosMinisterio!AK285</f>
        <v>0</v>
      </c>
      <c r="AL295" s="58" t="n">
        <f aca="false">ModeloDatosModificados!AL285-ModeloDatosMinisterio!AL285</f>
        <v>0</v>
      </c>
      <c r="AM295" s="58" t="n">
        <f aca="false">ModeloDatosModificados!AM285-ModeloDatosMinisterio!AM285</f>
        <v>0</v>
      </c>
      <c r="AO295" s="51" t="n">
        <f aca="false">ModeloDatosModificados!AO285-ModeloDatosMinisterio!AO285</f>
        <v>0</v>
      </c>
      <c r="AP295" s="52" t="n">
        <f aca="false">ModeloDatosModificados!AP285-ModeloDatosMinisterio!AP285</f>
        <v>0</v>
      </c>
      <c r="AQ295" s="51" t="n">
        <f aca="false">ModeloDatosModificados!AQ285-ModeloDatosMinisterio!AQ285</f>
        <v>0</v>
      </c>
      <c r="AR295" s="52" t="n">
        <f aca="false">ModeloDatosModificados!AR285-ModeloDatosMinisterio!AR285</f>
        <v>0</v>
      </c>
      <c r="AS295" s="51" t="n">
        <f aca="false">ModeloDatosModificados!AS285-ModeloDatosMinisterio!AS285</f>
        <v>0</v>
      </c>
      <c r="AT295" s="52" t="n">
        <f aca="false">ModeloDatosModificados!AT285-ModeloDatosMinisterio!AT285</f>
        <v>0</v>
      </c>
      <c r="AU295" s="51" t="n">
        <f aca="false">ModeloDatosModificados!AU285-ModeloDatosMinisterio!AU285</f>
        <v>0</v>
      </c>
      <c r="AV295" s="52" t="n">
        <f aca="false">ModeloDatosModificados!AV285-ModeloDatosMinisterio!AV285</f>
        <v>0</v>
      </c>
      <c r="AW295" s="51" t="n">
        <f aca="false">ModeloDatosModificados!AW285-ModeloDatosMinisterio!AW285</f>
        <v>0</v>
      </c>
      <c r="AX295" s="52" t="n">
        <f aca="false">ModeloDatosModificados!AX285-ModeloDatosMinisterio!AX285</f>
        <v>0</v>
      </c>
    </row>
    <row r="296" customFormat="false" ht="13.8" hidden="false" customHeight="false" outlineLevel="0" collapsed="false">
      <c r="A296" s="60" t="s">
        <v>23</v>
      </c>
      <c r="B296" s="53" t="n">
        <f aca="false">ModeloDatosModificados!B286-ModeloDatosMinisterio!B286</f>
        <v>0</v>
      </c>
      <c r="C296" s="53" t="n">
        <f aca="false">ModeloDatosModificados!C286-ModeloDatosMinisterio!C286</f>
        <v>0</v>
      </c>
      <c r="D296" s="53" t="n">
        <f aca="false">ModeloDatosModificados!D286-ModeloDatosMinisterio!D286</f>
        <v>0</v>
      </c>
      <c r="E296" s="53" t="n">
        <f aca="false">ModeloDatosModificados!E286-ModeloDatosMinisterio!E286</f>
        <v>0</v>
      </c>
      <c r="F296" s="53" t="n">
        <f aca="false">ModeloDatosModificados!F286-ModeloDatosMinisterio!F286</f>
        <v>0</v>
      </c>
      <c r="G296" s="53" t="n">
        <f aca="false">ModeloDatosModificados!G286-ModeloDatosMinisterio!G286</f>
        <v>0</v>
      </c>
      <c r="H296" s="53" t="n">
        <f aca="false">ModeloDatosModificados!H286-ModeloDatosMinisterio!H286</f>
        <v>0</v>
      </c>
      <c r="I296" s="54" t="n">
        <f aca="false">ModeloDatosModificados!I286-ModeloDatosMinisterio!I286</f>
        <v>0</v>
      </c>
      <c r="J296" s="53" t="n">
        <f aca="false">ModeloDatosModificados!J286-ModeloDatosMinisterio!J286</f>
        <v>0</v>
      </c>
      <c r="K296" s="54" t="n">
        <f aca="false">ModeloDatosModificados!K286-ModeloDatosMinisterio!K286</f>
        <v>0</v>
      </c>
      <c r="L296" s="53" t="n">
        <f aca="false">ModeloDatosModificados!L286-ModeloDatosMinisterio!L286</f>
        <v>0</v>
      </c>
      <c r="M296" s="54" t="n">
        <f aca="false">ModeloDatosModificados!M286-ModeloDatosMinisterio!M286</f>
        <v>0</v>
      </c>
      <c r="N296" s="53" t="n">
        <f aca="false">ModeloDatosModificados!N286-ModeloDatosMinisterio!N286</f>
        <v>0</v>
      </c>
      <c r="O296" s="53" t="n">
        <f aca="false">ModeloDatosModificados!O286-ModeloDatosMinisterio!O286</f>
        <v>0</v>
      </c>
      <c r="P296" s="53" t="n">
        <f aca="false">ModeloDatosModificados!P286-ModeloDatosMinisterio!P286</f>
        <v>0</v>
      </c>
      <c r="Q296" s="53" t="n">
        <f aca="false">ModeloDatosModificados!Q286-ModeloDatosMinisterio!Q286</f>
        <v>0</v>
      </c>
      <c r="S296" s="53" t="n">
        <f aca="false">ModeloDatosModificados!S286-ModeloDatosMinisterio!S286</f>
        <v>0</v>
      </c>
      <c r="T296" s="53" t="n">
        <f aca="false">ModeloDatosModificados!T286-ModeloDatosMinisterio!T286</f>
        <v>0</v>
      </c>
      <c r="U296" s="53" t="n">
        <f aca="false">ModeloDatosModificados!U286-ModeloDatosMinisterio!U286</f>
        <v>0</v>
      </c>
      <c r="V296" s="53" t="n">
        <f aca="false">ModeloDatosModificados!V286-ModeloDatosMinisterio!V286</f>
        <v>0</v>
      </c>
      <c r="W296" s="53" t="n">
        <f aca="false">ModeloDatosModificados!W286-ModeloDatosMinisterio!W286</f>
        <v>0</v>
      </c>
      <c r="X296" s="53" t="n">
        <f aca="false">ModeloDatosModificados!X286-ModeloDatosMinisterio!X286</f>
        <v>0</v>
      </c>
      <c r="Y296" s="53" t="n">
        <f aca="false">ModeloDatosModificados!Y286-ModeloDatosMinisterio!Y286</f>
        <v>0</v>
      </c>
      <c r="Z296" s="53" t="n">
        <f aca="false">ModeloDatosModificados!Z286-ModeloDatosMinisterio!Z286</f>
        <v>0</v>
      </c>
      <c r="AC296" s="61" t="n">
        <f aca="false">ModeloDatosModificados!AC286-ModeloDatosMinisterio!AC286</f>
        <v>0</v>
      </c>
      <c r="AD296" s="62" t="n">
        <f aca="false">ModeloDatosModificados!AD286-ModeloDatosMinisterio!AD286</f>
        <v>0</v>
      </c>
      <c r="AE296" s="63" t="n">
        <f aca="false">ModeloDatosModificados!AE286-ModeloDatosMinisterio!AE286</f>
        <v>0</v>
      </c>
      <c r="AF296" s="62" t="n">
        <f aca="false">ModeloDatosModificados!AF286-ModeloDatosMinisterio!AF286</f>
        <v>0</v>
      </c>
      <c r="AG296" s="62" t="n">
        <f aca="false">ModeloDatosModificados!AG286-ModeloDatosMinisterio!AG286</f>
        <v>0</v>
      </c>
      <c r="AH296" s="62" t="n">
        <f aca="false">ModeloDatosModificados!AH286-ModeloDatosMinisterio!AH286</f>
        <v>0</v>
      </c>
      <c r="AI296" s="62" t="n">
        <f aca="false">ModeloDatosModificados!AI286-ModeloDatosMinisterio!AI286</f>
        <v>0</v>
      </c>
      <c r="AJ296" s="62" t="n">
        <f aca="false">ModeloDatosModificados!AJ286-ModeloDatosMinisterio!AJ286</f>
        <v>0</v>
      </c>
      <c r="AK296" s="62" t="n">
        <f aca="false">ModeloDatosModificados!AK286-ModeloDatosMinisterio!AK286</f>
        <v>0</v>
      </c>
      <c r="AL296" s="62" t="n">
        <f aca="false">ModeloDatosModificados!AL286-ModeloDatosMinisterio!AL286</f>
        <v>0</v>
      </c>
      <c r="AM296" s="62" t="n">
        <f aca="false">ModeloDatosModificados!AM286-ModeloDatosMinisterio!AM286</f>
        <v>0</v>
      </c>
      <c r="AO296" s="54" t="n">
        <f aca="false">ModeloDatosModificados!AO286-ModeloDatosMinisterio!AO286</f>
        <v>0</v>
      </c>
      <c r="AP296" s="53" t="n">
        <f aca="false">ModeloDatosModificados!AP286-ModeloDatosMinisterio!AP286</f>
        <v>0</v>
      </c>
      <c r="AQ296" s="54" t="n">
        <f aca="false">ModeloDatosModificados!AQ286-ModeloDatosMinisterio!AQ286</f>
        <v>0</v>
      </c>
      <c r="AR296" s="53" t="n">
        <f aca="false">ModeloDatosModificados!AR286-ModeloDatosMinisterio!AR286</f>
        <v>0</v>
      </c>
      <c r="AS296" s="54" t="n">
        <f aca="false">ModeloDatosModificados!AS286-ModeloDatosMinisterio!AS286</f>
        <v>0</v>
      </c>
      <c r="AT296" s="53" t="n">
        <f aca="false">ModeloDatosModificados!AT286-ModeloDatosMinisterio!AT286</f>
        <v>0</v>
      </c>
      <c r="AU296" s="54" t="n">
        <f aca="false">ModeloDatosModificados!AU286-ModeloDatosMinisterio!AU286</f>
        <v>0</v>
      </c>
      <c r="AV296" s="53" t="n">
        <f aca="false">ModeloDatosModificados!AV286-ModeloDatosMinisterio!AV286</f>
        <v>0</v>
      </c>
      <c r="AW296" s="54" t="n">
        <f aca="false">ModeloDatosModificados!AW286-ModeloDatosMinisterio!AW286</f>
        <v>0</v>
      </c>
      <c r="AX296" s="53" t="n">
        <f aca="false">ModeloDatosModificados!AX286-ModeloDatosMinisterio!AX286</f>
        <v>0</v>
      </c>
    </row>
    <row r="297" customFormat="false" ht="13.8" hidden="false" customHeight="false" outlineLevel="0" collapsed="false">
      <c r="A297" s="60" t="s">
        <v>24</v>
      </c>
      <c r="B297" s="53" t="n">
        <f aca="false">ModeloDatosModificados!B287-ModeloDatosMinisterio!B287</f>
        <v>0</v>
      </c>
      <c r="C297" s="53" t="n">
        <f aca="false">ModeloDatosModificados!C287-ModeloDatosMinisterio!C287</f>
        <v>0</v>
      </c>
      <c r="D297" s="53" t="n">
        <f aca="false">ModeloDatosModificados!D287-ModeloDatosMinisterio!D287</f>
        <v>0</v>
      </c>
      <c r="E297" s="53" t="n">
        <f aca="false">ModeloDatosModificados!E287-ModeloDatosMinisterio!E287</f>
        <v>0</v>
      </c>
      <c r="F297" s="53" t="n">
        <f aca="false">ModeloDatosModificados!F287-ModeloDatosMinisterio!F287</f>
        <v>0</v>
      </c>
      <c r="G297" s="53" t="n">
        <f aca="false">ModeloDatosModificados!G287-ModeloDatosMinisterio!G287</f>
        <v>0</v>
      </c>
      <c r="H297" s="53" t="n">
        <f aca="false">ModeloDatosModificados!H287-ModeloDatosMinisterio!H287</f>
        <v>0</v>
      </c>
      <c r="I297" s="54" t="n">
        <f aca="false">ModeloDatosModificados!I287-ModeloDatosMinisterio!I287</f>
        <v>0</v>
      </c>
      <c r="J297" s="53" t="n">
        <f aca="false">ModeloDatosModificados!J287-ModeloDatosMinisterio!J287</f>
        <v>0</v>
      </c>
      <c r="K297" s="54" t="n">
        <f aca="false">ModeloDatosModificados!K287-ModeloDatosMinisterio!K287</f>
        <v>0</v>
      </c>
      <c r="L297" s="53" t="n">
        <f aca="false">ModeloDatosModificados!L287-ModeloDatosMinisterio!L287</f>
        <v>0</v>
      </c>
      <c r="M297" s="54" t="n">
        <f aca="false">ModeloDatosModificados!M287-ModeloDatosMinisterio!M287</f>
        <v>0</v>
      </c>
      <c r="N297" s="53" t="n">
        <f aca="false">ModeloDatosModificados!N287-ModeloDatosMinisterio!N287</f>
        <v>0</v>
      </c>
      <c r="O297" s="53" t="n">
        <f aca="false">ModeloDatosModificados!O287-ModeloDatosMinisterio!O287</f>
        <v>0</v>
      </c>
      <c r="P297" s="53" t="n">
        <f aca="false">ModeloDatosModificados!P287-ModeloDatosMinisterio!P287</f>
        <v>0</v>
      </c>
      <c r="Q297" s="53" t="n">
        <f aca="false">ModeloDatosModificados!Q287-ModeloDatosMinisterio!Q287</f>
        <v>0</v>
      </c>
      <c r="S297" s="53" t="n">
        <f aca="false">ModeloDatosModificados!S287-ModeloDatosMinisterio!S287</f>
        <v>0</v>
      </c>
      <c r="T297" s="53" t="n">
        <f aca="false">ModeloDatosModificados!T287-ModeloDatosMinisterio!T287</f>
        <v>0</v>
      </c>
      <c r="U297" s="53" t="n">
        <f aca="false">ModeloDatosModificados!U287-ModeloDatosMinisterio!U287</f>
        <v>0</v>
      </c>
      <c r="V297" s="53" t="n">
        <f aca="false">ModeloDatosModificados!V287-ModeloDatosMinisterio!V287</f>
        <v>0</v>
      </c>
      <c r="W297" s="53" t="n">
        <f aca="false">ModeloDatosModificados!W287-ModeloDatosMinisterio!W287</f>
        <v>0</v>
      </c>
      <c r="X297" s="53" t="n">
        <f aca="false">ModeloDatosModificados!X287-ModeloDatosMinisterio!X287</f>
        <v>0</v>
      </c>
      <c r="Y297" s="53" t="n">
        <f aca="false">ModeloDatosModificados!Y287-ModeloDatosMinisterio!Y287</f>
        <v>0</v>
      </c>
      <c r="Z297" s="53" t="n">
        <f aca="false">ModeloDatosModificados!Z287-ModeloDatosMinisterio!Z287</f>
        <v>0</v>
      </c>
      <c r="AC297" s="61" t="n">
        <f aca="false">ModeloDatosModificados!AC287-ModeloDatosMinisterio!AC287</f>
        <v>0</v>
      </c>
      <c r="AD297" s="62" t="n">
        <f aca="false">ModeloDatosModificados!AD287-ModeloDatosMinisterio!AD287</f>
        <v>0</v>
      </c>
      <c r="AE297" s="63" t="n">
        <f aca="false">ModeloDatosModificados!AE287-ModeloDatosMinisterio!AE287</f>
        <v>0</v>
      </c>
      <c r="AF297" s="62" t="n">
        <f aca="false">ModeloDatosModificados!AF287-ModeloDatosMinisterio!AF287</f>
        <v>0</v>
      </c>
      <c r="AG297" s="62" t="n">
        <f aca="false">ModeloDatosModificados!AG287-ModeloDatosMinisterio!AG287</f>
        <v>0</v>
      </c>
      <c r="AH297" s="62" t="n">
        <f aca="false">ModeloDatosModificados!AH287-ModeloDatosMinisterio!AH287</f>
        <v>0</v>
      </c>
      <c r="AI297" s="62" t="n">
        <f aca="false">ModeloDatosModificados!AI287-ModeloDatosMinisterio!AI287</f>
        <v>0</v>
      </c>
      <c r="AJ297" s="62" t="n">
        <f aca="false">ModeloDatosModificados!AJ287-ModeloDatosMinisterio!AJ287</f>
        <v>0</v>
      </c>
      <c r="AK297" s="62" t="n">
        <f aca="false">ModeloDatosModificados!AK287-ModeloDatosMinisterio!AK287</f>
        <v>0</v>
      </c>
      <c r="AL297" s="62" t="n">
        <f aca="false">ModeloDatosModificados!AL287-ModeloDatosMinisterio!AL287</f>
        <v>0</v>
      </c>
      <c r="AM297" s="62" t="n">
        <f aca="false">ModeloDatosModificados!AM287-ModeloDatosMinisterio!AM287</f>
        <v>0</v>
      </c>
      <c r="AO297" s="54" t="n">
        <f aca="false">ModeloDatosModificados!AO287-ModeloDatosMinisterio!AO287</f>
        <v>0</v>
      </c>
      <c r="AP297" s="53" t="n">
        <f aca="false">ModeloDatosModificados!AP287-ModeloDatosMinisterio!AP287</f>
        <v>0</v>
      </c>
      <c r="AQ297" s="54" t="n">
        <f aca="false">ModeloDatosModificados!AQ287-ModeloDatosMinisterio!AQ287</f>
        <v>0</v>
      </c>
      <c r="AR297" s="53" t="n">
        <f aca="false">ModeloDatosModificados!AR287-ModeloDatosMinisterio!AR287</f>
        <v>0</v>
      </c>
      <c r="AS297" s="54" t="n">
        <f aca="false">ModeloDatosModificados!AS287-ModeloDatosMinisterio!AS287</f>
        <v>0</v>
      </c>
      <c r="AT297" s="53" t="n">
        <f aca="false">ModeloDatosModificados!AT287-ModeloDatosMinisterio!AT287</f>
        <v>0</v>
      </c>
      <c r="AU297" s="54" t="n">
        <f aca="false">ModeloDatosModificados!AU287-ModeloDatosMinisterio!AU287</f>
        <v>0</v>
      </c>
      <c r="AV297" s="53" t="n">
        <f aca="false">ModeloDatosModificados!AV287-ModeloDatosMinisterio!AV287</f>
        <v>0</v>
      </c>
      <c r="AW297" s="54" t="n">
        <f aca="false">ModeloDatosModificados!AW287-ModeloDatosMinisterio!AW287</f>
        <v>0</v>
      </c>
      <c r="AX297" s="53" t="n">
        <f aca="false">ModeloDatosModificados!AX287-ModeloDatosMinisterio!AX287</f>
        <v>0</v>
      </c>
    </row>
    <row r="298" customFormat="false" ht="13.8" hidden="false" customHeight="false" outlineLevel="0" collapsed="false">
      <c r="A298" s="60" t="s">
        <v>25</v>
      </c>
      <c r="B298" s="53" t="n">
        <f aca="false">ModeloDatosModificados!B288-ModeloDatosMinisterio!B288</f>
        <v>0</v>
      </c>
      <c r="C298" s="53" t="n">
        <f aca="false">ModeloDatosModificados!C288-ModeloDatosMinisterio!C288</f>
        <v>0</v>
      </c>
      <c r="D298" s="53" t="n">
        <f aca="false">ModeloDatosModificados!D288-ModeloDatosMinisterio!D288</f>
        <v>0</v>
      </c>
      <c r="E298" s="53" t="n">
        <f aca="false">ModeloDatosModificados!E288-ModeloDatosMinisterio!E288</f>
        <v>0</v>
      </c>
      <c r="F298" s="53" t="n">
        <f aca="false">ModeloDatosModificados!F288-ModeloDatosMinisterio!F288</f>
        <v>0</v>
      </c>
      <c r="G298" s="53" t="n">
        <f aca="false">ModeloDatosModificados!G288-ModeloDatosMinisterio!G288</f>
        <v>0</v>
      </c>
      <c r="H298" s="53" t="n">
        <f aca="false">ModeloDatosModificados!H288-ModeloDatosMinisterio!H288</f>
        <v>0</v>
      </c>
      <c r="I298" s="54" t="n">
        <f aca="false">ModeloDatosModificados!I288-ModeloDatosMinisterio!I288</f>
        <v>0</v>
      </c>
      <c r="J298" s="53" t="n">
        <f aca="false">ModeloDatosModificados!J288-ModeloDatosMinisterio!J288</f>
        <v>0</v>
      </c>
      <c r="K298" s="54" t="n">
        <f aca="false">ModeloDatosModificados!K288-ModeloDatosMinisterio!K288</f>
        <v>0</v>
      </c>
      <c r="L298" s="53" t="n">
        <f aca="false">ModeloDatosModificados!L288-ModeloDatosMinisterio!L288</f>
        <v>0</v>
      </c>
      <c r="M298" s="54" t="n">
        <f aca="false">ModeloDatosModificados!M288-ModeloDatosMinisterio!M288</f>
        <v>0</v>
      </c>
      <c r="N298" s="53" t="n">
        <f aca="false">ModeloDatosModificados!N288-ModeloDatosMinisterio!N288</f>
        <v>0</v>
      </c>
      <c r="O298" s="53" t="n">
        <f aca="false">ModeloDatosModificados!O288-ModeloDatosMinisterio!O288</f>
        <v>0</v>
      </c>
      <c r="P298" s="53" t="n">
        <f aca="false">ModeloDatosModificados!P288-ModeloDatosMinisterio!P288</f>
        <v>0</v>
      </c>
      <c r="Q298" s="53" t="n">
        <f aca="false">ModeloDatosModificados!Q288-ModeloDatosMinisterio!Q288</f>
        <v>0</v>
      </c>
      <c r="S298" s="53" t="n">
        <f aca="false">ModeloDatosModificados!S288-ModeloDatosMinisterio!S288</f>
        <v>0</v>
      </c>
      <c r="T298" s="53" t="n">
        <f aca="false">ModeloDatosModificados!T288-ModeloDatosMinisterio!T288</f>
        <v>0</v>
      </c>
      <c r="U298" s="53" t="n">
        <f aca="false">ModeloDatosModificados!U288-ModeloDatosMinisterio!U288</f>
        <v>0</v>
      </c>
      <c r="V298" s="53" t="n">
        <f aca="false">ModeloDatosModificados!V288-ModeloDatosMinisterio!V288</f>
        <v>0</v>
      </c>
      <c r="W298" s="53" t="n">
        <f aca="false">ModeloDatosModificados!W288-ModeloDatosMinisterio!W288</f>
        <v>0</v>
      </c>
      <c r="X298" s="53" t="n">
        <f aca="false">ModeloDatosModificados!X288-ModeloDatosMinisterio!X288</f>
        <v>0</v>
      </c>
      <c r="Y298" s="53" t="n">
        <f aca="false">ModeloDatosModificados!Y288-ModeloDatosMinisterio!Y288</f>
        <v>0</v>
      </c>
      <c r="Z298" s="53" t="n">
        <f aca="false">ModeloDatosModificados!Z288-ModeloDatosMinisterio!Z288</f>
        <v>0</v>
      </c>
      <c r="AC298" s="61" t="n">
        <f aca="false">ModeloDatosModificados!AC288-ModeloDatosMinisterio!AC288</f>
        <v>0</v>
      </c>
      <c r="AD298" s="62" t="n">
        <f aca="false">ModeloDatosModificados!AD288-ModeloDatosMinisterio!AD288</f>
        <v>0</v>
      </c>
      <c r="AE298" s="63" t="n">
        <f aca="false">ModeloDatosModificados!AE288-ModeloDatosMinisterio!AE288</f>
        <v>0</v>
      </c>
      <c r="AF298" s="62" t="n">
        <f aca="false">ModeloDatosModificados!AF288-ModeloDatosMinisterio!AF288</f>
        <v>0</v>
      </c>
      <c r="AG298" s="62" t="n">
        <f aca="false">ModeloDatosModificados!AG288-ModeloDatosMinisterio!AG288</f>
        <v>0</v>
      </c>
      <c r="AH298" s="62" t="n">
        <f aca="false">ModeloDatosModificados!AH288-ModeloDatosMinisterio!AH288</f>
        <v>0</v>
      </c>
      <c r="AI298" s="62" t="n">
        <f aca="false">ModeloDatosModificados!AI288-ModeloDatosMinisterio!AI288</f>
        <v>0</v>
      </c>
      <c r="AJ298" s="62" t="n">
        <f aca="false">ModeloDatosModificados!AJ288-ModeloDatosMinisterio!AJ288</f>
        <v>0</v>
      </c>
      <c r="AK298" s="62" t="n">
        <f aca="false">ModeloDatosModificados!AK288-ModeloDatosMinisterio!AK288</f>
        <v>0</v>
      </c>
      <c r="AL298" s="62" t="n">
        <f aca="false">ModeloDatosModificados!AL288-ModeloDatosMinisterio!AL288</f>
        <v>0</v>
      </c>
      <c r="AM298" s="62" t="n">
        <f aca="false">ModeloDatosModificados!AM288-ModeloDatosMinisterio!AM288</f>
        <v>0</v>
      </c>
      <c r="AO298" s="54" t="n">
        <f aca="false">ModeloDatosModificados!AO288-ModeloDatosMinisterio!AO288</f>
        <v>0</v>
      </c>
      <c r="AP298" s="53" t="n">
        <f aca="false">ModeloDatosModificados!AP288-ModeloDatosMinisterio!AP288</f>
        <v>0</v>
      </c>
      <c r="AQ298" s="54" t="n">
        <f aca="false">ModeloDatosModificados!AQ288-ModeloDatosMinisterio!AQ288</f>
        <v>0</v>
      </c>
      <c r="AR298" s="53" t="n">
        <f aca="false">ModeloDatosModificados!AR288-ModeloDatosMinisterio!AR288</f>
        <v>0</v>
      </c>
      <c r="AS298" s="54" t="n">
        <f aca="false">ModeloDatosModificados!AS288-ModeloDatosMinisterio!AS288</f>
        <v>0</v>
      </c>
      <c r="AT298" s="53" t="n">
        <f aca="false">ModeloDatosModificados!AT288-ModeloDatosMinisterio!AT288</f>
        <v>0</v>
      </c>
      <c r="AU298" s="54" t="n">
        <f aca="false">ModeloDatosModificados!AU288-ModeloDatosMinisterio!AU288</f>
        <v>0</v>
      </c>
      <c r="AV298" s="53" t="n">
        <f aca="false">ModeloDatosModificados!AV288-ModeloDatosMinisterio!AV288</f>
        <v>0</v>
      </c>
      <c r="AW298" s="54" t="n">
        <f aca="false">ModeloDatosModificados!AW288-ModeloDatosMinisterio!AW288</f>
        <v>0</v>
      </c>
      <c r="AX298" s="53" t="n">
        <f aca="false">ModeloDatosModificados!AX288-ModeloDatosMinisterio!AX288</f>
        <v>0</v>
      </c>
    </row>
    <row r="299" customFormat="false" ht="13.8" hidden="false" customHeight="false" outlineLevel="0" collapsed="false">
      <c r="A299" s="60" t="s">
        <v>26</v>
      </c>
      <c r="B299" s="53" t="n">
        <f aca="false">ModeloDatosModificados!B289-ModeloDatosMinisterio!B289</f>
        <v>0</v>
      </c>
      <c r="C299" s="53" t="n">
        <f aca="false">ModeloDatosModificados!C289-ModeloDatosMinisterio!C289</f>
        <v>0</v>
      </c>
      <c r="D299" s="53" t="n">
        <f aca="false">ModeloDatosModificados!D289-ModeloDatosMinisterio!D289</f>
        <v>0</v>
      </c>
      <c r="E299" s="53" t="n">
        <f aca="false">ModeloDatosModificados!E289-ModeloDatosMinisterio!E289</f>
        <v>0</v>
      </c>
      <c r="F299" s="53" t="n">
        <f aca="false">ModeloDatosModificados!F289-ModeloDatosMinisterio!F289</f>
        <v>0</v>
      </c>
      <c r="G299" s="53" t="n">
        <f aca="false">ModeloDatosModificados!G289-ModeloDatosMinisterio!G289</f>
        <v>0</v>
      </c>
      <c r="H299" s="53" t="n">
        <f aca="false">ModeloDatosModificados!H289-ModeloDatosMinisterio!H289</f>
        <v>0</v>
      </c>
      <c r="I299" s="54" t="n">
        <f aca="false">ModeloDatosModificados!I289-ModeloDatosMinisterio!I289</f>
        <v>0</v>
      </c>
      <c r="J299" s="53" t="n">
        <f aca="false">ModeloDatosModificados!J289-ModeloDatosMinisterio!J289</f>
        <v>0</v>
      </c>
      <c r="K299" s="54" t="n">
        <f aca="false">ModeloDatosModificados!K289-ModeloDatosMinisterio!K289</f>
        <v>0</v>
      </c>
      <c r="L299" s="53" t="n">
        <f aca="false">ModeloDatosModificados!L289-ModeloDatosMinisterio!L289</f>
        <v>0</v>
      </c>
      <c r="M299" s="54" t="n">
        <f aca="false">ModeloDatosModificados!M289-ModeloDatosMinisterio!M289</f>
        <v>0</v>
      </c>
      <c r="N299" s="53" t="n">
        <f aca="false">ModeloDatosModificados!N289-ModeloDatosMinisterio!N289</f>
        <v>0</v>
      </c>
      <c r="O299" s="53" t="n">
        <f aca="false">ModeloDatosModificados!O289-ModeloDatosMinisterio!O289</f>
        <v>0</v>
      </c>
      <c r="P299" s="53" t="n">
        <f aca="false">ModeloDatosModificados!P289-ModeloDatosMinisterio!P289</f>
        <v>0</v>
      </c>
      <c r="Q299" s="53" t="n">
        <f aca="false">ModeloDatosModificados!Q289-ModeloDatosMinisterio!Q289</f>
        <v>0</v>
      </c>
      <c r="S299" s="53" t="n">
        <f aca="false">ModeloDatosModificados!S289-ModeloDatosMinisterio!S289</f>
        <v>0</v>
      </c>
      <c r="T299" s="53" t="n">
        <f aca="false">ModeloDatosModificados!T289-ModeloDatosMinisterio!T289</f>
        <v>0</v>
      </c>
      <c r="U299" s="53" t="n">
        <f aca="false">ModeloDatosModificados!U289-ModeloDatosMinisterio!U289</f>
        <v>0</v>
      </c>
      <c r="V299" s="53" t="n">
        <f aca="false">ModeloDatosModificados!V289-ModeloDatosMinisterio!V289</f>
        <v>0</v>
      </c>
      <c r="W299" s="53" t="n">
        <f aca="false">ModeloDatosModificados!W289-ModeloDatosMinisterio!W289</f>
        <v>0</v>
      </c>
      <c r="X299" s="53" t="n">
        <f aca="false">ModeloDatosModificados!X289-ModeloDatosMinisterio!X289</f>
        <v>0</v>
      </c>
      <c r="Y299" s="53" t="n">
        <f aca="false">ModeloDatosModificados!Y289-ModeloDatosMinisterio!Y289</f>
        <v>0</v>
      </c>
      <c r="Z299" s="53" t="n">
        <f aca="false">ModeloDatosModificados!Z289-ModeloDatosMinisterio!Z289</f>
        <v>0</v>
      </c>
      <c r="AC299" s="61" t="n">
        <f aca="false">ModeloDatosModificados!AC289-ModeloDatosMinisterio!AC289</f>
        <v>0</v>
      </c>
      <c r="AD299" s="62" t="n">
        <f aca="false">ModeloDatosModificados!AD289-ModeloDatosMinisterio!AD289</f>
        <v>0</v>
      </c>
      <c r="AE299" s="63" t="n">
        <f aca="false">ModeloDatosModificados!AE289-ModeloDatosMinisterio!AE289</f>
        <v>0</v>
      </c>
      <c r="AF299" s="62" t="n">
        <f aca="false">ModeloDatosModificados!AF289-ModeloDatosMinisterio!AF289</f>
        <v>0</v>
      </c>
      <c r="AG299" s="62" t="n">
        <f aca="false">ModeloDatosModificados!AG289-ModeloDatosMinisterio!AG289</f>
        <v>0</v>
      </c>
      <c r="AH299" s="62" t="n">
        <f aca="false">ModeloDatosModificados!AH289-ModeloDatosMinisterio!AH289</f>
        <v>0</v>
      </c>
      <c r="AI299" s="62" t="n">
        <f aca="false">ModeloDatosModificados!AI289-ModeloDatosMinisterio!AI289</f>
        <v>0</v>
      </c>
      <c r="AJ299" s="62" t="n">
        <f aca="false">ModeloDatosModificados!AJ289-ModeloDatosMinisterio!AJ289</f>
        <v>0</v>
      </c>
      <c r="AK299" s="62" t="n">
        <f aca="false">ModeloDatosModificados!AK289-ModeloDatosMinisterio!AK289</f>
        <v>0</v>
      </c>
      <c r="AL299" s="62" t="n">
        <f aca="false">ModeloDatosModificados!AL289-ModeloDatosMinisterio!AL289</f>
        <v>0</v>
      </c>
      <c r="AM299" s="62" t="n">
        <f aca="false">ModeloDatosModificados!AM289-ModeloDatosMinisterio!AM289</f>
        <v>0</v>
      </c>
      <c r="AO299" s="54" t="n">
        <f aca="false">ModeloDatosModificados!AO289-ModeloDatosMinisterio!AO289</f>
        <v>0</v>
      </c>
      <c r="AP299" s="53" t="n">
        <f aca="false">ModeloDatosModificados!AP289-ModeloDatosMinisterio!AP289</f>
        <v>0</v>
      </c>
      <c r="AQ299" s="54" t="n">
        <f aca="false">ModeloDatosModificados!AQ289-ModeloDatosMinisterio!AQ289</f>
        <v>0</v>
      </c>
      <c r="AR299" s="53" t="n">
        <f aca="false">ModeloDatosModificados!AR289-ModeloDatosMinisterio!AR289</f>
        <v>0</v>
      </c>
      <c r="AS299" s="54" t="n">
        <f aca="false">ModeloDatosModificados!AS289-ModeloDatosMinisterio!AS289</f>
        <v>0</v>
      </c>
      <c r="AT299" s="53" t="n">
        <f aca="false">ModeloDatosModificados!AT289-ModeloDatosMinisterio!AT289</f>
        <v>0</v>
      </c>
      <c r="AU299" s="54" t="n">
        <f aca="false">ModeloDatosModificados!AU289-ModeloDatosMinisterio!AU289</f>
        <v>0</v>
      </c>
      <c r="AV299" s="53" t="n">
        <f aca="false">ModeloDatosModificados!AV289-ModeloDatosMinisterio!AV289</f>
        <v>0</v>
      </c>
      <c r="AW299" s="54" t="n">
        <f aca="false">ModeloDatosModificados!AW289-ModeloDatosMinisterio!AW289</f>
        <v>0</v>
      </c>
      <c r="AX299" s="53" t="n">
        <f aca="false">ModeloDatosModificados!AX289-ModeloDatosMinisterio!AX289</f>
        <v>0</v>
      </c>
    </row>
    <row r="300" customFormat="false" ht="13.8" hidden="false" customHeight="false" outlineLevel="0" collapsed="false">
      <c r="A300" s="60" t="s">
        <v>27</v>
      </c>
      <c r="B300" s="53" t="n">
        <f aca="false">ModeloDatosModificados!B290-ModeloDatosMinisterio!B290</f>
        <v>0</v>
      </c>
      <c r="C300" s="53" t="n">
        <f aca="false">ModeloDatosModificados!C290-ModeloDatosMinisterio!C290</f>
        <v>0</v>
      </c>
      <c r="D300" s="53" t="n">
        <f aca="false">ModeloDatosModificados!D290-ModeloDatosMinisterio!D290</f>
        <v>0</v>
      </c>
      <c r="E300" s="53" t="n">
        <f aca="false">ModeloDatosModificados!E290-ModeloDatosMinisterio!E290</f>
        <v>0</v>
      </c>
      <c r="F300" s="53" t="n">
        <f aca="false">ModeloDatosModificados!F290-ModeloDatosMinisterio!F290</f>
        <v>0</v>
      </c>
      <c r="G300" s="53" t="n">
        <f aca="false">ModeloDatosModificados!G290-ModeloDatosMinisterio!G290</f>
        <v>0</v>
      </c>
      <c r="H300" s="53" t="n">
        <f aca="false">ModeloDatosModificados!H290-ModeloDatosMinisterio!H290</f>
        <v>0</v>
      </c>
      <c r="I300" s="54" t="n">
        <f aca="false">ModeloDatosModificados!I290-ModeloDatosMinisterio!I290</f>
        <v>0</v>
      </c>
      <c r="J300" s="53" t="n">
        <f aca="false">ModeloDatosModificados!J290-ModeloDatosMinisterio!J290</f>
        <v>0</v>
      </c>
      <c r="K300" s="54" t="n">
        <f aca="false">ModeloDatosModificados!K290-ModeloDatosMinisterio!K290</f>
        <v>0</v>
      </c>
      <c r="L300" s="53" t="n">
        <f aca="false">ModeloDatosModificados!L290-ModeloDatosMinisterio!L290</f>
        <v>0</v>
      </c>
      <c r="M300" s="54" t="n">
        <f aca="false">ModeloDatosModificados!M290-ModeloDatosMinisterio!M290</f>
        <v>0</v>
      </c>
      <c r="N300" s="53" t="n">
        <f aca="false">ModeloDatosModificados!N290-ModeloDatosMinisterio!N290</f>
        <v>0</v>
      </c>
      <c r="O300" s="53" t="n">
        <f aca="false">ModeloDatosModificados!O290-ModeloDatosMinisterio!O290</f>
        <v>0</v>
      </c>
      <c r="P300" s="53" t="n">
        <f aca="false">ModeloDatosModificados!P290-ModeloDatosMinisterio!P290</f>
        <v>0</v>
      </c>
      <c r="Q300" s="53" t="n">
        <f aca="false">ModeloDatosModificados!Q290-ModeloDatosMinisterio!Q290</f>
        <v>0</v>
      </c>
      <c r="S300" s="53" t="n">
        <f aca="false">ModeloDatosModificados!S290-ModeloDatosMinisterio!S290</f>
        <v>0</v>
      </c>
      <c r="T300" s="53" t="n">
        <f aca="false">ModeloDatosModificados!T290-ModeloDatosMinisterio!T290</f>
        <v>0</v>
      </c>
      <c r="U300" s="53" t="n">
        <f aca="false">ModeloDatosModificados!U290-ModeloDatosMinisterio!U290</f>
        <v>0</v>
      </c>
      <c r="V300" s="53" t="n">
        <f aca="false">ModeloDatosModificados!V290-ModeloDatosMinisterio!V290</f>
        <v>0</v>
      </c>
      <c r="W300" s="53" t="n">
        <f aca="false">ModeloDatosModificados!W290-ModeloDatosMinisterio!W290</f>
        <v>0</v>
      </c>
      <c r="X300" s="53" t="n">
        <f aca="false">ModeloDatosModificados!X290-ModeloDatosMinisterio!X290</f>
        <v>0</v>
      </c>
      <c r="Y300" s="53" t="n">
        <f aca="false">ModeloDatosModificados!Y290-ModeloDatosMinisterio!Y290</f>
        <v>0</v>
      </c>
      <c r="Z300" s="53" t="n">
        <f aca="false">ModeloDatosModificados!Z290-ModeloDatosMinisterio!Z290</f>
        <v>0</v>
      </c>
      <c r="AC300" s="61" t="n">
        <f aca="false">ModeloDatosModificados!AC290-ModeloDatosMinisterio!AC290</f>
        <v>0</v>
      </c>
      <c r="AD300" s="62" t="n">
        <f aca="false">ModeloDatosModificados!AD290-ModeloDatosMinisterio!AD290</f>
        <v>0</v>
      </c>
      <c r="AE300" s="63" t="n">
        <f aca="false">ModeloDatosModificados!AE290-ModeloDatosMinisterio!AE290</f>
        <v>0</v>
      </c>
      <c r="AF300" s="62" t="n">
        <f aca="false">ModeloDatosModificados!AF290-ModeloDatosMinisterio!AF290</f>
        <v>0</v>
      </c>
      <c r="AG300" s="62" t="n">
        <f aca="false">ModeloDatosModificados!AG290-ModeloDatosMinisterio!AG290</f>
        <v>0</v>
      </c>
      <c r="AH300" s="62" t="n">
        <f aca="false">ModeloDatosModificados!AH290-ModeloDatosMinisterio!AH290</f>
        <v>0</v>
      </c>
      <c r="AI300" s="62" t="n">
        <f aca="false">ModeloDatosModificados!AI290-ModeloDatosMinisterio!AI290</f>
        <v>0</v>
      </c>
      <c r="AJ300" s="62" t="n">
        <f aca="false">ModeloDatosModificados!AJ290-ModeloDatosMinisterio!AJ290</f>
        <v>0</v>
      </c>
      <c r="AK300" s="62" t="n">
        <f aca="false">ModeloDatosModificados!AK290-ModeloDatosMinisterio!AK290</f>
        <v>0</v>
      </c>
      <c r="AL300" s="62" t="n">
        <f aca="false">ModeloDatosModificados!AL290-ModeloDatosMinisterio!AL290</f>
        <v>0</v>
      </c>
      <c r="AM300" s="62" t="n">
        <f aca="false">ModeloDatosModificados!AM290-ModeloDatosMinisterio!AM290</f>
        <v>0</v>
      </c>
      <c r="AO300" s="54" t="n">
        <f aca="false">ModeloDatosModificados!AO290-ModeloDatosMinisterio!AO290</f>
        <v>0</v>
      </c>
      <c r="AP300" s="53" t="n">
        <f aca="false">ModeloDatosModificados!AP290-ModeloDatosMinisterio!AP290</f>
        <v>0</v>
      </c>
      <c r="AQ300" s="54" t="n">
        <f aca="false">ModeloDatosModificados!AQ290-ModeloDatosMinisterio!AQ290</f>
        <v>0</v>
      </c>
      <c r="AR300" s="53" t="n">
        <f aca="false">ModeloDatosModificados!AR290-ModeloDatosMinisterio!AR290</f>
        <v>0</v>
      </c>
      <c r="AS300" s="54" t="n">
        <f aca="false">ModeloDatosModificados!AS290-ModeloDatosMinisterio!AS290</f>
        <v>0</v>
      </c>
      <c r="AT300" s="53" t="n">
        <f aca="false">ModeloDatosModificados!AT290-ModeloDatosMinisterio!AT290</f>
        <v>0</v>
      </c>
      <c r="AU300" s="54" t="n">
        <f aca="false">ModeloDatosModificados!AU290-ModeloDatosMinisterio!AU290</f>
        <v>0</v>
      </c>
      <c r="AV300" s="53" t="n">
        <f aca="false">ModeloDatosModificados!AV290-ModeloDatosMinisterio!AV290</f>
        <v>0</v>
      </c>
      <c r="AW300" s="54" t="n">
        <f aca="false">ModeloDatosModificados!AW290-ModeloDatosMinisterio!AW290</f>
        <v>0</v>
      </c>
      <c r="AX300" s="53" t="n">
        <f aca="false">ModeloDatosModificados!AX290-ModeloDatosMinisterio!AX290</f>
        <v>0</v>
      </c>
    </row>
    <row r="301" customFormat="false" ht="13.8" hidden="false" customHeight="false" outlineLevel="0" collapsed="false">
      <c r="A301" s="60" t="s">
        <v>28</v>
      </c>
      <c r="B301" s="53" t="n">
        <f aca="false">ModeloDatosModificados!B291-ModeloDatosMinisterio!B291</f>
        <v>0</v>
      </c>
      <c r="C301" s="53" t="n">
        <f aca="false">ModeloDatosModificados!C291-ModeloDatosMinisterio!C291</f>
        <v>0</v>
      </c>
      <c r="D301" s="53" t="n">
        <f aca="false">ModeloDatosModificados!D291-ModeloDatosMinisterio!D291</f>
        <v>0</v>
      </c>
      <c r="E301" s="53" t="n">
        <f aca="false">ModeloDatosModificados!E291-ModeloDatosMinisterio!E291</f>
        <v>0</v>
      </c>
      <c r="F301" s="53" t="n">
        <f aca="false">ModeloDatosModificados!F291-ModeloDatosMinisterio!F291</f>
        <v>0</v>
      </c>
      <c r="G301" s="53" t="n">
        <f aca="false">ModeloDatosModificados!G291-ModeloDatosMinisterio!G291</f>
        <v>0</v>
      </c>
      <c r="H301" s="53" t="n">
        <f aca="false">ModeloDatosModificados!H291-ModeloDatosMinisterio!H291</f>
        <v>0</v>
      </c>
      <c r="I301" s="54" t="n">
        <f aca="false">ModeloDatosModificados!I291-ModeloDatosMinisterio!I291</f>
        <v>0</v>
      </c>
      <c r="J301" s="53" t="n">
        <f aca="false">ModeloDatosModificados!J291-ModeloDatosMinisterio!J291</f>
        <v>0</v>
      </c>
      <c r="K301" s="54" t="n">
        <f aca="false">ModeloDatosModificados!K291-ModeloDatosMinisterio!K291</f>
        <v>0</v>
      </c>
      <c r="L301" s="53" t="n">
        <f aca="false">ModeloDatosModificados!L291-ModeloDatosMinisterio!L291</f>
        <v>0</v>
      </c>
      <c r="M301" s="54" t="n">
        <f aca="false">ModeloDatosModificados!M291-ModeloDatosMinisterio!M291</f>
        <v>0</v>
      </c>
      <c r="N301" s="53" t="n">
        <f aca="false">ModeloDatosModificados!N291-ModeloDatosMinisterio!N291</f>
        <v>0</v>
      </c>
      <c r="O301" s="53" t="n">
        <f aca="false">ModeloDatosModificados!O291-ModeloDatosMinisterio!O291</f>
        <v>0</v>
      </c>
      <c r="P301" s="53" t="n">
        <f aca="false">ModeloDatosModificados!P291-ModeloDatosMinisterio!P291</f>
        <v>0</v>
      </c>
      <c r="Q301" s="53" t="n">
        <f aca="false">ModeloDatosModificados!Q291-ModeloDatosMinisterio!Q291</f>
        <v>0</v>
      </c>
      <c r="S301" s="53" t="n">
        <f aca="false">ModeloDatosModificados!S291-ModeloDatosMinisterio!S291</f>
        <v>0</v>
      </c>
      <c r="T301" s="53" t="n">
        <f aca="false">ModeloDatosModificados!T291-ModeloDatosMinisterio!T291</f>
        <v>0</v>
      </c>
      <c r="U301" s="53" t="n">
        <f aca="false">ModeloDatosModificados!U291-ModeloDatosMinisterio!U291</f>
        <v>0</v>
      </c>
      <c r="V301" s="53" t="n">
        <f aca="false">ModeloDatosModificados!V291-ModeloDatosMinisterio!V291</f>
        <v>0</v>
      </c>
      <c r="W301" s="53" t="n">
        <f aca="false">ModeloDatosModificados!W291-ModeloDatosMinisterio!W291</f>
        <v>0</v>
      </c>
      <c r="X301" s="53" t="n">
        <f aca="false">ModeloDatosModificados!X291-ModeloDatosMinisterio!X291</f>
        <v>0</v>
      </c>
      <c r="Y301" s="53" t="n">
        <f aca="false">ModeloDatosModificados!Y291-ModeloDatosMinisterio!Y291</f>
        <v>0</v>
      </c>
      <c r="Z301" s="53" t="n">
        <f aca="false">ModeloDatosModificados!Z291-ModeloDatosMinisterio!Z291</f>
        <v>0</v>
      </c>
      <c r="AC301" s="61" t="n">
        <f aca="false">ModeloDatosModificados!AC291-ModeloDatosMinisterio!AC291</f>
        <v>0</v>
      </c>
      <c r="AD301" s="62" t="n">
        <f aca="false">ModeloDatosModificados!AD291-ModeloDatosMinisterio!AD291</f>
        <v>0</v>
      </c>
      <c r="AE301" s="63" t="n">
        <f aca="false">ModeloDatosModificados!AE291-ModeloDatosMinisterio!AE291</f>
        <v>0</v>
      </c>
      <c r="AF301" s="62" t="n">
        <f aca="false">ModeloDatosModificados!AF291-ModeloDatosMinisterio!AF291</f>
        <v>0</v>
      </c>
      <c r="AG301" s="62" t="n">
        <f aca="false">ModeloDatosModificados!AG291-ModeloDatosMinisterio!AG291</f>
        <v>0</v>
      </c>
      <c r="AH301" s="62" t="n">
        <f aca="false">ModeloDatosModificados!AH291-ModeloDatosMinisterio!AH291</f>
        <v>0</v>
      </c>
      <c r="AI301" s="62" t="n">
        <f aca="false">ModeloDatosModificados!AI291-ModeloDatosMinisterio!AI291</f>
        <v>0</v>
      </c>
      <c r="AJ301" s="62" t="n">
        <f aca="false">ModeloDatosModificados!AJ291-ModeloDatosMinisterio!AJ291</f>
        <v>0</v>
      </c>
      <c r="AK301" s="62" t="n">
        <f aca="false">ModeloDatosModificados!AK291-ModeloDatosMinisterio!AK291</f>
        <v>0</v>
      </c>
      <c r="AL301" s="62" t="n">
        <f aca="false">ModeloDatosModificados!AL291-ModeloDatosMinisterio!AL291</f>
        <v>0</v>
      </c>
      <c r="AM301" s="62" t="n">
        <f aca="false">ModeloDatosModificados!AM291-ModeloDatosMinisterio!AM291</f>
        <v>0</v>
      </c>
      <c r="AO301" s="54" t="n">
        <f aca="false">ModeloDatosModificados!AO291-ModeloDatosMinisterio!AO291</f>
        <v>0</v>
      </c>
      <c r="AP301" s="53" t="n">
        <f aca="false">ModeloDatosModificados!AP291-ModeloDatosMinisterio!AP291</f>
        <v>0</v>
      </c>
      <c r="AQ301" s="54" t="n">
        <f aca="false">ModeloDatosModificados!AQ291-ModeloDatosMinisterio!AQ291</f>
        <v>0</v>
      </c>
      <c r="AR301" s="53" t="n">
        <f aca="false">ModeloDatosModificados!AR291-ModeloDatosMinisterio!AR291</f>
        <v>0</v>
      </c>
      <c r="AS301" s="54" t="n">
        <f aca="false">ModeloDatosModificados!AS291-ModeloDatosMinisterio!AS291</f>
        <v>0</v>
      </c>
      <c r="AT301" s="53" t="n">
        <f aca="false">ModeloDatosModificados!AT291-ModeloDatosMinisterio!AT291</f>
        <v>0</v>
      </c>
      <c r="AU301" s="54" t="n">
        <f aca="false">ModeloDatosModificados!AU291-ModeloDatosMinisterio!AU291</f>
        <v>0</v>
      </c>
      <c r="AV301" s="53" t="n">
        <f aca="false">ModeloDatosModificados!AV291-ModeloDatosMinisterio!AV291</f>
        <v>0</v>
      </c>
      <c r="AW301" s="54" t="n">
        <f aca="false">ModeloDatosModificados!AW291-ModeloDatosMinisterio!AW291</f>
        <v>0</v>
      </c>
      <c r="AX301" s="53" t="n">
        <f aca="false">ModeloDatosModificados!AX291-ModeloDatosMinisterio!AX291</f>
        <v>0</v>
      </c>
    </row>
    <row r="302" customFormat="false" ht="13.8" hidden="false" customHeight="false" outlineLevel="0" collapsed="false">
      <c r="A302" s="60" t="s">
        <v>29</v>
      </c>
      <c r="B302" s="53" t="n">
        <f aca="false">ModeloDatosModificados!B292-ModeloDatosMinisterio!B292</f>
        <v>0</v>
      </c>
      <c r="C302" s="53" t="n">
        <f aca="false">ModeloDatosModificados!C292-ModeloDatosMinisterio!C292</f>
        <v>0</v>
      </c>
      <c r="D302" s="53" t="n">
        <f aca="false">ModeloDatosModificados!D292-ModeloDatosMinisterio!D292</f>
        <v>0</v>
      </c>
      <c r="E302" s="53" t="n">
        <f aca="false">ModeloDatosModificados!E292-ModeloDatosMinisterio!E292</f>
        <v>0</v>
      </c>
      <c r="F302" s="53" t="n">
        <f aca="false">ModeloDatosModificados!F292-ModeloDatosMinisterio!F292</f>
        <v>0</v>
      </c>
      <c r="G302" s="53" t="n">
        <f aca="false">ModeloDatosModificados!G292-ModeloDatosMinisterio!G292</f>
        <v>0</v>
      </c>
      <c r="H302" s="53" t="n">
        <f aca="false">ModeloDatosModificados!H292-ModeloDatosMinisterio!H292</f>
        <v>0</v>
      </c>
      <c r="I302" s="54" t="n">
        <f aca="false">ModeloDatosModificados!I292-ModeloDatosMinisterio!I292</f>
        <v>0</v>
      </c>
      <c r="J302" s="53" t="n">
        <f aca="false">ModeloDatosModificados!J292-ModeloDatosMinisterio!J292</f>
        <v>0</v>
      </c>
      <c r="K302" s="54" t="n">
        <f aca="false">ModeloDatosModificados!K292-ModeloDatosMinisterio!K292</f>
        <v>0</v>
      </c>
      <c r="L302" s="53" t="n">
        <f aca="false">ModeloDatosModificados!L292-ModeloDatosMinisterio!L292</f>
        <v>0</v>
      </c>
      <c r="M302" s="54" t="n">
        <f aca="false">ModeloDatosModificados!M292-ModeloDatosMinisterio!M292</f>
        <v>0</v>
      </c>
      <c r="N302" s="53" t="n">
        <f aca="false">ModeloDatosModificados!N292-ModeloDatosMinisterio!N292</f>
        <v>0</v>
      </c>
      <c r="O302" s="53" t="n">
        <f aca="false">ModeloDatosModificados!O292-ModeloDatosMinisterio!O292</f>
        <v>0</v>
      </c>
      <c r="P302" s="53" t="n">
        <f aca="false">ModeloDatosModificados!P292-ModeloDatosMinisterio!P292</f>
        <v>0</v>
      </c>
      <c r="Q302" s="53" t="n">
        <f aca="false">ModeloDatosModificados!Q292-ModeloDatosMinisterio!Q292</f>
        <v>0</v>
      </c>
      <c r="S302" s="53" t="n">
        <f aca="false">ModeloDatosModificados!S292-ModeloDatosMinisterio!S292</f>
        <v>0</v>
      </c>
      <c r="T302" s="53" t="n">
        <f aca="false">ModeloDatosModificados!T292-ModeloDatosMinisterio!T292</f>
        <v>0</v>
      </c>
      <c r="U302" s="53" t="n">
        <f aca="false">ModeloDatosModificados!U292-ModeloDatosMinisterio!U292</f>
        <v>0</v>
      </c>
      <c r="V302" s="53" t="n">
        <f aca="false">ModeloDatosModificados!V292-ModeloDatosMinisterio!V292</f>
        <v>0</v>
      </c>
      <c r="W302" s="53" t="n">
        <f aca="false">ModeloDatosModificados!W292-ModeloDatosMinisterio!W292</f>
        <v>0</v>
      </c>
      <c r="X302" s="53" t="n">
        <f aca="false">ModeloDatosModificados!X292-ModeloDatosMinisterio!X292</f>
        <v>0</v>
      </c>
      <c r="Y302" s="53" t="n">
        <f aca="false">ModeloDatosModificados!Y292-ModeloDatosMinisterio!Y292</f>
        <v>0</v>
      </c>
      <c r="Z302" s="53" t="n">
        <f aca="false">ModeloDatosModificados!Z292-ModeloDatosMinisterio!Z292</f>
        <v>0</v>
      </c>
      <c r="AC302" s="61" t="n">
        <f aca="false">ModeloDatosModificados!AC292-ModeloDatosMinisterio!AC292</f>
        <v>0</v>
      </c>
      <c r="AD302" s="62" t="n">
        <f aca="false">ModeloDatosModificados!AD292-ModeloDatosMinisterio!AD292</f>
        <v>0</v>
      </c>
      <c r="AE302" s="63" t="n">
        <f aca="false">ModeloDatosModificados!AE292-ModeloDatosMinisterio!AE292</f>
        <v>0</v>
      </c>
      <c r="AF302" s="62" t="n">
        <f aca="false">ModeloDatosModificados!AF292-ModeloDatosMinisterio!AF292</f>
        <v>0</v>
      </c>
      <c r="AG302" s="62" t="n">
        <f aca="false">ModeloDatosModificados!AG292-ModeloDatosMinisterio!AG292</f>
        <v>0</v>
      </c>
      <c r="AH302" s="62" t="n">
        <f aca="false">ModeloDatosModificados!AH292-ModeloDatosMinisterio!AH292</f>
        <v>0</v>
      </c>
      <c r="AI302" s="62" t="n">
        <f aca="false">ModeloDatosModificados!AI292-ModeloDatosMinisterio!AI292</f>
        <v>0</v>
      </c>
      <c r="AJ302" s="62" t="n">
        <f aca="false">ModeloDatosModificados!AJ292-ModeloDatosMinisterio!AJ292</f>
        <v>0</v>
      </c>
      <c r="AK302" s="62" t="n">
        <f aca="false">ModeloDatosModificados!AK292-ModeloDatosMinisterio!AK292</f>
        <v>0</v>
      </c>
      <c r="AL302" s="62" t="n">
        <f aca="false">ModeloDatosModificados!AL292-ModeloDatosMinisterio!AL292</f>
        <v>0</v>
      </c>
      <c r="AM302" s="62" t="n">
        <f aca="false">ModeloDatosModificados!AM292-ModeloDatosMinisterio!AM292</f>
        <v>0</v>
      </c>
      <c r="AO302" s="54" t="n">
        <f aca="false">ModeloDatosModificados!AO292-ModeloDatosMinisterio!AO292</f>
        <v>0</v>
      </c>
      <c r="AP302" s="53" t="n">
        <f aca="false">ModeloDatosModificados!AP292-ModeloDatosMinisterio!AP292</f>
        <v>0</v>
      </c>
      <c r="AQ302" s="54" t="n">
        <f aca="false">ModeloDatosModificados!AQ292-ModeloDatosMinisterio!AQ292</f>
        <v>0</v>
      </c>
      <c r="AR302" s="53" t="n">
        <f aca="false">ModeloDatosModificados!AR292-ModeloDatosMinisterio!AR292</f>
        <v>0</v>
      </c>
      <c r="AS302" s="54" t="n">
        <f aca="false">ModeloDatosModificados!AS292-ModeloDatosMinisterio!AS292</f>
        <v>0</v>
      </c>
      <c r="AT302" s="53" t="n">
        <f aca="false">ModeloDatosModificados!AT292-ModeloDatosMinisterio!AT292</f>
        <v>0</v>
      </c>
      <c r="AU302" s="54" t="n">
        <f aca="false">ModeloDatosModificados!AU292-ModeloDatosMinisterio!AU292</f>
        <v>0</v>
      </c>
      <c r="AV302" s="53" t="n">
        <f aca="false">ModeloDatosModificados!AV292-ModeloDatosMinisterio!AV292</f>
        <v>0</v>
      </c>
      <c r="AW302" s="54" t="n">
        <f aca="false">ModeloDatosModificados!AW292-ModeloDatosMinisterio!AW292</f>
        <v>0</v>
      </c>
      <c r="AX302" s="53" t="n">
        <f aca="false">ModeloDatosModificados!AX292-ModeloDatosMinisterio!AX292</f>
        <v>0</v>
      </c>
    </row>
    <row r="303" customFormat="false" ht="13.8" hidden="false" customHeight="false" outlineLevel="0" collapsed="false">
      <c r="A303" s="60" t="s">
        <v>30</v>
      </c>
      <c r="B303" s="53" t="n">
        <f aca="false">ModeloDatosModificados!B293-ModeloDatosMinisterio!B293</f>
        <v>0</v>
      </c>
      <c r="C303" s="53" t="n">
        <f aca="false">ModeloDatosModificados!C293-ModeloDatosMinisterio!C293</f>
        <v>0</v>
      </c>
      <c r="D303" s="53" t="n">
        <f aca="false">ModeloDatosModificados!D293-ModeloDatosMinisterio!D293</f>
        <v>0</v>
      </c>
      <c r="E303" s="53" t="n">
        <f aca="false">ModeloDatosModificados!E293-ModeloDatosMinisterio!E293</f>
        <v>0</v>
      </c>
      <c r="F303" s="53" t="n">
        <f aca="false">ModeloDatosModificados!F293-ModeloDatosMinisterio!F293</f>
        <v>0</v>
      </c>
      <c r="G303" s="53" t="n">
        <f aca="false">ModeloDatosModificados!G293-ModeloDatosMinisterio!G293</f>
        <v>0</v>
      </c>
      <c r="H303" s="53" t="n">
        <f aca="false">ModeloDatosModificados!H293-ModeloDatosMinisterio!H293</f>
        <v>0</v>
      </c>
      <c r="I303" s="54" t="n">
        <f aca="false">ModeloDatosModificados!I293-ModeloDatosMinisterio!I293</f>
        <v>0</v>
      </c>
      <c r="J303" s="53" t="n">
        <f aca="false">ModeloDatosModificados!J293-ModeloDatosMinisterio!J293</f>
        <v>0</v>
      </c>
      <c r="K303" s="54" t="n">
        <f aca="false">ModeloDatosModificados!K293-ModeloDatosMinisterio!K293</f>
        <v>0</v>
      </c>
      <c r="L303" s="53" t="n">
        <f aca="false">ModeloDatosModificados!L293-ModeloDatosMinisterio!L293</f>
        <v>0</v>
      </c>
      <c r="M303" s="54" t="n">
        <f aca="false">ModeloDatosModificados!M293-ModeloDatosMinisterio!M293</f>
        <v>0</v>
      </c>
      <c r="N303" s="53" t="n">
        <f aca="false">ModeloDatosModificados!N293-ModeloDatosMinisterio!N293</f>
        <v>0</v>
      </c>
      <c r="O303" s="53" t="n">
        <f aca="false">ModeloDatosModificados!O293-ModeloDatosMinisterio!O293</f>
        <v>0</v>
      </c>
      <c r="P303" s="53" t="n">
        <f aca="false">ModeloDatosModificados!P293-ModeloDatosMinisterio!P293</f>
        <v>0</v>
      </c>
      <c r="Q303" s="53" t="n">
        <f aca="false">ModeloDatosModificados!Q293-ModeloDatosMinisterio!Q293</f>
        <v>0</v>
      </c>
      <c r="S303" s="53" t="n">
        <f aca="false">ModeloDatosModificados!S293-ModeloDatosMinisterio!S293</f>
        <v>0</v>
      </c>
      <c r="T303" s="53" t="n">
        <f aca="false">ModeloDatosModificados!T293-ModeloDatosMinisterio!T293</f>
        <v>0</v>
      </c>
      <c r="U303" s="53" t="n">
        <f aca="false">ModeloDatosModificados!U293-ModeloDatosMinisterio!U293</f>
        <v>0</v>
      </c>
      <c r="V303" s="53" t="n">
        <f aca="false">ModeloDatosModificados!V293-ModeloDatosMinisterio!V293</f>
        <v>0</v>
      </c>
      <c r="W303" s="53" t="n">
        <f aca="false">ModeloDatosModificados!W293-ModeloDatosMinisterio!W293</f>
        <v>0</v>
      </c>
      <c r="X303" s="53" t="n">
        <f aca="false">ModeloDatosModificados!X293-ModeloDatosMinisterio!X293</f>
        <v>0</v>
      </c>
      <c r="Y303" s="53" t="n">
        <f aca="false">ModeloDatosModificados!Y293-ModeloDatosMinisterio!Y293</f>
        <v>0</v>
      </c>
      <c r="Z303" s="53" t="n">
        <f aca="false">ModeloDatosModificados!Z293-ModeloDatosMinisterio!Z293</f>
        <v>0</v>
      </c>
      <c r="AC303" s="61" t="n">
        <f aca="false">ModeloDatosModificados!AC293-ModeloDatosMinisterio!AC293</f>
        <v>0</v>
      </c>
      <c r="AD303" s="62" t="n">
        <f aca="false">ModeloDatosModificados!AD293-ModeloDatosMinisterio!AD293</f>
        <v>0</v>
      </c>
      <c r="AE303" s="63" t="n">
        <f aca="false">ModeloDatosModificados!AE293-ModeloDatosMinisterio!AE293</f>
        <v>0</v>
      </c>
      <c r="AF303" s="62" t="n">
        <f aca="false">ModeloDatosModificados!AF293-ModeloDatosMinisterio!AF293</f>
        <v>0</v>
      </c>
      <c r="AG303" s="62" t="n">
        <f aca="false">ModeloDatosModificados!AG293-ModeloDatosMinisterio!AG293</f>
        <v>0</v>
      </c>
      <c r="AH303" s="62" t="n">
        <f aca="false">ModeloDatosModificados!AH293-ModeloDatosMinisterio!AH293</f>
        <v>0</v>
      </c>
      <c r="AI303" s="62" t="n">
        <f aca="false">ModeloDatosModificados!AI293-ModeloDatosMinisterio!AI293</f>
        <v>0</v>
      </c>
      <c r="AJ303" s="62" t="n">
        <f aca="false">ModeloDatosModificados!AJ293-ModeloDatosMinisterio!AJ293</f>
        <v>0</v>
      </c>
      <c r="AK303" s="62" t="n">
        <f aca="false">ModeloDatosModificados!AK293-ModeloDatosMinisterio!AK293</f>
        <v>0</v>
      </c>
      <c r="AL303" s="62" t="n">
        <f aca="false">ModeloDatosModificados!AL293-ModeloDatosMinisterio!AL293</f>
        <v>0</v>
      </c>
      <c r="AM303" s="62" t="n">
        <f aca="false">ModeloDatosModificados!AM293-ModeloDatosMinisterio!AM293</f>
        <v>0</v>
      </c>
      <c r="AO303" s="54" t="n">
        <f aca="false">ModeloDatosModificados!AO293-ModeloDatosMinisterio!AO293</f>
        <v>0</v>
      </c>
      <c r="AP303" s="53" t="n">
        <f aca="false">ModeloDatosModificados!AP293-ModeloDatosMinisterio!AP293</f>
        <v>0</v>
      </c>
      <c r="AQ303" s="54" t="n">
        <f aca="false">ModeloDatosModificados!AQ293-ModeloDatosMinisterio!AQ293</f>
        <v>0</v>
      </c>
      <c r="AR303" s="53" t="n">
        <f aca="false">ModeloDatosModificados!AR293-ModeloDatosMinisterio!AR293</f>
        <v>0</v>
      </c>
      <c r="AS303" s="54" t="n">
        <f aca="false">ModeloDatosModificados!AS293-ModeloDatosMinisterio!AS293</f>
        <v>0</v>
      </c>
      <c r="AT303" s="53" t="n">
        <f aca="false">ModeloDatosModificados!AT293-ModeloDatosMinisterio!AT293</f>
        <v>0</v>
      </c>
      <c r="AU303" s="54" t="n">
        <f aca="false">ModeloDatosModificados!AU293-ModeloDatosMinisterio!AU293</f>
        <v>0</v>
      </c>
      <c r="AV303" s="53" t="n">
        <f aca="false">ModeloDatosModificados!AV293-ModeloDatosMinisterio!AV293</f>
        <v>0</v>
      </c>
      <c r="AW303" s="54" t="n">
        <f aca="false">ModeloDatosModificados!AW293-ModeloDatosMinisterio!AW293</f>
        <v>0</v>
      </c>
      <c r="AX303" s="53" t="n">
        <f aca="false">ModeloDatosModificados!AX293-ModeloDatosMinisterio!AX293</f>
        <v>0</v>
      </c>
    </row>
    <row r="304" customFormat="false" ht="13.8" hidden="false" customHeight="false" outlineLevel="0" collapsed="false">
      <c r="A304" s="60" t="s">
        <v>31</v>
      </c>
      <c r="B304" s="53" t="n">
        <f aca="false">ModeloDatosModificados!B294-ModeloDatosMinisterio!B294</f>
        <v>0</v>
      </c>
      <c r="C304" s="53" t="n">
        <f aca="false">ModeloDatosModificados!C294-ModeloDatosMinisterio!C294</f>
        <v>0</v>
      </c>
      <c r="D304" s="53" t="n">
        <f aca="false">ModeloDatosModificados!D294-ModeloDatosMinisterio!D294</f>
        <v>0</v>
      </c>
      <c r="E304" s="53" t="n">
        <f aca="false">ModeloDatosModificados!E294-ModeloDatosMinisterio!E294</f>
        <v>0</v>
      </c>
      <c r="F304" s="53" t="n">
        <f aca="false">ModeloDatosModificados!F294-ModeloDatosMinisterio!F294</f>
        <v>0</v>
      </c>
      <c r="G304" s="53" t="n">
        <f aca="false">ModeloDatosModificados!G294-ModeloDatosMinisterio!G294</f>
        <v>0</v>
      </c>
      <c r="H304" s="53" t="n">
        <f aca="false">ModeloDatosModificados!H294-ModeloDatosMinisterio!H294</f>
        <v>0</v>
      </c>
      <c r="I304" s="54" t="n">
        <f aca="false">ModeloDatosModificados!I294-ModeloDatosMinisterio!I294</f>
        <v>0</v>
      </c>
      <c r="J304" s="53" t="n">
        <f aca="false">ModeloDatosModificados!J294-ModeloDatosMinisterio!J294</f>
        <v>0</v>
      </c>
      <c r="K304" s="54" t="n">
        <f aca="false">ModeloDatosModificados!K294-ModeloDatosMinisterio!K294</f>
        <v>0</v>
      </c>
      <c r="L304" s="53" t="n">
        <f aca="false">ModeloDatosModificados!L294-ModeloDatosMinisterio!L294</f>
        <v>0</v>
      </c>
      <c r="M304" s="54" t="n">
        <f aca="false">ModeloDatosModificados!M294-ModeloDatosMinisterio!M294</f>
        <v>0</v>
      </c>
      <c r="N304" s="53" t="n">
        <f aca="false">ModeloDatosModificados!N294-ModeloDatosMinisterio!N294</f>
        <v>0</v>
      </c>
      <c r="O304" s="53" t="n">
        <f aca="false">ModeloDatosModificados!O294-ModeloDatosMinisterio!O294</f>
        <v>0</v>
      </c>
      <c r="P304" s="53" t="n">
        <f aca="false">ModeloDatosModificados!P294-ModeloDatosMinisterio!P294</f>
        <v>0</v>
      </c>
      <c r="Q304" s="53" t="n">
        <f aca="false">ModeloDatosModificados!Q294-ModeloDatosMinisterio!Q294</f>
        <v>0</v>
      </c>
      <c r="S304" s="53" t="n">
        <f aca="false">ModeloDatosModificados!S294-ModeloDatosMinisterio!S294</f>
        <v>0</v>
      </c>
      <c r="T304" s="53" t="n">
        <f aca="false">ModeloDatosModificados!T294-ModeloDatosMinisterio!T294</f>
        <v>0</v>
      </c>
      <c r="U304" s="53" t="n">
        <f aca="false">ModeloDatosModificados!U294-ModeloDatosMinisterio!U294</f>
        <v>0</v>
      </c>
      <c r="V304" s="53" t="n">
        <f aca="false">ModeloDatosModificados!V294-ModeloDatosMinisterio!V294</f>
        <v>0</v>
      </c>
      <c r="W304" s="53" t="n">
        <f aca="false">ModeloDatosModificados!W294-ModeloDatosMinisterio!W294</f>
        <v>0</v>
      </c>
      <c r="X304" s="53" t="n">
        <f aca="false">ModeloDatosModificados!X294-ModeloDatosMinisterio!X294</f>
        <v>0</v>
      </c>
      <c r="Y304" s="53" t="n">
        <f aca="false">ModeloDatosModificados!Y294-ModeloDatosMinisterio!Y294</f>
        <v>0</v>
      </c>
      <c r="Z304" s="53" t="n">
        <f aca="false">ModeloDatosModificados!Z294-ModeloDatosMinisterio!Z294</f>
        <v>0</v>
      </c>
      <c r="AC304" s="61" t="n">
        <f aca="false">ModeloDatosModificados!AC294-ModeloDatosMinisterio!AC294</f>
        <v>0</v>
      </c>
      <c r="AD304" s="62" t="n">
        <f aca="false">ModeloDatosModificados!AD294-ModeloDatosMinisterio!AD294</f>
        <v>0</v>
      </c>
      <c r="AE304" s="63" t="n">
        <f aca="false">ModeloDatosModificados!AE294-ModeloDatosMinisterio!AE294</f>
        <v>0</v>
      </c>
      <c r="AF304" s="62" t="n">
        <f aca="false">ModeloDatosModificados!AF294-ModeloDatosMinisterio!AF294</f>
        <v>0</v>
      </c>
      <c r="AG304" s="62" t="n">
        <f aca="false">ModeloDatosModificados!AG294-ModeloDatosMinisterio!AG294</f>
        <v>0</v>
      </c>
      <c r="AH304" s="62" t="n">
        <f aca="false">ModeloDatosModificados!AH294-ModeloDatosMinisterio!AH294</f>
        <v>0</v>
      </c>
      <c r="AI304" s="62" t="n">
        <f aca="false">ModeloDatosModificados!AI294-ModeloDatosMinisterio!AI294</f>
        <v>0</v>
      </c>
      <c r="AJ304" s="62" t="n">
        <f aca="false">ModeloDatosModificados!AJ294-ModeloDatosMinisterio!AJ294</f>
        <v>0</v>
      </c>
      <c r="AK304" s="62" t="n">
        <f aca="false">ModeloDatosModificados!AK294-ModeloDatosMinisterio!AK294</f>
        <v>0</v>
      </c>
      <c r="AL304" s="62" t="n">
        <f aca="false">ModeloDatosModificados!AL294-ModeloDatosMinisterio!AL294</f>
        <v>0</v>
      </c>
      <c r="AM304" s="62" t="n">
        <f aca="false">ModeloDatosModificados!AM294-ModeloDatosMinisterio!AM294</f>
        <v>0</v>
      </c>
      <c r="AO304" s="54" t="n">
        <f aca="false">ModeloDatosModificados!AO294-ModeloDatosMinisterio!AO294</f>
        <v>0</v>
      </c>
      <c r="AP304" s="53" t="n">
        <f aca="false">ModeloDatosModificados!AP294-ModeloDatosMinisterio!AP294</f>
        <v>0</v>
      </c>
      <c r="AQ304" s="54" t="n">
        <f aca="false">ModeloDatosModificados!AQ294-ModeloDatosMinisterio!AQ294</f>
        <v>0</v>
      </c>
      <c r="AR304" s="53" t="n">
        <f aca="false">ModeloDatosModificados!AR294-ModeloDatosMinisterio!AR294</f>
        <v>0</v>
      </c>
      <c r="AS304" s="54" t="n">
        <f aca="false">ModeloDatosModificados!AS294-ModeloDatosMinisterio!AS294</f>
        <v>0</v>
      </c>
      <c r="AT304" s="53" t="n">
        <f aca="false">ModeloDatosModificados!AT294-ModeloDatosMinisterio!AT294</f>
        <v>0</v>
      </c>
      <c r="AU304" s="54" t="n">
        <f aca="false">ModeloDatosModificados!AU294-ModeloDatosMinisterio!AU294</f>
        <v>0</v>
      </c>
      <c r="AV304" s="53" t="n">
        <f aca="false">ModeloDatosModificados!AV294-ModeloDatosMinisterio!AV294</f>
        <v>0</v>
      </c>
      <c r="AW304" s="54" t="n">
        <f aca="false">ModeloDatosModificados!AW294-ModeloDatosMinisterio!AW294</f>
        <v>0</v>
      </c>
      <c r="AX304" s="53" t="n">
        <f aca="false">ModeloDatosModificados!AX294-ModeloDatosMinisterio!AX294</f>
        <v>0</v>
      </c>
    </row>
    <row r="305" customFormat="false" ht="13.8" hidden="false" customHeight="false" outlineLevel="0" collapsed="false">
      <c r="A305" s="60" t="s">
        <v>32</v>
      </c>
      <c r="B305" s="53" t="n">
        <f aca="false">ModeloDatosModificados!B295-ModeloDatosMinisterio!B295</f>
        <v>0</v>
      </c>
      <c r="C305" s="53" t="n">
        <f aca="false">ModeloDatosModificados!C295-ModeloDatosMinisterio!C295</f>
        <v>0</v>
      </c>
      <c r="D305" s="53" t="n">
        <f aca="false">ModeloDatosModificados!D295-ModeloDatosMinisterio!D295</f>
        <v>0</v>
      </c>
      <c r="E305" s="53" t="n">
        <f aca="false">ModeloDatosModificados!E295-ModeloDatosMinisterio!E295</f>
        <v>0</v>
      </c>
      <c r="F305" s="53" t="n">
        <f aca="false">ModeloDatosModificados!F295-ModeloDatosMinisterio!F295</f>
        <v>0</v>
      </c>
      <c r="G305" s="53" t="n">
        <f aca="false">ModeloDatosModificados!G295-ModeloDatosMinisterio!G295</f>
        <v>0</v>
      </c>
      <c r="H305" s="53" t="n">
        <f aca="false">ModeloDatosModificados!H295-ModeloDatosMinisterio!H295</f>
        <v>0</v>
      </c>
      <c r="I305" s="54" t="n">
        <f aca="false">ModeloDatosModificados!I295-ModeloDatosMinisterio!I295</f>
        <v>0</v>
      </c>
      <c r="J305" s="53" t="n">
        <f aca="false">ModeloDatosModificados!J295-ModeloDatosMinisterio!J295</f>
        <v>0</v>
      </c>
      <c r="K305" s="54" t="n">
        <f aca="false">ModeloDatosModificados!K295-ModeloDatosMinisterio!K295</f>
        <v>0</v>
      </c>
      <c r="L305" s="53" t="n">
        <f aca="false">ModeloDatosModificados!L295-ModeloDatosMinisterio!L295</f>
        <v>0</v>
      </c>
      <c r="M305" s="54" t="n">
        <f aca="false">ModeloDatosModificados!M295-ModeloDatosMinisterio!M295</f>
        <v>0</v>
      </c>
      <c r="N305" s="53" t="n">
        <f aca="false">ModeloDatosModificados!N295-ModeloDatosMinisterio!N295</f>
        <v>0</v>
      </c>
      <c r="O305" s="53" t="n">
        <f aca="false">ModeloDatosModificados!O295-ModeloDatosMinisterio!O295</f>
        <v>0</v>
      </c>
      <c r="P305" s="53" t="n">
        <f aca="false">ModeloDatosModificados!P295-ModeloDatosMinisterio!P295</f>
        <v>0</v>
      </c>
      <c r="Q305" s="53" t="n">
        <f aca="false">ModeloDatosModificados!Q295-ModeloDatosMinisterio!Q295</f>
        <v>0</v>
      </c>
      <c r="S305" s="53" t="n">
        <f aca="false">ModeloDatosModificados!S295-ModeloDatosMinisterio!S295</f>
        <v>0</v>
      </c>
      <c r="T305" s="53" t="n">
        <f aca="false">ModeloDatosModificados!T295-ModeloDatosMinisterio!T295</f>
        <v>0</v>
      </c>
      <c r="U305" s="53" t="n">
        <f aca="false">ModeloDatosModificados!U295-ModeloDatosMinisterio!U295</f>
        <v>0</v>
      </c>
      <c r="V305" s="53" t="n">
        <f aca="false">ModeloDatosModificados!V295-ModeloDatosMinisterio!V295</f>
        <v>0</v>
      </c>
      <c r="W305" s="53" t="n">
        <f aca="false">ModeloDatosModificados!W295-ModeloDatosMinisterio!W295</f>
        <v>0</v>
      </c>
      <c r="X305" s="53" t="n">
        <f aca="false">ModeloDatosModificados!X295-ModeloDatosMinisterio!X295</f>
        <v>0</v>
      </c>
      <c r="Y305" s="53" t="n">
        <f aca="false">ModeloDatosModificados!Y295-ModeloDatosMinisterio!Y295</f>
        <v>0</v>
      </c>
      <c r="Z305" s="53" t="n">
        <f aca="false">ModeloDatosModificados!Z295-ModeloDatosMinisterio!Z295</f>
        <v>0</v>
      </c>
      <c r="AC305" s="61" t="n">
        <f aca="false">ModeloDatosModificados!AC295-ModeloDatosMinisterio!AC295</f>
        <v>0</v>
      </c>
      <c r="AD305" s="62" t="n">
        <f aca="false">ModeloDatosModificados!AD295-ModeloDatosMinisterio!AD295</f>
        <v>0</v>
      </c>
      <c r="AE305" s="63" t="n">
        <f aca="false">ModeloDatosModificados!AE295-ModeloDatosMinisterio!AE295</f>
        <v>0</v>
      </c>
      <c r="AF305" s="62" t="n">
        <f aca="false">ModeloDatosModificados!AF295-ModeloDatosMinisterio!AF295</f>
        <v>0</v>
      </c>
      <c r="AG305" s="62" t="n">
        <f aca="false">ModeloDatosModificados!AG295-ModeloDatosMinisterio!AG295</f>
        <v>0</v>
      </c>
      <c r="AH305" s="62" t="n">
        <f aca="false">ModeloDatosModificados!AH295-ModeloDatosMinisterio!AH295</f>
        <v>0</v>
      </c>
      <c r="AI305" s="62" t="n">
        <f aca="false">ModeloDatosModificados!AI295-ModeloDatosMinisterio!AI295</f>
        <v>0</v>
      </c>
      <c r="AJ305" s="62" t="n">
        <f aca="false">ModeloDatosModificados!AJ295-ModeloDatosMinisterio!AJ295</f>
        <v>0</v>
      </c>
      <c r="AK305" s="62" t="n">
        <f aca="false">ModeloDatosModificados!AK295-ModeloDatosMinisterio!AK295</f>
        <v>0</v>
      </c>
      <c r="AL305" s="62" t="n">
        <f aca="false">ModeloDatosModificados!AL295-ModeloDatosMinisterio!AL295</f>
        <v>0</v>
      </c>
      <c r="AM305" s="62" t="n">
        <f aca="false">ModeloDatosModificados!AM295-ModeloDatosMinisterio!AM295</f>
        <v>0</v>
      </c>
      <c r="AO305" s="54" t="n">
        <f aca="false">ModeloDatosModificados!AO295-ModeloDatosMinisterio!AO295</f>
        <v>0</v>
      </c>
      <c r="AP305" s="53" t="n">
        <f aca="false">ModeloDatosModificados!AP295-ModeloDatosMinisterio!AP295</f>
        <v>0</v>
      </c>
      <c r="AQ305" s="54" t="n">
        <f aca="false">ModeloDatosModificados!AQ295-ModeloDatosMinisterio!AQ295</f>
        <v>0</v>
      </c>
      <c r="AR305" s="53" t="n">
        <f aca="false">ModeloDatosModificados!AR295-ModeloDatosMinisterio!AR295</f>
        <v>0</v>
      </c>
      <c r="AS305" s="54" t="n">
        <f aca="false">ModeloDatosModificados!AS295-ModeloDatosMinisterio!AS295</f>
        <v>0</v>
      </c>
      <c r="AT305" s="53" t="n">
        <f aca="false">ModeloDatosModificados!AT295-ModeloDatosMinisterio!AT295</f>
        <v>0</v>
      </c>
      <c r="AU305" s="54" t="n">
        <f aca="false">ModeloDatosModificados!AU295-ModeloDatosMinisterio!AU295</f>
        <v>0</v>
      </c>
      <c r="AV305" s="53" t="n">
        <f aca="false">ModeloDatosModificados!AV295-ModeloDatosMinisterio!AV295</f>
        <v>0</v>
      </c>
      <c r="AW305" s="54" t="n">
        <f aca="false">ModeloDatosModificados!AW295-ModeloDatosMinisterio!AW295</f>
        <v>0</v>
      </c>
      <c r="AX305" s="53" t="n">
        <f aca="false">ModeloDatosModificados!AX295-ModeloDatosMinisterio!AX295</f>
        <v>0</v>
      </c>
    </row>
    <row r="306" customFormat="false" ht="13.8" hidden="false" customHeight="false" outlineLevel="0" collapsed="false">
      <c r="A306" s="60" t="s">
        <v>33</v>
      </c>
      <c r="B306" s="53" t="n">
        <f aca="false">ModeloDatosModificados!B296-ModeloDatosMinisterio!B296</f>
        <v>0</v>
      </c>
      <c r="C306" s="53" t="n">
        <f aca="false">ModeloDatosModificados!C296-ModeloDatosMinisterio!C296</f>
        <v>0</v>
      </c>
      <c r="D306" s="53" t="n">
        <f aca="false">ModeloDatosModificados!D296-ModeloDatosMinisterio!D296</f>
        <v>0</v>
      </c>
      <c r="E306" s="53" t="n">
        <f aca="false">ModeloDatosModificados!E296-ModeloDatosMinisterio!E296</f>
        <v>0</v>
      </c>
      <c r="F306" s="53" t="n">
        <f aca="false">ModeloDatosModificados!F296-ModeloDatosMinisterio!F296</f>
        <v>0</v>
      </c>
      <c r="G306" s="53" t="n">
        <f aca="false">ModeloDatosModificados!G296-ModeloDatosMinisterio!G296</f>
        <v>0</v>
      </c>
      <c r="H306" s="53" t="n">
        <f aca="false">ModeloDatosModificados!H296-ModeloDatosMinisterio!H296</f>
        <v>0</v>
      </c>
      <c r="I306" s="54" t="n">
        <f aca="false">ModeloDatosModificados!I296-ModeloDatosMinisterio!I296</f>
        <v>0</v>
      </c>
      <c r="J306" s="53" t="n">
        <f aca="false">ModeloDatosModificados!J296-ModeloDatosMinisterio!J296</f>
        <v>0</v>
      </c>
      <c r="K306" s="54" t="n">
        <f aca="false">ModeloDatosModificados!K296-ModeloDatosMinisterio!K296</f>
        <v>0</v>
      </c>
      <c r="L306" s="53" t="n">
        <f aca="false">ModeloDatosModificados!L296-ModeloDatosMinisterio!L296</f>
        <v>0</v>
      </c>
      <c r="M306" s="54" t="n">
        <f aca="false">ModeloDatosModificados!M296-ModeloDatosMinisterio!M296</f>
        <v>0</v>
      </c>
      <c r="N306" s="53" t="n">
        <f aca="false">ModeloDatosModificados!N296-ModeloDatosMinisterio!N296</f>
        <v>0</v>
      </c>
      <c r="O306" s="53" t="n">
        <f aca="false">ModeloDatosModificados!O296-ModeloDatosMinisterio!O296</f>
        <v>0</v>
      </c>
      <c r="P306" s="53" t="n">
        <f aca="false">ModeloDatosModificados!P296-ModeloDatosMinisterio!P296</f>
        <v>0</v>
      </c>
      <c r="Q306" s="53" t="n">
        <f aca="false">ModeloDatosModificados!Q296-ModeloDatosMinisterio!Q296</f>
        <v>0</v>
      </c>
      <c r="S306" s="53" t="n">
        <f aca="false">ModeloDatosModificados!S296-ModeloDatosMinisterio!S296</f>
        <v>0</v>
      </c>
      <c r="T306" s="53" t="n">
        <f aca="false">ModeloDatosModificados!T296-ModeloDatosMinisterio!T296</f>
        <v>0</v>
      </c>
      <c r="U306" s="53" t="n">
        <f aca="false">ModeloDatosModificados!U296-ModeloDatosMinisterio!U296</f>
        <v>0</v>
      </c>
      <c r="V306" s="53" t="n">
        <f aca="false">ModeloDatosModificados!V296-ModeloDatosMinisterio!V296</f>
        <v>0</v>
      </c>
      <c r="W306" s="53" t="n">
        <f aca="false">ModeloDatosModificados!W296-ModeloDatosMinisterio!W296</f>
        <v>0</v>
      </c>
      <c r="X306" s="53" t="n">
        <f aca="false">ModeloDatosModificados!X296-ModeloDatosMinisterio!X296</f>
        <v>0</v>
      </c>
      <c r="Y306" s="53" t="n">
        <f aca="false">ModeloDatosModificados!Y296-ModeloDatosMinisterio!Y296</f>
        <v>0</v>
      </c>
      <c r="Z306" s="53" t="n">
        <f aca="false">ModeloDatosModificados!Z296-ModeloDatosMinisterio!Z296</f>
        <v>0</v>
      </c>
      <c r="AC306" s="61" t="n">
        <f aca="false">ModeloDatosModificados!AC296-ModeloDatosMinisterio!AC296</f>
        <v>0</v>
      </c>
      <c r="AD306" s="62" t="n">
        <f aca="false">ModeloDatosModificados!AD296-ModeloDatosMinisterio!AD296</f>
        <v>0</v>
      </c>
      <c r="AE306" s="63" t="n">
        <f aca="false">ModeloDatosModificados!AE296-ModeloDatosMinisterio!AE296</f>
        <v>0</v>
      </c>
      <c r="AF306" s="62" t="n">
        <f aca="false">ModeloDatosModificados!AF296-ModeloDatosMinisterio!AF296</f>
        <v>0</v>
      </c>
      <c r="AG306" s="62" t="n">
        <f aca="false">ModeloDatosModificados!AG296-ModeloDatosMinisterio!AG296</f>
        <v>0</v>
      </c>
      <c r="AH306" s="62" t="n">
        <f aca="false">ModeloDatosModificados!AH296-ModeloDatosMinisterio!AH296</f>
        <v>0</v>
      </c>
      <c r="AI306" s="62" t="n">
        <f aca="false">ModeloDatosModificados!AI296-ModeloDatosMinisterio!AI296</f>
        <v>0</v>
      </c>
      <c r="AJ306" s="62" t="n">
        <f aca="false">ModeloDatosModificados!AJ296-ModeloDatosMinisterio!AJ296</f>
        <v>0</v>
      </c>
      <c r="AK306" s="62" t="n">
        <f aca="false">ModeloDatosModificados!AK296-ModeloDatosMinisterio!AK296</f>
        <v>0</v>
      </c>
      <c r="AL306" s="62" t="n">
        <f aca="false">ModeloDatosModificados!AL296-ModeloDatosMinisterio!AL296</f>
        <v>0</v>
      </c>
      <c r="AM306" s="62" t="n">
        <f aca="false">ModeloDatosModificados!AM296-ModeloDatosMinisterio!AM296</f>
        <v>0</v>
      </c>
      <c r="AO306" s="54" t="n">
        <f aca="false">ModeloDatosModificados!AO296-ModeloDatosMinisterio!AO296</f>
        <v>0</v>
      </c>
      <c r="AP306" s="53" t="n">
        <f aca="false">ModeloDatosModificados!AP296-ModeloDatosMinisterio!AP296</f>
        <v>0</v>
      </c>
      <c r="AQ306" s="54" t="n">
        <f aca="false">ModeloDatosModificados!AQ296-ModeloDatosMinisterio!AQ296</f>
        <v>0</v>
      </c>
      <c r="AR306" s="53" t="n">
        <f aca="false">ModeloDatosModificados!AR296-ModeloDatosMinisterio!AR296</f>
        <v>0</v>
      </c>
      <c r="AS306" s="54" t="n">
        <f aca="false">ModeloDatosModificados!AS296-ModeloDatosMinisterio!AS296</f>
        <v>0</v>
      </c>
      <c r="AT306" s="53" t="n">
        <f aca="false">ModeloDatosModificados!AT296-ModeloDatosMinisterio!AT296</f>
        <v>0</v>
      </c>
      <c r="AU306" s="54" t="n">
        <f aca="false">ModeloDatosModificados!AU296-ModeloDatosMinisterio!AU296</f>
        <v>0</v>
      </c>
      <c r="AV306" s="53" t="n">
        <f aca="false">ModeloDatosModificados!AV296-ModeloDatosMinisterio!AV296</f>
        <v>0</v>
      </c>
      <c r="AW306" s="54" t="n">
        <f aca="false">ModeloDatosModificados!AW296-ModeloDatosMinisterio!AW296</f>
        <v>0</v>
      </c>
      <c r="AX306" s="53" t="n">
        <f aca="false">ModeloDatosModificados!AX296-ModeloDatosMinisterio!AX296</f>
        <v>0</v>
      </c>
    </row>
    <row r="307" customFormat="false" ht="13.8" hidden="false" customHeight="false" outlineLevel="0" collapsed="false">
      <c r="A307" s="60" t="s">
        <v>34</v>
      </c>
      <c r="B307" s="53" t="n">
        <f aca="false">ModeloDatosModificados!B297-ModeloDatosMinisterio!B297</f>
        <v>0</v>
      </c>
      <c r="C307" s="53" t="n">
        <f aca="false">ModeloDatosModificados!C297-ModeloDatosMinisterio!C297</f>
        <v>0</v>
      </c>
      <c r="D307" s="53" t="n">
        <f aca="false">ModeloDatosModificados!D297-ModeloDatosMinisterio!D297</f>
        <v>0</v>
      </c>
      <c r="E307" s="53" t="n">
        <f aca="false">ModeloDatosModificados!E297-ModeloDatosMinisterio!E297</f>
        <v>0</v>
      </c>
      <c r="F307" s="53" t="n">
        <f aca="false">ModeloDatosModificados!F297-ModeloDatosMinisterio!F297</f>
        <v>0</v>
      </c>
      <c r="G307" s="53" t="n">
        <f aca="false">ModeloDatosModificados!G297-ModeloDatosMinisterio!G297</f>
        <v>0</v>
      </c>
      <c r="H307" s="53" t="n">
        <f aca="false">ModeloDatosModificados!H297-ModeloDatosMinisterio!H297</f>
        <v>0</v>
      </c>
      <c r="I307" s="54" t="n">
        <f aca="false">ModeloDatosModificados!I297-ModeloDatosMinisterio!I297</f>
        <v>0</v>
      </c>
      <c r="J307" s="53" t="n">
        <f aca="false">ModeloDatosModificados!J297-ModeloDatosMinisterio!J297</f>
        <v>0</v>
      </c>
      <c r="K307" s="54" t="n">
        <f aca="false">ModeloDatosModificados!K297-ModeloDatosMinisterio!K297</f>
        <v>0</v>
      </c>
      <c r="L307" s="53" t="n">
        <f aca="false">ModeloDatosModificados!L297-ModeloDatosMinisterio!L297</f>
        <v>0</v>
      </c>
      <c r="M307" s="54" t="n">
        <f aca="false">ModeloDatosModificados!M297-ModeloDatosMinisterio!M297</f>
        <v>0</v>
      </c>
      <c r="N307" s="53" t="n">
        <f aca="false">ModeloDatosModificados!N297-ModeloDatosMinisterio!N297</f>
        <v>0</v>
      </c>
      <c r="O307" s="53" t="n">
        <f aca="false">ModeloDatosModificados!O297-ModeloDatosMinisterio!O297</f>
        <v>0</v>
      </c>
      <c r="P307" s="53" t="n">
        <f aca="false">ModeloDatosModificados!P297-ModeloDatosMinisterio!P297</f>
        <v>0</v>
      </c>
      <c r="Q307" s="53" t="n">
        <f aca="false">ModeloDatosModificados!Q297-ModeloDatosMinisterio!Q297</f>
        <v>0</v>
      </c>
      <c r="S307" s="53" t="n">
        <f aca="false">ModeloDatosModificados!S297-ModeloDatosMinisterio!S297</f>
        <v>0</v>
      </c>
      <c r="T307" s="53" t="n">
        <f aca="false">ModeloDatosModificados!T297-ModeloDatosMinisterio!T297</f>
        <v>0</v>
      </c>
      <c r="U307" s="53" t="n">
        <f aca="false">ModeloDatosModificados!U297-ModeloDatosMinisterio!U297</f>
        <v>0</v>
      </c>
      <c r="V307" s="53" t="n">
        <f aca="false">ModeloDatosModificados!V297-ModeloDatosMinisterio!V297</f>
        <v>0</v>
      </c>
      <c r="W307" s="53" t="n">
        <f aca="false">ModeloDatosModificados!W297-ModeloDatosMinisterio!W297</f>
        <v>0</v>
      </c>
      <c r="X307" s="53" t="n">
        <f aca="false">ModeloDatosModificados!X297-ModeloDatosMinisterio!X297</f>
        <v>0</v>
      </c>
      <c r="Y307" s="53" t="n">
        <f aca="false">ModeloDatosModificados!Y297-ModeloDatosMinisterio!Y297</f>
        <v>0</v>
      </c>
      <c r="Z307" s="53" t="n">
        <f aca="false">ModeloDatosModificados!Z297-ModeloDatosMinisterio!Z297</f>
        <v>0</v>
      </c>
      <c r="AC307" s="61" t="n">
        <f aca="false">ModeloDatosModificados!AC297-ModeloDatosMinisterio!AC297</f>
        <v>0</v>
      </c>
      <c r="AD307" s="62" t="n">
        <f aca="false">ModeloDatosModificados!AD297-ModeloDatosMinisterio!AD297</f>
        <v>0</v>
      </c>
      <c r="AE307" s="63" t="n">
        <f aca="false">ModeloDatosModificados!AE297-ModeloDatosMinisterio!AE297</f>
        <v>0</v>
      </c>
      <c r="AF307" s="62" t="n">
        <f aca="false">ModeloDatosModificados!AF297-ModeloDatosMinisterio!AF297</f>
        <v>0</v>
      </c>
      <c r="AG307" s="62" t="n">
        <f aca="false">ModeloDatosModificados!AG297-ModeloDatosMinisterio!AG297</f>
        <v>0</v>
      </c>
      <c r="AH307" s="62" t="n">
        <f aca="false">ModeloDatosModificados!AH297-ModeloDatosMinisterio!AH297</f>
        <v>0</v>
      </c>
      <c r="AI307" s="62" t="n">
        <f aca="false">ModeloDatosModificados!AI297-ModeloDatosMinisterio!AI297</f>
        <v>0</v>
      </c>
      <c r="AJ307" s="62" t="n">
        <f aca="false">ModeloDatosModificados!AJ297-ModeloDatosMinisterio!AJ297</f>
        <v>0</v>
      </c>
      <c r="AK307" s="62" t="n">
        <f aca="false">ModeloDatosModificados!AK297-ModeloDatosMinisterio!AK297</f>
        <v>0</v>
      </c>
      <c r="AL307" s="62" t="n">
        <f aca="false">ModeloDatosModificados!AL297-ModeloDatosMinisterio!AL297</f>
        <v>0</v>
      </c>
      <c r="AM307" s="62" t="n">
        <f aca="false">ModeloDatosModificados!AM297-ModeloDatosMinisterio!AM297</f>
        <v>0</v>
      </c>
      <c r="AO307" s="54" t="n">
        <f aca="false">ModeloDatosModificados!AO297-ModeloDatosMinisterio!AO297</f>
        <v>0</v>
      </c>
      <c r="AP307" s="53" t="n">
        <f aca="false">ModeloDatosModificados!AP297-ModeloDatosMinisterio!AP297</f>
        <v>0</v>
      </c>
      <c r="AQ307" s="54" t="n">
        <f aca="false">ModeloDatosModificados!AQ297-ModeloDatosMinisterio!AQ297</f>
        <v>0</v>
      </c>
      <c r="AR307" s="53" t="n">
        <f aca="false">ModeloDatosModificados!AR297-ModeloDatosMinisterio!AR297</f>
        <v>0</v>
      </c>
      <c r="AS307" s="54" t="n">
        <f aca="false">ModeloDatosModificados!AS297-ModeloDatosMinisterio!AS297</f>
        <v>0</v>
      </c>
      <c r="AT307" s="53" t="n">
        <f aca="false">ModeloDatosModificados!AT297-ModeloDatosMinisterio!AT297</f>
        <v>0</v>
      </c>
      <c r="AU307" s="54" t="n">
        <f aca="false">ModeloDatosModificados!AU297-ModeloDatosMinisterio!AU297</f>
        <v>0</v>
      </c>
      <c r="AV307" s="53" t="n">
        <f aca="false">ModeloDatosModificados!AV297-ModeloDatosMinisterio!AV297</f>
        <v>0</v>
      </c>
      <c r="AW307" s="54" t="n">
        <f aca="false">ModeloDatosModificados!AW297-ModeloDatosMinisterio!AW297</f>
        <v>0</v>
      </c>
      <c r="AX307" s="53" t="n">
        <f aca="false">ModeloDatosModificados!AX297-ModeloDatosMinisterio!AX297</f>
        <v>0</v>
      </c>
    </row>
    <row r="308" customFormat="false" ht="13.8" hidden="false" customHeight="false" outlineLevel="0" collapsed="false">
      <c r="A308" s="60" t="s">
        <v>35</v>
      </c>
      <c r="B308" s="53" t="n">
        <f aca="false">ModeloDatosModificados!B298-ModeloDatosMinisterio!B298</f>
        <v>0</v>
      </c>
      <c r="C308" s="53" t="n">
        <f aca="false">ModeloDatosModificados!C298-ModeloDatosMinisterio!C298</f>
        <v>0</v>
      </c>
      <c r="D308" s="53" t="n">
        <f aca="false">ModeloDatosModificados!D298-ModeloDatosMinisterio!D298</f>
        <v>0</v>
      </c>
      <c r="E308" s="53" t="n">
        <f aca="false">ModeloDatosModificados!E298-ModeloDatosMinisterio!E298</f>
        <v>0</v>
      </c>
      <c r="F308" s="53" t="n">
        <f aca="false">ModeloDatosModificados!F298-ModeloDatosMinisterio!F298</f>
        <v>0</v>
      </c>
      <c r="G308" s="53" t="n">
        <f aca="false">ModeloDatosModificados!G298-ModeloDatosMinisterio!G298</f>
        <v>0</v>
      </c>
      <c r="H308" s="53" t="n">
        <f aca="false">ModeloDatosModificados!H298-ModeloDatosMinisterio!H298</f>
        <v>0</v>
      </c>
      <c r="I308" s="54" t="n">
        <f aca="false">ModeloDatosModificados!I298-ModeloDatosMinisterio!I298</f>
        <v>0</v>
      </c>
      <c r="J308" s="53" t="n">
        <f aca="false">ModeloDatosModificados!J298-ModeloDatosMinisterio!J298</f>
        <v>0</v>
      </c>
      <c r="K308" s="54" t="n">
        <f aca="false">ModeloDatosModificados!K298-ModeloDatosMinisterio!K298</f>
        <v>0</v>
      </c>
      <c r="L308" s="53" t="n">
        <f aca="false">ModeloDatosModificados!L298-ModeloDatosMinisterio!L298</f>
        <v>0</v>
      </c>
      <c r="M308" s="54" t="n">
        <f aca="false">ModeloDatosModificados!M298-ModeloDatosMinisterio!M298</f>
        <v>0</v>
      </c>
      <c r="N308" s="53" t="n">
        <f aca="false">ModeloDatosModificados!N298-ModeloDatosMinisterio!N298</f>
        <v>0</v>
      </c>
      <c r="O308" s="53" t="n">
        <f aca="false">ModeloDatosModificados!O298-ModeloDatosMinisterio!O298</f>
        <v>0</v>
      </c>
      <c r="P308" s="53" t="n">
        <f aca="false">ModeloDatosModificados!P298-ModeloDatosMinisterio!P298</f>
        <v>0</v>
      </c>
      <c r="Q308" s="53" t="n">
        <f aca="false">ModeloDatosModificados!Q298-ModeloDatosMinisterio!Q298</f>
        <v>0</v>
      </c>
      <c r="S308" s="53" t="n">
        <f aca="false">ModeloDatosModificados!S298-ModeloDatosMinisterio!S298</f>
        <v>0</v>
      </c>
      <c r="T308" s="53" t="n">
        <f aca="false">ModeloDatosModificados!T298-ModeloDatosMinisterio!T298</f>
        <v>0</v>
      </c>
      <c r="U308" s="53" t="n">
        <f aca="false">ModeloDatosModificados!U298-ModeloDatosMinisterio!U298</f>
        <v>0</v>
      </c>
      <c r="V308" s="53" t="n">
        <f aca="false">ModeloDatosModificados!V298-ModeloDatosMinisterio!V298</f>
        <v>0</v>
      </c>
      <c r="W308" s="53" t="n">
        <f aca="false">ModeloDatosModificados!W298-ModeloDatosMinisterio!W298</f>
        <v>0</v>
      </c>
      <c r="X308" s="53" t="n">
        <f aca="false">ModeloDatosModificados!X298-ModeloDatosMinisterio!X298</f>
        <v>0</v>
      </c>
      <c r="Y308" s="53" t="n">
        <f aca="false">ModeloDatosModificados!Y298-ModeloDatosMinisterio!Y298</f>
        <v>0</v>
      </c>
      <c r="Z308" s="53" t="n">
        <f aca="false">ModeloDatosModificados!Z298-ModeloDatosMinisterio!Z298</f>
        <v>0</v>
      </c>
      <c r="AC308" s="61" t="n">
        <f aca="false">ModeloDatosModificados!AC298-ModeloDatosMinisterio!AC298</f>
        <v>0</v>
      </c>
      <c r="AD308" s="62" t="n">
        <f aca="false">ModeloDatosModificados!AD298-ModeloDatosMinisterio!AD298</f>
        <v>0</v>
      </c>
      <c r="AE308" s="63" t="n">
        <f aca="false">ModeloDatosModificados!AE298-ModeloDatosMinisterio!AE298</f>
        <v>0</v>
      </c>
      <c r="AF308" s="62" t="n">
        <f aca="false">ModeloDatosModificados!AF298-ModeloDatosMinisterio!AF298</f>
        <v>0</v>
      </c>
      <c r="AG308" s="62" t="n">
        <f aca="false">ModeloDatosModificados!AG298-ModeloDatosMinisterio!AG298</f>
        <v>0</v>
      </c>
      <c r="AH308" s="62" t="n">
        <f aca="false">ModeloDatosModificados!AH298-ModeloDatosMinisterio!AH298</f>
        <v>0</v>
      </c>
      <c r="AI308" s="62" t="n">
        <f aca="false">ModeloDatosModificados!AI298-ModeloDatosMinisterio!AI298</f>
        <v>0</v>
      </c>
      <c r="AJ308" s="62" t="n">
        <f aca="false">ModeloDatosModificados!AJ298-ModeloDatosMinisterio!AJ298</f>
        <v>0</v>
      </c>
      <c r="AK308" s="62" t="n">
        <f aca="false">ModeloDatosModificados!AK298-ModeloDatosMinisterio!AK298</f>
        <v>0</v>
      </c>
      <c r="AL308" s="62" t="n">
        <f aca="false">ModeloDatosModificados!AL298-ModeloDatosMinisterio!AL298</f>
        <v>0</v>
      </c>
      <c r="AM308" s="62" t="n">
        <f aca="false">ModeloDatosModificados!AM298-ModeloDatosMinisterio!AM298</f>
        <v>0</v>
      </c>
      <c r="AO308" s="54" t="n">
        <f aca="false">ModeloDatosModificados!AO298-ModeloDatosMinisterio!AO298</f>
        <v>0</v>
      </c>
      <c r="AP308" s="53" t="n">
        <f aca="false">ModeloDatosModificados!AP298-ModeloDatosMinisterio!AP298</f>
        <v>0</v>
      </c>
      <c r="AQ308" s="54" t="n">
        <f aca="false">ModeloDatosModificados!AQ298-ModeloDatosMinisterio!AQ298</f>
        <v>0</v>
      </c>
      <c r="AR308" s="53" t="n">
        <f aca="false">ModeloDatosModificados!AR298-ModeloDatosMinisterio!AR298</f>
        <v>0</v>
      </c>
      <c r="AS308" s="54" t="n">
        <f aca="false">ModeloDatosModificados!AS298-ModeloDatosMinisterio!AS298</f>
        <v>0</v>
      </c>
      <c r="AT308" s="53" t="n">
        <f aca="false">ModeloDatosModificados!AT298-ModeloDatosMinisterio!AT298</f>
        <v>0</v>
      </c>
      <c r="AU308" s="54" t="n">
        <f aca="false">ModeloDatosModificados!AU298-ModeloDatosMinisterio!AU298</f>
        <v>0</v>
      </c>
      <c r="AV308" s="53" t="n">
        <f aca="false">ModeloDatosModificados!AV298-ModeloDatosMinisterio!AV298</f>
        <v>0</v>
      </c>
      <c r="AW308" s="54" t="n">
        <f aca="false">ModeloDatosModificados!AW298-ModeloDatosMinisterio!AW298</f>
        <v>0</v>
      </c>
      <c r="AX308" s="53" t="n">
        <f aca="false">ModeloDatosModificados!AX298-ModeloDatosMinisterio!AX298</f>
        <v>0</v>
      </c>
    </row>
    <row r="309" customFormat="false" ht="13.8" hidden="false" customHeight="false" outlineLevel="0" collapsed="false">
      <c r="A309" s="60" t="s">
        <v>36</v>
      </c>
      <c r="B309" s="53" t="n">
        <f aca="false">ModeloDatosModificados!B299-ModeloDatosMinisterio!B299</f>
        <v>0</v>
      </c>
      <c r="C309" s="53" t="n">
        <f aca="false">ModeloDatosModificados!C299-ModeloDatosMinisterio!C299</f>
        <v>0</v>
      </c>
      <c r="D309" s="53" t="n">
        <f aca="false">ModeloDatosModificados!D299-ModeloDatosMinisterio!D299</f>
        <v>0</v>
      </c>
      <c r="E309" s="53" t="n">
        <f aca="false">ModeloDatosModificados!E299-ModeloDatosMinisterio!E299</f>
        <v>0</v>
      </c>
      <c r="F309" s="53" t="n">
        <f aca="false">ModeloDatosModificados!F299-ModeloDatosMinisterio!F299</f>
        <v>0</v>
      </c>
      <c r="G309" s="53" t="n">
        <f aca="false">ModeloDatosModificados!G299-ModeloDatosMinisterio!G299</f>
        <v>0</v>
      </c>
      <c r="H309" s="53" t="n">
        <f aca="false">ModeloDatosModificados!H299-ModeloDatosMinisterio!H299</f>
        <v>0</v>
      </c>
      <c r="I309" s="54" t="n">
        <f aca="false">ModeloDatosModificados!I299-ModeloDatosMinisterio!I299</f>
        <v>0</v>
      </c>
      <c r="J309" s="53" t="n">
        <f aca="false">ModeloDatosModificados!J299-ModeloDatosMinisterio!J299</f>
        <v>0</v>
      </c>
      <c r="K309" s="54" t="n">
        <f aca="false">ModeloDatosModificados!K299-ModeloDatosMinisterio!K299</f>
        <v>0</v>
      </c>
      <c r="L309" s="53" t="n">
        <f aca="false">ModeloDatosModificados!L299-ModeloDatosMinisterio!L299</f>
        <v>0</v>
      </c>
      <c r="M309" s="54" t="n">
        <f aca="false">ModeloDatosModificados!M299-ModeloDatosMinisterio!M299</f>
        <v>0</v>
      </c>
      <c r="N309" s="53" t="n">
        <f aca="false">ModeloDatosModificados!N299-ModeloDatosMinisterio!N299</f>
        <v>0</v>
      </c>
      <c r="O309" s="53" t="n">
        <f aca="false">ModeloDatosModificados!O299-ModeloDatosMinisterio!O299</f>
        <v>0</v>
      </c>
      <c r="P309" s="53" t="n">
        <f aca="false">ModeloDatosModificados!P299-ModeloDatosMinisterio!P299</f>
        <v>0</v>
      </c>
      <c r="Q309" s="53" t="n">
        <f aca="false">ModeloDatosModificados!Q299-ModeloDatosMinisterio!Q299</f>
        <v>0</v>
      </c>
      <c r="S309" s="53" t="n">
        <f aca="false">ModeloDatosModificados!S299-ModeloDatosMinisterio!S299</f>
        <v>0</v>
      </c>
      <c r="T309" s="53" t="n">
        <f aca="false">ModeloDatosModificados!T299-ModeloDatosMinisterio!T299</f>
        <v>0</v>
      </c>
      <c r="U309" s="53" t="n">
        <f aca="false">ModeloDatosModificados!U299-ModeloDatosMinisterio!U299</f>
        <v>0</v>
      </c>
      <c r="V309" s="53" t="n">
        <f aca="false">ModeloDatosModificados!V299-ModeloDatosMinisterio!V299</f>
        <v>0</v>
      </c>
      <c r="W309" s="53" t="n">
        <f aca="false">ModeloDatosModificados!W299-ModeloDatosMinisterio!W299</f>
        <v>0</v>
      </c>
      <c r="X309" s="53" t="n">
        <f aca="false">ModeloDatosModificados!X299-ModeloDatosMinisterio!X299</f>
        <v>0</v>
      </c>
      <c r="Y309" s="53" t="n">
        <f aca="false">ModeloDatosModificados!Y299-ModeloDatosMinisterio!Y299</f>
        <v>0</v>
      </c>
      <c r="Z309" s="53" t="n">
        <f aca="false">ModeloDatosModificados!Z299-ModeloDatosMinisterio!Z299</f>
        <v>0</v>
      </c>
      <c r="AC309" s="61" t="n">
        <f aca="false">ModeloDatosModificados!AC299-ModeloDatosMinisterio!AC299</f>
        <v>0</v>
      </c>
      <c r="AD309" s="62" t="n">
        <f aca="false">ModeloDatosModificados!AD299-ModeloDatosMinisterio!AD299</f>
        <v>0</v>
      </c>
      <c r="AE309" s="63" t="n">
        <f aca="false">ModeloDatosModificados!AE299-ModeloDatosMinisterio!AE299</f>
        <v>0</v>
      </c>
      <c r="AF309" s="62" t="n">
        <f aca="false">ModeloDatosModificados!AF299-ModeloDatosMinisterio!AF299</f>
        <v>0</v>
      </c>
      <c r="AG309" s="62" t="n">
        <f aca="false">ModeloDatosModificados!AG299-ModeloDatosMinisterio!AG299</f>
        <v>0</v>
      </c>
      <c r="AH309" s="62" t="n">
        <f aca="false">ModeloDatosModificados!AH299-ModeloDatosMinisterio!AH299</f>
        <v>0</v>
      </c>
      <c r="AI309" s="62" t="n">
        <f aca="false">ModeloDatosModificados!AI299-ModeloDatosMinisterio!AI299</f>
        <v>0</v>
      </c>
      <c r="AJ309" s="62" t="n">
        <f aca="false">ModeloDatosModificados!AJ299-ModeloDatosMinisterio!AJ299</f>
        <v>0</v>
      </c>
      <c r="AK309" s="62" t="n">
        <f aca="false">ModeloDatosModificados!AK299-ModeloDatosMinisterio!AK299</f>
        <v>0</v>
      </c>
      <c r="AL309" s="62" t="n">
        <f aca="false">ModeloDatosModificados!AL299-ModeloDatosMinisterio!AL299</f>
        <v>0</v>
      </c>
      <c r="AM309" s="62" t="n">
        <f aca="false">ModeloDatosModificados!AM299-ModeloDatosMinisterio!AM299</f>
        <v>0</v>
      </c>
      <c r="AO309" s="54" t="n">
        <f aca="false">ModeloDatosModificados!AO299-ModeloDatosMinisterio!AO299</f>
        <v>0</v>
      </c>
      <c r="AP309" s="53" t="n">
        <f aca="false">ModeloDatosModificados!AP299-ModeloDatosMinisterio!AP299</f>
        <v>0</v>
      </c>
      <c r="AQ309" s="54" t="n">
        <f aca="false">ModeloDatosModificados!AQ299-ModeloDatosMinisterio!AQ299</f>
        <v>0</v>
      </c>
      <c r="AR309" s="53" t="n">
        <f aca="false">ModeloDatosModificados!AR299-ModeloDatosMinisterio!AR299</f>
        <v>0</v>
      </c>
      <c r="AS309" s="54" t="n">
        <f aca="false">ModeloDatosModificados!AS299-ModeloDatosMinisterio!AS299</f>
        <v>0</v>
      </c>
      <c r="AT309" s="53" t="n">
        <f aca="false">ModeloDatosModificados!AT299-ModeloDatosMinisterio!AT299</f>
        <v>0</v>
      </c>
      <c r="AU309" s="54" t="n">
        <f aca="false">ModeloDatosModificados!AU299-ModeloDatosMinisterio!AU299</f>
        <v>0</v>
      </c>
      <c r="AV309" s="53" t="n">
        <f aca="false">ModeloDatosModificados!AV299-ModeloDatosMinisterio!AV299</f>
        <v>0</v>
      </c>
      <c r="AW309" s="54" t="n">
        <f aca="false">ModeloDatosModificados!AW299-ModeloDatosMinisterio!AW299</f>
        <v>0</v>
      </c>
      <c r="AX309" s="53" t="n">
        <f aca="false">ModeloDatosModificados!AX299-ModeloDatosMinisterio!AX299</f>
        <v>0</v>
      </c>
    </row>
    <row r="310" customFormat="false" ht="13.8" hidden="false" customHeight="false" outlineLevel="0" collapsed="false">
      <c r="A310" s="60" t="s">
        <v>37</v>
      </c>
      <c r="B310" s="53" t="n">
        <f aca="false">ModeloDatosModificados!B300-ModeloDatosMinisterio!B300</f>
        <v>0</v>
      </c>
      <c r="C310" s="53" t="n">
        <f aca="false">ModeloDatosModificados!C300-ModeloDatosMinisterio!C300</f>
        <v>0</v>
      </c>
      <c r="D310" s="53" t="n">
        <f aca="false">ModeloDatosModificados!D300-ModeloDatosMinisterio!D300</f>
        <v>0</v>
      </c>
      <c r="E310" s="53" t="n">
        <f aca="false">ModeloDatosModificados!E300-ModeloDatosMinisterio!E300</f>
        <v>0</v>
      </c>
      <c r="F310" s="53" t="n">
        <f aca="false">ModeloDatosModificados!F300-ModeloDatosMinisterio!F300</f>
        <v>0</v>
      </c>
      <c r="G310" s="53" t="n">
        <f aca="false">ModeloDatosModificados!G300-ModeloDatosMinisterio!G300</f>
        <v>0</v>
      </c>
      <c r="H310" s="53" t="n">
        <f aca="false">ModeloDatosModificados!H300-ModeloDatosMinisterio!H300</f>
        <v>0</v>
      </c>
      <c r="I310" s="54" t="n">
        <f aca="false">ModeloDatosModificados!I300-ModeloDatosMinisterio!I300</f>
        <v>0</v>
      </c>
      <c r="J310" s="53" t="n">
        <f aca="false">ModeloDatosModificados!J300-ModeloDatosMinisterio!J300</f>
        <v>0</v>
      </c>
      <c r="K310" s="54" t="n">
        <f aca="false">ModeloDatosModificados!K300-ModeloDatosMinisterio!K300</f>
        <v>0</v>
      </c>
      <c r="L310" s="53" t="n">
        <f aca="false">ModeloDatosModificados!L300-ModeloDatosMinisterio!L300</f>
        <v>0</v>
      </c>
      <c r="M310" s="54" t="n">
        <f aca="false">ModeloDatosModificados!M300-ModeloDatosMinisterio!M300</f>
        <v>0</v>
      </c>
      <c r="N310" s="53" t="n">
        <f aca="false">ModeloDatosModificados!N300-ModeloDatosMinisterio!N300</f>
        <v>0</v>
      </c>
      <c r="O310" s="53" t="n">
        <f aca="false">ModeloDatosModificados!O300-ModeloDatosMinisterio!O300</f>
        <v>0</v>
      </c>
      <c r="P310" s="53" t="n">
        <f aca="false">ModeloDatosModificados!P300-ModeloDatosMinisterio!P300</f>
        <v>0</v>
      </c>
      <c r="Q310" s="53" t="n">
        <f aca="false">ModeloDatosModificados!Q300-ModeloDatosMinisterio!Q300</f>
        <v>0</v>
      </c>
      <c r="S310" s="53" t="n">
        <f aca="false">ModeloDatosModificados!S300-ModeloDatosMinisterio!S300</f>
        <v>0</v>
      </c>
      <c r="T310" s="53" t="n">
        <f aca="false">ModeloDatosModificados!T300-ModeloDatosMinisterio!T300</f>
        <v>0</v>
      </c>
      <c r="U310" s="53" t="n">
        <f aca="false">ModeloDatosModificados!U300-ModeloDatosMinisterio!U300</f>
        <v>0</v>
      </c>
      <c r="V310" s="53" t="n">
        <f aca="false">ModeloDatosModificados!V300-ModeloDatosMinisterio!V300</f>
        <v>0</v>
      </c>
      <c r="W310" s="53" t="n">
        <f aca="false">ModeloDatosModificados!W300-ModeloDatosMinisterio!W300</f>
        <v>0</v>
      </c>
      <c r="X310" s="53" t="n">
        <f aca="false">ModeloDatosModificados!X300-ModeloDatosMinisterio!X300</f>
        <v>0</v>
      </c>
      <c r="Y310" s="53" t="n">
        <f aca="false">ModeloDatosModificados!Y300-ModeloDatosMinisterio!Y300</f>
        <v>0</v>
      </c>
      <c r="Z310" s="53" t="n">
        <f aca="false">ModeloDatosModificados!Z300-ModeloDatosMinisterio!Z300</f>
        <v>0</v>
      </c>
      <c r="AC310" s="61" t="n">
        <f aca="false">ModeloDatosModificados!AC300-ModeloDatosMinisterio!AC300</f>
        <v>0</v>
      </c>
      <c r="AD310" s="62" t="n">
        <f aca="false">ModeloDatosModificados!AD300-ModeloDatosMinisterio!AD300</f>
        <v>0</v>
      </c>
      <c r="AE310" s="63" t="n">
        <f aca="false">ModeloDatosModificados!AE300-ModeloDatosMinisterio!AE300</f>
        <v>0</v>
      </c>
      <c r="AF310" s="62" t="n">
        <f aca="false">ModeloDatosModificados!AF300-ModeloDatosMinisterio!AF300</f>
        <v>0</v>
      </c>
      <c r="AG310" s="62" t="n">
        <f aca="false">ModeloDatosModificados!AG300-ModeloDatosMinisterio!AG300</f>
        <v>0</v>
      </c>
      <c r="AH310" s="62" t="n">
        <f aca="false">ModeloDatosModificados!AH300-ModeloDatosMinisterio!AH300</f>
        <v>0</v>
      </c>
      <c r="AI310" s="62" t="n">
        <f aca="false">ModeloDatosModificados!AI300-ModeloDatosMinisterio!AI300</f>
        <v>0</v>
      </c>
      <c r="AJ310" s="62" t="n">
        <f aca="false">ModeloDatosModificados!AJ300-ModeloDatosMinisterio!AJ300</f>
        <v>0</v>
      </c>
      <c r="AK310" s="62" t="n">
        <f aca="false">ModeloDatosModificados!AK300-ModeloDatosMinisterio!AK300</f>
        <v>0</v>
      </c>
      <c r="AL310" s="62" t="n">
        <f aca="false">ModeloDatosModificados!AL300-ModeloDatosMinisterio!AL300</f>
        <v>0</v>
      </c>
      <c r="AM310" s="62" t="n">
        <f aca="false">ModeloDatosModificados!AM300-ModeloDatosMinisterio!AM300</f>
        <v>0</v>
      </c>
      <c r="AO310" s="54" t="n">
        <f aca="false">ModeloDatosModificados!AO300-ModeloDatosMinisterio!AO300</f>
        <v>0</v>
      </c>
      <c r="AP310" s="53" t="n">
        <f aca="false">ModeloDatosModificados!AP300-ModeloDatosMinisterio!AP300</f>
        <v>0</v>
      </c>
      <c r="AQ310" s="54" t="n">
        <f aca="false">ModeloDatosModificados!AQ300-ModeloDatosMinisterio!AQ300</f>
        <v>0</v>
      </c>
      <c r="AR310" s="53" t="n">
        <f aca="false">ModeloDatosModificados!AR300-ModeloDatosMinisterio!AR300</f>
        <v>0</v>
      </c>
      <c r="AS310" s="54" t="n">
        <f aca="false">ModeloDatosModificados!AS300-ModeloDatosMinisterio!AS300</f>
        <v>0</v>
      </c>
      <c r="AT310" s="53" t="n">
        <f aca="false">ModeloDatosModificados!AT300-ModeloDatosMinisterio!AT300</f>
        <v>0</v>
      </c>
      <c r="AU310" s="54" t="n">
        <f aca="false">ModeloDatosModificados!AU300-ModeloDatosMinisterio!AU300</f>
        <v>0</v>
      </c>
      <c r="AV310" s="53" t="n">
        <f aca="false">ModeloDatosModificados!AV300-ModeloDatosMinisterio!AV300</f>
        <v>0</v>
      </c>
      <c r="AW310" s="54" t="n">
        <f aca="false">ModeloDatosModificados!AW300-ModeloDatosMinisterio!AW300</f>
        <v>0</v>
      </c>
      <c r="AX310" s="53" t="n">
        <f aca="false">ModeloDatosModificados!AX300-ModeloDatosMinisterio!AX300</f>
        <v>0</v>
      </c>
    </row>
    <row r="311" customFormat="false" ht="13.8" hidden="false" customHeight="false" outlineLevel="0" collapsed="false">
      <c r="A311" s="60" t="s">
        <v>38</v>
      </c>
      <c r="B311" s="53" t="n">
        <f aca="false">ModeloDatosModificados!B301-ModeloDatosMinisterio!B301</f>
        <v>0</v>
      </c>
      <c r="C311" s="53" t="n">
        <f aca="false">ModeloDatosModificados!C301-ModeloDatosMinisterio!C301</f>
        <v>0</v>
      </c>
      <c r="D311" s="53" t="n">
        <f aca="false">ModeloDatosModificados!D301-ModeloDatosMinisterio!D301</f>
        <v>0</v>
      </c>
      <c r="E311" s="53" t="n">
        <f aca="false">ModeloDatosModificados!E301-ModeloDatosMinisterio!E301</f>
        <v>0</v>
      </c>
      <c r="F311" s="53" t="n">
        <f aca="false">ModeloDatosModificados!F301-ModeloDatosMinisterio!F301</f>
        <v>0</v>
      </c>
      <c r="G311" s="53" t="n">
        <f aca="false">ModeloDatosModificados!G301-ModeloDatosMinisterio!G301</f>
        <v>0</v>
      </c>
      <c r="H311" s="53" t="n">
        <f aca="false">ModeloDatosModificados!H301-ModeloDatosMinisterio!H301</f>
        <v>0</v>
      </c>
      <c r="I311" s="54" t="n">
        <f aca="false">ModeloDatosModificados!I301-ModeloDatosMinisterio!I301</f>
        <v>0</v>
      </c>
      <c r="J311" s="53" t="n">
        <f aca="false">ModeloDatosModificados!J301-ModeloDatosMinisterio!J301</f>
        <v>0</v>
      </c>
      <c r="K311" s="54" t="n">
        <f aca="false">ModeloDatosModificados!K301-ModeloDatosMinisterio!K301</f>
        <v>0</v>
      </c>
      <c r="L311" s="53" t="n">
        <f aca="false">ModeloDatosModificados!L301-ModeloDatosMinisterio!L301</f>
        <v>0</v>
      </c>
      <c r="M311" s="54" t="n">
        <f aca="false">ModeloDatosModificados!M301-ModeloDatosMinisterio!M301</f>
        <v>0</v>
      </c>
      <c r="N311" s="53" t="n">
        <f aca="false">ModeloDatosModificados!N301-ModeloDatosMinisterio!N301</f>
        <v>0</v>
      </c>
      <c r="O311" s="53" t="n">
        <f aca="false">ModeloDatosModificados!O301-ModeloDatosMinisterio!O301</f>
        <v>0</v>
      </c>
      <c r="P311" s="53" t="n">
        <f aca="false">ModeloDatosModificados!P301-ModeloDatosMinisterio!P301</f>
        <v>0</v>
      </c>
      <c r="Q311" s="53" t="n">
        <f aca="false">ModeloDatosModificados!Q301-ModeloDatosMinisterio!Q301</f>
        <v>0</v>
      </c>
      <c r="S311" s="53" t="n">
        <f aca="false">ModeloDatosModificados!S301-ModeloDatosMinisterio!S301</f>
        <v>0</v>
      </c>
      <c r="T311" s="53" t="n">
        <f aca="false">ModeloDatosModificados!T301-ModeloDatosMinisterio!T301</f>
        <v>0</v>
      </c>
      <c r="U311" s="53" t="n">
        <f aca="false">ModeloDatosModificados!U301-ModeloDatosMinisterio!U301</f>
        <v>0</v>
      </c>
      <c r="V311" s="53" t="n">
        <f aca="false">ModeloDatosModificados!V301-ModeloDatosMinisterio!V301</f>
        <v>0</v>
      </c>
      <c r="W311" s="53" t="n">
        <f aca="false">ModeloDatosModificados!W301-ModeloDatosMinisterio!W301</f>
        <v>0</v>
      </c>
      <c r="X311" s="53" t="n">
        <f aca="false">ModeloDatosModificados!X301-ModeloDatosMinisterio!X301</f>
        <v>0</v>
      </c>
      <c r="Y311" s="53" t="n">
        <f aca="false">ModeloDatosModificados!Y301-ModeloDatosMinisterio!Y301</f>
        <v>0</v>
      </c>
      <c r="Z311" s="53" t="n">
        <f aca="false">ModeloDatosModificados!Z301-ModeloDatosMinisterio!Z301</f>
        <v>0</v>
      </c>
      <c r="AC311" s="61" t="n">
        <f aca="false">ModeloDatosModificados!AC301-ModeloDatosMinisterio!AC301</f>
        <v>0</v>
      </c>
      <c r="AD311" s="62" t="n">
        <f aca="false">ModeloDatosModificados!AD301-ModeloDatosMinisterio!AD301</f>
        <v>0</v>
      </c>
      <c r="AE311" s="63" t="n">
        <f aca="false">ModeloDatosModificados!AE301-ModeloDatosMinisterio!AE301</f>
        <v>0</v>
      </c>
      <c r="AF311" s="62" t="n">
        <f aca="false">ModeloDatosModificados!AF301-ModeloDatosMinisterio!AF301</f>
        <v>0</v>
      </c>
      <c r="AG311" s="62" t="n">
        <f aca="false">ModeloDatosModificados!AG301-ModeloDatosMinisterio!AG301</f>
        <v>0</v>
      </c>
      <c r="AH311" s="62" t="n">
        <f aca="false">ModeloDatosModificados!AH301-ModeloDatosMinisterio!AH301</f>
        <v>0</v>
      </c>
      <c r="AI311" s="62" t="n">
        <f aca="false">ModeloDatosModificados!AI301-ModeloDatosMinisterio!AI301</f>
        <v>0</v>
      </c>
      <c r="AJ311" s="62" t="n">
        <f aca="false">ModeloDatosModificados!AJ301-ModeloDatosMinisterio!AJ301</f>
        <v>0</v>
      </c>
      <c r="AK311" s="62" t="n">
        <f aca="false">ModeloDatosModificados!AK301-ModeloDatosMinisterio!AK301</f>
        <v>0</v>
      </c>
      <c r="AL311" s="62" t="n">
        <f aca="false">ModeloDatosModificados!AL301-ModeloDatosMinisterio!AL301</f>
        <v>0</v>
      </c>
      <c r="AM311" s="62" t="n">
        <f aca="false">ModeloDatosModificados!AM301-ModeloDatosMinisterio!AM301</f>
        <v>0</v>
      </c>
      <c r="AO311" s="54" t="n">
        <f aca="false">ModeloDatosModificados!AO301-ModeloDatosMinisterio!AO301</f>
        <v>0</v>
      </c>
      <c r="AP311" s="53" t="n">
        <f aca="false">ModeloDatosModificados!AP301-ModeloDatosMinisterio!AP301</f>
        <v>0</v>
      </c>
      <c r="AQ311" s="54" t="n">
        <f aca="false">ModeloDatosModificados!AQ301-ModeloDatosMinisterio!AQ301</f>
        <v>0</v>
      </c>
      <c r="AR311" s="53" t="n">
        <f aca="false">ModeloDatosModificados!AR301-ModeloDatosMinisterio!AR301</f>
        <v>0</v>
      </c>
      <c r="AS311" s="54" t="n">
        <f aca="false">ModeloDatosModificados!AS301-ModeloDatosMinisterio!AS301</f>
        <v>0</v>
      </c>
      <c r="AT311" s="53" t="n">
        <f aca="false">ModeloDatosModificados!AT301-ModeloDatosMinisterio!AT301</f>
        <v>0</v>
      </c>
      <c r="AU311" s="54" t="n">
        <f aca="false">ModeloDatosModificados!AU301-ModeloDatosMinisterio!AU301</f>
        <v>0</v>
      </c>
      <c r="AV311" s="53" t="n">
        <f aca="false">ModeloDatosModificados!AV301-ModeloDatosMinisterio!AV301</f>
        <v>0</v>
      </c>
      <c r="AW311" s="54" t="n">
        <f aca="false">ModeloDatosModificados!AW301-ModeloDatosMinisterio!AW301</f>
        <v>0</v>
      </c>
      <c r="AX311" s="53" t="n">
        <f aca="false">ModeloDatosModificados!AX301-ModeloDatosMinisterio!AX301</f>
        <v>0</v>
      </c>
    </row>
    <row r="312" customFormat="false" ht="13.8" hidden="false" customHeight="false" outlineLevel="0" collapsed="false">
      <c r="A312" s="60" t="s">
        <v>39</v>
      </c>
      <c r="B312" s="53" t="n">
        <f aca="false">ModeloDatosModificados!B302-ModeloDatosMinisterio!B302</f>
        <v>0</v>
      </c>
      <c r="C312" s="53" t="n">
        <f aca="false">ModeloDatosModificados!C302-ModeloDatosMinisterio!C302</f>
        <v>0</v>
      </c>
      <c r="D312" s="53" t="n">
        <f aca="false">ModeloDatosModificados!D302-ModeloDatosMinisterio!D302</f>
        <v>0</v>
      </c>
      <c r="E312" s="53" t="n">
        <f aca="false">ModeloDatosModificados!E302-ModeloDatosMinisterio!E302</f>
        <v>0</v>
      </c>
      <c r="F312" s="53" t="n">
        <f aca="false">ModeloDatosModificados!F302-ModeloDatosMinisterio!F302</f>
        <v>0</v>
      </c>
      <c r="G312" s="53" t="n">
        <f aca="false">ModeloDatosModificados!G302-ModeloDatosMinisterio!G302</f>
        <v>0</v>
      </c>
      <c r="H312" s="53" t="n">
        <f aca="false">ModeloDatosModificados!H302-ModeloDatosMinisterio!H302</f>
        <v>0</v>
      </c>
      <c r="I312" s="54" t="n">
        <f aca="false">ModeloDatosModificados!I302-ModeloDatosMinisterio!I302</f>
        <v>0</v>
      </c>
      <c r="J312" s="53" t="n">
        <f aca="false">ModeloDatosModificados!J302-ModeloDatosMinisterio!J302</f>
        <v>0</v>
      </c>
      <c r="K312" s="54" t="n">
        <f aca="false">ModeloDatosModificados!K302-ModeloDatosMinisterio!K302</f>
        <v>0</v>
      </c>
      <c r="L312" s="53" t="n">
        <f aca="false">ModeloDatosModificados!L302-ModeloDatosMinisterio!L302</f>
        <v>0</v>
      </c>
      <c r="M312" s="54" t="n">
        <f aca="false">ModeloDatosModificados!M302-ModeloDatosMinisterio!M302</f>
        <v>0</v>
      </c>
      <c r="N312" s="53" t="n">
        <f aca="false">ModeloDatosModificados!N302-ModeloDatosMinisterio!N302</f>
        <v>0</v>
      </c>
      <c r="O312" s="53" t="n">
        <f aca="false">ModeloDatosModificados!O302-ModeloDatosMinisterio!O302</f>
        <v>0</v>
      </c>
      <c r="P312" s="53" t="n">
        <f aca="false">ModeloDatosModificados!P302-ModeloDatosMinisterio!P302</f>
        <v>0</v>
      </c>
      <c r="Q312" s="53" t="n">
        <f aca="false">ModeloDatosModificados!Q302-ModeloDatosMinisterio!Q302</f>
        <v>0</v>
      </c>
      <c r="S312" s="53" t="n">
        <f aca="false">ModeloDatosModificados!S302-ModeloDatosMinisterio!S302</f>
        <v>0</v>
      </c>
      <c r="T312" s="53" t="n">
        <f aca="false">ModeloDatosModificados!T302-ModeloDatosMinisterio!T302</f>
        <v>0</v>
      </c>
      <c r="U312" s="53" t="n">
        <f aca="false">ModeloDatosModificados!U302-ModeloDatosMinisterio!U302</f>
        <v>0</v>
      </c>
      <c r="V312" s="53" t="n">
        <f aca="false">ModeloDatosModificados!V302-ModeloDatosMinisterio!V302</f>
        <v>0</v>
      </c>
      <c r="W312" s="53" t="n">
        <f aca="false">ModeloDatosModificados!W302-ModeloDatosMinisterio!W302</f>
        <v>0</v>
      </c>
      <c r="X312" s="53" t="n">
        <f aca="false">ModeloDatosModificados!X302-ModeloDatosMinisterio!X302</f>
        <v>0</v>
      </c>
      <c r="Y312" s="53" t="n">
        <f aca="false">ModeloDatosModificados!Y302-ModeloDatosMinisterio!Y302</f>
        <v>0</v>
      </c>
      <c r="Z312" s="53" t="n">
        <f aca="false">ModeloDatosModificados!Z302-ModeloDatosMinisterio!Z302</f>
        <v>0</v>
      </c>
      <c r="AC312" s="61" t="n">
        <f aca="false">ModeloDatosModificados!AC302-ModeloDatosMinisterio!AC302</f>
        <v>0</v>
      </c>
      <c r="AD312" s="62" t="n">
        <f aca="false">ModeloDatosModificados!AD302-ModeloDatosMinisterio!AD302</f>
        <v>0</v>
      </c>
      <c r="AE312" s="63" t="n">
        <f aca="false">ModeloDatosModificados!AE302-ModeloDatosMinisterio!AE302</f>
        <v>0</v>
      </c>
      <c r="AF312" s="62" t="n">
        <f aca="false">ModeloDatosModificados!AF302-ModeloDatosMinisterio!AF302</f>
        <v>0</v>
      </c>
      <c r="AG312" s="62" t="n">
        <f aca="false">ModeloDatosModificados!AG302-ModeloDatosMinisterio!AG302</f>
        <v>0</v>
      </c>
      <c r="AH312" s="62" t="n">
        <f aca="false">ModeloDatosModificados!AH302-ModeloDatosMinisterio!AH302</f>
        <v>0</v>
      </c>
      <c r="AI312" s="62" t="n">
        <f aca="false">ModeloDatosModificados!AI302-ModeloDatosMinisterio!AI302</f>
        <v>0</v>
      </c>
      <c r="AJ312" s="62" t="n">
        <f aca="false">ModeloDatosModificados!AJ302-ModeloDatosMinisterio!AJ302</f>
        <v>0</v>
      </c>
      <c r="AK312" s="62" t="n">
        <f aca="false">ModeloDatosModificados!AK302-ModeloDatosMinisterio!AK302</f>
        <v>0</v>
      </c>
      <c r="AL312" s="62" t="n">
        <f aca="false">ModeloDatosModificados!AL302-ModeloDatosMinisterio!AL302</f>
        <v>0</v>
      </c>
      <c r="AM312" s="62" t="n">
        <f aca="false">ModeloDatosModificados!AM302-ModeloDatosMinisterio!AM302</f>
        <v>0</v>
      </c>
      <c r="AO312" s="54" t="n">
        <f aca="false">ModeloDatosModificados!AO302-ModeloDatosMinisterio!AO302</f>
        <v>0</v>
      </c>
      <c r="AP312" s="53" t="n">
        <f aca="false">ModeloDatosModificados!AP302-ModeloDatosMinisterio!AP302</f>
        <v>0</v>
      </c>
      <c r="AQ312" s="54" t="n">
        <f aca="false">ModeloDatosModificados!AQ302-ModeloDatosMinisterio!AQ302</f>
        <v>0</v>
      </c>
      <c r="AR312" s="53" t="n">
        <f aca="false">ModeloDatosModificados!AR302-ModeloDatosMinisterio!AR302</f>
        <v>0</v>
      </c>
      <c r="AS312" s="54" t="n">
        <f aca="false">ModeloDatosModificados!AS302-ModeloDatosMinisterio!AS302</f>
        <v>0</v>
      </c>
      <c r="AT312" s="53" t="n">
        <f aca="false">ModeloDatosModificados!AT302-ModeloDatosMinisterio!AT302</f>
        <v>0</v>
      </c>
      <c r="AU312" s="54" t="n">
        <f aca="false">ModeloDatosModificados!AU302-ModeloDatosMinisterio!AU302</f>
        <v>0</v>
      </c>
      <c r="AV312" s="53" t="n">
        <f aca="false">ModeloDatosModificados!AV302-ModeloDatosMinisterio!AV302</f>
        <v>0</v>
      </c>
      <c r="AW312" s="54" t="n">
        <f aca="false">ModeloDatosModificados!AW302-ModeloDatosMinisterio!AW302</f>
        <v>0</v>
      </c>
      <c r="AX312" s="53" t="n">
        <f aca="false">ModeloDatosModificados!AX302-ModeloDatosMinisterio!AX302</f>
        <v>0</v>
      </c>
    </row>
    <row r="313" customFormat="false" ht="13.8" hidden="false" customHeight="false" outlineLevel="0" collapsed="false">
      <c r="A313" s="60" t="s">
        <v>40</v>
      </c>
      <c r="B313" s="53" t="n">
        <f aca="false">ModeloDatosModificados!B303-ModeloDatosMinisterio!B303</f>
        <v>0</v>
      </c>
      <c r="C313" s="53" t="n">
        <f aca="false">ModeloDatosModificados!C303-ModeloDatosMinisterio!C303</f>
        <v>0</v>
      </c>
      <c r="D313" s="53" t="n">
        <f aca="false">ModeloDatosModificados!D303-ModeloDatosMinisterio!D303</f>
        <v>0</v>
      </c>
      <c r="E313" s="53" t="n">
        <f aca="false">ModeloDatosModificados!E303-ModeloDatosMinisterio!E303</f>
        <v>0</v>
      </c>
      <c r="F313" s="53" t="n">
        <f aca="false">ModeloDatosModificados!F303-ModeloDatosMinisterio!F303</f>
        <v>0</v>
      </c>
      <c r="G313" s="53" t="n">
        <f aca="false">ModeloDatosModificados!G303-ModeloDatosMinisterio!G303</f>
        <v>0</v>
      </c>
      <c r="H313" s="53" t="n">
        <f aca="false">ModeloDatosModificados!H303-ModeloDatosMinisterio!H303</f>
        <v>0</v>
      </c>
      <c r="I313" s="54" t="n">
        <f aca="false">ModeloDatosModificados!I303-ModeloDatosMinisterio!I303</f>
        <v>0</v>
      </c>
      <c r="J313" s="53" t="n">
        <f aca="false">ModeloDatosModificados!J303-ModeloDatosMinisterio!J303</f>
        <v>0</v>
      </c>
      <c r="K313" s="54" t="n">
        <f aca="false">ModeloDatosModificados!K303-ModeloDatosMinisterio!K303</f>
        <v>0</v>
      </c>
      <c r="L313" s="53" t="n">
        <f aca="false">ModeloDatosModificados!L303-ModeloDatosMinisterio!L303</f>
        <v>0</v>
      </c>
      <c r="M313" s="54" t="n">
        <f aca="false">ModeloDatosModificados!M303-ModeloDatosMinisterio!M303</f>
        <v>0</v>
      </c>
      <c r="N313" s="53" t="n">
        <f aca="false">ModeloDatosModificados!N303-ModeloDatosMinisterio!N303</f>
        <v>0</v>
      </c>
      <c r="O313" s="53" t="n">
        <f aca="false">ModeloDatosModificados!O303-ModeloDatosMinisterio!O303</f>
        <v>0</v>
      </c>
      <c r="P313" s="53" t="n">
        <f aca="false">ModeloDatosModificados!P303-ModeloDatosMinisterio!P303</f>
        <v>0</v>
      </c>
      <c r="Q313" s="53" t="n">
        <f aca="false">ModeloDatosModificados!Q303-ModeloDatosMinisterio!Q303</f>
        <v>0</v>
      </c>
      <c r="S313" s="53" t="n">
        <f aca="false">ModeloDatosModificados!S303-ModeloDatosMinisterio!S303</f>
        <v>0</v>
      </c>
      <c r="T313" s="53" t="n">
        <f aca="false">ModeloDatosModificados!T303-ModeloDatosMinisterio!T303</f>
        <v>0</v>
      </c>
      <c r="U313" s="53" t="n">
        <f aca="false">ModeloDatosModificados!U303-ModeloDatosMinisterio!U303</f>
        <v>0</v>
      </c>
      <c r="V313" s="53" t="n">
        <f aca="false">ModeloDatosModificados!V303-ModeloDatosMinisterio!V303</f>
        <v>0</v>
      </c>
      <c r="W313" s="53" t="n">
        <f aca="false">ModeloDatosModificados!W303-ModeloDatosMinisterio!W303</f>
        <v>0</v>
      </c>
      <c r="X313" s="53" t="n">
        <f aca="false">ModeloDatosModificados!X303-ModeloDatosMinisterio!X303</f>
        <v>0</v>
      </c>
      <c r="Y313" s="53" t="n">
        <f aca="false">ModeloDatosModificados!Y303-ModeloDatosMinisterio!Y303</f>
        <v>0</v>
      </c>
      <c r="Z313" s="53" t="n">
        <f aca="false">ModeloDatosModificados!Z303-ModeloDatosMinisterio!Z303</f>
        <v>0</v>
      </c>
      <c r="AC313" s="61" t="n">
        <f aca="false">ModeloDatosModificados!AC303-ModeloDatosMinisterio!AC303</f>
        <v>0</v>
      </c>
      <c r="AD313" s="62" t="n">
        <f aca="false">ModeloDatosModificados!AD303-ModeloDatosMinisterio!AD303</f>
        <v>0</v>
      </c>
      <c r="AE313" s="63" t="n">
        <f aca="false">ModeloDatosModificados!AE303-ModeloDatosMinisterio!AE303</f>
        <v>0</v>
      </c>
      <c r="AF313" s="62" t="n">
        <f aca="false">ModeloDatosModificados!AF303-ModeloDatosMinisterio!AF303</f>
        <v>0</v>
      </c>
      <c r="AG313" s="62" t="n">
        <f aca="false">ModeloDatosModificados!AG303-ModeloDatosMinisterio!AG303</f>
        <v>0</v>
      </c>
      <c r="AH313" s="62" t="n">
        <f aca="false">ModeloDatosModificados!AH303-ModeloDatosMinisterio!AH303</f>
        <v>0</v>
      </c>
      <c r="AI313" s="62" t="n">
        <f aca="false">ModeloDatosModificados!AI303-ModeloDatosMinisterio!AI303</f>
        <v>0</v>
      </c>
      <c r="AJ313" s="62" t="n">
        <f aca="false">ModeloDatosModificados!AJ303-ModeloDatosMinisterio!AJ303</f>
        <v>0</v>
      </c>
      <c r="AK313" s="62" t="n">
        <f aca="false">ModeloDatosModificados!AK303-ModeloDatosMinisterio!AK303</f>
        <v>0</v>
      </c>
      <c r="AL313" s="62" t="n">
        <f aca="false">ModeloDatosModificados!AL303-ModeloDatosMinisterio!AL303</f>
        <v>0</v>
      </c>
      <c r="AM313" s="62" t="n">
        <f aca="false">ModeloDatosModificados!AM303-ModeloDatosMinisterio!AM303</f>
        <v>0</v>
      </c>
      <c r="AO313" s="54" t="n">
        <f aca="false">ModeloDatosModificados!AO303-ModeloDatosMinisterio!AO303</f>
        <v>0</v>
      </c>
      <c r="AP313" s="53" t="n">
        <f aca="false">ModeloDatosModificados!AP303-ModeloDatosMinisterio!AP303</f>
        <v>0</v>
      </c>
      <c r="AQ313" s="54" t="n">
        <f aca="false">ModeloDatosModificados!AQ303-ModeloDatosMinisterio!AQ303</f>
        <v>0</v>
      </c>
      <c r="AR313" s="53" t="n">
        <f aca="false">ModeloDatosModificados!AR303-ModeloDatosMinisterio!AR303</f>
        <v>0</v>
      </c>
      <c r="AS313" s="54" t="n">
        <f aca="false">ModeloDatosModificados!AS303-ModeloDatosMinisterio!AS303</f>
        <v>0</v>
      </c>
      <c r="AT313" s="53" t="n">
        <f aca="false">ModeloDatosModificados!AT303-ModeloDatosMinisterio!AT303</f>
        <v>0</v>
      </c>
      <c r="AU313" s="54" t="n">
        <f aca="false">ModeloDatosModificados!AU303-ModeloDatosMinisterio!AU303</f>
        <v>0</v>
      </c>
      <c r="AV313" s="53" t="n">
        <f aca="false">ModeloDatosModificados!AV303-ModeloDatosMinisterio!AV303</f>
        <v>0</v>
      </c>
      <c r="AW313" s="54" t="n">
        <f aca="false">ModeloDatosModificados!AW303-ModeloDatosMinisterio!AW303</f>
        <v>0</v>
      </c>
      <c r="AX313" s="53" t="n">
        <f aca="false">ModeloDatosModificados!AX303-ModeloDatosMinisterio!AX303</f>
        <v>0</v>
      </c>
    </row>
    <row r="314" customFormat="false" ht="13.8" hidden="false" customHeight="false" outlineLevel="0" collapsed="false">
      <c r="A314" s="60" t="s">
        <v>41</v>
      </c>
      <c r="B314" s="53" t="n">
        <f aca="false">ModeloDatosModificados!B304-ModeloDatosMinisterio!B304</f>
        <v>0</v>
      </c>
      <c r="C314" s="53" t="n">
        <f aca="false">ModeloDatosModificados!C304-ModeloDatosMinisterio!C304</f>
        <v>0</v>
      </c>
      <c r="D314" s="53" t="n">
        <f aca="false">ModeloDatosModificados!D304-ModeloDatosMinisterio!D304</f>
        <v>0</v>
      </c>
      <c r="E314" s="53" t="n">
        <f aca="false">ModeloDatosModificados!E304-ModeloDatosMinisterio!E304</f>
        <v>0</v>
      </c>
      <c r="F314" s="53" t="n">
        <f aca="false">ModeloDatosModificados!F304-ModeloDatosMinisterio!F304</f>
        <v>0</v>
      </c>
      <c r="G314" s="53" t="n">
        <f aca="false">ModeloDatosModificados!G304-ModeloDatosMinisterio!G304</f>
        <v>0</v>
      </c>
      <c r="H314" s="53" t="n">
        <f aca="false">ModeloDatosModificados!H304-ModeloDatosMinisterio!H304</f>
        <v>0</v>
      </c>
      <c r="I314" s="54" t="n">
        <f aca="false">ModeloDatosModificados!I304-ModeloDatosMinisterio!I304</f>
        <v>0</v>
      </c>
      <c r="J314" s="53" t="n">
        <f aca="false">ModeloDatosModificados!J304-ModeloDatosMinisterio!J304</f>
        <v>0</v>
      </c>
      <c r="K314" s="54" t="n">
        <f aca="false">ModeloDatosModificados!K304-ModeloDatosMinisterio!K304</f>
        <v>0</v>
      </c>
      <c r="L314" s="53" t="n">
        <f aca="false">ModeloDatosModificados!L304-ModeloDatosMinisterio!L304</f>
        <v>0</v>
      </c>
      <c r="M314" s="54" t="n">
        <f aca="false">ModeloDatosModificados!M304-ModeloDatosMinisterio!M304</f>
        <v>0</v>
      </c>
      <c r="N314" s="53" t="n">
        <f aca="false">ModeloDatosModificados!N304-ModeloDatosMinisterio!N304</f>
        <v>0</v>
      </c>
      <c r="O314" s="53" t="n">
        <f aca="false">ModeloDatosModificados!O304-ModeloDatosMinisterio!O304</f>
        <v>0</v>
      </c>
      <c r="P314" s="53" t="n">
        <f aca="false">ModeloDatosModificados!P304-ModeloDatosMinisterio!P304</f>
        <v>0</v>
      </c>
      <c r="Q314" s="53" t="n">
        <f aca="false">ModeloDatosModificados!Q304-ModeloDatosMinisterio!Q304</f>
        <v>0</v>
      </c>
      <c r="S314" s="53" t="n">
        <f aca="false">ModeloDatosModificados!S304-ModeloDatosMinisterio!S304</f>
        <v>0</v>
      </c>
      <c r="T314" s="53" t="n">
        <f aca="false">ModeloDatosModificados!T304-ModeloDatosMinisterio!T304</f>
        <v>0</v>
      </c>
      <c r="U314" s="53" t="n">
        <f aca="false">ModeloDatosModificados!U304-ModeloDatosMinisterio!U304</f>
        <v>0</v>
      </c>
      <c r="V314" s="53" t="n">
        <f aca="false">ModeloDatosModificados!V304-ModeloDatosMinisterio!V304</f>
        <v>0</v>
      </c>
      <c r="W314" s="53" t="n">
        <f aca="false">ModeloDatosModificados!W304-ModeloDatosMinisterio!W304</f>
        <v>0</v>
      </c>
      <c r="X314" s="53" t="n">
        <f aca="false">ModeloDatosModificados!X304-ModeloDatosMinisterio!X304</f>
        <v>0</v>
      </c>
      <c r="Y314" s="53" t="n">
        <f aca="false">ModeloDatosModificados!Y304-ModeloDatosMinisterio!Y304</f>
        <v>0</v>
      </c>
      <c r="Z314" s="53" t="n">
        <f aca="false">ModeloDatosModificados!Z304-ModeloDatosMinisterio!Z304</f>
        <v>0</v>
      </c>
      <c r="AC314" s="61" t="n">
        <f aca="false">ModeloDatosModificados!AC304-ModeloDatosMinisterio!AC304</f>
        <v>0</v>
      </c>
      <c r="AD314" s="62" t="n">
        <f aca="false">ModeloDatosModificados!AD304-ModeloDatosMinisterio!AD304</f>
        <v>0</v>
      </c>
      <c r="AE314" s="63" t="n">
        <f aca="false">ModeloDatosModificados!AE304-ModeloDatosMinisterio!AE304</f>
        <v>0</v>
      </c>
      <c r="AF314" s="62" t="n">
        <f aca="false">ModeloDatosModificados!AF304-ModeloDatosMinisterio!AF304</f>
        <v>0</v>
      </c>
      <c r="AG314" s="62" t="n">
        <f aca="false">ModeloDatosModificados!AG304-ModeloDatosMinisterio!AG304</f>
        <v>0</v>
      </c>
      <c r="AH314" s="62" t="n">
        <f aca="false">ModeloDatosModificados!AH304-ModeloDatosMinisterio!AH304</f>
        <v>0</v>
      </c>
      <c r="AI314" s="62" t="n">
        <f aca="false">ModeloDatosModificados!AI304-ModeloDatosMinisterio!AI304</f>
        <v>0</v>
      </c>
      <c r="AJ314" s="62" t="n">
        <f aca="false">ModeloDatosModificados!AJ304-ModeloDatosMinisterio!AJ304</f>
        <v>0</v>
      </c>
      <c r="AK314" s="62" t="n">
        <f aca="false">ModeloDatosModificados!AK304-ModeloDatosMinisterio!AK304</f>
        <v>0</v>
      </c>
      <c r="AL314" s="62" t="n">
        <f aca="false">ModeloDatosModificados!AL304-ModeloDatosMinisterio!AL304</f>
        <v>0</v>
      </c>
      <c r="AM314" s="62" t="n">
        <f aca="false">ModeloDatosModificados!AM304-ModeloDatosMinisterio!AM304</f>
        <v>0</v>
      </c>
      <c r="AO314" s="54" t="n">
        <f aca="false">ModeloDatosModificados!AO304-ModeloDatosMinisterio!AO304</f>
        <v>0</v>
      </c>
      <c r="AP314" s="53" t="n">
        <f aca="false">ModeloDatosModificados!AP304-ModeloDatosMinisterio!AP304</f>
        <v>0</v>
      </c>
      <c r="AQ314" s="54" t="n">
        <f aca="false">ModeloDatosModificados!AQ304-ModeloDatosMinisterio!AQ304</f>
        <v>0</v>
      </c>
      <c r="AR314" s="53" t="n">
        <f aca="false">ModeloDatosModificados!AR304-ModeloDatosMinisterio!AR304</f>
        <v>0</v>
      </c>
      <c r="AS314" s="54" t="n">
        <f aca="false">ModeloDatosModificados!AS304-ModeloDatosMinisterio!AS304</f>
        <v>0</v>
      </c>
      <c r="AT314" s="53" t="n">
        <f aca="false">ModeloDatosModificados!AT304-ModeloDatosMinisterio!AT304</f>
        <v>0</v>
      </c>
      <c r="AU314" s="54" t="n">
        <f aca="false">ModeloDatosModificados!AU304-ModeloDatosMinisterio!AU304</f>
        <v>0</v>
      </c>
      <c r="AV314" s="53" t="n">
        <f aca="false">ModeloDatosModificados!AV304-ModeloDatosMinisterio!AV304</f>
        <v>0</v>
      </c>
      <c r="AW314" s="54" t="n">
        <f aca="false">ModeloDatosModificados!AW304-ModeloDatosMinisterio!AW304</f>
        <v>0</v>
      </c>
      <c r="AX314" s="53" t="n">
        <f aca="false">ModeloDatosModificados!AX304-ModeloDatosMinisterio!AX304</f>
        <v>0</v>
      </c>
    </row>
    <row r="315" customFormat="false" ht="13.8" hidden="false" customHeight="false" outlineLevel="0" collapsed="false">
      <c r="A315" s="60" t="s">
        <v>42</v>
      </c>
      <c r="B315" s="53" t="n">
        <f aca="false">ModeloDatosModificados!B305-ModeloDatosMinisterio!B305</f>
        <v>0</v>
      </c>
      <c r="C315" s="53" t="n">
        <f aca="false">ModeloDatosModificados!C305-ModeloDatosMinisterio!C305</f>
        <v>0</v>
      </c>
      <c r="D315" s="53" t="n">
        <f aca="false">ModeloDatosModificados!D305-ModeloDatosMinisterio!D305</f>
        <v>0</v>
      </c>
      <c r="E315" s="53" t="n">
        <f aca="false">ModeloDatosModificados!E305-ModeloDatosMinisterio!E305</f>
        <v>0</v>
      </c>
      <c r="F315" s="53" t="n">
        <f aca="false">ModeloDatosModificados!F305-ModeloDatosMinisterio!F305</f>
        <v>0</v>
      </c>
      <c r="G315" s="53" t="n">
        <f aca="false">ModeloDatosModificados!G305-ModeloDatosMinisterio!G305</f>
        <v>0</v>
      </c>
      <c r="H315" s="53" t="n">
        <f aca="false">ModeloDatosModificados!H305-ModeloDatosMinisterio!H305</f>
        <v>0</v>
      </c>
      <c r="I315" s="54" t="n">
        <f aca="false">ModeloDatosModificados!I305-ModeloDatosMinisterio!I305</f>
        <v>0</v>
      </c>
      <c r="J315" s="53" t="n">
        <f aca="false">ModeloDatosModificados!J305-ModeloDatosMinisterio!J305</f>
        <v>0</v>
      </c>
      <c r="K315" s="54" t="n">
        <f aca="false">ModeloDatosModificados!K305-ModeloDatosMinisterio!K305</f>
        <v>0</v>
      </c>
      <c r="L315" s="53" t="n">
        <f aca="false">ModeloDatosModificados!L305-ModeloDatosMinisterio!L305</f>
        <v>0</v>
      </c>
      <c r="M315" s="54" t="n">
        <f aca="false">ModeloDatosModificados!M305-ModeloDatosMinisterio!M305</f>
        <v>0</v>
      </c>
      <c r="N315" s="53" t="n">
        <f aca="false">ModeloDatosModificados!N305-ModeloDatosMinisterio!N305</f>
        <v>0</v>
      </c>
      <c r="O315" s="53" t="n">
        <f aca="false">ModeloDatosModificados!O305-ModeloDatosMinisterio!O305</f>
        <v>0</v>
      </c>
      <c r="P315" s="53" t="n">
        <f aca="false">ModeloDatosModificados!P305-ModeloDatosMinisterio!P305</f>
        <v>0</v>
      </c>
      <c r="Q315" s="53" t="n">
        <f aca="false">ModeloDatosModificados!Q305-ModeloDatosMinisterio!Q305</f>
        <v>0</v>
      </c>
      <c r="S315" s="53" t="n">
        <f aca="false">ModeloDatosModificados!S305-ModeloDatosMinisterio!S305</f>
        <v>0</v>
      </c>
      <c r="T315" s="53" t="n">
        <f aca="false">ModeloDatosModificados!T305-ModeloDatosMinisterio!T305</f>
        <v>0</v>
      </c>
      <c r="U315" s="53" t="n">
        <f aca="false">ModeloDatosModificados!U305-ModeloDatosMinisterio!U305</f>
        <v>0</v>
      </c>
      <c r="V315" s="53" t="n">
        <f aca="false">ModeloDatosModificados!V305-ModeloDatosMinisterio!V305</f>
        <v>0</v>
      </c>
      <c r="W315" s="53" t="n">
        <f aca="false">ModeloDatosModificados!W305-ModeloDatosMinisterio!W305</f>
        <v>0</v>
      </c>
      <c r="X315" s="53" t="n">
        <f aca="false">ModeloDatosModificados!X305-ModeloDatosMinisterio!X305</f>
        <v>0</v>
      </c>
      <c r="Y315" s="53" t="n">
        <f aca="false">ModeloDatosModificados!Y305-ModeloDatosMinisterio!Y305</f>
        <v>0</v>
      </c>
      <c r="Z315" s="53" t="n">
        <f aca="false">ModeloDatosModificados!Z305-ModeloDatosMinisterio!Z305</f>
        <v>0</v>
      </c>
      <c r="AC315" s="61" t="n">
        <f aca="false">ModeloDatosModificados!AC305-ModeloDatosMinisterio!AC305</f>
        <v>0</v>
      </c>
      <c r="AD315" s="62" t="n">
        <f aca="false">ModeloDatosModificados!AD305-ModeloDatosMinisterio!AD305</f>
        <v>0</v>
      </c>
      <c r="AE315" s="63" t="n">
        <f aca="false">ModeloDatosModificados!AE305-ModeloDatosMinisterio!AE305</f>
        <v>0</v>
      </c>
      <c r="AF315" s="62" t="n">
        <f aca="false">ModeloDatosModificados!AF305-ModeloDatosMinisterio!AF305</f>
        <v>0</v>
      </c>
      <c r="AG315" s="62" t="n">
        <f aca="false">ModeloDatosModificados!AG305-ModeloDatosMinisterio!AG305</f>
        <v>0</v>
      </c>
      <c r="AH315" s="62" t="n">
        <f aca="false">ModeloDatosModificados!AH305-ModeloDatosMinisterio!AH305</f>
        <v>0</v>
      </c>
      <c r="AI315" s="62" t="n">
        <f aca="false">ModeloDatosModificados!AI305-ModeloDatosMinisterio!AI305</f>
        <v>0</v>
      </c>
      <c r="AJ315" s="62" t="n">
        <f aca="false">ModeloDatosModificados!AJ305-ModeloDatosMinisterio!AJ305</f>
        <v>0</v>
      </c>
      <c r="AK315" s="62" t="n">
        <f aca="false">ModeloDatosModificados!AK305-ModeloDatosMinisterio!AK305</f>
        <v>0</v>
      </c>
      <c r="AL315" s="62" t="n">
        <f aca="false">ModeloDatosModificados!AL305-ModeloDatosMinisterio!AL305</f>
        <v>0</v>
      </c>
      <c r="AM315" s="62" t="n">
        <f aca="false">ModeloDatosModificados!AM305-ModeloDatosMinisterio!AM305</f>
        <v>0</v>
      </c>
      <c r="AO315" s="54" t="n">
        <f aca="false">ModeloDatosModificados!AO305-ModeloDatosMinisterio!AO305</f>
        <v>0</v>
      </c>
      <c r="AP315" s="53" t="n">
        <f aca="false">ModeloDatosModificados!AP305-ModeloDatosMinisterio!AP305</f>
        <v>0</v>
      </c>
      <c r="AQ315" s="54" t="n">
        <f aca="false">ModeloDatosModificados!AQ305-ModeloDatosMinisterio!AQ305</f>
        <v>0</v>
      </c>
      <c r="AR315" s="53" t="n">
        <f aca="false">ModeloDatosModificados!AR305-ModeloDatosMinisterio!AR305</f>
        <v>0</v>
      </c>
      <c r="AS315" s="54" t="n">
        <f aca="false">ModeloDatosModificados!AS305-ModeloDatosMinisterio!AS305</f>
        <v>0</v>
      </c>
      <c r="AT315" s="53" t="n">
        <f aca="false">ModeloDatosModificados!AT305-ModeloDatosMinisterio!AT305</f>
        <v>0</v>
      </c>
      <c r="AU315" s="54" t="n">
        <f aca="false">ModeloDatosModificados!AU305-ModeloDatosMinisterio!AU305</f>
        <v>0</v>
      </c>
      <c r="AV315" s="53" t="n">
        <f aca="false">ModeloDatosModificados!AV305-ModeloDatosMinisterio!AV305</f>
        <v>0</v>
      </c>
      <c r="AW315" s="54" t="n">
        <f aca="false">ModeloDatosModificados!AW305-ModeloDatosMinisterio!AW305</f>
        <v>0</v>
      </c>
      <c r="AX315" s="53" t="n">
        <f aca="false">ModeloDatosModificados!AX305-ModeloDatosMinisterio!AX305</f>
        <v>0</v>
      </c>
    </row>
    <row r="316" customFormat="false" ht="13.8" hidden="false" customHeight="false" outlineLevel="0" collapsed="false">
      <c r="A316" s="60" t="s">
        <v>43</v>
      </c>
      <c r="B316" s="53" t="n">
        <f aca="false">ModeloDatosModificados!B306-ModeloDatosMinisterio!B306</f>
        <v>0</v>
      </c>
      <c r="C316" s="53" t="n">
        <f aca="false">ModeloDatosModificados!C306-ModeloDatosMinisterio!C306</f>
        <v>0</v>
      </c>
      <c r="D316" s="53" t="n">
        <f aca="false">ModeloDatosModificados!D306-ModeloDatosMinisterio!D306</f>
        <v>0</v>
      </c>
      <c r="E316" s="53" t="n">
        <f aca="false">ModeloDatosModificados!E306-ModeloDatosMinisterio!E306</f>
        <v>0</v>
      </c>
      <c r="F316" s="53" t="n">
        <f aca="false">ModeloDatosModificados!F306-ModeloDatosMinisterio!F306</f>
        <v>0</v>
      </c>
      <c r="G316" s="53" t="n">
        <f aca="false">ModeloDatosModificados!G306-ModeloDatosMinisterio!G306</f>
        <v>0</v>
      </c>
      <c r="H316" s="53" t="n">
        <f aca="false">ModeloDatosModificados!H306-ModeloDatosMinisterio!H306</f>
        <v>0</v>
      </c>
      <c r="I316" s="54" t="n">
        <f aca="false">ModeloDatosModificados!I306-ModeloDatosMinisterio!I306</f>
        <v>0</v>
      </c>
      <c r="J316" s="53" t="n">
        <f aca="false">ModeloDatosModificados!J306-ModeloDatosMinisterio!J306</f>
        <v>0</v>
      </c>
      <c r="K316" s="54" t="n">
        <f aca="false">ModeloDatosModificados!K306-ModeloDatosMinisterio!K306</f>
        <v>0</v>
      </c>
      <c r="L316" s="53" t="n">
        <f aca="false">ModeloDatosModificados!L306-ModeloDatosMinisterio!L306</f>
        <v>0</v>
      </c>
      <c r="M316" s="54" t="n">
        <f aca="false">ModeloDatosModificados!M306-ModeloDatosMinisterio!M306</f>
        <v>0</v>
      </c>
      <c r="N316" s="53" t="n">
        <f aca="false">ModeloDatosModificados!N306-ModeloDatosMinisterio!N306</f>
        <v>0</v>
      </c>
      <c r="O316" s="53" t="n">
        <f aca="false">ModeloDatosModificados!O306-ModeloDatosMinisterio!O306</f>
        <v>0</v>
      </c>
      <c r="P316" s="53" t="n">
        <f aca="false">ModeloDatosModificados!P306-ModeloDatosMinisterio!P306</f>
        <v>0</v>
      </c>
      <c r="Q316" s="53" t="n">
        <f aca="false">ModeloDatosModificados!Q306-ModeloDatosMinisterio!Q306</f>
        <v>0</v>
      </c>
      <c r="S316" s="53" t="n">
        <f aca="false">ModeloDatosModificados!S306-ModeloDatosMinisterio!S306</f>
        <v>0</v>
      </c>
      <c r="T316" s="53" t="n">
        <f aca="false">ModeloDatosModificados!T306-ModeloDatosMinisterio!T306</f>
        <v>0</v>
      </c>
      <c r="U316" s="53" t="n">
        <f aca="false">ModeloDatosModificados!U306-ModeloDatosMinisterio!U306</f>
        <v>0</v>
      </c>
      <c r="V316" s="53" t="n">
        <f aca="false">ModeloDatosModificados!V306-ModeloDatosMinisterio!V306</f>
        <v>0</v>
      </c>
      <c r="W316" s="53" t="n">
        <f aca="false">ModeloDatosModificados!W306-ModeloDatosMinisterio!W306</f>
        <v>0</v>
      </c>
      <c r="X316" s="53" t="n">
        <f aca="false">ModeloDatosModificados!X306-ModeloDatosMinisterio!X306</f>
        <v>0</v>
      </c>
      <c r="Y316" s="53" t="n">
        <f aca="false">ModeloDatosModificados!Y306-ModeloDatosMinisterio!Y306</f>
        <v>0</v>
      </c>
      <c r="Z316" s="53" t="n">
        <f aca="false">ModeloDatosModificados!Z306-ModeloDatosMinisterio!Z306</f>
        <v>0</v>
      </c>
      <c r="AC316" s="61" t="n">
        <f aca="false">ModeloDatosModificados!AC306-ModeloDatosMinisterio!AC306</f>
        <v>0</v>
      </c>
      <c r="AD316" s="62" t="n">
        <f aca="false">ModeloDatosModificados!AD306-ModeloDatosMinisterio!AD306</f>
        <v>0</v>
      </c>
      <c r="AE316" s="63" t="n">
        <f aca="false">ModeloDatosModificados!AE306-ModeloDatosMinisterio!AE306</f>
        <v>0</v>
      </c>
      <c r="AF316" s="62" t="n">
        <f aca="false">ModeloDatosModificados!AF306-ModeloDatosMinisterio!AF306</f>
        <v>0</v>
      </c>
      <c r="AG316" s="62" t="n">
        <f aca="false">ModeloDatosModificados!AG306-ModeloDatosMinisterio!AG306</f>
        <v>0</v>
      </c>
      <c r="AH316" s="62" t="n">
        <f aca="false">ModeloDatosModificados!AH306-ModeloDatosMinisterio!AH306</f>
        <v>0</v>
      </c>
      <c r="AI316" s="62" t="n">
        <f aca="false">ModeloDatosModificados!AI306-ModeloDatosMinisterio!AI306</f>
        <v>0</v>
      </c>
      <c r="AJ316" s="62" t="n">
        <f aca="false">ModeloDatosModificados!AJ306-ModeloDatosMinisterio!AJ306</f>
        <v>0</v>
      </c>
      <c r="AK316" s="62" t="n">
        <f aca="false">ModeloDatosModificados!AK306-ModeloDatosMinisterio!AK306</f>
        <v>0</v>
      </c>
      <c r="AL316" s="62" t="n">
        <f aca="false">ModeloDatosModificados!AL306-ModeloDatosMinisterio!AL306</f>
        <v>0</v>
      </c>
      <c r="AM316" s="62" t="n">
        <f aca="false">ModeloDatosModificados!AM306-ModeloDatosMinisterio!AM306</f>
        <v>0</v>
      </c>
      <c r="AO316" s="54" t="n">
        <f aca="false">ModeloDatosModificados!AO306-ModeloDatosMinisterio!AO306</f>
        <v>0</v>
      </c>
      <c r="AP316" s="53" t="n">
        <f aca="false">ModeloDatosModificados!AP306-ModeloDatosMinisterio!AP306</f>
        <v>0</v>
      </c>
      <c r="AQ316" s="54" t="n">
        <f aca="false">ModeloDatosModificados!AQ306-ModeloDatosMinisterio!AQ306</f>
        <v>0</v>
      </c>
      <c r="AR316" s="53" t="n">
        <f aca="false">ModeloDatosModificados!AR306-ModeloDatosMinisterio!AR306</f>
        <v>0</v>
      </c>
      <c r="AS316" s="54" t="n">
        <f aca="false">ModeloDatosModificados!AS306-ModeloDatosMinisterio!AS306</f>
        <v>0</v>
      </c>
      <c r="AT316" s="53" t="n">
        <f aca="false">ModeloDatosModificados!AT306-ModeloDatosMinisterio!AT306</f>
        <v>0</v>
      </c>
      <c r="AU316" s="54" t="n">
        <f aca="false">ModeloDatosModificados!AU306-ModeloDatosMinisterio!AU306</f>
        <v>0</v>
      </c>
      <c r="AV316" s="53" t="n">
        <f aca="false">ModeloDatosModificados!AV306-ModeloDatosMinisterio!AV306</f>
        <v>0</v>
      </c>
      <c r="AW316" s="54" t="n">
        <f aca="false">ModeloDatosModificados!AW306-ModeloDatosMinisterio!AW306</f>
        <v>0</v>
      </c>
      <c r="AX316" s="53" t="n">
        <f aca="false">ModeloDatosModificados!AX306-ModeloDatosMinisterio!AX306</f>
        <v>0</v>
      </c>
    </row>
    <row r="317" customFormat="false" ht="13.8" hidden="false" customHeight="false" outlineLevel="0" collapsed="false">
      <c r="A317" s="60" t="s">
        <v>44</v>
      </c>
      <c r="B317" s="53" t="n">
        <f aca="false">ModeloDatosModificados!B307-ModeloDatosMinisterio!B307</f>
        <v>0</v>
      </c>
      <c r="C317" s="53" t="n">
        <f aca="false">ModeloDatosModificados!C307-ModeloDatosMinisterio!C307</f>
        <v>0</v>
      </c>
      <c r="D317" s="53" t="n">
        <f aca="false">ModeloDatosModificados!D307-ModeloDatosMinisterio!D307</f>
        <v>0</v>
      </c>
      <c r="E317" s="53" t="n">
        <f aca="false">ModeloDatosModificados!E307-ModeloDatosMinisterio!E307</f>
        <v>0</v>
      </c>
      <c r="F317" s="53" t="n">
        <f aca="false">ModeloDatosModificados!F307-ModeloDatosMinisterio!F307</f>
        <v>0</v>
      </c>
      <c r="G317" s="53" t="n">
        <f aca="false">ModeloDatosModificados!G307-ModeloDatosMinisterio!G307</f>
        <v>0</v>
      </c>
      <c r="H317" s="53" t="n">
        <f aca="false">ModeloDatosModificados!H307-ModeloDatosMinisterio!H307</f>
        <v>0</v>
      </c>
      <c r="I317" s="54" t="n">
        <f aca="false">ModeloDatosModificados!I307-ModeloDatosMinisterio!I307</f>
        <v>0</v>
      </c>
      <c r="J317" s="53" t="n">
        <f aca="false">ModeloDatosModificados!J307-ModeloDatosMinisterio!J307</f>
        <v>0</v>
      </c>
      <c r="K317" s="54" t="n">
        <f aca="false">ModeloDatosModificados!K307-ModeloDatosMinisterio!K307</f>
        <v>0</v>
      </c>
      <c r="L317" s="53" t="n">
        <f aca="false">ModeloDatosModificados!L307-ModeloDatosMinisterio!L307</f>
        <v>0</v>
      </c>
      <c r="M317" s="54" t="n">
        <f aca="false">ModeloDatosModificados!M307-ModeloDatosMinisterio!M307</f>
        <v>0</v>
      </c>
      <c r="N317" s="53" t="n">
        <f aca="false">ModeloDatosModificados!N307-ModeloDatosMinisterio!N307</f>
        <v>0</v>
      </c>
      <c r="O317" s="53" t="n">
        <f aca="false">ModeloDatosModificados!O307-ModeloDatosMinisterio!O307</f>
        <v>0</v>
      </c>
      <c r="P317" s="53" t="n">
        <f aca="false">ModeloDatosModificados!P307-ModeloDatosMinisterio!P307</f>
        <v>0</v>
      </c>
      <c r="Q317" s="53" t="n">
        <f aca="false">ModeloDatosModificados!Q307-ModeloDatosMinisterio!Q307</f>
        <v>0</v>
      </c>
      <c r="S317" s="53" t="n">
        <f aca="false">ModeloDatosModificados!S307-ModeloDatosMinisterio!S307</f>
        <v>0</v>
      </c>
      <c r="T317" s="53" t="n">
        <f aca="false">ModeloDatosModificados!T307-ModeloDatosMinisterio!T307</f>
        <v>0</v>
      </c>
      <c r="U317" s="53" t="n">
        <f aca="false">ModeloDatosModificados!U307-ModeloDatosMinisterio!U307</f>
        <v>0</v>
      </c>
      <c r="V317" s="53" t="n">
        <f aca="false">ModeloDatosModificados!V307-ModeloDatosMinisterio!V307</f>
        <v>0</v>
      </c>
      <c r="W317" s="53" t="n">
        <f aca="false">ModeloDatosModificados!W307-ModeloDatosMinisterio!W307</f>
        <v>0</v>
      </c>
      <c r="X317" s="53" t="n">
        <f aca="false">ModeloDatosModificados!X307-ModeloDatosMinisterio!X307</f>
        <v>0</v>
      </c>
      <c r="Y317" s="53" t="n">
        <f aca="false">ModeloDatosModificados!Y307-ModeloDatosMinisterio!Y307</f>
        <v>0</v>
      </c>
      <c r="Z317" s="53" t="n">
        <f aca="false">ModeloDatosModificados!Z307-ModeloDatosMinisterio!Z307</f>
        <v>0</v>
      </c>
      <c r="AC317" s="61" t="n">
        <f aca="false">ModeloDatosModificados!AC307-ModeloDatosMinisterio!AC307</f>
        <v>0</v>
      </c>
      <c r="AD317" s="62" t="n">
        <f aca="false">ModeloDatosModificados!AD307-ModeloDatosMinisterio!AD307</f>
        <v>0</v>
      </c>
      <c r="AE317" s="63" t="n">
        <f aca="false">ModeloDatosModificados!AE307-ModeloDatosMinisterio!AE307</f>
        <v>0</v>
      </c>
      <c r="AF317" s="62" t="n">
        <f aca="false">ModeloDatosModificados!AF307-ModeloDatosMinisterio!AF307</f>
        <v>0</v>
      </c>
      <c r="AG317" s="62" t="n">
        <f aca="false">ModeloDatosModificados!AG307-ModeloDatosMinisterio!AG307</f>
        <v>0</v>
      </c>
      <c r="AH317" s="62" t="n">
        <f aca="false">ModeloDatosModificados!AH307-ModeloDatosMinisterio!AH307</f>
        <v>0</v>
      </c>
      <c r="AI317" s="62" t="n">
        <f aca="false">ModeloDatosModificados!AI307-ModeloDatosMinisterio!AI307</f>
        <v>0</v>
      </c>
      <c r="AJ317" s="62" t="n">
        <f aca="false">ModeloDatosModificados!AJ307-ModeloDatosMinisterio!AJ307</f>
        <v>0</v>
      </c>
      <c r="AK317" s="62" t="n">
        <f aca="false">ModeloDatosModificados!AK307-ModeloDatosMinisterio!AK307</f>
        <v>0</v>
      </c>
      <c r="AL317" s="62" t="n">
        <f aca="false">ModeloDatosModificados!AL307-ModeloDatosMinisterio!AL307</f>
        <v>0</v>
      </c>
      <c r="AM317" s="62" t="n">
        <f aca="false">ModeloDatosModificados!AM307-ModeloDatosMinisterio!AM307</f>
        <v>0</v>
      </c>
      <c r="AO317" s="54" t="n">
        <f aca="false">ModeloDatosModificados!AO307-ModeloDatosMinisterio!AO307</f>
        <v>0</v>
      </c>
      <c r="AP317" s="53" t="n">
        <f aca="false">ModeloDatosModificados!AP307-ModeloDatosMinisterio!AP307</f>
        <v>0</v>
      </c>
      <c r="AQ317" s="54" t="n">
        <f aca="false">ModeloDatosModificados!AQ307-ModeloDatosMinisterio!AQ307</f>
        <v>0</v>
      </c>
      <c r="AR317" s="53" t="n">
        <f aca="false">ModeloDatosModificados!AR307-ModeloDatosMinisterio!AR307</f>
        <v>0</v>
      </c>
      <c r="AS317" s="54" t="n">
        <f aca="false">ModeloDatosModificados!AS307-ModeloDatosMinisterio!AS307</f>
        <v>0</v>
      </c>
      <c r="AT317" s="53" t="n">
        <f aca="false">ModeloDatosModificados!AT307-ModeloDatosMinisterio!AT307</f>
        <v>0</v>
      </c>
      <c r="AU317" s="54" t="n">
        <f aca="false">ModeloDatosModificados!AU307-ModeloDatosMinisterio!AU307</f>
        <v>0</v>
      </c>
      <c r="AV317" s="53" t="n">
        <f aca="false">ModeloDatosModificados!AV307-ModeloDatosMinisterio!AV307</f>
        <v>0</v>
      </c>
      <c r="AW317" s="54" t="n">
        <f aca="false">ModeloDatosModificados!AW307-ModeloDatosMinisterio!AW307</f>
        <v>0</v>
      </c>
      <c r="AX317" s="53" t="n">
        <f aca="false">ModeloDatosModificados!AX307-ModeloDatosMinisterio!AX307</f>
        <v>0</v>
      </c>
    </row>
    <row r="318" customFormat="false" ht="13.8" hidden="false" customHeight="false" outlineLevel="0" collapsed="false">
      <c r="A318" s="60" t="s">
        <v>45</v>
      </c>
      <c r="B318" s="53" t="n">
        <f aca="false">ModeloDatosModificados!B308-ModeloDatosMinisterio!B308</f>
        <v>0</v>
      </c>
      <c r="C318" s="53" t="n">
        <f aca="false">ModeloDatosModificados!C308-ModeloDatosMinisterio!C308</f>
        <v>0</v>
      </c>
      <c r="D318" s="53" t="n">
        <f aca="false">ModeloDatosModificados!D308-ModeloDatosMinisterio!D308</f>
        <v>0</v>
      </c>
      <c r="E318" s="53" t="n">
        <f aca="false">ModeloDatosModificados!E308-ModeloDatosMinisterio!E308</f>
        <v>0</v>
      </c>
      <c r="F318" s="53" t="n">
        <f aca="false">ModeloDatosModificados!F308-ModeloDatosMinisterio!F308</f>
        <v>0</v>
      </c>
      <c r="G318" s="53" t="n">
        <f aca="false">ModeloDatosModificados!G308-ModeloDatosMinisterio!G308</f>
        <v>0</v>
      </c>
      <c r="H318" s="53" t="n">
        <f aca="false">ModeloDatosModificados!H308-ModeloDatosMinisterio!H308</f>
        <v>0</v>
      </c>
      <c r="I318" s="54" t="n">
        <f aca="false">ModeloDatosModificados!I308-ModeloDatosMinisterio!I308</f>
        <v>0</v>
      </c>
      <c r="J318" s="53" t="n">
        <f aca="false">ModeloDatosModificados!J308-ModeloDatosMinisterio!J308</f>
        <v>0</v>
      </c>
      <c r="K318" s="54" t="n">
        <f aca="false">ModeloDatosModificados!K308-ModeloDatosMinisterio!K308</f>
        <v>0</v>
      </c>
      <c r="L318" s="53" t="n">
        <f aca="false">ModeloDatosModificados!L308-ModeloDatosMinisterio!L308</f>
        <v>0</v>
      </c>
      <c r="M318" s="54" t="n">
        <f aca="false">ModeloDatosModificados!M308-ModeloDatosMinisterio!M308</f>
        <v>0</v>
      </c>
      <c r="N318" s="53" t="n">
        <f aca="false">ModeloDatosModificados!N308-ModeloDatosMinisterio!N308</f>
        <v>0</v>
      </c>
      <c r="O318" s="53" t="n">
        <f aca="false">ModeloDatosModificados!O308-ModeloDatosMinisterio!O308</f>
        <v>0</v>
      </c>
      <c r="P318" s="53" t="n">
        <f aca="false">ModeloDatosModificados!P308-ModeloDatosMinisterio!P308</f>
        <v>0</v>
      </c>
      <c r="Q318" s="53" t="n">
        <f aca="false">ModeloDatosModificados!Q308-ModeloDatosMinisterio!Q308</f>
        <v>0</v>
      </c>
      <c r="S318" s="53" t="n">
        <f aca="false">ModeloDatosModificados!S308-ModeloDatosMinisterio!S308</f>
        <v>0</v>
      </c>
      <c r="T318" s="53" t="n">
        <f aca="false">ModeloDatosModificados!T308-ModeloDatosMinisterio!T308</f>
        <v>0</v>
      </c>
      <c r="U318" s="53" t="n">
        <f aca="false">ModeloDatosModificados!U308-ModeloDatosMinisterio!U308</f>
        <v>0</v>
      </c>
      <c r="V318" s="53" t="n">
        <f aca="false">ModeloDatosModificados!V308-ModeloDatosMinisterio!V308</f>
        <v>0</v>
      </c>
      <c r="W318" s="53" t="n">
        <f aca="false">ModeloDatosModificados!W308-ModeloDatosMinisterio!W308</f>
        <v>0</v>
      </c>
      <c r="X318" s="53" t="n">
        <f aca="false">ModeloDatosModificados!X308-ModeloDatosMinisterio!X308</f>
        <v>0</v>
      </c>
      <c r="Y318" s="53" t="n">
        <f aca="false">ModeloDatosModificados!Y308-ModeloDatosMinisterio!Y308</f>
        <v>0</v>
      </c>
      <c r="Z318" s="53" t="n">
        <f aca="false">ModeloDatosModificados!Z308-ModeloDatosMinisterio!Z308</f>
        <v>0</v>
      </c>
      <c r="AC318" s="61" t="n">
        <f aca="false">ModeloDatosModificados!AC308-ModeloDatosMinisterio!AC308</f>
        <v>0</v>
      </c>
      <c r="AD318" s="62" t="n">
        <f aca="false">ModeloDatosModificados!AD308-ModeloDatosMinisterio!AD308</f>
        <v>0</v>
      </c>
      <c r="AE318" s="63" t="n">
        <f aca="false">ModeloDatosModificados!AE308-ModeloDatosMinisterio!AE308</f>
        <v>0</v>
      </c>
      <c r="AF318" s="62" t="n">
        <f aca="false">ModeloDatosModificados!AF308-ModeloDatosMinisterio!AF308</f>
        <v>0</v>
      </c>
      <c r="AG318" s="62" t="n">
        <f aca="false">ModeloDatosModificados!AG308-ModeloDatosMinisterio!AG308</f>
        <v>0</v>
      </c>
      <c r="AH318" s="62" t="n">
        <f aca="false">ModeloDatosModificados!AH308-ModeloDatosMinisterio!AH308</f>
        <v>0</v>
      </c>
      <c r="AI318" s="62" t="n">
        <f aca="false">ModeloDatosModificados!AI308-ModeloDatosMinisterio!AI308</f>
        <v>0</v>
      </c>
      <c r="AJ318" s="62" t="n">
        <f aca="false">ModeloDatosModificados!AJ308-ModeloDatosMinisterio!AJ308</f>
        <v>0</v>
      </c>
      <c r="AK318" s="62" t="n">
        <f aca="false">ModeloDatosModificados!AK308-ModeloDatosMinisterio!AK308</f>
        <v>0</v>
      </c>
      <c r="AL318" s="62" t="n">
        <f aca="false">ModeloDatosModificados!AL308-ModeloDatosMinisterio!AL308</f>
        <v>0</v>
      </c>
      <c r="AM318" s="62" t="n">
        <f aca="false">ModeloDatosModificados!AM308-ModeloDatosMinisterio!AM308</f>
        <v>0</v>
      </c>
      <c r="AO318" s="54" t="n">
        <f aca="false">ModeloDatosModificados!AO308-ModeloDatosMinisterio!AO308</f>
        <v>0</v>
      </c>
      <c r="AP318" s="53" t="n">
        <f aca="false">ModeloDatosModificados!AP308-ModeloDatosMinisterio!AP308</f>
        <v>0</v>
      </c>
      <c r="AQ318" s="54" t="n">
        <f aca="false">ModeloDatosModificados!AQ308-ModeloDatosMinisterio!AQ308</f>
        <v>0</v>
      </c>
      <c r="AR318" s="53" t="n">
        <f aca="false">ModeloDatosModificados!AR308-ModeloDatosMinisterio!AR308</f>
        <v>0</v>
      </c>
      <c r="AS318" s="54" t="n">
        <f aca="false">ModeloDatosModificados!AS308-ModeloDatosMinisterio!AS308</f>
        <v>0</v>
      </c>
      <c r="AT318" s="53" t="n">
        <f aca="false">ModeloDatosModificados!AT308-ModeloDatosMinisterio!AT308</f>
        <v>0</v>
      </c>
      <c r="AU318" s="54" t="n">
        <f aca="false">ModeloDatosModificados!AU308-ModeloDatosMinisterio!AU308</f>
        <v>0</v>
      </c>
      <c r="AV318" s="53" t="n">
        <f aca="false">ModeloDatosModificados!AV308-ModeloDatosMinisterio!AV308</f>
        <v>0</v>
      </c>
      <c r="AW318" s="54" t="n">
        <f aca="false">ModeloDatosModificados!AW308-ModeloDatosMinisterio!AW308</f>
        <v>0</v>
      </c>
      <c r="AX318" s="53" t="n">
        <f aca="false">ModeloDatosModificados!AX308-ModeloDatosMinisterio!AX308</f>
        <v>0</v>
      </c>
    </row>
    <row r="319" customFormat="false" ht="13.8" hidden="false" customHeight="false" outlineLevel="0" collapsed="false">
      <c r="A319" s="60" t="s">
        <v>46</v>
      </c>
      <c r="B319" s="53" t="n">
        <f aca="false">ModeloDatosModificados!B309-ModeloDatosMinisterio!B309</f>
        <v>0</v>
      </c>
      <c r="C319" s="53" t="n">
        <f aca="false">ModeloDatosModificados!C309-ModeloDatosMinisterio!C309</f>
        <v>0</v>
      </c>
      <c r="D319" s="53" t="n">
        <f aca="false">ModeloDatosModificados!D309-ModeloDatosMinisterio!D309</f>
        <v>0</v>
      </c>
      <c r="E319" s="53" t="n">
        <f aca="false">ModeloDatosModificados!E309-ModeloDatosMinisterio!E309</f>
        <v>0</v>
      </c>
      <c r="F319" s="53" t="n">
        <f aca="false">ModeloDatosModificados!F309-ModeloDatosMinisterio!F309</f>
        <v>0</v>
      </c>
      <c r="G319" s="53" t="n">
        <f aca="false">ModeloDatosModificados!G309-ModeloDatosMinisterio!G309</f>
        <v>0</v>
      </c>
      <c r="H319" s="53" t="n">
        <f aca="false">ModeloDatosModificados!H309-ModeloDatosMinisterio!H309</f>
        <v>0</v>
      </c>
      <c r="I319" s="54" t="n">
        <f aca="false">ModeloDatosModificados!I309-ModeloDatosMinisterio!I309</f>
        <v>0</v>
      </c>
      <c r="J319" s="53" t="n">
        <f aca="false">ModeloDatosModificados!J309-ModeloDatosMinisterio!J309</f>
        <v>0</v>
      </c>
      <c r="K319" s="54" t="n">
        <f aca="false">ModeloDatosModificados!K309-ModeloDatosMinisterio!K309</f>
        <v>0</v>
      </c>
      <c r="L319" s="53" t="n">
        <f aca="false">ModeloDatosModificados!L309-ModeloDatosMinisterio!L309</f>
        <v>0</v>
      </c>
      <c r="M319" s="54" t="n">
        <f aca="false">ModeloDatosModificados!M309-ModeloDatosMinisterio!M309</f>
        <v>0</v>
      </c>
      <c r="N319" s="53" t="n">
        <f aca="false">ModeloDatosModificados!N309-ModeloDatosMinisterio!N309</f>
        <v>0</v>
      </c>
      <c r="O319" s="53" t="n">
        <f aca="false">ModeloDatosModificados!O309-ModeloDatosMinisterio!O309</f>
        <v>0</v>
      </c>
      <c r="P319" s="53" t="n">
        <f aca="false">ModeloDatosModificados!P309-ModeloDatosMinisterio!P309</f>
        <v>0</v>
      </c>
      <c r="Q319" s="53" t="n">
        <f aca="false">ModeloDatosModificados!Q309-ModeloDatosMinisterio!Q309</f>
        <v>0</v>
      </c>
      <c r="S319" s="53" t="n">
        <f aca="false">ModeloDatosModificados!S309-ModeloDatosMinisterio!S309</f>
        <v>0</v>
      </c>
      <c r="T319" s="53" t="n">
        <f aca="false">ModeloDatosModificados!T309-ModeloDatosMinisterio!T309</f>
        <v>0</v>
      </c>
      <c r="U319" s="53" t="n">
        <f aca="false">ModeloDatosModificados!U309-ModeloDatosMinisterio!U309</f>
        <v>0</v>
      </c>
      <c r="V319" s="53" t="n">
        <f aca="false">ModeloDatosModificados!V309-ModeloDatosMinisterio!V309</f>
        <v>0</v>
      </c>
      <c r="W319" s="53" t="n">
        <f aca="false">ModeloDatosModificados!W309-ModeloDatosMinisterio!W309</f>
        <v>0</v>
      </c>
      <c r="X319" s="53" t="n">
        <f aca="false">ModeloDatosModificados!X309-ModeloDatosMinisterio!X309</f>
        <v>0</v>
      </c>
      <c r="Y319" s="53" t="n">
        <f aca="false">ModeloDatosModificados!Y309-ModeloDatosMinisterio!Y309</f>
        <v>0</v>
      </c>
      <c r="Z319" s="53" t="n">
        <f aca="false">ModeloDatosModificados!Z309-ModeloDatosMinisterio!Z309</f>
        <v>0</v>
      </c>
      <c r="AC319" s="61" t="n">
        <f aca="false">ModeloDatosModificados!AC309-ModeloDatosMinisterio!AC309</f>
        <v>0</v>
      </c>
      <c r="AD319" s="62" t="n">
        <f aca="false">ModeloDatosModificados!AD309-ModeloDatosMinisterio!AD309</f>
        <v>0</v>
      </c>
      <c r="AE319" s="63" t="n">
        <f aca="false">ModeloDatosModificados!AE309-ModeloDatosMinisterio!AE309</f>
        <v>0</v>
      </c>
      <c r="AF319" s="62" t="n">
        <f aca="false">ModeloDatosModificados!AF309-ModeloDatosMinisterio!AF309</f>
        <v>0</v>
      </c>
      <c r="AG319" s="62" t="n">
        <f aca="false">ModeloDatosModificados!AG309-ModeloDatosMinisterio!AG309</f>
        <v>0</v>
      </c>
      <c r="AH319" s="62" t="n">
        <f aca="false">ModeloDatosModificados!AH309-ModeloDatosMinisterio!AH309</f>
        <v>0</v>
      </c>
      <c r="AI319" s="62" t="n">
        <f aca="false">ModeloDatosModificados!AI309-ModeloDatosMinisterio!AI309</f>
        <v>0</v>
      </c>
      <c r="AJ319" s="62" t="n">
        <f aca="false">ModeloDatosModificados!AJ309-ModeloDatosMinisterio!AJ309</f>
        <v>0</v>
      </c>
      <c r="AK319" s="62" t="n">
        <f aca="false">ModeloDatosModificados!AK309-ModeloDatosMinisterio!AK309</f>
        <v>0</v>
      </c>
      <c r="AL319" s="62" t="n">
        <f aca="false">ModeloDatosModificados!AL309-ModeloDatosMinisterio!AL309</f>
        <v>0</v>
      </c>
      <c r="AM319" s="62" t="n">
        <f aca="false">ModeloDatosModificados!AM309-ModeloDatosMinisterio!AM309</f>
        <v>0</v>
      </c>
      <c r="AO319" s="54" t="n">
        <f aca="false">ModeloDatosModificados!AO309-ModeloDatosMinisterio!AO309</f>
        <v>0</v>
      </c>
      <c r="AP319" s="53" t="n">
        <f aca="false">ModeloDatosModificados!AP309-ModeloDatosMinisterio!AP309</f>
        <v>0</v>
      </c>
      <c r="AQ319" s="54" t="n">
        <f aca="false">ModeloDatosModificados!AQ309-ModeloDatosMinisterio!AQ309</f>
        <v>0</v>
      </c>
      <c r="AR319" s="53" t="n">
        <f aca="false">ModeloDatosModificados!AR309-ModeloDatosMinisterio!AR309</f>
        <v>0</v>
      </c>
      <c r="AS319" s="54" t="n">
        <f aca="false">ModeloDatosModificados!AS309-ModeloDatosMinisterio!AS309</f>
        <v>0</v>
      </c>
      <c r="AT319" s="53" t="n">
        <f aca="false">ModeloDatosModificados!AT309-ModeloDatosMinisterio!AT309</f>
        <v>0</v>
      </c>
      <c r="AU319" s="54" t="n">
        <f aca="false">ModeloDatosModificados!AU309-ModeloDatosMinisterio!AU309</f>
        <v>0</v>
      </c>
      <c r="AV319" s="53" t="n">
        <f aca="false">ModeloDatosModificados!AV309-ModeloDatosMinisterio!AV309</f>
        <v>0</v>
      </c>
      <c r="AW319" s="54" t="n">
        <f aca="false">ModeloDatosModificados!AW309-ModeloDatosMinisterio!AW309</f>
        <v>0</v>
      </c>
      <c r="AX319" s="53" t="n">
        <f aca="false">ModeloDatosModificados!AX309-ModeloDatosMinisterio!AX309</f>
        <v>0</v>
      </c>
    </row>
    <row r="320" customFormat="false" ht="13.8" hidden="false" customHeight="false" outlineLevel="0" collapsed="false">
      <c r="A320" s="71" t="s">
        <v>49</v>
      </c>
      <c r="B320" s="74" t="n">
        <f aca="false">ModeloDatosModificados!B310-ModeloDatosMinisterio!B310</f>
        <v>0</v>
      </c>
      <c r="C320" s="74" t="n">
        <f aca="false">ModeloDatosModificados!C310-ModeloDatosMinisterio!C310</f>
        <v>0</v>
      </c>
      <c r="D320" s="74" t="n">
        <f aca="false">ModeloDatosModificados!D310-ModeloDatosMinisterio!D310</f>
        <v>0</v>
      </c>
      <c r="E320" s="74" t="n">
        <f aca="false">ModeloDatosModificados!E310-ModeloDatosMinisterio!E310</f>
        <v>0</v>
      </c>
      <c r="F320" s="74" t="n">
        <f aca="false">ModeloDatosModificados!F310-ModeloDatosMinisterio!F310</f>
        <v>0</v>
      </c>
      <c r="G320" s="74" t="n">
        <f aca="false">ModeloDatosModificados!G310-ModeloDatosMinisterio!G310</f>
        <v>0</v>
      </c>
      <c r="H320" s="74" t="n">
        <f aca="false">ModeloDatosModificados!H310-ModeloDatosMinisterio!H310</f>
        <v>0</v>
      </c>
      <c r="I320" s="72" t="n">
        <f aca="false">ModeloDatosModificados!I310-ModeloDatosMinisterio!I310</f>
        <v>0</v>
      </c>
      <c r="J320" s="74" t="n">
        <f aca="false">ModeloDatosModificados!J310-ModeloDatosMinisterio!J310</f>
        <v>0</v>
      </c>
      <c r="K320" s="72" t="n">
        <f aca="false">ModeloDatosModificados!K310-ModeloDatosMinisterio!K310</f>
        <v>0</v>
      </c>
      <c r="L320" s="74" t="n">
        <f aca="false">ModeloDatosModificados!L310-ModeloDatosMinisterio!L310</f>
        <v>0</v>
      </c>
      <c r="M320" s="72" t="n">
        <f aca="false">ModeloDatosModificados!M310-ModeloDatosMinisterio!M310</f>
        <v>0</v>
      </c>
      <c r="N320" s="74" t="n">
        <f aca="false">ModeloDatosModificados!N310-ModeloDatosMinisterio!N310</f>
        <v>0</v>
      </c>
      <c r="O320" s="74" t="n">
        <f aca="false">ModeloDatosModificados!O310-ModeloDatosMinisterio!O310</f>
        <v>0</v>
      </c>
      <c r="P320" s="74" t="n">
        <f aca="false">ModeloDatosModificados!P310-ModeloDatosMinisterio!P310</f>
        <v>0</v>
      </c>
      <c r="Q320" s="74" t="n">
        <f aca="false">ModeloDatosModificados!Q310-ModeloDatosMinisterio!Q310</f>
        <v>0</v>
      </c>
      <c r="S320" s="74" t="n">
        <f aca="false">ModeloDatosModificados!S310-ModeloDatosMinisterio!S310</f>
        <v>0</v>
      </c>
      <c r="T320" s="74" t="n">
        <f aca="false">ModeloDatosModificados!T310-ModeloDatosMinisterio!T310</f>
        <v>0</v>
      </c>
      <c r="U320" s="74" t="n">
        <f aca="false">ModeloDatosModificados!U310-ModeloDatosMinisterio!U310</f>
        <v>0</v>
      </c>
      <c r="V320" s="74" t="n">
        <f aca="false">ModeloDatosModificados!V310-ModeloDatosMinisterio!V310</f>
        <v>0</v>
      </c>
      <c r="W320" s="74" t="n">
        <f aca="false">ModeloDatosModificados!W310-ModeloDatosMinisterio!W310</f>
        <v>0</v>
      </c>
      <c r="X320" s="74" t="n">
        <f aca="false">ModeloDatosModificados!X310-ModeloDatosMinisterio!X310</f>
        <v>0</v>
      </c>
      <c r="Y320" s="74" t="n">
        <f aca="false">ModeloDatosModificados!Y310-ModeloDatosMinisterio!Y310</f>
        <v>0</v>
      </c>
      <c r="Z320" s="74" t="n">
        <f aca="false">ModeloDatosModificados!Z310-ModeloDatosMinisterio!Z310</f>
        <v>0</v>
      </c>
      <c r="AB320" s="77" t="s">
        <v>225</v>
      </c>
      <c r="AC320" s="77" t="n">
        <f aca="false">ModeloDatosModificados!AC310-ModeloDatosMinisterio!AC310</f>
        <v>0</v>
      </c>
      <c r="AD320" s="76"/>
      <c r="AE320" s="78" t="n">
        <f aca="false">ModeloDatosModificados!AE310-ModeloDatosMinisterio!AE310</f>
        <v>0</v>
      </c>
      <c r="AF320" s="76"/>
      <c r="AG320" s="79" t="n">
        <f aca="false">ModeloDatosModificados!AG310-ModeloDatosMinisterio!AG310</f>
        <v>0</v>
      </c>
      <c r="AH320" s="76"/>
      <c r="AI320" s="79" t="n">
        <f aca="false">ModeloDatosModificados!AI310-ModeloDatosMinisterio!AI310</f>
        <v>0</v>
      </c>
      <c r="AJ320" s="76"/>
      <c r="AK320" s="79" t="n">
        <f aca="false">ModeloDatosModificados!AK310-ModeloDatosMinisterio!AK310</f>
        <v>0</v>
      </c>
      <c r="AL320" s="80"/>
      <c r="AM320" s="79" t="n">
        <f aca="false">ModeloDatosModificados!AM310-ModeloDatosMinisterio!AM310</f>
        <v>0</v>
      </c>
      <c r="AO320" s="72" t="n">
        <f aca="false">ModeloDatosModificados!AO310-ModeloDatosMinisterio!AO310</f>
        <v>0</v>
      </c>
      <c r="AP320" s="74" t="n">
        <f aca="false">ModeloDatosModificados!AP310-ModeloDatosMinisterio!AP310</f>
        <v>0</v>
      </c>
      <c r="AQ320" s="72" t="n">
        <f aca="false">ModeloDatosModificados!AQ310-ModeloDatosMinisterio!AQ310</f>
        <v>0</v>
      </c>
      <c r="AR320" s="74" t="n">
        <f aca="false">ModeloDatosModificados!AR310-ModeloDatosMinisterio!AR310</f>
        <v>0</v>
      </c>
      <c r="AS320" s="72" t="n">
        <f aca="false">ModeloDatosModificados!AS310-ModeloDatosMinisterio!AS310</f>
        <v>0</v>
      </c>
      <c r="AT320" s="74" t="n">
        <f aca="false">ModeloDatosModificados!AT310-ModeloDatosMinisterio!AT310</f>
        <v>0</v>
      </c>
      <c r="AU320" s="72" t="n">
        <f aca="false">ModeloDatosModificados!AU310-ModeloDatosMinisterio!AU310</f>
        <v>0</v>
      </c>
      <c r="AV320" s="74" t="n">
        <f aca="false">ModeloDatosModificados!AV310-ModeloDatosMinisterio!AV310</f>
        <v>0</v>
      </c>
      <c r="AW320" s="72" t="n">
        <f aca="false">ModeloDatosModificados!AW310-ModeloDatosMinisterio!AW310</f>
        <v>0</v>
      </c>
      <c r="AX320" s="74" t="n">
        <f aca="false">ModeloDatosModificados!AX310-ModeloDatosMinisterio!AX310</f>
        <v>0</v>
      </c>
    </row>
    <row r="321" customFormat="false" ht="13.8" hidden="false" customHeight="false" outlineLevel="0" collapsed="false">
      <c r="A321" s="31" t="s">
        <v>50</v>
      </c>
      <c r="AB321" s="77" t="s">
        <v>226</v>
      </c>
      <c r="AC321" s="77" t="n">
        <f aca="false">ModeloDatosModificados!AC311-ModeloDatosMinisterio!AC311</f>
        <v>0</v>
      </c>
      <c r="AD321" s="76"/>
      <c r="AE321" s="78" t="n">
        <f aca="false">ModeloDatosModificados!AE311-ModeloDatosMinisterio!AE311</f>
        <v>0</v>
      </c>
      <c r="AF321" s="76"/>
      <c r="AG321" s="79" t="n">
        <f aca="false">ModeloDatosModificados!AG311-ModeloDatosMinisterio!AG311</f>
        <v>0</v>
      </c>
      <c r="AH321" s="76"/>
      <c r="AI321" s="79" t="n">
        <f aca="false">ModeloDatosModificados!AI311-ModeloDatosMinisterio!AI311</f>
        <v>0</v>
      </c>
      <c r="AJ321" s="76"/>
      <c r="AK321" s="79" t="n">
        <f aca="false">ModeloDatosModificados!AK311-ModeloDatosMinisterio!AK311</f>
        <v>0</v>
      </c>
      <c r="AL321" s="76"/>
      <c r="AM321" s="79"/>
    </row>
    <row r="322" s="31" customFormat="true" ht="13.8" hidden="false" customHeight="false" outlineLevel="0" collapsed="false">
      <c r="A322" s="31" t="s">
        <v>51</v>
      </c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S322" s="87"/>
      <c r="T322" s="87"/>
      <c r="U322" s="87"/>
      <c r="V322" s="87"/>
      <c r="W322" s="87"/>
      <c r="X322" s="87"/>
      <c r="Y322" s="87"/>
      <c r="Z322" s="87"/>
      <c r="AZ322" s="87"/>
      <c r="BA322" s="87"/>
      <c r="BB322" s="87"/>
      <c r="BC322" s="87"/>
      <c r="BD322" s="87"/>
      <c r="BE322" s="87"/>
      <c r="AME322" s="96"/>
      <c r="AMF322" s="96"/>
      <c r="AMG322" s="96"/>
      <c r="AMH322" s="96"/>
      <c r="AMI322" s="96"/>
      <c r="AMJ322" s="96"/>
    </row>
    <row r="323" customFormat="false" ht="13.8" hidden="false" customHeight="false" outlineLevel="0" collapsed="false">
      <c r="A323" s="84"/>
    </row>
    <row r="324" customFormat="false" ht="13.8" hidden="false" customHeight="false" outlineLevel="0" collapsed="false">
      <c r="A324" s="84"/>
    </row>
    <row r="325" customFormat="false" ht="13.8" hidden="false" customHeight="false" outlineLevel="0" collapsed="false">
      <c r="A325" s="84"/>
    </row>
    <row r="326" customFormat="false" ht="13.8" hidden="false" customHeight="false" outlineLevel="0" collapsed="false">
      <c r="A326" s="40" t="s">
        <v>131</v>
      </c>
      <c r="B326" s="40"/>
      <c r="C326" s="40"/>
      <c r="D326" s="40"/>
      <c r="E326" s="40"/>
      <c r="F326" s="40"/>
      <c r="G326" s="40"/>
      <c r="H326" s="40"/>
      <c r="I326" s="40"/>
      <c r="J326" s="40"/>
      <c r="S326" s="90"/>
      <c r="T326" s="90"/>
      <c r="U326" s="90"/>
      <c r="V326" s="90"/>
      <c r="W326" s="90"/>
      <c r="X326" s="90"/>
      <c r="Y326" s="90"/>
      <c r="Z326" s="90"/>
    </row>
    <row r="327" customFormat="false" ht="13.8" hidden="false" customHeight="false" outlineLevel="0" collapsed="false">
      <c r="A327" s="40" t="s">
        <v>150</v>
      </c>
      <c r="B327" s="40"/>
      <c r="C327" s="40"/>
      <c r="D327" s="40"/>
      <c r="E327" s="40"/>
      <c r="F327" s="40"/>
      <c r="G327" s="40"/>
      <c r="H327" s="40"/>
      <c r="I327" s="40"/>
      <c r="J327" s="40"/>
      <c r="S327" s="90"/>
      <c r="T327" s="90"/>
      <c r="U327" s="90"/>
      <c r="V327" s="90"/>
      <c r="W327" s="90"/>
      <c r="X327" s="90"/>
      <c r="Y327" s="90"/>
      <c r="Z327" s="90"/>
    </row>
    <row r="328" customFormat="false" ht="15.8" hidden="false" customHeight="true" outlineLevel="0" collapsed="false">
      <c r="A328" s="41" t="s">
        <v>8</v>
      </c>
      <c r="B328" s="91" t="s">
        <v>206</v>
      </c>
      <c r="C328" s="91"/>
      <c r="D328" s="91"/>
      <c r="E328" s="91"/>
      <c r="F328" s="91"/>
      <c r="G328" s="91"/>
      <c r="H328" s="91"/>
      <c r="I328" s="43" t="s">
        <v>10</v>
      </c>
      <c r="J328" s="43" t="s">
        <v>11</v>
      </c>
      <c r="K328" s="43" t="s">
        <v>207</v>
      </c>
      <c r="L328" s="43" t="s">
        <v>208</v>
      </c>
      <c r="M328" s="43" t="s">
        <v>209</v>
      </c>
      <c r="N328" s="43" t="s">
        <v>12</v>
      </c>
      <c r="O328" s="43" t="s">
        <v>210</v>
      </c>
      <c r="P328" s="43" t="s">
        <v>211</v>
      </c>
      <c r="Q328" s="43" t="s">
        <v>212</v>
      </c>
      <c r="S328" s="91" t="s">
        <v>206</v>
      </c>
      <c r="T328" s="91"/>
      <c r="U328" s="91"/>
      <c r="V328" s="91"/>
      <c r="W328" s="91"/>
      <c r="X328" s="91"/>
      <c r="Y328" s="91"/>
      <c r="Z328" s="91"/>
      <c r="AC328" s="46" t="s">
        <v>214</v>
      </c>
      <c r="AD328" s="46"/>
      <c r="AE328" s="46" t="s">
        <v>215</v>
      </c>
      <c r="AF328" s="46"/>
      <c r="AG328" s="46" t="s">
        <v>216</v>
      </c>
      <c r="AH328" s="46"/>
      <c r="AI328" s="46" t="s">
        <v>217</v>
      </c>
      <c r="AJ328" s="46"/>
      <c r="AK328" s="46" t="s">
        <v>218</v>
      </c>
      <c r="AL328" s="46"/>
      <c r="AM328" s="47" t="s">
        <v>219</v>
      </c>
      <c r="AO328" s="46" t="s">
        <v>214</v>
      </c>
      <c r="AP328" s="46"/>
      <c r="AQ328" s="46" t="s">
        <v>215</v>
      </c>
      <c r="AR328" s="46"/>
      <c r="AS328" s="46" t="s">
        <v>216</v>
      </c>
      <c r="AT328" s="46"/>
      <c r="AU328" s="46" t="s">
        <v>217</v>
      </c>
      <c r="AV328" s="46"/>
      <c r="AW328" s="47" t="s">
        <v>218</v>
      </c>
      <c r="AX328" s="47"/>
    </row>
    <row r="329" customFormat="false" ht="55.8" hidden="false" customHeight="false" outlineLevel="0" collapsed="false">
      <c r="A329" s="41"/>
      <c r="B329" s="92" t="s">
        <v>151</v>
      </c>
      <c r="C329" s="92" t="s">
        <v>152</v>
      </c>
      <c r="D329" s="92" t="s">
        <v>153</v>
      </c>
      <c r="E329" s="92" t="s">
        <v>154</v>
      </c>
      <c r="F329" s="92" t="s">
        <v>155</v>
      </c>
      <c r="G329" s="92" t="s">
        <v>156</v>
      </c>
      <c r="H329" s="92" t="s">
        <v>157</v>
      </c>
      <c r="I329" s="43"/>
      <c r="J329" s="43"/>
      <c r="K329" s="43"/>
      <c r="L329" s="43"/>
      <c r="M329" s="43"/>
      <c r="N329" s="43"/>
      <c r="O329" s="43"/>
      <c r="P329" s="43"/>
      <c r="Q329" s="43"/>
      <c r="S329" s="92" t="s">
        <v>151</v>
      </c>
      <c r="T329" s="92" t="s">
        <v>152</v>
      </c>
      <c r="U329" s="92" t="s">
        <v>153</v>
      </c>
      <c r="V329" s="92" t="s">
        <v>154</v>
      </c>
      <c r="W329" s="92" t="s">
        <v>155</v>
      </c>
      <c r="X329" s="92" t="s">
        <v>156</v>
      </c>
      <c r="Y329" s="92" t="s">
        <v>157</v>
      </c>
      <c r="Z329" s="43" t="s">
        <v>21</v>
      </c>
      <c r="AC329" s="46" t="s">
        <v>220</v>
      </c>
      <c r="AD329" s="46" t="s">
        <v>221</v>
      </c>
      <c r="AE329" s="46" t="s">
        <v>220</v>
      </c>
      <c r="AF329" s="46" t="s">
        <v>221</v>
      </c>
      <c r="AG329" s="46" t="s">
        <v>220</v>
      </c>
      <c r="AH329" s="46" t="s">
        <v>221</v>
      </c>
      <c r="AI329" s="46" t="s">
        <v>220</v>
      </c>
      <c r="AJ329" s="46" t="s">
        <v>221</v>
      </c>
      <c r="AK329" s="46" t="s">
        <v>220</v>
      </c>
      <c r="AL329" s="46" t="s">
        <v>221</v>
      </c>
      <c r="AM329" s="48" t="s">
        <v>222</v>
      </c>
      <c r="AO329" s="46" t="s">
        <v>223</v>
      </c>
      <c r="AP329" s="46" t="s">
        <v>224</v>
      </c>
      <c r="AQ329" s="46" t="s">
        <v>223</v>
      </c>
      <c r="AR329" s="46" t="s">
        <v>224</v>
      </c>
      <c r="AS329" s="46" t="s">
        <v>223</v>
      </c>
      <c r="AT329" s="46" t="s">
        <v>224</v>
      </c>
      <c r="AU329" s="46" t="s">
        <v>223</v>
      </c>
      <c r="AV329" s="46" t="s">
        <v>224</v>
      </c>
      <c r="AW329" s="46" t="s">
        <v>223</v>
      </c>
      <c r="AX329" s="48" t="s">
        <v>224</v>
      </c>
    </row>
    <row r="330" customFormat="false" ht="13.8" hidden="false" customHeight="false" outlineLevel="0" collapsed="false">
      <c r="A330" s="49" t="s">
        <v>22</v>
      </c>
      <c r="B330" s="52" t="n">
        <f aca="false">ModeloDatosModificados!B318-ModeloDatosMinisterio!B318</f>
        <v>0</v>
      </c>
      <c r="C330" s="52" t="n">
        <f aca="false">ModeloDatosModificados!C318-ModeloDatosMinisterio!C318</f>
        <v>0</v>
      </c>
      <c r="D330" s="52" t="n">
        <f aca="false">ModeloDatosModificados!D318-ModeloDatosMinisterio!D318</f>
        <v>0</v>
      </c>
      <c r="E330" s="52" t="n">
        <f aca="false">ModeloDatosModificados!E318-ModeloDatosMinisterio!E318</f>
        <v>0</v>
      </c>
      <c r="F330" s="52" t="n">
        <f aca="false">ModeloDatosModificados!F318-ModeloDatosMinisterio!F318</f>
        <v>0</v>
      </c>
      <c r="G330" s="52" t="n">
        <f aca="false">ModeloDatosModificados!G318-ModeloDatosMinisterio!G318</f>
        <v>0</v>
      </c>
      <c r="H330" s="52" t="n">
        <f aca="false">ModeloDatosModificados!H318-ModeloDatosMinisterio!H318</f>
        <v>0</v>
      </c>
      <c r="I330" s="51" t="n">
        <f aca="false">ModeloDatosModificados!I318-ModeloDatosMinisterio!I318</f>
        <v>0</v>
      </c>
      <c r="J330" s="52" t="n">
        <f aca="false">ModeloDatosModificados!J318-ModeloDatosMinisterio!J318</f>
        <v>0</v>
      </c>
      <c r="K330" s="51" t="n">
        <f aca="false">ModeloDatosModificados!K318-ModeloDatosMinisterio!K318</f>
        <v>0</v>
      </c>
      <c r="L330" s="53" t="n">
        <f aca="false">ModeloDatosModificados!L318-ModeloDatosMinisterio!L318</f>
        <v>0</v>
      </c>
      <c r="M330" s="54" t="n">
        <f aca="false">ModeloDatosModificados!M318-ModeloDatosMinisterio!M318</f>
        <v>0</v>
      </c>
      <c r="N330" s="53" t="n">
        <f aca="false">ModeloDatosModificados!N318-ModeloDatosMinisterio!N318</f>
        <v>0</v>
      </c>
      <c r="O330" s="53" t="n">
        <f aca="false">ModeloDatosModificados!O318-ModeloDatosMinisterio!O318</f>
        <v>0</v>
      </c>
      <c r="P330" s="53" t="n">
        <f aca="false">ModeloDatosModificados!P318-ModeloDatosMinisterio!P318</f>
        <v>0</v>
      </c>
      <c r="Q330" s="53" t="n">
        <f aca="false">ModeloDatosModificados!Q318-ModeloDatosMinisterio!Q318</f>
        <v>0</v>
      </c>
      <c r="S330" s="52" t="n">
        <f aca="false">ModeloDatosModificados!S318-ModeloDatosMinisterio!S318</f>
        <v>0</v>
      </c>
      <c r="T330" s="52" t="n">
        <f aca="false">ModeloDatosModificados!T318-ModeloDatosMinisterio!T318</f>
        <v>0</v>
      </c>
      <c r="U330" s="52" t="n">
        <f aca="false">ModeloDatosModificados!U318-ModeloDatosMinisterio!U318</f>
        <v>0</v>
      </c>
      <c r="V330" s="52" t="n">
        <f aca="false">ModeloDatosModificados!V318-ModeloDatosMinisterio!V318</f>
        <v>0</v>
      </c>
      <c r="W330" s="52" t="n">
        <f aca="false">ModeloDatosModificados!W318-ModeloDatosMinisterio!W318</f>
        <v>0</v>
      </c>
      <c r="X330" s="52" t="n">
        <f aca="false">ModeloDatosModificados!X318-ModeloDatosMinisterio!X318</f>
        <v>0</v>
      </c>
      <c r="Y330" s="52" t="n">
        <f aca="false">ModeloDatosModificados!Y318-ModeloDatosMinisterio!Y318</f>
        <v>0</v>
      </c>
      <c r="Z330" s="52" t="n">
        <f aca="false">ModeloDatosModificados!Z318-ModeloDatosMinisterio!Z318</f>
        <v>0</v>
      </c>
      <c r="AC330" s="57" t="n">
        <f aca="false">ModeloDatosModificados!AC318-ModeloDatosMinisterio!AC318</f>
        <v>0</v>
      </c>
      <c r="AD330" s="58" t="n">
        <f aca="false">ModeloDatosModificados!AD318-ModeloDatosMinisterio!AD318</f>
        <v>0</v>
      </c>
      <c r="AE330" s="59" t="n">
        <f aca="false">ModeloDatosModificados!AE318-ModeloDatosMinisterio!AE318</f>
        <v>0</v>
      </c>
      <c r="AF330" s="58" t="n">
        <f aca="false">ModeloDatosModificados!AF318-ModeloDatosMinisterio!AF318</f>
        <v>0</v>
      </c>
      <c r="AG330" s="58" t="n">
        <f aca="false">ModeloDatosModificados!AG318-ModeloDatosMinisterio!AG318</f>
        <v>0</v>
      </c>
      <c r="AH330" s="58" t="n">
        <f aca="false">ModeloDatosModificados!AH318-ModeloDatosMinisterio!AH318</f>
        <v>0</v>
      </c>
      <c r="AI330" s="58" t="n">
        <f aca="false">ModeloDatosModificados!AI318-ModeloDatosMinisterio!AI318</f>
        <v>0</v>
      </c>
      <c r="AJ330" s="58" t="n">
        <f aca="false">ModeloDatosModificados!AJ318-ModeloDatosMinisterio!AJ318</f>
        <v>0</v>
      </c>
      <c r="AK330" s="58" t="n">
        <f aca="false">ModeloDatosModificados!AK318-ModeloDatosMinisterio!AK318</f>
        <v>0</v>
      </c>
      <c r="AL330" s="58" t="n">
        <f aca="false">ModeloDatosModificados!AL318-ModeloDatosMinisterio!AL318</f>
        <v>0</v>
      </c>
      <c r="AM330" s="58" t="n">
        <f aca="false">ModeloDatosModificados!AM318-ModeloDatosMinisterio!AM318</f>
        <v>0</v>
      </c>
      <c r="AO330" s="51" t="n">
        <f aca="false">ModeloDatosModificados!AO318-ModeloDatosMinisterio!AO318</f>
        <v>0</v>
      </c>
      <c r="AP330" s="52" t="n">
        <f aca="false">ModeloDatosModificados!AP318-ModeloDatosMinisterio!AP318</f>
        <v>0</v>
      </c>
      <c r="AQ330" s="51" t="n">
        <f aca="false">ModeloDatosModificados!AQ318-ModeloDatosMinisterio!AQ318</f>
        <v>0</v>
      </c>
      <c r="AR330" s="52" t="n">
        <f aca="false">ModeloDatosModificados!AR318-ModeloDatosMinisterio!AR318</f>
        <v>0</v>
      </c>
      <c r="AS330" s="51" t="n">
        <f aca="false">ModeloDatosModificados!AS318-ModeloDatosMinisterio!AS318</f>
        <v>0</v>
      </c>
      <c r="AT330" s="52" t="n">
        <f aca="false">ModeloDatosModificados!AT318-ModeloDatosMinisterio!AT318</f>
        <v>0</v>
      </c>
      <c r="AU330" s="51" t="n">
        <f aca="false">ModeloDatosModificados!AU318-ModeloDatosMinisterio!AU318</f>
        <v>0</v>
      </c>
      <c r="AV330" s="52" t="n">
        <f aca="false">ModeloDatosModificados!AV318-ModeloDatosMinisterio!AV318</f>
        <v>0</v>
      </c>
      <c r="AW330" s="51" t="n">
        <f aca="false">ModeloDatosModificados!AW318-ModeloDatosMinisterio!AW318</f>
        <v>0</v>
      </c>
      <c r="AX330" s="52" t="n">
        <f aca="false">ModeloDatosModificados!AX318-ModeloDatosMinisterio!AX318</f>
        <v>0</v>
      </c>
    </row>
    <row r="331" customFormat="false" ht="13.8" hidden="false" customHeight="false" outlineLevel="0" collapsed="false">
      <c r="A331" s="60" t="s">
        <v>23</v>
      </c>
      <c r="B331" s="53" t="n">
        <f aca="false">ModeloDatosModificados!B319-ModeloDatosMinisterio!B319</f>
        <v>0</v>
      </c>
      <c r="C331" s="53" t="n">
        <f aca="false">ModeloDatosModificados!C319-ModeloDatosMinisterio!C319</f>
        <v>0</v>
      </c>
      <c r="D331" s="53" t="n">
        <f aca="false">ModeloDatosModificados!D319-ModeloDatosMinisterio!D319</f>
        <v>0</v>
      </c>
      <c r="E331" s="53" t="n">
        <f aca="false">ModeloDatosModificados!E319-ModeloDatosMinisterio!E319</f>
        <v>0</v>
      </c>
      <c r="F331" s="53" t="n">
        <f aca="false">ModeloDatosModificados!F319-ModeloDatosMinisterio!F319</f>
        <v>0</v>
      </c>
      <c r="G331" s="53" t="n">
        <f aca="false">ModeloDatosModificados!G319-ModeloDatosMinisterio!G319</f>
        <v>0</v>
      </c>
      <c r="H331" s="53" t="n">
        <f aca="false">ModeloDatosModificados!H319-ModeloDatosMinisterio!H319</f>
        <v>0</v>
      </c>
      <c r="I331" s="54" t="n">
        <f aca="false">ModeloDatosModificados!I319-ModeloDatosMinisterio!I319</f>
        <v>0</v>
      </c>
      <c r="J331" s="53" t="n">
        <f aca="false">ModeloDatosModificados!J319-ModeloDatosMinisterio!J319</f>
        <v>0</v>
      </c>
      <c r="K331" s="54" t="n">
        <f aca="false">ModeloDatosModificados!K319-ModeloDatosMinisterio!K319</f>
        <v>0</v>
      </c>
      <c r="L331" s="53" t="n">
        <f aca="false">ModeloDatosModificados!L319-ModeloDatosMinisterio!L319</f>
        <v>0</v>
      </c>
      <c r="M331" s="54" t="n">
        <f aca="false">ModeloDatosModificados!M319-ModeloDatosMinisterio!M319</f>
        <v>0</v>
      </c>
      <c r="N331" s="53" t="n">
        <f aca="false">ModeloDatosModificados!N319-ModeloDatosMinisterio!N319</f>
        <v>0</v>
      </c>
      <c r="O331" s="53" t="n">
        <f aca="false">ModeloDatosModificados!O319-ModeloDatosMinisterio!O319</f>
        <v>0</v>
      </c>
      <c r="P331" s="53" t="n">
        <f aca="false">ModeloDatosModificados!P319-ModeloDatosMinisterio!P319</f>
        <v>0</v>
      </c>
      <c r="Q331" s="53" t="n">
        <f aca="false">ModeloDatosModificados!Q319-ModeloDatosMinisterio!Q319</f>
        <v>0</v>
      </c>
      <c r="S331" s="53" t="n">
        <f aca="false">ModeloDatosModificados!S319-ModeloDatosMinisterio!S319</f>
        <v>0</v>
      </c>
      <c r="T331" s="53" t="n">
        <f aca="false">ModeloDatosModificados!T319-ModeloDatosMinisterio!T319</f>
        <v>0</v>
      </c>
      <c r="U331" s="53" t="n">
        <f aca="false">ModeloDatosModificados!U319-ModeloDatosMinisterio!U319</f>
        <v>0</v>
      </c>
      <c r="V331" s="53" t="n">
        <f aca="false">ModeloDatosModificados!V319-ModeloDatosMinisterio!V319</f>
        <v>0</v>
      </c>
      <c r="W331" s="53" t="n">
        <f aca="false">ModeloDatosModificados!W319-ModeloDatosMinisterio!W319</f>
        <v>0</v>
      </c>
      <c r="X331" s="53" t="n">
        <f aca="false">ModeloDatosModificados!X319-ModeloDatosMinisterio!X319</f>
        <v>0</v>
      </c>
      <c r="Y331" s="53" t="n">
        <f aca="false">ModeloDatosModificados!Y319-ModeloDatosMinisterio!Y319</f>
        <v>0</v>
      </c>
      <c r="Z331" s="53" t="n">
        <f aca="false">ModeloDatosModificados!Z319-ModeloDatosMinisterio!Z319</f>
        <v>0</v>
      </c>
      <c r="AC331" s="61" t="n">
        <f aca="false">ModeloDatosModificados!AC319-ModeloDatosMinisterio!AC319</f>
        <v>0</v>
      </c>
      <c r="AD331" s="62" t="n">
        <f aca="false">ModeloDatosModificados!AD319-ModeloDatosMinisterio!AD319</f>
        <v>0</v>
      </c>
      <c r="AE331" s="63" t="n">
        <f aca="false">ModeloDatosModificados!AE319-ModeloDatosMinisterio!AE319</f>
        <v>0</v>
      </c>
      <c r="AF331" s="62" t="n">
        <f aca="false">ModeloDatosModificados!AF319-ModeloDatosMinisterio!AF319</f>
        <v>0</v>
      </c>
      <c r="AG331" s="62" t="n">
        <f aca="false">ModeloDatosModificados!AG319-ModeloDatosMinisterio!AG319</f>
        <v>0</v>
      </c>
      <c r="AH331" s="62" t="n">
        <f aca="false">ModeloDatosModificados!AH319-ModeloDatosMinisterio!AH319</f>
        <v>0</v>
      </c>
      <c r="AI331" s="62" t="n">
        <f aca="false">ModeloDatosModificados!AI319-ModeloDatosMinisterio!AI319</f>
        <v>0</v>
      </c>
      <c r="AJ331" s="62" t="n">
        <f aca="false">ModeloDatosModificados!AJ319-ModeloDatosMinisterio!AJ319</f>
        <v>0</v>
      </c>
      <c r="AK331" s="62" t="n">
        <f aca="false">ModeloDatosModificados!AK319-ModeloDatosMinisterio!AK319</f>
        <v>0</v>
      </c>
      <c r="AL331" s="62" t="n">
        <f aca="false">ModeloDatosModificados!AL319-ModeloDatosMinisterio!AL319</f>
        <v>0</v>
      </c>
      <c r="AM331" s="62" t="n">
        <f aca="false">ModeloDatosModificados!AM319-ModeloDatosMinisterio!AM319</f>
        <v>0</v>
      </c>
      <c r="AO331" s="54" t="n">
        <f aca="false">ModeloDatosModificados!AO319-ModeloDatosMinisterio!AO319</f>
        <v>0</v>
      </c>
      <c r="AP331" s="53" t="n">
        <f aca="false">ModeloDatosModificados!AP319-ModeloDatosMinisterio!AP319</f>
        <v>0</v>
      </c>
      <c r="AQ331" s="54" t="n">
        <f aca="false">ModeloDatosModificados!AQ319-ModeloDatosMinisterio!AQ319</f>
        <v>0</v>
      </c>
      <c r="AR331" s="53" t="n">
        <f aca="false">ModeloDatosModificados!AR319-ModeloDatosMinisterio!AR319</f>
        <v>0</v>
      </c>
      <c r="AS331" s="54" t="n">
        <f aca="false">ModeloDatosModificados!AS319-ModeloDatosMinisterio!AS319</f>
        <v>0</v>
      </c>
      <c r="AT331" s="53" t="n">
        <f aca="false">ModeloDatosModificados!AT319-ModeloDatosMinisterio!AT319</f>
        <v>0</v>
      </c>
      <c r="AU331" s="54" t="n">
        <f aca="false">ModeloDatosModificados!AU319-ModeloDatosMinisterio!AU319</f>
        <v>0</v>
      </c>
      <c r="AV331" s="53" t="n">
        <f aca="false">ModeloDatosModificados!AV319-ModeloDatosMinisterio!AV319</f>
        <v>0</v>
      </c>
      <c r="AW331" s="54" t="n">
        <f aca="false">ModeloDatosModificados!AW319-ModeloDatosMinisterio!AW319</f>
        <v>0</v>
      </c>
      <c r="AX331" s="53" t="n">
        <f aca="false">ModeloDatosModificados!AX319-ModeloDatosMinisterio!AX319</f>
        <v>0</v>
      </c>
    </row>
    <row r="332" customFormat="false" ht="13.8" hidden="false" customHeight="false" outlineLevel="0" collapsed="false">
      <c r="A332" s="60" t="s">
        <v>24</v>
      </c>
      <c r="B332" s="53" t="n">
        <f aca="false">ModeloDatosModificados!B320-ModeloDatosMinisterio!B320</f>
        <v>0</v>
      </c>
      <c r="C332" s="53" t="n">
        <f aca="false">ModeloDatosModificados!C320-ModeloDatosMinisterio!C320</f>
        <v>0</v>
      </c>
      <c r="D332" s="53" t="n">
        <f aca="false">ModeloDatosModificados!D320-ModeloDatosMinisterio!D320</f>
        <v>0</v>
      </c>
      <c r="E332" s="53" t="n">
        <f aca="false">ModeloDatosModificados!E320-ModeloDatosMinisterio!E320</f>
        <v>0</v>
      </c>
      <c r="F332" s="53" t="n">
        <f aca="false">ModeloDatosModificados!F320-ModeloDatosMinisterio!F320</f>
        <v>0</v>
      </c>
      <c r="G332" s="53" t="n">
        <f aca="false">ModeloDatosModificados!G320-ModeloDatosMinisterio!G320</f>
        <v>0</v>
      </c>
      <c r="H332" s="53" t="n">
        <f aca="false">ModeloDatosModificados!H320-ModeloDatosMinisterio!H320</f>
        <v>0</v>
      </c>
      <c r="I332" s="54" t="n">
        <f aca="false">ModeloDatosModificados!I320-ModeloDatosMinisterio!I320</f>
        <v>0</v>
      </c>
      <c r="J332" s="53" t="n">
        <f aca="false">ModeloDatosModificados!J320-ModeloDatosMinisterio!J320</f>
        <v>0</v>
      </c>
      <c r="K332" s="54" t="n">
        <f aca="false">ModeloDatosModificados!K320-ModeloDatosMinisterio!K320</f>
        <v>0</v>
      </c>
      <c r="L332" s="53" t="n">
        <f aca="false">ModeloDatosModificados!L320-ModeloDatosMinisterio!L320</f>
        <v>0</v>
      </c>
      <c r="M332" s="54" t="n">
        <f aca="false">ModeloDatosModificados!M320-ModeloDatosMinisterio!M320</f>
        <v>0</v>
      </c>
      <c r="N332" s="53" t="n">
        <f aca="false">ModeloDatosModificados!N320-ModeloDatosMinisterio!N320</f>
        <v>0</v>
      </c>
      <c r="O332" s="53" t="n">
        <f aca="false">ModeloDatosModificados!O320-ModeloDatosMinisterio!O320</f>
        <v>0</v>
      </c>
      <c r="P332" s="53" t="n">
        <f aca="false">ModeloDatosModificados!P320-ModeloDatosMinisterio!P320</f>
        <v>0</v>
      </c>
      <c r="Q332" s="53" t="n">
        <f aca="false">ModeloDatosModificados!Q320-ModeloDatosMinisterio!Q320</f>
        <v>0</v>
      </c>
      <c r="S332" s="53" t="n">
        <f aca="false">ModeloDatosModificados!S320-ModeloDatosMinisterio!S320</f>
        <v>0</v>
      </c>
      <c r="T332" s="53" t="n">
        <f aca="false">ModeloDatosModificados!T320-ModeloDatosMinisterio!T320</f>
        <v>0</v>
      </c>
      <c r="U332" s="53" t="n">
        <f aca="false">ModeloDatosModificados!U320-ModeloDatosMinisterio!U320</f>
        <v>0</v>
      </c>
      <c r="V332" s="53" t="n">
        <f aca="false">ModeloDatosModificados!V320-ModeloDatosMinisterio!V320</f>
        <v>0</v>
      </c>
      <c r="W332" s="53" t="n">
        <f aca="false">ModeloDatosModificados!W320-ModeloDatosMinisterio!W320</f>
        <v>0</v>
      </c>
      <c r="X332" s="53" t="n">
        <f aca="false">ModeloDatosModificados!X320-ModeloDatosMinisterio!X320</f>
        <v>0</v>
      </c>
      <c r="Y332" s="53" t="n">
        <f aca="false">ModeloDatosModificados!Y320-ModeloDatosMinisterio!Y320</f>
        <v>0</v>
      </c>
      <c r="Z332" s="53" t="n">
        <f aca="false">ModeloDatosModificados!Z320-ModeloDatosMinisterio!Z320</f>
        <v>0</v>
      </c>
      <c r="AC332" s="61" t="n">
        <f aca="false">ModeloDatosModificados!AC320-ModeloDatosMinisterio!AC320</f>
        <v>0</v>
      </c>
      <c r="AD332" s="62" t="n">
        <f aca="false">ModeloDatosModificados!AD320-ModeloDatosMinisterio!AD320</f>
        <v>0</v>
      </c>
      <c r="AE332" s="63" t="n">
        <f aca="false">ModeloDatosModificados!AE320-ModeloDatosMinisterio!AE320</f>
        <v>0</v>
      </c>
      <c r="AF332" s="62" t="n">
        <f aca="false">ModeloDatosModificados!AF320-ModeloDatosMinisterio!AF320</f>
        <v>0</v>
      </c>
      <c r="AG332" s="62" t="n">
        <f aca="false">ModeloDatosModificados!AG320-ModeloDatosMinisterio!AG320</f>
        <v>0</v>
      </c>
      <c r="AH332" s="62" t="n">
        <f aca="false">ModeloDatosModificados!AH320-ModeloDatosMinisterio!AH320</f>
        <v>0</v>
      </c>
      <c r="AI332" s="62" t="n">
        <f aca="false">ModeloDatosModificados!AI320-ModeloDatosMinisterio!AI320</f>
        <v>0</v>
      </c>
      <c r="AJ332" s="62" t="n">
        <f aca="false">ModeloDatosModificados!AJ320-ModeloDatosMinisterio!AJ320</f>
        <v>0</v>
      </c>
      <c r="AK332" s="62" t="n">
        <f aca="false">ModeloDatosModificados!AK320-ModeloDatosMinisterio!AK320</f>
        <v>0</v>
      </c>
      <c r="AL332" s="62" t="n">
        <f aca="false">ModeloDatosModificados!AL320-ModeloDatosMinisterio!AL320</f>
        <v>0</v>
      </c>
      <c r="AM332" s="62" t="n">
        <f aca="false">ModeloDatosModificados!AM320-ModeloDatosMinisterio!AM320</f>
        <v>0</v>
      </c>
      <c r="AO332" s="54" t="n">
        <f aca="false">ModeloDatosModificados!AO320-ModeloDatosMinisterio!AO320</f>
        <v>0</v>
      </c>
      <c r="AP332" s="53" t="n">
        <f aca="false">ModeloDatosModificados!AP320-ModeloDatosMinisterio!AP320</f>
        <v>0</v>
      </c>
      <c r="AQ332" s="54" t="n">
        <f aca="false">ModeloDatosModificados!AQ320-ModeloDatosMinisterio!AQ320</f>
        <v>0</v>
      </c>
      <c r="AR332" s="53" t="n">
        <f aca="false">ModeloDatosModificados!AR320-ModeloDatosMinisterio!AR320</f>
        <v>0</v>
      </c>
      <c r="AS332" s="54" t="n">
        <f aca="false">ModeloDatosModificados!AS320-ModeloDatosMinisterio!AS320</f>
        <v>0</v>
      </c>
      <c r="AT332" s="53" t="n">
        <f aca="false">ModeloDatosModificados!AT320-ModeloDatosMinisterio!AT320</f>
        <v>0</v>
      </c>
      <c r="AU332" s="54" t="n">
        <f aca="false">ModeloDatosModificados!AU320-ModeloDatosMinisterio!AU320</f>
        <v>0</v>
      </c>
      <c r="AV332" s="53" t="n">
        <f aca="false">ModeloDatosModificados!AV320-ModeloDatosMinisterio!AV320</f>
        <v>0</v>
      </c>
      <c r="AW332" s="54" t="n">
        <f aca="false">ModeloDatosModificados!AW320-ModeloDatosMinisterio!AW320</f>
        <v>0</v>
      </c>
      <c r="AX332" s="53" t="n">
        <f aca="false">ModeloDatosModificados!AX320-ModeloDatosMinisterio!AX320</f>
        <v>0</v>
      </c>
    </row>
    <row r="333" customFormat="false" ht="13.8" hidden="false" customHeight="false" outlineLevel="0" collapsed="false">
      <c r="A333" s="60" t="s">
        <v>25</v>
      </c>
      <c r="B333" s="53" t="n">
        <f aca="false">ModeloDatosModificados!B321-ModeloDatosMinisterio!B321</f>
        <v>0</v>
      </c>
      <c r="C333" s="53" t="n">
        <f aca="false">ModeloDatosModificados!C321-ModeloDatosMinisterio!C321</f>
        <v>0</v>
      </c>
      <c r="D333" s="53" t="n">
        <f aca="false">ModeloDatosModificados!D321-ModeloDatosMinisterio!D321</f>
        <v>0</v>
      </c>
      <c r="E333" s="53" t="n">
        <f aca="false">ModeloDatosModificados!E321-ModeloDatosMinisterio!E321</f>
        <v>0</v>
      </c>
      <c r="F333" s="53" t="n">
        <f aca="false">ModeloDatosModificados!F321-ModeloDatosMinisterio!F321</f>
        <v>0</v>
      </c>
      <c r="G333" s="53" t="n">
        <f aca="false">ModeloDatosModificados!G321-ModeloDatosMinisterio!G321</f>
        <v>0</v>
      </c>
      <c r="H333" s="53" t="n">
        <f aca="false">ModeloDatosModificados!H321-ModeloDatosMinisterio!H321</f>
        <v>0</v>
      </c>
      <c r="I333" s="54" t="n">
        <f aca="false">ModeloDatosModificados!I321-ModeloDatosMinisterio!I321</f>
        <v>0</v>
      </c>
      <c r="J333" s="53" t="n">
        <f aca="false">ModeloDatosModificados!J321-ModeloDatosMinisterio!J321</f>
        <v>0</v>
      </c>
      <c r="K333" s="54" t="n">
        <f aca="false">ModeloDatosModificados!K321-ModeloDatosMinisterio!K321</f>
        <v>0</v>
      </c>
      <c r="L333" s="53" t="n">
        <f aca="false">ModeloDatosModificados!L321-ModeloDatosMinisterio!L321</f>
        <v>0</v>
      </c>
      <c r="M333" s="54" t="n">
        <f aca="false">ModeloDatosModificados!M321-ModeloDatosMinisterio!M321</f>
        <v>0</v>
      </c>
      <c r="N333" s="53" t="n">
        <f aca="false">ModeloDatosModificados!N321-ModeloDatosMinisterio!N321</f>
        <v>0</v>
      </c>
      <c r="O333" s="53" t="n">
        <f aca="false">ModeloDatosModificados!O321-ModeloDatosMinisterio!O321</f>
        <v>0</v>
      </c>
      <c r="P333" s="53" t="n">
        <f aca="false">ModeloDatosModificados!P321-ModeloDatosMinisterio!P321</f>
        <v>0</v>
      </c>
      <c r="Q333" s="53" t="n">
        <f aca="false">ModeloDatosModificados!Q321-ModeloDatosMinisterio!Q321</f>
        <v>0</v>
      </c>
      <c r="S333" s="53" t="n">
        <f aca="false">ModeloDatosModificados!S321-ModeloDatosMinisterio!S321</f>
        <v>0</v>
      </c>
      <c r="T333" s="53" t="n">
        <f aca="false">ModeloDatosModificados!T321-ModeloDatosMinisterio!T321</f>
        <v>0</v>
      </c>
      <c r="U333" s="53" t="n">
        <f aca="false">ModeloDatosModificados!U321-ModeloDatosMinisterio!U321</f>
        <v>0</v>
      </c>
      <c r="V333" s="53" t="n">
        <f aca="false">ModeloDatosModificados!V321-ModeloDatosMinisterio!V321</f>
        <v>0</v>
      </c>
      <c r="W333" s="53" t="n">
        <f aca="false">ModeloDatosModificados!W321-ModeloDatosMinisterio!W321</f>
        <v>0</v>
      </c>
      <c r="X333" s="53" t="n">
        <f aca="false">ModeloDatosModificados!X321-ModeloDatosMinisterio!X321</f>
        <v>0</v>
      </c>
      <c r="Y333" s="53" t="n">
        <f aca="false">ModeloDatosModificados!Y321-ModeloDatosMinisterio!Y321</f>
        <v>0</v>
      </c>
      <c r="Z333" s="53" t="n">
        <f aca="false">ModeloDatosModificados!Z321-ModeloDatosMinisterio!Z321</f>
        <v>0</v>
      </c>
      <c r="AC333" s="61" t="n">
        <f aca="false">ModeloDatosModificados!AC321-ModeloDatosMinisterio!AC321</f>
        <v>0</v>
      </c>
      <c r="AD333" s="62" t="n">
        <f aca="false">ModeloDatosModificados!AD321-ModeloDatosMinisterio!AD321</f>
        <v>0</v>
      </c>
      <c r="AE333" s="63" t="n">
        <f aca="false">ModeloDatosModificados!AE321-ModeloDatosMinisterio!AE321</f>
        <v>0</v>
      </c>
      <c r="AF333" s="62" t="n">
        <f aca="false">ModeloDatosModificados!AF321-ModeloDatosMinisterio!AF321</f>
        <v>0</v>
      </c>
      <c r="AG333" s="62" t="n">
        <f aca="false">ModeloDatosModificados!AG321-ModeloDatosMinisterio!AG321</f>
        <v>0</v>
      </c>
      <c r="AH333" s="62" t="n">
        <f aca="false">ModeloDatosModificados!AH321-ModeloDatosMinisterio!AH321</f>
        <v>0</v>
      </c>
      <c r="AI333" s="62" t="n">
        <f aca="false">ModeloDatosModificados!AI321-ModeloDatosMinisterio!AI321</f>
        <v>0</v>
      </c>
      <c r="AJ333" s="62" t="n">
        <f aca="false">ModeloDatosModificados!AJ321-ModeloDatosMinisterio!AJ321</f>
        <v>0</v>
      </c>
      <c r="AK333" s="62" t="n">
        <f aca="false">ModeloDatosModificados!AK321-ModeloDatosMinisterio!AK321</f>
        <v>0</v>
      </c>
      <c r="AL333" s="62" t="n">
        <f aca="false">ModeloDatosModificados!AL321-ModeloDatosMinisterio!AL321</f>
        <v>0</v>
      </c>
      <c r="AM333" s="62" t="n">
        <f aca="false">ModeloDatosModificados!AM321-ModeloDatosMinisterio!AM321</f>
        <v>0</v>
      </c>
      <c r="AO333" s="54" t="n">
        <f aca="false">ModeloDatosModificados!AO321-ModeloDatosMinisterio!AO321</f>
        <v>0</v>
      </c>
      <c r="AP333" s="53" t="n">
        <f aca="false">ModeloDatosModificados!AP321-ModeloDatosMinisterio!AP321</f>
        <v>0</v>
      </c>
      <c r="AQ333" s="54" t="n">
        <f aca="false">ModeloDatosModificados!AQ321-ModeloDatosMinisterio!AQ321</f>
        <v>0</v>
      </c>
      <c r="AR333" s="53" t="n">
        <f aca="false">ModeloDatosModificados!AR321-ModeloDatosMinisterio!AR321</f>
        <v>0</v>
      </c>
      <c r="AS333" s="54" t="n">
        <f aca="false">ModeloDatosModificados!AS321-ModeloDatosMinisterio!AS321</f>
        <v>0</v>
      </c>
      <c r="AT333" s="53" t="n">
        <f aca="false">ModeloDatosModificados!AT321-ModeloDatosMinisterio!AT321</f>
        <v>0</v>
      </c>
      <c r="AU333" s="54" t="n">
        <f aca="false">ModeloDatosModificados!AU321-ModeloDatosMinisterio!AU321</f>
        <v>0</v>
      </c>
      <c r="AV333" s="53" t="n">
        <f aca="false">ModeloDatosModificados!AV321-ModeloDatosMinisterio!AV321</f>
        <v>0</v>
      </c>
      <c r="AW333" s="54" t="n">
        <f aca="false">ModeloDatosModificados!AW321-ModeloDatosMinisterio!AW321</f>
        <v>0</v>
      </c>
      <c r="AX333" s="53" t="n">
        <f aca="false">ModeloDatosModificados!AX321-ModeloDatosMinisterio!AX321</f>
        <v>0</v>
      </c>
    </row>
    <row r="334" customFormat="false" ht="13.8" hidden="false" customHeight="false" outlineLevel="0" collapsed="false">
      <c r="A334" s="60" t="s">
        <v>26</v>
      </c>
      <c r="B334" s="53" t="n">
        <f aca="false">ModeloDatosModificados!B322-ModeloDatosMinisterio!B322</f>
        <v>0</v>
      </c>
      <c r="C334" s="53" t="n">
        <f aca="false">ModeloDatosModificados!C322-ModeloDatosMinisterio!C322</f>
        <v>0</v>
      </c>
      <c r="D334" s="53" t="n">
        <f aca="false">ModeloDatosModificados!D322-ModeloDatosMinisterio!D322</f>
        <v>0</v>
      </c>
      <c r="E334" s="53" t="n">
        <f aca="false">ModeloDatosModificados!E322-ModeloDatosMinisterio!E322</f>
        <v>0</v>
      </c>
      <c r="F334" s="53" t="n">
        <f aca="false">ModeloDatosModificados!F322-ModeloDatosMinisterio!F322</f>
        <v>0</v>
      </c>
      <c r="G334" s="53" t="n">
        <f aca="false">ModeloDatosModificados!G322-ModeloDatosMinisterio!G322</f>
        <v>0</v>
      </c>
      <c r="H334" s="53" t="n">
        <f aca="false">ModeloDatosModificados!H322-ModeloDatosMinisterio!H322</f>
        <v>0</v>
      </c>
      <c r="I334" s="54" t="n">
        <f aca="false">ModeloDatosModificados!I322-ModeloDatosMinisterio!I322</f>
        <v>0</v>
      </c>
      <c r="J334" s="53" t="n">
        <f aca="false">ModeloDatosModificados!J322-ModeloDatosMinisterio!J322</f>
        <v>0</v>
      </c>
      <c r="K334" s="54" t="n">
        <f aca="false">ModeloDatosModificados!K322-ModeloDatosMinisterio!K322</f>
        <v>0</v>
      </c>
      <c r="L334" s="53" t="n">
        <f aca="false">ModeloDatosModificados!L322-ModeloDatosMinisterio!L322</f>
        <v>0</v>
      </c>
      <c r="M334" s="54" t="n">
        <f aca="false">ModeloDatosModificados!M322-ModeloDatosMinisterio!M322</f>
        <v>0</v>
      </c>
      <c r="N334" s="53" t="n">
        <f aca="false">ModeloDatosModificados!N322-ModeloDatosMinisterio!N322</f>
        <v>0</v>
      </c>
      <c r="O334" s="53" t="n">
        <f aca="false">ModeloDatosModificados!O322-ModeloDatosMinisterio!O322</f>
        <v>0</v>
      </c>
      <c r="P334" s="53" t="n">
        <f aca="false">ModeloDatosModificados!P322-ModeloDatosMinisterio!P322</f>
        <v>0</v>
      </c>
      <c r="Q334" s="53" t="n">
        <f aca="false">ModeloDatosModificados!Q322-ModeloDatosMinisterio!Q322</f>
        <v>0</v>
      </c>
      <c r="S334" s="53" t="n">
        <f aca="false">ModeloDatosModificados!S322-ModeloDatosMinisterio!S322</f>
        <v>0</v>
      </c>
      <c r="T334" s="53" t="n">
        <f aca="false">ModeloDatosModificados!T322-ModeloDatosMinisterio!T322</f>
        <v>0</v>
      </c>
      <c r="U334" s="53" t="n">
        <f aca="false">ModeloDatosModificados!U322-ModeloDatosMinisterio!U322</f>
        <v>0</v>
      </c>
      <c r="V334" s="53" t="n">
        <f aca="false">ModeloDatosModificados!V322-ModeloDatosMinisterio!V322</f>
        <v>0</v>
      </c>
      <c r="W334" s="53" t="n">
        <f aca="false">ModeloDatosModificados!W322-ModeloDatosMinisterio!W322</f>
        <v>0</v>
      </c>
      <c r="X334" s="53" t="n">
        <f aca="false">ModeloDatosModificados!X322-ModeloDatosMinisterio!X322</f>
        <v>0</v>
      </c>
      <c r="Y334" s="53" t="n">
        <f aca="false">ModeloDatosModificados!Y322-ModeloDatosMinisterio!Y322</f>
        <v>0</v>
      </c>
      <c r="Z334" s="53" t="n">
        <f aca="false">ModeloDatosModificados!Z322-ModeloDatosMinisterio!Z322</f>
        <v>0</v>
      </c>
      <c r="AC334" s="61" t="n">
        <f aca="false">ModeloDatosModificados!AC322-ModeloDatosMinisterio!AC322</f>
        <v>0</v>
      </c>
      <c r="AD334" s="62" t="n">
        <f aca="false">ModeloDatosModificados!AD322-ModeloDatosMinisterio!AD322</f>
        <v>0</v>
      </c>
      <c r="AE334" s="63" t="n">
        <f aca="false">ModeloDatosModificados!AE322-ModeloDatosMinisterio!AE322</f>
        <v>0</v>
      </c>
      <c r="AF334" s="62" t="n">
        <f aca="false">ModeloDatosModificados!AF322-ModeloDatosMinisterio!AF322</f>
        <v>0</v>
      </c>
      <c r="AG334" s="62" t="n">
        <f aca="false">ModeloDatosModificados!AG322-ModeloDatosMinisterio!AG322</f>
        <v>0</v>
      </c>
      <c r="AH334" s="62" t="n">
        <f aca="false">ModeloDatosModificados!AH322-ModeloDatosMinisterio!AH322</f>
        <v>0</v>
      </c>
      <c r="AI334" s="62" t="n">
        <f aca="false">ModeloDatosModificados!AI322-ModeloDatosMinisterio!AI322</f>
        <v>0</v>
      </c>
      <c r="AJ334" s="62" t="n">
        <f aca="false">ModeloDatosModificados!AJ322-ModeloDatosMinisterio!AJ322</f>
        <v>0</v>
      </c>
      <c r="AK334" s="62" t="n">
        <f aca="false">ModeloDatosModificados!AK322-ModeloDatosMinisterio!AK322</f>
        <v>0</v>
      </c>
      <c r="AL334" s="62" t="n">
        <f aca="false">ModeloDatosModificados!AL322-ModeloDatosMinisterio!AL322</f>
        <v>0</v>
      </c>
      <c r="AM334" s="62" t="n">
        <f aca="false">ModeloDatosModificados!AM322-ModeloDatosMinisterio!AM322</f>
        <v>0</v>
      </c>
      <c r="AO334" s="54" t="n">
        <f aca="false">ModeloDatosModificados!AO322-ModeloDatosMinisterio!AO322</f>
        <v>0</v>
      </c>
      <c r="AP334" s="53" t="n">
        <f aca="false">ModeloDatosModificados!AP322-ModeloDatosMinisterio!AP322</f>
        <v>0</v>
      </c>
      <c r="AQ334" s="54" t="n">
        <f aca="false">ModeloDatosModificados!AQ322-ModeloDatosMinisterio!AQ322</f>
        <v>0</v>
      </c>
      <c r="AR334" s="53" t="n">
        <f aca="false">ModeloDatosModificados!AR322-ModeloDatosMinisterio!AR322</f>
        <v>0</v>
      </c>
      <c r="AS334" s="54" t="n">
        <f aca="false">ModeloDatosModificados!AS322-ModeloDatosMinisterio!AS322</f>
        <v>0</v>
      </c>
      <c r="AT334" s="53" t="n">
        <f aca="false">ModeloDatosModificados!AT322-ModeloDatosMinisterio!AT322</f>
        <v>0</v>
      </c>
      <c r="AU334" s="54" t="n">
        <f aca="false">ModeloDatosModificados!AU322-ModeloDatosMinisterio!AU322</f>
        <v>0</v>
      </c>
      <c r="AV334" s="53" t="n">
        <f aca="false">ModeloDatosModificados!AV322-ModeloDatosMinisterio!AV322</f>
        <v>0</v>
      </c>
      <c r="AW334" s="54" t="n">
        <f aca="false">ModeloDatosModificados!AW322-ModeloDatosMinisterio!AW322</f>
        <v>0</v>
      </c>
      <c r="AX334" s="53" t="n">
        <f aca="false">ModeloDatosModificados!AX322-ModeloDatosMinisterio!AX322</f>
        <v>0</v>
      </c>
    </row>
    <row r="335" customFormat="false" ht="13.8" hidden="false" customHeight="false" outlineLevel="0" collapsed="false">
      <c r="A335" s="60" t="s">
        <v>27</v>
      </c>
      <c r="B335" s="53" t="n">
        <f aca="false">ModeloDatosModificados!B323-ModeloDatosMinisterio!B323</f>
        <v>0</v>
      </c>
      <c r="C335" s="53" t="n">
        <f aca="false">ModeloDatosModificados!C323-ModeloDatosMinisterio!C323</f>
        <v>0</v>
      </c>
      <c r="D335" s="53" t="n">
        <f aca="false">ModeloDatosModificados!D323-ModeloDatosMinisterio!D323</f>
        <v>0</v>
      </c>
      <c r="E335" s="53" t="n">
        <f aca="false">ModeloDatosModificados!E323-ModeloDatosMinisterio!E323</f>
        <v>0</v>
      </c>
      <c r="F335" s="53" t="n">
        <f aca="false">ModeloDatosModificados!F323-ModeloDatosMinisterio!F323</f>
        <v>0</v>
      </c>
      <c r="G335" s="53" t="n">
        <f aca="false">ModeloDatosModificados!G323-ModeloDatosMinisterio!G323</f>
        <v>0</v>
      </c>
      <c r="H335" s="53" t="n">
        <f aca="false">ModeloDatosModificados!H323-ModeloDatosMinisterio!H323</f>
        <v>0</v>
      </c>
      <c r="I335" s="54" t="n">
        <f aca="false">ModeloDatosModificados!I323-ModeloDatosMinisterio!I323</f>
        <v>0</v>
      </c>
      <c r="J335" s="53" t="n">
        <f aca="false">ModeloDatosModificados!J323-ModeloDatosMinisterio!J323</f>
        <v>0</v>
      </c>
      <c r="K335" s="54" t="n">
        <f aca="false">ModeloDatosModificados!K323-ModeloDatosMinisterio!K323</f>
        <v>0</v>
      </c>
      <c r="L335" s="53" t="n">
        <f aca="false">ModeloDatosModificados!L323-ModeloDatosMinisterio!L323</f>
        <v>0</v>
      </c>
      <c r="M335" s="54" t="n">
        <f aca="false">ModeloDatosModificados!M323-ModeloDatosMinisterio!M323</f>
        <v>0</v>
      </c>
      <c r="N335" s="53" t="n">
        <f aca="false">ModeloDatosModificados!N323-ModeloDatosMinisterio!N323</f>
        <v>0</v>
      </c>
      <c r="O335" s="53" t="n">
        <f aca="false">ModeloDatosModificados!O323-ModeloDatosMinisterio!O323</f>
        <v>0</v>
      </c>
      <c r="P335" s="53" t="n">
        <f aca="false">ModeloDatosModificados!P323-ModeloDatosMinisterio!P323</f>
        <v>0</v>
      </c>
      <c r="Q335" s="53" t="n">
        <f aca="false">ModeloDatosModificados!Q323-ModeloDatosMinisterio!Q323</f>
        <v>0</v>
      </c>
      <c r="S335" s="53" t="n">
        <f aca="false">ModeloDatosModificados!S323-ModeloDatosMinisterio!S323</f>
        <v>0</v>
      </c>
      <c r="T335" s="53" t="n">
        <f aca="false">ModeloDatosModificados!T323-ModeloDatosMinisterio!T323</f>
        <v>0</v>
      </c>
      <c r="U335" s="53" t="n">
        <f aca="false">ModeloDatosModificados!U323-ModeloDatosMinisterio!U323</f>
        <v>0</v>
      </c>
      <c r="V335" s="53" t="n">
        <f aca="false">ModeloDatosModificados!V323-ModeloDatosMinisterio!V323</f>
        <v>0</v>
      </c>
      <c r="W335" s="53" t="n">
        <f aca="false">ModeloDatosModificados!W323-ModeloDatosMinisterio!W323</f>
        <v>0</v>
      </c>
      <c r="X335" s="53" t="n">
        <f aca="false">ModeloDatosModificados!X323-ModeloDatosMinisterio!X323</f>
        <v>0</v>
      </c>
      <c r="Y335" s="53" t="n">
        <f aca="false">ModeloDatosModificados!Y323-ModeloDatosMinisterio!Y323</f>
        <v>0</v>
      </c>
      <c r="Z335" s="53" t="n">
        <f aca="false">ModeloDatosModificados!Z323-ModeloDatosMinisterio!Z323</f>
        <v>0</v>
      </c>
      <c r="AC335" s="61" t="n">
        <f aca="false">ModeloDatosModificados!AC323-ModeloDatosMinisterio!AC323</f>
        <v>0</v>
      </c>
      <c r="AD335" s="62" t="n">
        <f aca="false">ModeloDatosModificados!AD323-ModeloDatosMinisterio!AD323</f>
        <v>0</v>
      </c>
      <c r="AE335" s="63" t="n">
        <f aca="false">ModeloDatosModificados!AE323-ModeloDatosMinisterio!AE323</f>
        <v>0</v>
      </c>
      <c r="AF335" s="62" t="n">
        <f aca="false">ModeloDatosModificados!AF323-ModeloDatosMinisterio!AF323</f>
        <v>0</v>
      </c>
      <c r="AG335" s="62" t="n">
        <f aca="false">ModeloDatosModificados!AG323-ModeloDatosMinisterio!AG323</f>
        <v>0</v>
      </c>
      <c r="AH335" s="62" t="n">
        <f aca="false">ModeloDatosModificados!AH323-ModeloDatosMinisterio!AH323</f>
        <v>0</v>
      </c>
      <c r="AI335" s="62" t="n">
        <f aca="false">ModeloDatosModificados!AI323-ModeloDatosMinisterio!AI323</f>
        <v>0</v>
      </c>
      <c r="AJ335" s="62" t="n">
        <f aca="false">ModeloDatosModificados!AJ323-ModeloDatosMinisterio!AJ323</f>
        <v>0</v>
      </c>
      <c r="AK335" s="62" t="n">
        <f aca="false">ModeloDatosModificados!AK323-ModeloDatosMinisterio!AK323</f>
        <v>0</v>
      </c>
      <c r="AL335" s="62" t="n">
        <f aca="false">ModeloDatosModificados!AL323-ModeloDatosMinisterio!AL323</f>
        <v>0</v>
      </c>
      <c r="AM335" s="62" t="n">
        <f aca="false">ModeloDatosModificados!AM323-ModeloDatosMinisterio!AM323</f>
        <v>0</v>
      </c>
      <c r="AO335" s="54" t="n">
        <f aca="false">ModeloDatosModificados!AO323-ModeloDatosMinisterio!AO323</f>
        <v>0</v>
      </c>
      <c r="AP335" s="53" t="n">
        <f aca="false">ModeloDatosModificados!AP323-ModeloDatosMinisterio!AP323</f>
        <v>0</v>
      </c>
      <c r="AQ335" s="54" t="n">
        <f aca="false">ModeloDatosModificados!AQ323-ModeloDatosMinisterio!AQ323</f>
        <v>0</v>
      </c>
      <c r="AR335" s="53" t="n">
        <f aca="false">ModeloDatosModificados!AR323-ModeloDatosMinisterio!AR323</f>
        <v>0</v>
      </c>
      <c r="AS335" s="54" t="n">
        <f aca="false">ModeloDatosModificados!AS323-ModeloDatosMinisterio!AS323</f>
        <v>0</v>
      </c>
      <c r="AT335" s="53" t="n">
        <f aca="false">ModeloDatosModificados!AT323-ModeloDatosMinisterio!AT323</f>
        <v>0</v>
      </c>
      <c r="AU335" s="54" t="n">
        <f aca="false">ModeloDatosModificados!AU323-ModeloDatosMinisterio!AU323</f>
        <v>0</v>
      </c>
      <c r="AV335" s="53" t="n">
        <f aca="false">ModeloDatosModificados!AV323-ModeloDatosMinisterio!AV323</f>
        <v>0</v>
      </c>
      <c r="AW335" s="54" t="n">
        <f aca="false">ModeloDatosModificados!AW323-ModeloDatosMinisterio!AW323</f>
        <v>0</v>
      </c>
      <c r="AX335" s="53" t="n">
        <f aca="false">ModeloDatosModificados!AX323-ModeloDatosMinisterio!AX323</f>
        <v>0</v>
      </c>
    </row>
    <row r="336" customFormat="false" ht="13.8" hidden="false" customHeight="false" outlineLevel="0" collapsed="false">
      <c r="A336" s="60" t="s">
        <v>28</v>
      </c>
      <c r="B336" s="53" t="n">
        <f aca="false">ModeloDatosModificados!B324-ModeloDatosMinisterio!B324</f>
        <v>0</v>
      </c>
      <c r="C336" s="53" t="n">
        <f aca="false">ModeloDatosModificados!C324-ModeloDatosMinisterio!C324</f>
        <v>0</v>
      </c>
      <c r="D336" s="53" t="n">
        <f aca="false">ModeloDatosModificados!D324-ModeloDatosMinisterio!D324</f>
        <v>0</v>
      </c>
      <c r="E336" s="53" t="n">
        <f aca="false">ModeloDatosModificados!E324-ModeloDatosMinisterio!E324</f>
        <v>0</v>
      </c>
      <c r="F336" s="53" t="n">
        <f aca="false">ModeloDatosModificados!F324-ModeloDatosMinisterio!F324</f>
        <v>0</v>
      </c>
      <c r="G336" s="53" t="n">
        <f aca="false">ModeloDatosModificados!G324-ModeloDatosMinisterio!G324</f>
        <v>0</v>
      </c>
      <c r="H336" s="53" t="n">
        <f aca="false">ModeloDatosModificados!H324-ModeloDatosMinisterio!H324</f>
        <v>0</v>
      </c>
      <c r="I336" s="54" t="n">
        <f aca="false">ModeloDatosModificados!I324-ModeloDatosMinisterio!I324</f>
        <v>0</v>
      </c>
      <c r="J336" s="53" t="n">
        <f aca="false">ModeloDatosModificados!J324-ModeloDatosMinisterio!J324</f>
        <v>0</v>
      </c>
      <c r="K336" s="54" t="n">
        <f aca="false">ModeloDatosModificados!K324-ModeloDatosMinisterio!K324</f>
        <v>0</v>
      </c>
      <c r="L336" s="53" t="n">
        <f aca="false">ModeloDatosModificados!L324-ModeloDatosMinisterio!L324</f>
        <v>0</v>
      </c>
      <c r="M336" s="54" t="n">
        <f aca="false">ModeloDatosModificados!M324-ModeloDatosMinisterio!M324</f>
        <v>0</v>
      </c>
      <c r="N336" s="53" t="n">
        <f aca="false">ModeloDatosModificados!N324-ModeloDatosMinisterio!N324</f>
        <v>0</v>
      </c>
      <c r="O336" s="53" t="n">
        <f aca="false">ModeloDatosModificados!O324-ModeloDatosMinisterio!O324</f>
        <v>0</v>
      </c>
      <c r="P336" s="53" t="n">
        <f aca="false">ModeloDatosModificados!P324-ModeloDatosMinisterio!P324</f>
        <v>0</v>
      </c>
      <c r="Q336" s="53" t="n">
        <f aca="false">ModeloDatosModificados!Q324-ModeloDatosMinisterio!Q324</f>
        <v>0</v>
      </c>
      <c r="S336" s="53" t="n">
        <f aca="false">ModeloDatosModificados!S324-ModeloDatosMinisterio!S324</f>
        <v>0</v>
      </c>
      <c r="T336" s="53" t="n">
        <f aca="false">ModeloDatosModificados!T324-ModeloDatosMinisterio!T324</f>
        <v>0</v>
      </c>
      <c r="U336" s="53" t="n">
        <f aca="false">ModeloDatosModificados!U324-ModeloDatosMinisterio!U324</f>
        <v>0</v>
      </c>
      <c r="V336" s="53" t="n">
        <f aca="false">ModeloDatosModificados!V324-ModeloDatosMinisterio!V324</f>
        <v>0</v>
      </c>
      <c r="W336" s="53" t="n">
        <f aca="false">ModeloDatosModificados!W324-ModeloDatosMinisterio!W324</f>
        <v>0</v>
      </c>
      <c r="X336" s="53" t="n">
        <f aca="false">ModeloDatosModificados!X324-ModeloDatosMinisterio!X324</f>
        <v>0</v>
      </c>
      <c r="Y336" s="53" t="n">
        <f aca="false">ModeloDatosModificados!Y324-ModeloDatosMinisterio!Y324</f>
        <v>0</v>
      </c>
      <c r="Z336" s="53" t="n">
        <f aca="false">ModeloDatosModificados!Z324-ModeloDatosMinisterio!Z324</f>
        <v>0</v>
      </c>
      <c r="AC336" s="61" t="n">
        <f aca="false">ModeloDatosModificados!AC324-ModeloDatosMinisterio!AC324</f>
        <v>0</v>
      </c>
      <c r="AD336" s="62" t="n">
        <f aca="false">ModeloDatosModificados!AD324-ModeloDatosMinisterio!AD324</f>
        <v>0</v>
      </c>
      <c r="AE336" s="63" t="n">
        <f aca="false">ModeloDatosModificados!AE324-ModeloDatosMinisterio!AE324</f>
        <v>0</v>
      </c>
      <c r="AF336" s="62" t="n">
        <f aca="false">ModeloDatosModificados!AF324-ModeloDatosMinisterio!AF324</f>
        <v>0</v>
      </c>
      <c r="AG336" s="62" t="n">
        <f aca="false">ModeloDatosModificados!AG324-ModeloDatosMinisterio!AG324</f>
        <v>0</v>
      </c>
      <c r="AH336" s="62" t="n">
        <f aca="false">ModeloDatosModificados!AH324-ModeloDatosMinisterio!AH324</f>
        <v>0</v>
      </c>
      <c r="AI336" s="62" t="n">
        <f aca="false">ModeloDatosModificados!AI324-ModeloDatosMinisterio!AI324</f>
        <v>0</v>
      </c>
      <c r="AJ336" s="62" t="n">
        <f aca="false">ModeloDatosModificados!AJ324-ModeloDatosMinisterio!AJ324</f>
        <v>0</v>
      </c>
      <c r="AK336" s="62" t="n">
        <f aca="false">ModeloDatosModificados!AK324-ModeloDatosMinisterio!AK324</f>
        <v>0</v>
      </c>
      <c r="AL336" s="62" t="n">
        <f aca="false">ModeloDatosModificados!AL324-ModeloDatosMinisterio!AL324</f>
        <v>0</v>
      </c>
      <c r="AM336" s="62" t="n">
        <f aca="false">ModeloDatosModificados!AM324-ModeloDatosMinisterio!AM324</f>
        <v>0</v>
      </c>
      <c r="AO336" s="54" t="n">
        <f aca="false">ModeloDatosModificados!AO324-ModeloDatosMinisterio!AO324</f>
        <v>0</v>
      </c>
      <c r="AP336" s="53" t="n">
        <f aca="false">ModeloDatosModificados!AP324-ModeloDatosMinisterio!AP324</f>
        <v>0</v>
      </c>
      <c r="AQ336" s="54" t="n">
        <f aca="false">ModeloDatosModificados!AQ324-ModeloDatosMinisterio!AQ324</f>
        <v>0</v>
      </c>
      <c r="AR336" s="53" t="n">
        <f aca="false">ModeloDatosModificados!AR324-ModeloDatosMinisterio!AR324</f>
        <v>0</v>
      </c>
      <c r="AS336" s="54" t="n">
        <f aca="false">ModeloDatosModificados!AS324-ModeloDatosMinisterio!AS324</f>
        <v>0</v>
      </c>
      <c r="AT336" s="53" t="n">
        <f aca="false">ModeloDatosModificados!AT324-ModeloDatosMinisterio!AT324</f>
        <v>0</v>
      </c>
      <c r="AU336" s="54" t="n">
        <f aca="false">ModeloDatosModificados!AU324-ModeloDatosMinisterio!AU324</f>
        <v>0</v>
      </c>
      <c r="AV336" s="53" t="n">
        <f aca="false">ModeloDatosModificados!AV324-ModeloDatosMinisterio!AV324</f>
        <v>0</v>
      </c>
      <c r="AW336" s="54" t="n">
        <f aca="false">ModeloDatosModificados!AW324-ModeloDatosMinisterio!AW324</f>
        <v>0</v>
      </c>
      <c r="AX336" s="53" t="n">
        <f aca="false">ModeloDatosModificados!AX324-ModeloDatosMinisterio!AX324</f>
        <v>0</v>
      </c>
    </row>
    <row r="337" customFormat="false" ht="13.8" hidden="false" customHeight="false" outlineLevel="0" collapsed="false">
      <c r="A337" s="60" t="s">
        <v>29</v>
      </c>
      <c r="B337" s="53" t="n">
        <f aca="false">ModeloDatosModificados!B325-ModeloDatosMinisterio!B325</f>
        <v>0</v>
      </c>
      <c r="C337" s="53" t="n">
        <f aca="false">ModeloDatosModificados!C325-ModeloDatosMinisterio!C325</f>
        <v>0</v>
      </c>
      <c r="D337" s="53" t="n">
        <f aca="false">ModeloDatosModificados!D325-ModeloDatosMinisterio!D325</f>
        <v>0</v>
      </c>
      <c r="E337" s="53" t="n">
        <f aca="false">ModeloDatosModificados!E325-ModeloDatosMinisterio!E325</f>
        <v>0</v>
      </c>
      <c r="F337" s="53" t="n">
        <f aca="false">ModeloDatosModificados!F325-ModeloDatosMinisterio!F325</f>
        <v>0</v>
      </c>
      <c r="G337" s="53" t="n">
        <f aca="false">ModeloDatosModificados!G325-ModeloDatosMinisterio!G325</f>
        <v>0</v>
      </c>
      <c r="H337" s="53" t="n">
        <f aca="false">ModeloDatosModificados!H325-ModeloDatosMinisterio!H325</f>
        <v>0</v>
      </c>
      <c r="I337" s="54" t="n">
        <f aca="false">ModeloDatosModificados!I325-ModeloDatosMinisterio!I325</f>
        <v>0</v>
      </c>
      <c r="J337" s="53" t="n">
        <f aca="false">ModeloDatosModificados!J325-ModeloDatosMinisterio!J325</f>
        <v>0</v>
      </c>
      <c r="K337" s="54" t="n">
        <f aca="false">ModeloDatosModificados!K325-ModeloDatosMinisterio!K325</f>
        <v>0</v>
      </c>
      <c r="L337" s="53" t="n">
        <f aca="false">ModeloDatosModificados!L325-ModeloDatosMinisterio!L325</f>
        <v>0</v>
      </c>
      <c r="M337" s="54" t="n">
        <f aca="false">ModeloDatosModificados!M325-ModeloDatosMinisterio!M325</f>
        <v>0</v>
      </c>
      <c r="N337" s="53" t="n">
        <f aca="false">ModeloDatosModificados!N325-ModeloDatosMinisterio!N325</f>
        <v>0</v>
      </c>
      <c r="O337" s="53" t="n">
        <f aca="false">ModeloDatosModificados!O325-ModeloDatosMinisterio!O325</f>
        <v>0</v>
      </c>
      <c r="P337" s="53" t="n">
        <f aca="false">ModeloDatosModificados!P325-ModeloDatosMinisterio!P325</f>
        <v>0</v>
      </c>
      <c r="Q337" s="53" t="n">
        <f aca="false">ModeloDatosModificados!Q325-ModeloDatosMinisterio!Q325</f>
        <v>0</v>
      </c>
      <c r="S337" s="53" t="n">
        <f aca="false">ModeloDatosModificados!S325-ModeloDatosMinisterio!S325</f>
        <v>0</v>
      </c>
      <c r="T337" s="53" t="n">
        <f aca="false">ModeloDatosModificados!T325-ModeloDatosMinisterio!T325</f>
        <v>0</v>
      </c>
      <c r="U337" s="53" t="n">
        <f aca="false">ModeloDatosModificados!U325-ModeloDatosMinisterio!U325</f>
        <v>0</v>
      </c>
      <c r="V337" s="53" t="n">
        <f aca="false">ModeloDatosModificados!V325-ModeloDatosMinisterio!V325</f>
        <v>0</v>
      </c>
      <c r="W337" s="53" t="n">
        <f aca="false">ModeloDatosModificados!W325-ModeloDatosMinisterio!W325</f>
        <v>0</v>
      </c>
      <c r="X337" s="53" t="n">
        <f aca="false">ModeloDatosModificados!X325-ModeloDatosMinisterio!X325</f>
        <v>0</v>
      </c>
      <c r="Y337" s="53" t="n">
        <f aca="false">ModeloDatosModificados!Y325-ModeloDatosMinisterio!Y325</f>
        <v>0</v>
      </c>
      <c r="Z337" s="53" t="n">
        <f aca="false">ModeloDatosModificados!Z325-ModeloDatosMinisterio!Z325</f>
        <v>0</v>
      </c>
      <c r="AC337" s="61" t="n">
        <f aca="false">ModeloDatosModificados!AC325-ModeloDatosMinisterio!AC325</f>
        <v>0</v>
      </c>
      <c r="AD337" s="62" t="n">
        <f aca="false">ModeloDatosModificados!AD325-ModeloDatosMinisterio!AD325</f>
        <v>0</v>
      </c>
      <c r="AE337" s="63" t="n">
        <f aca="false">ModeloDatosModificados!AE325-ModeloDatosMinisterio!AE325</f>
        <v>0</v>
      </c>
      <c r="AF337" s="62" t="n">
        <f aca="false">ModeloDatosModificados!AF325-ModeloDatosMinisterio!AF325</f>
        <v>0</v>
      </c>
      <c r="AG337" s="62" t="n">
        <f aca="false">ModeloDatosModificados!AG325-ModeloDatosMinisterio!AG325</f>
        <v>0</v>
      </c>
      <c r="AH337" s="62" t="n">
        <f aca="false">ModeloDatosModificados!AH325-ModeloDatosMinisterio!AH325</f>
        <v>0</v>
      </c>
      <c r="AI337" s="62" t="n">
        <f aca="false">ModeloDatosModificados!AI325-ModeloDatosMinisterio!AI325</f>
        <v>0</v>
      </c>
      <c r="AJ337" s="62" t="n">
        <f aca="false">ModeloDatosModificados!AJ325-ModeloDatosMinisterio!AJ325</f>
        <v>0</v>
      </c>
      <c r="AK337" s="62" t="n">
        <f aca="false">ModeloDatosModificados!AK325-ModeloDatosMinisterio!AK325</f>
        <v>0</v>
      </c>
      <c r="AL337" s="62" t="n">
        <f aca="false">ModeloDatosModificados!AL325-ModeloDatosMinisterio!AL325</f>
        <v>0</v>
      </c>
      <c r="AM337" s="62" t="n">
        <f aca="false">ModeloDatosModificados!AM325-ModeloDatosMinisterio!AM325</f>
        <v>0</v>
      </c>
      <c r="AO337" s="54" t="n">
        <f aca="false">ModeloDatosModificados!AO325-ModeloDatosMinisterio!AO325</f>
        <v>0</v>
      </c>
      <c r="AP337" s="53" t="n">
        <f aca="false">ModeloDatosModificados!AP325-ModeloDatosMinisterio!AP325</f>
        <v>0</v>
      </c>
      <c r="AQ337" s="54" t="n">
        <f aca="false">ModeloDatosModificados!AQ325-ModeloDatosMinisterio!AQ325</f>
        <v>0</v>
      </c>
      <c r="AR337" s="53" t="n">
        <f aca="false">ModeloDatosModificados!AR325-ModeloDatosMinisterio!AR325</f>
        <v>0</v>
      </c>
      <c r="AS337" s="54" t="n">
        <f aca="false">ModeloDatosModificados!AS325-ModeloDatosMinisterio!AS325</f>
        <v>0</v>
      </c>
      <c r="AT337" s="53" t="n">
        <f aca="false">ModeloDatosModificados!AT325-ModeloDatosMinisterio!AT325</f>
        <v>0</v>
      </c>
      <c r="AU337" s="54" t="n">
        <f aca="false">ModeloDatosModificados!AU325-ModeloDatosMinisterio!AU325</f>
        <v>0</v>
      </c>
      <c r="AV337" s="53" t="n">
        <f aca="false">ModeloDatosModificados!AV325-ModeloDatosMinisterio!AV325</f>
        <v>0</v>
      </c>
      <c r="AW337" s="54" t="n">
        <f aca="false">ModeloDatosModificados!AW325-ModeloDatosMinisterio!AW325</f>
        <v>0</v>
      </c>
      <c r="AX337" s="53" t="n">
        <f aca="false">ModeloDatosModificados!AX325-ModeloDatosMinisterio!AX325</f>
        <v>0</v>
      </c>
    </row>
    <row r="338" customFormat="false" ht="13.8" hidden="false" customHeight="false" outlineLevel="0" collapsed="false">
      <c r="A338" s="60" t="s">
        <v>30</v>
      </c>
      <c r="B338" s="53" t="n">
        <f aca="false">ModeloDatosModificados!B326-ModeloDatosMinisterio!B326</f>
        <v>0</v>
      </c>
      <c r="C338" s="53" t="n">
        <f aca="false">ModeloDatosModificados!C326-ModeloDatosMinisterio!C326</f>
        <v>0</v>
      </c>
      <c r="D338" s="53" t="n">
        <f aca="false">ModeloDatosModificados!D326-ModeloDatosMinisterio!D326</f>
        <v>0</v>
      </c>
      <c r="E338" s="53" t="n">
        <f aca="false">ModeloDatosModificados!E326-ModeloDatosMinisterio!E326</f>
        <v>0</v>
      </c>
      <c r="F338" s="53" t="n">
        <f aca="false">ModeloDatosModificados!F326-ModeloDatosMinisterio!F326</f>
        <v>0</v>
      </c>
      <c r="G338" s="53" t="n">
        <f aca="false">ModeloDatosModificados!G326-ModeloDatosMinisterio!G326</f>
        <v>0</v>
      </c>
      <c r="H338" s="53" t="n">
        <f aca="false">ModeloDatosModificados!H326-ModeloDatosMinisterio!H326</f>
        <v>0</v>
      </c>
      <c r="I338" s="54" t="n">
        <f aca="false">ModeloDatosModificados!I326-ModeloDatosMinisterio!I326</f>
        <v>0</v>
      </c>
      <c r="J338" s="53" t="n">
        <f aca="false">ModeloDatosModificados!J326-ModeloDatosMinisterio!J326</f>
        <v>0</v>
      </c>
      <c r="K338" s="54" t="n">
        <f aca="false">ModeloDatosModificados!K326-ModeloDatosMinisterio!K326</f>
        <v>0</v>
      </c>
      <c r="L338" s="53" t="n">
        <f aca="false">ModeloDatosModificados!L326-ModeloDatosMinisterio!L326</f>
        <v>0</v>
      </c>
      <c r="M338" s="54" t="n">
        <f aca="false">ModeloDatosModificados!M326-ModeloDatosMinisterio!M326</f>
        <v>0</v>
      </c>
      <c r="N338" s="53" t="n">
        <f aca="false">ModeloDatosModificados!N326-ModeloDatosMinisterio!N326</f>
        <v>0</v>
      </c>
      <c r="O338" s="53" t="n">
        <f aca="false">ModeloDatosModificados!O326-ModeloDatosMinisterio!O326</f>
        <v>0</v>
      </c>
      <c r="P338" s="53" t="n">
        <f aca="false">ModeloDatosModificados!P326-ModeloDatosMinisterio!P326</f>
        <v>0</v>
      </c>
      <c r="Q338" s="53" t="n">
        <f aca="false">ModeloDatosModificados!Q326-ModeloDatosMinisterio!Q326</f>
        <v>0</v>
      </c>
      <c r="S338" s="53" t="n">
        <f aca="false">ModeloDatosModificados!S326-ModeloDatosMinisterio!S326</f>
        <v>0</v>
      </c>
      <c r="T338" s="53" t="n">
        <f aca="false">ModeloDatosModificados!T326-ModeloDatosMinisterio!T326</f>
        <v>0</v>
      </c>
      <c r="U338" s="53" t="n">
        <f aca="false">ModeloDatosModificados!U326-ModeloDatosMinisterio!U326</f>
        <v>0</v>
      </c>
      <c r="V338" s="53" t="n">
        <f aca="false">ModeloDatosModificados!V326-ModeloDatosMinisterio!V326</f>
        <v>0</v>
      </c>
      <c r="W338" s="53" t="n">
        <f aca="false">ModeloDatosModificados!W326-ModeloDatosMinisterio!W326</f>
        <v>0</v>
      </c>
      <c r="X338" s="53" t="n">
        <f aca="false">ModeloDatosModificados!X326-ModeloDatosMinisterio!X326</f>
        <v>0</v>
      </c>
      <c r="Y338" s="53" t="n">
        <f aca="false">ModeloDatosModificados!Y326-ModeloDatosMinisterio!Y326</f>
        <v>0</v>
      </c>
      <c r="Z338" s="53" t="n">
        <f aca="false">ModeloDatosModificados!Z326-ModeloDatosMinisterio!Z326</f>
        <v>0</v>
      </c>
      <c r="AC338" s="61" t="n">
        <f aca="false">ModeloDatosModificados!AC326-ModeloDatosMinisterio!AC326</f>
        <v>0</v>
      </c>
      <c r="AD338" s="62" t="n">
        <f aca="false">ModeloDatosModificados!AD326-ModeloDatosMinisterio!AD326</f>
        <v>0</v>
      </c>
      <c r="AE338" s="63" t="n">
        <f aca="false">ModeloDatosModificados!AE326-ModeloDatosMinisterio!AE326</f>
        <v>0</v>
      </c>
      <c r="AF338" s="62" t="n">
        <f aca="false">ModeloDatosModificados!AF326-ModeloDatosMinisterio!AF326</f>
        <v>0</v>
      </c>
      <c r="AG338" s="62" t="n">
        <f aca="false">ModeloDatosModificados!AG326-ModeloDatosMinisterio!AG326</f>
        <v>0</v>
      </c>
      <c r="AH338" s="62" t="n">
        <f aca="false">ModeloDatosModificados!AH326-ModeloDatosMinisterio!AH326</f>
        <v>0</v>
      </c>
      <c r="AI338" s="62" t="n">
        <f aca="false">ModeloDatosModificados!AI326-ModeloDatosMinisterio!AI326</f>
        <v>0</v>
      </c>
      <c r="AJ338" s="62" t="n">
        <f aca="false">ModeloDatosModificados!AJ326-ModeloDatosMinisterio!AJ326</f>
        <v>0</v>
      </c>
      <c r="AK338" s="62" t="n">
        <f aca="false">ModeloDatosModificados!AK326-ModeloDatosMinisterio!AK326</f>
        <v>0</v>
      </c>
      <c r="AL338" s="62" t="n">
        <f aca="false">ModeloDatosModificados!AL326-ModeloDatosMinisterio!AL326</f>
        <v>0</v>
      </c>
      <c r="AM338" s="62" t="n">
        <f aca="false">ModeloDatosModificados!AM326-ModeloDatosMinisterio!AM326</f>
        <v>0</v>
      </c>
      <c r="AO338" s="54" t="n">
        <f aca="false">ModeloDatosModificados!AO326-ModeloDatosMinisterio!AO326</f>
        <v>0</v>
      </c>
      <c r="AP338" s="53" t="n">
        <f aca="false">ModeloDatosModificados!AP326-ModeloDatosMinisterio!AP326</f>
        <v>0</v>
      </c>
      <c r="AQ338" s="54" t="n">
        <f aca="false">ModeloDatosModificados!AQ326-ModeloDatosMinisterio!AQ326</f>
        <v>0</v>
      </c>
      <c r="AR338" s="53" t="n">
        <f aca="false">ModeloDatosModificados!AR326-ModeloDatosMinisterio!AR326</f>
        <v>0</v>
      </c>
      <c r="AS338" s="54" t="n">
        <f aca="false">ModeloDatosModificados!AS326-ModeloDatosMinisterio!AS326</f>
        <v>0</v>
      </c>
      <c r="AT338" s="53" t="n">
        <f aca="false">ModeloDatosModificados!AT326-ModeloDatosMinisterio!AT326</f>
        <v>0</v>
      </c>
      <c r="AU338" s="54" t="n">
        <f aca="false">ModeloDatosModificados!AU326-ModeloDatosMinisterio!AU326</f>
        <v>0</v>
      </c>
      <c r="AV338" s="53" t="n">
        <f aca="false">ModeloDatosModificados!AV326-ModeloDatosMinisterio!AV326</f>
        <v>0</v>
      </c>
      <c r="AW338" s="54" t="n">
        <f aca="false">ModeloDatosModificados!AW326-ModeloDatosMinisterio!AW326</f>
        <v>0</v>
      </c>
      <c r="AX338" s="53" t="n">
        <f aca="false">ModeloDatosModificados!AX326-ModeloDatosMinisterio!AX326</f>
        <v>0</v>
      </c>
    </row>
    <row r="339" customFormat="false" ht="13.8" hidden="false" customHeight="false" outlineLevel="0" collapsed="false">
      <c r="A339" s="60" t="s">
        <v>31</v>
      </c>
      <c r="B339" s="53" t="n">
        <f aca="false">ModeloDatosModificados!B327-ModeloDatosMinisterio!B327</f>
        <v>0</v>
      </c>
      <c r="C339" s="53" t="n">
        <f aca="false">ModeloDatosModificados!C327-ModeloDatosMinisterio!C327</f>
        <v>0</v>
      </c>
      <c r="D339" s="53" t="n">
        <f aca="false">ModeloDatosModificados!D327-ModeloDatosMinisterio!D327</f>
        <v>0</v>
      </c>
      <c r="E339" s="53" t="n">
        <f aca="false">ModeloDatosModificados!E327-ModeloDatosMinisterio!E327</f>
        <v>0</v>
      </c>
      <c r="F339" s="53" t="n">
        <f aca="false">ModeloDatosModificados!F327-ModeloDatosMinisterio!F327</f>
        <v>0</v>
      </c>
      <c r="G339" s="53" t="n">
        <f aca="false">ModeloDatosModificados!G327-ModeloDatosMinisterio!G327</f>
        <v>0</v>
      </c>
      <c r="H339" s="53" t="n">
        <f aca="false">ModeloDatosModificados!H327-ModeloDatosMinisterio!H327</f>
        <v>0</v>
      </c>
      <c r="I339" s="54" t="n">
        <f aca="false">ModeloDatosModificados!I327-ModeloDatosMinisterio!I327</f>
        <v>0</v>
      </c>
      <c r="J339" s="53" t="n">
        <f aca="false">ModeloDatosModificados!J327-ModeloDatosMinisterio!J327</f>
        <v>0</v>
      </c>
      <c r="K339" s="54" t="n">
        <f aca="false">ModeloDatosModificados!K327-ModeloDatosMinisterio!K327</f>
        <v>0</v>
      </c>
      <c r="L339" s="53" t="n">
        <f aca="false">ModeloDatosModificados!L327-ModeloDatosMinisterio!L327</f>
        <v>0</v>
      </c>
      <c r="M339" s="54" t="n">
        <f aca="false">ModeloDatosModificados!M327-ModeloDatosMinisterio!M327</f>
        <v>0</v>
      </c>
      <c r="N339" s="53" t="n">
        <f aca="false">ModeloDatosModificados!N327-ModeloDatosMinisterio!N327</f>
        <v>0</v>
      </c>
      <c r="O339" s="53" t="n">
        <f aca="false">ModeloDatosModificados!O327-ModeloDatosMinisterio!O327</f>
        <v>0</v>
      </c>
      <c r="P339" s="53" t="n">
        <f aca="false">ModeloDatosModificados!P327-ModeloDatosMinisterio!P327</f>
        <v>0</v>
      </c>
      <c r="Q339" s="53" t="n">
        <f aca="false">ModeloDatosModificados!Q327-ModeloDatosMinisterio!Q327</f>
        <v>0</v>
      </c>
      <c r="S339" s="53" t="n">
        <f aca="false">ModeloDatosModificados!S327-ModeloDatosMinisterio!S327</f>
        <v>0</v>
      </c>
      <c r="T339" s="53" t="n">
        <f aca="false">ModeloDatosModificados!T327-ModeloDatosMinisterio!T327</f>
        <v>0</v>
      </c>
      <c r="U339" s="53" t="n">
        <f aca="false">ModeloDatosModificados!U327-ModeloDatosMinisterio!U327</f>
        <v>0</v>
      </c>
      <c r="V339" s="53" t="n">
        <f aca="false">ModeloDatosModificados!V327-ModeloDatosMinisterio!V327</f>
        <v>0</v>
      </c>
      <c r="W339" s="53" t="n">
        <f aca="false">ModeloDatosModificados!W327-ModeloDatosMinisterio!W327</f>
        <v>0</v>
      </c>
      <c r="X339" s="53" t="n">
        <f aca="false">ModeloDatosModificados!X327-ModeloDatosMinisterio!X327</f>
        <v>0</v>
      </c>
      <c r="Y339" s="53" t="n">
        <f aca="false">ModeloDatosModificados!Y327-ModeloDatosMinisterio!Y327</f>
        <v>0</v>
      </c>
      <c r="Z339" s="53" t="n">
        <f aca="false">ModeloDatosModificados!Z327-ModeloDatosMinisterio!Z327</f>
        <v>0</v>
      </c>
      <c r="AC339" s="61" t="n">
        <f aca="false">ModeloDatosModificados!AC327-ModeloDatosMinisterio!AC327</f>
        <v>0</v>
      </c>
      <c r="AD339" s="62" t="n">
        <f aca="false">ModeloDatosModificados!AD327-ModeloDatosMinisterio!AD327</f>
        <v>0</v>
      </c>
      <c r="AE339" s="63" t="n">
        <f aca="false">ModeloDatosModificados!AE327-ModeloDatosMinisterio!AE327</f>
        <v>0</v>
      </c>
      <c r="AF339" s="62" t="n">
        <f aca="false">ModeloDatosModificados!AF327-ModeloDatosMinisterio!AF327</f>
        <v>0</v>
      </c>
      <c r="AG339" s="62" t="n">
        <f aca="false">ModeloDatosModificados!AG327-ModeloDatosMinisterio!AG327</f>
        <v>0</v>
      </c>
      <c r="AH339" s="62" t="n">
        <f aca="false">ModeloDatosModificados!AH327-ModeloDatosMinisterio!AH327</f>
        <v>0</v>
      </c>
      <c r="AI339" s="62" t="n">
        <f aca="false">ModeloDatosModificados!AI327-ModeloDatosMinisterio!AI327</f>
        <v>0</v>
      </c>
      <c r="AJ339" s="62" t="n">
        <f aca="false">ModeloDatosModificados!AJ327-ModeloDatosMinisterio!AJ327</f>
        <v>0</v>
      </c>
      <c r="AK339" s="62" t="n">
        <f aca="false">ModeloDatosModificados!AK327-ModeloDatosMinisterio!AK327</f>
        <v>0</v>
      </c>
      <c r="AL339" s="62" t="n">
        <f aca="false">ModeloDatosModificados!AL327-ModeloDatosMinisterio!AL327</f>
        <v>0</v>
      </c>
      <c r="AM339" s="62" t="n">
        <f aca="false">ModeloDatosModificados!AM327-ModeloDatosMinisterio!AM327</f>
        <v>0</v>
      </c>
      <c r="AO339" s="54" t="n">
        <f aca="false">ModeloDatosModificados!AO327-ModeloDatosMinisterio!AO327</f>
        <v>0</v>
      </c>
      <c r="AP339" s="53" t="n">
        <f aca="false">ModeloDatosModificados!AP327-ModeloDatosMinisterio!AP327</f>
        <v>0</v>
      </c>
      <c r="AQ339" s="54" t="n">
        <f aca="false">ModeloDatosModificados!AQ327-ModeloDatosMinisterio!AQ327</f>
        <v>0</v>
      </c>
      <c r="AR339" s="53" t="n">
        <f aca="false">ModeloDatosModificados!AR327-ModeloDatosMinisterio!AR327</f>
        <v>0</v>
      </c>
      <c r="AS339" s="54" t="n">
        <f aca="false">ModeloDatosModificados!AS327-ModeloDatosMinisterio!AS327</f>
        <v>0</v>
      </c>
      <c r="AT339" s="53" t="n">
        <f aca="false">ModeloDatosModificados!AT327-ModeloDatosMinisterio!AT327</f>
        <v>0</v>
      </c>
      <c r="AU339" s="54" t="n">
        <f aca="false">ModeloDatosModificados!AU327-ModeloDatosMinisterio!AU327</f>
        <v>0</v>
      </c>
      <c r="AV339" s="53" t="n">
        <f aca="false">ModeloDatosModificados!AV327-ModeloDatosMinisterio!AV327</f>
        <v>0</v>
      </c>
      <c r="AW339" s="54" t="n">
        <f aca="false">ModeloDatosModificados!AW327-ModeloDatosMinisterio!AW327</f>
        <v>0</v>
      </c>
      <c r="AX339" s="53" t="n">
        <f aca="false">ModeloDatosModificados!AX327-ModeloDatosMinisterio!AX327</f>
        <v>0</v>
      </c>
    </row>
    <row r="340" customFormat="false" ht="13.8" hidden="false" customHeight="false" outlineLevel="0" collapsed="false">
      <c r="A340" s="60" t="s">
        <v>32</v>
      </c>
      <c r="B340" s="53" t="n">
        <f aca="false">ModeloDatosModificados!B328-ModeloDatosMinisterio!B328</f>
        <v>0</v>
      </c>
      <c r="C340" s="53" t="n">
        <f aca="false">ModeloDatosModificados!C328-ModeloDatosMinisterio!C328</f>
        <v>0</v>
      </c>
      <c r="D340" s="53" t="n">
        <f aca="false">ModeloDatosModificados!D328-ModeloDatosMinisterio!D328</f>
        <v>0</v>
      </c>
      <c r="E340" s="53" t="n">
        <f aca="false">ModeloDatosModificados!E328-ModeloDatosMinisterio!E328</f>
        <v>0</v>
      </c>
      <c r="F340" s="53" t="n">
        <f aca="false">ModeloDatosModificados!F328-ModeloDatosMinisterio!F328</f>
        <v>0</v>
      </c>
      <c r="G340" s="53" t="n">
        <f aca="false">ModeloDatosModificados!G328-ModeloDatosMinisterio!G328</f>
        <v>0</v>
      </c>
      <c r="H340" s="53" t="n">
        <f aca="false">ModeloDatosModificados!H328-ModeloDatosMinisterio!H328</f>
        <v>0</v>
      </c>
      <c r="I340" s="54" t="n">
        <f aca="false">ModeloDatosModificados!I328-ModeloDatosMinisterio!I328</f>
        <v>0</v>
      </c>
      <c r="J340" s="53" t="n">
        <f aca="false">ModeloDatosModificados!J328-ModeloDatosMinisterio!J328</f>
        <v>0</v>
      </c>
      <c r="K340" s="54" t="n">
        <f aca="false">ModeloDatosModificados!K328-ModeloDatosMinisterio!K328</f>
        <v>0</v>
      </c>
      <c r="L340" s="53" t="n">
        <f aca="false">ModeloDatosModificados!L328-ModeloDatosMinisterio!L328</f>
        <v>0</v>
      </c>
      <c r="M340" s="54" t="n">
        <f aca="false">ModeloDatosModificados!M328-ModeloDatosMinisterio!M328</f>
        <v>0</v>
      </c>
      <c r="N340" s="53" t="n">
        <f aca="false">ModeloDatosModificados!N328-ModeloDatosMinisterio!N328</f>
        <v>0</v>
      </c>
      <c r="O340" s="53" t="n">
        <f aca="false">ModeloDatosModificados!O328-ModeloDatosMinisterio!O328</f>
        <v>0</v>
      </c>
      <c r="P340" s="53" t="n">
        <f aca="false">ModeloDatosModificados!P328-ModeloDatosMinisterio!P328</f>
        <v>0</v>
      </c>
      <c r="Q340" s="53" t="n">
        <f aca="false">ModeloDatosModificados!Q328-ModeloDatosMinisterio!Q328</f>
        <v>0</v>
      </c>
      <c r="S340" s="53" t="n">
        <f aca="false">ModeloDatosModificados!S328-ModeloDatosMinisterio!S328</f>
        <v>0</v>
      </c>
      <c r="T340" s="53" t="n">
        <f aca="false">ModeloDatosModificados!T328-ModeloDatosMinisterio!T328</f>
        <v>0</v>
      </c>
      <c r="U340" s="53" t="n">
        <f aca="false">ModeloDatosModificados!U328-ModeloDatosMinisterio!U328</f>
        <v>0</v>
      </c>
      <c r="V340" s="53" t="n">
        <f aca="false">ModeloDatosModificados!V328-ModeloDatosMinisterio!V328</f>
        <v>0</v>
      </c>
      <c r="W340" s="53" t="n">
        <f aca="false">ModeloDatosModificados!W328-ModeloDatosMinisterio!W328</f>
        <v>0</v>
      </c>
      <c r="X340" s="53" t="n">
        <f aca="false">ModeloDatosModificados!X328-ModeloDatosMinisterio!X328</f>
        <v>0</v>
      </c>
      <c r="Y340" s="53" t="n">
        <f aca="false">ModeloDatosModificados!Y328-ModeloDatosMinisterio!Y328</f>
        <v>0</v>
      </c>
      <c r="Z340" s="53" t="n">
        <f aca="false">ModeloDatosModificados!Z328-ModeloDatosMinisterio!Z328</f>
        <v>0</v>
      </c>
      <c r="AC340" s="61" t="n">
        <f aca="false">ModeloDatosModificados!AC328-ModeloDatosMinisterio!AC328</f>
        <v>0</v>
      </c>
      <c r="AD340" s="62" t="n">
        <f aca="false">ModeloDatosModificados!AD328-ModeloDatosMinisterio!AD328</f>
        <v>0</v>
      </c>
      <c r="AE340" s="63" t="n">
        <f aca="false">ModeloDatosModificados!AE328-ModeloDatosMinisterio!AE328</f>
        <v>0</v>
      </c>
      <c r="AF340" s="62" t="n">
        <f aca="false">ModeloDatosModificados!AF328-ModeloDatosMinisterio!AF328</f>
        <v>0</v>
      </c>
      <c r="AG340" s="62" t="n">
        <f aca="false">ModeloDatosModificados!AG328-ModeloDatosMinisterio!AG328</f>
        <v>0</v>
      </c>
      <c r="AH340" s="62" t="n">
        <f aca="false">ModeloDatosModificados!AH328-ModeloDatosMinisterio!AH328</f>
        <v>0</v>
      </c>
      <c r="AI340" s="62" t="n">
        <f aca="false">ModeloDatosModificados!AI328-ModeloDatosMinisterio!AI328</f>
        <v>0</v>
      </c>
      <c r="AJ340" s="62" t="n">
        <f aca="false">ModeloDatosModificados!AJ328-ModeloDatosMinisterio!AJ328</f>
        <v>0</v>
      </c>
      <c r="AK340" s="62" t="n">
        <f aca="false">ModeloDatosModificados!AK328-ModeloDatosMinisterio!AK328</f>
        <v>0</v>
      </c>
      <c r="AL340" s="62" t="n">
        <f aca="false">ModeloDatosModificados!AL328-ModeloDatosMinisterio!AL328</f>
        <v>0</v>
      </c>
      <c r="AM340" s="62" t="n">
        <f aca="false">ModeloDatosModificados!AM328-ModeloDatosMinisterio!AM328</f>
        <v>0</v>
      </c>
      <c r="AO340" s="54" t="n">
        <f aca="false">ModeloDatosModificados!AO328-ModeloDatosMinisterio!AO328</f>
        <v>0</v>
      </c>
      <c r="AP340" s="53" t="n">
        <f aca="false">ModeloDatosModificados!AP328-ModeloDatosMinisterio!AP328</f>
        <v>0</v>
      </c>
      <c r="AQ340" s="54" t="n">
        <f aca="false">ModeloDatosModificados!AQ328-ModeloDatosMinisterio!AQ328</f>
        <v>0</v>
      </c>
      <c r="AR340" s="53" t="n">
        <f aca="false">ModeloDatosModificados!AR328-ModeloDatosMinisterio!AR328</f>
        <v>0</v>
      </c>
      <c r="AS340" s="54" t="n">
        <f aca="false">ModeloDatosModificados!AS328-ModeloDatosMinisterio!AS328</f>
        <v>0</v>
      </c>
      <c r="AT340" s="53" t="n">
        <f aca="false">ModeloDatosModificados!AT328-ModeloDatosMinisterio!AT328</f>
        <v>0</v>
      </c>
      <c r="AU340" s="54" t="n">
        <f aca="false">ModeloDatosModificados!AU328-ModeloDatosMinisterio!AU328</f>
        <v>0</v>
      </c>
      <c r="AV340" s="53" t="n">
        <f aca="false">ModeloDatosModificados!AV328-ModeloDatosMinisterio!AV328</f>
        <v>0</v>
      </c>
      <c r="AW340" s="54" t="n">
        <f aca="false">ModeloDatosModificados!AW328-ModeloDatosMinisterio!AW328</f>
        <v>0</v>
      </c>
      <c r="AX340" s="53" t="n">
        <f aca="false">ModeloDatosModificados!AX328-ModeloDatosMinisterio!AX328</f>
        <v>0</v>
      </c>
    </row>
    <row r="341" customFormat="false" ht="13.8" hidden="false" customHeight="false" outlineLevel="0" collapsed="false">
      <c r="A341" s="60" t="s">
        <v>33</v>
      </c>
      <c r="B341" s="53" t="n">
        <f aca="false">ModeloDatosModificados!B329-ModeloDatosMinisterio!B329</f>
        <v>0</v>
      </c>
      <c r="C341" s="53" t="n">
        <f aca="false">ModeloDatosModificados!C329-ModeloDatosMinisterio!C329</f>
        <v>0</v>
      </c>
      <c r="D341" s="53" t="n">
        <f aca="false">ModeloDatosModificados!D329-ModeloDatosMinisterio!D329</f>
        <v>0</v>
      </c>
      <c r="E341" s="53" t="n">
        <f aca="false">ModeloDatosModificados!E329-ModeloDatosMinisterio!E329</f>
        <v>0</v>
      </c>
      <c r="F341" s="53" t="n">
        <f aca="false">ModeloDatosModificados!F329-ModeloDatosMinisterio!F329</f>
        <v>0</v>
      </c>
      <c r="G341" s="53" t="n">
        <f aca="false">ModeloDatosModificados!G329-ModeloDatosMinisterio!G329</f>
        <v>0</v>
      </c>
      <c r="H341" s="53" t="n">
        <f aca="false">ModeloDatosModificados!H329-ModeloDatosMinisterio!H329</f>
        <v>0</v>
      </c>
      <c r="I341" s="54" t="n">
        <f aca="false">ModeloDatosModificados!I329-ModeloDatosMinisterio!I329</f>
        <v>0</v>
      </c>
      <c r="J341" s="53" t="n">
        <f aca="false">ModeloDatosModificados!J329-ModeloDatosMinisterio!J329</f>
        <v>0</v>
      </c>
      <c r="K341" s="54" t="n">
        <f aca="false">ModeloDatosModificados!K329-ModeloDatosMinisterio!K329</f>
        <v>0</v>
      </c>
      <c r="L341" s="53" t="n">
        <f aca="false">ModeloDatosModificados!L329-ModeloDatosMinisterio!L329</f>
        <v>0</v>
      </c>
      <c r="M341" s="54" t="n">
        <f aca="false">ModeloDatosModificados!M329-ModeloDatosMinisterio!M329</f>
        <v>0</v>
      </c>
      <c r="N341" s="53" t="n">
        <f aca="false">ModeloDatosModificados!N329-ModeloDatosMinisterio!N329</f>
        <v>0</v>
      </c>
      <c r="O341" s="53" t="n">
        <f aca="false">ModeloDatosModificados!O329-ModeloDatosMinisterio!O329</f>
        <v>0</v>
      </c>
      <c r="P341" s="53" t="n">
        <f aca="false">ModeloDatosModificados!P329-ModeloDatosMinisterio!P329</f>
        <v>0</v>
      </c>
      <c r="Q341" s="53" t="n">
        <f aca="false">ModeloDatosModificados!Q329-ModeloDatosMinisterio!Q329</f>
        <v>0</v>
      </c>
      <c r="S341" s="53" t="n">
        <f aca="false">ModeloDatosModificados!S329-ModeloDatosMinisterio!S329</f>
        <v>0</v>
      </c>
      <c r="T341" s="53" t="n">
        <f aca="false">ModeloDatosModificados!T329-ModeloDatosMinisterio!T329</f>
        <v>0</v>
      </c>
      <c r="U341" s="53" t="n">
        <f aca="false">ModeloDatosModificados!U329-ModeloDatosMinisterio!U329</f>
        <v>0</v>
      </c>
      <c r="V341" s="53" t="n">
        <f aca="false">ModeloDatosModificados!V329-ModeloDatosMinisterio!V329</f>
        <v>0</v>
      </c>
      <c r="W341" s="53" t="n">
        <f aca="false">ModeloDatosModificados!W329-ModeloDatosMinisterio!W329</f>
        <v>0</v>
      </c>
      <c r="X341" s="53" t="n">
        <f aca="false">ModeloDatosModificados!X329-ModeloDatosMinisterio!X329</f>
        <v>0</v>
      </c>
      <c r="Y341" s="53" t="n">
        <f aca="false">ModeloDatosModificados!Y329-ModeloDatosMinisterio!Y329</f>
        <v>0</v>
      </c>
      <c r="Z341" s="53" t="n">
        <f aca="false">ModeloDatosModificados!Z329-ModeloDatosMinisterio!Z329</f>
        <v>0</v>
      </c>
      <c r="AC341" s="61" t="n">
        <f aca="false">ModeloDatosModificados!AC329-ModeloDatosMinisterio!AC329</f>
        <v>0</v>
      </c>
      <c r="AD341" s="62" t="n">
        <f aca="false">ModeloDatosModificados!AD329-ModeloDatosMinisterio!AD329</f>
        <v>0</v>
      </c>
      <c r="AE341" s="63" t="n">
        <f aca="false">ModeloDatosModificados!AE329-ModeloDatosMinisterio!AE329</f>
        <v>0</v>
      </c>
      <c r="AF341" s="62" t="n">
        <f aca="false">ModeloDatosModificados!AF329-ModeloDatosMinisterio!AF329</f>
        <v>0</v>
      </c>
      <c r="AG341" s="62" t="n">
        <f aca="false">ModeloDatosModificados!AG329-ModeloDatosMinisterio!AG329</f>
        <v>0</v>
      </c>
      <c r="AH341" s="62" t="n">
        <f aca="false">ModeloDatosModificados!AH329-ModeloDatosMinisterio!AH329</f>
        <v>0</v>
      </c>
      <c r="AI341" s="62" t="n">
        <f aca="false">ModeloDatosModificados!AI329-ModeloDatosMinisterio!AI329</f>
        <v>0</v>
      </c>
      <c r="AJ341" s="62" t="n">
        <f aca="false">ModeloDatosModificados!AJ329-ModeloDatosMinisterio!AJ329</f>
        <v>0</v>
      </c>
      <c r="AK341" s="62" t="n">
        <f aca="false">ModeloDatosModificados!AK329-ModeloDatosMinisterio!AK329</f>
        <v>0</v>
      </c>
      <c r="AL341" s="62" t="n">
        <f aca="false">ModeloDatosModificados!AL329-ModeloDatosMinisterio!AL329</f>
        <v>0</v>
      </c>
      <c r="AM341" s="62" t="n">
        <f aca="false">ModeloDatosModificados!AM329-ModeloDatosMinisterio!AM329</f>
        <v>0</v>
      </c>
      <c r="AO341" s="54" t="n">
        <f aca="false">ModeloDatosModificados!AO329-ModeloDatosMinisterio!AO329</f>
        <v>0</v>
      </c>
      <c r="AP341" s="53" t="n">
        <f aca="false">ModeloDatosModificados!AP329-ModeloDatosMinisterio!AP329</f>
        <v>0</v>
      </c>
      <c r="AQ341" s="54" t="n">
        <f aca="false">ModeloDatosModificados!AQ329-ModeloDatosMinisterio!AQ329</f>
        <v>0</v>
      </c>
      <c r="AR341" s="53" t="n">
        <f aca="false">ModeloDatosModificados!AR329-ModeloDatosMinisterio!AR329</f>
        <v>0</v>
      </c>
      <c r="AS341" s="54" t="n">
        <f aca="false">ModeloDatosModificados!AS329-ModeloDatosMinisterio!AS329</f>
        <v>0</v>
      </c>
      <c r="AT341" s="53" t="n">
        <f aca="false">ModeloDatosModificados!AT329-ModeloDatosMinisterio!AT329</f>
        <v>0</v>
      </c>
      <c r="AU341" s="54" t="n">
        <f aca="false">ModeloDatosModificados!AU329-ModeloDatosMinisterio!AU329</f>
        <v>0</v>
      </c>
      <c r="AV341" s="53" t="n">
        <f aca="false">ModeloDatosModificados!AV329-ModeloDatosMinisterio!AV329</f>
        <v>0</v>
      </c>
      <c r="AW341" s="54" t="n">
        <f aca="false">ModeloDatosModificados!AW329-ModeloDatosMinisterio!AW329</f>
        <v>0</v>
      </c>
      <c r="AX341" s="53" t="n">
        <f aca="false">ModeloDatosModificados!AX329-ModeloDatosMinisterio!AX329</f>
        <v>0</v>
      </c>
    </row>
    <row r="342" customFormat="false" ht="13.8" hidden="false" customHeight="false" outlineLevel="0" collapsed="false">
      <c r="A342" s="60" t="s">
        <v>34</v>
      </c>
      <c r="B342" s="53" t="n">
        <f aca="false">ModeloDatosModificados!B330-ModeloDatosMinisterio!B330</f>
        <v>0</v>
      </c>
      <c r="C342" s="53" t="n">
        <f aca="false">ModeloDatosModificados!C330-ModeloDatosMinisterio!C330</f>
        <v>0</v>
      </c>
      <c r="D342" s="53" t="n">
        <f aca="false">ModeloDatosModificados!D330-ModeloDatosMinisterio!D330</f>
        <v>0</v>
      </c>
      <c r="E342" s="53" t="n">
        <f aca="false">ModeloDatosModificados!E330-ModeloDatosMinisterio!E330</f>
        <v>0</v>
      </c>
      <c r="F342" s="53" t="n">
        <f aca="false">ModeloDatosModificados!F330-ModeloDatosMinisterio!F330</f>
        <v>0</v>
      </c>
      <c r="G342" s="53" t="n">
        <f aca="false">ModeloDatosModificados!G330-ModeloDatosMinisterio!G330</f>
        <v>0</v>
      </c>
      <c r="H342" s="53" t="n">
        <f aca="false">ModeloDatosModificados!H330-ModeloDatosMinisterio!H330</f>
        <v>0</v>
      </c>
      <c r="I342" s="54" t="n">
        <f aca="false">ModeloDatosModificados!I330-ModeloDatosMinisterio!I330</f>
        <v>0</v>
      </c>
      <c r="J342" s="53" t="n">
        <f aca="false">ModeloDatosModificados!J330-ModeloDatosMinisterio!J330</f>
        <v>0</v>
      </c>
      <c r="K342" s="54" t="n">
        <f aca="false">ModeloDatosModificados!K330-ModeloDatosMinisterio!K330</f>
        <v>0</v>
      </c>
      <c r="L342" s="53" t="n">
        <f aca="false">ModeloDatosModificados!L330-ModeloDatosMinisterio!L330</f>
        <v>0</v>
      </c>
      <c r="M342" s="54" t="n">
        <f aca="false">ModeloDatosModificados!M330-ModeloDatosMinisterio!M330</f>
        <v>0</v>
      </c>
      <c r="N342" s="53" t="n">
        <f aca="false">ModeloDatosModificados!N330-ModeloDatosMinisterio!N330</f>
        <v>0</v>
      </c>
      <c r="O342" s="53" t="n">
        <f aca="false">ModeloDatosModificados!O330-ModeloDatosMinisterio!O330</f>
        <v>0</v>
      </c>
      <c r="P342" s="53" t="n">
        <f aca="false">ModeloDatosModificados!P330-ModeloDatosMinisterio!P330</f>
        <v>0</v>
      </c>
      <c r="Q342" s="53" t="n">
        <f aca="false">ModeloDatosModificados!Q330-ModeloDatosMinisterio!Q330</f>
        <v>0</v>
      </c>
      <c r="S342" s="53" t="n">
        <f aca="false">ModeloDatosModificados!S330-ModeloDatosMinisterio!S330</f>
        <v>0</v>
      </c>
      <c r="T342" s="53" t="n">
        <f aca="false">ModeloDatosModificados!T330-ModeloDatosMinisterio!T330</f>
        <v>0</v>
      </c>
      <c r="U342" s="53" t="n">
        <f aca="false">ModeloDatosModificados!U330-ModeloDatosMinisterio!U330</f>
        <v>0</v>
      </c>
      <c r="V342" s="53" t="n">
        <f aca="false">ModeloDatosModificados!V330-ModeloDatosMinisterio!V330</f>
        <v>0</v>
      </c>
      <c r="W342" s="53" t="n">
        <f aca="false">ModeloDatosModificados!W330-ModeloDatosMinisterio!W330</f>
        <v>0</v>
      </c>
      <c r="X342" s="53" t="n">
        <f aca="false">ModeloDatosModificados!X330-ModeloDatosMinisterio!X330</f>
        <v>0</v>
      </c>
      <c r="Y342" s="53" t="n">
        <f aca="false">ModeloDatosModificados!Y330-ModeloDatosMinisterio!Y330</f>
        <v>0</v>
      </c>
      <c r="Z342" s="53" t="n">
        <f aca="false">ModeloDatosModificados!Z330-ModeloDatosMinisterio!Z330</f>
        <v>0</v>
      </c>
      <c r="AC342" s="61" t="n">
        <f aca="false">ModeloDatosModificados!AC330-ModeloDatosMinisterio!AC330</f>
        <v>0</v>
      </c>
      <c r="AD342" s="62" t="n">
        <f aca="false">ModeloDatosModificados!AD330-ModeloDatosMinisterio!AD330</f>
        <v>0</v>
      </c>
      <c r="AE342" s="63" t="n">
        <f aca="false">ModeloDatosModificados!AE330-ModeloDatosMinisterio!AE330</f>
        <v>0</v>
      </c>
      <c r="AF342" s="62" t="n">
        <f aca="false">ModeloDatosModificados!AF330-ModeloDatosMinisterio!AF330</f>
        <v>0</v>
      </c>
      <c r="AG342" s="62" t="n">
        <f aca="false">ModeloDatosModificados!AG330-ModeloDatosMinisterio!AG330</f>
        <v>0</v>
      </c>
      <c r="AH342" s="62" t="n">
        <f aca="false">ModeloDatosModificados!AH330-ModeloDatosMinisterio!AH330</f>
        <v>0</v>
      </c>
      <c r="AI342" s="62" t="n">
        <f aca="false">ModeloDatosModificados!AI330-ModeloDatosMinisterio!AI330</f>
        <v>0</v>
      </c>
      <c r="AJ342" s="62" t="n">
        <f aca="false">ModeloDatosModificados!AJ330-ModeloDatosMinisterio!AJ330</f>
        <v>0</v>
      </c>
      <c r="AK342" s="62" t="n">
        <f aca="false">ModeloDatosModificados!AK330-ModeloDatosMinisterio!AK330</f>
        <v>0</v>
      </c>
      <c r="AL342" s="62" t="n">
        <f aca="false">ModeloDatosModificados!AL330-ModeloDatosMinisterio!AL330</f>
        <v>0</v>
      </c>
      <c r="AM342" s="62" t="n">
        <f aca="false">ModeloDatosModificados!AM330-ModeloDatosMinisterio!AM330</f>
        <v>0</v>
      </c>
      <c r="AO342" s="54" t="n">
        <f aca="false">ModeloDatosModificados!AO330-ModeloDatosMinisterio!AO330</f>
        <v>0</v>
      </c>
      <c r="AP342" s="53" t="n">
        <f aca="false">ModeloDatosModificados!AP330-ModeloDatosMinisterio!AP330</f>
        <v>0</v>
      </c>
      <c r="AQ342" s="54" t="n">
        <f aca="false">ModeloDatosModificados!AQ330-ModeloDatosMinisterio!AQ330</f>
        <v>0</v>
      </c>
      <c r="AR342" s="53" t="n">
        <f aca="false">ModeloDatosModificados!AR330-ModeloDatosMinisterio!AR330</f>
        <v>0</v>
      </c>
      <c r="AS342" s="54" t="n">
        <f aca="false">ModeloDatosModificados!AS330-ModeloDatosMinisterio!AS330</f>
        <v>0</v>
      </c>
      <c r="AT342" s="53" t="n">
        <f aca="false">ModeloDatosModificados!AT330-ModeloDatosMinisterio!AT330</f>
        <v>0</v>
      </c>
      <c r="AU342" s="54" t="n">
        <f aca="false">ModeloDatosModificados!AU330-ModeloDatosMinisterio!AU330</f>
        <v>0</v>
      </c>
      <c r="AV342" s="53" t="n">
        <f aca="false">ModeloDatosModificados!AV330-ModeloDatosMinisterio!AV330</f>
        <v>0</v>
      </c>
      <c r="AW342" s="54" t="n">
        <f aca="false">ModeloDatosModificados!AW330-ModeloDatosMinisterio!AW330</f>
        <v>0</v>
      </c>
      <c r="AX342" s="53" t="n">
        <f aca="false">ModeloDatosModificados!AX330-ModeloDatosMinisterio!AX330</f>
        <v>0</v>
      </c>
    </row>
    <row r="343" customFormat="false" ht="13.8" hidden="false" customHeight="false" outlineLevel="0" collapsed="false">
      <c r="A343" s="60" t="s">
        <v>35</v>
      </c>
      <c r="B343" s="53" t="n">
        <f aca="false">ModeloDatosModificados!B331-ModeloDatosMinisterio!B331</f>
        <v>0</v>
      </c>
      <c r="C343" s="53" t="n">
        <f aca="false">ModeloDatosModificados!C331-ModeloDatosMinisterio!C331</f>
        <v>0</v>
      </c>
      <c r="D343" s="53" t="n">
        <f aca="false">ModeloDatosModificados!D331-ModeloDatosMinisterio!D331</f>
        <v>0</v>
      </c>
      <c r="E343" s="53" t="n">
        <f aca="false">ModeloDatosModificados!E331-ModeloDatosMinisterio!E331</f>
        <v>0</v>
      </c>
      <c r="F343" s="53" t="n">
        <f aca="false">ModeloDatosModificados!F331-ModeloDatosMinisterio!F331</f>
        <v>0</v>
      </c>
      <c r="G343" s="53" t="n">
        <f aca="false">ModeloDatosModificados!G331-ModeloDatosMinisterio!G331</f>
        <v>0</v>
      </c>
      <c r="H343" s="53" t="n">
        <f aca="false">ModeloDatosModificados!H331-ModeloDatosMinisterio!H331</f>
        <v>0</v>
      </c>
      <c r="I343" s="54" t="n">
        <f aca="false">ModeloDatosModificados!I331-ModeloDatosMinisterio!I331</f>
        <v>0</v>
      </c>
      <c r="J343" s="53" t="n">
        <f aca="false">ModeloDatosModificados!J331-ModeloDatosMinisterio!J331</f>
        <v>0</v>
      </c>
      <c r="K343" s="54" t="n">
        <f aca="false">ModeloDatosModificados!K331-ModeloDatosMinisterio!K331</f>
        <v>0</v>
      </c>
      <c r="L343" s="53" t="n">
        <f aca="false">ModeloDatosModificados!L331-ModeloDatosMinisterio!L331</f>
        <v>0</v>
      </c>
      <c r="M343" s="54" t="n">
        <f aca="false">ModeloDatosModificados!M331-ModeloDatosMinisterio!M331</f>
        <v>0</v>
      </c>
      <c r="N343" s="53" t="n">
        <f aca="false">ModeloDatosModificados!N331-ModeloDatosMinisterio!N331</f>
        <v>0</v>
      </c>
      <c r="O343" s="53" t="n">
        <f aca="false">ModeloDatosModificados!O331-ModeloDatosMinisterio!O331</f>
        <v>0</v>
      </c>
      <c r="P343" s="53" t="n">
        <f aca="false">ModeloDatosModificados!P331-ModeloDatosMinisterio!P331</f>
        <v>0</v>
      </c>
      <c r="Q343" s="53" t="n">
        <f aca="false">ModeloDatosModificados!Q331-ModeloDatosMinisterio!Q331</f>
        <v>0</v>
      </c>
      <c r="S343" s="53" t="n">
        <f aca="false">ModeloDatosModificados!S331-ModeloDatosMinisterio!S331</f>
        <v>0</v>
      </c>
      <c r="T343" s="53" t="n">
        <f aca="false">ModeloDatosModificados!T331-ModeloDatosMinisterio!T331</f>
        <v>0</v>
      </c>
      <c r="U343" s="53" t="n">
        <f aca="false">ModeloDatosModificados!U331-ModeloDatosMinisterio!U331</f>
        <v>0</v>
      </c>
      <c r="V343" s="53" t="n">
        <f aca="false">ModeloDatosModificados!V331-ModeloDatosMinisterio!V331</f>
        <v>0</v>
      </c>
      <c r="W343" s="53" t="n">
        <f aca="false">ModeloDatosModificados!W331-ModeloDatosMinisterio!W331</f>
        <v>0</v>
      </c>
      <c r="X343" s="53" t="n">
        <f aca="false">ModeloDatosModificados!X331-ModeloDatosMinisterio!X331</f>
        <v>0</v>
      </c>
      <c r="Y343" s="53" t="n">
        <f aca="false">ModeloDatosModificados!Y331-ModeloDatosMinisterio!Y331</f>
        <v>0</v>
      </c>
      <c r="Z343" s="53" t="n">
        <f aca="false">ModeloDatosModificados!Z331-ModeloDatosMinisterio!Z331</f>
        <v>0</v>
      </c>
      <c r="AC343" s="61" t="n">
        <f aca="false">ModeloDatosModificados!AC331-ModeloDatosMinisterio!AC331</f>
        <v>0</v>
      </c>
      <c r="AD343" s="62" t="n">
        <f aca="false">ModeloDatosModificados!AD331-ModeloDatosMinisterio!AD331</f>
        <v>0</v>
      </c>
      <c r="AE343" s="63" t="n">
        <f aca="false">ModeloDatosModificados!AE331-ModeloDatosMinisterio!AE331</f>
        <v>0</v>
      </c>
      <c r="AF343" s="62" t="n">
        <f aca="false">ModeloDatosModificados!AF331-ModeloDatosMinisterio!AF331</f>
        <v>0</v>
      </c>
      <c r="AG343" s="62" t="n">
        <f aca="false">ModeloDatosModificados!AG331-ModeloDatosMinisterio!AG331</f>
        <v>0</v>
      </c>
      <c r="AH343" s="62" t="n">
        <f aca="false">ModeloDatosModificados!AH331-ModeloDatosMinisterio!AH331</f>
        <v>0</v>
      </c>
      <c r="AI343" s="62" t="n">
        <f aca="false">ModeloDatosModificados!AI331-ModeloDatosMinisterio!AI331</f>
        <v>0</v>
      </c>
      <c r="AJ343" s="62" t="n">
        <f aca="false">ModeloDatosModificados!AJ331-ModeloDatosMinisterio!AJ331</f>
        <v>0</v>
      </c>
      <c r="AK343" s="62" t="n">
        <f aca="false">ModeloDatosModificados!AK331-ModeloDatosMinisterio!AK331</f>
        <v>0</v>
      </c>
      <c r="AL343" s="62" t="n">
        <f aca="false">ModeloDatosModificados!AL331-ModeloDatosMinisterio!AL331</f>
        <v>0</v>
      </c>
      <c r="AM343" s="62" t="n">
        <f aca="false">ModeloDatosModificados!AM331-ModeloDatosMinisterio!AM331</f>
        <v>0</v>
      </c>
      <c r="AO343" s="54" t="n">
        <f aca="false">ModeloDatosModificados!AO331-ModeloDatosMinisterio!AO331</f>
        <v>0</v>
      </c>
      <c r="AP343" s="53" t="n">
        <f aca="false">ModeloDatosModificados!AP331-ModeloDatosMinisterio!AP331</f>
        <v>0</v>
      </c>
      <c r="AQ343" s="54" t="n">
        <f aca="false">ModeloDatosModificados!AQ331-ModeloDatosMinisterio!AQ331</f>
        <v>0</v>
      </c>
      <c r="AR343" s="53" t="n">
        <f aca="false">ModeloDatosModificados!AR331-ModeloDatosMinisterio!AR331</f>
        <v>0</v>
      </c>
      <c r="AS343" s="54" t="n">
        <f aca="false">ModeloDatosModificados!AS331-ModeloDatosMinisterio!AS331</f>
        <v>0</v>
      </c>
      <c r="AT343" s="53" t="n">
        <f aca="false">ModeloDatosModificados!AT331-ModeloDatosMinisterio!AT331</f>
        <v>0</v>
      </c>
      <c r="AU343" s="54" t="n">
        <f aca="false">ModeloDatosModificados!AU331-ModeloDatosMinisterio!AU331</f>
        <v>0</v>
      </c>
      <c r="AV343" s="53" t="n">
        <f aca="false">ModeloDatosModificados!AV331-ModeloDatosMinisterio!AV331</f>
        <v>0</v>
      </c>
      <c r="AW343" s="54" t="n">
        <f aca="false">ModeloDatosModificados!AW331-ModeloDatosMinisterio!AW331</f>
        <v>0</v>
      </c>
      <c r="AX343" s="53" t="n">
        <f aca="false">ModeloDatosModificados!AX331-ModeloDatosMinisterio!AX331</f>
        <v>0</v>
      </c>
    </row>
    <row r="344" customFormat="false" ht="13.8" hidden="false" customHeight="false" outlineLevel="0" collapsed="false">
      <c r="A344" s="60" t="s">
        <v>36</v>
      </c>
      <c r="B344" s="53" t="n">
        <f aca="false">ModeloDatosModificados!B332-ModeloDatosMinisterio!B332</f>
        <v>0</v>
      </c>
      <c r="C344" s="53" t="n">
        <f aca="false">ModeloDatosModificados!C332-ModeloDatosMinisterio!C332</f>
        <v>0</v>
      </c>
      <c r="D344" s="53" t="n">
        <f aca="false">ModeloDatosModificados!D332-ModeloDatosMinisterio!D332</f>
        <v>0</v>
      </c>
      <c r="E344" s="53" t="n">
        <f aca="false">ModeloDatosModificados!E332-ModeloDatosMinisterio!E332</f>
        <v>0</v>
      </c>
      <c r="F344" s="53" t="n">
        <f aca="false">ModeloDatosModificados!F332-ModeloDatosMinisterio!F332</f>
        <v>0</v>
      </c>
      <c r="G344" s="53" t="n">
        <f aca="false">ModeloDatosModificados!G332-ModeloDatosMinisterio!G332</f>
        <v>0</v>
      </c>
      <c r="H344" s="53" t="n">
        <f aca="false">ModeloDatosModificados!H332-ModeloDatosMinisterio!H332</f>
        <v>0</v>
      </c>
      <c r="I344" s="54" t="n">
        <f aca="false">ModeloDatosModificados!I332-ModeloDatosMinisterio!I332</f>
        <v>0</v>
      </c>
      <c r="J344" s="53" t="n">
        <f aca="false">ModeloDatosModificados!J332-ModeloDatosMinisterio!J332</f>
        <v>0</v>
      </c>
      <c r="K344" s="54" t="n">
        <f aca="false">ModeloDatosModificados!K332-ModeloDatosMinisterio!K332</f>
        <v>0</v>
      </c>
      <c r="L344" s="53" t="n">
        <f aca="false">ModeloDatosModificados!L332-ModeloDatosMinisterio!L332</f>
        <v>0</v>
      </c>
      <c r="M344" s="54" t="n">
        <f aca="false">ModeloDatosModificados!M332-ModeloDatosMinisterio!M332</f>
        <v>0</v>
      </c>
      <c r="N344" s="53" t="n">
        <f aca="false">ModeloDatosModificados!N332-ModeloDatosMinisterio!N332</f>
        <v>0</v>
      </c>
      <c r="O344" s="53" t="n">
        <f aca="false">ModeloDatosModificados!O332-ModeloDatosMinisterio!O332</f>
        <v>0</v>
      </c>
      <c r="P344" s="53" t="n">
        <f aca="false">ModeloDatosModificados!P332-ModeloDatosMinisterio!P332</f>
        <v>0</v>
      </c>
      <c r="Q344" s="53" t="n">
        <f aca="false">ModeloDatosModificados!Q332-ModeloDatosMinisterio!Q332</f>
        <v>0</v>
      </c>
      <c r="S344" s="53" t="n">
        <f aca="false">ModeloDatosModificados!S332-ModeloDatosMinisterio!S332</f>
        <v>0</v>
      </c>
      <c r="T344" s="53" t="n">
        <f aca="false">ModeloDatosModificados!T332-ModeloDatosMinisterio!T332</f>
        <v>0</v>
      </c>
      <c r="U344" s="53" t="n">
        <f aca="false">ModeloDatosModificados!U332-ModeloDatosMinisterio!U332</f>
        <v>0</v>
      </c>
      <c r="V344" s="53" t="n">
        <f aca="false">ModeloDatosModificados!V332-ModeloDatosMinisterio!V332</f>
        <v>0</v>
      </c>
      <c r="W344" s="53" t="n">
        <f aca="false">ModeloDatosModificados!W332-ModeloDatosMinisterio!W332</f>
        <v>0</v>
      </c>
      <c r="X344" s="53" t="n">
        <f aca="false">ModeloDatosModificados!X332-ModeloDatosMinisterio!X332</f>
        <v>0</v>
      </c>
      <c r="Y344" s="53" t="n">
        <f aca="false">ModeloDatosModificados!Y332-ModeloDatosMinisterio!Y332</f>
        <v>0</v>
      </c>
      <c r="Z344" s="53" t="n">
        <f aca="false">ModeloDatosModificados!Z332-ModeloDatosMinisterio!Z332</f>
        <v>0</v>
      </c>
      <c r="AC344" s="61" t="n">
        <f aca="false">ModeloDatosModificados!AC332-ModeloDatosMinisterio!AC332</f>
        <v>0</v>
      </c>
      <c r="AD344" s="62" t="n">
        <f aca="false">ModeloDatosModificados!AD332-ModeloDatosMinisterio!AD332</f>
        <v>0</v>
      </c>
      <c r="AE344" s="63" t="n">
        <f aca="false">ModeloDatosModificados!AE332-ModeloDatosMinisterio!AE332</f>
        <v>0</v>
      </c>
      <c r="AF344" s="62" t="n">
        <f aca="false">ModeloDatosModificados!AF332-ModeloDatosMinisterio!AF332</f>
        <v>0</v>
      </c>
      <c r="AG344" s="62" t="n">
        <f aca="false">ModeloDatosModificados!AG332-ModeloDatosMinisterio!AG332</f>
        <v>0</v>
      </c>
      <c r="AH344" s="62" t="n">
        <f aca="false">ModeloDatosModificados!AH332-ModeloDatosMinisterio!AH332</f>
        <v>0</v>
      </c>
      <c r="AI344" s="62" t="n">
        <f aca="false">ModeloDatosModificados!AI332-ModeloDatosMinisterio!AI332</f>
        <v>0</v>
      </c>
      <c r="AJ344" s="62" t="n">
        <f aca="false">ModeloDatosModificados!AJ332-ModeloDatosMinisterio!AJ332</f>
        <v>0</v>
      </c>
      <c r="AK344" s="62" t="n">
        <f aca="false">ModeloDatosModificados!AK332-ModeloDatosMinisterio!AK332</f>
        <v>0</v>
      </c>
      <c r="AL344" s="62" t="n">
        <f aca="false">ModeloDatosModificados!AL332-ModeloDatosMinisterio!AL332</f>
        <v>0</v>
      </c>
      <c r="AM344" s="62" t="n">
        <f aca="false">ModeloDatosModificados!AM332-ModeloDatosMinisterio!AM332</f>
        <v>0</v>
      </c>
      <c r="AO344" s="54" t="n">
        <f aca="false">ModeloDatosModificados!AO332-ModeloDatosMinisterio!AO332</f>
        <v>0</v>
      </c>
      <c r="AP344" s="53" t="n">
        <f aca="false">ModeloDatosModificados!AP332-ModeloDatosMinisterio!AP332</f>
        <v>0</v>
      </c>
      <c r="AQ344" s="54" t="n">
        <f aca="false">ModeloDatosModificados!AQ332-ModeloDatosMinisterio!AQ332</f>
        <v>0</v>
      </c>
      <c r="AR344" s="53" t="n">
        <f aca="false">ModeloDatosModificados!AR332-ModeloDatosMinisterio!AR332</f>
        <v>0</v>
      </c>
      <c r="AS344" s="54" t="n">
        <f aca="false">ModeloDatosModificados!AS332-ModeloDatosMinisterio!AS332</f>
        <v>0</v>
      </c>
      <c r="AT344" s="53" t="n">
        <f aca="false">ModeloDatosModificados!AT332-ModeloDatosMinisterio!AT332</f>
        <v>0</v>
      </c>
      <c r="AU344" s="54" t="n">
        <f aca="false">ModeloDatosModificados!AU332-ModeloDatosMinisterio!AU332</f>
        <v>0</v>
      </c>
      <c r="AV344" s="53" t="n">
        <f aca="false">ModeloDatosModificados!AV332-ModeloDatosMinisterio!AV332</f>
        <v>0</v>
      </c>
      <c r="AW344" s="54" t="n">
        <f aca="false">ModeloDatosModificados!AW332-ModeloDatosMinisterio!AW332</f>
        <v>0</v>
      </c>
      <c r="AX344" s="53" t="n">
        <f aca="false">ModeloDatosModificados!AX332-ModeloDatosMinisterio!AX332</f>
        <v>0</v>
      </c>
    </row>
    <row r="345" customFormat="false" ht="13.8" hidden="false" customHeight="false" outlineLevel="0" collapsed="false">
      <c r="A345" s="60" t="s">
        <v>37</v>
      </c>
      <c r="B345" s="53" t="n">
        <f aca="false">ModeloDatosModificados!B333-ModeloDatosMinisterio!B333</f>
        <v>0</v>
      </c>
      <c r="C345" s="53" t="n">
        <f aca="false">ModeloDatosModificados!C333-ModeloDatosMinisterio!C333</f>
        <v>0</v>
      </c>
      <c r="D345" s="53" t="n">
        <f aca="false">ModeloDatosModificados!D333-ModeloDatosMinisterio!D333</f>
        <v>0</v>
      </c>
      <c r="E345" s="53" t="n">
        <f aca="false">ModeloDatosModificados!E333-ModeloDatosMinisterio!E333</f>
        <v>0</v>
      </c>
      <c r="F345" s="53" t="n">
        <f aca="false">ModeloDatosModificados!F333-ModeloDatosMinisterio!F333</f>
        <v>0</v>
      </c>
      <c r="G345" s="53" t="n">
        <f aca="false">ModeloDatosModificados!G333-ModeloDatosMinisterio!G333</f>
        <v>0</v>
      </c>
      <c r="H345" s="53" t="n">
        <f aca="false">ModeloDatosModificados!H333-ModeloDatosMinisterio!H333</f>
        <v>0</v>
      </c>
      <c r="I345" s="54" t="n">
        <f aca="false">ModeloDatosModificados!I333-ModeloDatosMinisterio!I333</f>
        <v>0</v>
      </c>
      <c r="J345" s="53" t="n">
        <f aca="false">ModeloDatosModificados!J333-ModeloDatosMinisterio!J333</f>
        <v>0</v>
      </c>
      <c r="K345" s="54" t="n">
        <f aca="false">ModeloDatosModificados!K333-ModeloDatosMinisterio!K333</f>
        <v>0</v>
      </c>
      <c r="L345" s="53" t="n">
        <f aca="false">ModeloDatosModificados!L333-ModeloDatosMinisterio!L333</f>
        <v>0</v>
      </c>
      <c r="M345" s="54" t="n">
        <f aca="false">ModeloDatosModificados!M333-ModeloDatosMinisterio!M333</f>
        <v>0</v>
      </c>
      <c r="N345" s="53" t="n">
        <f aca="false">ModeloDatosModificados!N333-ModeloDatosMinisterio!N333</f>
        <v>0</v>
      </c>
      <c r="O345" s="53" t="n">
        <f aca="false">ModeloDatosModificados!O333-ModeloDatosMinisterio!O333</f>
        <v>0</v>
      </c>
      <c r="P345" s="53" t="n">
        <f aca="false">ModeloDatosModificados!P333-ModeloDatosMinisterio!P333</f>
        <v>0</v>
      </c>
      <c r="Q345" s="53" t="n">
        <f aca="false">ModeloDatosModificados!Q333-ModeloDatosMinisterio!Q333</f>
        <v>0</v>
      </c>
      <c r="S345" s="53" t="n">
        <f aca="false">ModeloDatosModificados!S333-ModeloDatosMinisterio!S333</f>
        <v>0</v>
      </c>
      <c r="T345" s="53" t="n">
        <f aca="false">ModeloDatosModificados!T333-ModeloDatosMinisterio!T333</f>
        <v>0</v>
      </c>
      <c r="U345" s="53" t="n">
        <f aca="false">ModeloDatosModificados!U333-ModeloDatosMinisterio!U333</f>
        <v>0</v>
      </c>
      <c r="V345" s="53" t="n">
        <f aca="false">ModeloDatosModificados!V333-ModeloDatosMinisterio!V333</f>
        <v>0</v>
      </c>
      <c r="W345" s="53" t="n">
        <f aca="false">ModeloDatosModificados!W333-ModeloDatosMinisterio!W333</f>
        <v>0</v>
      </c>
      <c r="X345" s="53" t="n">
        <f aca="false">ModeloDatosModificados!X333-ModeloDatosMinisterio!X333</f>
        <v>0</v>
      </c>
      <c r="Y345" s="53" t="n">
        <f aca="false">ModeloDatosModificados!Y333-ModeloDatosMinisterio!Y333</f>
        <v>0</v>
      </c>
      <c r="Z345" s="53" t="n">
        <f aca="false">ModeloDatosModificados!Z333-ModeloDatosMinisterio!Z333</f>
        <v>0</v>
      </c>
      <c r="AC345" s="61" t="n">
        <f aca="false">ModeloDatosModificados!AC333-ModeloDatosMinisterio!AC333</f>
        <v>0</v>
      </c>
      <c r="AD345" s="62" t="n">
        <f aca="false">ModeloDatosModificados!AD333-ModeloDatosMinisterio!AD333</f>
        <v>0</v>
      </c>
      <c r="AE345" s="63" t="n">
        <f aca="false">ModeloDatosModificados!AE333-ModeloDatosMinisterio!AE333</f>
        <v>0</v>
      </c>
      <c r="AF345" s="62" t="n">
        <f aca="false">ModeloDatosModificados!AF333-ModeloDatosMinisterio!AF333</f>
        <v>0</v>
      </c>
      <c r="AG345" s="62" t="n">
        <f aca="false">ModeloDatosModificados!AG333-ModeloDatosMinisterio!AG333</f>
        <v>0</v>
      </c>
      <c r="AH345" s="62" t="n">
        <f aca="false">ModeloDatosModificados!AH333-ModeloDatosMinisterio!AH333</f>
        <v>0</v>
      </c>
      <c r="AI345" s="62" t="n">
        <f aca="false">ModeloDatosModificados!AI333-ModeloDatosMinisterio!AI333</f>
        <v>0</v>
      </c>
      <c r="AJ345" s="62" t="n">
        <f aca="false">ModeloDatosModificados!AJ333-ModeloDatosMinisterio!AJ333</f>
        <v>0</v>
      </c>
      <c r="AK345" s="62" t="n">
        <f aca="false">ModeloDatosModificados!AK333-ModeloDatosMinisterio!AK333</f>
        <v>0</v>
      </c>
      <c r="AL345" s="62" t="n">
        <f aca="false">ModeloDatosModificados!AL333-ModeloDatosMinisterio!AL333</f>
        <v>0</v>
      </c>
      <c r="AM345" s="62" t="n">
        <f aca="false">ModeloDatosModificados!AM333-ModeloDatosMinisterio!AM333</f>
        <v>0</v>
      </c>
      <c r="AO345" s="54" t="n">
        <f aca="false">ModeloDatosModificados!AO333-ModeloDatosMinisterio!AO333</f>
        <v>0</v>
      </c>
      <c r="AP345" s="53" t="n">
        <f aca="false">ModeloDatosModificados!AP333-ModeloDatosMinisterio!AP333</f>
        <v>0</v>
      </c>
      <c r="AQ345" s="54" t="n">
        <f aca="false">ModeloDatosModificados!AQ333-ModeloDatosMinisterio!AQ333</f>
        <v>0</v>
      </c>
      <c r="AR345" s="53" t="n">
        <f aca="false">ModeloDatosModificados!AR333-ModeloDatosMinisterio!AR333</f>
        <v>0</v>
      </c>
      <c r="AS345" s="54" t="n">
        <f aca="false">ModeloDatosModificados!AS333-ModeloDatosMinisterio!AS333</f>
        <v>0</v>
      </c>
      <c r="AT345" s="53" t="n">
        <f aca="false">ModeloDatosModificados!AT333-ModeloDatosMinisterio!AT333</f>
        <v>0</v>
      </c>
      <c r="AU345" s="54" t="n">
        <f aca="false">ModeloDatosModificados!AU333-ModeloDatosMinisterio!AU333</f>
        <v>0</v>
      </c>
      <c r="AV345" s="53" t="n">
        <f aca="false">ModeloDatosModificados!AV333-ModeloDatosMinisterio!AV333</f>
        <v>0</v>
      </c>
      <c r="AW345" s="54" t="n">
        <f aca="false">ModeloDatosModificados!AW333-ModeloDatosMinisterio!AW333</f>
        <v>0</v>
      </c>
      <c r="AX345" s="53" t="n">
        <f aca="false">ModeloDatosModificados!AX333-ModeloDatosMinisterio!AX333</f>
        <v>0</v>
      </c>
    </row>
    <row r="346" customFormat="false" ht="13.8" hidden="false" customHeight="false" outlineLevel="0" collapsed="false">
      <c r="A346" s="60" t="s">
        <v>38</v>
      </c>
      <c r="B346" s="53" t="n">
        <f aca="false">ModeloDatosModificados!B334-ModeloDatosMinisterio!B334</f>
        <v>0</v>
      </c>
      <c r="C346" s="53" t="n">
        <f aca="false">ModeloDatosModificados!C334-ModeloDatosMinisterio!C334</f>
        <v>0</v>
      </c>
      <c r="D346" s="53" t="n">
        <f aca="false">ModeloDatosModificados!D334-ModeloDatosMinisterio!D334</f>
        <v>0</v>
      </c>
      <c r="E346" s="53" t="n">
        <f aca="false">ModeloDatosModificados!E334-ModeloDatosMinisterio!E334</f>
        <v>0</v>
      </c>
      <c r="F346" s="53" t="n">
        <f aca="false">ModeloDatosModificados!F334-ModeloDatosMinisterio!F334</f>
        <v>0</v>
      </c>
      <c r="G346" s="53" t="n">
        <f aca="false">ModeloDatosModificados!G334-ModeloDatosMinisterio!G334</f>
        <v>0</v>
      </c>
      <c r="H346" s="53" t="n">
        <f aca="false">ModeloDatosModificados!H334-ModeloDatosMinisterio!H334</f>
        <v>0</v>
      </c>
      <c r="I346" s="54" t="n">
        <f aca="false">ModeloDatosModificados!I334-ModeloDatosMinisterio!I334</f>
        <v>0</v>
      </c>
      <c r="J346" s="53" t="n">
        <f aca="false">ModeloDatosModificados!J334-ModeloDatosMinisterio!J334</f>
        <v>0</v>
      </c>
      <c r="K346" s="54" t="n">
        <f aca="false">ModeloDatosModificados!K334-ModeloDatosMinisterio!K334</f>
        <v>0</v>
      </c>
      <c r="L346" s="53" t="n">
        <f aca="false">ModeloDatosModificados!L334-ModeloDatosMinisterio!L334</f>
        <v>0</v>
      </c>
      <c r="M346" s="54" t="n">
        <f aca="false">ModeloDatosModificados!M334-ModeloDatosMinisterio!M334</f>
        <v>0</v>
      </c>
      <c r="N346" s="53" t="n">
        <f aca="false">ModeloDatosModificados!N334-ModeloDatosMinisterio!N334</f>
        <v>0</v>
      </c>
      <c r="O346" s="53" t="n">
        <f aca="false">ModeloDatosModificados!O334-ModeloDatosMinisterio!O334</f>
        <v>0</v>
      </c>
      <c r="P346" s="53" t="n">
        <f aca="false">ModeloDatosModificados!P334-ModeloDatosMinisterio!P334</f>
        <v>0</v>
      </c>
      <c r="Q346" s="53" t="n">
        <f aca="false">ModeloDatosModificados!Q334-ModeloDatosMinisterio!Q334</f>
        <v>0</v>
      </c>
      <c r="S346" s="53" t="n">
        <f aca="false">ModeloDatosModificados!S334-ModeloDatosMinisterio!S334</f>
        <v>0</v>
      </c>
      <c r="T346" s="53" t="n">
        <f aca="false">ModeloDatosModificados!T334-ModeloDatosMinisterio!T334</f>
        <v>0</v>
      </c>
      <c r="U346" s="53" t="n">
        <f aca="false">ModeloDatosModificados!U334-ModeloDatosMinisterio!U334</f>
        <v>0</v>
      </c>
      <c r="V346" s="53" t="n">
        <f aca="false">ModeloDatosModificados!V334-ModeloDatosMinisterio!V334</f>
        <v>0</v>
      </c>
      <c r="W346" s="53" t="n">
        <f aca="false">ModeloDatosModificados!W334-ModeloDatosMinisterio!W334</f>
        <v>0</v>
      </c>
      <c r="X346" s="53" t="n">
        <f aca="false">ModeloDatosModificados!X334-ModeloDatosMinisterio!X334</f>
        <v>0</v>
      </c>
      <c r="Y346" s="53" t="n">
        <f aca="false">ModeloDatosModificados!Y334-ModeloDatosMinisterio!Y334</f>
        <v>0</v>
      </c>
      <c r="Z346" s="53" t="n">
        <f aca="false">ModeloDatosModificados!Z334-ModeloDatosMinisterio!Z334</f>
        <v>0</v>
      </c>
      <c r="AC346" s="61" t="n">
        <f aca="false">ModeloDatosModificados!AC334-ModeloDatosMinisterio!AC334</f>
        <v>0</v>
      </c>
      <c r="AD346" s="62" t="n">
        <f aca="false">ModeloDatosModificados!AD334-ModeloDatosMinisterio!AD334</f>
        <v>0</v>
      </c>
      <c r="AE346" s="63" t="n">
        <f aca="false">ModeloDatosModificados!AE334-ModeloDatosMinisterio!AE334</f>
        <v>0</v>
      </c>
      <c r="AF346" s="62" t="n">
        <f aca="false">ModeloDatosModificados!AF334-ModeloDatosMinisterio!AF334</f>
        <v>0</v>
      </c>
      <c r="AG346" s="62" t="n">
        <f aca="false">ModeloDatosModificados!AG334-ModeloDatosMinisterio!AG334</f>
        <v>0</v>
      </c>
      <c r="AH346" s="62" t="n">
        <f aca="false">ModeloDatosModificados!AH334-ModeloDatosMinisterio!AH334</f>
        <v>0</v>
      </c>
      <c r="AI346" s="62" t="n">
        <f aca="false">ModeloDatosModificados!AI334-ModeloDatosMinisterio!AI334</f>
        <v>0</v>
      </c>
      <c r="AJ346" s="62" t="n">
        <f aca="false">ModeloDatosModificados!AJ334-ModeloDatosMinisterio!AJ334</f>
        <v>0</v>
      </c>
      <c r="AK346" s="62" t="n">
        <f aca="false">ModeloDatosModificados!AK334-ModeloDatosMinisterio!AK334</f>
        <v>0</v>
      </c>
      <c r="AL346" s="62" t="n">
        <f aca="false">ModeloDatosModificados!AL334-ModeloDatosMinisterio!AL334</f>
        <v>0</v>
      </c>
      <c r="AM346" s="62" t="n">
        <f aca="false">ModeloDatosModificados!AM334-ModeloDatosMinisterio!AM334</f>
        <v>0</v>
      </c>
      <c r="AO346" s="54" t="n">
        <f aca="false">ModeloDatosModificados!AO334-ModeloDatosMinisterio!AO334</f>
        <v>0</v>
      </c>
      <c r="AP346" s="53" t="n">
        <f aca="false">ModeloDatosModificados!AP334-ModeloDatosMinisterio!AP334</f>
        <v>0</v>
      </c>
      <c r="AQ346" s="54" t="n">
        <f aca="false">ModeloDatosModificados!AQ334-ModeloDatosMinisterio!AQ334</f>
        <v>0</v>
      </c>
      <c r="AR346" s="53" t="n">
        <f aca="false">ModeloDatosModificados!AR334-ModeloDatosMinisterio!AR334</f>
        <v>0</v>
      </c>
      <c r="AS346" s="54" t="n">
        <f aca="false">ModeloDatosModificados!AS334-ModeloDatosMinisterio!AS334</f>
        <v>0</v>
      </c>
      <c r="AT346" s="53" t="n">
        <f aca="false">ModeloDatosModificados!AT334-ModeloDatosMinisterio!AT334</f>
        <v>0</v>
      </c>
      <c r="AU346" s="54" t="n">
        <f aca="false">ModeloDatosModificados!AU334-ModeloDatosMinisterio!AU334</f>
        <v>0</v>
      </c>
      <c r="AV346" s="53" t="n">
        <f aca="false">ModeloDatosModificados!AV334-ModeloDatosMinisterio!AV334</f>
        <v>0</v>
      </c>
      <c r="AW346" s="54" t="n">
        <f aca="false">ModeloDatosModificados!AW334-ModeloDatosMinisterio!AW334</f>
        <v>0</v>
      </c>
      <c r="AX346" s="53" t="n">
        <f aca="false">ModeloDatosModificados!AX334-ModeloDatosMinisterio!AX334</f>
        <v>0</v>
      </c>
    </row>
    <row r="347" customFormat="false" ht="13.8" hidden="false" customHeight="false" outlineLevel="0" collapsed="false">
      <c r="A347" s="60" t="s">
        <v>39</v>
      </c>
      <c r="B347" s="53" t="n">
        <f aca="false">ModeloDatosModificados!B335-ModeloDatosMinisterio!B335</f>
        <v>0</v>
      </c>
      <c r="C347" s="53" t="n">
        <f aca="false">ModeloDatosModificados!C335-ModeloDatosMinisterio!C335</f>
        <v>0</v>
      </c>
      <c r="D347" s="53" t="n">
        <f aca="false">ModeloDatosModificados!D335-ModeloDatosMinisterio!D335</f>
        <v>0</v>
      </c>
      <c r="E347" s="53" t="n">
        <f aca="false">ModeloDatosModificados!E335-ModeloDatosMinisterio!E335</f>
        <v>0</v>
      </c>
      <c r="F347" s="53" t="n">
        <f aca="false">ModeloDatosModificados!F335-ModeloDatosMinisterio!F335</f>
        <v>0</v>
      </c>
      <c r="G347" s="53" t="n">
        <f aca="false">ModeloDatosModificados!G335-ModeloDatosMinisterio!G335</f>
        <v>0</v>
      </c>
      <c r="H347" s="53" t="n">
        <f aca="false">ModeloDatosModificados!H335-ModeloDatosMinisterio!H335</f>
        <v>0</v>
      </c>
      <c r="I347" s="54" t="n">
        <f aca="false">ModeloDatosModificados!I335-ModeloDatosMinisterio!I335</f>
        <v>0</v>
      </c>
      <c r="J347" s="53" t="n">
        <f aca="false">ModeloDatosModificados!J335-ModeloDatosMinisterio!J335</f>
        <v>0</v>
      </c>
      <c r="K347" s="54" t="n">
        <f aca="false">ModeloDatosModificados!K335-ModeloDatosMinisterio!K335</f>
        <v>0</v>
      </c>
      <c r="L347" s="53" t="n">
        <f aca="false">ModeloDatosModificados!L335-ModeloDatosMinisterio!L335</f>
        <v>0</v>
      </c>
      <c r="M347" s="54" t="n">
        <f aca="false">ModeloDatosModificados!M335-ModeloDatosMinisterio!M335</f>
        <v>0</v>
      </c>
      <c r="N347" s="53" t="n">
        <f aca="false">ModeloDatosModificados!N335-ModeloDatosMinisterio!N335</f>
        <v>0</v>
      </c>
      <c r="O347" s="53" t="n">
        <f aca="false">ModeloDatosModificados!O335-ModeloDatosMinisterio!O335</f>
        <v>0</v>
      </c>
      <c r="P347" s="53" t="n">
        <f aca="false">ModeloDatosModificados!P335-ModeloDatosMinisterio!P335</f>
        <v>0</v>
      </c>
      <c r="Q347" s="53" t="n">
        <f aca="false">ModeloDatosModificados!Q335-ModeloDatosMinisterio!Q335</f>
        <v>0</v>
      </c>
      <c r="S347" s="53" t="n">
        <f aca="false">ModeloDatosModificados!S335-ModeloDatosMinisterio!S335</f>
        <v>0</v>
      </c>
      <c r="T347" s="53" t="n">
        <f aca="false">ModeloDatosModificados!T335-ModeloDatosMinisterio!T335</f>
        <v>0</v>
      </c>
      <c r="U347" s="53" t="n">
        <f aca="false">ModeloDatosModificados!U335-ModeloDatosMinisterio!U335</f>
        <v>0</v>
      </c>
      <c r="V347" s="53" t="n">
        <f aca="false">ModeloDatosModificados!V335-ModeloDatosMinisterio!V335</f>
        <v>0</v>
      </c>
      <c r="W347" s="53" t="n">
        <f aca="false">ModeloDatosModificados!W335-ModeloDatosMinisterio!W335</f>
        <v>0</v>
      </c>
      <c r="X347" s="53" t="n">
        <f aca="false">ModeloDatosModificados!X335-ModeloDatosMinisterio!X335</f>
        <v>0</v>
      </c>
      <c r="Y347" s="53" t="n">
        <f aca="false">ModeloDatosModificados!Y335-ModeloDatosMinisterio!Y335</f>
        <v>0</v>
      </c>
      <c r="Z347" s="53" t="n">
        <f aca="false">ModeloDatosModificados!Z335-ModeloDatosMinisterio!Z335</f>
        <v>0</v>
      </c>
      <c r="AC347" s="61" t="n">
        <f aca="false">ModeloDatosModificados!AC335-ModeloDatosMinisterio!AC335</f>
        <v>0</v>
      </c>
      <c r="AD347" s="62" t="n">
        <f aca="false">ModeloDatosModificados!AD335-ModeloDatosMinisterio!AD335</f>
        <v>0</v>
      </c>
      <c r="AE347" s="63" t="n">
        <f aca="false">ModeloDatosModificados!AE335-ModeloDatosMinisterio!AE335</f>
        <v>0</v>
      </c>
      <c r="AF347" s="62" t="n">
        <f aca="false">ModeloDatosModificados!AF335-ModeloDatosMinisterio!AF335</f>
        <v>0</v>
      </c>
      <c r="AG347" s="62" t="n">
        <f aca="false">ModeloDatosModificados!AG335-ModeloDatosMinisterio!AG335</f>
        <v>0</v>
      </c>
      <c r="AH347" s="62" t="n">
        <f aca="false">ModeloDatosModificados!AH335-ModeloDatosMinisterio!AH335</f>
        <v>0</v>
      </c>
      <c r="AI347" s="62" t="n">
        <f aca="false">ModeloDatosModificados!AI335-ModeloDatosMinisterio!AI335</f>
        <v>0</v>
      </c>
      <c r="AJ347" s="62" t="n">
        <f aca="false">ModeloDatosModificados!AJ335-ModeloDatosMinisterio!AJ335</f>
        <v>0</v>
      </c>
      <c r="AK347" s="62" t="n">
        <f aca="false">ModeloDatosModificados!AK335-ModeloDatosMinisterio!AK335</f>
        <v>0</v>
      </c>
      <c r="AL347" s="62" t="n">
        <f aca="false">ModeloDatosModificados!AL335-ModeloDatosMinisterio!AL335</f>
        <v>0</v>
      </c>
      <c r="AM347" s="62" t="n">
        <f aca="false">ModeloDatosModificados!AM335-ModeloDatosMinisterio!AM335</f>
        <v>0</v>
      </c>
      <c r="AO347" s="54" t="n">
        <f aca="false">ModeloDatosModificados!AO335-ModeloDatosMinisterio!AO335</f>
        <v>0</v>
      </c>
      <c r="AP347" s="53" t="n">
        <f aca="false">ModeloDatosModificados!AP335-ModeloDatosMinisterio!AP335</f>
        <v>0</v>
      </c>
      <c r="AQ347" s="54" t="n">
        <f aca="false">ModeloDatosModificados!AQ335-ModeloDatosMinisterio!AQ335</f>
        <v>0</v>
      </c>
      <c r="AR347" s="53" t="n">
        <f aca="false">ModeloDatosModificados!AR335-ModeloDatosMinisterio!AR335</f>
        <v>0</v>
      </c>
      <c r="AS347" s="54" t="n">
        <f aca="false">ModeloDatosModificados!AS335-ModeloDatosMinisterio!AS335</f>
        <v>0</v>
      </c>
      <c r="AT347" s="53" t="n">
        <f aca="false">ModeloDatosModificados!AT335-ModeloDatosMinisterio!AT335</f>
        <v>0</v>
      </c>
      <c r="AU347" s="54" t="n">
        <f aca="false">ModeloDatosModificados!AU335-ModeloDatosMinisterio!AU335</f>
        <v>0</v>
      </c>
      <c r="AV347" s="53" t="n">
        <f aca="false">ModeloDatosModificados!AV335-ModeloDatosMinisterio!AV335</f>
        <v>0</v>
      </c>
      <c r="AW347" s="54" t="n">
        <f aca="false">ModeloDatosModificados!AW335-ModeloDatosMinisterio!AW335</f>
        <v>0</v>
      </c>
      <c r="AX347" s="53" t="n">
        <f aca="false">ModeloDatosModificados!AX335-ModeloDatosMinisterio!AX335</f>
        <v>0</v>
      </c>
    </row>
    <row r="348" customFormat="false" ht="13.8" hidden="false" customHeight="false" outlineLevel="0" collapsed="false">
      <c r="A348" s="60" t="s">
        <v>40</v>
      </c>
      <c r="B348" s="53" t="n">
        <f aca="false">ModeloDatosModificados!B336-ModeloDatosMinisterio!B336</f>
        <v>0</v>
      </c>
      <c r="C348" s="53" t="n">
        <f aca="false">ModeloDatosModificados!C336-ModeloDatosMinisterio!C336</f>
        <v>0</v>
      </c>
      <c r="D348" s="53" t="n">
        <f aca="false">ModeloDatosModificados!D336-ModeloDatosMinisterio!D336</f>
        <v>0</v>
      </c>
      <c r="E348" s="53" t="n">
        <f aca="false">ModeloDatosModificados!E336-ModeloDatosMinisterio!E336</f>
        <v>0</v>
      </c>
      <c r="F348" s="53" t="n">
        <f aca="false">ModeloDatosModificados!F336-ModeloDatosMinisterio!F336</f>
        <v>0</v>
      </c>
      <c r="G348" s="53" t="n">
        <f aca="false">ModeloDatosModificados!G336-ModeloDatosMinisterio!G336</f>
        <v>0</v>
      </c>
      <c r="H348" s="53" t="n">
        <f aca="false">ModeloDatosModificados!H336-ModeloDatosMinisterio!H336</f>
        <v>0</v>
      </c>
      <c r="I348" s="54" t="n">
        <f aca="false">ModeloDatosModificados!I336-ModeloDatosMinisterio!I336</f>
        <v>0</v>
      </c>
      <c r="J348" s="53" t="n">
        <f aca="false">ModeloDatosModificados!J336-ModeloDatosMinisterio!J336</f>
        <v>0</v>
      </c>
      <c r="K348" s="54" t="n">
        <f aca="false">ModeloDatosModificados!K336-ModeloDatosMinisterio!K336</f>
        <v>0</v>
      </c>
      <c r="L348" s="53" t="n">
        <f aca="false">ModeloDatosModificados!L336-ModeloDatosMinisterio!L336</f>
        <v>0</v>
      </c>
      <c r="M348" s="54" t="n">
        <f aca="false">ModeloDatosModificados!M336-ModeloDatosMinisterio!M336</f>
        <v>0</v>
      </c>
      <c r="N348" s="53" t="n">
        <f aca="false">ModeloDatosModificados!N336-ModeloDatosMinisterio!N336</f>
        <v>0</v>
      </c>
      <c r="O348" s="53" t="n">
        <f aca="false">ModeloDatosModificados!O336-ModeloDatosMinisterio!O336</f>
        <v>0</v>
      </c>
      <c r="P348" s="53" t="n">
        <f aca="false">ModeloDatosModificados!P336-ModeloDatosMinisterio!P336</f>
        <v>0</v>
      </c>
      <c r="Q348" s="53" t="n">
        <f aca="false">ModeloDatosModificados!Q336-ModeloDatosMinisterio!Q336</f>
        <v>0</v>
      </c>
      <c r="S348" s="53" t="n">
        <f aca="false">ModeloDatosModificados!S336-ModeloDatosMinisterio!S336</f>
        <v>0</v>
      </c>
      <c r="T348" s="53" t="n">
        <f aca="false">ModeloDatosModificados!T336-ModeloDatosMinisterio!T336</f>
        <v>0</v>
      </c>
      <c r="U348" s="53" t="n">
        <f aca="false">ModeloDatosModificados!U336-ModeloDatosMinisterio!U336</f>
        <v>0</v>
      </c>
      <c r="V348" s="53" t="n">
        <f aca="false">ModeloDatosModificados!V336-ModeloDatosMinisterio!V336</f>
        <v>0</v>
      </c>
      <c r="W348" s="53" t="n">
        <f aca="false">ModeloDatosModificados!W336-ModeloDatosMinisterio!W336</f>
        <v>0</v>
      </c>
      <c r="X348" s="53" t="n">
        <f aca="false">ModeloDatosModificados!X336-ModeloDatosMinisterio!X336</f>
        <v>0</v>
      </c>
      <c r="Y348" s="53" t="n">
        <f aca="false">ModeloDatosModificados!Y336-ModeloDatosMinisterio!Y336</f>
        <v>0</v>
      </c>
      <c r="Z348" s="53" t="n">
        <f aca="false">ModeloDatosModificados!Z336-ModeloDatosMinisterio!Z336</f>
        <v>0</v>
      </c>
      <c r="AC348" s="61" t="n">
        <f aca="false">ModeloDatosModificados!AC336-ModeloDatosMinisterio!AC336</f>
        <v>0</v>
      </c>
      <c r="AD348" s="62" t="n">
        <f aca="false">ModeloDatosModificados!AD336-ModeloDatosMinisterio!AD336</f>
        <v>0</v>
      </c>
      <c r="AE348" s="63" t="n">
        <f aca="false">ModeloDatosModificados!AE336-ModeloDatosMinisterio!AE336</f>
        <v>0</v>
      </c>
      <c r="AF348" s="62" t="n">
        <f aca="false">ModeloDatosModificados!AF336-ModeloDatosMinisterio!AF336</f>
        <v>0</v>
      </c>
      <c r="AG348" s="62" t="n">
        <f aca="false">ModeloDatosModificados!AG336-ModeloDatosMinisterio!AG336</f>
        <v>0</v>
      </c>
      <c r="AH348" s="62" t="n">
        <f aca="false">ModeloDatosModificados!AH336-ModeloDatosMinisterio!AH336</f>
        <v>0</v>
      </c>
      <c r="AI348" s="62" t="n">
        <f aca="false">ModeloDatosModificados!AI336-ModeloDatosMinisterio!AI336</f>
        <v>0</v>
      </c>
      <c r="AJ348" s="62" t="n">
        <f aca="false">ModeloDatosModificados!AJ336-ModeloDatosMinisterio!AJ336</f>
        <v>0</v>
      </c>
      <c r="AK348" s="62" t="n">
        <f aca="false">ModeloDatosModificados!AK336-ModeloDatosMinisterio!AK336</f>
        <v>0</v>
      </c>
      <c r="AL348" s="62" t="n">
        <f aca="false">ModeloDatosModificados!AL336-ModeloDatosMinisterio!AL336</f>
        <v>0</v>
      </c>
      <c r="AM348" s="62" t="n">
        <f aca="false">ModeloDatosModificados!AM336-ModeloDatosMinisterio!AM336</f>
        <v>0</v>
      </c>
      <c r="AO348" s="54" t="n">
        <f aca="false">ModeloDatosModificados!AO336-ModeloDatosMinisterio!AO336</f>
        <v>0</v>
      </c>
      <c r="AP348" s="53" t="n">
        <f aca="false">ModeloDatosModificados!AP336-ModeloDatosMinisterio!AP336</f>
        <v>0</v>
      </c>
      <c r="AQ348" s="54" t="n">
        <f aca="false">ModeloDatosModificados!AQ336-ModeloDatosMinisterio!AQ336</f>
        <v>0</v>
      </c>
      <c r="AR348" s="53" t="n">
        <f aca="false">ModeloDatosModificados!AR336-ModeloDatosMinisterio!AR336</f>
        <v>0</v>
      </c>
      <c r="AS348" s="54" t="n">
        <f aca="false">ModeloDatosModificados!AS336-ModeloDatosMinisterio!AS336</f>
        <v>0</v>
      </c>
      <c r="AT348" s="53" t="n">
        <f aca="false">ModeloDatosModificados!AT336-ModeloDatosMinisterio!AT336</f>
        <v>0</v>
      </c>
      <c r="AU348" s="54" t="n">
        <f aca="false">ModeloDatosModificados!AU336-ModeloDatosMinisterio!AU336</f>
        <v>0</v>
      </c>
      <c r="AV348" s="53" t="n">
        <f aca="false">ModeloDatosModificados!AV336-ModeloDatosMinisterio!AV336</f>
        <v>0</v>
      </c>
      <c r="AW348" s="54" t="n">
        <f aca="false">ModeloDatosModificados!AW336-ModeloDatosMinisterio!AW336</f>
        <v>0</v>
      </c>
      <c r="AX348" s="53" t="n">
        <f aca="false">ModeloDatosModificados!AX336-ModeloDatosMinisterio!AX336</f>
        <v>0</v>
      </c>
    </row>
    <row r="349" customFormat="false" ht="13.8" hidden="false" customHeight="false" outlineLevel="0" collapsed="false">
      <c r="A349" s="60" t="s">
        <v>41</v>
      </c>
      <c r="B349" s="53" t="n">
        <f aca="false">ModeloDatosModificados!B337-ModeloDatosMinisterio!B337</f>
        <v>0</v>
      </c>
      <c r="C349" s="53" t="n">
        <f aca="false">ModeloDatosModificados!C337-ModeloDatosMinisterio!C337</f>
        <v>0</v>
      </c>
      <c r="D349" s="53" t="n">
        <f aca="false">ModeloDatosModificados!D337-ModeloDatosMinisterio!D337</f>
        <v>0</v>
      </c>
      <c r="E349" s="53" t="n">
        <f aca="false">ModeloDatosModificados!E337-ModeloDatosMinisterio!E337</f>
        <v>0</v>
      </c>
      <c r="F349" s="53" t="n">
        <f aca="false">ModeloDatosModificados!F337-ModeloDatosMinisterio!F337</f>
        <v>0</v>
      </c>
      <c r="G349" s="53" t="n">
        <f aca="false">ModeloDatosModificados!G337-ModeloDatosMinisterio!G337</f>
        <v>0</v>
      </c>
      <c r="H349" s="53" t="n">
        <f aca="false">ModeloDatosModificados!H337-ModeloDatosMinisterio!H337</f>
        <v>0</v>
      </c>
      <c r="I349" s="54" t="n">
        <f aca="false">ModeloDatosModificados!I337-ModeloDatosMinisterio!I337</f>
        <v>0</v>
      </c>
      <c r="J349" s="53" t="n">
        <f aca="false">ModeloDatosModificados!J337-ModeloDatosMinisterio!J337</f>
        <v>0</v>
      </c>
      <c r="K349" s="54" t="n">
        <f aca="false">ModeloDatosModificados!K337-ModeloDatosMinisterio!K337</f>
        <v>0</v>
      </c>
      <c r="L349" s="53" t="n">
        <f aca="false">ModeloDatosModificados!L337-ModeloDatosMinisterio!L337</f>
        <v>0</v>
      </c>
      <c r="M349" s="54" t="n">
        <f aca="false">ModeloDatosModificados!M337-ModeloDatosMinisterio!M337</f>
        <v>0</v>
      </c>
      <c r="N349" s="53" t="n">
        <f aca="false">ModeloDatosModificados!N337-ModeloDatosMinisterio!N337</f>
        <v>0</v>
      </c>
      <c r="O349" s="53" t="n">
        <f aca="false">ModeloDatosModificados!O337-ModeloDatosMinisterio!O337</f>
        <v>0</v>
      </c>
      <c r="P349" s="53" t="n">
        <f aca="false">ModeloDatosModificados!P337-ModeloDatosMinisterio!P337</f>
        <v>0</v>
      </c>
      <c r="Q349" s="53" t="n">
        <f aca="false">ModeloDatosModificados!Q337-ModeloDatosMinisterio!Q337</f>
        <v>0</v>
      </c>
      <c r="S349" s="53" t="n">
        <f aca="false">ModeloDatosModificados!S337-ModeloDatosMinisterio!S337</f>
        <v>0</v>
      </c>
      <c r="T349" s="53" t="n">
        <f aca="false">ModeloDatosModificados!T337-ModeloDatosMinisterio!T337</f>
        <v>0</v>
      </c>
      <c r="U349" s="53" t="n">
        <f aca="false">ModeloDatosModificados!U337-ModeloDatosMinisterio!U337</f>
        <v>0</v>
      </c>
      <c r="V349" s="53" t="n">
        <f aca="false">ModeloDatosModificados!V337-ModeloDatosMinisterio!V337</f>
        <v>0</v>
      </c>
      <c r="W349" s="53" t="n">
        <f aca="false">ModeloDatosModificados!W337-ModeloDatosMinisterio!W337</f>
        <v>0</v>
      </c>
      <c r="X349" s="53" t="n">
        <f aca="false">ModeloDatosModificados!X337-ModeloDatosMinisterio!X337</f>
        <v>0</v>
      </c>
      <c r="Y349" s="53" t="n">
        <f aca="false">ModeloDatosModificados!Y337-ModeloDatosMinisterio!Y337</f>
        <v>0</v>
      </c>
      <c r="Z349" s="53" t="n">
        <f aca="false">ModeloDatosModificados!Z337-ModeloDatosMinisterio!Z337</f>
        <v>0</v>
      </c>
      <c r="AC349" s="61" t="n">
        <f aca="false">ModeloDatosModificados!AC337-ModeloDatosMinisterio!AC337</f>
        <v>0</v>
      </c>
      <c r="AD349" s="62" t="n">
        <f aca="false">ModeloDatosModificados!AD337-ModeloDatosMinisterio!AD337</f>
        <v>0</v>
      </c>
      <c r="AE349" s="63" t="n">
        <f aca="false">ModeloDatosModificados!AE337-ModeloDatosMinisterio!AE337</f>
        <v>0</v>
      </c>
      <c r="AF349" s="62" t="n">
        <f aca="false">ModeloDatosModificados!AF337-ModeloDatosMinisterio!AF337</f>
        <v>0</v>
      </c>
      <c r="AG349" s="62" t="n">
        <f aca="false">ModeloDatosModificados!AG337-ModeloDatosMinisterio!AG337</f>
        <v>0</v>
      </c>
      <c r="AH349" s="62" t="n">
        <f aca="false">ModeloDatosModificados!AH337-ModeloDatosMinisterio!AH337</f>
        <v>0</v>
      </c>
      <c r="AI349" s="62" t="n">
        <f aca="false">ModeloDatosModificados!AI337-ModeloDatosMinisterio!AI337</f>
        <v>0</v>
      </c>
      <c r="AJ349" s="62" t="n">
        <f aca="false">ModeloDatosModificados!AJ337-ModeloDatosMinisterio!AJ337</f>
        <v>0</v>
      </c>
      <c r="AK349" s="62" t="n">
        <f aca="false">ModeloDatosModificados!AK337-ModeloDatosMinisterio!AK337</f>
        <v>0</v>
      </c>
      <c r="AL349" s="62" t="n">
        <f aca="false">ModeloDatosModificados!AL337-ModeloDatosMinisterio!AL337</f>
        <v>0</v>
      </c>
      <c r="AM349" s="62" t="n">
        <f aca="false">ModeloDatosModificados!AM337-ModeloDatosMinisterio!AM337</f>
        <v>0</v>
      </c>
      <c r="AO349" s="54" t="n">
        <f aca="false">ModeloDatosModificados!AO337-ModeloDatosMinisterio!AO337</f>
        <v>0</v>
      </c>
      <c r="AP349" s="53" t="n">
        <f aca="false">ModeloDatosModificados!AP337-ModeloDatosMinisterio!AP337</f>
        <v>0</v>
      </c>
      <c r="AQ349" s="54" t="n">
        <f aca="false">ModeloDatosModificados!AQ337-ModeloDatosMinisterio!AQ337</f>
        <v>0</v>
      </c>
      <c r="AR349" s="53" t="n">
        <f aca="false">ModeloDatosModificados!AR337-ModeloDatosMinisterio!AR337</f>
        <v>0</v>
      </c>
      <c r="AS349" s="54" t="n">
        <f aca="false">ModeloDatosModificados!AS337-ModeloDatosMinisterio!AS337</f>
        <v>0</v>
      </c>
      <c r="AT349" s="53" t="n">
        <f aca="false">ModeloDatosModificados!AT337-ModeloDatosMinisterio!AT337</f>
        <v>0</v>
      </c>
      <c r="AU349" s="54" t="n">
        <f aca="false">ModeloDatosModificados!AU337-ModeloDatosMinisterio!AU337</f>
        <v>0</v>
      </c>
      <c r="AV349" s="53" t="n">
        <f aca="false">ModeloDatosModificados!AV337-ModeloDatosMinisterio!AV337</f>
        <v>0</v>
      </c>
      <c r="AW349" s="54" t="n">
        <f aca="false">ModeloDatosModificados!AW337-ModeloDatosMinisterio!AW337</f>
        <v>0</v>
      </c>
      <c r="AX349" s="53" t="n">
        <f aca="false">ModeloDatosModificados!AX337-ModeloDatosMinisterio!AX337</f>
        <v>0</v>
      </c>
    </row>
    <row r="350" customFormat="false" ht="13.8" hidden="false" customHeight="false" outlineLevel="0" collapsed="false">
      <c r="A350" s="60" t="s">
        <v>42</v>
      </c>
      <c r="B350" s="53" t="n">
        <f aca="false">ModeloDatosModificados!B338-ModeloDatosMinisterio!B338</f>
        <v>0</v>
      </c>
      <c r="C350" s="53" t="n">
        <f aca="false">ModeloDatosModificados!C338-ModeloDatosMinisterio!C338</f>
        <v>0</v>
      </c>
      <c r="D350" s="53" t="n">
        <f aca="false">ModeloDatosModificados!D338-ModeloDatosMinisterio!D338</f>
        <v>0</v>
      </c>
      <c r="E350" s="53" t="n">
        <f aca="false">ModeloDatosModificados!E338-ModeloDatosMinisterio!E338</f>
        <v>0</v>
      </c>
      <c r="F350" s="53" t="n">
        <f aca="false">ModeloDatosModificados!F338-ModeloDatosMinisterio!F338</f>
        <v>0</v>
      </c>
      <c r="G350" s="53" t="n">
        <f aca="false">ModeloDatosModificados!G338-ModeloDatosMinisterio!G338</f>
        <v>0</v>
      </c>
      <c r="H350" s="53" t="n">
        <f aca="false">ModeloDatosModificados!H338-ModeloDatosMinisterio!H338</f>
        <v>0</v>
      </c>
      <c r="I350" s="54" t="n">
        <f aca="false">ModeloDatosModificados!I338-ModeloDatosMinisterio!I338</f>
        <v>0</v>
      </c>
      <c r="J350" s="53" t="n">
        <f aca="false">ModeloDatosModificados!J338-ModeloDatosMinisterio!J338</f>
        <v>0</v>
      </c>
      <c r="K350" s="54" t="n">
        <f aca="false">ModeloDatosModificados!K338-ModeloDatosMinisterio!K338</f>
        <v>0</v>
      </c>
      <c r="L350" s="53" t="n">
        <f aca="false">ModeloDatosModificados!L338-ModeloDatosMinisterio!L338</f>
        <v>0</v>
      </c>
      <c r="M350" s="54" t="n">
        <f aca="false">ModeloDatosModificados!M338-ModeloDatosMinisterio!M338</f>
        <v>0</v>
      </c>
      <c r="N350" s="53" t="n">
        <f aca="false">ModeloDatosModificados!N338-ModeloDatosMinisterio!N338</f>
        <v>0</v>
      </c>
      <c r="O350" s="53" t="n">
        <f aca="false">ModeloDatosModificados!O338-ModeloDatosMinisterio!O338</f>
        <v>0</v>
      </c>
      <c r="P350" s="53" t="n">
        <f aca="false">ModeloDatosModificados!P338-ModeloDatosMinisterio!P338</f>
        <v>0</v>
      </c>
      <c r="Q350" s="53" t="n">
        <f aca="false">ModeloDatosModificados!Q338-ModeloDatosMinisterio!Q338</f>
        <v>0</v>
      </c>
      <c r="S350" s="53" t="n">
        <f aca="false">ModeloDatosModificados!S338-ModeloDatosMinisterio!S338</f>
        <v>0</v>
      </c>
      <c r="T350" s="53" t="n">
        <f aca="false">ModeloDatosModificados!T338-ModeloDatosMinisterio!T338</f>
        <v>0</v>
      </c>
      <c r="U350" s="53" t="n">
        <f aca="false">ModeloDatosModificados!U338-ModeloDatosMinisterio!U338</f>
        <v>0</v>
      </c>
      <c r="V350" s="53" t="n">
        <f aca="false">ModeloDatosModificados!V338-ModeloDatosMinisterio!V338</f>
        <v>0</v>
      </c>
      <c r="W350" s="53" t="n">
        <f aca="false">ModeloDatosModificados!W338-ModeloDatosMinisterio!W338</f>
        <v>0</v>
      </c>
      <c r="X350" s="53" t="n">
        <f aca="false">ModeloDatosModificados!X338-ModeloDatosMinisterio!X338</f>
        <v>0</v>
      </c>
      <c r="Y350" s="53" t="n">
        <f aca="false">ModeloDatosModificados!Y338-ModeloDatosMinisterio!Y338</f>
        <v>0</v>
      </c>
      <c r="Z350" s="53" t="n">
        <f aca="false">ModeloDatosModificados!Z338-ModeloDatosMinisterio!Z338</f>
        <v>0</v>
      </c>
      <c r="AC350" s="61" t="n">
        <f aca="false">ModeloDatosModificados!AC338-ModeloDatosMinisterio!AC338</f>
        <v>0</v>
      </c>
      <c r="AD350" s="62" t="n">
        <f aca="false">ModeloDatosModificados!AD338-ModeloDatosMinisterio!AD338</f>
        <v>0</v>
      </c>
      <c r="AE350" s="63" t="n">
        <f aca="false">ModeloDatosModificados!AE338-ModeloDatosMinisterio!AE338</f>
        <v>0</v>
      </c>
      <c r="AF350" s="62" t="n">
        <f aca="false">ModeloDatosModificados!AF338-ModeloDatosMinisterio!AF338</f>
        <v>0</v>
      </c>
      <c r="AG350" s="62" t="n">
        <f aca="false">ModeloDatosModificados!AG338-ModeloDatosMinisterio!AG338</f>
        <v>0</v>
      </c>
      <c r="AH350" s="62" t="n">
        <f aca="false">ModeloDatosModificados!AH338-ModeloDatosMinisterio!AH338</f>
        <v>0</v>
      </c>
      <c r="AI350" s="62" t="n">
        <f aca="false">ModeloDatosModificados!AI338-ModeloDatosMinisterio!AI338</f>
        <v>0</v>
      </c>
      <c r="AJ350" s="62" t="n">
        <f aca="false">ModeloDatosModificados!AJ338-ModeloDatosMinisterio!AJ338</f>
        <v>0</v>
      </c>
      <c r="AK350" s="62" t="n">
        <f aca="false">ModeloDatosModificados!AK338-ModeloDatosMinisterio!AK338</f>
        <v>0</v>
      </c>
      <c r="AL350" s="62" t="n">
        <f aca="false">ModeloDatosModificados!AL338-ModeloDatosMinisterio!AL338</f>
        <v>0</v>
      </c>
      <c r="AM350" s="62" t="n">
        <f aca="false">ModeloDatosModificados!AM338-ModeloDatosMinisterio!AM338</f>
        <v>0</v>
      </c>
      <c r="AO350" s="54" t="n">
        <f aca="false">ModeloDatosModificados!AO338-ModeloDatosMinisterio!AO338</f>
        <v>0</v>
      </c>
      <c r="AP350" s="53" t="n">
        <f aca="false">ModeloDatosModificados!AP338-ModeloDatosMinisterio!AP338</f>
        <v>0</v>
      </c>
      <c r="AQ350" s="54" t="n">
        <f aca="false">ModeloDatosModificados!AQ338-ModeloDatosMinisterio!AQ338</f>
        <v>0</v>
      </c>
      <c r="AR350" s="53" t="n">
        <f aca="false">ModeloDatosModificados!AR338-ModeloDatosMinisterio!AR338</f>
        <v>0</v>
      </c>
      <c r="AS350" s="54" t="n">
        <f aca="false">ModeloDatosModificados!AS338-ModeloDatosMinisterio!AS338</f>
        <v>0</v>
      </c>
      <c r="AT350" s="53" t="n">
        <f aca="false">ModeloDatosModificados!AT338-ModeloDatosMinisterio!AT338</f>
        <v>0</v>
      </c>
      <c r="AU350" s="54" t="n">
        <f aca="false">ModeloDatosModificados!AU338-ModeloDatosMinisterio!AU338</f>
        <v>0</v>
      </c>
      <c r="AV350" s="53" t="n">
        <f aca="false">ModeloDatosModificados!AV338-ModeloDatosMinisterio!AV338</f>
        <v>0</v>
      </c>
      <c r="AW350" s="54" t="n">
        <f aca="false">ModeloDatosModificados!AW338-ModeloDatosMinisterio!AW338</f>
        <v>0</v>
      </c>
      <c r="AX350" s="53" t="n">
        <f aca="false">ModeloDatosModificados!AX338-ModeloDatosMinisterio!AX338</f>
        <v>0</v>
      </c>
    </row>
    <row r="351" customFormat="false" ht="13.8" hidden="false" customHeight="false" outlineLevel="0" collapsed="false">
      <c r="A351" s="60" t="s">
        <v>43</v>
      </c>
      <c r="B351" s="53" t="n">
        <f aca="false">ModeloDatosModificados!B339-ModeloDatosMinisterio!B339</f>
        <v>0</v>
      </c>
      <c r="C351" s="53" t="n">
        <f aca="false">ModeloDatosModificados!C339-ModeloDatosMinisterio!C339</f>
        <v>0</v>
      </c>
      <c r="D351" s="53" t="n">
        <f aca="false">ModeloDatosModificados!D339-ModeloDatosMinisterio!D339</f>
        <v>0</v>
      </c>
      <c r="E351" s="53" t="n">
        <f aca="false">ModeloDatosModificados!E339-ModeloDatosMinisterio!E339</f>
        <v>0</v>
      </c>
      <c r="F351" s="53" t="n">
        <f aca="false">ModeloDatosModificados!F339-ModeloDatosMinisterio!F339</f>
        <v>0</v>
      </c>
      <c r="G351" s="53" t="n">
        <f aca="false">ModeloDatosModificados!G339-ModeloDatosMinisterio!G339</f>
        <v>0</v>
      </c>
      <c r="H351" s="53" t="n">
        <f aca="false">ModeloDatosModificados!H339-ModeloDatosMinisterio!H339</f>
        <v>0</v>
      </c>
      <c r="I351" s="54" t="n">
        <f aca="false">ModeloDatosModificados!I339-ModeloDatosMinisterio!I339</f>
        <v>0</v>
      </c>
      <c r="J351" s="53" t="n">
        <f aca="false">ModeloDatosModificados!J339-ModeloDatosMinisterio!J339</f>
        <v>0</v>
      </c>
      <c r="K351" s="54" t="n">
        <f aca="false">ModeloDatosModificados!K339-ModeloDatosMinisterio!K339</f>
        <v>0</v>
      </c>
      <c r="L351" s="53" t="n">
        <f aca="false">ModeloDatosModificados!L339-ModeloDatosMinisterio!L339</f>
        <v>0</v>
      </c>
      <c r="M351" s="54" t="n">
        <f aca="false">ModeloDatosModificados!M339-ModeloDatosMinisterio!M339</f>
        <v>0</v>
      </c>
      <c r="N351" s="53" t="n">
        <f aca="false">ModeloDatosModificados!N339-ModeloDatosMinisterio!N339</f>
        <v>0</v>
      </c>
      <c r="O351" s="53" t="n">
        <f aca="false">ModeloDatosModificados!O339-ModeloDatosMinisterio!O339</f>
        <v>0</v>
      </c>
      <c r="P351" s="53" t="n">
        <f aca="false">ModeloDatosModificados!P339-ModeloDatosMinisterio!P339</f>
        <v>0</v>
      </c>
      <c r="Q351" s="53" t="n">
        <f aca="false">ModeloDatosModificados!Q339-ModeloDatosMinisterio!Q339</f>
        <v>0</v>
      </c>
      <c r="S351" s="53" t="n">
        <f aca="false">ModeloDatosModificados!S339-ModeloDatosMinisterio!S339</f>
        <v>0</v>
      </c>
      <c r="T351" s="53" t="n">
        <f aca="false">ModeloDatosModificados!T339-ModeloDatosMinisterio!T339</f>
        <v>0</v>
      </c>
      <c r="U351" s="53" t="n">
        <f aca="false">ModeloDatosModificados!U339-ModeloDatosMinisterio!U339</f>
        <v>0</v>
      </c>
      <c r="V351" s="53" t="n">
        <f aca="false">ModeloDatosModificados!V339-ModeloDatosMinisterio!V339</f>
        <v>0</v>
      </c>
      <c r="W351" s="53" t="n">
        <f aca="false">ModeloDatosModificados!W339-ModeloDatosMinisterio!W339</f>
        <v>0</v>
      </c>
      <c r="X351" s="53" t="n">
        <f aca="false">ModeloDatosModificados!X339-ModeloDatosMinisterio!X339</f>
        <v>0</v>
      </c>
      <c r="Y351" s="53" t="n">
        <f aca="false">ModeloDatosModificados!Y339-ModeloDatosMinisterio!Y339</f>
        <v>0</v>
      </c>
      <c r="Z351" s="53" t="n">
        <f aca="false">ModeloDatosModificados!Z339-ModeloDatosMinisterio!Z339</f>
        <v>0</v>
      </c>
      <c r="AC351" s="61" t="n">
        <f aca="false">ModeloDatosModificados!AC339-ModeloDatosMinisterio!AC339</f>
        <v>0</v>
      </c>
      <c r="AD351" s="62" t="n">
        <f aca="false">ModeloDatosModificados!AD339-ModeloDatosMinisterio!AD339</f>
        <v>0</v>
      </c>
      <c r="AE351" s="63" t="n">
        <f aca="false">ModeloDatosModificados!AE339-ModeloDatosMinisterio!AE339</f>
        <v>0</v>
      </c>
      <c r="AF351" s="62" t="n">
        <f aca="false">ModeloDatosModificados!AF339-ModeloDatosMinisterio!AF339</f>
        <v>0</v>
      </c>
      <c r="AG351" s="62" t="n">
        <f aca="false">ModeloDatosModificados!AG339-ModeloDatosMinisterio!AG339</f>
        <v>0</v>
      </c>
      <c r="AH351" s="62" t="n">
        <f aca="false">ModeloDatosModificados!AH339-ModeloDatosMinisterio!AH339</f>
        <v>0</v>
      </c>
      <c r="AI351" s="62" t="n">
        <f aca="false">ModeloDatosModificados!AI339-ModeloDatosMinisterio!AI339</f>
        <v>0</v>
      </c>
      <c r="AJ351" s="62" t="n">
        <f aca="false">ModeloDatosModificados!AJ339-ModeloDatosMinisterio!AJ339</f>
        <v>0</v>
      </c>
      <c r="AK351" s="62" t="n">
        <f aca="false">ModeloDatosModificados!AK339-ModeloDatosMinisterio!AK339</f>
        <v>0</v>
      </c>
      <c r="AL351" s="62" t="n">
        <f aca="false">ModeloDatosModificados!AL339-ModeloDatosMinisterio!AL339</f>
        <v>0</v>
      </c>
      <c r="AM351" s="62" t="n">
        <f aca="false">ModeloDatosModificados!AM339-ModeloDatosMinisterio!AM339</f>
        <v>0</v>
      </c>
      <c r="AO351" s="54" t="n">
        <f aca="false">ModeloDatosModificados!AO339-ModeloDatosMinisterio!AO339</f>
        <v>0</v>
      </c>
      <c r="AP351" s="53" t="n">
        <f aca="false">ModeloDatosModificados!AP339-ModeloDatosMinisterio!AP339</f>
        <v>0</v>
      </c>
      <c r="AQ351" s="54" t="n">
        <f aca="false">ModeloDatosModificados!AQ339-ModeloDatosMinisterio!AQ339</f>
        <v>0</v>
      </c>
      <c r="AR351" s="53" t="n">
        <f aca="false">ModeloDatosModificados!AR339-ModeloDatosMinisterio!AR339</f>
        <v>0</v>
      </c>
      <c r="AS351" s="54" t="n">
        <f aca="false">ModeloDatosModificados!AS339-ModeloDatosMinisterio!AS339</f>
        <v>0</v>
      </c>
      <c r="AT351" s="53" t="n">
        <f aca="false">ModeloDatosModificados!AT339-ModeloDatosMinisterio!AT339</f>
        <v>0</v>
      </c>
      <c r="AU351" s="54" t="n">
        <f aca="false">ModeloDatosModificados!AU339-ModeloDatosMinisterio!AU339</f>
        <v>0</v>
      </c>
      <c r="AV351" s="53" t="n">
        <f aca="false">ModeloDatosModificados!AV339-ModeloDatosMinisterio!AV339</f>
        <v>0</v>
      </c>
      <c r="AW351" s="54" t="n">
        <f aca="false">ModeloDatosModificados!AW339-ModeloDatosMinisterio!AW339</f>
        <v>0</v>
      </c>
      <c r="AX351" s="53" t="n">
        <f aca="false">ModeloDatosModificados!AX339-ModeloDatosMinisterio!AX339</f>
        <v>0</v>
      </c>
    </row>
    <row r="352" customFormat="false" ht="13.8" hidden="false" customHeight="false" outlineLevel="0" collapsed="false">
      <c r="A352" s="60" t="s">
        <v>44</v>
      </c>
      <c r="B352" s="53" t="n">
        <f aca="false">ModeloDatosModificados!B340-ModeloDatosMinisterio!B340</f>
        <v>0</v>
      </c>
      <c r="C352" s="53" t="n">
        <f aca="false">ModeloDatosModificados!C340-ModeloDatosMinisterio!C340</f>
        <v>0</v>
      </c>
      <c r="D352" s="53" t="n">
        <f aca="false">ModeloDatosModificados!D340-ModeloDatosMinisterio!D340</f>
        <v>0</v>
      </c>
      <c r="E352" s="53" t="n">
        <f aca="false">ModeloDatosModificados!E340-ModeloDatosMinisterio!E340</f>
        <v>0</v>
      </c>
      <c r="F352" s="53" t="n">
        <f aca="false">ModeloDatosModificados!F340-ModeloDatosMinisterio!F340</f>
        <v>0</v>
      </c>
      <c r="G352" s="53" t="n">
        <f aca="false">ModeloDatosModificados!G340-ModeloDatosMinisterio!G340</f>
        <v>0</v>
      </c>
      <c r="H352" s="53" t="n">
        <f aca="false">ModeloDatosModificados!H340-ModeloDatosMinisterio!H340</f>
        <v>0</v>
      </c>
      <c r="I352" s="54" t="n">
        <f aca="false">ModeloDatosModificados!I340-ModeloDatosMinisterio!I340</f>
        <v>0</v>
      </c>
      <c r="J352" s="53" t="n">
        <f aca="false">ModeloDatosModificados!J340-ModeloDatosMinisterio!J340</f>
        <v>0</v>
      </c>
      <c r="K352" s="54" t="n">
        <f aca="false">ModeloDatosModificados!K340-ModeloDatosMinisterio!K340</f>
        <v>0</v>
      </c>
      <c r="L352" s="53" t="n">
        <f aca="false">ModeloDatosModificados!L340-ModeloDatosMinisterio!L340</f>
        <v>0</v>
      </c>
      <c r="M352" s="54" t="n">
        <f aca="false">ModeloDatosModificados!M340-ModeloDatosMinisterio!M340</f>
        <v>0</v>
      </c>
      <c r="N352" s="53" t="n">
        <f aca="false">ModeloDatosModificados!N340-ModeloDatosMinisterio!N340</f>
        <v>0</v>
      </c>
      <c r="O352" s="53" t="n">
        <f aca="false">ModeloDatosModificados!O340-ModeloDatosMinisterio!O340</f>
        <v>0</v>
      </c>
      <c r="P352" s="53" t="n">
        <f aca="false">ModeloDatosModificados!P340-ModeloDatosMinisterio!P340</f>
        <v>0</v>
      </c>
      <c r="Q352" s="53" t="n">
        <f aca="false">ModeloDatosModificados!Q340-ModeloDatosMinisterio!Q340</f>
        <v>0</v>
      </c>
      <c r="S352" s="53" t="n">
        <f aca="false">ModeloDatosModificados!S340-ModeloDatosMinisterio!S340</f>
        <v>0</v>
      </c>
      <c r="T352" s="53" t="n">
        <f aca="false">ModeloDatosModificados!T340-ModeloDatosMinisterio!T340</f>
        <v>0</v>
      </c>
      <c r="U352" s="53" t="n">
        <f aca="false">ModeloDatosModificados!U340-ModeloDatosMinisterio!U340</f>
        <v>0</v>
      </c>
      <c r="V352" s="53" t="n">
        <f aca="false">ModeloDatosModificados!V340-ModeloDatosMinisterio!V340</f>
        <v>0</v>
      </c>
      <c r="W352" s="53" t="n">
        <f aca="false">ModeloDatosModificados!W340-ModeloDatosMinisterio!W340</f>
        <v>0</v>
      </c>
      <c r="X352" s="53" t="n">
        <f aca="false">ModeloDatosModificados!X340-ModeloDatosMinisterio!X340</f>
        <v>0</v>
      </c>
      <c r="Y352" s="53" t="n">
        <f aca="false">ModeloDatosModificados!Y340-ModeloDatosMinisterio!Y340</f>
        <v>0</v>
      </c>
      <c r="Z352" s="53" t="n">
        <f aca="false">ModeloDatosModificados!Z340-ModeloDatosMinisterio!Z340</f>
        <v>0</v>
      </c>
      <c r="AC352" s="61" t="n">
        <f aca="false">ModeloDatosModificados!AC340-ModeloDatosMinisterio!AC340</f>
        <v>0</v>
      </c>
      <c r="AD352" s="62" t="n">
        <f aca="false">ModeloDatosModificados!AD340-ModeloDatosMinisterio!AD340</f>
        <v>0</v>
      </c>
      <c r="AE352" s="63" t="n">
        <f aca="false">ModeloDatosModificados!AE340-ModeloDatosMinisterio!AE340</f>
        <v>0</v>
      </c>
      <c r="AF352" s="62" t="n">
        <f aca="false">ModeloDatosModificados!AF340-ModeloDatosMinisterio!AF340</f>
        <v>0</v>
      </c>
      <c r="AG352" s="62" t="n">
        <f aca="false">ModeloDatosModificados!AG340-ModeloDatosMinisterio!AG340</f>
        <v>0</v>
      </c>
      <c r="AH352" s="62" t="n">
        <f aca="false">ModeloDatosModificados!AH340-ModeloDatosMinisterio!AH340</f>
        <v>0</v>
      </c>
      <c r="AI352" s="62" t="n">
        <f aca="false">ModeloDatosModificados!AI340-ModeloDatosMinisterio!AI340</f>
        <v>0</v>
      </c>
      <c r="AJ352" s="62" t="n">
        <f aca="false">ModeloDatosModificados!AJ340-ModeloDatosMinisterio!AJ340</f>
        <v>0</v>
      </c>
      <c r="AK352" s="62" t="n">
        <f aca="false">ModeloDatosModificados!AK340-ModeloDatosMinisterio!AK340</f>
        <v>0</v>
      </c>
      <c r="AL352" s="62" t="n">
        <f aca="false">ModeloDatosModificados!AL340-ModeloDatosMinisterio!AL340</f>
        <v>0</v>
      </c>
      <c r="AM352" s="62" t="n">
        <f aca="false">ModeloDatosModificados!AM340-ModeloDatosMinisterio!AM340</f>
        <v>0</v>
      </c>
      <c r="AO352" s="54" t="n">
        <f aca="false">ModeloDatosModificados!AO340-ModeloDatosMinisterio!AO340</f>
        <v>0</v>
      </c>
      <c r="AP352" s="53" t="n">
        <f aca="false">ModeloDatosModificados!AP340-ModeloDatosMinisterio!AP340</f>
        <v>0</v>
      </c>
      <c r="AQ352" s="54" t="n">
        <f aca="false">ModeloDatosModificados!AQ340-ModeloDatosMinisterio!AQ340</f>
        <v>0</v>
      </c>
      <c r="AR352" s="53" t="n">
        <f aca="false">ModeloDatosModificados!AR340-ModeloDatosMinisterio!AR340</f>
        <v>0</v>
      </c>
      <c r="AS352" s="54" t="n">
        <f aca="false">ModeloDatosModificados!AS340-ModeloDatosMinisterio!AS340</f>
        <v>0</v>
      </c>
      <c r="AT352" s="53" t="n">
        <f aca="false">ModeloDatosModificados!AT340-ModeloDatosMinisterio!AT340</f>
        <v>0</v>
      </c>
      <c r="AU352" s="54" t="n">
        <f aca="false">ModeloDatosModificados!AU340-ModeloDatosMinisterio!AU340</f>
        <v>0</v>
      </c>
      <c r="AV352" s="53" t="n">
        <f aca="false">ModeloDatosModificados!AV340-ModeloDatosMinisterio!AV340</f>
        <v>0</v>
      </c>
      <c r="AW352" s="54" t="n">
        <f aca="false">ModeloDatosModificados!AW340-ModeloDatosMinisterio!AW340</f>
        <v>0</v>
      </c>
      <c r="AX352" s="53" t="n">
        <f aca="false">ModeloDatosModificados!AX340-ModeloDatosMinisterio!AX340</f>
        <v>0</v>
      </c>
    </row>
    <row r="353" customFormat="false" ht="13.8" hidden="false" customHeight="false" outlineLevel="0" collapsed="false">
      <c r="A353" s="60" t="s">
        <v>45</v>
      </c>
      <c r="B353" s="53" t="n">
        <f aca="false">ModeloDatosModificados!B341-ModeloDatosMinisterio!B341</f>
        <v>0</v>
      </c>
      <c r="C353" s="53" t="n">
        <f aca="false">ModeloDatosModificados!C341-ModeloDatosMinisterio!C341</f>
        <v>0</v>
      </c>
      <c r="D353" s="53" t="n">
        <f aca="false">ModeloDatosModificados!D341-ModeloDatosMinisterio!D341</f>
        <v>0</v>
      </c>
      <c r="E353" s="53" t="n">
        <f aca="false">ModeloDatosModificados!E341-ModeloDatosMinisterio!E341</f>
        <v>0</v>
      </c>
      <c r="F353" s="53" t="n">
        <f aca="false">ModeloDatosModificados!F341-ModeloDatosMinisterio!F341</f>
        <v>0</v>
      </c>
      <c r="G353" s="53" t="n">
        <f aca="false">ModeloDatosModificados!G341-ModeloDatosMinisterio!G341</f>
        <v>0</v>
      </c>
      <c r="H353" s="53" t="n">
        <f aca="false">ModeloDatosModificados!H341-ModeloDatosMinisterio!H341</f>
        <v>0</v>
      </c>
      <c r="I353" s="54" t="n">
        <f aca="false">ModeloDatosModificados!I341-ModeloDatosMinisterio!I341</f>
        <v>0</v>
      </c>
      <c r="J353" s="53" t="n">
        <f aca="false">ModeloDatosModificados!J341-ModeloDatosMinisterio!J341</f>
        <v>0</v>
      </c>
      <c r="K353" s="54" t="n">
        <f aca="false">ModeloDatosModificados!K341-ModeloDatosMinisterio!K341</f>
        <v>0</v>
      </c>
      <c r="L353" s="53" t="n">
        <f aca="false">ModeloDatosModificados!L341-ModeloDatosMinisterio!L341</f>
        <v>0</v>
      </c>
      <c r="M353" s="54" t="n">
        <f aca="false">ModeloDatosModificados!M341-ModeloDatosMinisterio!M341</f>
        <v>0</v>
      </c>
      <c r="N353" s="53" t="n">
        <f aca="false">ModeloDatosModificados!N341-ModeloDatosMinisterio!N341</f>
        <v>0</v>
      </c>
      <c r="O353" s="53" t="n">
        <f aca="false">ModeloDatosModificados!O341-ModeloDatosMinisterio!O341</f>
        <v>0</v>
      </c>
      <c r="P353" s="53" t="n">
        <f aca="false">ModeloDatosModificados!P341-ModeloDatosMinisterio!P341</f>
        <v>0</v>
      </c>
      <c r="Q353" s="53" t="n">
        <f aca="false">ModeloDatosModificados!Q341-ModeloDatosMinisterio!Q341</f>
        <v>0</v>
      </c>
      <c r="S353" s="53" t="n">
        <f aca="false">ModeloDatosModificados!S341-ModeloDatosMinisterio!S341</f>
        <v>0</v>
      </c>
      <c r="T353" s="53" t="n">
        <f aca="false">ModeloDatosModificados!T341-ModeloDatosMinisterio!T341</f>
        <v>0</v>
      </c>
      <c r="U353" s="53" t="n">
        <f aca="false">ModeloDatosModificados!U341-ModeloDatosMinisterio!U341</f>
        <v>0</v>
      </c>
      <c r="V353" s="53" t="n">
        <f aca="false">ModeloDatosModificados!V341-ModeloDatosMinisterio!V341</f>
        <v>0</v>
      </c>
      <c r="W353" s="53" t="n">
        <f aca="false">ModeloDatosModificados!W341-ModeloDatosMinisterio!W341</f>
        <v>0</v>
      </c>
      <c r="X353" s="53" t="n">
        <f aca="false">ModeloDatosModificados!X341-ModeloDatosMinisterio!X341</f>
        <v>0</v>
      </c>
      <c r="Y353" s="53" t="n">
        <f aca="false">ModeloDatosModificados!Y341-ModeloDatosMinisterio!Y341</f>
        <v>0</v>
      </c>
      <c r="Z353" s="53" t="n">
        <f aca="false">ModeloDatosModificados!Z341-ModeloDatosMinisterio!Z341</f>
        <v>0</v>
      </c>
      <c r="AC353" s="61" t="n">
        <f aca="false">ModeloDatosModificados!AC341-ModeloDatosMinisterio!AC341</f>
        <v>0</v>
      </c>
      <c r="AD353" s="62" t="n">
        <f aca="false">ModeloDatosModificados!AD341-ModeloDatosMinisterio!AD341</f>
        <v>0</v>
      </c>
      <c r="AE353" s="63" t="n">
        <f aca="false">ModeloDatosModificados!AE341-ModeloDatosMinisterio!AE341</f>
        <v>0</v>
      </c>
      <c r="AF353" s="62" t="n">
        <f aca="false">ModeloDatosModificados!AF341-ModeloDatosMinisterio!AF341</f>
        <v>0</v>
      </c>
      <c r="AG353" s="62" t="n">
        <f aca="false">ModeloDatosModificados!AG341-ModeloDatosMinisterio!AG341</f>
        <v>0</v>
      </c>
      <c r="AH353" s="62" t="n">
        <f aca="false">ModeloDatosModificados!AH341-ModeloDatosMinisterio!AH341</f>
        <v>0</v>
      </c>
      <c r="AI353" s="62" t="n">
        <f aca="false">ModeloDatosModificados!AI341-ModeloDatosMinisterio!AI341</f>
        <v>0</v>
      </c>
      <c r="AJ353" s="62" t="n">
        <f aca="false">ModeloDatosModificados!AJ341-ModeloDatosMinisterio!AJ341</f>
        <v>0</v>
      </c>
      <c r="AK353" s="62" t="n">
        <f aca="false">ModeloDatosModificados!AK341-ModeloDatosMinisterio!AK341</f>
        <v>0</v>
      </c>
      <c r="AL353" s="62" t="n">
        <f aca="false">ModeloDatosModificados!AL341-ModeloDatosMinisterio!AL341</f>
        <v>0</v>
      </c>
      <c r="AM353" s="62" t="n">
        <f aca="false">ModeloDatosModificados!AM341-ModeloDatosMinisterio!AM341</f>
        <v>0</v>
      </c>
      <c r="AO353" s="54" t="n">
        <f aca="false">ModeloDatosModificados!AO341-ModeloDatosMinisterio!AO341</f>
        <v>0</v>
      </c>
      <c r="AP353" s="53" t="n">
        <f aca="false">ModeloDatosModificados!AP341-ModeloDatosMinisterio!AP341</f>
        <v>0</v>
      </c>
      <c r="AQ353" s="54" t="n">
        <f aca="false">ModeloDatosModificados!AQ341-ModeloDatosMinisterio!AQ341</f>
        <v>0</v>
      </c>
      <c r="AR353" s="53" t="n">
        <f aca="false">ModeloDatosModificados!AR341-ModeloDatosMinisterio!AR341</f>
        <v>0</v>
      </c>
      <c r="AS353" s="54" t="n">
        <f aca="false">ModeloDatosModificados!AS341-ModeloDatosMinisterio!AS341</f>
        <v>0</v>
      </c>
      <c r="AT353" s="53" t="n">
        <f aca="false">ModeloDatosModificados!AT341-ModeloDatosMinisterio!AT341</f>
        <v>0</v>
      </c>
      <c r="AU353" s="54" t="n">
        <f aca="false">ModeloDatosModificados!AU341-ModeloDatosMinisterio!AU341</f>
        <v>0</v>
      </c>
      <c r="AV353" s="53" t="n">
        <f aca="false">ModeloDatosModificados!AV341-ModeloDatosMinisterio!AV341</f>
        <v>0</v>
      </c>
      <c r="AW353" s="54" t="n">
        <f aca="false">ModeloDatosModificados!AW341-ModeloDatosMinisterio!AW341</f>
        <v>0</v>
      </c>
      <c r="AX353" s="53" t="n">
        <f aca="false">ModeloDatosModificados!AX341-ModeloDatosMinisterio!AX341</f>
        <v>0</v>
      </c>
    </row>
    <row r="354" customFormat="false" ht="13.8" hidden="false" customHeight="false" outlineLevel="0" collapsed="false">
      <c r="A354" s="60" t="s">
        <v>46</v>
      </c>
      <c r="B354" s="53" t="n">
        <f aca="false">ModeloDatosModificados!B342-ModeloDatosMinisterio!B342</f>
        <v>0</v>
      </c>
      <c r="C354" s="53" t="n">
        <f aca="false">ModeloDatosModificados!C342-ModeloDatosMinisterio!C342</f>
        <v>0</v>
      </c>
      <c r="D354" s="53" t="n">
        <f aca="false">ModeloDatosModificados!D342-ModeloDatosMinisterio!D342</f>
        <v>0</v>
      </c>
      <c r="E354" s="53" t="n">
        <f aca="false">ModeloDatosModificados!E342-ModeloDatosMinisterio!E342</f>
        <v>0</v>
      </c>
      <c r="F354" s="53" t="n">
        <f aca="false">ModeloDatosModificados!F342-ModeloDatosMinisterio!F342</f>
        <v>0</v>
      </c>
      <c r="G354" s="53" t="n">
        <f aca="false">ModeloDatosModificados!G342-ModeloDatosMinisterio!G342</f>
        <v>0</v>
      </c>
      <c r="H354" s="53" t="n">
        <f aca="false">ModeloDatosModificados!H342-ModeloDatosMinisterio!H342</f>
        <v>0</v>
      </c>
      <c r="I354" s="54" t="n">
        <f aca="false">ModeloDatosModificados!I342-ModeloDatosMinisterio!I342</f>
        <v>0</v>
      </c>
      <c r="J354" s="53" t="n">
        <f aca="false">ModeloDatosModificados!J342-ModeloDatosMinisterio!J342</f>
        <v>0</v>
      </c>
      <c r="K354" s="54" t="n">
        <f aca="false">ModeloDatosModificados!K342-ModeloDatosMinisterio!K342</f>
        <v>0</v>
      </c>
      <c r="L354" s="53" t="n">
        <f aca="false">ModeloDatosModificados!L342-ModeloDatosMinisterio!L342</f>
        <v>0</v>
      </c>
      <c r="M354" s="54" t="n">
        <f aca="false">ModeloDatosModificados!M342-ModeloDatosMinisterio!M342</f>
        <v>0</v>
      </c>
      <c r="N354" s="53" t="n">
        <f aca="false">ModeloDatosModificados!N342-ModeloDatosMinisterio!N342</f>
        <v>0</v>
      </c>
      <c r="O354" s="53" t="n">
        <f aca="false">ModeloDatosModificados!O342-ModeloDatosMinisterio!O342</f>
        <v>0</v>
      </c>
      <c r="P354" s="53" t="n">
        <f aca="false">ModeloDatosModificados!P342-ModeloDatosMinisterio!P342</f>
        <v>0</v>
      </c>
      <c r="Q354" s="53" t="n">
        <f aca="false">ModeloDatosModificados!Q342-ModeloDatosMinisterio!Q342</f>
        <v>0</v>
      </c>
      <c r="S354" s="53" t="n">
        <f aca="false">ModeloDatosModificados!S342-ModeloDatosMinisterio!S342</f>
        <v>0</v>
      </c>
      <c r="T354" s="53" t="n">
        <f aca="false">ModeloDatosModificados!T342-ModeloDatosMinisterio!T342</f>
        <v>0</v>
      </c>
      <c r="U354" s="53" t="n">
        <f aca="false">ModeloDatosModificados!U342-ModeloDatosMinisterio!U342</f>
        <v>0</v>
      </c>
      <c r="V354" s="53" t="n">
        <f aca="false">ModeloDatosModificados!V342-ModeloDatosMinisterio!V342</f>
        <v>0</v>
      </c>
      <c r="W354" s="53" t="n">
        <f aca="false">ModeloDatosModificados!W342-ModeloDatosMinisterio!W342</f>
        <v>0</v>
      </c>
      <c r="X354" s="53" t="n">
        <f aca="false">ModeloDatosModificados!X342-ModeloDatosMinisterio!X342</f>
        <v>0</v>
      </c>
      <c r="Y354" s="53" t="n">
        <f aca="false">ModeloDatosModificados!Y342-ModeloDatosMinisterio!Y342</f>
        <v>0</v>
      </c>
      <c r="Z354" s="53" t="n">
        <f aca="false">ModeloDatosModificados!Z342-ModeloDatosMinisterio!Z342</f>
        <v>0</v>
      </c>
      <c r="AC354" s="61" t="n">
        <f aca="false">ModeloDatosModificados!AC342-ModeloDatosMinisterio!AC342</f>
        <v>0</v>
      </c>
      <c r="AD354" s="62" t="n">
        <f aca="false">ModeloDatosModificados!AD342-ModeloDatosMinisterio!AD342</f>
        <v>0</v>
      </c>
      <c r="AE354" s="63" t="n">
        <f aca="false">ModeloDatosModificados!AE342-ModeloDatosMinisterio!AE342</f>
        <v>0</v>
      </c>
      <c r="AF354" s="62" t="n">
        <f aca="false">ModeloDatosModificados!AF342-ModeloDatosMinisterio!AF342</f>
        <v>0</v>
      </c>
      <c r="AG354" s="62" t="n">
        <f aca="false">ModeloDatosModificados!AG342-ModeloDatosMinisterio!AG342</f>
        <v>0</v>
      </c>
      <c r="AH354" s="62" t="n">
        <f aca="false">ModeloDatosModificados!AH342-ModeloDatosMinisterio!AH342</f>
        <v>0</v>
      </c>
      <c r="AI354" s="62" t="n">
        <f aca="false">ModeloDatosModificados!AI342-ModeloDatosMinisterio!AI342</f>
        <v>0</v>
      </c>
      <c r="AJ354" s="62" t="n">
        <f aca="false">ModeloDatosModificados!AJ342-ModeloDatosMinisterio!AJ342</f>
        <v>0</v>
      </c>
      <c r="AK354" s="62" t="n">
        <f aca="false">ModeloDatosModificados!AK342-ModeloDatosMinisterio!AK342</f>
        <v>0</v>
      </c>
      <c r="AL354" s="62" t="n">
        <f aca="false">ModeloDatosModificados!AL342-ModeloDatosMinisterio!AL342</f>
        <v>0</v>
      </c>
      <c r="AM354" s="62" t="n">
        <f aca="false">ModeloDatosModificados!AM342-ModeloDatosMinisterio!AM342</f>
        <v>0</v>
      </c>
      <c r="AO354" s="54" t="n">
        <f aca="false">ModeloDatosModificados!AO342-ModeloDatosMinisterio!AO342</f>
        <v>0</v>
      </c>
      <c r="AP354" s="53" t="n">
        <f aca="false">ModeloDatosModificados!AP342-ModeloDatosMinisterio!AP342</f>
        <v>0</v>
      </c>
      <c r="AQ354" s="54" t="n">
        <f aca="false">ModeloDatosModificados!AQ342-ModeloDatosMinisterio!AQ342</f>
        <v>0</v>
      </c>
      <c r="AR354" s="53" t="n">
        <f aca="false">ModeloDatosModificados!AR342-ModeloDatosMinisterio!AR342</f>
        <v>0</v>
      </c>
      <c r="AS354" s="54" t="n">
        <f aca="false">ModeloDatosModificados!AS342-ModeloDatosMinisterio!AS342</f>
        <v>0</v>
      </c>
      <c r="AT354" s="53" t="n">
        <f aca="false">ModeloDatosModificados!AT342-ModeloDatosMinisterio!AT342</f>
        <v>0</v>
      </c>
      <c r="AU354" s="54" t="n">
        <f aca="false">ModeloDatosModificados!AU342-ModeloDatosMinisterio!AU342</f>
        <v>0</v>
      </c>
      <c r="AV354" s="53" t="n">
        <f aca="false">ModeloDatosModificados!AV342-ModeloDatosMinisterio!AV342</f>
        <v>0</v>
      </c>
      <c r="AW354" s="54" t="n">
        <f aca="false">ModeloDatosModificados!AW342-ModeloDatosMinisterio!AW342</f>
        <v>0</v>
      </c>
      <c r="AX354" s="53" t="n">
        <f aca="false">ModeloDatosModificados!AX342-ModeloDatosMinisterio!AX342</f>
        <v>0</v>
      </c>
    </row>
    <row r="355" customFormat="false" ht="13.8" hidden="false" customHeight="false" outlineLevel="0" collapsed="false">
      <c r="A355" s="71" t="s">
        <v>49</v>
      </c>
      <c r="B355" s="74" t="n">
        <f aca="false">ModeloDatosModificados!B343-ModeloDatosMinisterio!B343</f>
        <v>0</v>
      </c>
      <c r="C355" s="74" t="n">
        <f aca="false">ModeloDatosModificados!C343-ModeloDatosMinisterio!C343</f>
        <v>0</v>
      </c>
      <c r="D355" s="74" t="n">
        <f aca="false">ModeloDatosModificados!D343-ModeloDatosMinisterio!D343</f>
        <v>0</v>
      </c>
      <c r="E355" s="74" t="n">
        <f aca="false">ModeloDatosModificados!E343-ModeloDatosMinisterio!E343</f>
        <v>0</v>
      </c>
      <c r="F355" s="74" t="n">
        <f aca="false">ModeloDatosModificados!F343-ModeloDatosMinisterio!F343</f>
        <v>0</v>
      </c>
      <c r="G355" s="74" t="n">
        <f aca="false">ModeloDatosModificados!G343-ModeloDatosMinisterio!G343</f>
        <v>0</v>
      </c>
      <c r="H355" s="74" t="n">
        <f aca="false">ModeloDatosModificados!H343-ModeloDatosMinisterio!H343</f>
        <v>0</v>
      </c>
      <c r="I355" s="72" t="n">
        <f aca="false">ModeloDatosModificados!I343-ModeloDatosMinisterio!I343</f>
        <v>0</v>
      </c>
      <c r="J355" s="74" t="n">
        <f aca="false">ModeloDatosModificados!J343-ModeloDatosMinisterio!J343</f>
        <v>0</v>
      </c>
      <c r="K355" s="72" t="n">
        <f aca="false">ModeloDatosModificados!K343-ModeloDatosMinisterio!K343</f>
        <v>0</v>
      </c>
      <c r="L355" s="74" t="n">
        <f aca="false">ModeloDatosModificados!L343-ModeloDatosMinisterio!L343</f>
        <v>0</v>
      </c>
      <c r="M355" s="72" t="n">
        <f aca="false">ModeloDatosModificados!M343-ModeloDatosMinisterio!M343</f>
        <v>0</v>
      </c>
      <c r="N355" s="74" t="n">
        <f aca="false">ModeloDatosModificados!N343-ModeloDatosMinisterio!N343</f>
        <v>0</v>
      </c>
      <c r="O355" s="74" t="n">
        <f aca="false">ModeloDatosModificados!O343-ModeloDatosMinisterio!O343</f>
        <v>0</v>
      </c>
      <c r="P355" s="74" t="n">
        <f aca="false">ModeloDatosModificados!P343-ModeloDatosMinisterio!P343</f>
        <v>0</v>
      </c>
      <c r="Q355" s="74" t="n">
        <f aca="false">ModeloDatosModificados!Q343-ModeloDatosMinisterio!Q343</f>
        <v>0</v>
      </c>
      <c r="S355" s="74" t="n">
        <f aca="false">ModeloDatosModificados!S343-ModeloDatosMinisterio!S343</f>
        <v>0</v>
      </c>
      <c r="T355" s="74" t="n">
        <f aca="false">ModeloDatosModificados!T343-ModeloDatosMinisterio!T343</f>
        <v>0</v>
      </c>
      <c r="U355" s="74" t="n">
        <f aca="false">ModeloDatosModificados!U343-ModeloDatosMinisterio!U343</f>
        <v>0</v>
      </c>
      <c r="V355" s="74" t="n">
        <f aca="false">ModeloDatosModificados!V343-ModeloDatosMinisterio!V343</f>
        <v>0</v>
      </c>
      <c r="W355" s="74" t="n">
        <f aca="false">ModeloDatosModificados!W343-ModeloDatosMinisterio!W343</f>
        <v>0</v>
      </c>
      <c r="X355" s="74" t="n">
        <f aca="false">ModeloDatosModificados!X343-ModeloDatosMinisterio!X343</f>
        <v>0</v>
      </c>
      <c r="Y355" s="74" t="n">
        <f aca="false">ModeloDatosModificados!Y343-ModeloDatosMinisterio!Y343</f>
        <v>0</v>
      </c>
      <c r="Z355" s="74" t="n">
        <f aca="false">ModeloDatosModificados!Z343-ModeloDatosMinisterio!Z343</f>
        <v>0</v>
      </c>
      <c r="AB355" s="77" t="s">
        <v>225</v>
      </c>
      <c r="AC355" s="77" t="n">
        <f aca="false">ModeloDatosModificados!AC343-ModeloDatosMinisterio!AC343</f>
        <v>0</v>
      </c>
      <c r="AD355" s="76"/>
      <c r="AE355" s="78" t="n">
        <f aca="false">ModeloDatosModificados!AE343-ModeloDatosMinisterio!AE343</f>
        <v>0</v>
      </c>
      <c r="AF355" s="76"/>
      <c r="AG355" s="79" t="n">
        <f aca="false">ModeloDatosModificados!AG343-ModeloDatosMinisterio!AG343</f>
        <v>0</v>
      </c>
      <c r="AH355" s="76"/>
      <c r="AI355" s="79" t="n">
        <f aca="false">ModeloDatosModificados!AI343-ModeloDatosMinisterio!AI343</f>
        <v>0</v>
      </c>
      <c r="AJ355" s="76"/>
      <c r="AK355" s="79" t="n">
        <f aca="false">ModeloDatosModificados!AK343-ModeloDatosMinisterio!AK343</f>
        <v>0</v>
      </c>
      <c r="AL355" s="80"/>
      <c r="AM355" s="79" t="n">
        <f aca="false">ModeloDatosModificados!AM343-ModeloDatosMinisterio!AM343</f>
        <v>0</v>
      </c>
      <c r="AO355" s="72" t="n">
        <f aca="false">ModeloDatosModificados!AO343-ModeloDatosMinisterio!AO343</f>
        <v>0</v>
      </c>
      <c r="AP355" s="74" t="n">
        <f aca="false">ModeloDatosModificados!AP343-ModeloDatosMinisterio!AP343</f>
        <v>0</v>
      </c>
      <c r="AQ355" s="72" t="n">
        <f aca="false">ModeloDatosModificados!AQ343-ModeloDatosMinisterio!AQ343</f>
        <v>0</v>
      </c>
      <c r="AR355" s="74" t="n">
        <f aca="false">ModeloDatosModificados!AR343-ModeloDatosMinisterio!AR343</f>
        <v>0</v>
      </c>
      <c r="AS355" s="72" t="n">
        <f aca="false">ModeloDatosModificados!AS343-ModeloDatosMinisterio!AS343</f>
        <v>0</v>
      </c>
      <c r="AT355" s="74" t="n">
        <f aca="false">ModeloDatosModificados!AT343-ModeloDatosMinisterio!AT343</f>
        <v>0</v>
      </c>
      <c r="AU355" s="72" t="n">
        <f aca="false">ModeloDatosModificados!AU343-ModeloDatosMinisterio!AU343</f>
        <v>0</v>
      </c>
      <c r="AV355" s="74" t="n">
        <f aca="false">ModeloDatosModificados!AV343-ModeloDatosMinisterio!AV343</f>
        <v>0</v>
      </c>
      <c r="AW355" s="72" t="n">
        <f aca="false">ModeloDatosModificados!AW343-ModeloDatosMinisterio!AW343</f>
        <v>0</v>
      </c>
      <c r="AX355" s="74" t="n">
        <f aca="false">ModeloDatosModificados!AX343-ModeloDatosMinisterio!AX343</f>
        <v>0</v>
      </c>
    </row>
    <row r="356" customFormat="false" ht="13.8" hidden="false" customHeight="false" outlineLevel="0" collapsed="false">
      <c r="A356" s="31" t="s">
        <v>50</v>
      </c>
      <c r="AB356" s="77" t="s">
        <v>226</v>
      </c>
      <c r="AC356" s="77" t="n">
        <f aca="false">ModeloDatosModificados!AC344-ModeloDatosMinisterio!AC344</f>
        <v>0</v>
      </c>
      <c r="AD356" s="76"/>
      <c r="AE356" s="78" t="n">
        <f aca="false">ModeloDatosModificados!AE344-ModeloDatosMinisterio!AE344</f>
        <v>0</v>
      </c>
      <c r="AF356" s="76"/>
      <c r="AG356" s="79" t="n">
        <f aca="false">ModeloDatosModificados!AG344-ModeloDatosMinisterio!AG344</f>
        <v>0</v>
      </c>
      <c r="AH356" s="76"/>
      <c r="AI356" s="79" t="n">
        <f aca="false">ModeloDatosModificados!AI344-ModeloDatosMinisterio!AI344</f>
        <v>0</v>
      </c>
      <c r="AJ356" s="76"/>
      <c r="AK356" s="79" t="n">
        <f aca="false">ModeloDatosModificados!AK344-ModeloDatosMinisterio!AK344</f>
        <v>0</v>
      </c>
      <c r="AL356" s="76"/>
      <c r="AM356" s="79"/>
    </row>
    <row r="357" customFormat="false" ht="13.8" hidden="false" customHeight="false" outlineLevel="0" collapsed="false">
      <c r="A357" s="31" t="s">
        <v>51</v>
      </c>
    </row>
    <row r="361" customFormat="false" ht="13.8" hidden="false" customHeight="false" outlineLevel="0" collapsed="false">
      <c r="A361" s="40" t="s">
        <v>140</v>
      </c>
      <c r="B361" s="40"/>
      <c r="C361" s="40"/>
      <c r="D361" s="40"/>
      <c r="E361" s="40"/>
      <c r="F361" s="40"/>
      <c r="G361" s="40"/>
      <c r="H361" s="40"/>
      <c r="I361" s="40"/>
      <c r="J361" s="40"/>
      <c r="S361" s="90"/>
      <c r="T361" s="90"/>
      <c r="U361" s="90"/>
      <c r="V361" s="90"/>
      <c r="W361" s="90"/>
      <c r="X361" s="90"/>
      <c r="Y361" s="90"/>
      <c r="Z361" s="90"/>
    </row>
    <row r="362" customFormat="false" ht="13.8" hidden="false" customHeight="false" outlineLevel="0" collapsed="false">
      <c r="A362" s="40" t="s">
        <v>159</v>
      </c>
      <c r="B362" s="40"/>
      <c r="C362" s="40"/>
      <c r="D362" s="40"/>
      <c r="E362" s="40"/>
      <c r="F362" s="40"/>
      <c r="G362" s="40"/>
      <c r="H362" s="40"/>
      <c r="I362" s="40"/>
      <c r="J362" s="40"/>
      <c r="S362" s="90"/>
      <c r="T362" s="90"/>
      <c r="U362" s="90"/>
      <c r="V362" s="90"/>
      <c r="W362" s="90"/>
      <c r="X362" s="90"/>
      <c r="Y362" s="90"/>
      <c r="Z362" s="90"/>
    </row>
    <row r="363" customFormat="false" ht="15.8" hidden="false" customHeight="true" outlineLevel="0" collapsed="false">
      <c r="A363" s="41" t="s">
        <v>8</v>
      </c>
      <c r="B363" s="91" t="s">
        <v>206</v>
      </c>
      <c r="C363" s="91"/>
      <c r="D363" s="91"/>
      <c r="E363" s="91"/>
      <c r="F363" s="91"/>
      <c r="G363" s="91"/>
      <c r="H363" s="91"/>
      <c r="I363" s="43" t="s">
        <v>10</v>
      </c>
      <c r="J363" s="43" t="s">
        <v>11</v>
      </c>
      <c r="K363" s="43" t="s">
        <v>207</v>
      </c>
      <c r="L363" s="43" t="s">
        <v>208</v>
      </c>
      <c r="M363" s="43" t="s">
        <v>209</v>
      </c>
      <c r="N363" s="43" t="s">
        <v>12</v>
      </c>
      <c r="O363" s="43" t="s">
        <v>210</v>
      </c>
      <c r="P363" s="43" t="s">
        <v>211</v>
      </c>
      <c r="Q363" s="43" t="s">
        <v>212</v>
      </c>
      <c r="S363" s="91" t="s">
        <v>206</v>
      </c>
      <c r="T363" s="91"/>
      <c r="U363" s="91"/>
      <c r="V363" s="91"/>
      <c r="W363" s="91"/>
      <c r="X363" s="91"/>
      <c r="Y363" s="91"/>
      <c r="Z363" s="91"/>
      <c r="AC363" s="46" t="s">
        <v>214</v>
      </c>
      <c r="AD363" s="46"/>
      <c r="AE363" s="46" t="s">
        <v>215</v>
      </c>
      <c r="AF363" s="46"/>
      <c r="AG363" s="46" t="s">
        <v>216</v>
      </c>
      <c r="AH363" s="46"/>
      <c r="AI363" s="46" t="s">
        <v>217</v>
      </c>
      <c r="AJ363" s="46"/>
      <c r="AK363" s="46" t="s">
        <v>218</v>
      </c>
      <c r="AL363" s="46"/>
      <c r="AM363" s="47" t="s">
        <v>219</v>
      </c>
      <c r="AO363" s="46" t="s">
        <v>214</v>
      </c>
      <c r="AP363" s="46"/>
      <c r="AQ363" s="46" t="s">
        <v>215</v>
      </c>
      <c r="AR363" s="46"/>
      <c r="AS363" s="46" t="s">
        <v>216</v>
      </c>
      <c r="AT363" s="46"/>
      <c r="AU363" s="46" t="s">
        <v>217</v>
      </c>
      <c r="AV363" s="46"/>
      <c r="AW363" s="47" t="s">
        <v>218</v>
      </c>
      <c r="AX363" s="47"/>
    </row>
    <row r="364" customFormat="false" ht="55.8" hidden="false" customHeight="false" outlineLevel="0" collapsed="false">
      <c r="A364" s="41"/>
      <c r="B364" s="92" t="s">
        <v>160</v>
      </c>
      <c r="C364" s="92" t="s">
        <v>161</v>
      </c>
      <c r="D364" s="92" t="s">
        <v>162</v>
      </c>
      <c r="E364" s="92" t="s">
        <v>163</v>
      </c>
      <c r="F364" s="92" t="s">
        <v>164</v>
      </c>
      <c r="G364" s="92" t="s">
        <v>165</v>
      </c>
      <c r="H364" s="92" t="s">
        <v>166</v>
      </c>
      <c r="I364" s="43"/>
      <c r="J364" s="43"/>
      <c r="K364" s="43"/>
      <c r="L364" s="43"/>
      <c r="M364" s="43"/>
      <c r="N364" s="43"/>
      <c r="O364" s="43"/>
      <c r="P364" s="43"/>
      <c r="Q364" s="43"/>
      <c r="S364" s="92" t="s">
        <v>160</v>
      </c>
      <c r="T364" s="92" t="s">
        <v>161</v>
      </c>
      <c r="U364" s="92" t="s">
        <v>162</v>
      </c>
      <c r="V364" s="92" t="s">
        <v>163</v>
      </c>
      <c r="W364" s="92" t="s">
        <v>164</v>
      </c>
      <c r="X364" s="92" t="s">
        <v>165</v>
      </c>
      <c r="Y364" s="92" t="s">
        <v>166</v>
      </c>
      <c r="Z364" s="43" t="s">
        <v>21</v>
      </c>
      <c r="AC364" s="46" t="s">
        <v>220</v>
      </c>
      <c r="AD364" s="46" t="s">
        <v>221</v>
      </c>
      <c r="AE364" s="46" t="s">
        <v>220</v>
      </c>
      <c r="AF364" s="46" t="s">
        <v>221</v>
      </c>
      <c r="AG364" s="46" t="s">
        <v>220</v>
      </c>
      <c r="AH364" s="46" t="s">
        <v>221</v>
      </c>
      <c r="AI364" s="46" t="s">
        <v>220</v>
      </c>
      <c r="AJ364" s="46" t="s">
        <v>221</v>
      </c>
      <c r="AK364" s="46" t="s">
        <v>220</v>
      </c>
      <c r="AL364" s="46" t="s">
        <v>221</v>
      </c>
      <c r="AM364" s="48" t="s">
        <v>222</v>
      </c>
      <c r="AO364" s="46" t="s">
        <v>223</v>
      </c>
      <c r="AP364" s="46" t="s">
        <v>224</v>
      </c>
      <c r="AQ364" s="46" t="s">
        <v>223</v>
      </c>
      <c r="AR364" s="46" t="s">
        <v>224</v>
      </c>
      <c r="AS364" s="46" t="s">
        <v>223</v>
      </c>
      <c r="AT364" s="46" t="s">
        <v>224</v>
      </c>
      <c r="AU364" s="46" t="s">
        <v>223</v>
      </c>
      <c r="AV364" s="46" t="s">
        <v>224</v>
      </c>
      <c r="AW364" s="46" t="s">
        <v>223</v>
      </c>
      <c r="AX364" s="48" t="s">
        <v>224</v>
      </c>
    </row>
    <row r="365" customFormat="false" ht="13.8" hidden="false" customHeight="false" outlineLevel="0" collapsed="false">
      <c r="A365" s="49" t="s">
        <v>22</v>
      </c>
      <c r="B365" s="52" t="n">
        <f aca="false">ModeloDatosModificados!B351-ModeloDatosMinisterio!B351</f>
        <v>0</v>
      </c>
      <c r="C365" s="52" t="n">
        <f aca="false">ModeloDatosModificados!C351-ModeloDatosMinisterio!C351</f>
        <v>0</v>
      </c>
      <c r="D365" s="52" t="n">
        <f aca="false">ModeloDatosModificados!D351-ModeloDatosMinisterio!D351</f>
        <v>0</v>
      </c>
      <c r="E365" s="52" t="n">
        <f aca="false">ModeloDatosModificados!E351-ModeloDatosMinisterio!E351</f>
        <v>0</v>
      </c>
      <c r="F365" s="52" t="n">
        <f aca="false">ModeloDatosModificados!F351-ModeloDatosMinisterio!F351</f>
        <v>0</v>
      </c>
      <c r="G365" s="52" t="n">
        <f aca="false">ModeloDatosModificados!G351-ModeloDatosMinisterio!G351</f>
        <v>0</v>
      </c>
      <c r="H365" s="52" t="n">
        <f aca="false">ModeloDatosModificados!H351-ModeloDatosMinisterio!H351</f>
        <v>0</v>
      </c>
      <c r="I365" s="51" t="n">
        <f aca="false">ModeloDatosModificados!I351-ModeloDatosMinisterio!I351</f>
        <v>0</v>
      </c>
      <c r="J365" s="52" t="n">
        <f aca="false">ModeloDatosModificados!J351-ModeloDatosMinisterio!J351</f>
        <v>0</v>
      </c>
      <c r="K365" s="51" t="n">
        <f aca="false">ModeloDatosModificados!K351-ModeloDatosMinisterio!K351</f>
        <v>0</v>
      </c>
      <c r="L365" s="53" t="n">
        <f aca="false">ModeloDatosModificados!L351-ModeloDatosMinisterio!L351</f>
        <v>0</v>
      </c>
      <c r="M365" s="54" t="n">
        <f aca="false">ModeloDatosModificados!M351-ModeloDatosMinisterio!M351</f>
        <v>0</v>
      </c>
      <c r="N365" s="53" t="n">
        <f aca="false">ModeloDatosModificados!N351-ModeloDatosMinisterio!N351</f>
        <v>0</v>
      </c>
      <c r="O365" s="53" t="n">
        <f aca="false">ModeloDatosModificados!O351-ModeloDatosMinisterio!O351</f>
        <v>0</v>
      </c>
      <c r="P365" s="53" t="n">
        <f aca="false">ModeloDatosModificados!P351-ModeloDatosMinisterio!P351</f>
        <v>0</v>
      </c>
      <c r="Q365" s="53" t="n">
        <f aca="false">ModeloDatosModificados!Q351-ModeloDatosMinisterio!Q351</f>
        <v>0</v>
      </c>
      <c r="S365" s="52" t="n">
        <f aca="false">ModeloDatosModificados!S351-ModeloDatosMinisterio!S351</f>
        <v>0</v>
      </c>
      <c r="T365" s="52" t="n">
        <f aca="false">ModeloDatosModificados!T351-ModeloDatosMinisterio!T351</f>
        <v>0</v>
      </c>
      <c r="U365" s="52" t="n">
        <f aca="false">ModeloDatosModificados!U351-ModeloDatosMinisterio!U351</f>
        <v>0</v>
      </c>
      <c r="V365" s="52" t="n">
        <f aca="false">ModeloDatosModificados!V351-ModeloDatosMinisterio!V351</f>
        <v>0</v>
      </c>
      <c r="W365" s="52" t="n">
        <f aca="false">ModeloDatosModificados!W351-ModeloDatosMinisterio!W351</f>
        <v>0</v>
      </c>
      <c r="X365" s="52" t="n">
        <f aca="false">ModeloDatosModificados!X351-ModeloDatosMinisterio!X351</f>
        <v>0</v>
      </c>
      <c r="Y365" s="52" t="n">
        <f aca="false">ModeloDatosModificados!Y351-ModeloDatosMinisterio!Y351</f>
        <v>0</v>
      </c>
      <c r="Z365" s="52" t="n">
        <f aca="false">ModeloDatosModificados!Z351-ModeloDatosMinisterio!Z351</f>
        <v>0</v>
      </c>
      <c r="AC365" s="57" t="n">
        <f aca="false">ModeloDatosModificados!AC351-ModeloDatosMinisterio!AC351</f>
        <v>0</v>
      </c>
      <c r="AD365" s="58" t="n">
        <f aca="false">ModeloDatosModificados!AD351-ModeloDatosMinisterio!AD351</f>
        <v>0</v>
      </c>
      <c r="AE365" s="59" t="n">
        <f aca="false">ModeloDatosModificados!AE351-ModeloDatosMinisterio!AE351</f>
        <v>0</v>
      </c>
      <c r="AF365" s="58" t="n">
        <f aca="false">ModeloDatosModificados!AF351-ModeloDatosMinisterio!AF351</f>
        <v>0</v>
      </c>
      <c r="AG365" s="58" t="n">
        <f aca="false">ModeloDatosModificados!AG351-ModeloDatosMinisterio!AG351</f>
        <v>0</v>
      </c>
      <c r="AH365" s="58" t="n">
        <f aca="false">ModeloDatosModificados!AH351-ModeloDatosMinisterio!AH351</f>
        <v>0</v>
      </c>
      <c r="AI365" s="58" t="n">
        <f aca="false">ModeloDatosModificados!AI351-ModeloDatosMinisterio!AI351</f>
        <v>0</v>
      </c>
      <c r="AJ365" s="58" t="n">
        <f aca="false">ModeloDatosModificados!AJ351-ModeloDatosMinisterio!AJ351</f>
        <v>0</v>
      </c>
      <c r="AK365" s="58" t="n">
        <f aca="false">ModeloDatosModificados!AK351-ModeloDatosMinisterio!AK351</f>
        <v>0</v>
      </c>
      <c r="AL365" s="58" t="n">
        <f aca="false">ModeloDatosModificados!AL351-ModeloDatosMinisterio!AL351</f>
        <v>0</v>
      </c>
      <c r="AM365" s="58" t="n">
        <f aca="false">ModeloDatosModificados!AM351-ModeloDatosMinisterio!AM351</f>
        <v>0</v>
      </c>
      <c r="AO365" s="51" t="n">
        <f aca="false">ModeloDatosModificados!AO351-ModeloDatosMinisterio!AO351</f>
        <v>0</v>
      </c>
      <c r="AP365" s="52" t="n">
        <f aca="false">ModeloDatosModificados!AP351-ModeloDatosMinisterio!AP351</f>
        <v>0</v>
      </c>
      <c r="AQ365" s="51" t="n">
        <f aca="false">ModeloDatosModificados!AQ351-ModeloDatosMinisterio!AQ351</f>
        <v>0</v>
      </c>
      <c r="AR365" s="52" t="n">
        <f aca="false">ModeloDatosModificados!AR351-ModeloDatosMinisterio!AR351</f>
        <v>0</v>
      </c>
      <c r="AS365" s="51" t="n">
        <f aca="false">ModeloDatosModificados!AS351-ModeloDatosMinisterio!AS351</f>
        <v>0</v>
      </c>
      <c r="AT365" s="52" t="n">
        <f aca="false">ModeloDatosModificados!AT351-ModeloDatosMinisterio!AT351</f>
        <v>0</v>
      </c>
      <c r="AU365" s="51" t="n">
        <f aca="false">ModeloDatosModificados!AU351-ModeloDatosMinisterio!AU351</f>
        <v>0</v>
      </c>
      <c r="AV365" s="52" t="n">
        <f aca="false">ModeloDatosModificados!AV351-ModeloDatosMinisterio!AV351</f>
        <v>0</v>
      </c>
      <c r="AW365" s="51" t="n">
        <f aca="false">ModeloDatosModificados!AW351-ModeloDatosMinisterio!AW351</f>
        <v>0</v>
      </c>
      <c r="AX365" s="52" t="n">
        <f aca="false">ModeloDatosModificados!AX351-ModeloDatosMinisterio!AX351</f>
        <v>0</v>
      </c>
    </row>
    <row r="366" customFormat="false" ht="13.8" hidden="false" customHeight="false" outlineLevel="0" collapsed="false">
      <c r="A366" s="60" t="s">
        <v>23</v>
      </c>
      <c r="B366" s="53" t="n">
        <f aca="false">ModeloDatosModificados!B352-ModeloDatosMinisterio!B352</f>
        <v>0</v>
      </c>
      <c r="C366" s="53" t="n">
        <f aca="false">ModeloDatosModificados!C352-ModeloDatosMinisterio!C352</f>
        <v>0</v>
      </c>
      <c r="D366" s="53" t="n">
        <f aca="false">ModeloDatosModificados!D352-ModeloDatosMinisterio!D352</f>
        <v>0</v>
      </c>
      <c r="E366" s="53" t="n">
        <f aca="false">ModeloDatosModificados!E352-ModeloDatosMinisterio!E352</f>
        <v>0</v>
      </c>
      <c r="F366" s="53" t="n">
        <f aca="false">ModeloDatosModificados!F352-ModeloDatosMinisterio!F352</f>
        <v>0</v>
      </c>
      <c r="G366" s="53" t="n">
        <f aca="false">ModeloDatosModificados!G352-ModeloDatosMinisterio!G352</f>
        <v>0</v>
      </c>
      <c r="H366" s="53" t="n">
        <f aca="false">ModeloDatosModificados!H352-ModeloDatosMinisterio!H352</f>
        <v>0</v>
      </c>
      <c r="I366" s="54" t="n">
        <f aca="false">ModeloDatosModificados!I352-ModeloDatosMinisterio!I352</f>
        <v>0</v>
      </c>
      <c r="J366" s="53" t="n">
        <f aca="false">ModeloDatosModificados!J352-ModeloDatosMinisterio!J352</f>
        <v>0</v>
      </c>
      <c r="K366" s="54" t="n">
        <f aca="false">ModeloDatosModificados!K352-ModeloDatosMinisterio!K352</f>
        <v>0</v>
      </c>
      <c r="L366" s="53" t="n">
        <f aca="false">ModeloDatosModificados!L352-ModeloDatosMinisterio!L352</f>
        <v>0</v>
      </c>
      <c r="M366" s="54" t="n">
        <f aca="false">ModeloDatosModificados!M352-ModeloDatosMinisterio!M352</f>
        <v>0</v>
      </c>
      <c r="N366" s="53" t="n">
        <f aca="false">ModeloDatosModificados!N352-ModeloDatosMinisterio!N352</f>
        <v>0</v>
      </c>
      <c r="O366" s="53" t="n">
        <f aca="false">ModeloDatosModificados!O352-ModeloDatosMinisterio!O352</f>
        <v>0</v>
      </c>
      <c r="P366" s="53" t="n">
        <f aca="false">ModeloDatosModificados!P352-ModeloDatosMinisterio!P352</f>
        <v>0</v>
      </c>
      <c r="Q366" s="53" t="n">
        <f aca="false">ModeloDatosModificados!Q352-ModeloDatosMinisterio!Q352</f>
        <v>0</v>
      </c>
      <c r="S366" s="53" t="n">
        <f aca="false">ModeloDatosModificados!S352-ModeloDatosMinisterio!S352</f>
        <v>0</v>
      </c>
      <c r="T366" s="53" t="n">
        <f aca="false">ModeloDatosModificados!T352-ModeloDatosMinisterio!T352</f>
        <v>0</v>
      </c>
      <c r="U366" s="53" t="n">
        <f aca="false">ModeloDatosModificados!U352-ModeloDatosMinisterio!U352</f>
        <v>0</v>
      </c>
      <c r="V366" s="53" t="n">
        <f aca="false">ModeloDatosModificados!V352-ModeloDatosMinisterio!V352</f>
        <v>0</v>
      </c>
      <c r="W366" s="53" t="n">
        <f aca="false">ModeloDatosModificados!W352-ModeloDatosMinisterio!W352</f>
        <v>0</v>
      </c>
      <c r="X366" s="53" t="n">
        <f aca="false">ModeloDatosModificados!X352-ModeloDatosMinisterio!X352</f>
        <v>0</v>
      </c>
      <c r="Y366" s="53" t="n">
        <f aca="false">ModeloDatosModificados!Y352-ModeloDatosMinisterio!Y352</f>
        <v>0</v>
      </c>
      <c r="Z366" s="53" t="n">
        <f aca="false">ModeloDatosModificados!Z352-ModeloDatosMinisterio!Z352</f>
        <v>0</v>
      </c>
      <c r="AC366" s="61" t="n">
        <f aca="false">ModeloDatosModificados!AC352-ModeloDatosMinisterio!AC352</f>
        <v>0</v>
      </c>
      <c r="AD366" s="62" t="n">
        <f aca="false">ModeloDatosModificados!AD352-ModeloDatosMinisterio!AD352</f>
        <v>0</v>
      </c>
      <c r="AE366" s="63" t="n">
        <f aca="false">ModeloDatosModificados!AE352-ModeloDatosMinisterio!AE352</f>
        <v>0</v>
      </c>
      <c r="AF366" s="62" t="n">
        <f aca="false">ModeloDatosModificados!AF352-ModeloDatosMinisterio!AF352</f>
        <v>0</v>
      </c>
      <c r="AG366" s="62" t="n">
        <f aca="false">ModeloDatosModificados!AG352-ModeloDatosMinisterio!AG352</f>
        <v>0</v>
      </c>
      <c r="AH366" s="62" t="n">
        <f aca="false">ModeloDatosModificados!AH352-ModeloDatosMinisterio!AH352</f>
        <v>0</v>
      </c>
      <c r="AI366" s="62" t="n">
        <f aca="false">ModeloDatosModificados!AI352-ModeloDatosMinisterio!AI352</f>
        <v>0</v>
      </c>
      <c r="AJ366" s="62" t="n">
        <f aca="false">ModeloDatosModificados!AJ352-ModeloDatosMinisterio!AJ352</f>
        <v>0</v>
      </c>
      <c r="AK366" s="62" t="n">
        <f aca="false">ModeloDatosModificados!AK352-ModeloDatosMinisterio!AK352</f>
        <v>0</v>
      </c>
      <c r="AL366" s="62" t="n">
        <f aca="false">ModeloDatosModificados!AL352-ModeloDatosMinisterio!AL352</f>
        <v>0</v>
      </c>
      <c r="AM366" s="62" t="n">
        <f aca="false">ModeloDatosModificados!AM352-ModeloDatosMinisterio!AM352</f>
        <v>0</v>
      </c>
      <c r="AO366" s="54" t="n">
        <f aca="false">ModeloDatosModificados!AO352-ModeloDatosMinisterio!AO352</f>
        <v>0</v>
      </c>
      <c r="AP366" s="53" t="n">
        <f aca="false">ModeloDatosModificados!AP352-ModeloDatosMinisterio!AP352</f>
        <v>0</v>
      </c>
      <c r="AQ366" s="54" t="n">
        <f aca="false">ModeloDatosModificados!AQ352-ModeloDatosMinisterio!AQ352</f>
        <v>0</v>
      </c>
      <c r="AR366" s="53" t="n">
        <f aca="false">ModeloDatosModificados!AR352-ModeloDatosMinisterio!AR352</f>
        <v>0</v>
      </c>
      <c r="AS366" s="54" t="n">
        <f aca="false">ModeloDatosModificados!AS352-ModeloDatosMinisterio!AS352</f>
        <v>0</v>
      </c>
      <c r="AT366" s="53" t="n">
        <f aca="false">ModeloDatosModificados!AT352-ModeloDatosMinisterio!AT352</f>
        <v>0</v>
      </c>
      <c r="AU366" s="54" t="n">
        <f aca="false">ModeloDatosModificados!AU352-ModeloDatosMinisterio!AU352</f>
        <v>0</v>
      </c>
      <c r="AV366" s="53" t="n">
        <f aca="false">ModeloDatosModificados!AV352-ModeloDatosMinisterio!AV352</f>
        <v>0</v>
      </c>
      <c r="AW366" s="54" t="n">
        <f aca="false">ModeloDatosModificados!AW352-ModeloDatosMinisterio!AW352</f>
        <v>0</v>
      </c>
      <c r="AX366" s="53" t="n">
        <f aca="false">ModeloDatosModificados!AX352-ModeloDatosMinisterio!AX352</f>
        <v>0</v>
      </c>
    </row>
    <row r="367" customFormat="false" ht="13.8" hidden="false" customHeight="false" outlineLevel="0" collapsed="false">
      <c r="A367" s="60" t="s">
        <v>24</v>
      </c>
      <c r="B367" s="53" t="n">
        <f aca="false">ModeloDatosModificados!B353-ModeloDatosMinisterio!B353</f>
        <v>0</v>
      </c>
      <c r="C367" s="53" t="n">
        <f aca="false">ModeloDatosModificados!C353-ModeloDatosMinisterio!C353</f>
        <v>0</v>
      </c>
      <c r="D367" s="53" t="n">
        <f aca="false">ModeloDatosModificados!D353-ModeloDatosMinisterio!D353</f>
        <v>0</v>
      </c>
      <c r="E367" s="53" t="n">
        <f aca="false">ModeloDatosModificados!E353-ModeloDatosMinisterio!E353</f>
        <v>0</v>
      </c>
      <c r="F367" s="53" t="n">
        <f aca="false">ModeloDatosModificados!F353-ModeloDatosMinisterio!F353</f>
        <v>0</v>
      </c>
      <c r="G367" s="53" t="n">
        <f aca="false">ModeloDatosModificados!G353-ModeloDatosMinisterio!G353</f>
        <v>0</v>
      </c>
      <c r="H367" s="53" t="n">
        <f aca="false">ModeloDatosModificados!H353-ModeloDatosMinisterio!H353</f>
        <v>0</v>
      </c>
      <c r="I367" s="54" t="n">
        <f aca="false">ModeloDatosModificados!I353-ModeloDatosMinisterio!I353</f>
        <v>0</v>
      </c>
      <c r="J367" s="53" t="n">
        <f aca="false">ModeloDatosModificados!J353-ModeloDatosMinisterio!J353</f>
        <v>0</v>
      </c>
      <c r="K367" s="54" t="n">
        <f aca="false">ModeloDatosModificados!K353-ModeloDatosMinisterio!K353</f>
        <v>0</v>
      </c>
      <c r="L367" s="53" t="n">
        <f aca="false">ModeloDatosModificados!L353-ModeloDatosMinisterio!L353</f>
        <v>0</v>
      </c>
      <c r="M367" s="54" t="n">
        <f aca="false">ModeloDatosModificados!M353-ModeloDatosMinisterio!M353</f>
        <v>0</v>
      </c>
      <c r="N367" s="53" t="n">
        <f aca="false">ModeloDatosModificados!N353-ModeloDatosMinisterio!N353</f>
        <v>0</v>
      </c>
      <c r="O367" s="53" t="n">
        <f aca="false">ModeloDatosModificados!O353-ModeloDatosMinisterio!O353</f>
        <v>0</v>
      </c>
      <c r="P367" s="53" t="n">
        <f aca="false">ModeloDatosModificados!P353-ModeloDatosMinisterio!P353</f>
        <v>0</v>
      </c>
      <c r="Q367" s="53" t="n">
        <f aca="false">ModeloDatosModificados!Q353-ModeloDatosMinisterio!Q353</f>
        <v>0</v>
      </c>
      <c r="S367" s="53" t="n">
        <f aca="false">ModeloDatosModificados!S353-ModeloDatosMinisterio!S353</f>
        <v>0</v>
      </c>
      <c r="T367" s="53" t="n">
        <f aca="false">ModeloDatosModificados!T353-ModeloDatosMinisterio!T353</f>
        <v>0</v>
      </c>
      <c r="U367" s="53" t="n">
        <f aca="false">ModeloDatosModificados!U353-ModeloDatosMinisterio!U353</f>
        <v>0</v>
      </c>
      <c r="V367" s="53" t="n">
        <f aca="false">ModeloDatosModificados!V353-ModeloDatosMinisterio!V353</f>
        <v>0</v>
      </c>
      <c r="W367" s="53" t="n">
        <f aca="false">ModeloDatosModificados!W353-ModeloDatosMinisterio!W353</f>
        <v>0</v>
      </c>
      <c r="X367" s="53" t="n">
        <f aca="false">ModeloDatosModificados!X353-ModeloDatosMinisterio!X353</f>
        <v>0</v>
      </c>
      <c r="Y367" s="53" t="n">
        <f aca="false">ModeloDatosModificados!Y353-ModeloDatosMinisterio!Y353</f>
        <v>0</v>
      </c>
      <c r="Z367" s="53" t="n">
        <f aca="false">ModeloDatosModificados!Z353-ModeloDatosMinisterio!Z353</f>
        <v>0</v>
      </c>
      <c r="AC367" s="61" t="n">
        <f aca="false">ModeloDatosModificados!AC353-ModeloDatosMinisterio!AC353</f>
        <v>0</v>
      </c>
      <c r="AD367" s="62" t="n">
        <f aca="false">ModeloDatosModificados!AD353-ModeloDatosMinisterio!AD353</f>
        <v>0</v>
      </c>
      <c r="AE367" s="63" t="n">
        <f aca="false">ModeloDatosModificados!AE353-ModeloDatosMinisterio!AE353</f>
        <v>0</v>
      </c>
      <c r="AF367" s="62" t="n">
        <f aca="false">ModeloDatosModificados!AF353-ModeloDatosMinisterio!AF353</f>
        <v>0</v>
      </c>
      <c r="AG367" s="62" t="n">
        <f aca="false">ModeloDatosModificados!AG353-ModeloDatosMinisterio!AG353</f>
        <v>0</v>
      </c>
      <c r="AH367" s="62" t="n">
        <f aca="false">ModeloDatosModificados!AH353-ModeloDatosMinisterio!AH353</f>
        <v>0</v>
      </c>
      <c r="AI367" s="62" t="n">
        <f aca="false">ModeloDatosModificados!AI353-ModeloDatosMinisterio!AI353</f>
        <v>0</v>
      </c>
      <c r="AJ367" s="62" t="n">
        <f aca="false">ModeloDatosModificados!AJ353-ModeloDatosMinisterio!AJ353</f>
        <v>0</v>
      </c>
      <c r="AK367" s="62" t="n">
        <f aca="false">ModeloDatosModificados!AK353-ModeloDatosMinisterio!AK353</f>
        <v>0</v>
      </c>
      <c r="AL367" s="62" t="n">
        <f aca="false">ModeloDatosModificados!AL353-ModeloDatosMinisterio!AL353</f>
        <v>0</v>
      </c>
      <c r="AM367" s="62" t="n">
        <f aca="false">ModeloDatosModificados!AM353-ModeloDatosMinisterio!AM353</f>
        <v>0</v>
      </c>
      <c r="AO367" s="54" t="n">
        <f aca="false">ModeloDatosModificados!AO353-ModeloDatosMinisterio!AO353</f>
        <v>0</v>
      </c>
      <c r="AP367" s="53" t="n">
        <f aca="false">ModeloDatosModificados!AP353-ModeloDatosMinisterio!AP353</f>
        <v>0</v>
      </c>
      <c r="AQ367" s="54" t="n">
        <f aca="false">ModeloDatosModificados!AQ353-ModeloDatosMinisterio!AQ353</f>
        <v>0</v>
      </c>
      <c r="AR367" s="53" t="n">
        <f aca="false">ModeloDatosModificados!AR353-ModeloDatosMinisterio!AR353</f>
        <v>0</v>
      </c>
      <c r="AS367" s="54" t="n">
        <f aca="false">ModeloDatosModificados!AS353-ModeloDatosMinisterio!AS353</f>
        <v>0</v>
      </c>
      <c r="AT367" s="53" t="n">
        <f aca="false">ModeloDatosModificados!AT353-ModeloDatosMinisterio!AT353</f>
        <v>0</v>
      </c>
      <c r="AU367" s="54" t="n">
        <f aca="false">ModeloDatosModificados!AU353-ModeloDatosMinisterio!AU353</f>
        <v>0</v>
      </c>
      <c r="AV367" s="53" t="n">
        <f aca="false">ModeloDatosModificados!AV353-ModeloDatosMinisterio!AV353</f>
        <v>0</v>
      </c>
      <c r="AW367" s="54" t="n">
        <f aca="false">ModeloDatosModificados!AW353-ModeloDatosMinisterio!AW353</f>
        <v>0</v>
      </c>
      <c r="AX367" s="53" t="n">
        <f aca="false">ModeloDatosModificados!AX353-ModeloDatosMinisterio!AX353</f>
        <v>0</v>
      </c>
    </row>
    <row r="368" customFormat="false" ht="13.8" hidden="false" customHeight="false" outlineLevel="0" collapsed="false">
      <c r="A368" s="60" t="s">
        <v>25</v>
      </c>
      <c r="B368" s="53" t="n">
        <f aca="false">ModeloDatosModificados!B354-ModeloDatosMinisterio!B354</f>
        <v>0</v>
      </c>
      <c r="C368" s="53" t="n">
        <f aca="false">ModeloDatosModificados!C354-ModeloDatosMinisterio!C354</f>
        <v>0</v>
      </c>
      <c r="D368" s="53" t="n">
        <f aca="false">ModeloDatosModificados!D354-ModeloDatosMinisterio!D354</f>
        <v>0</v>
      </c>
      <c r="E368" s="53" t="n">
        <f aca="false">ModeloDatosModificados!E354-ModeloDatosMinisterio!E354</f>
        <v>0</v>
      </c>
      <c r="F368" s="53" t="n">
        <f aca="false">ModeloDatosModificados!F354-ModeloDatosMinisterio!F354</f>
        <v>0</v>
      </c>
      <c r="G368" s="53" t="n">
        <f aca="false">ModeloDatosModificados!G354-ModeloDatosMinisterio!G354</f>
        <v>0</v>
      </c>
      <c r="H368" s="53" t="n">
        <f aca="false">ModeloDatosModificados!H354-ModeloDatosMinisterio!H354</f>
        <v>0</v>
      </c>
      <c r="I368" s="54" t="n">
        <f aca="false">ModeloDatosModificados!I354-ModeloDatosMinisterio!I354</f>
        <v>0</v>
      </c>
      <c r="J368" s="53" t="n">
        <f aca="false">ModeloDatosModificados!J354-ModeloDatosMinisterio!J354</f>
        <v>0</v>
      </c>
      <c r="K368" s="54" t="n">
        <f aca="false">ModeloDatosModificados!K354-ModeloDatosMinisterio!K354</f>
        <v>0</v>
      </c>
      <c r="L368" s="53" t="n">
        <f aca="false">ModeloDatosModificados!L354-ModeloDatosMinisterio!L354</f>
        <v>0</v>
      </c>
      <c r="M368" s="54" t="n">
        <f aca="false">ModeloDatosModificados!M354-ModeloDatosMinisterio!M354</f>
        <v>0</v>
      </c>
      <c r="N368" s="53" t="n">
        <f aca="false">ModeloDatosModificados!N354-ModeloDatosMinisterio!N354</f>
        <v>0</v>
      </c>
      <c r="O368" s="53" t="n">
        <f aca="false">ModeloDatosModificados!O354-ModeloDatosMinisterio!O354</f>
        <v>0</v>
      </c>
      <c r="P368" s="53" t="n">
        <f aca="false">ModeloDatosModificados!P354-ModeloDatosMinisterio!P354</f>
        <v>0</v>
      </c>
      <c r="Q368" s="53" t="n">
        <f aca="false">ModeloDatosModificados!Q354-ModeloDatosMinisterio!Q354</f>
        <v>0</v>
      </c>
      <c r="S368" s="53" t="n">
        <f aca="false">ModeloDatosModificados!S354-ModeloDatosMinisterio!S354</f>
        <v>0</v>
      </c>
      <c r="T368" s="53" t="n">
        <f aca="false">ModeloDatosModificados!T354-ModeloDatosMinisterio!T354</f>
        <v>0</v>
      </c>
      <c r="U368" s="53" t="n">
        <f aca="false">ModeloDatosModificados!U354-ModeloDatosMinisterio!U354</f>
        <v>0</v>
      </c>
      <c r="V368" s="53" t="n">
        <f aca="false">ModeloDatosModificados!V354-ModeloDatosMinisterio!V354</f>
        <v>0</v>
      </c>
      <c r="W368" s="53" t="n">
        <f aca="false">ModeloDatosModificados!W354-ModeloDatosMinisterio!W354</f>
        <v>0</v>
      </c>
      <c r="X368" s="53" t="n">
        <f aca="false">ModeloDatosModificados!X354-ModeloDatosMinisterio!X354</f>
        <v>0</v>
      </c>
      <c r="Y368" s="53" t="n">
        <f aca="false">ModeloDatosModificados!Y354-ModeloDatosMinisterio!Y354</f>
        <v>0</v>
      </c>
      <c r="Z368" s="53" t="n">
        <f aca="false">ModeloDatosModificados!Z354-ModeloDatosMinisterio!Z354</f>
        <v>0</v>
      </c>
      <c r="AC368" s="61" t="n">
        <f aca="false">ModeloDatosModificados!AC354-ModeloDatosMinisterio!AC354</f>
        <v>0</v>
      </c>
      <c r="AD368" s="62" t="n">
        <f aca="false">ModeloDatosModificados!AD354-ModeloDatosMinisterio!AD354</f>
        <v>0</v>
      </c>
      <c r="AE368" s="63" t="n">
        <f aca="false">ModeloDatosModificados!AE354-ModeloDatosMinisterio!AE354</f>
        <v>0</v>
      </c>
      <c r="AF368" s="62" t="n">
        <f aca="false">ModeloDatosModificados!AF354-ModeloDatosMinisterio!AF354</f>
        <v>0</v>
      </c>
      <c r="AG368" s="62" t="n">
        <f aca="false">ModeloDatosModificados!AG354-ModeloDatosMinisterio!AG354</f>
        <v>0</v>
      </c>
      <c r="AH368" s="62" t="n">
        <f aca="false">ModeloDatosModificados!AH354-ModeloDatosMinisterio!AH354</f>
        <v>0</v>
      </c>
      <c r="AI368" s="62" t="n">
        <f aca="false">ModeloDatosModificados!AI354-ModeloDatosMinisterio!AI354</f>
        <v>0</v>
      </c>
      <c r="AJ368" s="62" t="n">
        <f aca="false">ModeloDatosModificados!AJ354-ModeloDatosMinisterio!AJ354</f>
        <v>0</v>
      </c>
      <c r="AK368" s="62" t="n">
        <f aca="false">ModeloDatosModificados!AK354-ModeloDatosMinisterio!AK354</f>
        <v>0</v>
      </c>
      <c r="AL368" s="62" t="n">
        <f aca="false">ModeloDatosModificados!AL354-ModeloDatosMinisterio!AL354</f>
        <v>0</v>
      </c>
      <c r="AM368" s="62" t="n">
        <f aca="false">ModeloDatosModificados!AM354-ModeloDatosMinisterio!AM354</f>
        <v>0</v>
      </c>
      <c r="AO368" s="54" t="n">
        <f aca="false">ModeloDatosModificados!AO354-ModeloDatosMinisterio!AO354</f>
        <v>0</v>
      </c>
      <c r="AP368" s="53" t="n">
        <f aca="false">ModeloDatosModificados!AP354-ModeloDatosMinisterio!AP354</f>
        <v>0</v>
      </c>
      <c r="AQ368" s="54" t="n">
        <f aca="false">ModeloDatosModificados!AQ354-ModeloDatosMinisterio!AQ354</f>
        <v>0</v>
      </c>
      <c r="AR368" s="53" t="n">
        <f aca="false">ModeloDatosModificados!AR354-ModeloDatosMinisterio!AR354</f>
        <v>0</v>
      </c>
      <c r="AS368" s="54" t="n">
        <f aca="false">ModeloDatosModificados!AS354-ModeloDatosMinisterio!AS354</f>
        <v>0</v>
      </c>
      <c r="AT368" s="53" t="n">
        <f aca="false">ModeloDatosModificados!AT354-ModeloDatosMinisterio!AT354</f>
        <v>0</v>
      </c>
      <c r="AU368" s="54" t="n">
        <f aca="false">ModeloDatosModificados!AU354-ModeloDatosMinisterio!AU354</f>
        <v>0</v>
      </c>
      <c r="AV368" s="53" t="n">
        <f aca="false">ModeloDatosModificados!AV354-ModeloDatosMinisterio!AV354</f>
        <v>0</v>
      </c>
      <c r="AW368" s="54" t="n">
        <f aca="false">ModeloDatosModificados!AW354-ModeloDatosMinisterio!AW354</f>
        <v>0</v>
      </c>
      <c r="AX368" s="53" t="n">
        <f aca="false">ModeloDatosModificados!AX354-ModeloDatosMinisterio!AX354</f>
        <v>0</v>
      </c>
    </row>
    <row r="369" customFormat="false" ht="13.8" hidden="false" customHeight="false" outlineLevel="0" collapsed="false">
      <c r="A369" s="60" t="s">
        <v>26</v>
      </c>
      <c r="B369" s="53" t="n">
        <f aca="false">ModeloDatosModificados!B355-ModeloDatosMinisterio!B355</f>
        <v>0</v>
      </c>
      <c r="C369" s="53" t="n">
        <f aca="false">ModeloDatosModificados!C355-ModeloDatosMinisterio!C355</f>
        <v>0</v>
      </c>
      <c r="D369" s="53" t="n">
        <f aca="false">ModeloDatosModificados!D355-ModeloDatosMinisterio!D355</f>
        <v>0</v>
      </c>
      <c r="E369" s="53" t="n">
        <f aca="false">ModeloDatosModificados!E355-ModeloDatosMinisterio!E355</f>
        <v>0</v>
      </c>
      <c r="F369" s="53" t="n">
        <f aca="false">ModeloDatosModificados!F355-ModeloDatosMinisterio!F355</f>
        <v>0</v>
      </c>
      <c r="G369" s="53" t="n">
        <f aca="false">ModeloDatosModificados!G355-ModeloDatosMinisterio!G355</f>
        <v>0</v>
      </c>
      <c r="H369" s="53" t="n">
        <f aca="false">ModeloDatosModificados!H355-ModeloDatosMinisterio!H355</f>
        <v>0</v>
      </c>
      <c r="I369" s="54" t="n">
        <f aca="false">ModeloDatosModificados!I355-ModeloDatosMinisterio!I355</f>
        <v>0</v>
      </c>
      <c r="J369" s="53" t="n">
        <f aca="false">ModeloDatosModificados!J355-ModeloDatosMinisterio!J355</f>
        <v>0</v>
      </c>
      <c r="K369" s="54" t="n">
        <f aca="false">ModeloDatosModificados!K355-ModeloDatosMinisterio!K355</f>
        <v>0</v>
      </c>
      <c r="L369" s="53" t="n">
        <f aca="false">ModeloDatosModificados!L355-ModeloDatosMinisterio!L355</f>
        <v>0</v>
      </c>
      <c r="M369" s="54" t="n">
        <f aca="false">ModeloDatosModificados!M355-ModeloDatosMinisterio!M355</f>
        <v>0</v>
      </c>
      <c r="N369" s="53" t="n">
        <f aca="false">ModeloDatosModificados!N355-ModeloDatosMinisterio!N355</f>
        <v>0</v>
      </c>
      <c r="O369" s="53" t="n">
        <f aca="false">ModeloDatosModificados!O355-ModeloDatosMinisterio!O355</f>
        <v>0</v>
      </c>
      <c r="P369" s="53" t="n">
        <f aca="false">ModeloDatosModificados!P355-ModeloDatosMinisterio!P355</f>
        <v>0</v>
      </c>
      <c r="Q369" s="53" t="n">
        <f aca="false">ModeloDatosModificados!Q355-ModeloDatosMinisterio!Q355</f>
        <v>0</v>
      </c>
      <c r="S369" s="53" t="n">
        <f aca="false">ModeloDatosModificados!S355-ModeloDatosMinisterio!S355</f>
        <v>0</v>
      </c>
      <c r="T369" s="53" t="n">
        <f aca="false">ModeloDatosModificados!T355-ModeloDatosMinisterio!T355</f>
        <v>0</v>
      </c>
      <c r="U369" s="53" t="n">
        <f aca="false">ModeloDatosModificados!U355-ModeloDatosMinisterio!U355</f>
        <v>0</v>
      </c>
      <c r="V369" s="53" t="n">
        <f aca="false">ModeloDatosModificados!V355-ModeloDatosMinisterio!V355</f>
        <v>0</v>
      </c>
      <c r="W369" s="53" t="n">
        <f aca="false">ModeloDatosModificados!W355-ModeloDatosMinisterio!W355</f>
        <v>0</v>
      </c>
      <c r="X369" s="53" t="n">
        <f aca="false">ModeloDatosModificados!X355-ModeloDatosMinisterio!X355</f>
        <v>0</v>
      </c>
      <c r="Y369" s="53" t="n">
        <f aca="false">ModeloDatosModificados!Y355-ModeloDatosMinisterio!Y355</f>
        <v>0</v>
      </c>
      <c r="Z369" s="53" t="n">
        <f aca="false">ModeloDatosModificados!Z355-ModeloDatosMinisterio!Z355</f>
        <v>0</v>
      </c>
      <c r="AC369" s="61" t="n">
        <f aca="false">ModeloDatosModificados!AC355-ModeloDatosMinisterio!AC355</f>
        <v>0</v>
      </c>
      <c r="AD369" s="62" t="n">
        <f aca="false">ModeloDatosModificados!AD355-ModeloDatosMinisterio!AD355</f>
        <v>0</v>
      </c>
      <c r="AE369" s="63" t="n">
        <f aca="false">ModeloDatosModificados!AE355-ModeloDatosMinisterio!AE355</f>
        <v>0</v>
      </c>
      <c r="AF369" s="62" t="n">
        <f aca="false">ModeloDatosModificados!AF355-ModeloDatosMinisterio!AF355</f>
        <v>0</v>
      </c>
      <c r="AG369" s="62" t="n">
        <f aca="false">ModeloDatosModificados!AG355-ModeloDatosMinisterio!AG355</f>
        <v>0</v>
      </c>
      <c r="AH369" s="62" t="n">
        <f aca="false">ModeloDatosModificados!AH355-ModeloDatosMinisterio!AH355</f>
        <v>0</v>
      </c>
      <c r="AI369" s="62" t="n">
        <f aca="false">ModeloDatosModificados!AI355-ModeloDatosMinisterio!AI355</f>
        <v>0</v>
      </c>
      <c r="AJ369" s="62" t="n">
        <f aca="false">ModeloDatosModificados!AJ355-ModeloDatosMinisterio!AJ355</f>
        <v>0</v>
      </c>
      <c r="AK369" s="62" t="n">
        <f aca="false">ModeloDatosModificados!AK355-ModeloDatosMinisterio!AK355</f>
        <v>0</v>
      </c>
      <c r="AL369" s="62" t="n">
        <f aca="false">ModeloDatosModificados!AL355-ModeloDatosMinisterio!AL355</f>
        <v>0</v>
      </c>
      <c r="AM369" s="62" t="n">
        <f aca="false">ModeloDatosModificados!AM355-ModeloDatosMinisterio!AM355</f>
        <v>0</v>
      </c>
      <c r="AO369" s="54" t="n">
        <f aca="false">ModeloDatosModificados!AO355-ModeloDatosMinisterio!AO355</f>
        <v>0</v>
      </c>
      <c r="AP369" s="53" t="n">
        <f aca="false">ModeloDatosModificados!AP355-ModeloDatosMinisterio!AP355</f>
        <v>0</v>
      </c>
      <c r="AQ369" s="54" t="n">
        <f aca="false">ModeloDatosModificados!AQ355-ModeloDatosMinisterio!AQ355</f>
        <v>0</v>
      </c>
      <c r="AR369" s="53" t="n">
        <f aca="false">ModeloDatosModificados!AR355-ModeloDatosMinisterio!AR355</f>
        <v>0</v>
      </c>
      <c r="AS369" s="54" t="n">
        <f aca="false">ModeloDatosModificados!AS355-ModeloDatosMinisterio!AS355</f>
        <v>0</v>
      </c>
      <c r="AT369" s="53" t="n">
        <f aca="false">ModeloDatosModificados!AT355-ModeloDatosMinisterio!AT355</f>
        <v>0</v>
      </c>
      <c r="AU369" s="54" t="n">
        <f aca="false">ModeloDatosModificados!AU355-ModeloDatosMinisterio!AU355</f>
        <v>0</v>
      </c>
      <c r="AV369" s="53" t="n">
        <f aca="false">ModeloDatosModificados!AV355-ModeloDatosMinisterio!AV355</f>
        <v>0</v>
      </c>
      <c r="AW369" s="54" t="n">
        <f aca="false">ModeloDatosModificados!AW355-ModeloDatosMinisterio!AW355</f>
        <v>0</v>
      </c>
      <c r="AX369" s="53" t="n">
        <f aca="false">ModeloDatosModificados!AX355-ModeloDatosMinisterio!AX355</f>
        <v>0</v>
      </c>
    </row>
    <row r="370" customFormat="false" ht="13.8" hidden="false" customHeight="false" outlineLevel="0" collapsed="false">
      <c r="A370" s="60" t="s">
        <v>27</v>
      </c>
      <c r="B370" s="53" t="n">
        <f aca="false">ModeloDatosModificados!B356-ModeloDatosMinisterio!B356</f>
        <v>0</v>
      </c>
      <c r="C370" s="53" t="n">
        <f aca="false">ModeloDatosModificados!C356-ModeloDatosMinisterio!C356</f>
        <v>0</v>
      </c>
      <c r="D370" s="53" t="n">
        <f aca="false">ModeloDatosModificados!D356-ModeloDatosMinisterio!D356</f>
        <v>0</v>
      </c>
      <c r="E370" s="53" t="n">
        <f aca="false">ModeloDatosModificados!E356-ModeloDatosMinisterio!E356</f>
        <v>0</v>
      </c>
      <c r="F370" s="53" t="n">
        <f aca="false">ModeloDatosModificados!F356-ModeloDatosMinisterio!F356</f>
        <v>0</v>
      </c>
      <c r="G370" s="53" t="n">
        <f aca="false">ModeloDatosModificados!G356-ModeloDatosMinisterio!G356</f>
        <v>0</v>
      </c>
      <c r="H370" s="53" t="n">
        <f aca="false">ModeloDatosModificados!H356-ModeloDatosMinisterio!H356</f>
        <v>0</v>
      </c>
      <c r="I370" s="54" t="n">
        <f aca="false">ModeloDatosModificados!I356-ModeloDatosMinisterio!I356</f>
        <v>0</v>
      </c>
      <c r="J370" s="53" t="n">
        <f aca="false">ModeloDatosModificados!J356-ModeloDatosMinisterio!J356</f>
        <v>0</v>
      </c>
      <c r="K370" s="54" t="n">
        <f aca="false">ModeloDatosModificados!K356-ModeloDatosMinisterio!K356</f>
        <v>0</v>
      </c>
      <c r="L370" s="53" t="n">
        <f aca="false">ModeloDatosModificados!L356-ModeloDatosMinisterio!L356</f>
        <v>0</v>
      </c>
      <c r="M370" s="54" t="n">
        <f aca="false">ModeloDatosModificados!M356-ModeloDatosMinisterio!M356</f>
        <v>0</v>
      </c>
      <c r="N370" s="53" t="n">
        <f aca="false">ModeloDatosModificados!N356-ModeloDatosMinisterio!N356</f>
        <v>0</v>
      </c>
      <c r="O370" s="53" t="n">
        <f aca="false">ModeloDatosModificados!O356-ModeloDatosMinisterio!O356</f>
        <v>0</v>
      </c>
      <c r="P370" s="53" t="n">
        <f aca="false">ModeloDatosModificados!P356-ModeloDatosMinisterio!P356</f>
        <v>0</v>
      </c>
      <c r="Q370" s="53" t="n">
        <f aca="false">ModeloDatosModificados!Q356-ModeloDatosMinisterio!Q356</f>
        <v>0</v>
      </c>
      <c r="S370" s="53" t="n">
        <f aca="false">ModeloDatosModificados!S356-ModeloDatosMinisterio!S356</f>
        <v>0</v>
      </c>
      <c r="T370" s="53" t="n">
        <f aca="false">ModeloDatosModificados!T356-ModeloDatosMinisterio!T356</f>
        <v>0</v>
      </c>
      <c r="U370" s="53" t="n">
        <f aca="false">ModeloDatosModificados!U356-ModeloDatosMinisterio!U356</f>
        <v>0</v>
      </c>
      <c r="V370" s="53" t="n">
        <f aca="false">ModeloDatosModificados!V356-ModeloDatosMinisterio!V356</f>
        <v>0</v>
      </c>
      <c r="W370" s="53" t="n">
        <f aca="false">ModeloDatosModificados!W356-ModeloDatosMinisterio!W356</f>
        <v>0</v>
      </c>
      <c r="X370" s="53" t="n">
        <f aca="false">ModeloDatosModificados!X356-ModeloDatosMinisterio!X356</f>
        <v>0</v>
      </c>
      <c r="Y370" s="53" t="n">
        <f aca="false">ModeloDatosModificados!Y356-ModeloDatosMinisterio!Y356</f>
        <v>0</v>
      </c>
      <c r="Z370" s="53" t="n">
        <f aca="false">ModeloDatosModificados!Z356-ModeloDatosMinisterio!Z356</f>
        <v>0</v>
      </c>
      <c r="AC370" s="61" t="n">
        <f aca="false">ModeloDatosModificados!AC356-ModeloDatosMinisterio!AC356</f>
        <v>0</v>
      </c>
      <c r="AD370" s="62" t="n">
        <f aca="false">ModeloDatosModificados!AD356-ModeloDatosMinisterio!AD356</f>
        <v>0</v>
      </c>
      <c r="AE370" s="63" t="n">
        <f aca="false">ModeloDatosModificados!AE356-ModeloDatosMinisterio!AE356</f>
        <v>0</v>
      </c>
      <c r="AF370" s="62" t="n">
        <f aca="false">ModeloDatosModificados!AF356-ModeloDatosMinisterio!AF356</f>
        <v>0</v>
      </c>
      <c r="AG370" s="62" t="n">
        <f aca="false">ModeloDatosModificados!AG356-ModeloDatosMinisterio!AG356</f>
        <v>0</v>
      </c>
      <c r="AH370" s="62" t="n">
        <f aca="false">ModeloDatosModificados!AH356-ModeloDatosMinisterio!AH356</f>
        <v>0</v>
      </c>
      <c r="AI370" s="62" t="n">
        <f aca="false">ModeloDatosModificados!AI356-ModeloDatosMinisterio!AI356</f>
        <v>0</v>
      </c>
      <c r="AJ370" s="62" t="n">
        <f aca="false">ModeloDatosModificados!AJ356-ModeloDatosMinisterio!AJ356</f>
        <v>0</v>
      </c>
      <c r="AK370" s="62" t="n">
        <f aca="false">ModeloDatosModificados!AK356-ModeloDatosMinisterio!AK356</f>
        <v>0</v>
      </c>
      <c r="AL370" s="62" t="n">
        <f aca="false">ModeloDatosModificados!AL356-ModeloDatosMinisterio!AL356</f>
        <v>0</v>
      </c>
      <c r="AM370" s="62" t="n">
        <f aca="false">ModeloDatosModificados!AM356-ModeloDatosMinisterio!AM356</f>
        <v>0</v>
      </c>
      <c r="AO370" s="54" t="n">
        <f aca="false">ModeloDatosModificados!AO356-ModeloDatosMinisterio!AO356</f>
        <v>0</v>
      </c>
      <c r="AP370" s="53" t="n">
        <f aca="false">ModeloDatosModificados!AP356-ModeloDatosMinisterio!AP356</f>
        <v>0</v>
      </c>
      <c r="AQ370" s="54" t="n">
        <f aca="false">ModeloDatosModificados!AQ356-ModeloDatosMinisterio!AQ356</f>
        <v>0</v>
      </c>
      <c r="AR370" s="53" t="n">
        <f aca="false">ModeloDatosModificados!AR356-ModeloDatosMinisterio!AR356</f>
        <v>0</v>
      </c>
      <c r="AS370" s="54" t="n">
        <f aca="false">ModeloDatosModificados!AS356-ModeloDatosMinisterio!AS356</f>
        <v>0</v>
      </c>
      <c r="AT370" s="53" t="n">
        <f aca="false">ModeloDatosModificados!AT356-ModeloDatosMinisterio!AT356</f>
        <v>0</v>
      </c>
      <c r="AU370" s="54" t="n">
        <f aca="false">ModeloDatosModificados!AU356-ModeloDatosMinisterio!AU356</f>
        <v>0</v>
      </c>
      <c r="AV370" s="53" t="n">
        <f aca="false">ModeloDatosModificados!AV356-ModeloDatosMinisterio!AV356</f>
        <v>0</v>
      </c>
      <c r="AW370" s="54" t="n">
        <f aca="false">ModeloDatosModificados!AW356-ModeloDatosMinisterio!AW356</f>
        <v>0</v>
      </c>
      <c r="AX370" s="53" t="n">
        <f aca="false">ModeloDatosModificados!AX356-ModeloDatosMinisterio!AX356</f>
        <v>0</v>
      </c>
    </row>
    <row r="371" customFormat="false" ht="13.8" hidden="false" customHeight="false" outlineLevel="0" collapsed="false">
      <c r="A371" s="60" t="s">
        <v>28</v>
      </c>
      <c r="B371" s="53" t="n">
        <f aca="false">ModeloDatosModificados!B357-ModeloDatosMinisterio!B357</f>
        <v>0</v>
      </c>
      <c r="C371" s="53" t="n">
        <f aca="false">ModeloDatosModificados!C357-ModeloDatosMinisterio!C357</f>
        <v>0</v>
      </c>
      <c r="D371" s="53" t="n">
        <f aca="false">ModeloDatosModificados!D357-ModeloDatosMinisterio!D357</f>
        <v>0</v>
      </c>
      <c r="E371" s="53" t="n">
        <f aca="false">ModeloDatosModificados!E357-ModeloDatosMinisterio!E357</f>
        <v>0</v>
      </c>
      <c r="F371" s="53" t="n">
        <f aca="false">ModeloDatosModificados!F357-ModeloDatosMinisterio!F357</f>
        <v>0</v>
      </c>
      <c r="G371" s="53" t="n">
        <f aca="false">ModeloDatosModificados!G357-ModeloDatosMinisterio!G357</f>
        <v>0</v>
      </c>
      <c r="H371" s="53" t="n">
        <f aca="false">ModeloDatosModificados!H357-ModeloDatosMinisterio!H357</f>
        <v>0</v>
      </c>
      <c r="I371" s="54" t="n">
        <f aca="false">ModeloDatosModificados!I357-ModeloDatosMinisterio!I357</f>
        <v>0</v>
      </c>
      <c r="J371" s="53" t="n">
        <f aca="false">ModeloDatosModificados!J357-ModeloDatosMinisterio!J357</f>
        <v>0</v>
      </c>
      <c r="K371" s="54" t="n">
        <f aca="false">ModeloDatosModificados!K357-ModeloDatosMinisterio!K357</f>
        <v>0</v>
      </c>
      <c r="L371" s="53" t="n">
        <f aca="false">ModeloDatosModificados!L357-ModeloDatosMinisterio!L357</f>
        <v>0</v>
      </c>
      <c r="M371" s="54" t="n">
        <f aca="false">ModeloDatosModificados!M357-ModeloDatosMinisterio!M357</f>
        <v>0</v>
      </c>
      <c r="N371" s="53" t="n">
        <f aca="false">ModeloDatosModificados!N357-ModeloDatosMinisterio!N357</f>
        <v>0</v>
      </c>
      <c r="O371" s="53" t="n">
        <f aca="false">ModeloDatosModificados!O357-ModeloDatosMinisterio!O357</f>
        <v>0</v>
      </c>
      <c r="P371" s="53" t="n">
        <f aca="false">ModeloDatosModificados!P357-ModeloDatosMinisterio!P357</f>
        <v>0</v>
      </c>
      <c r="Q371" s="53" t="n">
        <f aca="false">ModeloDatosModificados!Q357-ModeloDatosMinisterio!Q357</f>
        <v>0</v>
      </c>
      <c r="S371" s="53" t="n">
        <f aca="false">ModeloDatosModificados!S357-ModeloDatosMinisterio!S357</f>
        <v>0</v>
      </c>
      <c r="T371" s="53" t="n">
        <f aca="false">ModeloDatosModificados!T357-ModeloDatosMinisterio!T357</f>
        <v>0</v>
      </c>
      <c r="U371" s="53" t="n">
        <f aca="false">ModeloDatosModificados!U357-ModeloDatosMinisterio!U357</f>
        <v>0</v>
      </c>
      <c r="V371" s="53" t="n">
        <f aca="false">ModeloDatosModificados!V357-ModeloDatosMinisterio!V357</f>
        <v>0</v>
      </c>
      <c r="W371" s="53" t="n">
        <f aca="false">ModeloDatosModificados!W357-ModeloDatosMinisterio!W357</f>
        <v>0</v>
      </c>
      <c r="X371" s="53" t="n">
        <f aca="false">ModeloDatosModificados!X357-ModeloDatosMinisterio!X357</f>
        <v>0</v>
      </c>
      <c r="Y371" s="53" t="n">
        <f aca="false">ModeloDatosModificados!Y357-ModeloDatosMinisterio!Y357</f>
        <v>0</v>
      </c>
      <c r="Z371" s="53" t="n">
        <f aca="false">ModeloDatosModificados!Z357-ModeloDatosMinisterio!Z357</f>
        <v>0</v>
      </c>
      <c r="AC371" s="61" t="n">
        <f aca="false">ModeloDatosModificados!AC357-ModeloDatosMinisterio!AC357</f>
        <v>0</v>
      </c>
      <c r="AD371" s="62" t="n">
        <f aca="false">ModeloDatosModificados!AD357-ModeloDatosMinisterio!AD357</f>
        <v>0</v>
      </c>
      <c r="AE371" s="63" t="n">
        <f aca="false">ModeloDatosModificados!AE357-ModeloDatosMinisterio!AE357</f>
        <v>0</v>
      </c>
      <c r="AF371" s="62" t="n">
        <f aca="false">ModeloDatosModificados!AF357-ModeloDatosMinisterio!AF357</f>
        <v>0</v>
      </c>
      <c r="AG371" s="62" t="n">
        <f aca="false">ModeloDatosModificados!AG357-ModeloDatosMinisterio!AG357</f>
        <v>0</v>
      </c>
      <c r="AH371" s="62" t="n">
        <f aca="false">ModeloDatosModificados!AH357-ModeloDatosMinisterio!AH357</f>
        <v>0</v>
      </c>
      <c r="AI371" s="62" t="n">
        <f aca="false">ModeloDatosModificados!AI357-ModeloDatosMinisterio!AI357</f>
        <v>0</v>
      </c>
      <c r="AJ371" s="62" t="n">
        <f aca="false">ModeloDatosModificados!AJ357-ModeloDatosMinisterio!AJ357</f>
        <v>0</v>
      </c>
      <c r="AK371" s="62" t="n">
        <f aca="false">ModeloDatosModificados!AK357-ModeloDatosMinisterio!AK357</f>
        <v>0</v>
      </c>
      <c r="AL371" s="62" t="n">
        <f aca="false">ModeloDatosModificados!AL357-ModeloDatosMinisterio!AL357</f>
        <v>0</v>
      </c>
      <c r="AM371" s="62" t="n">
        <f aca="false">ModeloDatosModificados!AM357-ModeloDatosMinisterio!AM357</f>
        <v>0</v>
      </c>
      <c r="AO371" s="54" t="n">
        <f aca="false">ModeloDatosModificados!AO357-ModeloDatosMinisterio!AO357</f>
        <v>0</v>
      </c>
      <c r="AP371" s="53" t="n">
        <f aca="false">ModeloDatosModificados!AP357-ModeloDatosMinisterio!AP357</f>
        <v>0</v>
      </c>
      <c r="AQ371" s="54" t="n">
        <f aca="false">ModeloDatosModificados!AQ357-ModeloDatosMinisterio!AQ357</f>
        <v>0</v>
      </c>
      <c r="AR371" s="53" t="n">
        <f aca="false">ModeloDatosModificados!AR357-ModeloDatosMinisterio!AR357</f>
        <v>0</v>
      </c>
      <c r="AS371" s="54" t="n">
        <f aca="false">ModeloDatosModificados!AS357-ModeloDatosMinisterio!AS357</f>
        <v>0</v>
      </c>
      <c r="AT371" s="53" t="n">
        <f aca="false">ModeloDatosModificados!AT357-ModeloDatosMinisterio!AT357</f>
        <v>0</v>
      </c>
      <c r="AU371" s="54" t="n">
        <f aca="false">ModeloDatosModificados!AU357-ModeloDatosMinisterio!AU357</f>
        <v>0</v>
      </c>
      <c r="AV371" s="53" t="n">
        <f aca="false">ModeloDatosModificados!AV357-ModeloDatosMinisterio!AV357</f>
        <v>0</v>
      </c>
      <c r="AW371" s="54" t="n">
        <f aca="false">ModeloDatosModificados!AW357-ModeloDatosMinisterio!AW357</f>
        <v>0</v>
      </c>
      <c r="AX371" s="53" t="n">
        <f aca="false">ModeloDatosModificados!AX357-ModeloDatosMinisterio!AX357</f>
        <v>0</v>
      </c>
    </row>
    <row r="372" customFormat="false" ht="13.8" hidden="false" customHeight="false" outlineLevel="0" collapsed="false">
      <c r="A372" s="60" t="s">
        <v>29</v>
      </c>
      <c r="B372" s="53" t="n">
        <f aca="false">ModeloDatosModificados!B358-ModeloDatosMinisterio!B358</f>
        <v>0</v>
      </c>
      <c r="C372" s="53" t="n">
        <f aca="false">ModeloDatosModificados!C358-ModeloDatosMinisterio!C358</f>
        <v>0</v>
      </c>
      <c r="D372" s="53" t="n">
        <f aca="false">ModeloDatosModificados!D358-ModeloDatosMinisterio!D358</f>
        <v>0</v>
      </c>
      <c r="E372" s="53" t="n">
        <f aca="false">ModeloDatosModificados!E358-ModeloDatosMinisterio!E358</f>
        <v>0</v>
      </c>
      <c r="F372" s="53" t="n">
        <f aca="false">ModeloDatosModificados!F358-ModeloDatosMinisterio!F358</f>
        <v>0</v>
      </c>
      <c r="G372" s="53" t="n">
        <f aca="false">ModeloDatosModificados!G358-ModeloDatosMinisterio!G358</f>
        <v>0</v>
      </c>
      <c r="H372" s="53" t="n">
        <f aca="false">ModeloDatosModificados!H358-ModeloDatosMinisterio!H358</f>
        <v>0</v>
      </c>
      <c r="I372" s="54" t="n">
        <f aca="false">ModeloDatosModificados!I358-ModeloDatosMinisterio!I358</f>
        <v>0</v>
      </c>
      <c r="J372" s="53" t="n">
        <f aca="false">ModeloDatosModificados!J358-ModeloDatosMinisterio!J358</f>
        <v>0</v>
      </c>
      <c r="K372" s="54" t="n">
        <f aca="false">ModeloDatosModificados!K358-ModeloDatosMinisterio!K358</f>
        <v>0</v>
      </c>
      <c r="L372" s="53" t="n">
        <f aca="false">ModeloDatosModificados!L358-ModeloDatosMinisterio!L358</f>
        <v>0</v>
      </c>
      <c r="M372" s="54" t="n">
        <f aca="false">ModeloDatosModificados!M358-ModeloDatosMinisterio!M358</f>
        <v>0</v>
      </c>
      <c r="N372" s="53" t="n">
        <f aca="false">ModeloDatosModificados!N358-ModeloDatosMinisterio!N358</f>
        <v>0</v>
      </c>
      <c r="O372" s="53" t="n">
        <f aca="false">ModeloDatosModificados!O358-ModeloDatosMinisterio!O358</f>
        <v>0</v>
      </c>
      <c r="P372" s="53" t="n">
        <f aca="false">ModeloDatosModificados!P358-ModeloDatosMinisterio!P358</f>
        <v>0</v>
      </c>
      <c r="Q372" s="53" t="n">
        <f aca="false">ModeloDatosModificados!Q358-ModeloDatosMinisterio!Q358</f>
        <v>0</v>
      </c>
      <c r="S372" s="53" t="n">
        <f aca="false">ModeloDatosModificados!S358-ModeloDatosMinisterio!S358</f>
        <v>0</v>
      </c>
      <c r="T372" s="53" t="n">
        <f aca="false">ModeloDatosModificados!T358-ModeloDatosMinisterio!T358</f>
        <v>0</v>
      </c>
      <c r="U372" s="53" t="n">
        <f aca="false">ModeloDatosModificados!U358-ModeloDatosMinisterio!U358</f>
        <v>0</v>
      </c>
      <c r="V372" s="53" t="n">
        <f aca="false">ModeloDatosModificados!V358-ModeloDatosMinisterio!V358</f>
        <v>0</v>
      </c>
      <c r="W372" s="53" t="n">
        <f aca="false">ModeloDatosModificados!W358-ModeloDatosMinisterio!W358</f>
        <v>0</v>
      </c>
      <c r="X372" s="53" t="n">
        <f aca="false">ModeloDatosModificados!X358-ModeloDatosMinisterio!X358</f>
        <v>0</v>
      </c>
      <c r="Y372" s="53" t="n">
        <f aca="false">ModeloDatosModificados!Y358-ModeloDatosMinisterio!Y358</f>
        <v>0</v>
      </c>
      <c r="Z372" s="53" t="n">
        <f aca="false">ModeloDatosModificados!Z358-ModeloDatosMinisterio!Z358</f>
        <v>0</v>
      </c>
      <c r="AC372" s="61" t="n">
        <f aca="false">ModeloDatosModificados!AC358-ModeloDatosMinisterio!AC358</f>
        <v>0</v>
      </c>
      <c r="AD372" s="62" t="n">
        <f aca="false">ModeloDatosModificados!AD358-ModeloDatosMinisterio!AD358</f>
        <v>0</v>
      </c>
      <c r="AE372" s="63" t="n">
        <f aca="false">ModeloDatosModificados!AE358-ModeloDatosMinisterio!AE358</f>
        <v>0</v>
      </c>
      <c r="AF372" s="62" t="n">
        <f aca="false">ModeloDatosModificados!AF358-ModeloDatosMinisterio!AF358</f>
        <v>0</v>
      </c>
      <c r="AG372" s="62" t="n">
        <f aca="false">ModeloDatosModificados!AG358-ModeloDatosMinisterio!AG358</f>
        <v>0</v>
      </c>
      <c r="AH372" s="62" t="n">
        <f aca="false">ModeloDatosModificados!AH358-ModeloDatosMinisterio!AH358</f>
        <v>0</v>
      </c>
      <c r="AI372" s="62" t="n">
        <f aca="false">ModeloDatosModificados!AI358-ModeloDatosMinisterio!AI358</f>
        <v>0</v>
      </c>
      <c r="AJ372" s="62" t="n">
        <f aca="false">ModeloDatosModificados!AJ358-ModeloDatosMinisterio!AJ358</f>
        <v>0</v>
      </c>
      <c r="AK372" s="62" t="n">
        <f aca="false">ModeloDatosModificados!AK358-ModeloDatosMinisterio!AK358</f>
        <v>0</v>
      </c>
      <c r="AL372" s="62" t="n">
        <f aca="false">ModeloDatosModificados!AL358-ModeloDatosMinisterio!AL358</f>
        <v>0</v>
      </c>
      <c r="AM372" s="62" t="n">
        <f aca="false">ModeloDatosModificados!AM358-ModeloDatosMinisterio!AM358</f>
        <v>0</v>
      </c>
      <c r="AO372" s="54" t="n">
        <f aca="false">ModeloDatosModificados!AO358-ModeloDatosMinisterio!AO358</f>
        <v>0</v>
      </c>
      <c r="AP372" s="53" t="n">
        <f aca="false">ModeloDatosModificados!AP358-ModeloDatosMinisterio!AP358</f>
        <v>0</v>
      </c>
      <c r="AQ372" s="54" t="n">
        <f aca="false">ModeloDatosModificados!AQ358-ModeloDatosMinisterio!AQ358</f>
        <v>0</v>
      </c>
      <c r="AR372" s="53" t="n">
        <f aca="false">ModeloDatosModificados!AR358-ModeloDatosMinisterio!AR358</f>
        <v>0</v>
      </c>
      <c r="AS372" s="54" t="n">
        <f aca="false">ModeloDatosModificados!AS358-ModeloDatosMinisterio!AS358</f>
        <v>0</v>
      </c>
      <c r="AT372" s="53" t="n">
        <f aca="false">ModeloDatosModificados!AT358-ModeloDatosMinisterio!AT358</f>
        <v>0</v>
      </c>
      <c r="AU372" s="54" t="n">
        <f aca="false">ModeloDatosModificados!AU358-ModeloDatosMinisterio!AU358</f>
        <v>0</v>
      </c>
      <c r="AV372" s="53" t="n">
        <f aca="false">ModeloDatosModificados!AV358-ModeloDatosMinisterio!AV358</f>
        <v>0</v>
      </c>
      <c r="AW372" s="54" t="n">
        <f aca="false">ModeloDatosModificados!AW358-ModeloDatosMinisterio!AW358</f>
        <v>0</v>
      </c>
      <c r="AX372" s="53" t="n">
        <f aca="false">ModeloDatosModificados!AX358-ModeloDatosMinisterio!AX358</f>
        <v>0</v>
      </c>
    </row>
    <row r="373" customFormat="false" ht="13.8" hidden="false" customHeight="false" outlineLevel="0" collapsed="false">
      <c r="A373" s="60" t="s">
        <v>30</v>
      </c>
      <c r="B373" s="53" t="n">
        <f aca="false">ModeloDatosModificados!B359-ModeloDatosMinisterio!B359</f>
        <v>0</v>
      </c>
      <c r="C373" s="53" t="n">
        <f aca="false">ModeloDatosModificados!C359-ModeloDatosMinisterio!C359</f>
        <v>0</v>
      </c>
      <c r="D373" s="53" t="n">
        <f aca="false">ModeloDatosModificados!D359-ModeloDatosMinisterio!D359</f>
        <v>0</v>
      </c>
      <c r="E373" s="53" t="n">
        <f aca="false">ModeloDatosModificados!E359-ModeloDatosMinisterio!E359</f>
        <v>0</v>
      </c>
      <c r="F373" s="53" t="n">
        <f aca="false">ModeloDatosModificados!F359-ModeloDatosMinisterio!F359</f>
        <v>0</v>
      </c>
      <c r="G373" s="53" t="n">
        <f aca="false">ModeloDatosModificados!G359-ModeloDatosMinisterio!G359</f>
        <v>0</v>
      </c>
      <c r="H373" s="53" t="n">
        <f aca="false">ModeloDatosModificados!H359-ModeloDatosMinisterio!H359</f>
        <v>0</v>
      </c>
      <c r="I373" s="54" t="n">
        <f aca="false">ModeloDatosModificados!I359-ModeloDatosMinisterio!I359</f>
        <v>0</v>
      </c>
      <c r="J373" s="53" t="n">
        <f aca="false">ModeloDatosModificados!J359-ModeloDatosMinisterio!J359</f>
        <v>0</v>
      </c>
      <c r="K373" s="54" t="n">
        <f aca="false">ModeloDatosModificados!K359-ModeloDatosMinisterio!K359</f>
        <v>0</v>
      </c>
      <c r="L373" s="53" t="n">
        <f aca="false">ModeloDatosModificados!L359-ModeloDatosMinisterio!L359</f>
        <v>0</v>
      </c>
      <c r="M373" s="54" t="n">
        <f aca="false">ModeloDatosModificados!M359-ModeloDatosMinisterio!M359</f>
        <v>0</v>
      </c>
      <c r="N373" s="53" t="n">
        <f aca="false">ModeloDatosModificados!N359-ModeloDatosMinisterio!N359</f>
        <v>0</v>
      </c>
      <c r="O373" s="53" t="n">
        <f aca="false">ModeloDatosModificados!O359-ModeloDatosMinisterio!O359</f>
        <v>0</v>
      </c>
      <c r="P373" s="53" t="n">
        <f aca="false">ModeloDatosModificados!P359-ModeloDatosMinisterio!P359</f>
        <v>0</v>
      </c>
      <c r="Q373" s="53" t="n">
        <f aca="false">ModeloDatosModificados!Q359-ModeloDatosMinisterio!Q359</f>
        <v>0</v>
      </c>
      <c r="S373" s="53" t="n">
        <f aca="false">ModeloDatosModificados!S359-ModeloDatosMinisterio!S359</f>
        <v>0</v>
      </c>
      <c r="T373" s="53" t="n">
        <f aca="false">ModeloDatosModificados!T359-ModeloDatosMinisterio!T359</f>
        <v>0</v>
      </c>
      <c r="U373" s="53" t="n">
        <f aca="false">ModeloDatosModificados!U359-ModeloDatosMinisterio!U359</f>
        <v>0</v>
      </c>
      <c r="V373" s="53" t="n">
        <f aca="false">ModeloDatosModificados!V359-ModeloDatosMinisterio!V359</f>
        <v>0</v>
      </c>
      <c r="W373" s="53" t="n">
        <f aca="false">ModeloDatosModificados!W359-ModeloDatosMinisterio!W359</f>
        <v>0</v>
      </c>
      <c r="X373" s="53" t="n">
        <f aca="false">ModeloDatosModificados!X359-ModeloDatosMinisterio!X359</f>
        <v>0</v>
      </c>
      <c r="Y373" s="53" t="n">
        <f aca="false">ModeloDatosModificados!Y359-ModeloDatosMinisterio!Y359</f>
        <v>0</v>
      </c>
      <c r="Z373" s="53" t="n">
        <f aca="false">ModeloDatosModificados!Z359-ModeloDatosMinisterio!Z359</f>
        <v>0</v>
      </c>
      <c r="AC373" s="61" t="n">
        <f aca="false">ModeloDatosModificados!AC359-ModeloDatosMinisterio!AC359</f>
        <v>0</v>
      </c>
      <c r="AD373" s="62" t="n">
        <f aca="false">ModeloDatosModificados!AD359-ModeloDatosMinisterio!AD359</f>
        <v>0</v>
      </c>
      <c r="AE373" s="63" t="n">
        <f aca="false">ModeloDatosModificados!AE359-ModeloDatosMinisterio!AE359</f>
        <v>0</v>
      </c>
      <c r="AF373" s="62" t="n">
        <f aca="false">ModeloDatosModificados!AF359-ModeloDatosMinisterio!AF359</f>
        <v>0</v>
      </c>
      <c r="AG373" s="62" t="n">
        <f aca="false">ModeloDatosModificados!AG359-ModeloDatosMinisterio!AG359</f>
        <v>0</v>
      </c>
      <c r="AH373" s="62" t="n">
        <f aca="false">ModeloDatosModificados!AH359-ModeloDatosMinisterio!AH359</f>
        <v>0</v>
      </c>
      <c r="AI373" s="62" t="n">
        <f aca="false">ModeloDatosModificados!AI359-ModeloDatosMinisterio!AI359</f>
        <v>0</v>
      </c>
      <c r="AJ373" s="62" t="n">
        <f aca="false">ModeloDatosModificados!AJ359-ModeloDatosMinisterio!AJ359</f>
        <v>0</v>
      </c>
      <c r="AK373" s="62" t="n">
        <f aca="false">ModeloDatosModificados!AK359-ModeloDatosMinisterio!AK359</f>
        <v>0</v>
      </c>
      <c r="AL373" s="62" t="n">
        <f aca="false">ModeloDatosModificados!AL359-ModeloDatosMinisterio!AL359</f>
        <v>0</v>
      </c>
      <c r="AM373" s="62" t="n">
        <f aca="false">ModeloDatosModificados!AM359-ModeloDatosMinisterio!AM359</f>
        <v>0</v>
      </c>
      <c r="AO373" s="54" t="n">
        <f aca="false">ModeloDatosModificados!AO359-ModeloDatosMinisterio!AO359</f>
        <v>0</v>
      </c>
      <c r="AP373" s="53" t="n">
        <f aca="false">ModeloDatosModificados!AP359-ModeloDatosMinisterio!AP359</f>
        <v>0</v>
      </c>
      <c r="AQ373" s="54" t="n">
        <f aca="false">ModeloDatosModificados!AQ359-ModeloDatosMinisterio!AQ359</f>
        <v>0</v>
      </c>
      <c r="AR373" s="53" t="n">
        <f aca="false">ModeloDatosModificados!AR359-ModeloDatosMinisterio!AR359</f>
        <v>0</v>
      </c>
      <c r="AS373" s="54" t="n">
        <f aca="false">ModeloDatosModificados!AS359-ModeloDatosMinisterio!AS359</f>
        <v>0</v>
      </c>
      <c r="AT373" s="53" t="n">
        <f aca="false">ModeloDatosModificados!AT359-ModeloDatosMinisterio!AT359</f>
        <v>0</v>
      </c>
      <c r="AU373" s="54" t="n">
        <f aca="false">ModeloDatosModificados!AU359-ModeloDatosMinisterio!AU359</f>
        <v>0</v>
      </c>
      <c r="AV373" s="53" t="n">
        <f aca="false">ModeloDatosModificados!AV359-ModeloDatosMinisterio!AV359</f>
        <v>0</v>
      </c>
      <c r="AW373" s="54" t="n">
        <f aca="false">ModeloDatosModificados!AW359-ModeloDatosMinisterio!AW359</f>
        <v>0</v>
      </c>
      <c r="AX373" s="53" t="n">
        <f aca="false">ModeloDatosModificados!AX359-ModeloDatosMinisterio!AX359</f>
        <v>0</v>
      </c>
    </row>
    <row r="374" customFormat="false" ht="13.8" hidden="false" customHeight="false" outlineLevel="0" collapsed="false">
      <c r="A374" s="60" t="s">
        <v>31</v>
      </c>
      <c r="B374" s="53" t="n">
        <f aca="false">ModeloDatosModificados!B360-ModeloDatosMinisterio!B360</f>
        <v>0</v>
      </c>
      <c r="C374" s="53" t="n">
        <f aca="false">ModeloDatosModificados!C360-ModeloDatosMinisterio!C360</f>
        <v>0</v>
      </c>
      <c r="D374" s="53" t="n">
        <f aca="false">ModeloDatosModificados!D360-ModeloDatosMinisterio!D360</f>
        <v>0</v>
      </c>
      <c r="E374" s="53" t="n">
        <f aca="false">ModeloDatosModificados!E360-ModeloDatosMinisterio!E360</f>
        <v>0</v>
      </c>
      <c r="F374" s="53" t="n">
        <f aca="false">ModeloDatosModificados!F360-ModeloDatosMinisterio!F360</f>
        <v>0</v>
      </c>
      <c r="G374" s="53" t="n">
        <f aca="false">ModeloDatosModificados!G360-ModeloDatosMinisterio!G360</f>
        <v>0</v>
      </c>
      <c r="H374" s="53" t="n">
        <f aca="false">ModeloDatosModificados!H360-ModeloDatosMinisterio!H360</f>
        <v>0</v>
      </c>
      <c r="I374" s="54" t="n">
        <f aca="false">ModeloDatosModificados!I360-ModeloDatosMinisterio!I360</f>
        <v>0</v>
      </c>
      <c r="J374" s="53" t="n">
        <f aca="false">ModeloDatosModificados!J360-ModeloDatosMinisterio!J360</f>
        <v>0</v>
      </c>
      <c r="K374" s="54" t="n">
        <f aca="false">ModeloDatosModificados!K360-ModeloDatosMinisterio!K360</f>
        <v>0</v>
      </c>
      <c r="L374" s="53" t="n">
        <f aca="false">ModeloDatosModificados!L360-ModeloDatosMinisterio!L360</f>
        <v>0</v>
      </c>
      <c r="M374" s="54" t="n">
        <f aca="false">ModeloDatosModificados!M360-ModeloDatosMinisterio!M360</f>
        <v>0</v>
      </c>
      <c r="N374" s="53" t="n">
        <f aca="false">ModeloDatosModificados!N360-ModeloDatosMinisterio!N360</f>
        <v>0</v>
      </c>
      <c r="O374" s="53" t="n">
        <f aca="false">ModeloDatosModificados!O360-ModeloDatosMinisterio!O360</f>
        <v>0</v>
      </c>
      <c r="P374" s="53" t="n">
        <f aca="false">ModeloDatosModificados!P360-ModeloDatosMinisterio!P360</f>
        <v>0</v>
      </c>
      <c r="Q374" s="53" t="n">
        <f aca="false">ModeloDatosModificados!Q360-ModeloDatosMinisterio!Q360</f>
        <v>0</v>
      </c>
      <c r="S374" s="53" t="n">
        <f aca="false">ModeloDatosModificados!S360-ModeloDatosMinisterio!S360</f>
        <v>0</v>
      </c>
      <c r="T374" s="53" t="n">
        <f aca="false">ModeloDatosModificados!T360-ModeloDatosMinisterio!T360</f>
        <v>0</v>
      </c>
      <c r="U374" s="53" t="n">
        <f aca="false">ModeloDatosModificados!U360-ModeloDatosMinisterio!U360</f>
        <v>0</v>
      </c>
      <c r="V374" s="53" t="n">
        <f aca="false">ModeloDatosModificados!V360-ModeloDatosMinisterio!V360</f>
        <v>0</v>
      </c>
      <c r="W374" s="53" t="n">
        <f aca="false">ModeloDatosModificados!W360-ModeloDatosMinisterio!W360</f>
        <v>0</v>
      </c>
      <c r="X374" s="53" t="n">
        <f aca="false">ModeloDatosModificados!X360-ModeloDatosMinisterio!X360</f>
        <v>0</v>
      </c>
      <c r="Y374" s="53" t="n">
        <f aca="false">ModeloDatosModificados!Y360-ModeloDatosMinisterio!Y360</f>
        <v>0</v>
      </c>
      <c r="Z374" s="53" t="n">
        <f aca="false">ModeloDatosModificados!Z360-ModeloDatosMinisterio!Z360</f>
        <v>0</v>
      </c>
      <c r="AC374" s="61" t="n">
        <f aca="false">ModeloDatosModificados!AC360-ModeloDatosMinisterio!AC360</f>
        <v>0</v>
      </c>
      <c r="AD374" s="62" t="n">
        <f aca="false">ModeloDatosModificados!AD360-ModeloDatosMinisterio!AD360</f>
        <v>0</v>
      </c>
      <c r="AE374" s="63" t="n">
        <f aca="false">ModeloDatosModificados!AE360-ModeloDatosMinisterio!AE360</f>
        <v>0</v>
      </c>
      <c r="AF374" s="62" t="n">
        <f aca="false">ModeloDatosModificados!AF360-ModeloDatosMinisterio!AF360</f>
        <v>0</v>
      </c>
      <c r="AG374" s="62" t="n">
        <f aca="false">ModeloDatosModificados!AG360-ModeloDatosMinisterio!AG360</f>
        <v>0</v>
      </c>
      <c r="AH374" s="62" t="n">
        <f aca="false">ModeloDatosModificados!AH360-ModeloDatosMinisterio!AH360</f>
        <v>0</v>
      </c>
      <c r="AI374" s="62" t="n">
        <f aca="false">ModeloDatosModificados!AI360-ModeloDatosMinisterio!AI360</f>
        <v>0</v>
      </c>
      <c r="AJ374" s="62" t="n">
        <f aca="false">ModeloDatosModificados!AJ360-ModeloDatosMinisterio!AJ360</f>
        <v>0</v>
      </c>
      <c r="AK374" s="62" t="n">
        <f aca="false">ModeloDatosModificados!AK360-ModeloDatosMinisterio!AK360</f>
        <v>0</v>
      </c>
      <c r="AL374" s="62" t="n">
        <f aca="false">ModeloDatosModificados!AL360-ModeloDatosMinisterio!AL360</f>
        <v>0</v>
      </c>
      <c r="AM374" s="62" t="n">
        <f aca="false">ModeloDatosModificados!AM360-ModeloDatosMinisterio!AM360</f>
        <v>0</v>
      </c>
      <c r="AO374" s="54" t="n">
        <f aca="false">ModeloDatosModificados!AO360-ModeloDatosMinisterio!AO360</f>
        <v>0</v>
      </c>
      <c r="AP374" s="53" t="n">
        <f aca="false">ModeloDatosModificados!AP360-ModeloDatosMinisterio!AP360</f>
        <v>0</v>
      </c>
      <c r="AQ374" s="54" t="n">
        <f aca="false">ModeloDatosModificados!AQ360-ModeloDatosMinisterio!AQ360</f>
        <v>0</v>
      </c>
      <c r="AR374" s="53" t="n">
        <f aca="false">ModeloDatosModificados!AR360-ModeloDatosMinisterio!AR360</f>
        <v>0</v>
      </c>
      <c r="AS374" s="54" t="n">
        <f aca="false">ModeloDatosModificados!AS360-ModeloDatosMinisterio!AS360</f>
        <v>0</v>
      </c>
      <c r="AT374" s="53" t="n">
        <f aca="false">ModeloDatosModificados!AT360-ModeloDatosMinisterio!AT360</f>
        <v>0</v>
      </c>
      <c r="AU374" s="54" t="n">
        <f aca="false">ModeloDatosModificados!AU360-ModeloDatosMinisterio!AU360</f>
        <v>0</v>
      </c>
      <c r="AV374" s="53" t="n">
        <f aca="false">ModeloDatosModificados!AV360-ModeloDatosMinisterio!AV360</f>
        <v>0</v>
      </c>
      <c r="AW374" s="54" t="n">
        <f aca="false">ModeloDatosModificados!AW360-ModeloDatosMinisterio!AW360</f>
        <v>0</v>
      </c>
      <c r="AX374" s="53" t="n">
        <f aca="false">ModeloDatosModificados!AX360-ModeloDatosMinisterio!AX360</f>
        <v>0</v>
      </c>
    </row>
    <row r="375" customFormat="false" ht="13.8" hidden="false" customHeight="false" outlineLevel="0" collapsed="false">
      <c r="A375" s="60" t="s">
        <v>32</v>
      </c>
      <c r="B375" s="53" t="n">
        <f aca="false">ModeloDatosModificados!B361-ModeloDatosMinisterio!B361</f>
        <v>0</v>
      </c>
      <c r="C375" s="53" t="n">
        <f aca="false">ModeloDatosModificados!C361-ModeloDatosMinisterio!C361</f>
        <v>0</v>
      </c>
      <c r="D375" s="53" t="n">
        <f aca="false">ModeloDatosModificados!D361-ModeloDatosMinisterio!D361</f>
        <v>0</v>
      </c>
      <c r="E375" s="53" t="n">
        <f aca="false">ModeloDatosModificados!E361-ModeloDatosMinisterio!E361</f>
        <v>0</v>
      </c>
      <c r="F375" s="53" t="n">
        <f aca="false">ModeloDatosModificados!F361-ModeloDatosMinisterio!F361</f>
        <v>0</v>
      </c>
      <c r="G375" s="53" t="n">
        <f aca="false">ModeloDatosModificados!G361-ModeloDatosMinisterio!G361</f>
        <v>0</v>
      </c>
      <c r="H375" s="53" t="n">
        <f aca="false">ModeloDatosModificados!H361-ModeloDatosMinisterio!H361</f>
        <v>0</v>
      </c>
      <c r="I375" s="54" t="n">
        <f aca="false">ModeloDatosModificados!I361-ModeloDatosMinisterio!I361</f>
        <v>0</v>
      </c>
      <c r="J375" s="53" t="n">
        <f aca="false">ModeloDatosModificados!J361-ModeloDatosMinisterio!J361</f>
        <v>0</v>
      </c>
      <c r="K375" s="54" t="n">
        <f aca="false">ModeloDatosModificados!K361-ModeloDatosMinisterio!K361</f>
        <v>0</v>
      </c>
      <c r="L375" s="53" t="n">
        <f aca="false">ModeloDatosModificados!L361-ModeloDatosMinisterio!L361</f>
        <v>0</v>
      </c>
      <c r="M375" s="54" t="n">
        <f aca="false">ModeloDatosModificados!M361-ModeloDatosMinisterio!M361</f>
        <v>0</v>
      </c>
      <c r="N375" s="53" t="n">
        <f aca="false">ModeloDatosModificados!N361-ModeloDatosMinisterio!N361</f>
        <v>0</v>
      </c>
      <c r="O375" s="53" t="n">
        <f aca="false">ModeloDatosModificados!O361-ModeloDatosMinisterio!O361</f>
        <v>0</v>
      </c>
      <c r="P375" s="53" t="n">
        <f aca="false">ModeloDatosModificados!P361-ModeloDatosMinisterio!P361</f>
        <v>0</v>
      </c>
      <c r="Q375" s="53" t="n">
        <f aca="false">ModeloDatosModificados!Q361-ModeloDatosMinisterio!Q361</f>
        <v>0</v>
      </c>
      <c r="S375" s="53" t="n">
        <f aca="false">ModeloDatosModificados!S361-ModeloDatosMinisterio!S361</f>
        <v>0</v>
      </c>
      <c r="T375" s="53" t="n">
        <f aca="false">ModeloDatosModificados!T361-ModeloDatosMinisterio!T361</f>
        <v>0</v>
      </c>
      <c r="U375" s="53" t="n">
        <f aca="false">ModeloDatosModificados!U361-ModeloDatosMinisterio!U361</f>
        <v>0</v>
      </c>
      <c r="V375" s="53" t="n">
        <f aca="false">ModeloDatosModificados!V361-ModeloDatosMinisterio!V361</f>
        <v>0</v>
      </c>
      <c r="W375" s="53" t="n">
        <f aca="false">ModeloDatosModificados!W361-ModeloDatosMinisterio!W361</f>
        <v>0</v>
      </c>
      <c r="X375" s="53" t="n">
        <f aca="false">ModeloDatosModificados!X361-ModeloDatosMinisterio!X361</f>
        <v>0</v>
      </c>
      <c r="Y375" s="53" t="n">
        <f aca="false">ModeloDatosModificados!Y361-ModeloDatosMinisterio!Y361</f>
        <v>0</v>
      </c>
      <c r="Z375" s="53" t="n">
        <f aca="false">ModeloDatosModificados!Z361-ModeloDatosMinisterio!Z361</f>
        <v>0</v>
      </c>
      <c r="AC375" s="61" t="n">
        <f aca="false">ModeloDatosModificados!AC361-ModeloDatosMinisterio!AC361</f>
        <v>0</v>
      </c>
      <c r="AD375" s="62" t="n">
        <f aca="false">ModeloDatosModificados!AD361-ModeloDatosMinisterio!AD361</f>
        <v>0</v>
      </c>
      <c r="AE375" s="63" t="n">
        <f aca="false">ModeloDatosModificados!AE361-ModeloDatosMinisterio!AE361</f>
        <v>0</v>
      </c>
      <c r="AF375" s="62" t="n">
        <f aca="false">ModeloDatosModificados!AF361-ModeloDatosMinisterio!AF361</f>
        <v>0</v>
      </c>
      <c r="AG375" s="62" t="n">
        <f aca="false">ModeloDatosModificados!AG361-ModeloDatosMinisterio!AG361</f>
        <v>0</v>
      </c>
      <c r="AH375" s="62" t="n">
        <f aca="false">ModeloDatosModificados!AH361-ModeloDatosMinisterio!AH361</f>
        <v>0</v>
      </c>
      <c r="AI375" s="62" t="n">
        <f aca="false">ModeloDatosModificados!AI361-ModeloDatosMinisterio!AI361</f>
        <v>0</v>
      </c>
      <c r="AJ375" s="62" t="n">
        <f aca="false">ModeloDatosModificados!AJ361-ModeloDatosMinisterio!AJ361</f>
        <v>0</v>
      </c>
      <c r="AK375" s="62" t="n">
        <f aca="false">ModeloDatosModificados!AK361-ModeloDatosMinisterio!AK361</f>
        <v>0</v>
      </c>
      <c r="AL375" s="62" t="n">
        <f aca="false">ModeloDatosModificados!AL361-ModeloDatosMinisterio!AL361</f>
        <v>0</v>
      </c>
      <c r="AM375" s="62" t="n">
        <f aca="false">ModeloDatosModificados!AM361-ModeloDatosMinisterio!AM361</f>
        <v>0</v>
      </c>
      <c r="AO375" s="54" t="n">
        <f aca="false">ModeloDatosModificados!AO361-ModeloDatosMinisterio!AO361</f>
        <v>0</v>
      </c>
      <c r="AP375" s="53" t="n">
        <f aca="false">ModeloDatosModificados!AP361-ModeloDatosMinisterio!AP361</f>
        <v>0</v>
      </c>
      <c r="AQ375" s="54" t="n">
        <f aca="false">ModeloDatosModificados!AQ361-ModeloDatosMinisterio!AQ361</f>
        <v>0</v>
      </c>
      <c r="AR375" s="53" t="n">
        <f aca="false">ModeloDatosModificados!AR361-ModeloDatosMinisterio!AR361</f>
        <v>0</v>
      </c>
      <c r="AS375" s="54" t="n">
        <f aca="false">ModeloDatosModificados!AS361-ModeloDatosMinisterio!AS361</f>
        <v>0</v>
      </c>
      <c r="AT375" s="53" t="n">
        <f aca="false">ModeloDatosModificados!AT361-ModeloDatosMinisterio!AT361</f>
        <v>0</v>
      </c>
      <c r="AU375" s="54" t="n">
        <f aca="false">ModeloDatosModificados!AU361-ModeloDatosMinisterio!AU361</f>
        <v>0</v>
      </c>
      <c r="AV375" s="53" t="n">
        <f aca="false">ModeloDatosModificados!AV361-ModeloDatosMinisterio!AV361</f>
        <v>0</v>
      </c>
      <c r="AW375" s="54" t="n">
        <f aca="false">ModeloDatosModificados!AW361-ModeloDatosMinisterio!AW361</f>
        <v>0</v>
      </c>
      <c r="AX375" s="53" t="n">
        <f aca="false">ModeloDatosModificados!AX361-ModeloDatosMinisterio!AX361</f>
        <v>0</v>
      </c>
    </row>
    <row r="376" customFormat="false" ht="13.8" hidden="false" customHeight="false" outlineLevel="0" collapsed="false">
      <c r="A376" s="60" t="s">
        <v>33</v>
      </c>
      <c r="B376" s="53" t="n">
        <f aca="false">ModeloDatosModificados!B362-ModeloDatosMinisterio!B362</f>
        <v>0</v>
      </c>
      <c r="C376" s="53" t="n">
        <f aca="false">ModeloDatosModificados!C362-ModeloDatosMinisterio!C362</f>
        <v>0</v>
      </c>
      <c r="D376" s="53" t="n">
        <f aca="false">ModeloDatosModificados!D362-ModeloDatosMinisterio!D362</f>
        <v>0</v>
      </c>
      <c r="E376" s="53" t="n">
        <f aca="false">ModeloDatosModificados!E362-ModeloDatosMinisterio!E362</f>
        <v>0</v>
      </c>
      <c r="F376" s="53" t="n">
        <f aca="false">ModeloDatosModificados!F362-ModeloDatosMinisterio!F362</f>
        <v>0</v>
      </c>
      <c r="G376" s="53" t="n">
        <f aca="false">ModeloDatosModificados!G362-ModeloDatosMinisterio!G362</f>
        <v>0</v>
      </c>
      <c r="H376" s="53" t="n">
        <f aca="false">ModeloDatosModificados!H362-ModeloDatosMinisterio!H362</f>
        <v>0</v>
      </c>
      <c r="I376" s="54" t="n">
        <f aca="false">ModeloDatosModificados!I362-ModeloDatosMinisterio!I362</f>
        <v>0</v>
      </c>
      <c r="J376" s="53" t="n">
        <f aca="false">ModeloDatosModificados!J362-ModeloDatosMinisterio!J362</f>
        <v>0</v>
      </c>
      <c r="K376" s="54" t="n">
        <f aca="false">ModeloDatosModificados!K362-ModeloDatosMinisterio!K362</f>
        <v>0</v>
      </c>
      <c r="L376" s="53" t="n">
        <f aca="false">ModeloDatosModificados!L362-ModeloDatosMinisterio!L362</f>
        <v>0</v>
      </c>
      <c r="M376" s="54" t="n">
        <f aca="false">ModeloDatosModificados!M362-ModeloDatosMinisterio!M362</f>
        <v>0</v>
      </c>
      <c r="N376" s="53" t="n">
        <f aca="false">ModeloDatosModificados!N362-ModeloDatosMinisterio!N362</f>
        <v>0</v>
      </c>
      <c r="O376" s="53" t="n">
        <f aca="false">ModeloDatosModificados!O362-ModeloDatosMinisterio!O362</f>
        <v>0</v>
      </c>
      <c r="P376" s="53" t="n">
        <f aca="false">ModeloDatosModificados!P362-ModeloDatosMinisterio!P362</f>
        <v>0</v>
      </c>
      <c r="Q376" s="53" t="n">
        <f aca="false">ModeloDatosModificados!Q362-ModeloDatosMinisterio!Q362</f>
        <v>0</v>
      </c>
      <c r="S376" s="53" t="n">
        <f aca="false">ModeloDatosModificados!S362-ModeloDatosMinisterio!S362</f>
        <v>0</v>
      </c>
      <c r="T376" s="53" t="n">
        <f aca="false">ModeloDatosModificados!T362-ModeloDatosMinisterio!T362</f>
        <v>0</v>
      </c>
      <c r="U376" s="53" t="n">
        <f aca="false">ModeloDatosModificados!U362-ModeloDatosMinisterio!U362</f>
        <v>0</v>
      </c>
      <c r="V376" s="53" t="n">
        <f aca="false">ModeloDatosModificados!V362-ModeloDatosMinisterio!V362</f>
        <v>0</v>
      </c>
      <c r="W376" s="53" t="n">
        <f aca="false">ModeloDatosModificados!W362-ModeloDatosMinisterio!W362</f>
        <v>0</v>
      </c>
      <c r="X376" s="53" t="n">
        <f aca="false">ModeloDatosModificados!X362-ModeloDatosMinisterio!X362</f>
        <v>0</v>
      </c>
      <c r="Y376" s="53" t="n">
        <f aca="false">ModeloDatosModificados!Y362-ModeloDatosMinisterio!Y362</f>
        <v>0</v>
      </c>
      <c r="Z376" s="53" t="n">
        <f aca="false">ModeloDatosModificados!Z362-ModeloDatosMinisterio!Z362</f>
        <v>0</v>
      </c>
      <c r="AC376" s="61" t="n">
        <f aca="false">ModeloDatosModificados!AC362-ModeloDatosMinisterio!AC362</f>
        <v>0</v>
      </c>
      <c r="AD376" s="62" t="n">
        <f aca="false">ModeloDatosModificados!AD362-ModeloDatosMinisterio!AD362</f>
        <v>0</v>
      </c>
      <c r="AE376" s="63" t="n">
        <f aca="false">ModeloDatosModificados!AE362-ModeloDatosMinisterio!AE362</f>
        <v>0</v>
      </c>
      <c r="AF376" s="62" t="n">
        <f aca="false">ModeloDatosModificados!AF362-ModeloDatosMinisterio!AF362</f>
        <v>0</v>
      </c>
      <c r="AG376" s="62" t="n">
        <f aca="false">ModeloDatosModificados!AG362-ModeloDatosMinisterio!AG362</f>
        <v>0</v>
      </c>
      <c r="AH376" s="62" t="n">
        <f aca="false">ModeloDatosModificados!AH362-ModeloDatosMinisterio!AH362</f>
        <v>0</v>
      </c>
      <c r="AI376" s="62" t="n">
        <f aca="false">ModeloDatosModificados!AI362-ModeloDatosMinisterio!AI362</f>
        <v>0</v>
      </c>
      <c r="AJ376" s="62" t="n">
        <f aca="false">ModeloDatosModificados!AJ362-ModeloDatosMinisterio!AJ362</f>
        <v>0</v>
      </c>
      <c r="AK376" s="62" t="n">
        <f aca="false">ModeloDatosModificados!AK362-ModeloDatosMinisterio!AK362</f>
        <v>0</v>
      </c>
      <c r="AL376" s="62" t="n">
        <f aca="false">ModeloDatosModificados!AL362-ModeloDatosMinisterio!AL362</f>
        <v>0</v>
      </c>
      <c r="AM376" s="62" t="n">
        <f aca="false">ModeloDatosModificados!AM362-ModeloDatosMinisterio!AM362</f>
        <v>0</v>
      </c>
      <c r="AO376" s="54" t="n">
        <f aca="false">ModeloDatosModificados!AO362-ModeloDatosMinisterio!AO362</f>
        <v>0</v>
      </c>
      <c r="AP376" s="53" t="n">
        <f aca="false">ModeloDatosModificados!AP362-ModeloDatosMinisterio!AP362</f>
        <v>0</v>
      </c>
      <c r="AQ376" s="54" t="n">
        <f aca="false">ModeloDatosModificados!AQ362-ModeloDatosMinisterio!AQ362</f>
        <v>0</v>
      </c>
      <c r="AR376" s="53" t="n">
        <f aca="false">ModeloDatosModificados!AR362-ModeloDatosMinisterio!AR362</f>
        <v>0</v>
      </c>
      <c r="AS376" s="54" t="n">
        <f aca="false">ModeloDatosModificados!AS362-ModeloDatosMinisterio!AS362</f>
        <v>0</v>
      </c>
      <c r="AT376" s="53" t="n">
        <f aca="false">ModeloDatosModificados!AT362-ModeloDatosMinisterio!AT362</f>
        <v>0</v>
      </c>
      <c r="AU376" s="54" t="n">
        <f aca="false">ModeloDatosModificados!AU362-ModeloDatosMinisterio!AU362</f>
        <v>0</v>
      </c>
      <c r="AV376" s="53" t="n">
        <f aca="false">ModeloDatosModificados!AV362-ModeloDatosMinisterio!AV362</f>
        <v>0</v>
      </c>
      <c r="AW376" s="54" t="n">
        <f aca="false">ModeloDatosModificados!AW362-ModeloDatosMinisterio!AW362</f>
        <v>0</v>
      </c>
      <c r="AX376" s="53" t="n">
        <f aca="false">ModeloDatosModificados!AX362-ModeloDatosMinisterio!AX362</f>
        <v>0</v>
      </c>
    </row>
    <row r="377" customFormat="false" ht="13.8" hidden="false" customHeight="false" outlineLevel="0" collapsed="false">
      <c r="A377" s="60" t="s">
        <v>34</v>
      </c>
      <c r="B377" s="53" t="n">
        <f aca="false">ModeloDatosModificados!B363-ModeloDatosMinisterio!B363</f>
        <v>0</v>
      </c>
      <c r="C377" s="53" t="n">
        <f aca="false">ModeloDatosModificados!C363-ModeloDatosMinisterio!C363</f>
        <v>0</v>
      </c>
      <c r="D377" s="53" t="n">
        <f aca="false">ModeloDatosModificados!D363-ModeloDatosMinisterio!D363</f>
        <v>0</v>
      </c>
      <c r="E377" s="53" t="n">
        <f aca="false">ModeloDatosModificados!E363-ModeloDatosMinisterio!E363</f>
        <v>0</v>
      </c>
      <c r="F377" s="53" t="n">
        <f aca="false">ModeloDatosModificados!F363-ModeloDatosMinisterio!F363</f>
        <v>0</v>
      </c>
      <c r="G377" s="53" t="n">
        <f aca="false">ModeloDatosModificados!G363-ModeloDatosMinisterio!G363</f>
        <v>0</v>
      </c>
      <c r="H377" s="53" t="n">
        <f aca="false">ModeloDatosModificados!H363-ModeloDatosMinisterio!H363</f>
        <v>0</v>
      </c>
      <c r="I377" s="54" t="n">
        <f aca="false">ModeloDatosModificados!I363-ModeloDatosMinisterio!I363</f>
        <v>0</v>
      </c>
      <c r="J377" s="53" t="n">
        <f aca="false">ModeloDatosModificados!J363-ModeloDatosMinisterio!J363</f>
        <v>0</v>
      </c>
      <c r="K377" s="54" t="n">
        <f aca="false">ModeloDatosModificados!K363-ModeloDatosMinisterio!K363</f>
        <v>0</v>
      </c>
      <c r="L377" s="53" t="n">
        <f aca="false">ModeloDatosModificados!L363-ModeloDatosMinisterio!L363</f>
        <v>0</v>
      </c>
      <c r="M377" s="54" t="n">
        <f aca="false">ModeloDatosModificados!M363-ModeloDatosMinisterio!M363</f>
        <v>0</v>
      </c>
      <c r="N377" s="53" t="n">
        <f aca="false">ModeloDatosModificados!N363-ModeloDatosMinisterio!N363</f>
        <v>0</v>
      </c>
      <c r="O377" s="53" t="n">
        <f aca="false">ModeloDatosModificados!O363-ModeloDatosMinisterio!O363</f>
        <v>0</v>
      </c>
      <c r="P377" s="53" t="n">
        <f aca="false">ModeloDatosModificados!P363-ModeloDatosMinisterio!P363</f>
        <v>0</v>
      </c>
      <c r="Q377" s="53" t="n">
        <f aca="false">ModeloDatosModificados!Q363-ModeloDatosMinisterio!Q363</f>
        <v>0</v>
      </c>
      <c r="S377" s="53" t="n">
        <f aca="false">ModeloDatosModificados!S363-ModeloDatosMinisterio!S363</f>
        <v>0</v>
      </c>
      <c r="T377" s="53" t="n">
        <f aca="false">ModeloDatosModificados!T363-ModeloDatosMinisterio!T363</f>
        <v>0</v>
      </c>
      <c r="U377" s="53" t="n">
        <f aca="false">ModeloDatosModificados!U363-ModeloDatosMinisterio!U363</f>
        <v>0</v>
      </c>
      <c r="V377" s="53" t="n">
        <f aca="false">ModeloDatosModificados!V363-ModeloDatosMinisterio!V363</f>
        <v>0</v>
      </c>
      <c r="W377" s="53" t="n">
        <f aca="false">ModeloDatosModificados!W363-ModeloDatosMinisterio!W363</f>
        <v>0</v>
      </c>
      <c r="X377" s="53" t="n">
        <f aca="false">ModeloDatosModificados!X363-ModeloDatosMinisterio!X363</f>
        <v>0</v>
      </c>
      <c r="Y377" s="53" t="n">
        <f aca="false">ModeloDatosModificados!Y363-ModeloDatosMinisterio!Y363</f>
        <v>0</v>
      </c>
      <c r="Z377" s="53" t="n">
        <f aca="false">ModeloDatosModificados!Z363-ModeloDatosMinisterio!Z363</f>
        <v>0</v>
      </c>
      <c r="AC377" s="61" t="n">
        <f aca="false">ModeloDatosModificados!AC363-ModeloDatosMinisterio!AC363</f>
        <v>0</v>
      </c>
      <c r="AD377" s="62" t="n">
        <f aca="false">ModeloDatosModificados!AD363-ModeloDatosMinisterio!AD363</f>
        <v>0</v>
      </c>
      <c r="AE377" s="63" t="n">
        <f aca="false">ModeloDatosModificados!AE363-ModeloDatosMinisterio!AE363</f>
        <v>0</v>
      </c>
      <c r="AF377" s="62" t="n">
        <f aca="false">ModeloDatosModificados!AF363-ModeloDatosMinisterio!AF363</f>
        <v>0</v>
      </c>
      <c r="AG377" s="62" t="n">
        <f aca="false">ModeloDatosModificados!AG363-ModeloDatosMinisterio!AG363</f>
        <v>0</v>
      </c>
      <c r="AH377" s="62" t="n">
        <f aca="false">ModeloDatosModificados!AH363-ModeloDatosMinisterio!AH363</f>
        <v>0</v>
      </c>
      <c r="AI377" s="62" t="n">
        <f aca="false">ModeloDatosModificados!AI363-ModeloDatosMinisterio!AI363</f>
        <v>0</v>
      </c>
      <c r="AJ377" s="62" t="n">
        <f aca="false">ModeloDatosModificados!AJ363-ModeloDatosMinisterio!AJ363</f>
        <v>0</v>
      </c>
      <c r="AK377" s="62" t="n">
        <f aca="false">ModeloDatosModificados!AK363-ModeloDatosMinisterio!AK363</f>
        <v>0</v>
      </c>
      <c r="AL377" s="62" t="n">
        <f aca="false">ModeloDatosModificados!AL363-ModeloDatosMinisterio!AL363</f>
        <v>0</v>
      </c>
      <c r="AM377" s="62" t="n">
        <f aca="false">ModeloDatosModificados!AM363-ModeloDatosMinisterio!AM363</f>
        <v>0</v>
      </c>
      <c r="AO377" s="54" t="n">
        <f aca="false">ModeloDatosModificados!AO363-ModeloDatosMinisterio!AO363</f>
        <v>0</v>
      </c>
      <c r="AP377" s="53" t="n">
        <f aca="false">ModeloDatosModificados!AP363-ModeloDatosMinisterio!AP363</f>
        <v>0</v>
      </c>
      <c r="AQ377" s="54" t="n">
        <f aca="false">ModeloDatosModificados!AQ363-ModeloDatosMinisterio!AQ363</f>
        <v>0</v>
      </c>
      <c r="AR377" s="53" t="n">
        <f aca="false">ModeloDatosModificados!AR363-ModeloDatosMinisterio!AR363</f>
        <v>0</v>
      </c>
      <c r="AS377" s="54" t="n">
        <f aca="false">ModeloDatosModificados!AS363-ModeloDatosMinisterio!AS363</f>
        <v>0</v>
      </c>
      <c r="AT377" s="53" t="n">
        <f aca="false">ModeloDatosModificados!AT363-ModeloDatosMinisterio!AT363</f>
        <v>0</v>
      </c>
      <c r="AU377" s="54" t="n">
        <f aca="false">ModeloDatosModificados!AU363-ModeloDatosMinisterio!AU363</f>
        <v>0</v>
      </c>
      <c r="AV377" s="53" t="n">
        <f aca="false">ModeloDatosModificados!AV363-ModeloDatosMinisterio!AV363</f>
        <v>0</v>
      </c>
      <c r="AW377" s="54" t="n">
        <f aca="false">ModeloDatosModificados!AW363-ModeloDatosMinisterio!AW363</f>
        <v>0</v>
      </c>
      <c r="AX377" s="53" t="n">
        <f aca="false">ModeloDatosModificados!AX363-ModeloDatosMinisterio!AX363</f>
        <v>0</v>
      </c>
    </row>
    <row r="378" customFormat="false" ht="13.8" hidden="false" customHeight="false" outlineLevel="0" collapsed="false">
      <c r="A378" s="60" t="s">
        <v>35</v>
      </c>
      <c r="B378" s="53" t="n">
        <f aca="false">ModeloDatosModificados!B364-ModeloDatosMinisterio!B364</f>
        <v>0</v>
      </c>
      <c r="C378" s="53" t="n">
        <f aca="false">ModeloDatosModificados!C364-ModeloDatosMinisterio!C364</f>
        <v>0</v>
      </c>
      <c r="D378" s="53" t="n">
        <f aca="false">ModeloDatosModificados!D364-ModeloDatosMinisterio!D364</f>
        <v>0</v>
      </c>
      <c r="E378" s="53" t="n">
        <f aca="false">ModeloDatosModificados!E364-ModeloDatosMinisterio!E364</f>
        <v>0</v>
      </c>
      <c r="F378" s="53" t="n">
        <f aca="false">ModeloDatosModificados!F364-ModeloDatosMinisterio!F364</f>
        <v>0</v>
      </c>
      <c r="G378" s="53" t="n">
        <f aca="false">ModeloDatosModificados!G364-ModeloDatosMinisterio!G364</f>
        <v>0</v>
      </c>
      <c r="H378" s="53" t="n">
        <f aca="false">ModeloDatosModificados!H364-ModeloDatosMinisterio!H364</f>
        <v>0</v>
      </c>
      <c r="I378" s="54" t="n">
        <f aca="false">ModeloDatosModificados!I364-ModeloDatosMinisterio!I364</f>
        <v>0</v>
      </c>
      <c r="J378" s="53" t="n">
        <f aca="false">ModeloDatosModificados!J364-ModeloDatosMinisterio!J364</f>
        <v>0</v>
      </c>
      <c r="K378" s="54" t="n">
        <f aca="false">ModeloDatosModificados!K364-ModeloDatosMinisterio!K364</f>
        <v>0</v>
      </c>
      <c r="L378" s="53" t="n">
        <f aca="false">ModeloDatosModificados!L364-ModeloDatosMinisterio!L364</f>
        <v>0</v>
      </c>
      <c r="M378" s="54" t="n">
        <f aca="false">ModeloDatosModificados!M364-ModeloDatosMinisterio!M364</f>
        <v>0</v>
      </c>
      <c r="N378" s="53" t="n">
        <f aca="false">ModeloDatosModificados!N364-ModeloDatosMinisterio!N364</f>
        <v>0</v>
      </c>
      <c r="O378" s="53" t="n">
        <f aca="false">ModeloDatosModificados!O364-ModeloDatosMinisterio!O364</f>
        <v>0</v>
      </c>
      <c r="P378" s="53" t="n">
        <f aca="false">ModeloDatosModificados!P364-ModeloDatosMinisterio!P364</f>
        <v>0</v>
      </c>
      <c r="Q378" s="53" t="n">
        <f aca="false">ModeloDatosModificados!Q364-ModeloDatosMinisterio!Q364</f>
        <v>0</v>
      </c>
      <c r="S378" s="53" t="n">
        <f aca="false">ModeloDatosModificados!S364-ModeloDatosMinisterio!S364</f>
        <v>0</v>
      </c>
      <c r="T378" s="53" t="n">
        <f aca="false">ModeloDatosModificados!T364-ModeloDatosMinisterio!T364</f>
        <v>0</v>
      </c>
      <c r="U378" s="53" t="n">
        <f aca="false">ModeloDatosModificados!U364-ModeloDatosMinisterio!U364</f>
        <v>0</v>
      </c>
      <c r="V378" s="53" t="n">
        <f aca="false">ModeloDatosModificados!V364-ModeloDatosMinisterio!V364</f>
        <v>0</v>
      </c>
      <c r="W378" s="53" t="n">
        <f aca="false">ModeloDatosModificados!W364-ModeloDatosMinisterio!W364</f>
        <v>0</v>
      </c>
      <c r="X378" s="53" t="n">
        <f aca="false">ModeloDatosModificados!X364-ModeloDatosMinisterio!X364</f>
        <v>0</v>
      </c>
      <c r="Y378" s="53" t="n">
        <f aca="false">ModeloDatosModificados!Y364-ModeloDatosMinisterio!Y364</f>
        <v>0</v>
      </c>
      <c r="Z378" s="53" t="n">
        <f aca="false">ModeloDatosModificados!Z364-ModeloDatosMinisterio!Z364</f>
        <v>0</v>
      </c>
      <c r="AC378" s="61" t="n">
        <f aca="false">ModeloDatosModificados!AC364-ModeloDatosMinisterio!AC364</f>
        <v>0</v>
      </c>
      <c r="AD378" s="62" t="n">
        <f aca="false">ModeloDatosModificados!AD364-ModeloDatosMinisterio!AD364</f>
        <v>0</v>
      </c>
      <c r="AE378" s="63" t="n">
        <f aca="false">ModeloDatosModificados!AE364-ModeloDatosMinisterio!AE364</f>
        <v>0</v>
      </c>
      <c r="AF378" s="62" t="n">
        <f aca="false">ModeloDatosModificados!AF364-ModeloDatosMinisterio!AF364</f>
        <v>0</v>
      </c>
      <c r="AG378" s="62" t="n">
        <f aca="false">ModeloDatosModificados!AG364-ModeloDatosMinisterio!AG364</f>
        <v>0</v>
      </c>
      <c r="AH378" s="62" t="n">
        <f aca="false">ModeloDatosModificados!AH364-ModeloDatosMinisterio!AH364</f>
        <v>0</v>
      </c>
      <c r="AI378" s="62" t="n">
        <f aca="false">ModeloDatosModificados!AI364-ModeloDatosMinisterio!AI364</f>
        <v>0</v>
      </c>
      <c r="AJ378" s="62" t="n">
        <f aca="false">ModeloDatosModificados!AJ364-ModeloDatosMinisterio!AJ364</f>
        <v>0</v>
      </c>
      <c r="AK378" s="62" t="n">
        <f aca="false">ModeloDatosModificados!AK364-ModeloDatosMinisterio!AK364</f>
        <v>0</v>
      </c>
      <c r="AL378" s="62" t="n">
        <f aca="false">ModeloDatosModificados!AL364-ModeloDatosMinisterio!AL364</f>
        <v>0</v>
      </c>
      <c r="AM378" s="62" t="n">
        <f aca="false">ModeloDatosModificados!AM364-ModeloDatosMinisterio!AM364</f>
        <v>0</v>
      </c>
      <c r="AO378" s="54" t="n">
        <f aca="false">ModeloDatosModificados!AO364-ModeloDatosMinisterio!AO364</f>
        <v>0</v>
      </c>
      <c r="AP378" s="53" t="n">
        <f aca="false">ModeloDatosModificados!AP364-ModeloDatosMinisterio!AP364</f>
        <v>0</v>
      </c>
      <c r="AQ378" s="54" t="n">
        <f aca="false">ModeloDatosModificados!AQ364-ModeloDatosMinisterio!AQ364</f>
        <v>0</v>
      </c>
      <c r="AR378" s="53" t="n">
        <f aca="false">ModeloDatosModificados!AR364-ModeloDatosMinisterio!AR364</f>
        <v>0</v>
      </c>
      <c r="AS378" s="54" t="n">
        <f aca="false">ModeloDatosModificados!AS364-ModeloDatosMinisterio!AS364</f>
        <v>0</v>
      </c>
      <c r="AT378" s="53" t="n">
        <f aca="false">ModeloDatosModificados!AT364-ModeloDatosMinisterio!AT364</f>
        <v>0</v>
      </c>
      <c r="AU378" s="54" t="n">
        <f aca="false">ModeloDatosModificados!AU364-ModeloDatosMinisterio!AU364</f>
        <v>0</v>
      </c>
      <c r="AV378" s="53" t="n">
        <f aca="false">ModeloDatosModificados!AV364-ModeloDatosMinisterio!AV364</f>
        <v>0</v>
      </c>
      <c r="AW378" s="54" t="n">
        <f aca="false">ModeloDatosModificados!AW364-ModeloDatosMinisterio!AW364</f>
        <v>0</v>
      </c>
      <c r="AX378" s="53" t="n">
        <f aca="false">ModeloDatosModificados!AX364-ModeloDatosMinisterio!AX364</f>
        <v>0</v>
      </c>
    </row>
    <row r="379" customFormat="false" ht="13.8" hidden="false" customHeight="false" outlineLevel="0" collapsed="false">
      <c r="A379" s="60" t="s">
        <v>36</v>
      </c>
      <c r="B379" s="53" t="n">
        <f aca="false">ModeloDatosModificados!B365-ModeloDatosMinisterio!B365</f>
        <v>0</v>
      </c>
      <c r="C379" s="53" t="n">
        <f aca="false">ModeloDatosModificados!C365-ModeloDatosMinisterio!C365</f>
        <v>0</v>
      </c>
      <c r="D379" s="53" t="n">
        <f aca="false">ModeloDatosModificados!D365-ModeloDatosMinisterio!D365</f>
        <v>0</v>
      </c>
      <c r="E379" s="53" t="n">
        <f aca="false">ModeloDatosModificados!E365-ModeloDatosMinisterio!E365</f>
        <v>0</v>
      </c>
      <c r="F379" s="53" t="n">
        <f aca="false">ModeloDatosModificados!F365-ModeloDatosMinisterio!F365</f>
        <v>0</v>
      </c>
      <c r="G379" s="53" t="n">
        <f aca="false">ModeloDatosModificados!G365-ModeloDatosMinisterio!G365</f>
        <v>0</v>
      </c>
      <c r="H379" s="53" t="n">
        <f aca="false">ModeloDatosModificados!H365-ModeloDatosMinisterio!H365</f>
        <v>0</v>
      </c>
      <c r="I379" s="54" t="n">
        <f aca="false">ModeloDatosModificados!I365-ModeloDatosMinisterio!I365</f>
        <v>0</v>
      </c>
      <c r="J379" s="53" t="n">
        <f aca="false">ModeloDatosModificados!J365-ModeloDatosMinisterio!J365</f>
        <v>0</v>
      </c>
      <c r="K379" s="54" t="n">
        <f aca="false">ModeloDatosModificados!K365-ModeloDatosMinisterio!K365</f>
        <v>0</v>
      </c>
      <c r="L379" s="53" t="n">
        <f aca="false">ModeloDatosModificados!L365-ModeloDatosMinisterio!L365</f>
        <v>0</v>
      </c>
      <c r="M379" s="54" t="n">
        <f aca="false">ModeloDatosModificados!M365-ModeloDatosMinisterio!M365</f>
        <v>0</v>
      </c>
      <c r="N379" s="53" t="n">
        <f aca="false">ModeloDatosModificados!N365-ModeloDatosMinisterio!N365</f>
        <v>0</v>
      </c>
      <c r="O379" s="53" t="n">
        <f aca="false">ModeloDatosModificados!O365-ModeloDatosMinisterio!O365</f>
        <v>0</v>
      </c>
      <c r="P379" s="53" t="n">
        <f aca="false">ModeloDatosModificados!P365-ModeloDatosMinisterio!P365</f>
        <v>0</v>
      </c>
      <c r="Q379" s="53" t="n">
        <f aca="false">ModeloDatosModificados!Q365-ModeloDatosMinisterio!Q365</f>
        <v>0</v>
      </c>
      <c r="S379" s="53" t="n">
        <f aca="false">ModeloDatosModificados!S365-ModeloDatosMinisterio!S365</f>
        <v>0</v>
      </c>
      <c r="T379" s="53" t="n">
        <f aca="false">ModeloDatosModificados!T365-ModeloDatosMinisterio!T365</f>
        <v>0</v>
      </c>
      <c r="U379" s="53" t="n">
        <f aca="false">ModeloDatosModificados!U365-ModeloDatosMinisterio!U365</f>
        <v>0</v>
      </c>
      <c r="V379" s="53" t="n">
        <f aca="false">ModeloDatosModificados!V365-ModeloDatosMinisterio!V365</f>
        <v>0</v>
      </c>
      <c r="W379" s="53" t="n">
        <f aca="false">ModeloDatosModificados!W365-ModeloDatosMinisterio!W365</f>
        <v>0</v>
      </c>
      <c r="X379" s="53" t="n">
        <f aca="false">ModeloDatosModificados!X365-ModeloDatosMinisterio!X365</f>
        <v>0</v>
      </c>
      <c r="Y379" s="53" t="n">
        <f aca="false">ModeloDatosModificados!Y365-ModeloDatosMinisterio!Y365</f>
        <v>0</v>
      </c>
      <c r="Z379" s="53" t="n">
        <f aca="false">ModeloDatosModificados!Z365-ModeloDatosMinisterio!Z365</f>
        <v>0</v>
      </c>
      <c r="AC379" s="61" t="n">
        <f aca="false">ModeloDatosModificados!AC365-ModeloDatosMinisterio!AC365</f>
        <v>0</v>
      </c>
      <c r="AD379" s="62" t="n">
        <f aca="false">ModeloDatosModificados!AD365-ModeloDatosMinisterio!AD365</f>
        <v>0</v>
      </c>
      <c r="AE379" s="63" t="n">
        <f aca="false">ModeloDatosModificados!AE365-ModeloDatosMinisterio!AE365</f>
        <v>0</v>
      </c>
      <c r="AF379" s="62" t="n">
        <f aca="false">ModeloDatosModificados!AF365-ModeloDatosMinisterio!AF365</f>
        <v>0</v>
      </c>
      <c r="AG379" s="62" t="n">
        <f aca="false">ModeloDatosModificados!AG365-ModeloDatosMinisterio!AG365</f>
        <v>0</v>
      </c>
      <c r="AH379" s="62" t="n">
        <f aca="false">ModeloDatosModificados!AH365-ModeloDatosMinisterio!AH365</f>
        <v>0</v>
      </c>
      <c r="AI379" s="62" t="n">
        <f aca="false">ModeloDatosModificados!AI365-ModeloDatosMinisterio!AI365</f>
        <v>0</v>
      </c>
      <c r="AJ379" s="62" t="n">
        <f aca="false">ModeloDatosModificados!AJ365-ModeloDatosMinisterio!AJ365</f>
        <v>0</v>
      </c>
      <c r="AK379" s="62" t="n">
        <f aca="false">ModeloDatosModificados!AK365-ModeloDatosMinisterio!AK365</f>
        <v>0</v>
      </c>
      <c r="AL379" s="62" t="n">
        <f aca="false">ModeloDatosModificados!AL365-ModeloDatosMinisterio!AL365</f>
        <v>0</v>
      </c>
      <c r="AM379" s="62" t="n">
        <f aca="false">ModeloDatosModificados!AM365-ModeloDatosMinisterio!AM365</f>
        <v>0</v>
      </c>
      <c r="AO379" s="54" t="n">
        <f aca="false">ModeloDatosModificados!AO365-ModeloDatosMinisterio!AO365</f>
        <v>0</v>
      </c>
      <c r="AP379" s="53" t="n">
        <f aca="false">ModeloDatosModificados!AP365-ModeloDatosMinisterio!AP365</f>
        <v>0</v>
      </c>
      <c r="AQ379" s="54" t="n">
        <f aca="false">ModeloDatosModificados!AQ365-ModeloDatosMinisterio!AQ365</f>
        <v>0</v>
      </c>
      <c r="AR379" s="53" t="n">
        <f aca="false">ModeloDatosModificados!AR365-ModeloDatosMinisterio!AR365</f>
        <v>0</v>
      </c>
      <c r="AS379" s="54" t="n">
        <f aca="false">ModeloDatosModificados!AS365-ModeloDatosMinisterio!AS365</f>
        <v>0</v>
      </c>
      <c r="AT379" s="53" t="n">
        <f aca="false">ModeloDatosModificados!AT365-ModeloDatosMinisterio!AT365</f>
        <v>0</v>
      </c>
      <c r="AU379" s="54" t="n">
        <f aca="false">ModeloDatosModificados!AU365-ModeloDatosMinisterio!AU365</f>
        <v>0</v>
      </c>
      <c r="AV379" s="53" t="n">
        <f aca="false">ModeloDatosModificados!AV365-ModeloDatosMinisterio!AV365</f>
        <v>0</v>
      </c>
      <c r="AW379" s="54" t="n">
        <f aca="false">ModeloDatosModificados!AW365-ModeloDatosMinisterio!AW365</f>
        <v>0</v>
      </c>
      <c r="AX379" s="53" t="n">
        <f aca="false">ModeloDatosModificados!AX365-ModeloDatosMinisterio!AX365</f>
        <v>0</v>
      </c>
    </row>
    <row r="380" customFormat="false" ht="13.8" hidden="false" customHeight="false" outlineLevel="0" collapsed="false">
      <c r="A380" s="60" t="s">
        <v>37</v>
      </c>
      <c r="B380" s="53" t="n">
        <f aca="false">ModeloDatosModificados!B366-ModeloDatosMinisterio!B366</f>
        <v>0</v>
      </c>
      <c r="C380" s="53" t="n">
        <f aca="false">ModeloDatosModificados!C366-ModeloDatosMinisterio!C366</f>
        <v>0</v>
      </c>
      <c r="D380" s="53" t="n">
        <f aca="false">ModeloDatosModificados!D366-ModeloDatosMinisterio!D366</f>
        <v>0</v>
      </c>
      <c r="E380" s="53" t="n">
        <f aca="false">ModeloDatosModificados!E366-ModeloDatosMinisterio!E366</f>
        <v>0</v>
      </c>
      <c r="F380" s="53" t="n">
        <f aca="false">ModeloDatosModificados!F366-ModeloDatosMinisterio!F366</f>
        <v>0</v>
      </c>
      <c r="G380" s="53" t="n">
        <f aca="false">ModeloDatosModificados!G366-ModeloDatosMinisterio!G366</f>
        <v>0</v>
      </c>
      <c r="H380" s="53" t="n">
        <f aca="false">ModeloDatosModificados!H366-ModeloDatosMinisterio!H366</f>
        <v>0</v>
      </c>
      <c r="I380" s="54" t="n">
        <f aca="false">ModeloDatosModificados!I366-ModeloDatosMinisterio!I366</f>
        <v>0</v>
      </c>
      <c r="J380" s="53" t="n">
        <f aca="false">ModeloDatosModificados!J366-ModeloDatosMinisterio!J366</f>
        <v>0</v>
      </c>
      <c r="K380" s="54" t="n">
        <f aca="false">ModeloDatosModificados!K366-ModeloDatosMinisterio!K366</f>
        <v>0</v>
      </c>
      <c r="L380" s="53" t="n">
        <f aca="false">ModeloDatosModificados!L366-ModeloDatosMinisterio!L366</f>
        <v>0</v>
      </c>
      <c r="M380" s="54" t="n">
        <f aca="false">ModeloDatosModificados!M366-ModeloDatosMinisterio!M366</f>
        <v>0</v>
      </c>
      <c r="N380" s="53" t="n">
        <f aca="false">ModeloDatosModificados!N366-ModeloDatosMinisterio!N366</f>
        <v>0</v>
      </c>
      <c r="O380" s="53" t="n">
        <f aca="false">ModeloDatosModificados!O366-ModeloDatosMinisterio!O366</f>
        <v>0</v>
      </c>
      <c r="P380" s="53" t="n">
        <f aca="false">ModeloDatosModificados!P366-ModeloDatosMinisterio!P366</f>
        <v>0</v>
      </c>
      <c r="Q380" s="53" t="n">
        <f aca="false">ModeloDatosModificados!Q366-ModeloDatosMinisterio!Q366</f>
        <v>0</v>
      </c>
      <c r="S380" s="53" t="n">
        <f aca="false">ModeloDatosModificados!S366-ModeloDatosMinisterio!S366</f>
        <v>0</v>
      </c>
      <c r="T380" s="53" t="n">
        <f aca="false">ModeloDatosModificados!T366-ModeloDatosMinisterio!T366</f>
        <v>0</v>
      </c>
      <c r="U380" s="53" t="n">
        <f aca="false">ModeloDatosModificados!U366-ModeloDatosMinisterio!U366</f>
        <v>0</v>
      </c>
      <c r="V380" s="53" t="n">
        <f aca="false">ModeloDatosModificados!V366-ModeloDatosMinisterio!V366</f>
        <v>0</v>
      </c>
      <c r="W380" s="53" t="n">
        <f aca="false">ModeloDatosModificados!W366-ModeloDatosMinisterio!W366</f>
        <v>0</v>
      </c>
      <c r="X380" s="53" t="n">
        <f aca="false">ModeloDatosModificados!X366-ModeloDatosMinisterio!X366</f>
        <v>0</v>
      </c>
      <c r="Y380" s="53" t="n">
        <f aca="false">ModeloDatosModificados!Y366-ModeloDatosMinisterio!Y366</f>
        <v>0</v>
      </c>
      <c r="Z380" s="53" t="n">
        <f aca="false">ModeloDatosModificados!Z366-ModeloDatosMinisterio!Z366</f>
        <v>0</v>
      </c>
      <c r="AC380" s="61" t="n">
        <f aca="false">ModeloDatosModificados!AC366-ModeloDatosMinisterio!AC366</f>
        <v>0</v>
      </c>
      <c r="AD380" s="62" t="n">
        <f aca="false">ModeloDatosModificados!AD366-ModeloDatosMinisterio!AD366</f>
        <v>0</v>
      </c>
      <c r="AE380" s="63" t="n">
        <f aca="false">ModeloDatosModificados!AE366-ModeloDatosMinisterio!AE366</f>
        <v>0</v>
      </c>
      <c r="AF380" s="62" t="n">
        <f aca="false">ModeloDatosModificados!AF366-ModeloDatosMinisterio!AF366</f>
        <v>0</v>
      </c>
      <c r="AG380" s="62" t="n">
        <f aca="false">ModeloDatosModificados!AG366-ModeloDatosMinisterio!AG366</f>
        <v>0</v>
      </c>
      <c r="AH380" s="62" t="n">
        <f aca="false">ModeloDatosModificados!AH366-ModeloDatosMinisterio!AH366</f>
        <v>0</v>
      </c>
      <c r="AI380" s="62" t="n">
        <f aca="false">ModeloDatosModificados!AI366-ModeloDatosMinisterio!AI366</f>
        <v>0</v>
      </c>
      <c r="AJ380" s="62" t="n">
        <f aca="false">ModeloDatosModificados!AJ366-ModeloDatosMinisterio!AJ366</f>
        <v>0</v>
      </c>
      <c r="AK380" s="62" t="n">
        <f aca="false">ModeloDatosModificados!AK366-ModeloDatosMinisterio!AK366</f>
        <v>0</v>
      </c>
      <c r="AL380" s="62" t="n">
        <f aca="false">ModeloDatosModificados!AL366-ModeloDatosMinisterio!AL366</f>
        <v>0</v>
      </c>
      <c r="AM380" s="62" t="n">
        <f aca="false">ModeloDatosModificados!AM366-ModeloDatosMinisterio!AM366</f>
        <v>0</v>
      </c>
      <c r="AO380" s="54" t="n">
        <f aca="false">ModeloDatosModificados!AO366-ModeloDatosMinisterio!AO366</f>
        <v>0</v>
      </c>
      <c r="AP380" s="53" t="n">
        <f aca="false">ModeloDatosModificados!AP366-ModeloDatosMinisterio!AP366</f>
        <v>0</v>
      </c>
      <c r="AQ380" s="54" t="n">
        <f aca="false">ModeloDatosModificados!AQ366-ModeloDatosMinisterio!AQ366</f>
        <v>0</v>
      </c>
      <c r="AR380" s="53" t="n">
        <f aca="false">ModeloDatosModificados!AR366-ModeloDatosMinisterio!AR366</f>
        <v>0</v>
      </c>
      <c r="AS380" s="54" t="n">
        <f aca="false">ModeloDatosModificados!AS366-ModeloDatosMinisterio!AS366</f>
        <v>0</v>
      </c>
      <c r="AT380" s="53" t="n">
        <f aca="false">ModeloDatosModificados!AT366-ModeloDatosMinisterio!AT366</f>
        <v>0</v>
      </c>
      <c r="AU380" s="54" t="n">
        <f aca="false">ModeloDatosModificados!AU366-ModeloDatosMinisterio!AU366</f>
        <v>0</v>
      </c>
      <c r="AV380" s="53" t="n">
        <f aca="false">ModeloDatosModificados!AV366-ModeloDatosMinisterio!AV366</f>
        <v>0</v>
      </c>
      <c r="AW380" s="54" t="n">
        <f aca="false">ModeloDatosModificados!AW366-ModeloDatosMinisterio!AW366</f>
        <v>0</v>
      </c>
      <c r="AX380" s="53" t="n">
        <f aca="false">ModeloDatosModificados!AX366-ModeloDatosMinisterio!AX366</f>
        <v>0</v>
      </c>
    </row>
    <row r="381" customFormat="false" ht="13.8" hidden="false" customHeight="false" outlineLevel="0" collapsed="false">
      <c r="A381" s="60" t="s">
        <v>38</v>
      </c>
      <c r="B381" s="53" t="n">
        <f aca="false">ModeloDatosModificados!B367-ModeloDatosMinisterio!B367</f>
        <v>0</v>
      </c>
      <c r="C381" s="53" t="n">
        <f aca="false">ModeloDatosModificados!C367-ModeloDatosMinisterio!C367</f>
        <v>0</v>
      </c>
      <c r="D381" s="53" t="n">
        <f aca="false">ModeloDatosModificados!D367-ModeloDatosMinisterio!D367</f>
        <v>0</v>
      </c>
      <c r="E381" s="53" t="n">
        <f aca="false">ModeloDatosModificados!E367-ModeloDatosMinisterio!E367</f>
        <v>0</v>
      </c>
      <c r="F381" s="53" t="n">
        <f aca="false">ModeloDatosModificados!F367-ModeloDatosMinisterio!F367</f>
        <v>0</v>
      </c>
      <c r="G381" s="53" t="n">
        <f aca="false">ModeloDatosModificados!G367-ModeloDatosMinisterio!G367</f>
        <v>0</v>
      </c>
      <c r="H381" s="53" t="n">
        <f aca="false">ModeloDatosModificados!H367-ModeloDatosMinisterio!H367</f>
        <v>0</v>
      </c>
      <c r="I381" s="54" t="n">
        <f aca="false">ModeloDatosModificados!I367-ModeloDatosMinisterio!I367</f>
        <v>0</v>
      </c>
      <c r="J381" s="53" t="n">
        <f aca="false">ModeloDatosModificados!J367-ModeloDatosMinisterio!J367</f>
        <v>0</v>
      </c>
      <c r="K381" s="54" t="n">
        <f aca="false">ModeloDatosModificados!K367-ModeloDatosMinisterio!K367</f>
        <v>0</v>
      </c>
      <c r="L381" s="53" t="n">
        <f aca="false">ModeloDatosModificados!L367-ModeloDatosMinisterio!L367</f>
        <v>0</v>
      </c>
      <c r="M381" s="54" t="n">
        <f aca="false">ModeloDatosModificados!M367-ModeloDatosMinisterio!M367</f>
        <v>0</v>
      </c>
      <c r="N381" s="53" t="n">
        <f aca="false">ModeloDatosModificados!N367-ModeloDatosMinisterio!N367</f>
        <v>0</v>
      </c>
      <c r="O381" s="53" t="n">
        <f aca="false">ModeloDatosModificados!O367-ModeloDatosMinisterio!O367</f>
        <v>0</v>
      </c>
      <c r="P381" s="53" t="n">
        <f aca="false">ModeloDatosModificados!P367-ModeloDatosMinisterio!P367</f>
        <v>0</v>
      </c>
      <c r="Q381" s="53" t="n">
        <f aca="false">ModeloDatosModificados!Q367-ModeloDatosMinisterio!Q367</f>
        <v>0</v>
      </c>
      <c r="S381" s="53" t="n">
        <f aca="false">ModeloDatosModificados!S367-ModeloDatosMinisterio!S367</f>
        <v>0</v>
      </c>
      <c r="T381" s="53" t="n">
        <f aca="false">ModeloDatosModificados!T367-ModeloDatosMinisterio!T367</f>
        <v>0</v>
      </c>
      <c r="U381" s="53" t="n">
        <f aca="false">ModeloDatosModificados!U367-ModeloDatosMinisterio!U367</f>
        <v>0</v>
      </c>
      <c r="V381" s="53" t="n">
        <f aca="false">ModeloDatosModificados!V367-ModeloDatosMinisterio!V367</f>
        <v>0</v>
      </c>
      <c r="W381" s="53" t="n">
        <f aca="false">ModeloDatosModificados!W367-ModeloDatosMinisterio!W367</f>
        <v>0</v>
      </c>
      <c r="X381" s="53" t="n">
        <f aca="false">ModeloDatosModificados!X367-ModeloDatosMinisterio!X367</f>
        <v>0</v>
      </c>
      <c r="Y381" s="53" t="n">
        <f aca="false">ModeloDatosModificados!Y367-ModeloDatosMinisterio!Y367</f>
        <v>0</v>
      </c>
      <c r="Z381" s="53" t="n">
        <f aca="false">ModeloDatosModificados!Z367-ModeloDatosMinisterio!Z367</f>
        <v>0</v>
      </c>
      <c r="AC381" s="61" t="n">
        <f aca="false">ModeloDatosModificados!AC367-ModeloDatosMinisterio!AC367</f>
        <v>0</v>
      </c>
      <c r="AD381" s="62" t="n">
        <f aca="false">ModeloDatosModificados!AD367-ModeloDatosMinisterio!AD367</f>
        <v>0</v>
      </c>
      <c r="AE381" s="63" t="n">
        <f aca="false">ModeloDatosModificados!AE367-ModeloDatosMinisterio!AE367</f>
        <v>0</v>
      </c>
      <c r="AF381" s="62" t="n">
        <f aca="false">ModeloDatosModificados!AF367-ModeloDatosMinisterio!AF367</f>
        <v>0</v>
      </c>
      <c r="AG381" s="62" t="n">
        <f aca="false">ModeloDatosModificados!AG367-ModeloDatosMinisterio!AG367</f>
        <v>0</v>
      </c>
      <c r="AH381" s="62" t="n">
        <f aca="false">ModeloDatosModificados!AH367-ModeloDatosMinisterio!AH367</f>
        <v>0</v>
      </c>
      <c r="AI381" s="62" t="n">
        <f aca="false">ModeloDatosModificados!AI367-ModeloDatosMinisterio!AI367</f>
        <v>0</v>
      </c>
      <c r="AJ381" s="62" t="n">
        <f aca="false">ModeloDatosModificados!AJ367-ModeloDatosMinisterio!AJ367</f>
        <v>0</v>
      </c>
      <c r="AK381" s="62" t="n">
        <f aca="false">ModeloDatosModificados!AK367-ModeloDatosMinisterio!AK367</f>
        <v>0</v>
      </c>
      <c r="AL381" s="62" t="n">
        <f aca="false">ModeloDatosModificados!AL367-ModeloDatosMinisterio!AL367</f>
        <v>0</v>
      </c>
      <c r="AM381" s="62" t="n">
        <f aca="false">ModeloDatosModificados!AM367-ModeloDatosMinisterio!AM367</f>
        <v>0</v>
      </c>
      <c r="AO381" s="54" t="n">
        <f aca="false">ModeloDatosModificados!AO367-ModeloDatosMinisterio!AO367</f>
        <v>0</v>
      </c>
      <c r="AP381" s="53" t="n">
        <f aca="false">ModeloDatosModificados!AP367-ModeloDatosMinisterio!AP367</f>
        <v>0</v>
      </c>
      <c r="AQ381" s="54" t="n">
        <f aca="false">ModeloDatosModificados!AQ367-ModeloDatosMinisterio!AQ367</f>
        <v>0</v>
      </c>
      <c r="AR381" s="53" t="n">
        <f aca="false">ModeloDatosModificados!AR367-ModeloDatosMinisterio!AR367</f>
        <v>0</v>
      </c>
      <c r="AS381" s="54" t="n">
        <f aca="false">ModeloDatosModificados!AS367-ModeloDatosMinisterio!AS367</f>
        <v>0</v>
      </c>
      <c r="AT381" s="53" t="n">
        <f aca="false">ModeloDatosModificados!AT367-ModeloDatosMinisterio!AT367</f>
        <v>0</v>
      </c>
      <c r="AU381" s="54" t="n">
        <f aca="false">ModeloDatosModificados!AU367-ModeloDatosMinisterio!AU367</f>
        <v>0</v>
      </c>
      <c r="AV381" s="53" t="n">
        <f aca="false">ModeloDatosModificados!AV367-ModeloDatosMinisterio!AV367</f>
        <v>0</v>
      </c>
      <c r="AW381" s="54" t="n">
        <f aca="false">ModeloDatosModificados!AW367-ModeloDatosMinisterio!AW367</f>
        <v>0</v>
      </c>
      <c r="AX381" s="53" t="n">
        <f aca="false">ModeloDatosModificados!AX367-ModeloDatosMinisterio!AX367</f>
        <v>0</v>
      </c>
    </row>
    <row r="382" customFormat="false" ht="13.8" hidden="false" customHeight="false" outlineLevel="0" collapsed="false">
      <c r="A382" s="60" t="s">
        <v>39</v>
      </c>
      <c r="B382" s="53" t="n">
        <f aca="false">ModeloDatosModificados!B368-ModeloDatosMinisterio!B368</f>
        <v>0</v>
      </c>
      <c r="C382" s="53" t="n">
        <f aca="false">ModeloDatosModificados!C368-ModeloDatosMinisterio!C368</f>
        <v>0</v>
      </c>
      <c r="D382" s="53" t="n">
        <f aca="false">ModeloDatosModificados!D368-ModeloDatosMinisterio!D368</f>
        <v>0</v>
      </c>
      <c r="E382" s="53" t="n">
        <f aca="false">ModeloDatosModificados!E368-ModeloDatosMinisterio!E368</f>
        <v>0</v>
      </c>
      <c r="F382" s="53" t="n">
        <f aca="false">ModeloDatosModificados!F368-ModeloDatosMinisterio!F368</f>
        <v>0</v>
      </c>
      <c r="G382" s="53" t="n">
        <f aca="false">ModeloDatosModificados!G368-ModeloDatosMinisterio!G368</f>
        <v>0</v>
      </c>
      <c r="H382" s="53" t="n">
        <f aca="false">ModeloDatosModificados!H368-ModeloDatosMinisterio!H368</f>
        <v>0</v>
      </c>
      <c r="I382" s="54" t="n">
        <f aca="false">ModeloDatosModificados!I368-ModeloDatosMinisterio!I368</f>
        <v>0</v>
      </c>
      <c r="J382" s="53" t="n">
        <f aca="false">ModeloDatosModificados!J368-ModeloDatosMinisterio!J368</f>
        <v>0</v>
      </c>
      <c r="K382" s="54" t="n">
        <f aca="false">ModeloDatosModificados!K368-ModeloDatosMinisterio!K368</f>
        <v>0</v>
      </c>
      <c r="L382" s="53" t="n">
        <f aca="false">ModeloDatosModificados!L368-ModeloDatosMinisterio!L368</f>
        <v>0</v>
      </c>
      <c r="M382" s="54" t="n">
        <f aca="false">ModeloDatosModificados!M368-ModeloDatosMinisterio!M368</f>
        <v>0</v>
      </c>
      <c r="N382" s="53" t="n">
        <f aca="false">ModeloDatosModificados!N368-ModeloDatosMinisterio!N368</f>
        <v>0</v>
      </c>
      <c r="O382" s="53" t="n">
        <f aca="false">ModeloDatosModificados!O368-ModeloDatosMinisterio!O368</f>
        <v>0</v>
      </c>
      <c r="P382" s="53" t="n">
        <f aca="false">ModeloDatosModificados!P368-ModeloDatosMinisterio!P368</f>
        <v>0</v>
      </c>
      <c r="Q382" s="53" t="n">
        <f aca="false">ModeloDatosModificados!Q368-ModeloDatosMinisterio!Q368</f>
        <v>0</v>
      </c>
      <c r="S382" s="53" t="n">
        <f aca="false">ModeloDatosModificados!S368-ModeloDatosMinisterio!S368</f>
        <v>0</v>
      </c>
      <c r="T382" s="53" t="n">
        <f aca="false">ModeloDatosModificados!T368-ModeloDatosMinisterio!T368</f>
        <v>0</v>
      </c>
      <c r="U382" s="53" t="n">
        <f aca="false">ModeloDatosModificados!U368-ModeloDatosMinisterio!U368</f>
        <v>0</v>
      </c>
      <c r="V382" s="53" t="n">
        <f aca="false">ModeloDatosModificados!V368-ModeloDatosMinisterio!V368</f>
        <v>0</v>
      </c>
      <c r="W382" s="53" t="n">
        <f aca="false">ModeloDatosModificados!W368-ModeloDatosMinisterio!W368</f>
        <v>0</v>
      </c>
      <c r="X382" s="53" t="n">
        <f aca="false">ModeloDatosModificados!X368-ModeloDatosMinisterio!X368</f>
        <v>0</v>
      </c>
      <c r="Y382" s="53" t="n">
        <f aca="false">ModeloDatosModificados!Y368-ModeloDatosMinisterio!Y368</f>
        <v>0</v>
      </c>
      <c r="Z382" s="53" t="n">
        <f aca="false">ModeloDatosModificados!Z368-ModeloDatosMinisterio!Z368</f>
        <v>0</v>
      </c>
      <c r="AC382" s="61" t="n">
        <f aca="false">ModeloDatosModificados!AC368-ModeloDatosMinisterio!AC368</f>
        <v>0</v>
      </c>
      <c r="AD382" s="62" t="n">
        <f aca="false">ModeloDatosModificados!AD368-ModeloDatosMinisterio!AD368</f>
        <v>0</v>
      </c>
      <c r="AE382" s="63" t="n">
        <f aca="false">ModeloDatosModificados!AE368-ModeloDatosMinisterio!AE368</f>
        <v>0</v>
      </c>
      <c r="AF382" s="62" t="n">
        <f aca="false">ModeloDatosModificados!AF368-ModeloDatosMinisterio!AF368</f>
        <v>0</v>
      </c>
      <c r="AG382" s="62" t="n">
        <f aca="false">ModeloDatosModificados!AG368-ModeloDatosMinisterio!AG368</f>
        <v>0</v>
      </c>
      <c r="AH382" s="62" t="n">
        <f aca="false">ModeloDatosModificados!AH368-ModeloDatosMinisterio!AH368</f>
        <v>0</v>
      </c>
      <c r="AI382" s="62" t="n">
        <f aca="false">ModeloDatosModificados!AI368-ModeloDatosMinisterio!AI368</f>
        <v>0</v>
      </c>
      <c r="AJ382" s="62" t="n">
        <f aca="false">ModeloDatosModificados!AJ368-ModeloDatosMinisterio!AJ368</f>
        <v>0</v>
      </c>
      <c r="AK382" s="62" t="n">
        <f aca="false">ModeloDatosModificados!AK368-ModeloDatosMinisterio!AK368</f>
        <v>0</v>
      </c>
      <c r="AL382" s="62" t="n">
        <f aca="false">ModeloDatosModificados!AL368-ModeloDatosMinisterio!AL368</f>
        <v>0</v>
      </c>
      <c r="AM382" s="62" t="n">
        <f aca="false">ModeloDatosModificados!AM368-ModeloDatosMinisterio!AM368</f>
        <v>0</v>
      </c>
      <c r="AO382" s="54" t="n">
        <f aca="false">ModeloDatosModificados!AO368-ModeloDatosMinisterio!AO368</f>
        <v>0</v>
      </c>
      <c r="AP382" s="53" t="n">
        <f aca="false">ModeloDatosModificados!AP368-ModeloDatosMinisterio!AP368</f>
        <v>0</v>
      </c>
      <c r="AQ382" s="54" t="n">
        <f aca="false">ModeloDatosModificados!AQ368-ModeloDatosMinisterio!AQ368</f>
        <v>0</v>
      </c>
      <c r="AR382" s="53" t="n">
        <f aca="false">ModeloDatosModificados!AR368-ModeloDatosMinisterio!AR368</f>
        <v>0</v>
      </c>
      <c r="AS382" s="54" t="n">
        <f aca="false">ModeloDatosModificados!AS368-ModeloDatosMinisterio!AS368</f>
        <v>0</v>
      </c>
      <c r="AT382" s="53" t="n">
        <f aca="false">ModeloDatosModificados!AT368-ModeloDatosMinisterio!AT368</f>
        <v>0</v>
      </c>
      <c r="AU382" s="54" t="n">
        <f aca="false">ModeloDatosModificados!AU368-ModeloDatosMinisterio!AU368</f>
        <v>0</v>
      </c>
      <c r="AV382" s="53" t="n">
        <f aca="false">ModeloDatosModificados!AV368-ModeloDatosMinisterio!AV368</f>
        <v>0</v>
      </c>
      <c r="AW382" s="54" t="n">
        <f aca="false">ModeloDatosModificados!AW368-ModeloDatosMinisterio!AW368</f>
        <v>0</v>
      </c>
      <c r="AX382" s="53" t="n">
        <f aca="false">ModeloDatosModificados!AX368-ModeloDatosMinisterio!AX368</f>
        <v>0</v>
      </c>
    </row>
    <row r="383" customFormat="false" ht="13.8" hidden="false" customHeight="false" outlineLevel="0" collapsed="false">
      <c r="A383" s="60" t="s">
        <v>40</v>
      </c>
      <c r="B383" s="53" t="n">
        <f aca="false">ModeloDatosModificados!B369-ModeloDatosMinisterio!B369</f>
        <v>0</v>
      </c>
      <c r="C383" s="53" t="n">
        <f aca="false">ModeloDatosModificados!C369-ModeloDatosMinisterio!C369</f>
        <v>0</v>
      </c>
      <c r="D383" s="53" t="n">
        <f aca="false">ModeloDatosModificados!D369-ModeloDatosMinisterio!D369</f>
        <v>0</v>
      </c>
      <c r="E383" s="53" t="n">
        <f aca="false">ModeloDatosModificados!E369-ModeloDatosMinisterio!E369</f>
        <v>0</v>
      </c>
      <c r="F383" s="53" t="n">
        <f aca="false">ModeloDatosModificados!F369-ModeloDatosMinisterio!F369</f>
        <v>0</v>
      </c>
      <c r="G383" s="53" t="n">
        <f aca="false">ModeloDatosModificados!G369-ModeloDatosMinisterio!G369</f>
        <v>0</v>
      </c>
      <c r="H383" s="53" t="n">
        <f aca="false">ModeloDatosModificados!H369-ModeloDatosMinisterio!H369</f>
        <v>0</v>
      </c>
      <c r="I383" s="54" t="n">
        <f aca="false">ModeloDatosModificados!I369-ModeloDatosMinisterio!I369</f>
        <v>0</v>
      </c>
      <c r="J383" s="53" t="n">
        <f aca="false">ModeloDatosModificados!J369-ModeloDatosMinisterio!J369</f>
        <v>0</v>
      </c>
      <c r="K383" s="54" t="n">
        <f aca="false">ModeloDatosModificados!K369-ModeloDatosMinisterio!K369</f>
        <v>0</v>
      </c>
      <c r="L383" s="53" t="n">
        <f aca="false">ModeloDatosModificados!L369-ModeloDatosMinisterio!L369</f>
        <v>0</v>
      </c>
      <c r="M383" s="54" t="n">
        <f aca="false">ModeloDatosModificados!M369-ModeloDatosMinisterio!M369</f>
        <v>0</v>
      </c>
      <c r="N383" s="53" t="n">
        <f aca="false">ModeloDatosModificados!N369-ModeloDatosMinisterio!N369</f>
        <v>0</v>
      </c>
      <c r="O383" s="53" t="n">
        <f aca="false">ModeloDatosModificados!O369-ModeloDatosMinisterio!O369</f>
        <v>0</v>
      </c>
      <c r="P383" s="53" t="n">
        <f aca="false">ModeloDatosModificados!P369-ModeloDatosMinisterio!P369</f>
        <v>0</v>
      </c>
      <c r="Q383" s="53" t="n">
        <f aca="false">ModeloDatosModificados!Q369-ModeloDatosMinisterio!Q369</f>
        <v>0</v>
      </c>
      <c r="S383" s="53" t="n">
        <f aca="false">ModeloDatosModificados!S369-ModeloDatosMinisterio!S369</f>
        <v>0</v>
      </c>
      <c r="T383" s="53" t="n">
        <f aca="false">ModeloDatosModificados!T369-ModeloDatosMinisterio!T369</f>
        <v>0</v>
      </c>
      <c r="U383" s="53" t="n">
        <f aca="false">ModeloDatosModificados!U369-ModeloDatosMinisterio!U369</f>
        <v>0</v>
      </c>
      <c r="V383" s="53" t="n">
        <f aca="false">ModeloDatosModificados!V369-ModeloDatosMinisterio!V369</f>
        <v>0</v>
      </c>
      <c r="W383" s="53" t="n">
        <f aca="false">ModeloDatosModificados!W369-ModeloDatosMinisterio!W369</f>
        <v>0</v>
      </c>
      <c r="X383" s="53" t="n">
        <f aca="false">ModeloDatosModificados!X369-ModeloDatosMinisterio!X369</f>
        <v>0</v>
      </c>
      <c r="Y383" s="53" t="n">
        <f aca="false">ModeloDatosModificados!Y369-ModeloDatosMinisterio!Y369</f>
        <v>0</v>
      </c>
      <c r="Z383" s="53" t="n">
        <f aca="false">ModeloDatosModificados!Z369-ModeloDatosMinisterio!Z369</f>
        <v>0</v>
      </c>
      <c r="AC383" s="61" t="n">
        <f aca="false">ModeloDatosModificados!AC369-ModeloDatosMinisterio!AC369</f>
        <v>0</v>
      </c>
      <c r="AD383" s="62" t="n">
        <f aca="false">ModeloDatosModificados!AD369-ModeloDatosMinisterio!AD369</f>
        <v>0</v>
      </c>
      <c r="AE383" s="63" t="n">
        <f aca="false">ModeloDatosModificados!AE369-ModeloDatosMinisterio!AE369</f>
        <v>0</v>
      </c>
      <c r="AF383" s="62" t="n">
        <f aca="false">ModeloDatosModificados!AF369-ModeloDatosMinisterio!AF369</f>
        <v>0</v>
      </c>
      <c r="AG383" s="62" t="n">
        <f aca="false">ModeloDatosModificados!AG369-ModeloDatosMinisterio!AG369</f>
        <v>0</v>
      </c>
      <c r="AH383" s="62" t="n">
        <f aca="false">ModeloDatosModificados!AH369-ModeloDatosMinisterio!AH369</f>
        <v>0</v>
      </c>
      <c r="AI383" s="62" t="n">
        <f aca="false">ModeloDatosModificados!AI369-ModeloDatosMinisterio!AI369</f>
        <v>0</v>
      </c>
      <c r="AJ383" s="62" t="n">
        <f aca="false">ModeloDatosModificados!AJ369-ModeloDatosMinisterio!AJ369</f>
        <v>0</v>
      </c>
      <c r="AK383" s="62" t="n">
        <f aca="false">ModeloDatosModificados!AK369-ModeloDatosMinisterio!AK369</f>
        <v>0</v>
      </c>
      <c r="AL383" s="62" t="n">
        <f aca="false">ModeloDatosModificados!AL369-ModeloDatosMinisterio!AL369</f>
        <v>0</v>
      </c>
      <c r="AM383" s="62" t="n">
        <f aca="false">ModeloDatosModificados!AM369-ModeloDatosMinisterio!AM369</f>
        <v>0</v>
      </c>
      <c r="AO383" s="54" t="n">
        <f aca="false">ModeloDatosModificados!AO369-ModeloDatosMinisterio!AO369</f>
        <v>0</v>
      </c>
      <c r="AP383" s="53" t="n">
        <f aca="false">ModeloDatosModificados!AP369-ModeloDatosMinisterio!AP369</f>
        <v>0</v>
      </c>
      <c r="AQ383" s="54" t="n">
        <f aca="false">ModeloDatosModificados!AQ369-ModeloDatosMinisterio!AQ369</f>
        <v>0</v>
      </c>
      <c r="AR383" s="53" t="n">
        <f aca="false">ModeloDatosModificados!AR369-ModeloDatosMinisterio!AR369</f>
        <v>0</v>
      </c>
      <c r="AS383" s="54" t="n">
        <f aca="false">ModeloDatosModificados!AS369-ModeloDatosMinisterio!AS369</f>
        <v>0</v>
      </c>
      <c r="AT383" s="53" t="n">
        <f aca="false">ModeloDatosModificados!AT369-ModeloDatosMinisterio!AT369</f>
        <v>0</v>
      </c>
      <c r="AU383" s="54" t="n">
        <f aca="false">ModeloDatosModificados!AU369-ModeloDatosMinisterio!AU369</f>
        <v>0</v>
      </c>
      <c r="AV383" s="53" t="n">
        <f aca="false">ModeloDatosModificados!AV369-ModeloDatosMinisterio!AV369</f>
        <v>0</v>
      </c>
      <c r="AW383" s="54" t="n">
        <f aca="false">ModeloDatosModificados!AW369-ModeloDatosMinisterio!AW369</f>
        <v>0</v>
      </c>
      <c r="AX383" s="53" t="n">
        <f aca="false">ModeloDatosModificados!AX369-ModeloDatosMinisterio!AX369</f>
        <v>0</v>
      </c>
    </row>
    <row r="384" customFormat="false" ht="13.8" hidden="false" customHeight="false" outlineLevel="0" collapsed="false">
      <c r="A384" s="60" t="s">
        <v>41</v>
      </c>
      <c r="B384" s="53" t="n">
        <f aca="false">ModeloDatosModificados!B370-ModeloDatosMinisterio!B370</f>
        <v>0</v>
      </c>
      <c r="C384" s="53" t="n">
        <f aca="false">ModeloDatosModificados!C370-ModeloDatosMinisterio!C370</f>
        <v>0</v>
      </c>
      <c r="D384" s="53" t="n">
        <f aca="false">ModeloDatosModificados!D370-ModeloDatosMinisterio!D370</f>
        <v>0</v>
      </c>
      <c r="E384" s="53" t="n">
        <f aca="false">ModeloDatosModificados!E370-ModeloDatosMinisterio!E370</f>
        <v>0</v>
      </c>
      <c r="F384" s="53" t="n">
        <f aca="false">ModeloDatosModificados!F370-ModeloDatosMinisterio!F370</f>
        <v>0</v>
      </c>
      <c r="G384" s="53" t="n">
        <f aca="false">ModeloDatosModificados!G370-ModeloDatosMinisterio!G370</f>
        <v>0</v>
      </c>
      <c r="H384" s="53" t="n">
        <f aca="false">ModeloDatosModificados!H370-ModeloDatosMinisterio!H370</f>
        <v>0</v>
      </c>
      <c r="I384" s="54" t="n">
        <f aca="false">ModeloDatosModificados!I370-ModeloDatosMinisterio!I370</f>
        <v>0</v>
      </c>
      <c r="J384" s="53" t="n">
        <f aca="false">ModeloDatosModificados!J370-ModeloDatosMinisterio!J370</f>
        <v>0</v>
      </c>
      <c r="K384" s="54" t="n">
        <f aca="false">ModeloDatosModificados!K370-ModeloDatosMinisterio!K370</f>
        <v>0</v>
      </c>
      <c r="L384" s="53" t="n">
        <f aca="false">ModeloDatosModificados!L370-ModeloDatosMinisterio!L370</f>
        <v>0</v>
      </c>
      <c r="M384" s="54" t="n">
        <f aca="false">ModeloDatosModificados!M370-ModeloDatosMinisterio!M370</f>
        <v>0</v>
      </c>
      <c r="N384" s="53" t="n">
        <f aca="false">ModeloDatosModificados!N370-ModeloDatosMinisterio!N370</f>
        <v>0</v>
      </c>
      <c r="O384" s="53" t="n">
        <f aca="false">ModeloDatosModificados!O370-ModeloDatosMinisterio!O370</f>
        <v>0</v>
      </c>
      <c r="P384" s="53" t="n">
        <f aca="false">ModeloDatosModificados!P370-ModeloDatosMinisterio!P370</f>
        <v>0</v>
      </c>
      <c r="Q384" s="53" t="n">
        <f aca="false">ModeloDatosModificados!Q370-ModeloDatosMinisterio!Q370</f>
        <v>0</v>
      </c>
      <c r="S384" s="53" t="n">
        <f aca="false">ModeloDatosModificados!S370-ModeloDatosMinisterio!S370</f>
        <v>0</v>
      </c>
      <c r="T384" s="53" t="n">
        <f aca="false">ModeloDatosModificados!T370-ModeloDatosMinisterio!T370</f>
        <v>0</v>
      </c>
      <c r="U384" s="53" t="n">
        <f aca="false">ModeloDatosModificados!U370-ModeloDatosMinisterio!U370</f>
        <v>0</v>
      </c>
      <c r="V384" s="53" t="n">
        <f aca="false">ModeloDatosModificados!V370-ModeloDatosMinisterio!V370</f>
        <v>0</v>
      </c>
      <c r="W384" s="53" t="n">
        <f aca="false">ModeloDatosModificados!W370-ModeloDatosMinisterio!W370</f>
        <v>0</v>
      </c>
      <c r="X384" s="53" t="n">
        <f aca="false">ModeloDatosModificados!X370-ModeloDatosMinisterio!X370</f>
        <v>0</v>
      </c>
      <c r="Y384" s="53" t="n">
        <f aca="false">ModeloDatosModificados!Y370-ModeloDatosMinisterio!Y370</f>
        <v>0</v>
      </c>
      <c r="Z384" s="53" t="n">
        <f aca="false">ModeloDatosModificados!Z370-ModeloDatosMinisterio!Z370</f>
        <v>0</v>
      </c>
      <c r="AC384" s="61" t="n">
        <f aca="false">ModeloDatosModificados!AC370-ModeloDatosMinisterio!AC370</f>
        <v>0</v>
      </c>
      <c r="AD384" s="62" t="n">
        <f aca="false">ModeloDatosModificados!AD370-ModeloDatosMinisterio!AD370</f>
        <v>0</v>
      </c>
      <c r="AE384" s="63" t="n">
        <f aca="false">ModeloDatosModificados!AE370-ModeloDatosMinisterio!AE370</f>
        <v>0</v>
      </c>
      <c r="AF384" s="62" t="n">
        <f aca="false">ModeloDatosModificados!AF370-ModeloDatosMinisterio!AF370</f>
        <v>0</v>
      </c>
      <c r="AG384" s="62" t="n">
        <f aca="false">ModeloDatosModificados!AG370-ModeloDatosMinisterio!AG370</f>
        <v>0</v>
      </c>
      <c r="AH384" s="62" t="n">
        <f aca="false">ModeloDatosModificados!AH370-ModeloDatosMinisterio!AH370</f>
        <v>0</v>
      </c>
      <c r="AI384" s="62" t="n">
        <f aca="false">ModeloDatosModificados!AI370-ModeloDatosMinisterio!AI370</f>
        <v>0</v>
      </c>
      <c r="AJ384" s="62" t="n">
        <f aca="false">ModeloDatosModificados!AJ370-ModeloDatosMinisterio!AJ370</f>
        <v>0</v>
      </c>
      <c r="AK384" s="62" t="n">
        <f aca="false">ModeloDatosModificados!AK370-ModeloDatosMinisterio!AK370</f>
        <v>0</v>
      </c>
      <c r="AL384" s="62" t="n">
        <f aca="false">ModeloDatosModificados!AL370-ModeloDatosMinisterio!AL370</f>
        <v>0</v>
      </c>
      <c r="AM384" s="62" t="n">
        <f aca="false">ModeloDatosModificados!AM370-ModeloDatosMinisterio!AM370</f>
        <v>0</v>
      </c>
      <c r="AO384" s="54" t="n">
        <f aca="false">ModeloDatosModificados!AO370-ModeloDatosMinisterio!AO370</f>
        <v>0</v>
      </c>
      <c r="AP384" s="53" t="n">
        <f aca="false">ModeloDatosModificados!AP370-ModeloDatosMinisterio!AP370</f>
        <v>0</v>
      </c>
      <c r="AQ384" s="54" t="n">
        <f aca="false">ModeloDatosModificados!AQ370-ModeloDatosMinisterio!AQ370</f>
        <v>0</v>
      </c>
      <c r="AR384" s="53" t="n">
        <f aca="false">ModeloDatosModificados!AR370-ModeloDatosMinisterio!AR370</f>
        <v>0</v>
      </c>
      <c r="AS384" s="54" t="n">
        <f aca="false">ModeloDatosModificados!AS370-ModeloDatosMinisterio!AS370</f>
        <v>0</v>
      </c>
      <c r="AT384" s="53" t="n">
        <f aca="false">ModeloDatosModificados!AT370-ModeloDatosMinisterio!AT370</f>
        <v>0</v>
      </c>
      <c r="AU384" s="54" t="n">
        <f aca="false">ModeloDatosModificados!AU370-ModeloDatosMinisterio!AU370</f>
        <v>0</v>
      </c>
      <c r="AV384" s="53" t="n">
        <f aca="false">ModeloDatosModificados!AV370-ModeloDatosMinisterio!AV370</f>
        <v>0</v>
      </c>
      <c r="AW384" s="54" t="n">
        <f aca="false">ModeloDatosModificados!AW370-ModeloDatosMinisterio!AW370</f>
        <v>0</v>
      </c>
      <c r="AX384" s="53" t="n">
        <f aca="false">ModeloDatosModificados!AX370-ModeloDatosMinisterio!AX370</f>
        <v>0</v>
      </c>
    </row>
    <row r="385" customFormat="false" ht="13.8" hidden="false" customHeight="false" outlineLevel="0" collapsed="false">
      <c r="A385" s="60" t="s">
        <v>42</v>
      </c>
      <c r="B385" s="53" t="n">
        <f aca="false">ModeloDatosModificados!B371-ModeloDatosMinisterio!B371</f>
        <v>0</v>
      </c>
      <c r="C385" s="53" t="n">
        <f aca="false">ModeloDatosModificados!C371-ModeloDatosMinisterio!C371</f>
        <v>0</v>
      </c>
      <c r="D385" s="53" t="n">
        <f aca="false">ModeloDatosModificados!D371-ModeloDatosMinisterio!D371</f>
        <v>0</v>
      </c>
      <c r="E385" s="53" t="n">
        <f aca="false">ModeloDatosModificados!E371-ModeloDatosMinisterio!E371</f>
        <v>0</v>
      </c>
      <c r="F385" s="53" t="n">
        <f aca="false">ModeloDatosModificados!F371-ModeloDatosMinisterio!F371</f>
        <v>0</v>
      </c>
      <c r="G385" s="53" t="n">
        <f aca="false">ModeloDatosModificados!G371-ModeloDatosMinisterio!G371</f>
        <v>0</v>
      </c>
      <c r="H385" s="53" t="n">
        <f aca="false">ModeloDatosModificados!H371-ModeloDatosMinisterio!H371</f>
        <v>0</v>
      </c>
      <c r="I385" s="54" t="n">
        <f aca="false">ModeloDatosModificados!I371-ModeloDatosMinisterio!I371</f>
        <v>0</v>
      </c>
      <c r="J385" s="53" t="n">
        <f aca="false">ModeloDatosModificados!J371-ModeloDatosMinisterio!J371</f>
        <v>0</v>
      </c>
      <c r="K385" s="54" t="n">
        <f aca="false">ModeloDatosModificados!K371-ModeloDatosMinisterio!K371</f>
        <v>0</v>
      </c>
      <c r="L385" s="53" t="n">
        <f aca="false">ModeloDatosModificados!L371-ModeloDatosMinisterio!L371</f>
        <v>0</v>
      </c>
      <c r="M385" s="54" t="n">
        <f aca="false">ModeloDatosModificados!M371-ModeloDatosMinisterio!M371</f>
        <v>0</v>
      </c>
      <c r="N385" s="53" t="n">
        <f aca="false">ModeloDatosModificados!N371-ModeloDatosMinisterio!N371</f>
        <v>0</v>
      </c>
      <c r="O385" s="53" t="n">
        <f aca="false">ModeloDatosModificados!O371-ModeloDatosMinisterio!O371</f>
        <v>0</v>
      </c>
      <c r="P385" s="53" t="n">
        <f aca="false">ModeloDatosModificados!P371-ModeloDatosMinisterio!P371</f>
        <v>0</v>
      </c>
      <c r="Q385" s="53" t="n">
        <f aca="false">ModeloDatosModificados!Q371-ModeloDatosMinisterio!Q371</f>
        <v>0</v>
      </c>
      <c r="S385" s="53" t="n">
        <f aca="false">ModeloDatosModificados!S371-ModeloDatosMinisterio!S371</f>
        <v>0</v>
      </c>
      <c r="T385" s="53" t="n">
        <f aca="false">ModeloDatosModificados!T371-ModeloDatosMinisterio!T371</f>
        <v>0</v>
      </c>
      <c r="U385" s="53" t="n">
        <f aca="false">ModeloDatosModificados!U371-ModeloDatosMinisterio!U371</f>
        <v>0</v>
      </c>
      <c r="V385" s="53" t="n">
        <f aca="false">ModeloDatosModificados!V371-ModeloDatosMinisterio!V371</f>
        <v>0</v>
      </c>
      <c r="W385" s="53" t="n">
        <f aca="false">ModeloDatosModificados!W371-ModeloDatosMinisterio!W371</f>
        <v>0</v>
      </c>
      <c r="X385" s="53" t="n">
        <f aca="false">ModeloDatosModificados!X371-ModeloDatosMinisterio!X371</f>
        <v>0</v>
      </c>
      <c r="Y385" s="53" t="n">
        <f aca="false">ModeloDatosModificados!Y371-ModeloDatosMinisterio!Y371</f>
        <v>0</v>
      </c>
      <c r="Z385" s="53" t="n">
        <f aca="false">ModeloDatosModificados!Z371-ModeloDatosMinisterio!Z371</f>
        <v>0</v>
      </c>
      <c r="AC385" s="61" t="n">
        <f aca="false">ModeloDatosModificados!AC371-ModeloDatosMinisterio!AC371</f>
        <v>0</v>
      </c>
      <c r="AD385" s="62" t="n">
        <f aca="false">ModeloDatosModificados!AD371-ModeloDatosMinisterio!AD371</f>
        <v>0</v>
      </c>
      <c r="AE385" s="63" t="n">
        <f aca="false">ModeloDatosModificados!AE371-ModeloDatosMinisterio!AE371</f>
        <v>0</v>
      </c>
      <c r="AF385" s="62" t="n">
        <f aca="false">ModeloDatosModificados!AF371-ModeloDatosMinisterio!AF371</f>
        <v>0</v>
      </c>
      <c r="AG385" s="62" t="n">
        <f aca="false">ModeloDatosModificados!AG371-ModeloDatosMinisterio!AG371</f>
        <v>0</v>
      </c>
      <c r="AH385" s="62" t="n">
        <f aca="false">ModeloDatosModificados!AH371-ModeloDatosMinisterio!AH371</f>
        <v>0</v>
      </c>
      <c r="AI385" s="62" t="n">
        <f aca="false">ModeloDatosModificados!AI371-ModeloDatosMinisterio!AI371</f>
        <v>0</v>
      </c>
      <c r="AJ385" s="62" t="n">
        <f aca="false">ModeloDatosModificados!AJ371-ModeloDatosMinisterio!AJ371</f>
        <v>0</v>
      </c>
      <c r="AK385" s="62" t="n">
        <f aca="false">ModeloDatosModificados!AK371-ModeloDatosMinisterio!AK371</f>
        <v>0</v>
      </c>
      <c r="AL385" s="62" t="n">
        <f aca="false">ModeloDatosModificados!AL371-ModeloDatosMinisterio!AL371</f>
        <v>0</v>
      </c>
      <c r="AM385" s="62" t="n">
        <f aca="false">ModeloDatosModificados!AM371-ModeloDatosMinisterio!AM371</f>
        <v>0</v>
      </c>
      <c r="AO385" s="54" t="n">
        <f aca="false">ModeloDatosModificados!AO371-ModeloDatosMinisterio!AO371</f>
        <v>0</v>
      </c>
      <c r="AP385" s="53" t="n">
        <f aca="false">ModeloDatosModificados!AP371-ModeloDatosMinisterio!AP371</f>
        <v>0</v>
      </c>
      <c r="AQ385" s="54" t="n">
        <f aca="false">ModeloDatosModificados!AQ371-ModeloDatosMinisterio!AQ371</f>
        <v>0</v>
      </c>
      <c r="AR385" s="53" t="n">
        <f aca="false">ModeloDatosModificados!AR371-ModeloDatosMinisterio!AR371</f>
        <v>0</v>
      </c>
      <c r="AS385" s="54" t="n">
        <f aca="false">ModeloDatosModificados!AS371-ModeloDatosMinisterio!AS371</f>
        <v>0</v>
      </c>
      <c r="AT385" s="53" t="n">
        <f aca="false">ModeloDatosModificados!AT371-ModeloDatosMinisterio!AT371</f>
        <v>0</v>
      </c>
      <c r="AU385" s="54" t="n">
        <f aca="false">ModeloDatosModificados!AU371-ModeloDatosMinisterio!AU371</f>
        <v>0</v>
      </c>
      <c r="AV385" s="53" t="n">
        <f aca="false">ModeloDatosModificados!AV371-ModeloDatosMinisterio!AV371</f>
        <v>0</v>
      </c>
      <c r="AW385" s="54" t="n">
        <f aca="false">ModeloDatosModificados!AW371-ModeloDatosMinisterio!AW371</f>
        <v>0</v>
      </c>
      <c r="AX385" s="53" t="n">
        <f aca="false">ModeloDatosModificados!AX371-ModeloDatosMinisterio!AX371</f>
        <v>0</v>
      </c>
    </row>
    <row r="386" customFormat="false" ht="13.8" hidden="false" customHeight="false" outlineLevel="0" collapsed="false">
      <c r="A386" s="60" t="s">
        <v>43</v>
      </c>
      <c r="B386" s="53" t="n">
        <f aca="false">ModeloDatosModificados!B372-ModeloDatosMinisterio!B372</f>
        <v>0</v>
      </c>
      <c r="C386" s="53" t="n">
        <f aca="false">ModeloDatosModificados!C372-ModeloDatosMinisterio!C372</f>
        <v>0</v>
      </c>
      <c r="D386" s="53" t="n">
        <f aca="false">ModeloDatosModificados!D372-ModeloDatosMinisterio!D372</f>
        <v>0</v>
      </c>
      <c r="E386" s="53" t="n">
        <f aca="false">ModeloDatosModificados!E372-ModeloDatosMinisterio!E372</f>
        <v>0</v>
      </c>
      <c r="F386" s="53" t="n">
        <f aca="false">ModeloDatosModificados!F372-ModeloDatosMinisterio!F372</f>
        <v>0</v>
      </c>
      <c r="G386" s="53" t="n">
        <f aca="false">ModeloDatosModificados!G372-ModeloDatosMinisterio!G372</f>
        <v>0</v>
      </c>
      <c r="H386" s="53" t="n">
        <f aca="false">ModeloDatosModificados!H372-ModeloDatosMinisterio!H372</f>
        <v>0</v>
      </c>
      <c r="I386" s="54" t="n">
        <f aca="false">ModeloDatosModificados!I372-ModeloDatosMinisterio!I372</f>
        <v>0</v>
      </c>
      <c r="J386" s="53" t="n">
        <f aca="false">ModeloDatosModificados!J372-ModeloDatosMinisterio!J372</f>
        <v>0</v>
      </c>
      <c r="K386" s="54" t="n">
        <f aca="false">ModeloDatosModificados!K372-ModeloDatosMinisterio!K372</f>
        <v>0</v>
      </c>
      <c r="L386" s="53" t="n">
        <f aca="false">ModeloDatosModificados!L372-ModeloDatosMinisterio!L372</f>
        <v>0</v>
      </c>
      <c r="M386" s="54" t="n">
        <f aca="false">ModeloDatosModificados!M372-ModeloDatosMinisterio!M372</f>
        <v>0</v>
      </c>
      <c r="N386" s="53" t="n">
        <f aca="false">ModeloDatosModificados!N372-ModeloDatosMinisterio!N372</f>
        <v>0</v>
      </c>
      <c r="O386" s="53" t="n">
        <f aca="false">ModeloDatosModificados!O372-ModeloDatosMinisterio!O372</f>
        <v>0</v>
      </c>
      <c r="P386" s="53" t="n">
        <f aca="false">ModeloDatosModificados!P372-ModeloDatosMinisterio!P372</f>
        <v>0</v>
      </c>
      <c r="Q386" s="53" t="n">
        <f aca="false">ModeloDatosModificados!Q372-ModeloDatosMinisterio!Q372</f>
        <v>0</v>
      </c>
      <c r="S386" s="53" t="n">
        <f aca="false">ModeloDatosModificados!S372-ModeloDatosMinisterio!S372</f>
        <v>0</v>
      </c>
      <c r="T386" s="53" t="n">
        <f aca="false">ModeloDatosModificados!T372-ModeloDatosMinisterio!T372</f>
        <v>0</v>
      </c>
      <c r="U386" s="53" t="n">
        <f aca="false">ModeloDatosModificados!U372-ModeloDatosMinisterio!U372</f>
        <v>0</v>
      </c>
      <c r="V386" s="53" t="n">
        <f aca="false">ModeloDatosModificados!V372-ModeloDatosMinisterio!V372</f>
        <v>0</v>
      </c>
      <c r="W386" s="53" t="n">
        <f aca="false">ModeloDatosModificados!W372-ModeloDatosMinisterio!W372</f>
        <v>0</v>
      </c>
      <c r="X386" s="53" t="n">
        <f aca="false">ModeloDatosModificados!X372-ModeloDatosMinisterio!X372</f>
        <v>0</v>
      </c>
      <c r="Y386" s="53" t="n">
        <f aca="false">ModeloDatosModificados!Y372-ModeloDatosMinisterio!Y372</f>
        <v>0</v>
      </c>
      <c r="Z386" s="53" t="n">
        <f aca="false">ModeloDatosModificados!Z372-ModeloDatosMinisterio!Z372</f>
        <v>0</v>
      </c>
      <c r="AC386" s="61" t="n">
        <f aca="false">ModeloDatosModificados!AC372-ModeloDatosMinisterio!AC372</f>
        <v>0</v>
      </c>
      <c r="AD386" s="62" t="n">
        <f aca="false">ModeloDatosModificados!AD372-ModeloDatosMinisterio!AD372</f>
        <v>0</v>
      </c>
      <c r="AE386" s="63" t="n">
        <f aca="false">ModeloDatosModificados!AE372-ModeloDatosMinisterio!AE372</f>
        <v>0</v>
      </c>
      <c r="AF386" s="62" t="n">
        <f aca="false">ModeloDatosModificados!AF372-ModeloDatosMinisterio!AF372</f>
        <v>0</v>
      </c>
      <c r="AG386" s="62" t="n">
        <f aca="false">ModeloDatosModificados!AG372-ModeloDatosMinisterio!AG372</f>
        <v>0</v>
      </c>
      <c r="AH386" s="62" t="n">
        <f aca="false">ModeloDatosModificados!AH372-ModeloDatosMinisterio!AH372</f>
        <v>0</v>
      </c>
      <c r="AI386" s="62" t="n">
        <f aca="false">ModeloDatosModificados!AI372-ModeloDatosMinisterio!AI372</f>
        <v>0</v>
      </c>
      <c r="AJ386" s="62" t="n">
        <f aca="false">ModeloDatosModificados!AJ372-ModeloDatosMinisterio!AJ372</f>
        <v>0</v>
      </c>
      <c r="AK386" s="62" t="n">
        <f aca="false">ModeloDatosModificados!AK372-ModeloDatosMinisterio!AK372</f>
        <v>0</v>
      </c>
      <c r="AL386" s="62" t="n">
        <f aca="false">ModeloDatosModificados!AL372-ModeloDatosMinisterio!AL372</f>
        <v>0</v>
      </c>
      <c r="AM386" s="62" t="n">
        <f aca="false">ModeloDatosModificados!AM372-ModeloDatosMinisterio!AM372</f>
        <v>0</v>
      </c>
      <c r="AO386" s="54" t="n">
        <f aca="false">ModeloDatosModificados!AO372-ModeloDatosMinisterio!AO372</f>
        <v>0</v>
      </c>
      <c r="AP386" s="53" t="n">
        <f aca="false">ModeloDatosModificados!AP372-ModeloDatosMinisterio!AP372</f>
        <v>0</v>
      </c>
      <c r="AQ386" s="54" t="n">
        <f aca="false">ModeloDatosModificados!AQ372-ModeloDatosMinisterio!AQ372</f>
        <v>0</v>
      </c>
      <c r="AR386" s="53" t="n">
        <f aca="false">ModeloDatosModificados!AR372-ModeloDatosMinisterio!AR372</f>
        <v>0</v>
      </c>
      <c r="AS386" s="54" t="n">
        <f aca="false">ModeloDatosModificados!AS372-ModeloDatosMinisterio!AS372</f>
        <v>0</v>
      </c>
      <c r="AT386" s="53" t="n">
        <f aca="false">ModeloDatosModificados!AT372-ModeloDatosMinisterio!AT372</f>
        <v>0</v>
      </c>
      <c r="AU386" s="54" t="n">
        <f aca="false">ModeloDatosModificados!AU372-ModeloDatosMinisterio!AU372</f>
        <v>0</v>
      </c>
      <c r="AV386" s="53" t="n">
        <f aca="false">ModeloDatosModificados!AV372-ModeloDatosMinisterio!AV372</f>
        <v>0</v>
      </c>
      <c r="AW386" s="54" t="n">
        <f aca="false">ModeloDatosModificados!AW372-ModeloDatosMinisterio!AW372</f>
        <v>0</v>
      </c>
      <c r="AX386" s="53" t="n">
        <f aca="false">ModeloDatosModificados!AX372-ModeloDatosMinisterio!AX372</f>
        <v>0</v>
      </c>
    </row>
    <row r="387" customFormat="false" ht="13.8" hidden="false" customHeight="false" outlineLevel="0" collapsed="false">
      <c r="A387" s="60" t="s">
        <v>44</v>
      </c>
      <c r="B387" s="53" t="n">
        <f aca="false">ModeloDatosModificados!B373-ModeloDatosMinisterio!B373</f>
        <v>0</v>
      </c>
      <c r="C387" s="53" t="n">
        <f aca="false">ModeloDatosModificados!C373-ModeloDatosMinisterio!C373</f>
        <v>0</v>
      </c>
      <c r="D387" s="53" t="n">
        <f aca="false">ModeloDatosModificados!D373-ModeloDatosMinisterio!D373</f>
        <v>0</v>
      </c>
      <c r="E387" s="53" t="n">
        <f aca="false">ModeloDatosModificados!E373-ModeloDatosMinisterio!E373</f>
        <v>0</v>
      </c>
      <c r="F387" s="53" t="n">
        <f aca="false">ModeloDatosModificados!F373-ModeloDatosMinisterio!F373</f>
        <v>0</v>
      </c>
      <c r="G387" s="53" t="n">
        <f aca="false">ModeloDatosModificados!G373-ModeloDatosMinisterio!G373</f>
        <v>0</v>
      </c>
      <c r="H387" s="53" t="n">
        <f aca="false">ModeloDatosModificados!H373-ModeloDatosMinisterio!H373</f>
        <v>0</v>
      </c>
      <c r="I387" s="54" t="n">
        <f aca="false">ModeloDatosModificados!I373-ModeloDatosMinisterio!I373</f>
        <v>0</v>
      </c>
      <c r="J387" s="53" t="n">
        <f aca="false">ModeloDatosModificados!J373-ModeloDatosMinisterio!J373</f>
        <v>0</v>
      </c>
      <c r="K387" s="54" t="n">
        <f aca="false">ModeloDatosModificados!K373-ModeloDatosMinisterio!K373</f>
        <v>0</v>
      </c>
      <c r="L387" s="53" t="n">
        <f aca="false">ModeloDatosModificados!L373-ModeloDatosMinisterio!L373</f>
        <v>0</v>
      </c>
      <c r="M387" s="54" t="n">
        <f aca="false">ModeloDatosModificados!M373-ModeloDatosMinisterio!M373</f>
        <v>0</v>
      </c>
      <c r="N387" s="53" t="n">
        <f aca="false">ModeloDatosModificados!N373-ModeloDatosMinisterio!N373</f>
        <v>0</v>
      </c>
      <c r="O387" s="53" t="n">
        <f aca="false">ModeloDatosModificados!O373-ModeloDatosMinisterio!O373</f>
        <v>0</v>
      </c>
      <c r="P387" s="53" t="n">
        <f aca="false">ModeloDatosModificados!P373-ModeloDatosMinisterio!P373</f>
        <v>0</v>
      </c>
      <c r="Q387" s="53" t="n">
        <f aca="false">ModeloDatosModificados!Q373-ModeloDatosMinisterio!Q373</f>
        <v>0</v>
      </c>
      <c r="S387" s="53" t="n">
        <f aca="false">ModeloDatosModificados!S373-ModeloDatosMinisterio!S373</f>
        <v>0</v>
      </c>
      <c r="T387" s="53" t="n">
        <f aca="false">ModeloDatosModificados!T373-ModeloDatosMinisterio!T373</f>
        <v>0</v>
      </c>
      <c r="U387" s="53" t="n">
        <f aca="false">ModeloDatosModificados!U373-ModeloDatosMinisterio!U373</f>
        <v>0</v>
      </c>
      <c r="V387" s="53" t="n">
        <f aca="false">ModeloDatosModificados!V373-ModeloDatosMinisterio!V373</f>
        <v>0</v>
      </c>
      <c r="W387" s="53" t="n">
        <f aca="false">ModeloDatosModificados!W373-ModeloDatosMinisterio!W373</f>
        <v>0</v>
      </c>
      <c r="X387" s="53" t="n">
        <f aca="false">ModeloDatosModificados!X373-ModeloDatosMinisterio!X373</f>
        <v>0</v>
      </c>
      <c r="Y387" s="53" t="n">
        <f aca="false">ModeloDatosModificados!Y373-ModeloDatosMinisterio!Y373</f>
        <v>0</v>
      </c>
      <c r="Z387" s="53" t="n">
        <f aca="false">ModeloDatosModificados!Z373-ModeloDatosMinisterio!Z373</f>
        <v>0</v>
      </c>
      <c r="AC387" s="61" t="n">
        <f aca="false">ModeloDatosModificados!AC373-ModeloDatosMinisterio!AC373</f>
        <v>0</v>
      </c>
      <c r="AD387" s="62" t="n">
        <f aca="false">ModeloDatosModificados!AD373-ModeloDatosMinisterio!AD373</f>
        <v>0</v>
      </c>
      <c r="AE387" s="63" t="n">
        <f aca="false">ModeloDatosModificados!AE373-ModeloDatosMinisterio!AE373</f>
        <v>0</v>
      </c>
      <c r="AF387" s="62" t="n">
        <f aca="false">ModeloDatosModificados!AF373-ModeloDatosMinisterio!AF373</f>
        <v>0</v>
      </c>
      <c r="AG387" s="62" t="n">
        <f aca="false">ModeloDatosModificados!AG373-ModeloDatosMinisterio!AG373</f>
        <v>0</v>
      </c>
      <c r="AH387" s="62" t="n">
        <f aca="false">ModeloDatosModificados!AH373-ModeloDatosMinisterio!AH373</f>
        <v>0</v>
      </c>
      <c r="AI387" s="62" t="n">
        <f aca="false">ModeloDatosModificados!AI373-ModeloDatosMinisterio!AI373</f>
        <v>0</v>
      </c>
      <c r="AJ387" s="62" t="n">
        <f aca="false">ModeloDatosModificados!AJ373-ModeloDatosMinisterio!AJ373</f>
        <v>0</v>
      </c>
      <c r="AK387" s="62" t="n">
        <f aca="false">ModeloDatosModificados!AK373-ModeloDatosMinisterio!AK373</f>
        <v>0</v>
      </c>
      <c r="AL387" s="62" t="n">
        <f aca="false">ModeloDatosModificados!AL373-ModeloDatosMinisterio!AL373</f>
        <v>0</v>
      </c>
      <c r="AM387" s="62" t="n">
        <f aca="false">ModeloDatosModificados!AM373-ModeloDatosMinisterio!AM373</f>
        <v>0</v>
      </c>
      <c r="AO387" s="54" t="n">
        <f aca="false">ModeloDatosModificados!AO373-ModeloDatosMinisterio!AO373</f>
        <v>0</v>
      </c>
      <c r="AP387" s="53" t="n">
        <f aca="false">ModeloDatosModificados!AP373-ModeloDatosMinisterio!AP373</f>
        <v>0</v>
      </c>
      <c r="AQ387" s="54" t="n">
        <f aca="false">ModeloDatosModificados!AQ373-ModeloDatosMinisterio!AQ373</f>
        <v>0</v>
      </c>
      <c r="AR387" s="53" t="n">
        <f aca="false">ModeloDatosModificados!AR373-ModeloDatosMinisterio!AR373</f>
        <v>0</v>
      </c>
      <c r="AS387" s="54" t="n">
        <f aca="false">ModeloDatosModificados!AS373-ModeloDatosMinisterio!AS373</f>
        <v>0</v>
      </c>
      <c r="AT387" s="53" t="n">
        <f aca="false">ModeloDatosModificados!AT373-ModeloDatosMinisterio!AT373</f>
        <v>0</v>
      </c>
      <c r="AU387" s="54" t="n">
        <f aca="false">ModeloDatosModificados!AU373-ModeloDatosMinisterio!AU373</f>
        <v>0</v>
      </c>
      <c r="AV387" s="53" t="n">
        <f aca="false">ModeloDatosModificados!AV373-ModeloDatosMinisterio!AV373</f>
        <v>0</v>
      </c>
      <c r="AW387" s="54" t="n">
        <f aca="false">ModeloDatosModificados!AW373-ModeloDatosMinisterio!AW373</f>
        <v>0</v>
      </c>
      <c r="AX387" s="53" t="n">
        <f aca="false">ModeloDatosModificados!AX373-ModeloDatosMinisterio!AX373</f>
        <v>0</v>
      </c>
    </row>
    <row r="388" customFormat="false" ht="13.8" hidden="false" customHeight="false" outlineLevel="0" collapsed="false">
      <c r="A388" s="60" t="s">
        <v>45</v>
      </c>
      <c r="B388" s="53" t="n">
        <f aca="false">ModeloDatosModificados!B374-ModeloDatosMinisterio!B374</f>
        <v>0</v>
      </c>
      <c r="C388" s="53" t="n">
        <f aca="false">ModeloDatosModificados!C374-ModeloDatosMinisterio!C374</f>
        <v>0</v>
      </c>
      <c r="D388" s="53" t="n">
        <f aca="false">ModeloDatosModificados!D374-ModeloDatosMinisterio!D374</f>
        <v>0</v>
      </c>
      <c r="E388" s="53" t="n">
        <f aca="false">ModeloDatosModificados!E374-ModeloDatosMinisterio!E374</f>
        <v>0</v>
      </c>
      <c r="F388" s="53" t="n">
        <f aca="false">ModeloDatosModificados!F374-ModeloDatosMinisterio!F374</f>
        <v>0</v>
      </c>
      <c r="G388" s="53" t="n">
        <f aca="false">ModeloDatosModificados!G374-ModeloDatosMinisterio!G374</f>
        <v>0</v>
      </c>
      <c r="H388" s="53" t="n">
        <f aca="false">ModeloDatosModificados!H374-ModeloDatosMinisterio!H374</f>
        <v>0</v>
      </c>
      <c r="I388" s="54" t="n">
        <f aca="false">ModeloDatosModificados!I374-ModeloDatosMinisterio!I374</f>
        <v>0</v>
      </c>
      <c r="J388" s="53" t="n">
        <f aca="false">ModeloDatosModificados!J374-ModeloDatosMinisterio!J374</f>
        <v>0</v>
      </c>
      <c r="K388" s="54" t="n">
        <f aca="false">ModeloDatosModificados!K374-ModeloDatosMinisterio!K374</f>
        <v>0</v>
      </c>
      <c r="L388" s="53" t="n">
        <f aca="false">ModeloDatosModificados!L374-ModeloDatosMinisterio!L374</f>
        <v>0</v>
      </c>
      <c r="M388" s="54" t="n">
        <f aca="false">ModeloDatosModificados!M374-ModeloDatosMinisterio!M374</f>
        <v>0</v>
      </c>
      <c r="N388" s="53" t="n">
        <f aca="false">ModeloDatosModificados!N374-ModeloDatosMinisterio!N374</f>
        <v>0</v>
      </c>
      <c r="O388" s="53" t="n">
        <f aca="false">ModeloDatosModificados!O374-ModeloDatosMinisterio!O374</f>
        <v>0</v>
      </c>
      <c r="P388" s="53" t="n">
        <f aca="false">ModeloDatosModificados!P374-ModeloDatosMinisterio!P374</f>
        <v>0</v>
      </c>
      <c r="Q388" s="53" t="n">
        <f aca="false">ModeloDatosModificados!Q374-ModeloDatosMinisterio!Q374</f>
        <v>0</v>
      </c>
      <c r="S388" s="53" t="n">
        <f aca="false">ModeloDatosModificados!S374-ModeloDatosMinisterio!S374</f>
        <v>0</v>
      </c>
      <c r="T388" s="53" t="n">
        <f aca="false">ModeloDatosModificados!T374-ModeloDatosMinisterio!T374</f>
        <v>0</v>
      </c>
      <c r="U388" s="53" t="n">
        <f aca="false">ModeloDatosModificados!U374-ModeloDatosMinisterio!U374</f>
        <v>0</v>
      </c>
      <c r="V388" s="53" t="n">
        <f aca="false">ModeloDatosModificados!V374-ModeloDatosMinisterio!V374</f>
        <v>0</v>
      </c>
      <c r="W388" s="53" t="n">
        <f aca="false">ModeloDatosModificados!W374-ModeloDatosMinisterio!W374</f>
        <v>0</v>
      </c>
      <c r="X388" s="53" t="n">
        <f aca="false">ModeloDatosModificados!X374-ModeloDatosMinisterio!X374</f>
        <v>0</v>
      </c>
      <c r="Y388" s="53" t="n">
        <f aca="false">ModeloDatosModificados!Y374-ModeloDatosMinisterio!Y374</f>
        <v>0</v>
      </c>
      <c r="Z388" s="53" t="n">
        <f aca="false">ModeloDatosModificados!Z374-ModeloDatosMinisterio!Z374</f>
        <v>0</v>
      </c>
      <c r="AC388" s="61" t="n">
        <f aca="false">ModeloDatosModificados!AC374-ModeloDatosMinisterio!AC374</f>
        <v>0</v>
      </c>
      <c r="AD388" s="62" t="n">
        <f aca="false">ModeloDatosModificados!AD374-ModeloDatosMinisterio!AD374</f>
        <v>0</v>
      </c>
      <c r="AE388" s="63" t="n">
        <f aca="false">ModeloDatosModificados!AE374-ModeloDatosMinisterio!AE374</f>
        <v>0</v>
      </c>
      <c r="AF388" s="62" t="n">
        <f aca="false">ModeloDatosModificados!AF374-ModeloDatosMinisterio!AF374</f>
        <v>0</v>
      </c>
      <c r="AG388" s="62" t="n">
        <f aca="false">ModeloDatosModificados!AG374-ModeloDatosMinisterio!AG374</f>
        <v>0</v>
      </c>
      <c r="AH388" s="62" t="n">
        <f aca="false">ModeloDatosModificados!AH374-ModeloDatosMinisterio!AH374</f>
        <v>0</v>
      </c>
      <c r="AI388" s="62" t="n">
        <f aca="false">ModeloDatosModificados!AI374-ModeloDatosMinisterio!AI374</f>
        <v>0</v>
      </c>
      <c r="AJ388" s="62" t="n">
        <f aca="false">ModeloDatosModificados!AJ374-ModeloDatosMinisterio!AJ374</f>
        <v>0</v>
      </c>
      <c r="AK388" s="62" t="n">
        <f aca="false">ModeloDatosModificados!AK374-ModeloDatosMinisterio!AK374</f>
        <v>0</v>
      </c>
      <c r="AL388" s="62" t="n">
        <f aca="false">ModeloDatosModificados!AL374-ModeloDatosMinisterio!AL374</f>
        <v>0</v>
      </c>
      <c r="AM388" s="62" t="n">
        <f aca="false">ModeloDatosModificados!AM374-ModeloDatosMinisterio!AM374</f>
        <v>0</v>
      </c>
      <c r="AO388" s="54" t="n">
        <f aca="false">ModeloDatosModificados!AO374-ModeloDatosMinisterio!AO374</f>
        <v>0</v>
      </c>
      <c r="AP388" s="53" t="n">
        <f aca="false">ModeloDatosModificados!AP374-ModeloDatosMinisterio!AP374</f>
        <v>0</v>
      </c>
      <c r="AQ388" s="54" t="n">
        <f aca="false">ModeloDatosModificados!AQ374-ModeloDatosMinisterio!AQ374</f>
        <v>0</v>
      </c>
      <c r="AR388" s="53" t="n">
        <f aca="false">ModeloDatosModificados!AR374-ModeloDatosMinisterio!AR374</f>
        <v>0</v>
      </c>
      <c r="AS388" s="54" t="n">
        <f aca="false">ModeloDatosModificados!AS374-ModeloDatosMinisterio!AS374</f>
        <v>0</v>
      </c>
      <c r="AT388" s="53" t="n">
        <f aca="false">ModeloDatosModificados!AT374-ModeloDatosMinisterio!AT374</f>
        <v>0</v>
      </c>
      <c r="AU388" s="54" t="n">
        <f aca="false">ModeloDatosModificados!AU374-ModeloDatosMinisterio!AU374</f>
        <v>0</v>
      </c>
      <c r="AV388" s="53" t="n">
        <f aca="false">ModeloDatosModificados!AV374-ModeloDatosMinisterio!AV374</f>
        <v>0</v>
      </c>
      <c r="AW388" s="54" t="n">
        <f aca="false">ModeloDatosModificados!AW374-ModeloDatosMinisterio!AW374</f>
        <v>0</v>
      </c>
      <c r="AX388" s="53" t="n">
        <f aca="false">ModeloDatosModificados!AX374-ModeloDatosMinisterio!AX374</f>
        <v>0</v>
      </c>
    </row>
    <row r="389" customFormat="false" ht="13.8" hidden="false" customHeight="false" outlineLevel="0" collapsed="false">
      <c r="A389" s="60" t="s">
        <v>46</v>
      </c>
      <c r="B389" s="53" t="n">
        <f aca="false">ModeloDatosModificados!B375-ModeloDatosMinisterio!B375</f>
        <v>0</v>
      </c>
      <c r="C389" s="53" t="n">
        <f aca="false">ModeloDatosModificados!C375-ModeloDatosMinisterio!C375</f>
        <v>0</v>
      </c>
      <c r="D389" s="53" t="n">
        <f aca="false">ModeloDatosModificados!D375-ModeloDatosMinisterio!D375</f>
        <v>0</v>
      </c>
      <c r="E389" s="53" t="n">
        <f aca="false">ModeloDatosModificados!E375-ModeloDatosMinisterio!E375</f>
        <v>0</v>
      </c>
      <c r="F389" s="53" t="n">
        <f aca="false">ModeloDatosModificados!F375-ModeloDatosMinisterio!F375</f>
        <v>0</v>
      </c>
      <c r="G389" s="53" t="n">
        <f aca="false">ModeloDatosModificados!G375-ModeloDatosMinisterio!G375</f>
        <v>0</v>
      </c>
      <c r="H389" s="53" t="n">
        <f aca="false">ModeloDatosModificados!H375-ModeloDatosMinisterio!H375</f>
        <v>0</v>
      </c>
      <c r="I389" s="54" t="n">
        <f aca="false">ModeloDatosModificados!I375-ModeloDatosMinisterio!I375</f>
        <v>0</v>
      </c>
      <c r="J389" s="53" t="n">
        <f aca="false">ModeloDatosModificados!J375-ModeloDatosMinisterio!J375</f>
        <v>0</v>
      </c>
      <c r="K389" s="54" t="n">
        <f aca="false">ModeloDatosModificados!K375-ModeloDatosMinisterio!K375</f>
        <v>0</v>
      </c>
      <c r="L389" s="53" t="n">
        <f aca="false">ModeloDatosModificados!L375-ModeloDatosMinisterio!L375</f>
        <v>0</v>
      </c>
      <c r="M389" s="54" t="n">
        <f aca="false">ModeloDatosModificados!M375-ModeloDatosMinisterio!M375</f>
        <v>0</v>
      </c>
      <c r="N389" s="53" t="n">
        <f aca="false">ModeloDatosModificados!N375-ModeloDatosMinisterio!N375</f>
        <v>0</v>
      </c>
      <c r="O389" s="53" t="n">
        <f aca="false">ModeloDatosModificados!O375-ModeloDatosMinisterio!O375</f>
        <v>0</v>
      </c>
      <c r="P389" s="53" t="n">
        <f aca="false">ModeloDatosModificados!P375-ModeloDatosMinisterio!P375</f>
        <v>0</v>
      </c>
      <c r="Q389" s="53" t="n">
        <f aca="false">ModeloDatosModificados!Q375-ModeloDatosMinisterio!Q375</f>
        <v>0</v>
      </c>
      <c r="S389" s="53" t="n">
        <f aca="false">ModeloDatosModificados!S375-ModeloDatosMinisterio!S375</f>
        <v>0</v>
      </c>
      <c r="T389" s="53" t="n">
        <f aca="false">ModeloDatosModificados!T375-ModeloDatosMinisterio!T375</f>
        <v>0</v>
      </c>
      <c r="U389" s="53" t="n">
        <f aca="false">ModeloDatosModificados!U375-ModeloDatosMinisterio!U375</f>
        <v>0</v>
      </c>
      <c r="V389" s="53" t="n">
        <f aca="false">ModeloDatosModificados!V375-ModeloDatosMinisterio!V375</f>
        <v>0</v>
      </c>
      <c r="W389" s="53" t="n">
        <f aca="false">ModeloDatosModificados!W375-ModeloDatosMinisterio!W375</f>
        <v>0</v>
      </c>
      <c r="X389" s="53" t="n">
        <f aca="false">ModeloDatosModificados!X375-ModeloDatosMinisterio!X375</f>
        <v>0</v>
      </c>
      <c r="Y389" s="53" t="n">
        <f aca="false">ModeloDatosModificados!Y375-ModeloDatosMinisterio!Y375</f>
        <v>0</v>
      </c>
      <c r="Z389" s="53" t="n">
        <f aca="false">ModeloDatosModificados!Z375-ModeloDatosMinisterio!Z375</f>
        <v>0</v>
      </c>
      <c r="AC389" s="61" t="n">
        <f aca="false">ModeloDatosModificados!AC375-ModeloDatosMinisterio!AC375</f>
        <v>0</v>
      </c>
      <c r="AD389" s="62" t="n">
        <f aca="false">ModeloDatosModificados!AD375-ModeloDatosMinisterio!AD375</f>
        <v>0</v>
      </c>
      <c r="AE389" s="63" t="n">
        <f aca="false">ModeloDatosModificados!AE375-ModeloDatosMinisterio!AE375</f>
        <v>0</v>
      </c>
      <c r="AF389" s="62" t="n">
        <f aca="false">ModeloDatosModificados!AF375-ModeloDatosMinisterio!AF375</f>
        <v>0</v>
      </c>
      <c r="AG389" s="62" t="n">
        <f aca="false">ModeloDatosModificados!AG375-ModeloDatosMinisterio!AG375</f>
        <v>0</v>
      </c>
      <c r="AH389" s="62" t="n">
        <f aca="false">ModeloDatosModificados!AH375-ModeloDatosMinisterio!AH375</f>
        <v>0</v>
      </c>
      <c r="AI389" s="62" t="n">
        <f aca="false">ModeloDatosModificados!AI375-ModeloDatosMinisterio!AI375</f>
        <v>0</v>
      </c>
      <c r="AJ389" s="62" t="n">
        <f aca="false">ModeloDatosModificados!AJ375-ModeloDatosMinisterio!AJ375</f>
        <v>0</v>
      </c>
      <c r="AK389" s="62" t="n">
        <f aca="false">ModeloDatosModificados!AK375-ModeloDatosMinisterio!AK375</f>
        <v>0</v>
      </c>
      <c r="AL389" s="62" t="n">
        <f aca="false">ModeloDatosModificados!AL375-ModeloDatosMinisterio!AL375</f>
        <v>0</v>
      </c>
      <c r="AM389" s="62" t="n">
        <f aca="false">ModeloDatosModificados!AM375-ModeloDatosMinisterio!AM375</f>
        <v>0</v>
      </c>
      <c r="AO389" s="54" t="n">
        <f aca="false">ModeloDatosModificados!AO375-ModeloDatosMinisterio!AO375</f>
        <v>0</v>
      </c>
      <c r="AP389" s="53" t="n">
        <f aca="false">ModeloDatosModificados!AP375-ModeloDatosMinisterio!AP375</f>
        <v>0</v>
      </c>
      <c r="AQ389" s="54" t="n">
        <f aca="false">ModeloDatosModificados!AQ375-ModeloDatosMinisterio!AQ375</f>
        <v>0</v>
      </c>
      <c r="AR389" s="53" t="n">
        <f aca="false">ModeloDatosModificados!AR375-ModeloDatosMinisterio!AR375</f>
        <v>0</v>
      </c>
      <c r="AS389" s="54" t="n">
        <f aca="false">ModeloDatosModificados!AS375-ModeloDatosMinisterio!AS375</f>
        <v>0</v>
      </c>
      <c r="AT389" s="53" t="n">
        <f aca="false">ModeloDatosModificados!AT375-ModeloDatosMinisterio!AT375</f>
        <v>0</v>
      </c>
      <c r="AU389" s="54" t="n">
        <f aca="false">ModeloDatosModificados!AU375-ModeloDatosMinisterio!AU375</f>
        <v>0</v>
      </c>
      <c r="AV389" s="53" t="n">
        <f aca="false">ModeloDatosModificados!AV375-ModeloDatosMinisterio!AV375</f>
        <v>0</v>
      </c>
      <c r="AW389" s="54" t="n">
        <f aca="false">ModeloDatosModificados!AW375-ModeloDatosMinisterio!AW375</f>
        <v>0</v>
      </c>
      <c r="AX389" s="53" t="n">
        <f aca="false">ModeloDatosModificados!AX375-ModeloDatosMinisterio!AX375</f>
        <v>0</v>
      </c>
    </row>
    <row r="390" customFormat="false" ht="13.8" hidden="false" customHeight="false" outlineLevel="0" collapsed="false">
      <c r="A390" s="71" t="s">
        <v>49</v>
      </c>
      <c r="B390" s="74" t="n">
        <f aca="false">ModeloDatosModificados!B376-ModeloDatosMinisterio!B376</f>
        <v>0</v>
      </c>
      <c r="C390" s="74" t="n">
        <f aca="false">ModeloDatosModificados!C376-ModeloDatosMinisterio!C376</f>
        <v>0</v>
      </c>
      <c r="D390" s="74" t="n">
        <f aca="false">ModeloDatosModificados!D376-ModeloDatosMinisterio!D376</f>
        <v>0</v>
      </c>
      <c r="E390" s="74" t="n">
        <f aca="false">ModeloDatosModificados!E376-ModeloDatosMinisterio!E376</f>
        <v>0</v>
      </c>
      <c r="F390" s="74" t="n">
        <f aca="false">ModeloDatosModificados!F376-ModeloDatosMinisterio!F376</f>
        <v>0</v>
      </c>
      <c r="G390" s="74" t="n">
        <f aca="false">ModeloDatosModificados!G376-ModeloDatosMinisterio!G376</f>
        <v>0</v>
      </c>
      <c r="H390" s="74" t="n">
        <f aca="false">ModeloDatosModificados!H376-ModeloDatosMinisterio!H376</f>
        <v>0</v>
      </c>
      <c r="I390" s="72" t="n">
        <f aca="false">ModeloDatosModificados!I376-ModeloDatosMinisterio!I376</f>
        <v>0</v>
      </c>
      <c r="J390" s="74" t="n">
        <f aca="false">ModeloDatosModificados!J376-ModeloDatosMinisterio!J376</f>
        <v>0</v>
      </c>
      <c r="K390" s="72" t="n">
        <f aca="false">ModeloDatosModificados!K376-ModeloDatosMinisterio!K376</f>
        <v>0</v>
      </c>
      <c r="L390" s="74" t="n">
        <f aca="false">ModeloDatosModificados!L376-ModeloDatosMinisterio!L376</f>
        <v>0</v>
      </c>
      <c r="M390" s="72" t="n">
        <f aca="false">ModeloDatosModificados!M376-ModeloDatosMinisterio!M376</f>
        <v>0</v>
      </c>
      <c r="N390" s="74" t="n">
        <f aca="false">ModeloDatosModificados!N376-ModeloDatosMinisterio!N376</f>
        <v>0</v>
      </c>
      <c r="O390" s="74" t="n">
        <f aca="false">ModeloDatosModificados!O376-ModeloDatosMinisterio!O376</f>
        <v>0</v>
      </c>
      <c r="P390" s="74" t="n">
        <f aca="false">ModeloDatosModificados!P376-ModeloDatosMinisterio!P376</f>
        <v>0</v>
      </c>
      <c r="Q390" s="74" t="n">
        <f aca="false">ModeloDatosModificados!Q376-ModeloDatosMinisterio!Q376</f>
        <v>0</v>
      </c>
      <c r="S390" s="74" t="n">
        <f aca="false">ModeloDatosModificados!S376-ModeloDatosMinisterio!S376</f>
        <v>0</v>
      </c>
      <c r="T390" s="74" t="n">
        <f aca="false">ModeloDatosModificados!T376-ModeloDatosMinisterio!T376</f>
        <v>0</v>
      </c>
      <c r="U390" s="74" t="n">
        <f aca="false">ModeloDatosModificados!U376-ModeloDatosMinisterio!U376</f>
        <v>0</v>
      </c>
      <c r="V390" s="74" t="n">
        <f aca="false">ModeloDatosModificados!V376-ModeloDatosMinisterio!V376</f>
        <v>0</v>
      </c>
      <c r="W390" s="74" t="n">
        <f aca="false">ModeloDatosModificados!W376-ModeloDatosMinisterio!W376</f>
        <v>0</v>
      </c>
      <c r="X390" s="74" t="n">
        <f aca="false">ModeloDatosModificados!X376-ModeloDatosMinisterio!X376</f>
        <v>0</v>
      </c>
      <c r="Y390" s="74" t="n">
        <f aca="false">ModeloDatosModificados!Y376-ModeloDatosMinisterio!Y376</f>
        <v>0</v>
      </c>
      <c r="Z390" s="74" t="n">
        <f aca="false">ModeloDatosModificados!Z376-ModeloDatosMinisterio!Z376</f>
        <v>0</v>
      </c>
      <c r="AB390" s="77" t="s">
        <v>225</v>
      </c>
      <c r="AC390" s="77" t="n">
        <f aca="false">ModeloDatosModificados!AC376-ModeloDatosMinisterio!AC376</f>
        <v>0</v>
      </c>
      <c r="AD390" s="76"/>
      <c r="AE390" s="78" t="n">
        <f aca="false">ModeloDatosModificados!AE376-ModeloDatosMinisterio!AE376</f>
        <v>0</v>
      </c>
      <c r="AF390" s="76"/>
      <c r="AG390" s="79" t="n">
        <f aca="false">ModeloDatosModificados!AG376-ModeloDatosMinisterio!AG376</f>
        <v>0</v>
      </c>
      <c r="AH390" s="76"/>
      <c r="AI390" s="79" t="n">
        <f aca="false">ModeloDatosModificados!AI376-ModeloDatosMinisterio!AI376</f>
        <v>0</v>
      </c>
      <c r="AJ390" s="76"/>
      <c r="AK390" s="79" t="n">
        <f aca="false">ModeloDatosModificados!AK376-ModeloDatosMinisterio!AK376</f>
        <v>0</v>
      </c>
      <c r="AL390" s="80"/>
      <c r="AM390" s="79" t="n">
        <f aca="false">ModeloDatosModificados!AM376-ModeloDatosMinisterio!AM376</f>
        <v>0</v>
      </c>
      <c r="AO390" s="72" t="n">
        <f aca="false">ModeloDatosModificados!AO376-ModeloDatosMinisterio!AO376</f>
        <v>0</v>
      </c>
      <c r="AP390" s="74" t="n">
        <f aca="false">ModeloDatosModificados!AP376-ModeloDatosMinisterio!AP376</f>
        <v>0</v>
      </c>
      <c r="AQ390" s="72" t="n">
        <f aca="false">ModeloDatosModificados!AQ376-ModeloDatosMinisterio!AQ376</f>
        <v>0</v>
      </c>
      <c r="AR390" s="74" t="n">
        <f aca="false">ModeloDatosModificados!AR376-ModeloDatosMinisterio!AR376</f>
        <v>0</v>
      </c>
      <c r="AS390" s="72" t="n">
        <f aca="false">ModeloDatosModificados!AS376-ModeloDatosMinisterio!AS376</f>
        <v>0</v>
      </c>
      <c r="AT390" s="74" t="n">
        <f aca="false">ModeloDatosModificados!AT376-ModeloDatosMinisterio!AT376</f>
        <v>0</v>
      </c>
      <c r="AU390" s="72" t="n">
        <f aca="false">ModeloDatosModificados!AU376-ModeloDatosMinisterio!AU376</f>
        <v>0</v>
      </c>
      <c r="AV390" s="74" t="n">
        <f aca="false">ModeloDatosModificados!AV376-ModeloDatosMinisterio!AV376</f>
        <v>0</v>
      </c>
      <c r="AW390" s="72" t="n">
        <f aca="false">ModeloDatosModificados!AW376-ModeloDatosMinisterio!AW376</f>
        <v>0</v>
      </c>
      <c r="AX390" s="74" t="n">
        <f aca="false">ModeloDatosModificados!AX376-ModeloDatosMinisterio!AX376</f>
        <v>0</v>
      </c>
    </row>
    <row r="391" customFormat="false" ht="13.8" hidden="false" customHeight="false" outlineLevel="0" collapsed="false">
      <c r="A391" s="31" t="s">
        <v>50</v>
      </c>
      <c r="AB391" s="77" t="s">
        <v>226</v>
      </c>
      <c r="AC391" s="77" t="n">
        <f aca="false">ModeloDatosModificados!AC377-ModeloDatosMinisterio!AC377</f>
        <v>0</v>
      </c>
      <c r="AD391" s="76"/>
      <c r="AE391" s="78" t="n">
        <f aca="false">ModeloDatosModificados!AE377-ModeloDatosMinisterio!AE377</f>
        <v>0</v>
      </c>
      <c r="AF391" s="76"/>
      <c r="AG391" s="79" t="n">
        <f aca="false">ModeloDatosModificados!AG377-ModeloDatosMinisterio!AG377</f>
        <v>0</v>
      </c>
      <c r="AH391" s="76"/>
      <c r="AI391" s="79" t="n">
        <f aca="false">ModeloDatosModificados!AI377-ModeloDatosMinisterio!AI377</f>
        <v>0</v>
      </c>
      <c r="AJ391" s="76"/>
      <c r="AK391" s="79" t="n">
        <f aca="false">ModeloDatosModificados!AK377-ModeloDatosMinisterio!AK377</f>
        <v>0</v>
      </c>
      <c r="AL391" s="76"/>
      <c r="AM391" s="79"/>
    </row>
    <row r="392" customFormat="false" ht="13.8" hidden="false" customHeight="false" outlineLevel="0" collapsed="false">
      <c r="A392" s="31" t="s">
        <v>167</v>
      </c>
    </row>
    <row r="396" customFormat="false" ht="13.8" hidden="false" customHeight="false" outlineLevel="0" collapsed="false">
      <c r="A396" s="40" t="s">
        <v>149</v>
      </c>
      <c r="B396" s="40"/>
      <c r="C396" s="40"/>
      <c r="D396" s="40"/>
      <c r="E396" s="40"/>
      <c r="F396" s="40"/>
      <c r="G396" s="40"/>
      <c r="H396" s="40"/>
      <c r="I396" s="40"/>
      <c r="J396" s="40"/>
      <c r="S396" s="90"/>
      <c r="T396" s="90"/>
      <c r="U396" s="90"/>
      <c r="V396" s="90"/>
      <c r="W396" s="90"/>
      <c r="X396" s="90"/>
      <c r="Y396" s="90"/>
      <c r="Z396" s="90"/>
    </row>
    <row r="397" customFormat="false" ht="13.8" hidden="false" customHeight="false" outlineLevel="0" collapsed="false">
      <c r="A397" s="40" t="s">
        <v>169</v>
      </c>
      <c r="B397" s="40"/>
      <c r="C397" s="40"/>
      <c r="D397" s="40"/>
      <c r="E397" s="40"/>
      <c r="F397" s="40"/>
      <c r="G397" s="40"/>
      <c r="H397" s="40"/>
      <c r="I397" s="40"/>
      <c r="J397" s="40"/>
      <c r="S397" s="90"/>
      <c r="T397" s="90"/>
      <c r="U397" s="90"/>
      <c r="V397" s="90"/>
      <c r="W397" s="90"/>
      <c r="X397" s="90"/>
      <c r="Y397" s="90"/>
      <c r="Z397" s="90"/>
    </row>
    <row r="398" customFormat="false" ht="15.8" hidden="false" customHeight="true" outlineLevel="0" collapsed="false">
      <c r="A398" s="41" t="s">
        <v>8</v>
      </c>
      <c r="B398" s="91" t="s">
        <v>206</v>
      </c>
      <c r="C398" s="91"/>
      <c r="D398" s="91"/>
      <c r="E398" s="91"/>
      <c r="F398" s="91"/>
      <c r="G398" s="91"/>
      <c r="H398" s="91"/>
      <c r="I398" s="43" t="s">
        <v>10</v>
      </c>
      <c r="J398" s="43" t="s">
        <v>11</v>
      </c>
      <c r="K398" s="43" t="s">
        <v>207</v>
      </c>
      <c r="L398" s="43" t="s">
        <v>208</v>
      </c>
      <c r="M398" s="43" t="s">
        <v>209</v>
      </c>
      <c r="N398" s="43" t="s">
        <v>12</v>
      </c>
      <c r="O398" s="43" t="s">
        <v>210</v>
      </c>
      <c r="P398" s="43" t="s">
        <v>211</v>
      </c>
      <c r="Q398" s="43" t="s">
        <v>212</v>
      </c>
      <c r="S398" s="91" t="s">
        <v>206</v>
      </c>
      <c r="T398" s="91"/>
      <c r="U398" s="91"/>
      <c r="V398" s="91"/>
      <c r="W398" s="91"/>
      <c r="X398" s="91"/>
      <c r="Y398" s="91"/>
      <c r="Z398" s="91"/>
      <c r="AC398" s="46" t="s">
        <v>214</v>
      </c>
      <c r="AD398" s="46"/>
      <c r="AE398" s="46" t="s">
        <v>215</v>
      </c>
      <c r="AF398" s="46"/>
      <c r="AG398" s="46" t="s">
        <v>216</v>
      </c>
      <c r="AH398" s="46"/>
      <c r="AI398" s="46" t="s">
        <v>217</v>
      </c>
      <c r="AJ398" s="46"/>
      <c r="AK398" s="46" t="s">
        <v>218</v>
      </c>
      <c r="AL398" s="46"/>
      <c r="AM398" s="47" t="s">
        <v>219</v>
      </c>
      <c r="AO398" s="46" t="s">
        <v>214</v>
      </c>
      <c r="AP398" s="46"/>
      <c r="AQ398" s="46" t="s">
        <v>215</v>
      </c>
      <c r="AR398" s="46"/>
      <c r="AS398" s="46" t="s">
        <v>216</v>
      </c>
      <c r="AT398" s="46"/>
      <c r="AU398" s="46" t="s">
        <v>217</v>
      </c>
      <c r="AV398" s="46"/>
      <c r="AW398" s="47" t="s">
        <v>218</v>
      </c>
      <c r="AX398" s="47"/>
    </row>
    <row r="399" customFormat="false" ht="55.8" hidden="false" customHeight="false" outlineLevel="0" collapsed="false">
      <c r="A399" s="41"/>
      <c r="B399" s="92" t="s">
        <v>170</v>
      </c>
      <c r="C399" s="92" t="s">
        <v>171</v>
      </c>
      <c r="D399" s="92" t="s">
        <v>172</v>
      </c>
      <c r="E399" s="92" t="s">
        <v>173</v>
      </c>
      <c r="F399" s="92" t="s">
        <v>174</v>
      </c>
      <c r="G399" s="92" t="s">
        <v>175</v>
      </c>
      <c r="H399" s="92" t="s">
        <v>176</v>
      </c>
      <c r="I399" s="43"/>
      <c r="J399" s="43"/>
      <c r="K399" s="43"/>
      <c r="L399" s="43"/>
      <c r="M399" s="43"/>
      <c r="N399" s="43"/>
      <c r="O399" s="43"/>
      <c r="P399" s="43"/>
      <c r="Q399" s="43"/>
      <c r="S399" s="92" t="s">
        <v>170</v>
      </c>
      <c r="T399" s="92" t="s">
        <v>171</v>
      </c>
      <c r="U399" s="92" t="s">
        <v>172</v>
      </c>
      <c r="V399" s="92" t="s">
        <v>173</v>
      </c>
      <c r="W399" s="92" t="s">
        <v>174</v>
      </c>
      <c r="X399" s="92" t="s">
        <v>175</v>
      </c>
      <c r="Y399" s="92" t="s">
        <v>176</v>
      </c>
      <c r="Z399" s="43" t="s">
        <v>21</v>
      </c>
      <c r="AC399" s="46" t="s">
        <v>220</v>
      </c>
      <c r="AD399" s="46" t="s">
        <v>221</v>
      </c>
      <c r="AE399" s="46" t="s">
        <v>220</v>
      </c>
      <c r="AF399" s="46" t="s">
        <v>221</v>
      </c>
      <c r="AG399" s="46" t="s">
        <v>220</v>
      </c>
      <c r="AH399" s="46" t="s">
        <v>221</v>
      </c>
      <c r="AI399" s="46" t="s">
        <v>220</v>
      </c>
      <c r="AJ399" s="46" t="s">
        <v>221</v>
      </c>
      <c r="AK399" s="46" t="s">
        <v>220</v>
      </c>
      <c r="AL399" s="46" t="s">
        <v>221</v>
      </c>
      <c r="AM399" s="48" t="s">
        <v>222</v>
      </c>
      <c r="AO399" s="46" t="s">
        <v>223</v>
      </c>
      <c r="AP399" s="46" t="s">
        <v>224</v>
      </c>
      <c r="AQ399" s="46" t="s">
        <v>223</v>
      </c>
      <c r="AR399" s="46" t="s">
        <v>224</v>
      </c>
      <c r="AS399" s="46" t="s">
        <v>223</v>
      </c>
      <c r="AT399" s="46" t="s">
        <v>224</v>
      </c>
      <c r="AU399" s="46" t="s">
        <v>223</v>
      </c>
      <c r="AV399" s="46" t="s">
        <v>224</v>
      </c>
      <c r="AW399" s="46" t="s">
        <v>223</v>
      </c>
      <c r="AX399" s="48" t="s">
        <v>224</v>
      </c>
    </row>
    <row r="400" customFormat="false" ht="13.8" hidden="false" customHeight="false" outlineLevel="0" collapsed="false">
      <c r="A400" s="49" t="s">
        <v>22</v>
      </c>
      <c r="B400" s="52" t="n">
        <f aca="false">ModeloDatosModificados!B384-ModeloDatosMinisterio!B384</f>
        <v>0</v>
      </c>
      <c r="C400" s="52" t="n">
        <f aca="false">ModeloDatosModificados!C384-ModeloDatosMinisterio!C384</f>
        <v>0</v>
      </c>
      <c r="D400" s="52" t="n">
        <f aca="false">ModeloDatosModificados!D384-ModeloDatosMinisterio!D384</f>
        <v>0</v>
      </c>
      <c r="E400" s="52" t="n">
        <f aca="false">ModeloDatosModificados!E384-ModeloDatosMinisterio!E384</f>
        <v>0</v>
      </c>
      <c r="F400" s="52" t="n">
        <f aca="false">ModeloDatosModificados!F384-ModeloDatosMinisterio!F384</f>
        <v>0</v>
      </c>
      <c r="G400" s="52" t="n">
        <f aca="false">ModeloDatosModificados!G384-ModeloDatosMinisterio!G384</f>
        <v>0</v>
      </c>
      <c r="H400" s="52" t="n">
        <f aca="false">ModeloDatosModificados!H384-ModeloDatosMinisterio!H384</f>
        <v>0</v>
      </c>
      <c r="I400" s="51" t="n">
        <f aca="false">ModeloDatosModificados!I384-ModeloDatosMinisterio!I384</f>
        <v>0</v>
      </c>
      <c r="J400" s="52" t="n">
        <f aca="false">ModeloDatosModificados!J384-ModeloDatosMinisterio!J384</f>
        <v>0</v>
      </c>
      <c r="K400" s="51" t="n">
        <f aca="false">ModeloDatosModificados!K384-ModeloDatosMinisterio!K384</f>
        <v>0</v>
      </c>
      <c r="L400" s="53" t="n">
        <f aca="false">ModeloDatosModificados!L384-ModeloDatosMinisterio!L384</f>
        <v>0</v>
      </c>
      <c r="M400" s="54" t="n">
        <f aca="false">ModeloDatosModificados!M384-ModeloDatosMinisterio!M384</f>
        <v>0</v>
      </c>
      <c r="N400" s="53" t="n">
        <f aca="false">ModeloDatosModificados!N384-ModeloDatosMinisterio!N384</f>
        <v>0</v>
      </c>
      <c r="O400" s="53" t="n">
        <f aca="false">ModeloDatosModificados!O384-ModeloDatosMinisterio!O384</f>
        <v>0</v>
      </c>
      <c r="P400" s="53" t="n">
        <f aca="false">ModeloDatosModificados!P384-ModeloDatosMinisterio!P384</f>
        <v>0</v>
      </c>
      <c r="Q400" s="53" t="n">
        <f aca="false">ModeloDatosModificados!Q384-ModeloDatosMinisterio!Q384</f>
        <v>0</v>
      </c>
      <c r="S400" s="52" t="n">
        <f aca="false">ModeloDatosModificados!S384-ModeloDatosMinisterio!S384</f>
        <v>0</v>
      </c>
      <c r="T400" s="52" t="n">
        <f aca="false">ModeloDatosModificados!T384-ModeloDatosMinisterio!T384</f>
        <v>0</v>
      </c>
      <c r="U400" s="52" t="n">
        <f aca="false">ModeloDatosModificados!U384-ModeloDatosMinisterio!U384</f>
        <v>0</v>
      </c>
      <c r="V400" s="52" t="n">
        <f aca="false">ModeloDatosModificados!V384-ModeloDatosMinisterio!V384</f>
        <v>0</v>
      </c>
      <c r="W400" s="52" t="n">
        <f aca="false">ModeloDatosModificados!W384-ModeloDatosMinisterio!W384</f>
        <v>0</v>
      </c>
      <c r="X400" s="52" t="n">
        <f aca="false">ModeloDatosModificados!X384-ModeloDatosMinisterio!X384</f>
        <v>0</v>
      </c>
      <c r="Y400" s="52" t="n">
        <f aca="false">ModeloDatosModificados!Y384-ModeloDatosMinisterio!Y384</f>
        <v>0</v>
      </c>
      <c r="Z400" s="52" t="n">
        <f aca="false">ModeloDatosModificados!Z384-ModeloDatosMinisterio!Z384</f>
        <v>0</v>
      </c>
      <c r="AC400" s="57" t="n">
        <f aca="false">ModeloDatosModificados!AC384-ModeloDatosMinisterio!AC384</f>
        <v>0</v>
      </c>
      <c r="AD400" s="58" t="n">
        <f aca="false">ModeloDatosModificados!AD384-ModeloDatosMinisterio!AD384</f>
        <v>0</v>
      </c>
      <c r="AE400" s="59" t="n">
        <f aca="false">ModeloDatosModificados!AE384-ModeloDatosMinisterio!AE384</f>
        <v>0</v>
      </c>
      <c r="AF400" s="58" t="n">
        <f aca="false">ModeloDatosModificados!AF384-ModeloDatosMinisterio!AF384</f>
        <v>0</v>
      </c>
      <c r="AG400" s="58" t="n">
        <f aca="false">ModeloDatosModificados!AG384-ModeloDatosMinisterio!AG384</f>
        <v>0</v>
      </c>
      <c r="AH400" s="58" t="n">
        <f aca="false">ModeloDatosModificados!AH384-ModeloDatosMinisterio!AH384</f>
        <v>0</v>
      </c>
      <c r="AI400" s="58" t="n">
        <f aca="false">ModeloDatosModificados!AI384-ModeloDatosMinisterio!AI384</f>
        <v>0</v>
      </c>
      <c r="AJ400" s="58" t="n">
        <f aca="false">ModeloDatosModificados!AJ384-ModeloDatosMinisterio!AJ384</f>
        <v>0</v>
      </c>
      <c r="AK400" s="58" t="n">
        <f aca="false">ModeloDatosModificados!AK384-ModeloDatosMinisterio!AK384</f>
        <v>0</v>
      </c>
      <c r="AL400" s="58" t="n">
        <f aca="false">ModeloDatosModificados!AL384-ModeloDatosMinisterio!AL384</f>
        <v>0</v>
      </c>
      <c r="AM400" s="58" t="n">
        <f aca="false">ModeloDatosModificados!AM384-ModeloDatosMinisterio!AM384</f>
        <v>0</v>
      </c>
      <c r="AO400" s="51" t="n">
        <f aca="false">ModeloDatosModificados!AO384-ModeloDatosMinisterio!AO384</f>
        <v>0</v>
      </c>
      <c r="AP400" s="52" t="n">
        <f aca="false">ModeloDatosModificados!AP384-ModeloDatosMinisterio!AP384</f>
        <v>0</v>
      </c>
      <c r="AQ400" s="51" t="n">
        <f aca="false">ModeloDatosModificados!AQ384-ModeloDatosMinisterio!AQ384</f>
        <v>0</v>
      </c>
      <c r="AR400" s="52" t="n">
        <f aca="false">ModeloDatosModificados!AR384-ModeloDatosMinisterio!AR384</f>
        <v>0</v>
      </c>
      <c r="AS400" s="51" t="n">
        <f aca="false">ModeloDatosModificados!AS384-ModeloDatosMinisterio!AS384</f>
        <v>0</v>
      </c>
      <c r="AT400" s="52" t="n">
        <f aca="false">ModeloDatosModificados!AT384-ModeloDatosMinisterio!AT384</f>
        <v>0</v>
      </c>
      <c r="AU400" s="51" t="n">
        <f aca="false">ModeloDatosModificados!AU384-ModeloDatosMinisterio!AU384</f>
        <v>0</v>
      </c>
      <c r="AV400" s="52" t="n">
        <f aca="false">ModeloDatosModificados!AV384-ModeloDatosMinisterio!AV384</f>
        <v>0</v>
      </c>
      <c r="AW400" s="51" t="n">
        <f aca="false">ModeloDatosModificados!AW384-ModeloDatosMinisterio!AW384</f>
        <v>0</v>
      </c>
      <c r="AX400" s="52" t="n">
        <f aca="false">ModeloDatosModificados!AX384-ModeloDatosMinisterio!AX384</f>
        <v>0</v>
      </c>
    </row>
    <row r="401" customFormat="false" ht="13.8" hidden="false" customHeight="false" outlineLevel="0" collapsed="false">
      <c r="A401" s="60" t="s">
        <v>23</v>
      </c>
      <c r="B401" s="53" t="n">
        <f aca="false">ModeloDatosModificados!B385-ModeloDatosMinisterio!B385</f>
        <v>0</v>
      </c>
      <c r="C401" s="53" t="n">
        <f aca="false">ModeloDatosModificados!C385-ModeloDatosMinisterio!C385</f>
        <v>0</v>
      </c>
      <c r="D401" s="53" t="n">
        <f aca="false">ModeloDatosModificados!D385-ModeloDatosMinisterio!D385</f>
        <v>0</v>
      </c>
      <c r="E401" s="53" t="n">
        <f aca="false">ModeloDatosModificados!E385-ModeloDatosMinisterio!E385</f>
        <v>0</v>
      </c>
      <c r="F401" s="53" t="n">
        <f aca="false">ModeloDatosModificados!F385-ModeloDatosMinisterio!F385</f>
        <v>0</v>
      </c>
      <c r="G401" s="53" t="n">
        <f aca="false">ModeloDatosModificados!G385-ModeloDatosMinisterio!G385</f>
        <v>0</v>
      </c>
      <c r="H401" s="53" t="n">
        <f aca="false">ModeloDatosModificados!H385-ModeloDatosMinisterio!H385</f>
        <v>0</v>
      </c>
      <c r="I401" s="54" t="n">
        <f aca="false">ModeloDatosModificados!I385-ModeloDatosMinisterio!I385</f>
        <v>0</v>
      </c>
      <c r="J401" s="53" t="n">
        <f aca="false">ModeloDatosModificados!J385-ModeloDatosMinisterio!J385</f>
        <v>0</v>
      </c>
      <c r="K401" s="54" t="n">
        <f aca="false">ModeloDatosModificados!K385-ModeloDatosMinisterio!K385</f>
        <v>0</v>
      </c>
      <c r="L401" s="53" t="n">
        <f aca="false">ModeloDatosModificados!L385-ModeloDatosMinisterio!L385</f>
        <v>0</v>
      </c>
      <c r="M401" s="54" t="n">
        <f aca="false">ModeloDatosModificados!M385-ModeloDatosMinisterio!M385</f>
        <v>0</v>
      </c>
      <c r="N401" s="53" t="n">
        <f aca="false">ModeloDatosModificados!N385-ModeloDatosMinisterio!N385</f>
        <v>0</v>
      </c>
      <c r="O401" s="53" t="n">
        <f aca="false">ModeloDatosModificados!O385-ModeloDatosMinisterio!O385</f>
        <v>0</v>
      </c>
      <c r="P401" s="53" t="n">
        <f aca="false">ModeloDatosModificados!P385-ModeloDatosMinisterio!P385</f>
        <v>0</v>
      </c>
      <c r="Q401" s="53" t="n">
        <f aca="false">ModeloDatosModificados!Q385-ModeloDatosMinisterio!Q385</f>
        <v>0</v>
      </c>
      <c r="S401" s="53" t="n">
        <f aca="false">ModeloDatosModificados!S385-ModeloDatosMinisterio!S385</f>
        <v>0</v>
      </c>
      <c r="T401" s="53" t="n">
        <f aca="false">ModeloDatosModificados!T385-ModeloDatosMinisterio!T385</f>
        <v>0</v>
      </c>
      <c r="U401" s="53" t="n">
        <f aca="false">ModeloDatosModificados!U385-ModeloDatosMinisterio!U385</f>
        <v>0</v>
      </c>
      <c r="V401" s="53" t="n">
        <f aca="false">ModeloDatosModificados!V385-ModeloDatosMinisterio!V385</f>
        <v>0</v>
      </c>
      <c r="W401" s="53" t="n">
        <f aca="false">ModeloDatosModificados!W385-ModeloDatosMinisterio!W385</f>
        <v>0</v>
      </c>
      <c r="X401" s="53" t="n">
        <f aca="false">ModeloDatosModificados!X385-ModeloDatosMinisterio!X385</f>
        <v>0</v>
      </c>
      <c r="Y401" s="53" t="n">
        <f aca="false">ModeloDatosModificados!Y385-ModeloDatosMinisterio!Y385</f>
        <v>0</v>
      </c>
      <c r="Z401" s="53" t="n">
        <f aca="false">ModeloDatosModificados!Z385-ModeloDatosMinisterio!Z385</f>
        <v>0</v>
      </c>
      <c r="AC401" s="61" t="n">
        <f aca="false">ModeloDatosModificados!AC385-ModeloDatosMinisterio!AC385</f>
        <v>0</v>
      </c>
      <c r="AD401" s="62" t="n">
        <f aca="false">ModeloDatosModificados!AD385-ModeloDatosMinisterio!AD385</f>
        <v>0</v>
      </c>
      <c r="AE401" s="63" t="n">
        <f aca="false">ModeloDatosModificados!AE385-ModeloDatosMinisterio!AE385</f>
        <v>0</v>
      </c>
      <c r="AF401" s="62" t="n">
        <f aca="false">ModeloDatosModificados!AF385-ModeloDatosMinisterio!AF385</f>
        <v>0</v>
      </c>
      <c r="AG401" s="62" t="n">
        <f aca="false">ModeloDatosModificados!AG385-ModeloDatosMinisterio!AG385</f>
        <v>0</v>
      </c>
      <c r="AH401" s="62" t="n">
        <f aca="false">ModeloDatosModificados!AH385-ModeloDatosMinisterio!AH385</f>
        <v>0</v>
      </c>
      <c r="AI401" s="62" t="n">
        <f aca="false">ModeloDatosModificados!AI385-ModeloDatosMinisterio!AI385</f>
        <v>0</v>
      </c>
      <c r="AJ401" s="62" t="n">
        <f aca="false">ModeloDatosModificados!AJ385-ModeloDatosMinisterio!AJ385</f>
        <v>0</v>
      </c>
      <c r="AK401" s="62" t="n">
        <f aca="false">ModeloDatosModificados!AK385-ModeloDatosMinisterio!AK385</f>
        <v>0</v>
      </c>
      <c r="AL401" s="62" t="n">
        <f aca="false">ModeloDatosModificados!AL385-ModeloDatosMinisterio!AL385</f>
        <v>0</v>
      </c>
      <c r="AM401" s="62" t="n">
        <f aca="false">ModeloDatosModificados!AM385-ModeloDatosMinisterio!AM385</f>
        <v>0</v>
      </c>
      <c r="AO401" s="54" t="n">
        <f aca="false">ModeloDatosModificados!AO385-ModeloDatosMinisterio!AO385</f>
        <v>0</v>
      </c>
      <c r="AP401" s="53" t="n">
        <f aca="false">ModeloDatosModificados!AP385-ModeloDatosMinisterio!AP385</f>
        <v>0</v>
      </c>
      <c r="AQ401" s="54" t="n">
        <f aca="false">ModeloDatosModificados!AQ385-ModeloDatosMinisterio!AQ385</f>
        <v>0</v>
      </c>
      <c r="AR401" s="53" t="n">
        <f aca="false">ModeloDatosModificados!AR385-ModeloDatosMinisterio!AR385</f>
        <v>0</v>
      </c>
      <c r="AS401" s="54" t="n">
        <f aca="false">ModeloDatosModificados!AS385-ModeloDatosMinisterio!AS385</f>
        <v>0</v>
      </c>
      <c r="AT401" s="53" t="n">
        <f aca="false">ModeloDatosModificados!AT385-ModeloDatosMinisterio!AT385</f>
        <v>0</v>
      </c>
      <c r="AU401" s="54" t="n">
        <f aca="false">ModeloDatosModificados!AU385-ModeloDatosMinisterio!AU385</f>
        <v>0</v>
      </c>
      <c r="AV401" s="53" t="n">
        <f aca="false">ModeloDatosModificados!AV385-ModeloDatosMinisterio!AV385</f>
        <v>0</v>
      </c>
      <c r="AW401" s="54" t="n">
        <f aca="false">ModeloDatosModificados!AW385-ModeloDatosMinisterio!AW385</f>
        <v>0</v>
      </c>
      <c r="AX401" s="53" t="n">
        <f aca="false">ModeloDatosModificados!AX385-ModeloDatosMinisterio!AX385</f>
        <v>0</v>
      </c>
    </row>
    <row r="402" customFormat="false" ht="13.8" hidden="false" customHeight="false" outlineLevel="0" collapsed="false">
      <c r="A402" s="60" t="s">
        <v>24</v>
      </c>
      <c r="B402" s="53" t="n">
        <f aca="false">ModeloDatosModificados!B386-ModeloDatosMinisterio!B386</f>
        <v>0</v>
      </c>
      <c r="C402" s="53" t="n">
        <f aca="false">ModeloDatosModificados!C386-ModeloDatosMinisterio!C386</f>
        <v>0</v>
      </c>
      <c r="D402" s="53" t="n">
        <f aca="false">ModeloDatosModificados!D386-ModeloDatosMinisterio!D386</f>
        <v>0</v>
      </c>
      <c r="E402" s="53" t="n">
        <f aca="false">ModeloDatosModificados!E386-ModeloDatosMinisterio!E386</f>
        <v>0</v>
      </c>
      <c r="F402" s="53" t="n">
        <f aca="false">ModeloDatosModificados!F386-ModeloDatosMinisterio!F386</f>
        <v>0</v>
      </c>
      <c r="G402" s="53" t="n">
        <f aca="false">ModeloDatosModificados!G386-ModeloDatosMinisterio!G386</f>
        <v>0</v>
      </c>
      <c r="H402" s="53" t="n">
        <f aca="false">ModeloDatosModificados!H386-ModeloDatosMinisterio!H386</f>
        <v>0</v>
      </c>
      <c r="I402" s="54" t="n">
        <f aca="false">ModeloDatosModificados!I386-ModeloDatosMinisterio!I386</f>
        <v>0</v>
      </c>
      <c r="J402" s="53" t="n">
        <f aca="false">ModeloDatosModificados!J386-ModeloDatosMinisterio!J386</f>
        <v>0</v>
      </c>
      <c r="K402" s="54" t="n">
        <f aca="false">ModeloDatosModificados!K386-ModeloDatosMinisterio!K386</f>
        <v>0</v>
      </c>
      <c r="L402" s="53" t="n">
        <f aca="false">ModeloDatosModificados!L386-ModeloDatosMinisterio!L386</f>
        <v>0</v>
      </c>
      <c r="M402" s="54" t="n">
        <f aca="false">ModeloDatosModificados!M386-ModeloDatosMinisterio!M386</f>
        <v>0</v>
      </c>
      <c r="N402" s="53" t="n">
        <f aca="false">ModeloDatosModificados!N386-ModeloDatosMinisterio!N386</f>
        <v>0</v>
      </c>
      <c r="O402" s="53" t="n">
        <f aca="false">ModeloDatosModificados!O386-ModeloDatosMinisterio!O386</f>
        <v>0</v>
      </c>
      <c r="P402" s="53" t="n">
        <f aca="false">ModeloDatosModificados!P386-ModeloDatosMinisterio!P386</f>
        <v>0</v>
      </c>
      <c r="Q402" s="53" t="n">
        <f aca="false">ModeloDatosModificados!Q386-ModeloDatosMinisterio!Q386</f>
        <v>0</v>
      </c>
      <c r="S402" s="53" t="n">
        <f aca="false">ModeloDatosModificados!S386-ModeloDatosMinisterio!S386</f>
        <v>0</v>
      </c>
      <c r="T402" s="53" t="n">
        <f aca="false">ModeloDatosModificados!T386-ModeloDatosMinisterio!T386</f>
        <v>0</v>
      </c>
      <c r="U402" s="53" t="n">
        <f aca="false">ModeloDatosModificados!U386-ModeloDatosMinisterio!U386</f>
        <v>0</v>
      </c>
      <c r="V402" s="53" t="n">
        <f aca="false">ModeloDatosModificados!V386-ModeloDatosMinisterio!V386</f>
        <v>0</v>
      </c>
      <c r="W402" s="53" t="n">
        <f aca="false">ModeloDatosModificados!W386-ModeloDatosMinisterio!W386</f>
        <v>0</v>
      </c>
      <c r="X402" s="53" t="n">
        <f aca="false">ModeloDatosModificados!X386-ModeloDatosMinisterio!X386</f>
        <v>0</v>
      </c>
      <c r="Y402" s="53" t="n">
        <f aca="false">ModeloDatosModificados!Y386-ModeloDatosMinisterio!Y386</f>
        <v>0</v>
      </c>
      <c r="Z402" s="53" t="n">
        <f aca="false">ModeloDatosModificados!Z386-ModeloDatosMinisterio!Z386</f>
        <v>0</v>
      </c>
      <c r="AC402" s="61" t="n">
        <f aca="false">ModeloDatosModificados!AC386-ModeloDatosMinisterio!AC386</f>
        <v>0</v>
      </c>
      <c r="AD402" s="62" t="n">
        <f aca="false">ModeloDatosModificados!AD386-ModeloDatosMinisterio!AD386</f>
        <v>0</v>
      </c>
      <c r="AE402" s="63" t="n">
        <f aca="false">ModeloDatosModificados!AE386-ModeloDatosMinisterio!AE386</f>
        <v>0</v>
      </c>
      <c r="AF402" s="62" t="n">
        <f aca="false">ModeloDatosModificados!AF386-ModeloDatosMinisterio!AF386</f>
        <v>0</v>
      </c>
      <c r="AG402" s="62" t="n">
        <f aca="false">ModeloDatosModificados!AG386-ModeloDatosMinisterio!AG386</f>
        <v>0</v>
      </c>
      <c r="AH402" s="62" t="n">
        <f aca="false">ModeloDatosModificados!AH386-ModeloDatosMinisterio!AH386</f>
        <v>0</v>
      </c>
      <c r="AI402" s="62" t="n">
        <f aca="false">ModeloDatosModificados!AI386-ModeloDatosMinisterio!AI386</f>
        <v>0</v>
      </c>
      <c r="AJ402" s="62" t="n">
        <f aca="false">ModeloDatosModificados!AJ386-ModeloDatosMinisterio!AJ386</f>
        <v>0</v>
      </c>
      <c r="AK402" s="62" t="n">
        <f aca="false">ModeloDatosModificados!AK386-ModeloDatosMinisterio!AK386</f>
        <v>0</v>
      </c>
      <c r="AL402" s="62" t="n">
        <f aca="false">ModeloDatosModificados!AL386-ModeloDatosMinisterio!AL386</f>
        <v>0</v>
      </c>
      <c r="AM402" s="62" t="n">
        <f aca="false">ModeloDatosModificados!AM386-ModeloDatosMinisterio!AM386</f>
        <v>0</v>
      </c>
      <c r="AO402" s="54" t="n">
        <f aca="false">ModeloDatosModificados!AO386-ModeloDatosMinisterio!AO386</f>
        <v>0</v>
      </c>
      <c r="AP402" s="53" t="n">
        <f aca="false">ModeloDatosModificados!AP386-ModeloDatosMinisterio!AP386</f>
        <v>0</v>
      </c>
      <c r="AQ402" s="54" t="n">
        <f aca="false">ModeloDatosModificados!AQ386-ModeloDatosMinisterio!AQ386</f>
        <v>0</v>
      </c>
      <c r="AR402" s="53" t="n">
        <f aca="false">ModeloDatosModificados!AR386-ModeloDatosMinisterio!AR386</f>
        <v>0</v>
      </c>
      <c r="AS402" s="54" t="n">
        <f aca="false">ModeloDatosModificados!AS386-ModeloDatosMinisterio!AS386</f>
        <v>0</v>
      </c>
      <c r="AT402" s="53" t="n">
        <f aca="false">ModeloDatosModificados!AT386-ModeloDatosMinisterio!AT386</f>
        <v>0</v>
      </c>
      <c r="AU402" s="54" t="n">
        <f aca="false">ModeloDatosModificados!AU386-ModeloDatosMinisterio!AU386</f>
        <v>0</v>
      </c>
      <c r="AV402" s="53" t="n">
        <f aca="false">ModeloDatosModificados!AV386-ModeloDatosMinisterio!AV386</f>
        <v>0</v>
      </c>
      <c r="AW402" s="54" t="n">
        <f aca="false">ModeloDatosModificados!AW386-ModeloDatosMinisterio!AW386</f>
        <v>0</v>
      </c>
      <c r="AX402" s="53" t="n">
        <f aca="false">ModeloDatosModificados!AX386-ModeloDatosMinisterio!AX386</f>
        <v>0</v>
      </c>
    </row>
    <row r="403" customFormat="false" ht="13.8" hidden="false" customHeight="false" outlineLevel="0" collapsed="false">
      <c r="A403" s="60" t="s">
        <v>25</v>
      </c>
      <c r="B403" s="53" t="n">
        <f aca="false">ModeloDatosModificados!B387-ModeloDatosMinisterio!B387</f>
        <v>0</v>
      </c>
      <c r="C403" s="53" t="n">
        <f aca="false">ModeloDatosModificados!C387-ModeloDatosMinisterio!C387</f>
        <v>0</v>
      </c>
      <c r="D403" s="53" t="n">
        <f aca="false">ModeloDatosModificados!D387-ModeloDatosMinisterio!D387</f>
        <v>0</v>
      </c>
      <c r="E403" s="53" t="n">
        <f aca="false">ModeloDatosModificados!E387-ModeloDatosMinisterio!E387</f>
        <v>0</v>
      </c>
      <c r="F403" s="53" t="n">
        <f aca="false">ModeloDatosModificados!F387-ModeloDatosMinisterio!F387</f>
        <v>0</v>
      </c>
      <c r="G403" s="53" t="n">
        <f aca="false">ModeloDatosModificados!G387-ModeloDatosMinisterio!G387</f>
        <v>0</v>
      </c>
      <c r="H403" s="53" t="n">
        <f aca="false">ModeloDatosModificados!H387-ModeloDatosMinisterio!H387</f>
        <v>0</v>
      </c>
      <c r="I403" s="54" t="n">
        <f aca="false">ModeloDatosModificados!I387-ModeloDatosMinisterio!I387</f>
        <v>0</v>
      </c>
      <c r="J403" s="53" t="n">
        <f aca="false">ModeloDatosModificados!J387-ModeloDatosMinisterio!J387</f>
        <v>0</v>
      </c>
      <c r="K403" s="54" t="n">
        <f aca="false">ModeloDatosModificados!K387-ModeloDatosMinisterio!K387</f>
        <v>0</v>
      </c>
      <c r="L403" s="53" t="n">
        <f aca="false">ModeloDatosModificados!L387-ModeloDatosMinisterio!L387</f>
        <v>0</v>
      </c>
      <c r="M403" s="54" t="n">
        <f aca="false">ModeloDatosModificados!M387-ModeloDatosMinisterio!M387</f>
        <v>0</v>
      </c>
      <c r="N403" s="53" t="n">
        <f aca="false">ModeloDatosModificados!N387-ModeloDatosMinisterio!N387</f>
        <v>0</v>
      </c>
      <c r="O403" s="53" t="n">
        <f aca="false">ModeloDatosModificados!O387-ModeloDatosMinisterio!O387</f>
        <v>0</v>
      </c>
      <c r="P403" s="53" t="n">
        <f aca="false">ModeloDatosModificados!P387-ModeloDatosMinisterio!P387</f>
        <v>0</v>
      </c>
      <c r="Q403" s="53" t="n">
        <f aca="false">ModeloDatosModificados!Q387-ModeloDatosMinisterio!Q387</f>
        <v>0</v>
      </c>
      <c r="S403" s="53" t="n">
        <f aca="false">ModeloDatosModificados!S387-ModeloDatosMinisterio!S387</f>
        <v>0</v>
      </c>
      <c r="T403" s="53" t="n">
        <f aca="false">ModeloDatosModificados!T387-ModeloDatosMinisterio!T387</f>
        <v>0</v>
      </c>
      <c r="U403" s="53" t="n">
        <f aca="false">ModeloDatosModificados!U387-ModeloDatosMinisterio!U387</f>
        <v>0</v>
      </c>
      <c r="V403" s="53" t="n">
        <f aca="false">ModeloDatosModificados!V387-ModeloDatosMinisterio!V387</f>
        <v>0</v>
      </c>
      <c r="W403" s="53" t="n">
        <f aca="false">ModeloDatosModificados!W387-ModeloDatosMinisterio!W387</f>
        <v>0</v>
      </c>
      <c r="X403" s="53" t="n">
        <f aca="false">ModeloDatosModificados!X387-ModeloDatosMinisterio!X387</f>
        <v>0</v>
      </c>
      <c r="Y403" s="53" t="n">
        <f aca="false">ModeloDatosModificados!Y387-ModeloDatosMinisterio!Y387</f>
        <v>0</v>
      </c>
      <c r="Z403" s="53" t="n">
        <f aca="false">ModeloDatosModificados!Z387-ModeloDatosMinisterio!Z387</f>
        <v>0</v>
      </c>
      <c r="AC403" s="61" t="n">
        <f aca="false">ModeloDatosModificados!AC387-ModeloDatosMinisterio!AC387</f>
        <v>0</v>
      </c>
      <c r="AD403" s="62" t="n">
        <f aca="false">ModeloDatosModificados!AD387-ModeloDatosMinisterio!AD387</f>
        <v>0</v>
      </c>
      <c r="AE403" s="63" t="n">
        <f aca="false">ModeloDatosModificados!AE387-ModeloDatosMinisterio!AE387</f>
        <v>0</v>
      </c>
      <c r="AF403" s="62" t="n">
        <f aca="false">ModeloDatosModificados!AF387-ModeloDatosMinisterio!AF387</f>
        <v>0</v>
      </c>
      <c r="AG403" s="62" t="n">
        <f aca="false">ModeloDatosModificados!AG387-ModeloDatosMinisterio!AG387</f>
        <v>0</v>
      </c>
      <c r="AH403" s="62" t="n">
        <f aca="false">ModeloDatosModificados!AH387-ModeloDatosMinisterio!AH387</f>
        <v>0</v>
      </c>
      <c r="AI403" s="62" t="n">
        <f aca="false">ModeloDatosModificados!AI387-ModeloDatosMinisterio!AI387</f>
        <v>0</v>
      </c>
      <c r="AJ403" s="62" t="n">
        <f aca="false">ModeloDatosModificados!AJ387-ModeloDatosMinisterio!AJ387</f>
        <v>0</v>
      </c>
      <c r="AK403" s="62" t="n">
        <f aca="false">ModeloDatosModificados!AK387-ModeloDatosMinisterio!AK387</f>
        <v>0</v>
      </c>
      <c r="AL403" s="62" t="n">
        <f aca="false">ModeloDatosModificados!AL387-ModeloDatosMinisterio!AL387</f>
        <v>0</v>
      </c>
      <c r="AM403" s="62" t="n">
        <f aca="false">ModeloDatosModificados!AM387-ModeloDatosMinisterio!AM387</f>
        <v>0</v>
      </c>
      <c r="AO403" s="54" t="n">
        <f aca="false">ModeloDatosModificados!AO387-ModeloDatosMinisterio!AO387</f>
        <v>0</v>
      </c>
      <c r="AP403" s="53" t="n">
        <f aca="false">ModeloDatosModificados!AP387-ModeloDatosMinisterio!AP387</f>
        <v>0</v>
      </c>
      <c r="AQ403" s="54" t="n">
        <f aca="false">ModeloDatosModificados!AQ387-ModeloDatosMinisterio!AQ387</f>
        <v>0</v>
      </c>
      <c r="AR403" s="53" t="n">
        <f aca="false">ModeloDatosModificados!AR387-ModeloDatosMinisterio!AR387</f>
        <v>0</v>
      </c>
      <c r="AS403" s="54" t="n">
        <f aca="false">ModeloDatosModificados!AS387-ModeloDatosMinisterio!AS387</f>
        <v>0</v>
      </c>
      <c r="AT403" s="53" t="n">
        <f aca="false">ModeloDatosModificados!AT387-ModeloDatosMinisterio!AT387</f>
        <v>0</v>
      </c>
      <c r="AU403" s="54" t="n">
        <f aca="false">ModeloDatosModificados!AU387-ModeloDatosMinisterio!AU387</f>
        <v>0</v>
      </c>
      <c r="AV403" s="53" t="n">
        <f aca="false">ModeloDatosModificados!AV387-ModeloDatosMinisterio!AV387</f>
        <v>0</v>
      </c>
      <c r="AW403" s="54" t="n">
        <f aca="false">ModeloDatosModificados!AW387-ModeloDatosMinisterio!AW387</f>
        <v>0</v>
      </c>
      <c r="AX403" s="53" t="n">
        <f aca="false">ModeloDatosModificados!AX387-ModeloDatosMinisterio!AX387</f>
        <v>0</v>
      </c>
    </row>
    <row r="404" customFormat="false" ht="13.8" hidden="false" customHeight="false" outlineLevel="0" collapsed="false">
      <c r="A404" s="60" t="s">
        <v>26</v>
      </c>
      <c r="B404" s="53" t="n">
        <f aca="false">ModeloDatosModificados!B388-ModeloDatosMinisterio!B388</f>
        <v>0</v>
      </c>
      <c r="C404" s="53" t="n">
        <f aca="false">ModeloDatosModificados!C388-ModeloDatosMinisterio!C388</f>
        <v>0</v>
      </c>
      <c r="D404" s="53" t="n">
        <f aca="false">ModeloDatosModificados!D388-ModeloDatosMinisterio!D388</f>
        <v>0</v>
      </c>
      <c r="E404" s="53" t="n">
        <f aca="false">ModeloDatosModificados!E388-ModeloDatosMinisterio!E388</f>
        <v>0</v>
      </c>
      <c r="F404" s="53" t="n">
        <f aca="false">ModeloDatosModificados!F388-ModeloDatosMinisterio!F388</f>
        <v>0</v>
      </c>
      <c r="G404" s="53" t="n">
        <f aca="false">ModeloDatosModificados!G388-ModeloDatosMinisterio!G388</f>
        <v>0</v>
      </c>
      <c r="H404" s="53" t="n">
        <f aca="false">ModeloDatosModificados!H388-ModeloDatosMinisterio!H388</f>
        <v>0</v>
      </c>
      <c r="I404" s="54" t="n">
        <f aca="false">ModeloDatosModificados!I388-ModeloDatosMinisterio!I388</f>
        <v>0</v>
      </c>
      <c r="J404" s="53" t="n">
        <f aca="false">ModeloDatosModificados!J388-ModeloDatosMinisterio!J388</f>
        <v>0</v>
      </c>
      <c r="K404" s="54" t="n">
        <f aca="false">ModeloDatosModificados!K388-ModeloDatosMinisterio!K388</f>
        <v>0</v>
      </c>
      <c r="L404" s="53" t="n">
        <f aca="false">ModeloDatosModificados!L388-ModeloDatosMinisterio!L388</f>
        <v>0</v>
      </c>
      <c r="M404" s="54" t="n">
        <f aca="false">ModeloDatosModificados!M388-ModeloDatosMinisterio!M388</f>
        <v>0</v>
      </c>
      <c r="N404" s="53" t="n">
        <f aca="false">ModeloDatosModificados!N388-ModeloDatosMinisterio!N388</f>
        <v>0</v>
      </c>
      <c r="O404" s="53" t="n">
        <f aca="false">ModeloDatosModificados!O388-ModeloDatosMinisterio!O388</f>
        <v>0</v>
      </c>
      <c r="P404" s="53" t="n">
        <f aca="false">ModeloDatosModificados!P388-ModeloDatosMinisterio!P388</f>
        <v>0</v>
      </c>
      <c r="Q404" s="53" t="n">
        <f aca="false">ModeloDatosModificados!Q388-ModeloDatosMinisterio!Q388</f>
        <v>0</v>
      </c>
      <c r="S404" s="53" t="n">
        <f aca="false">ModeloDatosModificados!S388-ModeloDatosMinisterio!S388</f>
        <v>0</v>
      </c>
      <c r="T404" s="53" t="n">
        <f aca="false">ModeloDatosModificados!T388-ModeloDatosMinisterio!T388</f>
        <v>0</v>
      </c>
      <c r="U404" s="53" t="n">
        <f aca="false">ModeloDatosModificados!U388-ModeloDatosMinisterio!U388</f>
        <v>0</v>
      </c>
      <c r="V404" s="53" t="n">
        <f aca="false">ModeloDatosModificados!V388-ModeloDatosMinisterio!V388</f>
        <v>0</v>
      </c>
      <c r="W404" s="53" t="n">
        <f aca="false">ModeloDatosModificados!W388-ModeloDatosMinisterio!W388</f>
        <v>0</v>
      </c>
      <c r="X404" s="53" t="n">
        <f aca="false">ModeloDatosModificados!X388-ModeloDatosMinisterio!X388</f>
        <v>0</v>
      </c>
      <c r="Y404" s="53" t="n">
        <f aca="false">ModeloDatosModificados!Y388-ModeloDatosMinisterio!Y388</f>
        <v>0</v>
      </c>
      <c r="Z404" s="53" t="n">
        <f aca="false">ModeloDatosModificados!Z388-ModeloDatosMinisterio!Z388</f>
        <v>0</v>
      </c>
      <c r="AC404" s="61" t="n">
        <f aca="false">ModeloDatosModificados!AC388-ModeloDatosMinisterio!AC388</f>
        <v>0</v>
      </c>
      <c r="AD404" s="62" t="n">
        <f aca="false">ModeloDatosModificados!AD388-ModeloDatosMinisterio!AD388</f>
        <v>0</v>
      </c>
      <c r="AE404" s="63" t="n">
        <f aca="false">ModeloDatosModificados!AE388-ModeloDatosMinisterio!AE388</f>
        <v>0</v>
      </c>
      <c r="AF404" s="62" t="n">
        <f aca="false">ModeloDatosModificados!AF388-ModeloDatosMinisterio!AF388</f>
        <v>0</v>
      </c>
      <c r="AG404" s="62" t="n">
        <f aca="false">ModeloDatosModificados!AG388-ModeloDatosMinisterio!AG388</f>
        <v>0</v>
      </c>
      <c r="AH404" s="62" t="n">
        <f aca="false">ModeloDatosModificados!AH388-ModeloDatosMinisterio!AH388</f>
        <v>0</v>
      </c>
      <c r="AI404" s="62" t="n">
        <f aca="false">ModeloDatosModificados!AI388-ModeloDatosMinisterio!AI388</f>
        <v>0</v>
      </c>
      <c r="AJ404" s="62" t="n">
        <f aca="false">ModeloDatosModificados!AJ388-ModeloDatosMinisterio!AJ388</f>
        <v>0</v>
      </c>
      <c r="AK404" s="62" t="n">
        <f aca="false">ModeloDatosModificados!AK388-ModeloDatosMinisterio!AK388</f>
        <v>0</v>
      </c>
      <c r="AL404" s="62" t="n">
        <f aca="false">ModeloDatosModificados!AL388-ModeloDatosMinisterio!AL388</f>
        <v>0</v>
      </c>
      <c r="AM404" s="62" t="n">
        <f aca="false">ModeloDatosModificados!AM388-ModeloDatosMinisterio!AM388</f>
        <v>0</v>
      </c>
      <c r="AO404" s="54" t="n">
        <f aca="false">ModeloDatosModificados!AO388-ModeloDatosMinisterio!AO388</f>
        <v>0</v>
      </c>
      <c r="AP404" s="53" t="n">
        <f aca="false">ModeloDatosModificados!AP388-ModeloDatosMinisterio!AP388</f>
        <v>0</v>
      </c>
      <c r="AQ404" s="54" t="n">
        <f aca="false">ModeloDatosModificados!AQ388-ModeloDatosMinisterio!AQ388</f>
        <v>0</v>
      </c>
      <c r="AR404" s="53" t="n">
        <f aca="false">ModeloDatosModificados!AR388-ModeloDatosMinisterio!AR388</f>
        <v>0</v>
      </c>
      <c r="AS404" s="54" t="n">
        <f aca="false">ModeloDatosModificados!AS388-ModeloDatosMinisterio!AS388</f>
        <v>0</v>
      </c>
      <c r="AT404" s="53" t="n">
        <f aca="false">ModeloDatosModificados!AT388-ModeloDatosMinisterio!AT388</f>
        <v>0</v>
      </c>
      <c r="AU404" s="54" t="n">
        <f aca="false">ModeloDatosModificados!AU388-ModeloDatosMinisterio!AU388</f>
        <v>0</v>
      </c>
      <c r="AV404" s="53" t="n">
        <f aca="false">ModeloDatosModificados!AV388-ModeloDatosMinisterio!AV388</f>
        <v>0</v>
      </c>
      <c r="AW404" s="54" t="n">
        <f aca="false">ModeloDatosModificados!AW388-ModeloDatosMinisterio!AW388</f>
        <v>0</v>
      </c>
      <c r="AX404" s="53" t="n">
        <f aca="false">ModeloDatosModificados!AX388-ModeloDatosMinisterio!AX388</f>
        <v>0</v>
      </c>
    </row>
    <row r="405" customFormat="false" ht="13.8" hidden="false" customHeight="false" outlineLevel="0" collapsed="false">
      <c r="A405" s="60" t="s">
        <v>27</v>
      </c>
      <c r="B405" s="53" t="n">
        <f aca="false">ModeloDatosModificados!B389-ModeloDatosMinisterio!B389</f>
        <v>0</v>
      </c>
      <c r="C405" s="53" t="n">
        <f aca="false">ModeloDatosModificados!C389-ModeloDatosMinisterio!C389</f>
        <v>0</v>
      </c>
      <c r="D405" s="53" t="n">
        <f aca="false">ModeloDatosModificados!D389-ModeloDatosMinisterio!D389</f>
        <v>0</v>
      </c>
      <c r="E405" s="53" t="n">
        <f aca="false">ModeloDatosModificados!E389-ModeloDatosMinisterio!E389</f>
        <v>0</v>
      </c>
      <c r="F405" s="53" t="n">
        <f aca="false">ModeloDatosModificados!F389-ModeloDatosMinisterio!F389</f>
        <v>0</v>
      </c>
      <c r="G405" s="53" t="n">
        <f aca="false">ModeloDatosModificados!G389-ModeloDatosMinisterio!G389</f>
        <v>0</v>
      </c>
      <c r="H405" s="53" t="n">
        <f aca="false">ModeloDatosModificados!H389-ModeloDatosMinisterio!H389</f>
        <v>0</v>
      </c>
      <c r="I405" s="54" t="n">
        <f aca="false">ModeloDatosModificados!I389-ModeloDatosMinisterio!I389</f>
        <v>0</v>
      </c>
      <c r="J405" s="53" t="n">
        <f aca="false">ModeloDatosModificados!J389-ModeloDatosMinisterio!J389</f>
        <v>0</v>
      </c>
      <c r="K405" s="54" t="n">
        <f aca="false">ModeloDatosModificados!K389-ModeloDatosMinisterio!K389</f>
        <v>0</v>
      </c>
      <c r="L405" s="53" t="n">
        <f aca="false">ModeloDatosModificados!L389-ModeloDatosMinisterio!L389</f>
        <v>0</v>
      </c>
      <c r="M405" s="54" t="n">
        <f aca="false">ModeloDatosModificados!M389-ModeloDatosMinisterio!M389</f>
        <v>0</v>
      </c>
      <c r="N405" s="53" t="n">
        <f aca="false">ModeloDatosModificados!N389-ModeloDatosMinisterio!N389</f>
        <v>0</v>
      </c>
      <c r="O405" s="53" t="n">
        <f aca="false">ModeloDatosModificados!O389-ModeloDatosMinisterio!O389</f>
        <v>0</v>
      </c>
      <c r="P405" s="53" t="n">
        <f aca="false">ModeloDatosModificados!P389-ModeloDatosMinisterio!P389</f>
        <v>0</v>
      </c>
      <c r="Q405" s="53" t="n">
        <f aca="false">ModeloDatosModificados!Q389-ModeloDatosMinisterio!Q389</f>
        <v>0</v>
      </c>
      <c r="S405" s="53" t="n">
        <f aca="false">ModeloDatosModificados!S389-ModeloDatosMinisterio!S389</f>
        <v>0</v>
      </c>
      <c r="T405" s="53" t="n">
        <f aca="false">ModeloDatosModificados!T389-ModeloDatosMinisterio!T389</f>
        <v>0</v>
      </c>
      <c r="U405" s="53" t="n">
        <f aca="false">ModeloDatosModificados!U389-ModeloDatosMinisterio!U389</f>
        <v>0</v>
      </c>
      <c r="V405" s="53" t="n">
        <f aca="false">ModeloDatosModificados!V389-ModeloDatosMinisterio!V389</f>
        <v>0</v>
      </c>
      <c r="W405" s="53" t="n">
        <f aca="false">ModeloDatosModificados!W389-ModeloDatosMinisterio!W389</f>
        <v>0</v>
      </c>
      <c r="X405" s="53" t="n">
        <f aca="false">ModeloDatosModificados!X389-ModeloDatosMinisterio!X389</f>
        <v>0</v>
      </c>
      <c r="Y405" s="53" t="n">
        <f aca="false">ModeloDatosModificados!Y389-ModeloDatosMinisterio!Y389</f>
        <v>0</v>
      </c>
      <c r="Z405" s="53" t="n">
        <f aca="false">ModeloDatosModificados!Z389-ModeloDatosMinisterio!Z389</f>
        <v>0</v>
      </c>
      <c r="AC405" s="61" t="n">
        <f aca="false">ModeloDatosModificados!AC389-ModeloDatosMinisterio!AC389</f>
        <v>0</v>
      </c>
      <c r="AD405" s="62" t="n">
        <f aca="false">ModeloDatosModificados!AD389-ModeloDatosMinisterio!AD389</f>
        <v>0</v>
      </c>
      <c r="AE405" s="63" t="n">
        <f aca="false">ModeloDatosModificados!AE389-ModeloDatosMinisterio!AE389</f>
        <v>0</v>
      </c>
      <c r="AF405" s="62" t="n">
        <f aca="false">ModeloDatosModificados!AF389-ModeloDatosMinisterio!AF389</f>
        <v>0</v>
      </c>
      <c r="AG405" s="62" t="n">
        <f aca="false">ModeloDatosModificados!AG389-ModeloDatosMinisterio!AG389</f>
        <v>0</v>
      </c>
      <c r="AH405" s="62" t="n">
        <f aca="false">ModeloDatosModificados!AH389-ModeloDatosMinisterio!AH389</f>
        <v>0</v>
      </c>
      <c r="AI405" s="62" t="n">
        <f aca="false">ModeloDatosModificados!AI389-ModeloDatosMinisterio!AI389</f>
        <v>0</v>
      </c>
      <c r="AJ405" s="62" t="n">
        <f aca="false">ModeloDatosModificados!AJ389-ModeloDatosMinisterio!AJ389</f>
        <v>0</v>
      </c>
      <c r="AK405" s="62" t="n">
        <f aca="false">ModeloDatosModificados!AK389-ModeloDatosMinisterio!AK389</f>
        <v>0</v>
      </c>
      <c r="AL405" s="62" t="n">
        <f aca="false">ModeloDatosModificados!AL389-ModeloDatosMinisterio!AL389</f>
        <v>0</v>
      </c>
      <c r="AM405" s="62" t="n">
        <f aca="false">ModeloDatosModificados!AM389-ModeloDatosMinisterio!AM389</f>
        <v>0</v>
      </c>
      <c r="AO405" s="54" t="n">
        <f aca="false">ModeloDatosModificados!AO389-ModeloDatosMinisterio!AO389</f>
        <v>0</v>
      </c>
      <c r="AP405" s="53" t="n">
        <f aca="false">ModeloDatosModificados!AP389-ModeloDatosMinisterio!AP389</f>
        <v>0</v>
      </c>
      <c r="AQ405" s="54" t="n">
        <f aca="false">ModeloDatosModificados!AQ389-ModeloDatosMinisterio!AQ389</f>
        <v>0</v>
      </c>
      <c r="AR405" s="53" t="n">
        <f aca="false">ModeloDatosModificados!AR389-ModeloDatosMinisterio!AR389</f>
        <v>0</v>
      </c>
      <c r="AS405" s="54" t="n">
        <f aca="false">ModeloDatosModificados!AS389-ModeloDatosMinisterio!AS389</f>
        <v>0</v>
      </c>
      <c r="AT405" s="53" t="n">
        <f aca="false">ModeloDatosModificados!AT389-ModeloDatosMinisterio!AT389</f>
        <v>0</v>
      </c>
      <c r="AU405" s="54" t="n">
        <f aca="false">ModeloDatosModificados!AU389-ModeloDatosMinisterio!AU389</f>
        <v>0</v>
      </c>
      <c r="AV405" s="53" t="n">
        <f aca="false">ModeloDatosModificados!AV389-ModeloDatosMinisterio!AV389</f>
        <v>0</v>
      </c>
      <c r="AW405" s="54" t="n">
        <f aca="false">ModeloDatosModificados!AW389-ModeloDatosMinisterio!AW389</f>
        <v>0</v>
      </c>
      <c r="AX405" s="53" t="n">
        <f aca="false">ModeloDatosModificados!AX389-ModeloDatosMinisterio!AX389</f>
        <v>0</v>
      </c>
    </row>
    <row r="406" customFormat="false" ht="13.8" hidden="false" customHeight="false" outlineLevel="0" collapsed="false">
      <c r="A406" s="60" t="s">
        <v>28</v>
      </c>
      <c r="B406" s="53" t="n">
        <f aca="false">ModeloDatosModificados!B390-ModeloDatosMinisterio!B390</f>
        <v>0</v>
      </c>
      <c r="C406" s="53" t="n">
        <f aca="false">ModeloDatosModificados!C390-ModeloDatosMinisterio!C390</f>
        <v>0</v>
      </c>
      <c r="D406" s="53" t="n">
        <f aca="false">ModeloDatosModificados!D390-ModeloDatosMinisterio!D390</f>
        <v>0</v>
      </c>
      <c r="E406" s="53" t="n">
        <f aca="false">ModeloDatosModificados!E390-ModeloDatosMinisterio!E390</f>
        <v>0</v>
      </c>
      <c r="F406" s="53" t="n">
        <f aca="false">ModeloDatosModificados!F390-ModeloDatosMinisterio!F390</f>
        <v>0</v>
      </c>
      <c r="G406" s="53" t="n">
        <f aca="false">ModeloDatosModificados!G390-ModeloDatosMinisterio!G390</f>
        <v>0</v>
      </c>
      <c r="H406" s="53" t="n">
        <f aca="false">ModeloDatosModificados!H390-ModeloDatosMinisterio!H390</f>
        <v>0</v>
      </c>
      <c r="I406" s="54" t="n">
        <f aca="false">ModeloDatosModificados!I390-ModeloDatosMinisterio!I390</f>
        <v>0</v>
      </c>
      <c r="J406" s="53" t="n">
        <f aca="false">ModeloDatosModificados!J390-ModeloDatosMinisterio!J390</f>
        <v>0</v>
      </c>
      <c r="K406" s="54" t="n">
        <f aca="false">ModeloDatosModificados!K390-ModeloDatosMinisterio!K390</f>
        <v>0</v>
      </c>
      <c r="L406" s="53" t="n">
        <f aca="false">ModeloDatosModificados!L390-ModeloDatosMinisterio!L390</f>
        <v>0</v>
      </c>
      <c r="M406" s="54" t="n">
        <f aca="false">ModeloDatosModificados!M390-ModeloDatosMinisterio!M390</f>
        <v>0</v>
      </c>
      <c r="N406" s="53" t="n">
        <f aca="false">ModeloDatosModificados!N390-ModeloDatosMinisterio!N390</f>
        <v>0</v>
      </c>
      <c r="O406" s="53" t="n">
        <f aca="false">ModeloDatosModificados!O390-ModeloDatosMinisterio!O390</f>
        <v>0</v>
      </c>
      <c r="P406" s="53" t="n">
        <f aca="false">ModeloDatosModificados!P390-ModeloDatosMinisterio!P390</f>
        <v>0</v>
      </c>
      <c r="Q406" s="53" t="n">
        <f aca="false">ModeloDatosModificados!Q390-ModeloDatosMinisterio!Q390</f>
        <v>0</v>
      </c>
      <c r="S406" s="53" t="n">
        <f aca="false">ModeloDatosModificados!S390-ModeloDatosMinisterio!S390</f>
        <v>0</v>
      </c>
      <c r="T406" s="53" t="n">
        <f aca="false">ModeloDatosModificados!T390-ModeloDatosMinisterio!T390</f>
        <v>0</v>
      </c>
      <c r="U406" s="53" t="n">
        <f aca="false">ModeloDatosModificados!U390-ModeloDatosMinisterio!U390</f>
        <v>0</v>
      </c>
      <c r="V406" s="53" t="n">
        <f aca="false">ModeloDatosModificados!V390-ModeloDatosMinisterio!V390</f>
        <v>0</v>
      </c>
      <c r="W406" s="53" t="n">
        <f aca="false">ModeloDatosModificados!W390-ModeloDatosMinisterio!W390</f>
        <v>0</v>
      </c>
      <c r="X406" s="53" t="n">
        <f aca="false">ModeloDatosModificados!X390-ModeloDatosMinisterio!X390</f>
        <v>0</v>
      </c>
      <c r="Y406" s="53" t="n">
        <f aca="false">ModeloDatosModificados!Y390-ModeloDatosMinisterio!Y390</f>
        <v>0</v>
      </c>
      <c r="Z406" s="53" t="n">
        <f aca="false">ModeloDatosModificados!Z390-ModeloDatosMinisterio!Z390</f>
        <v>0</v>
      </c>
      <c r="AC406" s="61" t="n">
        <f aca="false">ModeloDatosModificados!AC390-ModeloDatosMinisterio!AC390</f>
        <v>0</v>
      </c>
      <c r="AD406" s="62" t="n">
        <f aca="false">ModeloDatosModificados!AD390-ModeloDatosMinisterio!AD390</f>
        <v>0</v>
      </c>
      <c r="AE406" s="63" t="n">
        <f aca="false">ModeloDatosModificados!AE390-ModeloDatosMinisterio!AE390</f>
        <v>0</v>
      </c>
      <c r="AF406" s="62" t="n">
        <f aca="false">ModeloDatosModificados!AF390-ModeloDatosMinisterio!AF390</f>
        <v>0</v>
      </c>
      <c r="AG406" s="62" t="n">
        <f aca="false">ModeloDatosModificados!AG390-ModeloDatosMinisterio!AG390</f>
        <v>0</v>
      </c>
      <c r="AH406" s="62" t="n">
        <f aca="false">ModeloDatosModificados!AH390-ModeloDatosMinisterio!AH390</f>
        <v>0</v>
      </c>
      <c r="AI406" s="62" t="n">
        <f aca="false">ModeloDatosModificados!AI390-ModeloDatosMinisterio!AI390</f>
        <v>0</v>
      </c>
      <c r="AJ406" s="62" t="n">
        <f aca="false">ModeloDatosModificados!AJ390-ModeloDatosMinisterio!AJ390</f>
        <v>0</v>
      </c>
      <c r="AK406" s="62" t="n">
        <f aca="false">ModeloDatosModificados!AK390-ModeloDatosMinisterio!AK390</f>
        <v>0</v>
      </c>
      <c r="AL406" s="62" t="n">
        <f aca="false">ModeloDatosModificados!AL390-ModeloDatosMinisterio!AL390</f>
        <v>0</v>
      </c>
      <c r="AM406" s="62" t="n">
        <f aca="false">ModeloDatosModificados!AM390-ModeloDatosMinisterio!AM390</f>
        <v>0</v>
      </c>
      <c r="AO406" s="54" t="n">
        <f aca="false">ModeloDatosModificados!AO390-ModeloDatosMinisterio!AO390</f>
        <v>0</v>
      </c>
      <c r="AP406" s="53" t="n">
        <f aca="false">ModeloDatosModificados!AP390-ModeloDatosMinisterio!AP390</f>
        <v>0</v>
      </c>
      <c r="AQ406" s="54" t="n">
        <f aca="false">ModeloDatosModificados!AQ390-ModeloDatosMinisterio!AQ390</f>
        <v>0</v>
      </c>
      <c r="AR406" s="53" t="n">
        <f aca="false">ModeloDatosModificados!AR390-ModeloDatosMinisterio!AR390</f>
        <v>0</v>
      </c>
      <c r="AS406" s="54" t="n">
        <f aca="false">ModeloDatosModificados!AS390-ModeloDatosMinisterio!AS390</f>
        <v>0</v>
      </c>
      <c r="AT406" s="53" t="n">
        <f aca="false">ModeloDatosModificados!AT390-ModeloDatosMinisterio!AT390</f>
        <v>0</v>
      </c>
      <c r="AU406" s="54" t="n">
        <f aca="false">ModeloDatosModificados!AU390-ModeloDatosMinisterio!AU390</f>
        <v>0</v>
      </c>
      <c r="AV406" s="53" t="n">
        <f aca="false">ModeloDatosModificados!AV390-ModeloDatosMinisterio!AV390</f>
        <v>0</v>
      </c>
      <c r="AW406" s="54" t="n">
        <f aca="false">ModeloDatosModificados!AW390-ModeloDatosMinisterio!AW390</f>
        <v>0</v>
      </c>
      <c r="AX406" s="53" t="n">
        <f aca="false">ModeloDatosModificados!AX390-ModeloDatosMinisterio!AX390</f>
        <v>0</v>
      </c>
    </row>
    <row r="407" customFormat="false" ht="13.8" hidden="false" customHeight="false" outlineLevel="0" collapsed="false">
      <c r="A407" s="60" t="s">
        <v>29</v>
      </c>
      <c r="B407" s="53" t="n">
        <f aca="false">ModeloDatosModificados!B391-ModeloDatosMinisterio!B391</f>
        <v>0</v>
      </c>
      <c r="C407" s="53" t="n">
        <f aca="false">ModeloDatosModificados!C391-ModeloDatosMinisterio!C391</f>
        <v>0</v>
      </c>
      <c r="D407" s="53" t="n">
        <f aca="false">ModeloDatosModificados!D391-ModeloDatosMinisterio!D391</f>
        <v>0</v>
      </c>
      <c r="E407" s="53" t="n">
        <f aca="false">ModeloDatosModificados!E391-ModeloDatosMinisterio!E391</f>
        <v>0</v>
      </c>
      <c r="F407" s="53" t="n">
        <f aca="false">ModeloDatosModificados!F391-ModeloDatosMinisterio!F391</f>
        <v>0</v>
      </c>
      <c r="G407" s="53" t="n">
        <f aca="false">ModeloDatosModificados!G391-ModeloDatosMinisterio!G391</f>
        <v>0</v>
      </c>
      <c r="H407" s="53" t="n">
        <f aca="false">ModeloDatosModificados!H391-ModeloDatosMinisterio!H391</f>
        <v>0</v>
      </c>
      <c r="I407" s="54" t="n">
        <f aca="false">ModeloDatosModificados!I391-ModeloDatosMinisterio!I391</f>
        <v>0</v>
      </c>
      <c r="J407" s="53" t="n">
        <f aca="false">ModeloDatosModificados!J391-ModeloDatosMinisterio!J391</f>
        <v>0</v>
      </c>
      <c r="K407" s="54" t="n">
        <f aca="false">ModeloDatosModificados!K391-ModeloDatosMinisterio!K391</f>
        <v>0</v>
      </c>
      <c r="L407" s="53" t="n">
        <f aca="false">ModeloDatosModificados!L391-ModeloDatosMinisterio!L391</f>
        <v>0</v>
      </c>
      <c r="M407" s="54" t="n">
        <f aca="false">ModeloDatosModificados!M391-ModeloDatosMinisterio!M391</f>
        <v>0</v>
      </c>
      <c r="N407" s="53" t="n">
        <f aca="false">ModeloDatosModificados!N391-ModeloDatosMinisterio!N391</f>
        <v>0</v>
      </c>
      <c r="O407" s="53" t="n">
        <f aca="false">ModeloDatosModificados!O391-ModeloDatosMinisterio!O391</f>
        <v>0</v>
      </c>
      <c r="P407" s="53" t="n">
        <f aca="false">ModeloDatosModificados!P391-ModeloDatosMinisterio!P391</f>
        <v>0</v>
      </c>
      <c r="Q407" s="53" t="n">
        <f aca="false">ModeloDatosModificados!Q391-ModeloDatosMinisterio!Q391</f>
        <v>0</v>
      </c>
      <c r="S407" s="53" t="n">
        <f aca="false">ModeloDatosModificados!S391-ModeloDatosMinisterio!S391</f>
        <v>0</v>
      </c>
      <c r="T407" s="53" t="n">
        <f aca="false">ModeloDatosModificados!T391-ModeloDatosMinisterio!T391</f>
        <v>0</v>
      </c>
      <c r="U407" s="53" t="n">
        <f aca="false">ModeloDatosModificados!U391-ModeloDatosMinisterio!U391</f>
        <v>0</v>
      </c>
      <c r="V407" s="53" t="n">
        <f aca="false">ModeloDatosModificados!V391-ModeloDatosMinisterio!V391</f>
        <v>0</v>
      </c>
      <c r="W407" s="53" t="n">
        <f aca="false">ModeloDatosModificados!W391-ModeloDatosMinisterio!W391</f>
        <v>0</v>
      </c>
      <c r="X407" s="53" t="n">
        <f aca="false">ModeloDatosModificados!X391-ModeloDatosMinisterio!X391</f>
        <v>0</v>
      </c>
      <c r="Y407" s="53" t="n">
        <f aca="false">ModeloDatosModificados!Y391-ModeloDatosMinisterio!Y391</f>
        <v>0</v>
      </c>
      <c r="Z407" s="53" t="n">
        <f aca="false">ModeloDatosModificados!Z391-ModeloDatosMinisterio!Z391</f>
        <v>0</v>
      </c>
      <c r="AC407" s="61" t="n">
        <f aca="false">ModeloDatosModificados!AC391-ModeloDatosMinisterio!AC391</f>
        <v>0</v>
      </c>
      <c r="AD407" s="62" t="n">
        <f aca="false">ModeloDatosModificados!AD391-ModeloDatosMinisterio!AD391</f>
        <v>0</v>
      </c>
      <c r="AE407" s="63" t="n">
        <f aca="false">ModeloDatosModificados!AE391-ModeloDatosMinisterio!AE391</f>
        <v>0</v>
      </c>
      <c r="AF407" s="62" t="n">
        <f aca="false">ModeloDatosModificados!AF391-ModeloDatosMinisterio!AF391</f>
        <v>0</v>
      </c>
      <c r="AG407" s="62" t="n">
        <f aca="false">ModeloDatosModificados!AG391-ModeloDatosMinisterio!AG391</f>
        <v>0</v>
      </c>
      <c r="AH407" s="62" t="n">
        <f aca="false">ModeloDatosModificados!AH391-ModeloDatosMinisterio!AH391</f>
        <v>0</v>
      </c>
      <c r="AI407" s="62" t="n">
        <f aca="false">ModeloDatosModificados!AI391-ModeloDatosMinisterio!AI391</f>
        <v>0</v>
      </c>
      <c r="AJ407" s="62" t="n">
        <f aca="false">ModeloDatosModificados!AJ391-ModeloDatosMinisterio!AJ391</f>
        <v>0</v>
      </c>
      <c r="AK407" s="62" t="n">
        <f aca="false">ModeloDatosModificados!AK391-ModeloDatosMinisterio!AK391</f>
        <v>0</v>
      </c>
      <c r="AL407" s="62" t="n">
        <f aca="false">ModeloDatosModificados!AL391-ModeloDatosMinisterio!AL391</f>
        <v>0</v>
      </c>
      <c r="AM407" s="62" t="n">
        <f aca="false">ModeloDatosModificados!AM391-ModeloDatosMinisterio!AM391</f>
        <v>0</v>
      </c>
      <c r="AO407" s="54" t="n">
        <f aca="false">ModeloDatosModificados!AO391-ModeloDatosMinisterio!AO391</f>
        <v>0</v>
      </c>
      <c r="AP407" s="53" t="n">
        <f aca="false">ModeloDatosModificados!AP391-ModeloDatosMinisterio!AP391</f>
        <v>0</v>
      </c>
      <c r="AQ407" s="54" t="n">
        <f aca="false">ModeloDatosModificados!AQ391-ModeloDatosMinisterio!AQ391</f>
        <v>0</v>
      </c>
      <c r="AR407" s="53" t="n">
        <f aca="false">ModeloDatosModificados!AR391-ModeloDatosMinisterio!AR391</f>
        <v>0</v>
      </c>
      <c r="AS407" s="54" t="n">
        <f aca="false">ModeloDatosModificados!AS391-ModeloDatosMinisterio!AS391</f>
        <v>0</v>
      </c>
      <c r="AT407" s="53" t="n">
        <f aca="false">ModeloDatosModificados!AT391-ModeloDatosMinisterio!AT391</f>
        <v>0</v>
      </c>
      <c r="AU407" s="54" t="n">
        <f aca="false">ModeloDatosModificados!AU391-ModeloDatosMinisterio!AU391</f>
        <v>0</v>
      </c>
      <c r="AV407" s="53" t="n">
        <f aca="false">ModeloDatosModificados!AV391-ModeloDatosMinisterio!AV391</f>
        <v>0</v>
      </c>
      <c r="AW407" s="54" t="n">
        <f aca="false">ModeloDatosModificados!AW391-ModeloDatosMinisterio!AW391</f>
        <v>0</v>
      </c>
      <c r="AX407" s="53" t="n">
        <f aca="false">ModeloDatosModificados!AX391-ModeloDatosMinisterio!AX391</f>
        <v>0</v>
      </c>
    </row>
    <row r="408" customFormat="false" ht="13.8" hidden="false" customHeight="false" outlineLevel="0" collapsed="false">
      <c r="A408" s="60" t="s">
        <v>30</v>
      </c>
      <c r="B408" s="53" t="n">
        <f aca="false">ModeloDatosModificados!B392-ModeloDatosMinisterio!B392</f>
        <v>0</v>
      </c>
      <c r="C408" s="53" t="n">
        <f aca="false">ModeloDatosModificados!C392-ModeloDatosMinisterio!C392</f>
        <v>0</v>
      </c>
      <c r="D408" s="53" t="n">
        <f aca="false">ModeloDatosModificados!D392-ModeloDatosMinisterio!D392</f>
        <v>0</v>
      </c>
      <c r="E408" s="53" t="n">
        <f aca="false">ModeloDatosModificados!E392-ModeloDatosMinisterio!E392</f>
        <v>0</v>
      </c>
      <c r="F408" s="53" t="n">
        <f aca="false">ModeloDatosModificados!F392-ModeloDatosMinisterio!F392</f>
        <v>0</v>
      </c>
      <c r="G408" s="53" t="n">
        <f aca="false">ModeloDatosModificados!G392-ModeloDatosMinisterio!G392</f>
        <v>0</v>
      </c>
      <c r="H408" s="53" t="n">
        <f aca="false">ModeloDatosModificados!H392-ModeloDatosMinisterio!H392</f>
        <v>0</v>
      </c>
      <c r="I408" s="54" t="n">
        <f aca="false">ModeloDatosModificados!I392-ModeloDatosMinisterio!I392</f>
        <v>0</v>
      </c>
      <c r="J408" s="53" t="n">
        <f aca="false">ModeloDatosModificados!J392-ModeloDatosMinisterio!J392</f>
        <v>0</v>
      </c>
      <c r="K408" s="54" t="n">
        <f aca="false">ModeloDatosModificados!K392-ModeloDatosMinisterio!K392</f>
        <v>0</v>
      </c>
      <c r="L408" s="53" t="n">
        <f aca="false">ModeloDatosModificados!L392-ModeloDatosMinisterio!L392</f>
        <v>0</v>
      </c>
      <c r="M408" s="54" t="n">
        <f aca="false">ModeloDatosModificados!M392-ModeloDatosMinisterio!M392</f>
        <v>0</v>
      </c>
      <c r="N408" s="53" t="n">
        <f aca="false">ModeloDatosModificados!N392-ModeloDatosMinisterio!N392</f>
        <v>0</v>
      </c>
      <c r="O408" s="53" t="n">
        <f aca="false">ModeloDatosModificados!O392-ModeloDatosMinisterio!O392</f>
        <v>0</v>
      </c>
      <c r="P408" s="53" t="n">
        <f aca="false">ModeloDatosModificados!P392-ModeloDatosMinisterio!P392</f>
        <v>0</v>
      </c>
      <c r="Q408" s="53" t="n">
        <f aca="false">ModeloDatosModificados!Q392-ModeloDatosMinisterio!Q392</f>
        <v>0</v>
      </c>
      <c r="S408" s="53" t="n">
        <f aca="false">ModeloDatosModificados!S392-ModeloDatosMinisterio!S392</f>
        <v>0</v>
      </c>
      <c r="T408" s="53" t="n">
        <f aca="false">ModeloDatosModificados!T392-ModeloDatosMinisterio!T392</f>
        <v>0</v>
      </c>
      <c r="U408" s="53" t="n">
        <f aca="false">ModeloDatosModificados!U392-ModeloDatosMinisterio!U392</f>
        <v>0</v>
      </c>
      <c r="V408" s="53" t="n">
        <f aca="false">ModeloDatosModificados!V392-ModeloDatosMinisterio!V392</f>
        <v>0</v>
      </c>
      <c r="W408" s="53" t="n">
        <f aca="false">ModeloDatosModificados!W392-ModeloDatosMinisterio!W392</f>
        <v>0</v>
      </c>
      <c r="X408" s="53" t="n">
        <f aca="false">ModeloDatosModificados!X392-ModeloDatosMinisterio!X392</f>
        <v>0</v>
      </c>
      <c r="Y408" s="53" t="n">
        <f aca="false">ModeloDatosModificados!Y392-ModeloDatosMinisterio!Y392</f>
        <v>0</v>
      </c>
      <c r="Z408" s="53" t="n">
        <f aca="false">ModeloDatosModificados!Z392-ModeloDatosMinisterio!Z392</f>
        <v>0</v>
      </c>
      <c r="AC408" s="61" t="n">
        <f aca="false">ModeloDatosModificados!AC392-ModeloDatosMinisterio!AC392</f>
        <v>0</v>
      </c>
      <c r="AD408" s="62" t="n">
        <f aca="false">ModeloDatosModificados!AD392-ModeloDatosMinisterio!AD392</f>
        <v>0</v>
      </c>
      <c r="AE408" s="63" t="n">
        <f aca="false">ModeloDatosModificados!AE392-ModeloDatosMinisterio!AE392</f>
        <v>0</v>
      </c>
      <c r="AF408" s="62" t="n">
        <f aca="false">ModeloDatosModificados!AF392-ModeloDatosMinisterio!AF392</f>
        <v>0</v>
      </c>
      <c r="AG408" s="62" t="n">
        <f aca="false">ModeloDatosModificados!AG392-ModeloDatosMinisterio!AG392</f>
        <v>0</v>
      </c>
      <c r="AH408" s="62" t="n">
        <f aca="false">ModeloDatosModificados!AH392-ModeloDatosMinisterio!AH392</f>
        <v>0</v>
      </c>
      <c r="AI408" s="62" t="n">
        <f aca="false">ModeloDatosModificados!AI392-ModeloDatosMinisterio!AI392</f>
        <v>0</v>
      </c>
      <c r="AJ408" s="62" t="n">
        <f aca="false">ModeloDatosModificados!AJ392-ModeloDatosMinisterio!AJ392</f>
        <v>0</v>
      </c>
      <c r="AK408" s="62" t="n">
        <f aca="false">ModeloDatosModificados!AK392-ModeloDatosMinisterio!AK392</f>
        <v>0</v>
      </c>
      <c r="AL408" s="62" t="n">
        <f aca="false">ModeloDatosModificados!AL392-ModeloDatosMinisterio!AL392</f>
        <v>0</v>
      </c>
      <c r="AM408" s="62" t="n">
        <f aca="false">ModeloDatosModificados!AM392-ModeloDatosMinisterio!AM392</f>
        <v>0</v>
      </c>
      <c r="AO408" s="54" t="n">
        <f aca="false">ModeloDatosModificados!AO392-ModeloDatosMinisterio!AO392</f>
        <v>0</v>
      </c>
      <c r="AP408" s="53" t="n">
        <f aca="false">ModeloDatosModificados!AP392-ModeloDatosMinisterio!AP392</f>
        <v>0</v>
      </c>
      <c r="AQ408" s="54" t="n">
        <f aca="false">ModeloDatosModificados!AQ392-ModeloDatosMinisterio!AQ392</f>
        <v>0</v>
      </c>
      <c r="AR408" s="53" t="n">
        <f aca="false">ModeloDatosModificados!AR392-ModeloDatosMinisterio!AR392</f>
        <v>0</v>
      </c>
      <c r="AS408" s="54" t="n">
        <f aca="false">ModeloDatosModificados!AS392-ModeloDatosMinisterio!AS392</f>
        <v>0</v>
      </c>
      <c r="AT408" s="53" t="n">
        <f aca="false">ModeloDatosModificados!AT392-ModeloDatosMinisterio!AT392</f>
        <v>0</v>
      </c>
      <c r="AU408" s="54" t="n">
        <f aca="false">ModeloDatosModificados!AU392-ModeloDatosMinisterio!AU392</f>
        <v>0</v>
      </c>
      <c r="AV408" s="53" t="n">
        <f aca="false">ModeloDatosModificados!AV392-ModeloDatosMinisterio!AV392</f>
        <v>0</v>
      </c>
      <c r="AW408" s="54" t="n">
        <f aca="false">ModeloDatosModificados!AW392-ModeloDatosMinisterio!AW392</f>
        <v>0</v>
      </c>
      <c r="AX408" s="53" t="n">
        <f aca="false">ModeloDatosModificados!AX392-ModeloDatosMinisterio!AX392</f>
        <v>0</v>
      </c>
    </row>
    <row r="409" customFormat="false" ht="13.8" hidden="false" customHeight="false" outlineLevel="0" collapsed="false">
      <c r="A409" s="60" t="s">
        <v>31</v>
      </c>
      <c r="B409" s="53" t="n">
        <f aca="false">ModeloDatosModificados!B393-ModeloDatosMinisterio!B393</f>
        <v>0</v>
      </c>
      <c r="C409" s="53" t="n">
        <f aca="false">ModeloDatosModificados!C393-ModeloDatosMinisterio!C393</f>
        <v>0</v>
      </c>
      <c r="D409" s="53" t="n">
        <f aca="false">ModeloDatosModificados!D393-ModeloDatosMinisterio!D393</f>
        <v>0</v>
      </c>
      <c r="E409" s="53" t="n">
        <f aca="false">ModeloDatosModificados!E393-ModeloDatosMinisterio!E393</f>
        <v>0</v>
      </c>
      <c r="F409" s="53" t="n">
        <f aca="false">ModeloDatosModificados!F393-ModeloDatosMinisterio!F393</f>
        <v>0</v>
      </c>
      <c r="G409" s="53" t="n">
        <f aca="false">ModeloDatosModificados!G393-ModeloDatosMinisterio!G393</f>
        <v>0</v>
      </c>
      <c r="H409" s="53" t="n">
        <f aca="false">ModeloDatosModificados!H393-ModeloDatosMinisterio!H393</f>
        <v>0</v>
      </c>
      <c r="I409" s="54" t="n">
        <f aca="false">ModeloDatosModificados!I393-ModeloDatosMinisterio!I393</f>
        <v>0</v>
      </c>
      <c r="J409" s="53" t="n">
        <f aca="false">ModeloDatosModificados!J393-ModeloDatosMinisterio!J393</f>
        <v>0</v>
      </c>
      <c r="K409" s="54" t="n">
        <f aca="false">ModeloDatosModificados!K393-ModeloDatosMinisterio!K393</f>
        <v>0</v>
      </c>
      <c r="L409" s="53" t="n">
        <f aca="false">ModeloDatosModificados!L393-ModeloDatosMinisterio!L393</f>
        <v>0</v>
      </c>
      <c r="M409" s="54" t="n">
        <f aca="false">ModeloDatosModificados!M393-ModeloDatosMinisterio!M393</f>
        <v>0</v>
      </c>
      <c r="N409" s="53" t="n">
        <f aca="false">ModeloDatosModificados!N393-ModeloDatosMinisterio!N393</f>
        <v>0</v>
      </c>
      <c r="O409" s="53" t="n">
        <f aca="false">ModeloDatosModificados!O393-ModeloDatosMinisterio!O393</f>
        <v>0</v>
      </c>
      <c r="P409" s="53" t="n">
        <f aca="false">ModeloDatosModificados!P393-ModeloDatosMinisterio!P393</f>
        <v>0</v>
      </c>
      <c r="Q409" s="53" t="n">
        <f aca="false">ModeloDatosModificados!Q393-ModeloDatosMinisterio!Q393</f>
        <v>0</v>
      </c>
      <c r="S409" s="53" t="n">
        <f aca="false">ModeloDatosModificados!S393-ModeloDatosMinisterio!S393</f>
        <v>0</v>
      </c>
      <c r="T409" s="53" t="n">
        <f aca="false">ModeloDatosModificados!T393-ModeloDatosMinisterio!T393</f>
        <v>0</v>
      </c>
      <c r="U409" s="53" t="n">
        <f aca="false">ModeloDatosModificados!U393-ModeloDatosMinisterio!U393</f>
        <v>0</v>
      </c>
      <c r="V409" s="53" t="n">
        <f aca="false">ModeloDatosModificados!V393-ModeloDatosMinisterio!V393</f>
        <v>0</v>
      </c>
      <c r="W409" s="53" t="n">
        <f aca="false">ModeloDatosModificados!W393-ModeloDatosMinisterio!W393</f>
        <v>0</v>
      </c>
      <c r="X409" s="53" t="n">
        <f aca="false">ModeloDatosModificados!X393-ModeloDatosMinisterio!X393</f>
        <v>0</v>
      </c>
      <c r="Y409" s="53" t="n">
        <f aca="false">ModeloDatosModificados!Y393-ModeloDatosMinisterio!Y393</f>
        <v>0</v>
      </c>
      <c r="Z409" s="53" t="n">
        <f aca="false">ModeloDatosModificados!Z393-ModeloDatosMinisterio!Z393</f>
        <v>0</v>
      </c>
      <c r="AC409" s="61" t="n">
        <f aca="false">ModeloDatosModificados!AC393-ModeloDatosMinisterio!AC393</f>
        <v>0</v>
      </c>
      <c r="AD409" s="62" t="n">
        <f aca="false">ModeloDatosModificados!AD393-ModeloDatosMinisterio!AD393</f>
        <v>0</v>
      </c>
      <c r="AE409" s="63" t="n">
        <f aca="false">ModeloDatosModificados!AE393-ModeloDatosMinisterio!AE393</f>
        <v>0</v>
      </c>
      <c r="AF409" s="62" t="n">
        <f aca="false">ModeloDatosModificados!AF393-ModeloDatosMinisterio!AF393</f>
        <v>0</v>
      </c>
      <c r="AG409" s="62" t="n">
        <f aca="false">ModeloDatosModificados!AG393-ModeloDatosMinisterio!AG393</f>
        <v>0</v>
      </c>
      <c r="AH409" s="62" t="n">
        <f aca="false">ModeloDatosModificados!AH393-ModeloDatosMinisterio!AH393</f>
        <v>0</v>
      </c>
      <c r="AI409" s="62" t="n">
        <f aca="false">ModeloDatosModificados!AI393-ModeloDatosMinisterio!AI393</f>
        <v>0</v>
      </c>
      <c r="AJ409" s="62" t="n">
        <f aca="false">ModeloDatosModificados!AJ393-ModeloDatosMinisterio!AJ393</f>
        <v>0</v>
      </c>
      <c r="AK409" s="62" t="n">
        <f aca="false">ModeloDatosModificados!AK393-ModeloDatosMinisterio!AK393</f>
        <v>0</v>
      </c>
      <c r="AL409" s="62" t="n">
        <f aca="false">ModeloDatosModificados!AL393-ModeloDatosMinisterio!AL393</f>
        <v>0</v>
      </c>
      <c r="AM409" s="62" t="n">
        <f aca="false">ModeloDatosModificados!AM393-ModeloDatosMinisterio!AM393</f>
        <v>0</v>
      </c>
      <c r="AO409" s="54" t="n">
        <f aca="false">ModeloDatosModificados!AO393-ModeloDatosMinisterio!AO393</f>
        <v>0</v>
      </c>
      <c r="AP409" s="53" t="n">
        <f aca="false">ModeloDatosModificados!AP393-ModeloDatosMinisterio!AP393</f>
        <v>0</v>
      </c>
      <c r="AQ409" s="54" t="n">
        <f aca="false">ModeloDatosModificados!AQ393-ModeloDatosMinisterio!AQ393</f>
        <v>0</v>
      </c>
      <c r="AR409" s="53" t="n">
        <f aca="false">ModeloDatosModificados!AR393-ModeloDatosMinisterio!AR393</f>
        <v>0</v>
      </c>
      <c r="AS409" s="54" t="n">
        <f aca="false">ModeloDatosModificados!AS393-ModeloDatosMinisterio!AS393</f>
        <v>0</v>
      </c>
      <c r="AT409" s="53" t="n">
        <f aca="false">ModeloDatosModificados!AT393-ModeloDatosMinisterio!AT393</f>
        <v>0</v>
      </c>
      <c r="AU409" s="54" t="n">
        <f aca="false">ModeloDatosModificados!AU393-ModeloDatosMinisterio!AU393</f>
        <v>0</v>
      </c>
      <c r="AV409" s="53" t="n">
        <f aca="false">ModeloDatosModificados!AV393-ModeloDatosMinisterio!AV393</f>
        <v>0</v>
      </c>
      <c r="AW409" s="54" t="n">
        <f aca="false">ModeloDatosModificados!AW393-ModeloDatosMinisterio!AW393</f>
        <v>0</v>
      </c>
      <c r="AX409" s="53" t="n">
        <f aca="false">ModeloDatosModificados!AX393-ModeloDatosMinisterio!AX393</f>
        <v>0</v>
      </c>
    </row>
    <row r="410" customFormat="false" ht="13.8" hidden="false" customHeight="false" outlineLevel="0" collapsed="false">
      <c r="A410" s="60" t="s">
        <v>32</v>
      </c>
      <c r="B410" s="53" t="n">
        <f aca="false">ModeloDatosModificados!B394-ModeloDatosMinisterio!B394</f>
        <v>0</v>
      </c>
      <c r="C410" s="53" t="n">
        <f aca="false">ModeloDatosModificados!C394-ModeloDatosMinisterio!C394</f>
        <v>0</v>
      </c>
      <c r="D410" s="53" t="n">
        <f aca="false">ModeloDatosModificados!D394-ModeloDatosMinisterio!D394</f>
        <v>0</v>
      </c>
      <c r="E410" s="53" t="n">
        <f aca="false">ModeloDatosModificados!E394-ModeloDatosMinisterio!E394</f>
        <v>0</v>
      </c>
      <c r="F410" s="53" t="n">
        <f aca="false">ModeloDatosModificados!F394-ModeloDatosMinisterio!F394</f>
        <v>0</v>
      </c>
      <c r="G410" s="53" t="n">
        <f aca="false">ModeloDatosModificados!G394-ModeloDatosMinisterio!G394</f>
        <v>0</v>
      </c>
      <c r="H410" s="53" t="n">
        <f aca="false">ModeloDatosModificados!H394-ModeloDatosMinisterio!H394</f>
        <v>0</v>
      </c>
      <c r="I410" s="54" t="n">
        <f aca="false">ModeloDatosModificados!I394-ModeloDatosMinisterio!I394</f>
        <v>0</v>
      </c>
      <c r="J410" s="53" t="n">
        <f aca="false">ModeloDatosModificados!J394-ModeloDatosMinisterio!J394</f>
        <v>0</v>
      </c>
      <c r="K410" s="54" t="n">
        <f aca="false">ModeloDatosModificados!K394-ModeloDatosMinisterio!K394</f>
        <v>0</v>
      </c>
      <c r="L410" s="53" t="n">
        <f aca="false">ModeloDatosModificados!L394-ModeloDatosMinisterio!L394</f>
        <v>0</v>
      </c>
      <c r="M410" s="54" t="n">
        <f aca="false">ModeloDatosModificados!M394-ModeloDatosMinisterio!M394</f>
        <v>0</v>
      </c>
      <c r="N410" s="53" t="n">
        <f aca="false">ModeloDatosModificados!N394-ModeloDatosMinisterio!N394</f>
        <v>0</v>
      </c>
      <c r="O410" s="53" t="n">
        <f aca="false">ModeloDatosModificados!O394-ModeloDatosMinisterio!O394</f>
        <v>0</v>
      </c>
      <c r="P410" s="53" t="n">
        <f aca="false">ModeloDatosModificados!P394-ModeloDatosMinisterio!P394</f>
        <v>0</v>
      </c>
      <c r="Q410" s="53" t="n">
        <f aca="false">ModeloDatosModificados!Q394-ModeloDatosMinisterio!Q394</f>
        <v>0</v>
      </c>
      <c r="S410" s="53" t="n">
        <f aca="false">ModeloDatosModificados!S394-ModeloDatosMinisterio!S394</f>
        <v>0</v>
      </c>
      <c r="T410" s="53" t="n">
        <f aca="false">ModeloDatosModificados!T394-ModeloDatosMinisterio!T394</f>
        <v>0</v>
      </c>
      <c r="U410" s="53" t="n">
        <f aca="false">ModeloDatosModificados!U394-ModeloDatosMinisterio!U394</f>
        <v>0</v>
      </c>
      <c r="V410" s="53" t="n">
        <f aca="false">ModeloDatosModificados!V394-ModeloDatosMinisterio!V394</f>
        <v>0</v>
      </c>
      <c r="W410" s="53" t="n">
        <f aca="false">ModeloDatosModificados!W394-ModeloDatosMinisterio!W394</f>
        <v>0</v>
      </c>
      <c r="X410" s="53" t="n">
        <f aca="false">ModeloDatosModificados!X394-ModeloDatosMinisterio!X394</f>
        <v>0</v>
      </c>
      <c r="Y410" s="53" t="n">
        <f aca="false">ModeloDatosModificados!Y394-ModeloDatosMinisterio!Y394</f>
        <v>0</v>
      </c>
      <c r="Z410" s="53" t="n">
        <f aca="false">ModeloDatosModificados!Z394-ModeloDatosMinisterio!Z394</f>
        <v>0</v>
      </c>
      <c r="AC410" s="61" t="n">
        <f aca="false">ModeloDatosModificados!AC394-ModeloDatosMinisterio!AC394</f>
        <v>0</v>
      </c>
      <c r="AD410" s="62" t="n">
        <f aca="false">ModeloDatosModificados!AD394-ModeloDatosMinisterio!AD394</f>
        <v>0</v>
      </c>
      <c r="AE410" s="63" t="n">
        <f aca="false">ModeloDatosModificados!AE394-ModeloDatosMinisterio!AE394</f>
        <v>0</v>
      </c>
      <c r="AF410" s="62" t="n">
        <f aca="false">ModeloDatosModificados!AF394-ModeloDatosMinisterio!AF394</f>
        <v>0</v>
      </c>
      <c r="AG410" s="62" t="n">
        <f aca="false">ModeloDatosModificados!AG394-ModeloDatosMinisterio!AG394</f>
        <v>0</v>
      </c>
      <c r="AH410" s="62" t="n">
        <f aca="false">ModeloDatosModificados!AH394-ModeloDatosMinisterio!AH394</f>
        <v>0</v>
      </c>
      <c r="AI410" s="62" t="n">
        <f aca="false">ModeloDatosModificados!AI394-ModeloDatosMinisterio!AI394</f>
        <v>0</v>
      </c>
      <c r="AJ410" s="62" t="n">
        <f aca="false">ModeloDatosModificados!AJ394-ModeloDatosMinisterio!AJ394</f>
        <v>0</v>
      </c>
      <c r="AK410" s="62" t="n">
        <f aca="false">ModeloDatosModificados!AK394-ModeloDatosMinisterio!AK394</f>
        <v>0</v>
      </c>
      <c r="AL410" s="62" t="n">
        <f aca="false">ModeloDatosModificados!AL394-ModeloDatosMinisterio!AL394</f>
        <v>0</v>
      </c>
      <c r="AM410" s="62" t="n">
        <f aca="false">ModeloDatosModificados!AM394-ModeloDatosMinisterio!AM394</f>
        <v>0</v>
      </c>
      <c r="AO410" s="54" t="n">
        <f aca="false">ModeloDatosModificados!AO394-ModeloDatosMinisterio!AO394</f>
        <v>0</v>
      </c>
      <c r="AP410" s="53" t="n">
        <f aca="false">ModeloDatosModificados!AP394-ModeloDatosMinisterio!AP394</f>
        <v>0</v>
      </c>
      <c r="AQ410" s="54" t="n">
        <f aca="false">ModeloDatosModificados!AQ394-ModeloDatosMinisterio!AQ394</f>
        <v>0</v>
      </c>
      <c r="AR410" s="53" t="n">
        <f aca="false">ModeloDatosModificados!AR394-ModeloDatosMinisterio!AR394</f>
        <v>0</v>
      </c>
      <c r="AS410" s="54" t="n">
        <f aca="false">ModeloDatosModificados!AS394-ModeloDatosMinisterio!AS394</f>
        <v>0</v>
      </c>
      <c r="AT410" s="53" t="n">
        <f aca="false">ModeloDatosModificados!AT394-ModeloDatosMinisterio!AT394</f>
        <v>0</v>
      </c>
      <c r="AU410" s="54" t="n">
        <f aca="false">ModeloDatosModificados!AU394-ModeloDatosMinisterio!AU394</f>
        <v>0</v>
      </c>
      <c r="AV410" s="53" t="n">
        <f aca="false">ModeloDatosModificados!AV394-ModeloDatosMinisterio!AV394</f>
        <v>0</v>
      </c>
      <c r="AW410" s="54" t="n">
        <f aca="false">ModeloDatosModificados!AW394-ModeloDatosMinisterio!AW394</f>
        <v>0</v>
      </c>
      <c r="AX410" s="53" t="n">
        <f aca="false">ModeloDatosModificados!AX394-ModeloDatosMinisterio!AX394</f>
        <v>0</v>
      </c>
    </row>
    <row r="411" customFormat="false" ht="13.8" hidden="false" customHeight="false" outlineLevel="0" collapsed="false">
      <c r="A411" s="60" t="s">
        <v>33</v>
      </c>
      <c r="B411" s="53" t="n">
        <f aca="false">ModeloDatosModificados!B395-ModeloDatosMinisterio!B395</f>
        <v>0</v>
      </c>
      <c r="C411" s="53" t="n">
        <f aca="false">ModeloDatosModificados!C395-ModeloDatosMinisterio!C395</f>
        <v>0</v>
      </c>
      <c r="D411" s="53" t="n">
        <f aca="false">ModeloDatosModificados!D395-ModeloDatosMinisterio!D395</f>
        <v>0</v>
      </c>
      <c r="E411" s="53" t="n">
        <f aca="false">ModeloDatosModificados!E395-ModeloDatosMinisterio!E395</f>
        <v>0</v>
      </c>
      <c r="F411" s="53" t="n">
        <f aca="false">ModeloDatosModificados!F395-ModeloDatosMinisterio!F395</f>
        <v>0</v>
      </c>
      <c r="G411" s="53" t="n">
        <f aca="false">ModeloDatosModificados!G395-ModeloDatosMinisterio!G395</f>
        <v>0</v>
      </c>
      <c r="H411" s="53" t="n">
        <f aca="false">ModeloDatosModificados!H395-ModeloDatosMinisterio!H395</f>
        <v>0</v>
      </c>
      <c r="I411" s="54" t="n">
        <f aca="false">ModeloDatosModificados!I395-ModeloDatosMinisterio!I395</f>
        <v>0</v>
      </c>
      <c r="J411" s="53" t="n">
        <f aca="false">ModeloDatosModificados!J395-ModeloDatosMinisterio!J395</f>
        <v>0</v>
      </c>
      <c r="K411" s="54" t="n">
        <f aca="false">ModeloDatosModificados!K395-ModeloDatosMinisterio!K395</f>
        <v>0</v>
      </c>
      <c r="L411" s="53" t="n">
        <f aca="false">ModeloDatosModificados!L395-ModeloDatosMinisterio!L395</f>
        <v>0</v>
      </c>
      <c r="M411" s="54" t="n">
        <f aca="false">ModeloDatosModificados!M395-ModeloDatosMinisterio!M395</f>
        <v>0</v>
      </c>
      <c r="N411" s="53" t="n">
        <f aca="false">ModeloDatosModificados!N395-ModeloDatosMinisterio!N395</f>
        <v>0</v>
      </c>
      <c r="O411" s="53" t="n">
        <f aca="false">ModeloDatosModificados!O395-ModeloDatosMinisterio!O395</f>
        <v>0</v>
      </c>
      <c r="P411" s="53" t="n">
        <f aca="false">ModeloDatosModificados!P395-ModeloDatosMinisterio!P395</f>
        <v>0</v>
      </c>
      <c r="Q411" s="53" t="n">
        <f aca="false">ModeloDatosModificados!Q395-ModeloDatosMinisterio!Q395</f>
        <v>0</v>
      </c>
      <c r="S411" s="53" t="n">
        <f aca="false">ModeloDatosModificados!S395-ModeloDatosMinisterio!S395</f>
        <v>0</v>
      </c>
      <c r="T411" s="53" t="n">
        <f aca="false">ModeloDatosModificados!T395-ModeloDatosMinisterio!T395</f>
        <v>0</v>
      </c>
      <c r="U411" s="53" t="n">
        <f aca="false">ModeloDatosModificados!U395-ModeloDatosMinisterio!U395</f>
        <v>0</v>
      </c>
      <c r="V411" s="53" t="n">
        <f aca="false">ModeloDatosModificados!V395-ModeloDatosMinisterio!V395</f>
        <v>0</v>
      </c>
      <c r="W411" s="53" t="n">
        <f aca="false">ModeloDatosModificados!W395-ModeloDatosMinisterio!W395</f>
        <v>0</v>
      </c>
      <c r="X411" s="53" t="n">
        <f aca="false">ModeloDatosModificados!X395-ModeloDatosMinisterio!X395</f>
        <v>0</v>
      </c>
      <c r="Y411" s="53" t="n">
        <f aca="false">ModeloDatosModificados!Y395-ModeloDatosMinisterio!Y395</f>
        <v>0</v>
      </c>
      <c r="Z411" s="53" t="n">
        <f aca="false">ModeloDatosModificados!Z395-ModeloDatosMinisterio!Z395</f>
        <v>0</v>
      </c>
      <c r="AC411" s="61" t="n">
        <f aca="false">ModeloDatosModificados!AC395-ModeloDatosMinisterio!AC395</f>
        <v>0</v>
      </c>
      <c r="AD411" s="62" t="n">
        <f aca="false">ModeloDatosModificados!AD395-ModeloDatosMinisterio!AD395</f>
        <v>0</v>
      </c>
      <c r="AE411" s="63" t="n">
        <f aca="false">ModeloDatosModificados!AE395-ModeloDatosMinisterio!AE395</f>
        <v>0</v>
      </c>
      <c r="AF411" s="62" t="n">
        <f aca="false">ModeloDatosModificados!AF395-ModeloDatosMinisterio!AF395</f>
        <v>0</v>
      </c>
      <c r="AG411" s="62" t="n">
        <f aca="false">ModeloDatosModificados!AG395-ModeloDatosMinisterio!AG395</f>
        <v>0</v>
      </c>
      <c r="AH411" s="62" t="n">
        <f aca="false">ModeloDatosModificados!AH395-ModeloDatosMinisterio!AH395</f>
        <v>0</v>
      </c>
      <c r="AI411" s="62" t="n">
        <f aca="false">ModeloDatosModificados!AI395-ModeloDatosMinisterio!AI395</f>
        <v>0</v>
      </c>
      <c r="AJ411" s="62" t="n">
        <f aca="false">ModeloDatosModificados!AJ395-ModeloDatosMinisterio!AJ395</f>
        <v>0</v>
      </c>
      <c r="AK411" s="62" t="n">
        <f aca="false">ModeloDatosModificados!AK395-ModeloDatosMinisterio!AK395</f>
        <v>0</v>
      </c>
      <c r="AL411" s="62" t="n">
        <f aca="false">ModeloDatosModificados!AL395-ModeloDatosMinisterio!AL395</f>
        <v>0</v>
      </c>
      <c r="AM411" s="62" t="n">
        <f aca="false">ModeloDatosModificados!AM395-ModeloDatosMinisterio!AM395</f>
        <v>0</v>
      </c>
      <c r="AO411" s="54" t="n">
        <f aca="false">ModeloDatosModificados!AO395-ModeloDatosMinisterio!AO395</f>
        <v>0</v>
      </c>
      <c r="AP411" s="53" t="n">
        <f aca="false">ModeloDatosModificados!AP395-ModeloDatosMinisterio!AP395</f>
        <v>0</v>
      </c>
      <c r="AQ411" s="54" t="n">
        <f aca="false">ModeloDatosModificados!AQ395-ModeloDatosMinisterio!AQ395</f>
        <v>0</v>
      </c>
      <c r="AR411" s="53" t="n">
        <f aca="false">ModeloDatosModificados!AR395-ModeloDatosMinisterio!AR395</f>
        <v>0</v>
      </c>
      <c r="AS411" s="54" t="n">
        <f aca="false">ModeloDatosModificados!AS395-ModeloDatosMinisterio!AS395</f>
        <v>0</v>
      </c>
      <c r="AT411" s="53" t="n">
        <f aca="false">ModeloDatosModificados!AT395-ModeloDatosMinisterio!AT395</f>
        <v>0</v>
      </c>
      <c r="AU411" s="54" t="n">
        <f aca="false">ModeloDatosModificados!AU395-ModeloDatosMinisterio!AU395</f>
        <v>0</v>
      </c>
      <c r="AV411" s="53" t="n">
        <f aca="false">ModeloDatosModificados!AV395-ModeloDatosMinisterio!AV395</f>
        <v>0</v>
      </c>
      <c r="AW411" s="54" t="n">
        <f aca="false">ModeloDatosModificados!AW395-ModeloDatosMinisterio!AW395</f>
        <v>0</v>
      </c>
      <c r="AX411" s="53" t="n">
        <f aca="false">ModeloDatosModificados!AX395-ModeloDatosMinisterio!AX395</f>
        <v>0</v>
      </c>
    </row>
    <row r="412" customFormat="false" ht="13.8" hidden="false" customHeight="false" outlineLevel="0" collapsed="false">
      <c r="A412" s="60" t="s">
        <v>34</v>
      </c>
      <c r="B412" s="53" t="n">
        <f aca="false">ModeloDatosModificados!B396-ModeloDatosMinisterio!B396</f>
        <v>0</v>
      </c>
      <c r="C412" s="53" t="n">
        <f aca="false">ModeloDatosModificados!C396-ModeloDatosMinisterio!C396</f>
        <v>0</v>
      </c>
      <c r="D412" s="53" t="n">
        <f aca="false">ModeloDatosModificados!D396-ModeloDatosMinisterio!D396</f>
        <v>0</v>
      </c>
      <c r="E412" s="53" t="n">
        <f aca="false">ModeloDatosModificados!E396-ModeloDatosMinisterio!E396</f>
        <v>0</v>
      </c>
      <c r="F412" s="53" t="n">
        <f aca="false">ModeloDatosModificados!F396-ModeloDatosMinisterio!F396</f>
        <v>0</v>
      </c>
      <c r="G412" s="53" t="n">
        <f aca="false">ModeloDatosModificados!G396-ModeloDatosMinisterio!G396</f>
        <v>0</v>
      </c>
      <c r="H412" s="53" t="n">
        <f aca="false">ModeloDatosModificados!H396-ModeloDatosMinisterio!H396</f>
        <v>0</v>
      </c>
      <c r="I412" s="54" t="n">
        <f aca="false">ModeloDatosModificados!I396-ModeloDatosMinisterio!I396</f>
        <v>0</v>
      </c>
      <c r="J412" s="53" t="n">
        <f aca="false">ModeloDatosModificados!J396-ModeloDatosMinisterio!J396</f>
        <v>0</v>
      </c>
      <c r="K412" s="54" t="n">
        <f aca="false">ModeloDatosModificados!K396-ModeloDatosMinisterio!K396</f>
        <v>0</v>
      </c>
      <c r="L412" s="53" t="n">
        <f aca="false">ModeloDatosModificados!L396-ModeloDatosMinisterio!L396</f>
        <v>0</v>
      </c>
      <c r="M412" s="54" t="n">
        <f aca="false">ModeloDatosModificados!M396-ModeloDatosMinisterio!M396</f>
        <v>0</v>
      </c>
      <c r="N412" s="53" t="n">
        <f aca="false">ModeloDatosModificados!N396-ModeloDatosMinisterio!N396</f>
        <v>0</v>
      </c>
      <c r="O412" s="53" t="n">
        <f aca="false">ModeloDatosModificados!O396-ModeloDatosMinisterio!O396</f>
        <v>0</v>
      </c>
      <c r="P412" s="53" t="n">
        <f aca="false">ModeloDatosModificados!P396-ModeloDatosMinisterio!P396</f>
        <v>0</v>
      </c>
      <c r="Q412" s="53" t="n">
        <f aca="false">ModeloDatosModificados!Q396-ModeloDatosMinisterio!Q396</f>
        <v>0</v>
      </c>
      <c r="S412" s="53" t="n">
        <f aca="false">ModeloDatosModificados!S396-ModeloDatosMinisterio!S396</f>
        <v>0</v>
      </c>
      <c r="T412" s="53" t="n">
        <f aca="false">ModeloDatosModificados!T396-ModeloDatosMinisterio!T396</f>
        <v>0</v>
      </c>
      <c r="U412" s="53" t="n">
        <f aca="false">ModeloDatosModificados!U396-ModeloDatosMinisterio!U396</f>
        <v>0</v>
      </c>
      <c r="V412" s="53" t="n">
        <f aca="false">ModeloDatosModificados!V396-ModeloDatosMinisterio!V396</f>
        <v>0</v>
      </c>
      <c r="W412" s="53" t="n">
        <f aca="false">ModeloDatosModificados!W396-ModeloDatosMinisterio!W396</f>
        <v>0</v>
      </c>
      <c r="X412" s="53" t="n">
        <f aca="false">ModeloDatosModificados!X396-ModeloDatosMinisterio!X396</f>
        <v>0</v>
      </c>
      <c r="Y412" s="53" t="n">
        <f aca="false">ModeloDatosModificados!Y396-ModeloDatosMinisterio!Y396</f>
        <v>0</v>
      </c>
      <c r="Z412" s="53" t="n">
        <f aca="false">ModeloDatosModificados!Z396-ModeloDatosMinisterio!Z396</f>
        <v>0</v>
      </c>
      <c r="AC412" s="61" t="n">
        <f aca="false">ModeloDatosModificados!AC396-ModeloDatosMinisterio!AC396</f>
        <v>0</v>
      </c>
      <c r="AD412" s="62" t="n">
        <f aca="false">ModeloDatosModificados!AD396-ModeloDatosMinisterio!AD396</f>
        <v>0</v>
      </c>
      <c r="AE412" s="63" t="n">
        <f aca="false">ModeloDatosModificados!AE396-ModeloDatosMinisterio!AE396</f>
        <v>0</v>
      </c>
      <c r="AF412" s="62" t="n">
        <f aca="false">ModeloDatosModificados!AF396-ModeloDatosMinisterio!AF396</f>
        <v>0</v>
      </c>
      <c r="AG412" s="62" t="n">
        <f aca="false">ModeloDatosModificados!AG396-ModeloDatosMinisterio!AG396</f>
        <v>0</v>
      </c>
      <c r="AH412" s="62" t="n">
        <f aca="false">ModeloDatosModificados!AH396-ModeloDatosMinisterio!AH396</f>
        <v>0</v>
      </c>
      <c r="AI412" s="62" t="n">
        <f aca="false">ModeloDatosModificados!AI396-ModeloDatosMinisterio!AI396</f>
        <v>0</v>
      </c>
      <c r="AJ412" s="62" t="n">
        <f aca="false">ModeloDatosModificados!AJ396-ModeloDatosMinisterio!AJ396</f>
        <v>0</v>
      </c>
      <c r="AK412" s="62" t="n">
        <f aca="false">ModeloDatosModificados!AK396-ModeloDatosMinisterio!AK396</f>
        <v>0</v>
      </c>
      <c r="AL412" s="62" t="n">
        <f aca="false">ModeloDatosModificados!AL396-ModeloDatosMinisterio!AL396</f>
        <v>0</v>
      </c>
      <c r="AM412" s="62" t="n">
        <f aca="false">ModeloDatosModificados!AM396-ModeloDatosMinisterio!AM396</f>
        <v>0</v>
      </c>
      <c r="AO412" s="54" t="n">
        <f aca="false">ModeloDatosModificados!AO396-ModeloDatosMinisterio!AO396</f>
        <v>0</v>
      </c>
      <c r="AP412" s="53" t="n">
        <f aca="false">ModeloDatosModificados!AP396-ModeloDatosMinisterio!AP396</f>
        <v>0</v>
      </c>
      <c r="AQ412" s="54" t="n">
        <f aca="false">ModeloDatosModificados!AQ396-ModeloDatosMinisterio!AQ396</f>
        <v>0</v>
      </c>
      <c r="AR412" s="53" t="n">
        <f aca="false">ModeloDatosModificados!AR396-ModeloDatosMinisterio!AR396</f>
        <v>0</v>
      </c>
      <c r="AS412" s="54" t="n">
        <f aca="false">ModeloDatosModificados!AS396-ModeloDatosMinisterio!AS396</f>
        <v>0</v>
      </c>
      <c r="AT412" s="53" t="n">
        <f aca="false">ModeloDatosModificados!AT396-ModeloDatosMinisterio!AT396</f>
        <v>0</v>
      </c>
      <c r="AU412" s="54" t="n">
        <f aca="false">ModeloDatosModificados!AU396-ModeloDatosMinisterio!AU396</f>
        <v>0</v>
      </c>
      <c r="AV412" s="53" t="n">
        <f aca="false">ModeloDatosModificados!AV396-ModeloDatosMinisterio!AV396</f>
        <v>0</v>
      </c>
      <c r="AW412" s="54" t="n">
        <f aca="false">ModeloDatosModificados!AW396-ModeloDatosMinisterio!AW396</f>
        <v>0</v>
      </c>
      <c r="AX412" s="53" t="n">
        <f aca="false">ModeloDatosModificados!AX396-ModeloDatosMinisterio!AX396</f>
        <v>0</v>
      </c>
    </row>
    <row r="413" customFormat="false" ht="13.8" hidden="false" customHeight="false" outlineLevel="0" collapsed="false">
      <c r="A413" s="60" t="s">
        <v>35</v>
      </c>
      <c r="B413" s="53" t="n">
        <f aca="false">ModeloDatosModificados!B397-ModeloDatosMinisterio!B397</f>
        <v>0</v>
      </c>
      <c r="C413" s="53" t="n">
        <f aca="false">ModeloDatosModificados!C397-ModeloDatosMinisterio!C397</f>
        <v>0</v>
      </c>
      <c r="D413" s="53" t="n">
        <f aca="false">ModeloDatosModificados!D397-ModeloDatosMinisterio!D397</f>
        <v>0</v>
      </c>
      <c r="E413" s="53" t="n">
        <f aca="false">ModeloDatosModificados!E397-ModeloDatosMinisterio!E397</f>
        <v>0</v>
      </c>
      <c r="F413" s="53" t="n">
        <f aca="false">ModeloDatosModificados!F397-ModeloDatosMinisterio!F397</f>
        <v>0</v>
      </c>
      <c r="G413" s="53" t="n">
        <f aca="false">ModeloDatosModificados!G397-ModeloDatosMinisterio!G397</f>
        <v>0</v>
      </c>
      <c r="H413" s="53" t="n">
        <f aca="false">ModeloDatosModificados!H397-ModeloDatosMinisterio!H397</f>
        <v>0</v>
      </c>
      <c r="I413" s="54" t="n">
        <f aca="false">ModeloDatosModificados!I397-ModeloDatosMinisterio!I397</f>
        <v>0</v>
      </c>
      <c r="J413" s="53" t="n">
        <f aca="false">ModeloDatosModificados!J397-ModeloDatosMinisterio!J397</f>
        <v>0</v>
      </c>
      <c r="K413" s="54" t="n">
        <f aca="false">ModeloDatosModificados!K397-ModeloDatosMinisterio!K397</f>
        <v>0</v>
      </c>
      <c r="L413" s="53" t="n">
        <f aca="false">ModeloDatosModificados!L397-ModeloDatosMinisterio!L397</f>
        <v>0</v>
      </c>
      <c r="M413" s="54" t="n">
        <f aca="false">ModeloDatosModificados!M397-ModeloDatosMinisterio!M397</f>
        <v>0</v>
      </c>
      <c r="N413" s="53" t="n">
        <f aca="false">ModeloDatosModificados!N397-ModeloDatosMinisterio!N397</f>
        <v>0</v>
      </c>
      <c r="O413" s="53" t="n">
        <f aca="false">ModeloDatosModificados!O397-ModeloDatosMinisterio!O397</f>
        <v>0</v>
      </c>
      <c r="P413" s="53" t="n">
        <f aca="false">ModeloDatosModificados!P397-ModeloDatosMinisterio!P397</f>
        <v>0</v>
      </c>
      <c r="Q413" s="53" t="n">
        <f aca="false">ModeloDatosModificados!Q397-ModeloDatosMinisterio!Q397</f>
        <v>0</v>
      </c>
      <c r="S413" s="53" t="n">
        <f aca="false">ModeloDatosModificados!S397-ModeloDatosMinisterio!S397</f>
        <v>0</v>
      </c>
      <c r="T413" s="53" t="n">
        <f aca="false">ModeloDatosModificados!T397-ModeloDatosMinisterio!T397</f>
        <v>0</v>
      </c>
      <c r="U413" s="53" t="n">
        <f aca="false">ModeloDatosModificados!U397-ModeloDatosMinisterio!U397</f>
        <v>0</v>
      </c>
      <c r="V413" s="53" t="n">
        <f aca="false">ModeloDatosModificados!V397-ModeloDatosMinisterio!V397</f>
        <v>0</v>
      </c>
      <c r="W413" s="53" t="n">
        <f aca="false">ModeloDatosModificados!W397-ModeloDatosMinisterio!W397</f>
        <v>0</v>
      </c>
      <c r="X413" s="53" t="n">
        <f aca="false">ModeloDatosModificados!X397-ModeloDatosMinisterio!X397</f>
        <v>0</v>
      </c>
      <c r="Y413" s="53" t="n">
        <f aca="false">ModeloDatosModificados!Y397-ModeloDatosMinisterio!Y397</f>
        <v>0</v>
      </c>
      <c r="Z413" s="53" t="n">
        <f aca="false">ModeloDatosModificados!Z397-ModeloDatosMinisterio!Z397</f>
        <v>0</v>
      </c>
      <c r="AC413" s="61" t="n">
        <f aca="false">ModeloDatosModificados!AC397-ModeloDatosMinisterio!AC397</f>
        <v>0</v>
      </c>
      <c r="AD413" s="62" t="n">
        <f aca="false">ModeloDatosModificados!AD397-ModeloDatosMinisterio!AD397</f>
        <v>0</v>
      </c>
      <c r="AE413" s="63" t="n">
        <f aca="false">ModeloDatosModificados!AE397-ModeloDatosMinisterio!AE397</f>
        <v>0</v>
      </c>
      <c r="AF413" s="62" t="n">
        <f aca="false">ModeloDatosModificados!AF397-ModeloDatosMinisterio!AF397</f>
        <v>0</v>
      </c>
      <c r="AG413" s="62" t="n">
        <f aca="false">ModeloDatosModificados!AG397-ModeloDatosMinisterio!AG397</f>
        <v>0</v>
      </c>
      <c r="AH413" s="62" t="n">
        <f aca="false">ModeloDatosModificados!AH397-ModeloDatosMinisterio!AH397</f>
        <v>0</v>
      </c>
      <c r="AI413" s="62" t="n">
        <f aca="false">ModeloDatosModificados!AI397-ModeloDatosMinisterio!AI397</f>
        <v>0</v>
      </c>
      <c r="AJ413" s="62" t="n">
        <f aca="false">ModeloDatosModificados!AJ397-ModeloDatosMinisterio!AJ397</f>
        <v>0</v>
      </c>
      <c r="AK413" s="62" t="n">
        <f aca="false">ModeloDatosModificados!AK397-ModeloDatosMinisterio!AK397</f>
        <v>0</v>
      </c>
      <c r="AL413" s="62" t="n">
        <f aca="false">ModeloDatosModificados!AL397-ModeloDatosMinisterio!AL397</f>
        <v>0</v>
      </c>
      <c r="AM413" s="62" t="n">
        <f aca="false">ModeloDatosModificados!AM397-ModeloDatosMinisterio!AM397</f>
        <v>0</v>
      </c>
      <c r="AO413" s="54" t="n">
        <f aca="false">ModeloDatosModificados!AO397-ModeloDatosMinisterio!AO397</f>
        <v>0</v>
      </c>
      <c r="AP413" s="53" t="n">
        <f aca="false">ModeloDatosModificados!AP397-ModeloDatosMinisterio!AP397</f>
        <v>0</v>
      </c>
      <c r="AQ413" s="54" t="n">
        <f aca="false">ModeloDatosModificados!AQ397-ModeloDatosMinisterio!AQ397</f>
        <v>0</v>
      </c>
      <c r="AR413" s="53" t="n">
        <f aca="false">ModeloDatosModificados!AR397-ModeloDatosMinisterio!AR397</f>
        <v>0</v>
      </c>
      <c r="AS413" s="54" t="n">
        <f aca="false">ModeloDatosModificados!AS397-ModeloDatosMinisterio!AS397</f>
        <v>0</v>
      </c>
      <c r="AT413" s="53" t="n">
        <f aca="false">ModeloDatosModificados!AT397-ModeloDatosMinisterio!AT397</f>
        <v>0</v>
      </c>
      <c r="AU413" s="54" t="n">
        <f aca="false">ModeloDatosModificados!AU397-ModeloDatosMinisterio!AU397</f>
        <v>0</v>
      </c>
      <c r="AV413" s="53" t="n">
        <f aca="false">ModeloDatosModificados!AV397-ModeloDatosMinisterio!AV397</f>
        <v>0</v>
      </c>
      <c r="AW413" s="54" t="n">
        <f aca="false">ModeloDatosModificados!AW397-ModeloDatosMinisterio!AW397</f>
        <v>0</v>
      </c>
      <c r="AX413" s="53" t="n">
        <f aca="false">ModeloDatosModificados!AX397-ModeloDatosMinisterio!AX397</f>
        <v>0</v>
      </c>
    </row>
    <row r="414" customFormat="false" ht="13.8" hidden="false" customHeight="false" outlineLevel="0" collapsed="false">
      <c r="A414" s="60" t="s">
        <v>36</v>
      </c>
      <c r="B414" s="53" t="n">
        <f aca="false">ModeloDatosModificados!B398-ModeloDatosMinisterio!B398</f>
        <v>0</v>
      </c>
      <c r="C414" s="53" t="n">
        <f aca="false">ModeloDatosModificados!C398-ModeloDatosMinisterio!C398</f>
        <v>0</v>
      </c>
      <c r="D414" s="53" t="n">
        <f aca="false">ModeloDatosModificados!D398-ModeloDatosMinisterio!D398</f>
        <v>0</v>
      </c>
      <c r="E414" s="53" t="n">
        <f aca="false">ModeloDatosModificados!E398-ModeloDatosMinisterio!E398</f>
        <v>0</v>
      </c>
      <c r="F414" s="53" t="n">
        <f aca="false">ModeloDatosModificados!F398-ModeloDatosMinisterio!F398</f>
        <v>0</v>
      </c>
      <c r="G414" s="53" t="n">
        <f aca="false">ModeloDatosModificados!G398-ModeloDatosMinisterio!G398</f>
        <v>0</v>
      </c>
      <c r="H414" s="53" t="n">
        <f aca="false">ModeloDatosModificados!H398-ModeloDatosMinisterio!H398</f>
        <v>0</v>
      </c>
      <c r="I414" s="54" t="n">
        <f aca="false">ModeloDatosModificados!I398-ModeloDatosMinisterio!I398</f>
        <v>0</v>
      </c>
      <c r="J414" s="53" t="n">
        <f aca="false">ModeloDatosModificados!J398-ModeloDatosMinisterio!J398</f>
        <v>0</v>
      </c>
      <c r="K414" s="54" t="n">
        <f aca="false">ModeloDatosModificados!K398-ModeloDatosMinisterio!K398</f>
        <v>0</v>
      </c>
      <c r="L414" s="53" t="n">
        <f aca="false">ModeloDatosModificados!L398-ModeloDatosMinisterio!L398</f>
        <v>0</v>
      </c>
      <c r="M414" s="54" t="n">
        <f aca="false">ModeloDatosModificados!M398-ModeloDatosMinisterio!M398</f>
        <v>0</v>
      </c>
      <c r="N414" s="53" t="n">
        <f aca="false">ModeloDatosModificados!N398-ModeloDatosMinisterio!N398</f>
        <v>0</v>
      </c>
      <c r="O414" s="53" t="n">
        <f aca="false">ModeloDatosModificados!O398-ModeloDatosMinisterio!O398</f>
        <v>0</v>
      </c>
      <c r="P414" s="53" t="n">
        <f aca="false">ModeloDatosModificados!P398-ModeloDatosMinisterio!P398</f>
        <v>0</v>
      </c>
      <c r="Q414" s="53" t="n">
        <f aca="false">ModeloDatosModificados!Q398-ModeloDatosMinisterio!Q398</f>
        <v>0</v>
      </c>
      <c r="S414" s="53" t="n">
        <f aca="false">ModeloDatosModificados!S398-ModeloDatosMinisterio!S398</f>
        <v>0</v>
      </c>
      <c r="T414" s="53" t="n">
        <f aca="false">ModeloDatosModificados!T398-ModeloDatosMinisterio!T398</f>
        <v>0</v>
      </c>
      <c r="U414" s="53" t="n">
        <f aca="false">ModeloDatosModificados!U398-ModeloDatosMinisterio!U398</f>
        <v>0</v>
      </c>
      <c r="V414" s="53" t="n">
        <f aca="false">ModeloDatosModificados!V398-ModeloDatosMinisterio!V398</f>
        <v>0</v>
      </c>
      <c r="W414" s="53" t="n">
        <f aca="false">ModeloDatosModificados!W398-ModeloDatosMinisterio!W398</f>
        <v>0</v>
      </c>
      <c r="X414" s="53" t="n">
        <f aca="false">ModeloDatosModificados!X398-ModeloDatosMinisterio!X398</f>
        <v>0</v>
      </c>
      <c r="Y414" s="53" t="n">
        <f aca="false">ModeloDatosModificados!Y398-ModeloDatosMinisterio!Y398</f>
        <v>0</v>
      </c>
      <c r="Z414" s="53" t="n">
        <f aca="false">ModeloDatosModificados!Z398-ModeloDatosMinisterio!Z398</f>
        <v>0</v>
      </c>
      <c r="AC414" s="61" t="n">
        <f aca="false">ModeloDatosModificados!AC398-ModeloDatosMinisterio!AC398</f>
        <v>0</v>
      </c>
      <c r="AD414" s="62" t="n">
        <f aca="false">ModeloDatosModificados!AD398-ModeloDatosMinisterio!AD398</f>
        <v>0</v>
      </c>
      <c r="AE414" s="63" t="n">
        <f aca="false">ModeloDatosModificados!AE398-ModeloDatosMinisterio!AE398</f>
        <v>0</v>
      </c>
      <c r="AF414" s="62" t="n">
        <f aca="false">ModeloDatosModificados!AF398-ModeloDatosMinisterio!AF398</f>
        <v>0</v>
      </c>
      <c r="AG414" s="62" t="n">
        <f aca="false">ModeloDatosModificados!AG398-ModeloDatosMinisterio!AG398</f>
        <v>0</v>
      </c>
      <c r="AH414" s="62" t="n">
        <f aca="false">ModeloDatosModificados!AH398-ModeloDatosMinisterio!AH398</f>
        <v>0</v>
      </c>
      <c r="AI414" s="62" t="n">
        <f aca="false">ModeloDatosModificados!AI398-ModeloDatosMinisterio!AI398</f>
        <v>0</v>
      </c>
      <c r="AJ414" s="62" t="n">
        <f aca="false">ModeloDatosModificados!AJ398-ModeloDatosMinisterio!AJ398</f>
        <v>0</v>
      </c>
      <c r="AK414" s="62" t="n">
        <f aca="false">ModeloDatosModificados!AK398-ModeloDatosMinisterio!AK398</f>
        <v>0</v>
      </c>
      <c r="AL414" s="62" t="n">
        <f aca="false">ModeloDatosModificados!AL398-ModeloDatosMinisterio!AL398</f>
        <v>0</v>
      </c>
      <c r="AM414" s="62" t="n">
        <f aca="false">ModeloDatosModificados!AM398-ModeloDatosMinisterio!AM398</f>
        <v>0</v>
      </c>
      <c r="AO414" s="54" t="n">
        <f aca="false">ModeloDatosModificados!AO398-ModeloDatosMinisterio!AO398</f>
        <v>0</v>
      </c>
      <c r="AP414" s="53" t="n">
        <f aca="false">ModeloDatosModificados!AP398-ModeloDatosMinisterio!AP398</f>
        <v>0</v>
      </c>
      <c r="AQ414" s="54" t="n">
        <f aca="false">ModeloDatosModificados!AQ398-ModeloDatosMinisterio!AQ398</f>
        <v>0</v>
      </c>
      <c r="AR414" s="53" t="n">
        <f aca="false">ModeloDatosModificados!AR398-ModeloDatosMinisterio!AR398</f>
        <v>0</v>
      </c>
      <c r="AS414" s="54" t="n">
        <f aca="false">ModeloDatosModificados!AS398-ModeloDatosMinisterio!AS398</f>
        <v>0</v>
      </c>
      <c r="AT414" s="53" t="n">
        <f aca="false">ModeloDatosModificados!AT398-ModeloDatosMinisterio!AT398</f>
        <v>0</v>
      </c>
      <c r="AU414" s="54" t="n">
        <f aca="false">ModeloDatosModificados!AU398-ModeloDatosMinisterio!AU398</f>
        <v>0</v>
      </c>
      <c r="AV414" s="53" t="n">
        <f aca="false">ModeloDatosModificados!AV398-ModeloDatosMinisterio!AV398</f>
        <v>0</v>
      </c>
      <c r="AW414" s="54" t="n">
        <f aca="false">ModeloDatosModificados!AW398-ModeloDatosMinisterio!AW398</f>
        <v>0</v>
      </c>
      <c r="AX414" s="53" t="n">
        <f aca="false">ModeloDatosModificados!AX398-ModeloDatosMinisterio!AX398</f>
        <v>0</v>
      </c>
    </row>
    <row r="415" customFormat="false" ht="13.8" hidden="false" customHeight="false" outlineLevel="0" collapsed="false">
      <c r="A415" s="60" t="s">
        <v>37</v>
      </c>
      <c r="B415" s="53" t="n">
        <f aca="false">ModeloDatosModificados!B399-ModeloDatosMinisterio!B399</f>
        <v>0</v>
      </c>
      <c r="C415" s="53" t="n">
        <f aca="false">ModeloDatosModificados!C399-ModeloDatosMinisterio!C399</f>
        <v>0</v>
      </c>
      <c r="D415" s="53" t="n">
        <f aca="false">ModeloDatosModificados!D399-ModeloDatosMinisterio!D399</f>
        <v>0</v>
      </c>
      <c r="E415" s="53" t="n">
        <f aca="false">ModeloDatosModificados!E399-ModeloDatosMinisterio!E399</f>
        <v>0</v>
      </c>
      <c r="F415" s="53" t="n">
        <f aca="false">ModeloDatosModificados!F399-ModeloDatosMinisterio!F399</f>
        <v>0</v>
      </c>
      <c r="G415" s="53" t="n">
        <f aca="false">ModeloDatosModificados!G399-ModeloDatosMinisterio!G399</f>
        <v>0</v>
      </c>
      <c r="H415" s="53" t="n">
        <f aca="false">ModeloDatosModificados!H399-ModeloDatosMinisterio!H399</f>
        <v>0</v>
      </c>
      <c r="I415" s="54" t="n">
        <f aca="false">ModeloDatosModificados!I399-ModeloDatosMinisterio!I399</f>
        <v>0</v>
      </c>
      <c r="J415" s="53" t="n">
        <f aca="false">ModeloDatosModificados!J399-ModeloDatosMinisterio!J399</f>
        <v>0</v>
      </c>
      <c r="K415" s="54" t="n">
        <f aca="false">ModeloDatosModificados!K399-ModeloDatosMinisterio!K399</f>
        <v>0</v>
      </c>
      <c r="L415" s="53" t="n">
        <f aca="false">ModeloDatosModificados!L399-ModeloDatosMinisterio!L399</f>
        <v>0</v>
      </c>
      <c r="M415" s="54" t="n">
        <f aca="false">ModeloDatosModificados!M399-ModeloDatosMinisterio!M399</f>
        <v>0</v>
      </c>
      <c r="N415" s="53" t="n">
        <f aca="false">ModeloDatosModificados!N399-ModeloDatosMinisterio!N399</f>
        <v>0</v>
      </c>
      <c r="O415" s="53" t="n">
        <f aca="false">ModeloDatosModificados!O399-ModeloDatosMinisterio!O399</f>
        <v>0</v>
      </c>
      <c r="P415" s="53" t="n">
        <f aca="false">ModeloDatosModificados!P399-ModeloDatosMinisterio!P399</f>
        <v>0</v>
      </c>
      <c r="Q415" s="53" t="n">
        <f aca="false">ModeloDatosModificados!Q399-ModeloDatosMinisterio!Q399</f>
        <v>0</v>
      </c>
      <c r="S415" s="53" t="n">
        <f aca="false">ModeloDatosModificados!S399-ModeloDatosMinisterio!S399</f>
        <v>0</v>
      </c>
      <c r="T415" s="53" t="n">
        <f aca="false">ModeloDatosModificados!T399-ModeloDatosMinisterio!T399</f>
        <v>0</v>
      </c>
      <c r="U415" s="53" t="n">
        <f aca="false">ModeloDatosModificados!U399-ModeloDatosMinisterio!U399</f>
        <v>0</v>
      </c>
      <c r="V415" s="53" t="n">
        <f aca="false">ModeloDatosModificados!V399-ModeloDatosMinisterio!V399</f>
        <v>0</v>
      </c>
      <c r="W415" s="53" t="n">
        <f aca="false">ModeloDatosModificados!W399-ModeloDatosMinisterio!W399</f>
        <v>0</v>
      </c>
      <c r="X415" s="53" t="n">
        <f aca="false">ModeloDatosModificados!X399-ModeloDatosMinisterio!X399</f>
        <v>0</v>
      </c>
      <c r="Y415" s="53" t="n">
        <f aca="false">ModeloDatosModificados!Y399-ModeloDatosMinisterio!Y399</f>
        <v>0</v>
      </c>
      <c r="Z415" s="53" t="n">
        <f aca="false">ModeloDatosModificados!Z399-ModeloDatosMinisterio!Z399</f>
        <v>0</v>
      </c>
      <c r="AC415" s="61" t="n">
        <f aca="false">ModeloDatosModificados!AC399-ModeloDatosMinisterio!AC399</f>
        <v>0</v>
      </c>
      <c r="AD415" s="62" t="n">
        <f aca="false">ModeloDatosModificados!AD399-ModeloDatosMinisterio!AD399</f>
        <v>0</v>
      </c>
      <c r="AE415" s="63" t="n">
        <f aca="false">ModeloDatosModificados!AE399-ModeloDatosMinisterio!AE399</f>
        <v>0</v>
      </c>
      <c r="AF415" s="62" t="n">
        <f aca="false">ModeloDatosModificados!AF399-ModeloDatosMinisterio!AF399</f>
        <v>0</v>
      </c>
      <c r="AG415" s="62" t="n">
        <f aca="false">ModeloDatosModificados!AG399-ModeloDatosMinisterio!AG399</f>
        <v>0</v>
      </c>
      <c r="AH415" s="62" t="n">
        <f aca="false">ModeloDatosModificados!AH399-ModeloDatosMinisterio!AH399</f>
        <v>0</v>
      </c>
      <c r="AI415" s="62" t="n">
        <f aca="false">ModeloDatosModificados!AI399-ModeloDatosMinisterio!AI399</f>
        <v>0</v>
      </c>
      <c r="AJ415" s="62" t="n">
        <f aca="false">ModeloDatosModificados!AJ399-ModeloDatosMinisterio!AJ399</f>
        <v>0</v>
      </c>
      <c r="AK415" s="62" t="n">
        <f aca="false">ModeloDatosModificados!AK399-ModeloDatosMinisterio!AK399</f>
        <v>0</v>
      </c>
      <c r="AL415" s="62" t="n">
        <f aca="false">ModeloDatosModificados!AL399-ModeloDatosMinisterio!AL399</f>
        <v>0</v>
      </c>
      <c r="AM415" s="62" t="n">
        <f aca="false">ModeloDatosModificados!AM399-ModeloDatosMinisterio!AM399</f>
        <v>0</v>
      </c>
      <c r="AO415" s="54" t="n">
        <f aca="false">ModeloDatosModificados!AO399-ModeloDatosMinisterio!AO399</f>
        <v>0</v>
      </c>
      <c r="AP415" s="53" t="n">
        <f aca="false">ModeloDatosModificados!AP399-ModeloDatosMinisterio!AP399</f>
        <v>0</v>
      </c>
      <c r="AQ415" s="54" t="n">
        <f aca="false">ModeloDatosModificados!AQ399-ModeloDatosMinisterio!AQ399</f>
        <v>0</v>
      </c>
      <c r="AR415" s="53" t="n">
        <f aca="false">ModeloDatosModificados!AR399-ModeloDatosMinisterio!AR399</f>
        <v>0</v>
      </c>
      <c r="AS415" s="54" t="n">
        <f aca="false">ModeloDatosModificados!AS399-ModeloDatosMinisterio!AS399</f>
        <v>0</v>
      </c>
      <c r="AT415" s="53" t="n">
        <f aca="false">ModeloDatosModificados!AT399-ModeloDatosMinisterio!AT399</f>
        <v>0</v>
      </c>
      <c r="AU415" s="54" t="n">
        <f aca="false">ModeloDatosModificados!AU399-ModeloDatosMinisterio!AU399</f>
        <v>0</v>
      </c>
      <c r="AV415" s="53" t="n">
        <f aca="false">ModeloDatosModificados!AV399-ModeloDatosMinisterio!AV399</f>
        <v>0</v>
      </c>
      <c r="AW415" s="54" t="n">
        <f aca="false">ModeloDatosModificados!AW399-ModeloDatosMinisterio!AW399</f>
        <v>0</v>
      </c>
      <c r="AX415" s="53" t="n">
        <f aca="false">ModeloDatosModificados!AX399-ModeloDatosMinisterio!AX399</f>
        <v>0</v>
      </c>
    </row>
    <row r="416" customFormat="false" ht="13.8" hidden="false" customHeight="false" outlineLevel="0" collapsed="false">
      <c r="A416" s="60" t="s">
        <v>38</v>
      </c>
      <c r="B416" s="53" t="n">
        <f aca="false">ModeloDatosModificados!B400-ModeloDatosMinisterio!B400</f>
        <v>0</v>
      </c>
      <c r="C416" s="53" t="n">
        <f aca="false">ModeloDatosModificados!C400-ModeloDatosMinisterio!C400</f>
        <v>0</v>
      </c>
      <c r="D416" s="53" t="n">
        <f aca="false">ModeloDatosModificados!D400-ModeloDatosMinisterio!D400</f>
        <v>0</v>
      </c>
      <c r="E416" s="53" t="n">
        <f aca="false">ModeloDatosModificados!E400-ModeloDatosMinisterio!E400</f>
        <v>0</v>
      </c>
      <c r="F416" s="53" t="n">
        <f aca="false">ModeloDatosModificados!F400-ModeloDatosMinisterio!F400</f>
        <v>0</v>
      </c>
      <c r="G416" s="53" t="n">
        <f aca="false">ModeloDatosModificados!G400-ModeloDatosMinisterio!G400</f>
        <v>0</v>
      </c>
      <c r="H416" s="53" t="n">
        <f aca="false">ModeloDatosModificados!H400-ModeloDatosMinisterio!H400</f>
        <v>0</v>
      </c>
      <c r="I416" s="54" t="n">
        <f aca="false">ModeloDatosModificados!I400-ModeloDatosMinisterio!I400</f>
        <v>0</v>
      </c>
      <c r="J416" s="53" t="n">
        <f aca="false">ModeloDatosModificados!J400-ModeloDatosMinisterio!J400</f>
        <v>0</v>
      </c>
      <c r="K416" s="54" t="n">
        <f aca="false">ModeloDatosModificados!K400-ModeloDatosMinisterio!K400</f>
        <v>0</v>
      </c>
      <c r="L416" s="53" t="n">
        <f aca="false">ModeloDatosModificados!L400-ModeloDatosMinisterio!L400</f>
        <v>0</v>
      </c>
      <c r="M416" s="54" t="n">
        <f aca="false">ModeloDatosModificados!M400-ModeloDatosMinisterio!M400</f>
        <v>0</v>
      </c>
      <c r="N416" s="53" t="n">
        <f aca="false">ModeloDatosModificados!N400-ModeloDatosMinisterio!N400</f>
        <v>0</v>
      </c>
      <c r="O416" s="53" t="n">
        <f aca="false">ModeloDatosModificados!O400-ModeloDatosMinisterio!O400</f>
        <v>0</v>
      </c>
      <c r="P416" s="53" t="n">
        <f aca="false">ModeloDatosModificados!P400-ModeloDatosMinisterio!P400</f>
        <v>0</v>
      </c>
      <c r="Q416" s="53" t="n">
        <f aca="false">ModeloDatosModificados!Q400-ModeloDatosMinisterio!Q400</f>
        <v>0</v>
      </c>
      <c r="S416" s="53" t="n">
        <f aca="false">ModeloDatosModificados!S400-ModeloDatosMinisterio!S400</f>
        <v>0</v>
      </c>
      <c r="T416" s="53" t="n">
        <f aca="false">ModeloDatosModificados!T400-ModeloDatosMinisterio!T400</f>
        <v>0</v>
      </c>
      <c r="U416" s="53" t="n">
        <f aca="false">ModeloDatosModificados!U400-ModeloDatosMinisterio!U400</f>
        <v>0</v>
      </c>
      <c r="V416" s="53" t="n">
        <f aca="false">ModeloDatosModificados!V400-ModeloDatosMinisterio!V400</f>
        <v>0</v>
      </c>
      <c r="W416" s="53" t="n">
        <f aca="false">ModeloDatosModificados!W400-ModeloDatosMinisterio!W400</f>
        <v>0</v>
      </c>
      <c r="X416" s="53" t="n">
        <f aca="false">ModeloDatosModificados!X400-ModeloDatosMinisterio!X400</f>
        <v>0</v>
      </c>
      <c r="Y416" s="53" t="n">
        <f aca="false">ModeloDatosModificados!Y400-ModeloDatosMinisterio!Y400</f>
        <v>0</v>
      </c>
      <c r="Z416" s="53" t="n">
        <f aca="false">ModeloDatosModificados!Z400-ModeloDatosMinisterio!Z400</f>
        <v>0</v>
      </c>
      <c r="AC416" s="61" t="n">
        <f aca="false">ModeloDatosModificados!AC400-ModeloDatosMinisterio!AC400</f>
        <v>0</v>
      </c>
      <c r="AD416" s="62" t="n">
        <f aca="false">ModeloDatosModificados!AD400-ModeloDatosMinisterio!AD400</f>
        <v>0</v>
      </c>
      <c r="AE416" s="63" t="n">
        <f aca="false">ModeloDatosModificados!AE400-ModeloDatosMinisterio!AE400</f>
        <v>0</v>
      </c>
      <c r="AF416" s="62" t="n">
        <f aca="false">ModeloDatosModificados!AF400-ModeloDatosMinisterio!AF400</f>
        <v>0</v>
      </c>
      <c r="AG416" s="62" t="n">
        <f aca="false">ModeloDatosModificados!AG400-ModeloDatosMinisterio!AG400</f>
        <v>0</v>
      </c>
      <c r="AH416" s="62" t="n">
        <f aca="false">ModeloDatosModificados!AH400-ModeloDatosMinisterio!AH400</f>
        <v>0</v>
      </c>
      <c r="AI416" s="62" t="n">
        <f aca="false">ModeloDatosModificados!AI400-ModeloDatosMinisterio!AI400</f>
        <v>0</v>
      </c>
      <c r="AJ416" s="62" t="n">
        <f aca="false">ModeloDatosModificados!AJ400-ModeloDatosMinisterio!AJ400</f>
        <v>0</v>
      </c>
      <c r="AK416" s="62" t="n">
        <f aca="false">ModeloDatosModificados!AK400-ModeloDatosMinisterio!AK400</f>
        <v>0</v>
      </c>
      <c r="AL416" s="62" t="n">
        <f aca="false">ModeloDatosModificados!AL400-ModeloDatosMinisterio!AL400</f>
        <v>0</v>
      </c>
      <c r="AM416" s="62" t="n">
        <f aca="false">ModeloDatosModificados!AM400-ModeloDatosMinisterio!AM400</f>
        <v>0</v>
      </c>
      <c r="AO416" s="54" t="n">
        <f aca="false">ModeloDatosModificados!AO400-ModeloDatosMinisterio!AO400</f>
        <v>0</v>
      </c>
      <c r="AP416" s="53" t="n">
        <f aca="false">ModeloDatosModificados!AP400-ModeloDatosMinisterio!AP400</f>
        <v>0</v>
      </c>
      <c r="AQ416" s="54" t="n">
        <f aca="false">ModeloDatosModificados!AQ400-ModeloDatosMinisterio!AQ400</f>
        <v>0</v>
      </c>
      <c r="AR416" s="53" t="n">
        <f aca="false">ModeloDatosModificados!AR400-ModeloDatosMinisterio!AR400</f>
        <v>0</v>
      </c>
      <c r="AS416" s="54" t="n">
        <f aca="false">ModeloDatosModificados!AS400-ModeloDatosMinisterio!AS400</f>
        <v>0</v>
      </c>
      <c r="AT416" s="53" t="n">
        <f aca="false">ModeloDatosModificados!AT400-ModeloDatosMinisterio!AT400</f>
        <v>0</v>
      </c>
      <c r="AU416" s="54" t="n">
        <f aca="false">ModeloDatosModificados!AU400-ModeloDatosMinisterio!AU400</f>
        <v>0</v>
      </c>
      <c r="AV416" s="53" t="n">
        <f aca="false">ModeloDatosModificados!AV400-ModeloDatosMinisterio!AV400</f>
        <v>0</v>
      </c>
      <c r="AW416" s="54" t="n">
        <f aca="false">ModeloDatosModificados!AW400-ModeloDatosMinisterio!AW400</f>
        <v>0</v>
      </c>
      <c r="AX416" s="53" t="n">
        <f aca="false">ModeloDatosModificados!AX400-ModeloDatosMinisterio!AX400</f>
        <v>0</v>
      </c>
    </row>
    <row r="417" customFormat="false" ht="13.8" hidden="false" customHeight="false" outlineLevel="0" collapsed="false">
      <c r="A417" s="60" t="s">
        <v>39</v>
      </c>
      <c r="B417" s="53" t="n">
        <f aca="false">ModeloDatosModificados!B401-ModeloDatosMinisterio!B401</f>
        <v>0</v>
      </c>
      <c r="C417" s="53" t="n">
        <f aca="false">ModeloDatosModificados!C401-ModeloDatosMinisterio!C401</f>
        <v>0</v>
      </c>
      <c r="D417" s="53" t="n">
        <f aca="false">ModeloDatosModificados!D401-ModeloDatosMinisterio!D401</f>
        <v>0</v>
      </c>
      <c r="E417" s="53" t="n">
        <f aca="false">ModeloDatosModificados!E401-ModeloDatosMinisterio!E401</f>
        <v>0</v>
      </c>
      <c r="F417" s="53" t="n">
        <f aca="false">ModeloDatosModificados!F401-ModeloDatosMinisterio!F401</f>
        <v>0</v>
      </c>
      <c r="G417" s="53" t="n">
        <f aca="false">ModeloDatosModificados!G401-ModeloDatosMinisterio!G401</f>
        <v>0</v>
      </c>
      <c r="H417" s="53" t="n">
        <f aca="false">ModeloDatosModificados!H401-ModeloDatosMinisterio!H401</f>
        <v>0</v>
      </c>
      <c r="I417" s="54" t="n">
        <f aca="false">ModeloDatosModificados!I401-ModeloDatosMinisterio!I401</f>
        <v>0</v>
      </c>
      <c r="J417" s="53" t="n">
        <f aca="false">ModeloDatosModificados!J401-ModeloDatosMinisterio!J401</f>
        <v>0</v>
      </c>
      <c r="K417" s="54" t="n">
        <f aca="false">ModeloDatosModificados!K401-ModeloDatosMinisterio!K401</f>
        <v>0</v>
      </c>
      <c r="L417" s="53" t="n">
        <f aca="false">ModeloDatosModificados!L401-ModeloDatosMinisterio!L401</f>
        <v>0</v>
      </c>
      <c r="M417" s="54" t="n">
        <f aca="false">ModeloDatosModificados!M401-ModeloDatosMinisterio!M401</f>
        <v>0</v>
      </c>
      <c r="N417" s="53" t="n">
        <f aca="false">ModeloDatosModificados!N401-ModeloDatosMinisterio!N401</f>
        <v>0</v>
      </c>
      <c r="O417" s="53" t="n">
        <f aca="false">ModeloDatosModificados!O401-ModeloDatosMinisterio!O401</f>
        <v>0</v>
      </c>
      <c r="P417" s="53" t="n">
        <f aca="false">ModeloDatosModificados!P401-ModeloDatosMinisterio!P401</f>
        <v>0</v>
      </c>
      <c r="Q417" s="53" t="n">
        <f aca="false">ModeloDatosModificados!Q401-ModeloDatosMinisterio!Q401</f>
        <v>0</v>
      </c>
      <c r="S417" s="53" t="n">
        <f aca="false">ModeloDatosModificados!S401-ModeloDatosMinisterio!S401</f>
        <v>0</v>
      </c>
      <c r="T417" s="53" t="n">
        <f aca="false">ModeloDatosModificados!T401-ModeloDatosMinisterio!T401</f>
        <v>0</v>
      </c>
      <c r="U417" s="53" t="n">
        <f aca="false">ModeloDatosModificados!U401-ModeloDatosMinisterio!U401</f>
        <v>0</v>
      </c>
      <c r="V417" s="53" t="n">
        <f aca="false">ModeloDatosModificados!V401-ModeloDatosMinisterio!V401</f>
        <v>0</v>
      </c>
      <c r="W417" s="53" t="n">
        <f aca="false">ModeloDatosModificados!W401-ModeloDatosMinisterio!W401</f>
        <v>0</v>
      </c>
      <c r="X417" s="53" t="n">
        <f aca="false">ModeloDatosModificados!X401-ModeloDatosMinisterio!X401</f>
        <v>0</v>
      </c>
      <c r="Y417" s="53" t="n">
        <f aca="false">ModeloDatosModificados!Y401-ModeloDatosMinisterio!Y401</f>
        <v>0</v>
      </c>
      <c r="Z417" s="53" t="n">
        <f aca="false">ModeloDatosModificados!Z401-ModeloDatosMinisterio!Z401</f>
        <v>0</v>
      </c>
      <c r="AC417" s="61" t="n">
        <f aca="false">ModeloDatosModificados!AC401-ModeloDatosMinisterio!AC401</f>
        <v>0</v>
      </c>
      <c r="AD417" s="62" t="n">
        <f aca="false">ModeloDatosModificados!AD401-ModeloDatosMinisterio!AD401</f>
        <v>0</v>
      </c>
      <c r="AE417" s="63" t="n">
        <f aca="false">ModeloDatosModificados!AE401-ModeloDatosMinisterio!AE401</f>
        <v>0</v>
      </c>
      <c r="AF417" s="62" t="n">
        <f aca="false">ModeloDatosModificados!AF401-ModeloDatosMinisterio!AF401</f>
        <v>0</v>
      </c>
      <c r="AG417" s="62" t="n">
        <f aca="false">ModeloDatosModificados!AG401-ModeloDatosMinisterio!AG401</f>
        <v>0</v>
      </c>
      <c r="AH417" s="62" t="n">
        <f aca="false">ModeloDatosModificados!AH401-ModeloDatosMinisterio!AH401</f>
        <v>0</v>
      </c>
      <c r="AI417" s="62" t="n">
        <f aca="false">ModeloDatosModificados!AI401-ModeloDatosMinisterio!AI401</f>
        <v>0</v>
      </c>
      <c r="AJ417" s="62" t="n">
        <f aca="false">ModeloDatosModificados!AJ401-ModeloDatosMinisterio!AJ401</f>
        <v>0</v>
      </c>
      <c r="AK417" s="62" t="n">
        <f aca="false">ModeloDatosModificados!AK401-ModeloDatosMinisterio!AK401</f>
        <v>0</v>
      </c>
      <c r="AL417" s="62" t="n">
        <f aca="false">ModeloDatosModificados!AL401-ModeloDatosMinisterio!AL401</f>
        <v>0</v>
      </c>
      <c r="AM417" s="62" t="n">
        <f aca="false">ModeloDatosModificados!AM401-ModeloDatosMinisterio!AM401</f>
        <v>0</v>
      </c>
      <c r="AO417" s="54" t="n">
        <f aca="false">ModeloDatosModificados!AO401-ModeloDatosMinisterio!AO401</f>
        <v>0</v>
      </c>
      <c r="AP417" s="53" t="n">
        <f aca="false">ModeloDatosModificados!AP401-ModeloDatosMinisterio!AP401</f>
        <v>0</v>
      </c>
      <c r="AQ417" s="54" t="n">
        <f aca="false">ModeloDatosModificados!AQ401-ModeloDatosMinisterio!AQ401</f>
        <v>0</v>
      </c>
      <c r="AR417" s="53" t="n">
        <f aca="false">ModeloDatosModificados!AR401-ModeloDatosMinisterio!AR401</f>
        <v>0</v>
      </c>
      <c r="AS417" s="54" t="n">
        <f aca="false">ModeloDatosModificados!AS401-ModeloDatosMinisterio!AS401</f>
        <v>0</v>
      </c>
      <c r="AT417" s="53" t="n">
        <f aca="false">ModeloDatosModificados!AT401-ModeloDatosMinisterio!AT401</f>
        <v>0</v>
      </c>
      <c r="AU417" s="54" t="n">
        <f aca="false">ModeloDatosModificados!AU401-ModeloDatosMinisterio!AU401</f>
        <v>0</v>
      </c>
      <c r="AV417" s="53" t="n">
        <f aca="false">ModeloDatosModificados!AV401-ModeloDatosMinisterio!AV401</f>
        <v>0</v>
      </c>
      <c r="AW417" s="54" t="n">
        <f aca="false">ModeloDatosModificados!AW401-ModeloDatosMinisterio!AW401</f>
        <v>0</v>
      </c>
      <c r="AX417" s="53" t="n">
        <f aca="false">ModeloDatosModificados!AX401-ModeloDatosMinisterio!AX401</f>
        <v>0</v>
      </c>
    </row>
    <row r="418" customFormat="false" ht="13.8" hidden="false" customHeight="false" outlineLevel="0" collapsed="false">
      <c r="A418" s="60" t="s">
        <v>40</v>
      </c>
      <c r="B418" s="53" t="n">
        <f aca="false">ModeloDatosModificados!B402-ModeloDatosMinisterio!B402</f>
        <v>0</v>
      </c>
      <c r="C418" s="53" t="n">
        <f aca="false">ModeloDatosModificados!C402-ModeloDatosMinisterio!C402</f>
        <v>0</v>
      </c>
      <c r="D418" s="53" t="n">
        <f aca="false">ModeloDatosModificados!D402-ModeloDatosMinisterio!D402</f>
        <v>0</v>
      </c>
      <c r="E418" s="53" t="n">
        <f aca="false">ModeloDatosModificados!E402-ModeloDatosMinisterio!E402</f>
        <v>0</v>
      </c>
      <c r="F418" s="53" t="n">
        <f aca="false">ModeloDatosModificados!F402-ModeloDatosMinisterio!F402</f>
        <v>0</v>
      </c>
      <c r="G418" s="53" t="n">
        <f aca="false">ModeloDatosModificados!G402-ModeloDatosMinisterio!G402</f>
        <v>0</v>
      </c>
      <c r="H418" s="53" t="n">
        <f aca="false">ModeloDatosModificados!H402-ModeloDatosMinisterio!H402</f>
        <v>0</v>
      </c>
      <c r="I418" s="54" t="n">
        <f aca="false">ModeloDatosModificados!I402-ModeloDatosMinisterio!I402</f>
        <v>0</v>
      </c>
      <c r="J418" s="53" t="n">
        <f aca="false">ModeloDatosModificados!J402-ModeloDatosMinisterio!J402</f>
        <v>0</v>
      </c>
      <c r="K418" s="54" t="n">
        <f aca="false">ModeloDatosModificados!K402-ModeloDatosMinisterio!K402</f>
        <v>0</v>
      </c>
      <c r="L418" s="53" t="n">
        <f aca="false">ModeloDatosModificados!L402-ModeloDatosMinisterio!L402</f>
        <v>0</v>
      </c>
      <c r="M418" s="54" t="n">
        <f aca="false">ModeloDatosModificados!M402-ModeloDatosMinisterio!M402</f>
        <v>0</v>
      </c>
      <c r="N418" s="53" t="n">
        <f aca="false">ModeloDatosModificados!N402-ModeloDatosMinisterio!N402</f>
        <v>0</v>
      </c>
      <c r="O418" s="53" t="n">
        <f aca="false">ModeloDatosModificados!O402-ModeloDatosMinisterio!O402</f>
        <v>0</v>
      </c>
      <c r="P418" s="53" t="n">
        <f aca="false">ModeloDatosModificados!P402-ModeloDatosMinisterio!P402</f>
        <v>0</v>
      </c>
      <c r="Q418" s="53" t="n">
        <f aca="false">ModeloDatosModificados!Q402-ModeloDatosMinisterio!Q402</f>
        <v>0</v>
      </c>
      <c r="S418" s="53" t="n">
        <f aca="false">ModeloDatosModificados!S402-ModeloDatosMinisterio!S402</f>
        <v>0</v>
      </c>
      <c r="T418" s="53" t="n">
        <f aca="false">ModeloDatosModificados!T402-ModeloDatosMinisterio!T402</f>
        <v>0</v>
      </c>
      <c r="U418" s="53" t="n">
        <f aca="false">ModeloDatosModificados!U402-ModeloDatosMinisterio!U402</f>
        <v>0</v>
      </c>
      <c r="V418" s="53" t="n">
        <f aca="false">ModeloDatosModificados!V402-ModeloDatosMinisterio!V402</f>
        <v>0</v>
      </c>
      <c r="W418" s="53" t="n">
        <f aca="false">ModeloDatosModificados!W402-ModeloDatosMinisterio!W402</f>
        <v>0</v>
      </c>
      <c r="X418" s="53" t="n">
        <f aca="false">ModeloDatosModificados!X402-ModeloDatosMinisterio!X402</f>
        <v>0</v>
      </c>
      <c r="Y418" s="53" t="n">
        <f aca="false">ModeloDatosModificados!Y402-ModeloDatosMinisterio!Y402</f>
        <v>0</v>
      </c>
      <c r="Z418" s="53" t="n">
        <f aca="false">ModeloDatosModificados!Z402-ModeloDatosMinisterio!Z402</f>
        <v>0</v>
      </c>
      <c r="AC418" s="61" t="n">
        <f aca="false">ModeloDatosModificados!AC402-ModeloDatosMinisterio!AC402</f>
        <v>0</v>
      </c>
      <c r="AD418" s="62" t="n">
        <f aca="false">ModeloDatosModificados!AD402-ModeloDatosMinisterio!AD402</f>
        <v>0</v>
      </c>
      <c r="AE418" s="63" t="n">
        <f aca="false">ModeloDatosModificados!AE402-ModeloDatosMinisterio!AE402</f>
        <v>0</v>
      </c>
      <c r="AF418" s="62" t="n">
        <f aca="false">ModeloDatosModificados!AF402-ModeloDatosMinisterio!AF402</f>
        <v>0</v>
      </c>
      <c r="AG418" s="62" t="n">
        <f aca="false">ModeloDatosModificados!AG402-ModeloDatosMinisterio!AG402</f>
        <v>0</v>
      </c>
      <c r="AH418" s="62" t="n">
        <f aca="false">ModeloDatosModificados!AH402-ModeloDatosMinisterio!AH402</f>
        <v>0</v>
      </c>
      <c r="AI418" s="62" t="n">
        <f aca="false">ModeloDatosModificados!AI402-ModeloDatosMinisterio!AI402</f>
        <v>0</v>
      </c>
      <c r="AJ418" s="62" t="n">
        <f aca="false">ModeloDatosModificados!AJ402-ModeloDatosMinisterio!AJ402</f>
        <v>0</v>
      </c>
      <c r="AK418" s="62" t="n">
        <f aca="false">ModeloDatosModificados!AK402-ModeloDatosMinisterio!AK402</f>
        <v>0</v>
      </c>
      <c r="AL418" s="62" t="n">
        <f aca="false">ModeloDatosModificados!AL402-ModeloDatosMinisterio!AL402</f>
        <v>0</v>
      </c>
      <c r="AM418" s="62" t="n">
        <f aca="false">ModeloDatosModificados!AM402-ModeloDatosMinisterio!AM402</f>
        <v>0</v>
      </c>
      <c r="AO418" s="54" t="n">
        <f aca="false">ModeloDatosModificados!AO402-ModeloDatosMinisterio!AO402</f>
        <v>0</v>
      </c>
      <c r="AP418" s="53" t="n">
        <f aca="false">ModeloDatosModificados!AP402-ModeloDatosMinisterio!AP402</f>
        <v>0</v>
      </c>
      <c r="AQ418" s="54" t="n">
        <f aca="false">ModeloDatosModificados!AQ402-ModeloDatosMinisterio!AQ402</f>
        <v>0</v>
      </c>
      <c r="AR418" s="53" t="n">
        <f aca="false">ModeloDatosModificados!AR402-ModeloDatosMinisterio!AR402</f>
        <v>0</v>
      </c>
      <c r="AS418" s="54" t="n">
        <f aca="false">ModeloDatosModificados!AS402-ModeloDatosMinisterio!AS402</f>
        <v>0</v>
      </c>
      <c r="AT418" s="53" t="n">
        <f aca="false">ModeloDatosModificados!AT402-ModeloDatosMinisterio!AT402</f>
        <v>0</v>
      </c>
      <c r="AU418" s="54" t="n">
        <f aca="false">ModeloDatosModificados!AU402-ModeloDatosMinisterio!AU402</f>
        <v>0</v>
      </c>
      <c r="AV418" s="53" t="n">
        <f aca="false">ModeloDatosModificados!AV402-ModeloDatosMinisterio!AV402</f>
        <v>0</v>
      </c>
      <c r="AW418" s="54" t="n">
        <f aca="false">ModeloDatosModificados!AW402-ModeloDatosMinisterio!AW402</f>
        <v>0</v>
      </c>
      <c r="AX418" s="53" t="n">
        <f aca="false">ModeloDatosModificados!AX402-ModeloDatosMinisterio!AX402</f>
        <v>0</v>
      </c>
    </row>
    <row r="419" customFormat="false" ht="13.8" hidden="false" customHeight="false" outlineLevel="0" collapsed="false">
      <c r="A419" s="60" t="s">
        <v>41</v>
      </c>
      <c r="B419" s="53" t="n">
        <f aca="false">ModeloDatosModificados!B403-ModeloDatosMinisterio!B403</f>
        <v>0</v>
      </c>
      <c r="C419" s="53" t="n">
        <f aca="false">ModeloDatosModificados!C403-ModeloDatosMinisterio!C403</f>
        <v>0</v>
      </c>
      <c r="D419" s="53" t="n">
        <f aca="false">ModeloDatosModificados!D403-ModeloDatosMinisterio!D403</f>
        <v>0</v>
      </c>
      <c r="E419" s="53" t="n">
        <f aca="false">ModeloDatosModificados!E403-ModeloDatosMinisterio!E403</f>
        <v>0</v>
      </c>
      <c r="F419" s="53" t="n">
        <f aca="false">ModeloDatosModificados!F403-ModeloDatosMinisterio!F403</f>
        <v>0</v>
      </c>
      <c r="G419" s="53" t="n">
        <f aca="false">ModeloDatosModificados!G403-ModeloDatosMinisterio!G403</f>
        <v>0</v>
      </c>
      <c r="H419" s="53" t="n">
        <f aca="false">ModeloDatosModificados!H403-ModeloDatosMinisterio!H403</f>
        <v>0</v>
      </c>
      <c r="I419" s="54" t="n">
        <f aca="false">ModeloDatosModificados!I403-ModeloDatosMinisterio!I403</f>
        <v>0</v>
      </c>
      <c r="J419" s="53" t="n">
        <f aca="false">ModeloDatosModificados!J403-ModeloDatosMinisterio!J403</f>
        <v>0</v>
      </c>
      <c r="K419" s="54" t="n">
        <f aca="false">ModeloDatosModificados!K403-ModeloDatosMinisterio!K403</f>
        <v>0</v>
      </c>
      <c r="L419" s="53" t="n">
        <f aca="false">ModeloDatosModificados!L403-ModeloDatosMinisterio!L403</f>
        <v>0</v>
      </c>
      <c r="M419" s="54" t="n">
        <f aca="false">ModeloDatosModificados!M403-ModeloDatosMinisterio!M403</f>
        <v>0</v>
      </c>
      <c r="N419" s="53" t="n">
        <f aca="false">ModeloDatosModificados!N403-ModeloDatosMinisterio!N403</f>
        <v>0</v>
      </c>
      <c r="O419" s="53" t="n">
        <f aca="false">ModeloDatosModificados!O403-ModeloDatosMinisterio!O403</f>
        <v>0</v>
      </c>
      <c r="P419" s="53" t="n">
        <f aca="false">ModeloDatosModificados!P403-ModeloDatosMinisterio!P403</f>
        <v>0</v>
      </c>
      <c r="Q419" s="53" t="n">
        <f aca="false">ModeloDatosModificados!Q403-ModeloDatosMinisterio!Q403</f>
        <v>0</v>
      </c>
      <c r="S419" s="53" t="n">
        <f aca="false">ModeloDatosModificados!S403-ModeloDatosMinisterio!S403</f>
        <v>0</v>
      </c>
      <c r="T419" s="53" t="n">
        <f aca="false">ModeloDatosModificados!T403-ModeloDatosMinisterio!T403</f>
        <v>0</v>
      </c>
      <c r="U419" s="53" t="n">
        <f aca="false">ModeloDatosModificados!U403-ModeloDatosMinisterio!U403</f>
        <v>0</v>
      </c>
      <c r="V419" s="53" t="n">
        <f aca="false">ModeloDatosModificados!V403-ModeloDatosMinisterio!V403</f>
        <v>0</v>
      </c>
      <c r="W419" s="53" t="n">
        <f aca="false">ModeloDatosModificados!W403-ModeloDatosMinisterio!W403</f>
        <v>0</v>
      </c>
      <c r="X419" s="53" t="n">
        <f aca="false">ModeloDatosModificados!X403-ModeloDatosMinisterio!X403</f>
        <v>0</v>
      </c>
      <c r="Y419" s="53" t="n">
        <f aca="false">ModeloDatosModificados!Y403-ModeloDatosMinisterio!Y403</f>
        <v>0</v>
      </c>
      <c r="Z419" s="53" t="n">
        <f aca="false">ModeloDatosModificados!Z403-ModeloDatosMinisterio!Z403</f>
        <v>0</v>
      </c>
      <c r="AC419" s="61" t="n">
        <f aca="false">ModeloDatosModificados!AC403-ModeloDatosMinisterio!AC403</f>
        <v>0</v>
      </c>
      <c r="AD419" s="62" t="n">
        <f aca="false">ModeloDatosModificados!AD403-ModeloDatosMinisterio!AD403</f>
        <v>0</v>
      </c>
      <c r="AE419" s="63" t="n">
        <f aca="false">ModeloDatosModificados!AE403-ModeloDatosMinisterio!AE403</f>
        <v>0</v>
      </c>
      <c r="AF419" s="62" t="n">
        <f aca="false">ModeloDatosModificados!AF403-ModeloDatosMinisterio!AF403</f>
        <v>0</v>
      </c>
      <c r="AG419" s="62" t="n">
        <f aca="false">ModeloDatosModificados!AG403-ModeloDatosMinisterio!AG403</f>
        <v>0</v>
      </c>
      <c r="AH419" s="62" t="n">
        <f aca="false">ModeloDatosModificados!AH403-ModeloDatosMinisterio!AH403</f>
        <v>0</v>
      </c>
      <c r="AI419" s="62" t="n">
        <f aca="false">ModeloDatosModificados!AI403-ModeloDatosMinisterio!AI403</f>
        <v>0</v>
      </c>
      <c r="AJ419" s="62" t="n">
        <f aca="false">ModeloDatosModificados!AJ403-ModeloDatosMinisterio!AJ403</f>
        <v>0</v>
      </c>
      <c r="AK419" s="62" t="n">
        <f aca="false">ModeloDatosModificados!AK403-ModeloDatosMinisterio!AK403</f>
        <v>0</v>
      </c>
      <c r="AL419" s="62" t="n">
        <f aca="false">ModeloDatosModificados!AL403-ModeloDatosMinisterio!AL403</f>
        <v>0</v>
      </c>
      <c r="AM419" s="62" t="n">
        <f aca="false">ModeloDatosModificados!AM403-ModeloDatosMinisterio!AM403</f>
        <v>0</v>
      </c>
      <c r="AO419" s="54" t="n">
        <f aca="false">ModeloDatosModificados!AO403-ModeloDatosMinisterio!AO403</f>
        <v>0</v>
      </c>
      <c r="AP419" s="53" t="n">
        <f aca="false">ModeloDatosModificados!AP403-ModeloDatosMinisterio!AP403</f>
        <v>0</v>
      </c>
      <c r="AQ419" s="54" t="n">
        <f aca="false">ModeloDatosModificados!AQ403-ModeloDatosMinisterio!AQ403</f>
        <v>0</v>
      </c>
      <c r="AR419" s="53" t="n">
        <f aca="false">ModeloDatosModificados!AR403-ModeloDatosMinisterio!AR403</f>
        <v>0</v>
      </c>
      <c r="AS419" s="54" t="n">
        <f aca="false">ModeloDatosModificados!AS403-ModeloDatosMinisterio!AS403</f>
        <v>0</v>
      </c>
      <c r="AT419" s="53" t="n">
        <f aca="false">ModeloDatosModificados!AT403-ModeloDatosMinisterio!AT403</f>
        <v>0</v>
      </c>
      <c r="AU419" s="54" t="n">
        <f aca="false">ModeloDatosModificados!AU403-ModeloDatosMinisterio!AU403</f>
        <v>0</v>
      </c>
      <c r="AV419" s="53" t="n">
        <f aca="false">ModeloDatosModificados!AV403-ModeloDatosMinisterio!AV403</f>
        <v>0</v>
      </c>
      <c r="AW419" s="54" t="n">
        <f aca="false">ModeloDatosModificados!AW403-ModeloDatosMinisterio!AW403</f>
        <v>0</v>
      </c>
      <c r="AX419" s="53" t="n">
        <f aca="false">ModeloDatosModificados!AX403-ModeloDatosMinisterio!AX403</f>
        <v>0</v>
      </c>
    </row>
    <row r="420" customFormat="false" ht="13.8" hidden="false" customHeight="false" outlineLevel="0" collapsed="false">
      <c r="A420" s="60" t="s">
        <v>42</v>
      </c>
      <c r="B420" s="53" t="n">
        <f aca="false">ModeloDatosModificados!B404-ModeloDatosMinisterio!B404</f>
        <v>0</v>
      </c>
      <c r="C420" s="53" t="n">
        <f aca="false">ModeloDatosModificados!C404-ModeloDatosMinisterio!C404</f>
        <v>0</v>
      </c>
      <c r="D420" s="53" t="n">
        <f aca="false">ModeloDatosModificados!D404-ModeloDatosMinisterio!D404</f>
        <v>0</v>
      </c>
      <c r="E420" s="53" t="n">
        <f aca="false">ModeloDatosModificados!E404-ModeloDatosMinisterio!E404</f>
        <v>0</v>
      </c>
      <c r="F420" s="53" t="n">
        <f aca="false">ModeloDatosModificados!F404-ModeloDatosMinisterio!F404</f>
        <v>0</v>
      </c>
      <c r="G420" s="53" t="n">
        <f aca="false">ModeloDatosModificados!G404-ModeloDatosMinisterio!G404</f>
        <v>0</v>
      </c>
      <c r="H420" s="53" t="n">
        <f aca="false">ModeloDatosModificados!H404-ModeloDatosMinisterio!H404</f>
        <v>0</v>
      </c>
      <c r="I420" s="54" t="n">
        <f aca="false">ModeloDatosModificados!I404-ModeloDatosMinisterio!I404</f>
        <v>0</v>
      </c>
      <c r="J420" s="53" t="n">
        <f aca="false">ModeloDatosModificados!J404-ModeloDatosMinisterio!J404</f>
        <v>0</v>
      </c>
      <c r="K420" s="54" t="n">
        <f aca="false">ModeloDatosModificados!K404-ModeloDatosMinisterio!K404</f>
        <v>0</v>
      </c>
      <c r="L420" s="53" t="n">
        <f aca="false">ModeloDatosModificados!L404-ModeloDatosMinisterio!L404</f>
        <v>0</v>
      </c>
      <c r="M420" s="54" t="n">
        <f aca="false">ModeloDatosModificados!M404-ModeloDatosMinisterio!M404</f>
        <v>0</v>
      </c>
      <c r="N420" s="53" t="n">
        <f aca="false">ModeloDatosModificados!N404-ModeloDatosMinisterio!N404</f>
        <v>0</v>
      </c>
      <c r="O420" s="53" t="n">
        <f aca="false">ModeloDatosModificados!O404-ModeloDatosMinisterio!O404</f>
        <v>0</v>
      </c>
      <c r="P420" s="53" t="n">
        <f aca="false">ModeloDatosModificados!P404-ModeloDatosMinisterio!P404</f>
        <v>0</v>
      </c>
      <c r="Q420" s="53" t="n">
        <f aca="false">ModeloDatosModificados!Q404-ModeloDatosMinisterio!Q404</f>
        <v>0</v>
      </c>
      <c r="S420" s="53" t="n">
        <f aca="false">ModeloDatosModificados!S404-ModeloDatosMinisterio!S404</f>
        <v>0</v>
      </c>
      <c r="T420" s="53" t="n">
        <f aca="false">ModeloDatosModificados!T404-ModeloDatosMinisterio!T404</f>
        <v>0</v>
      </c>
      <c r="U420" s="53" t="n">
        <f aca="false">ModeloDatosModificados!U404-ModeloDatosMinisterio!U404</f>
        <v>0</v>
      </c>
      <c r="V420" s="53" t="n">
        <f aca="false">ModeloDatosModificados!V404-ModeloDatosMinisterio!V404</f>
        <v>0</v>
      </c>
      <c r="W420" s="53" t="n">
        <f aca="false">ModeloDatosModificados!W404-ModeloDatosMinisterio!W404</f>
        <v>0</v>
      </c>
      <c r="X420" s="53" t="n">
        <f aca="false">ModeloDatosModificados!X404-ModeloDatosMinisterio!X404</f>
        <v>0</v>
      </c>
      <c r="Y420" s="53" t="n">
        <f aca="false">ModeloDatosModificados!Y404-ModeloDatosMinisterio!Y404</f>
        <v>0</v>
      </c>
      <c r="Z420" s="53" t="n">
        <f aca="false">ModeloDatosModificados!Z404-ModeloDatosMinisterio!Z404</f>
        <v>0</v>
      </c>
      <c r="AC420" s="61" t="n">
        <f aca="false">ModeloDatosModificados!AC404-ModeloDatosMinisterio!AC404</f>
        <v>0</v>
      </c>
      <c r="AD420" s="62" t="n">
        <f aca="false">ModeloDatosModificados!AD404-ModeloDatosMinisterio!AD404</f>
        <v>0</v>
      </c>
      <c r="AE420" s="63" t="n">
        <f aca="false">ModeloDatosModificados!AE404-ModeloDatosMinisterio!AE404</f>
        <v>0</v>
      </c>
      <c r="AF420" s="62" t="n">
        <f aca="false">ModeloDatosModificados!AF404-ModeloDatosMinisterio!AF404</f>
        <v>0</v>
      </c>
      <c r="AG420" s="62" t="n">
        <f aca="false">ModeloDatosModificados!AG404-ModeloDatosMinisterio!AG404</f>
        <v>0</v>
      </c>
      <c r="AH420" s="62" t="n">
        <f aca="false">ModeloDatosModificados!AH404-ModeloDatosMinisterio!AH404</f>
        <v>0</v>
      </c>
      <c r="AI420" s="62" t="n">
        <f aca="false">ModeloDatosModificados!AI404-ModeloDatosMinisterio!AI404</f>
        <v>0</v>
      </c>
      <c r="AJ420" s="62" t="n">
        <f aca="false">ModeloDatosModificados!AJ404-ModeloDatosMinisterio!AJ404</f>
        <v>0</v>
      </c>
      <c r="AK420" s="62" t="n">
        <f aca="false">ModeloDatosModificados!AK404-ModeloDatosMinisterio!AK404</f>
        <v>0</v>
      </c>
      <c r="AL420" s="62" t="n">
        <f aca="false">ModeloDatosModificados!AL404-ModeloDatosMinisterio!AL404</f>
        <v>0</v>
      </c>
      <c r="AM420" s="62" t="n">
        <f aca="false">ModeloDatosModificados!AM404-ModeloDatosMinisterio!AM404</f>
        <v>0</v>
      </c>
      <c r="AO420" s="54" t="n">
        <f aca="false">ModeloDatosModificados!AO404-ModeloDatosMinisterio!AO404</f>
        <v>0</v>
      </c>
      <c r="AP420" s="53" t="n">
        <f aca="false">ModeloDatosModificados!AP404-ModeloDatosMinisterio!AP404</f>
        <v>0</v>
      </c>
      <c r="AQ420" s="54" t="n">
        <f aca="false">ModeloDatosModificados!AQ404-ModeloDatosMinisterio!AQ404</f>
        <v>0</v>
      </c>
      <c r="AR420" s="53" t="n">
        <f aca="false">ModeloDatosModificados!AR404-ModeloDatosMinisterio!AR404</f>
        <v>0</v>
      </c>
      <c r="AS420" s="54" t="n">
        <f aca="false">ModeloDatosModificados!AS404-ModeloDatosMinisterio!AS404</f>
        <v>0</v>
      </c>
      <c r="AT420" s="53" t="n">
        <f aca="false">ModeloDatosModificados!AT404-ModeloDatosMinisterio!AT404</f>
        <v>0</v>
      </c>
      <c r="AU420" s="54" t="n">
        <f aca="false">ModeloDatosModificados!AU404-ModeloDatosMinisterio!AU404</f>
        <v>0</v>
      </c>
      <c r="AV420" s="53" t="n">
        <f aca="false">ModeloDatosModificados!AV404-ModeloDatosMinisterio!AV404</f>
        <v>0</v>
      </c>
      <c r="AW420" s="54" t="n">
        <f aca="false">ModeloDatosModificados!AW404-ModeloDatosMinisterio!AW404</f>
        <v>0</v>
      </c>
      <c r="AX420" s="53" t="n">
        <f aca="false">ModeloDatosModificados!AX404-ModeloDatosMinisterio!AX404</f>
        <v>0</v>
      </c>
    </row>
    <row r="421" customFormat="false" ht="13.8" hidden="false" customHeight="false" outlineLevel="0" collapsed="false">
      <c r="A421" s="60" t="s">
        <v>43</v>
      </c>
      <c r="B421" s="53" t="n">
        <f aca="false">ModeloDatosModificados!B405-ModeloDatosMinisterio!B405</f>
        <v>0</v>
      </c>
      <c r="C421" s="53" t="n">
        <f aca="false">ModeloDatosModificados!C405-ModeloDatosMinisterio!C405</f>
        <v>0</v>
      </c>
      <c r="D421" s="53" t="n">
        <f aca="false">ModeloDatosModificados!D405-ModeloDatosMinisterio!D405</f>
        <v>0</v>
      </c>
      <c r="E421" s="53" t="n">
        <f aca="false">ModeloDatosModificados!E405-ModeloDatosMinisterio!E405</f>
        <v>0</v>
      </c>
      <c r="F421" s="53" t="n">
        <f aca="false">ModeloDatosModificados!F405-ModeloDatosMinisterio!F405</f>
        <v>0</v>
      </c>
      <c r="G421" s="53" t="n">
        <f aca="false">ModeloDatosModificados!G405-ModeloDatosMinisterio!G405</f>
        <v>0</v>
      </c>
      <c r="H421" s="53" t="n">
        <f aca="false">ModeloDatosModificados!H405-ModeloDatosMinisterio!H405</f>
        <v>0</v>
      </c>
      <c r="I421" s="54" t="n">
        <f aca="false">ModeloDatosModificados!I405-ModeloDatosMinisterio!I405</f>
        <v>0</v>
      </c>
      <c r="J421" s="53" t="n">
        <f aca="false">ModeloDatosModificados!J405-ModeloDatosMinisterio!J405</f>
        <v>0</v>
      </c>
      <c r="K421" s="54" t="n">
        <f aca="false">ModeloDatosModificados!K405-ModeloDatosMinisterio!K405</f>
        <v>0</v>
      </c>
      <c r="L421" s="53" t="n">
        <f aca="false">ModeloDatosModificados!L405-ModeloDatosMinisterio!L405</f>
        <v>0</v>
      </c>
      <c r="M421" s="54" t="n">
        <f aca="false">ModeloDatosModificados!M405-ModeloDatosMinisterio!M405</f>
        <v>0</v>
      </c>
      <c r="N421" s="53" t="n">
        <f aca="false">ModeloDatosModificados!N405-ModeloDatosMinisterio!N405</f>
        <v>0</v>
      </c>
      <c r="O421" s="53" t="n">
        <f aca="false">ModeloDatosModificados!O405-ModeloDatosMinisterio!O405</f>
        <v>0</v>
      </c>
      <c r="P421" s="53" t="n">
        <f aca="false">ModeloDatosModificados!P405-ModeloDatosMinisterio!P405</f>
        <v>0</v>
      </c>
      <c r="Q421" s="53" t="n">
        <f aca="false">ModeloDatosModificados!Q405-ModeloDatosMinisterio!Q405</f>
        <v>0</v>
      </c>
      <c r="S421" s="53" t="n">
        <f aca="false">ModeloDatosModificados!S405-ModeloDatosMinisterio!S405</f>
        <v>0</v>
      </c>
      <c r="T421" s="53" t="n">
        <f aca="false">ModeloDatosModificados!T405-ModeloDatosMinisterio!T405</f>
        <v>0</v>
      </c>
      <c r="U421" s="53" t="n">
        <f aca="false">ModeloDatosModificados!U405-ModeloDatosMinisterio!U405</f>
        <v>0</v>
      </c>
      <c r="V421" s="53" t="n">
        <f aca="false">ModeloDatosModificados!V405-ModeloDatosMinisterio!V405</f>
        <v>0</v>
      </c>
      <c r="W421" s="53" t="n">
        <f aca="false">ModeloDatosModificados!W405-ModeloDatosMinisterio!W405</f>
        <v>0</v>
      </c>
      <c r="X421" s="53" t="n">
        <f aca="false">ModeloDatosModificados!X405-ModeloDatosMinisterio!X405</f>
        <v>0</v>
      </c>
      <c r="Y421" s="53" t="n">
        <f aca="false">ModeloDatosModificados!Y405-ModeloDatosMinisterio!Y405</f>
        <v>0</v>
      </c>
      <c r="Z421" s="53" t="n">
        <f aca="false">ModeloDatosModificados!Z405-ModeloDatosMinisterio!Z405</f>
        <v>0</v>
      </c>
      <c r="AC421" s="61" t="n">
        <f aca="false">ModeloDatosModificados!AC405-ModeloDatosMinisterio!AC405</f>
        <v>0</v>
      </c>
      <c r="AD421" s="62" t="n">
        <f aca="false">ModeloDatosModificados!AD405-ModeloDatosMinisterio!AD405</f>
        <v>0</v>
      </c>
      <c r="AE421" s="63" t="n">
        <f aca="false">ModeloDatosModificados!AE405-ModeloDatosMinisterio!AE405</f>
        <v>0</v>
      </c>
      <c r="AF421" s="62" t="n">
        <f aca="false">ModeloDatosModificados!AF405-ModeloDatosMinisterio!AF405</f>
        <v>0</v>
      </c>
      <c r="AG421" s="62" t="n">
        <f aca="false">ModeloDatosModificados!AG405-ModeloDatosMinisterio!AG405</f>
        <v>0</v>
      </c>
      <c r="AH421" s="62" t="n">
        <f aca="false">ModeloDatosModificados!AH405-ModeloDatosMinisterio!AH405</f>
        <v>0</v>
      </c>
      <c r="AI421" s="62" t="n">
        <f aca="false">ModeloDatosModificados!AI405-ModeloDatosMinisterio!AI405</f>
        <v>0</v>
      </c>
      <c r="AJ421" s="62" t="n">
        <f aca="false">ModeloDatosModificados!AJ405-ModeloDatosMinisterio!AJ405</f>
        <v>0</v>
      </c>
      <c r="AK421" s="62" t="n">
        <f aca="false">ModeloDatosModificados!AK405-ModeloDatosMinisterio!AK405</f>
        <v>0</v>
      </c>
      <c r="AL421" s="62" t="n">
        <f aca="false">ModeloDatosModificados!AL405-ModeloDatosMinisterio!AL405</f>
        <v>0</v>
      </c>
      <c r="AM421" s="62" t="n">
        <f aca="false">ModeloDatosModificados!AM405-ModeloDatosMinisterio!AM405</f>
        <v>0</v>
      </c>
      <c r="AO421" s="54" t="n">
        <f aca="false">ModeloDatosModificados!AO405-ModeloDatosMinisterio!AO405</f>
        <v>0</v>
      </c>
      <c r="AP421" s="53" t="n">
        <f aca="false">ModeloDatosModificados!AP405-ModeloDatosMinisterio!AP405</f>
        <v>0</v>
      </c>
      <c r="AQ421" s="54" t="n">
        <f aca="false">ModeloDatosModificados!AQ405-ModeloDatosMinisterio!AQ405</f>
        <v>0</v>
      </c>
      <c r="AR421" s="53" t="n">
        <f aca="false">ModeloDatosModificados!AR405-ModeloDatosMinisterio!AR405</f>
        <v>0</v>
      </c>
      <c r="AS421" s="54" t="n">
        <f aca="false">ModeloDatosModificados!AS405-ModeloDatosMinisterio!AS405</f>
        <v>0</v>
      </c>
      <c r="AT421" s="53" t="n">
        <f aca="false">ModeloDatosModificados!AT405-ModeloDatosMinisterio!AT405</f>
        <v>0</v>
      </c>
      <c r="AU421" s="54" t="n">
        <f aca="false">ModeloDatosModificados!AU405-ModeloDatosMinisterio!AU405</f>
        <v>0</v>
      </c>
      <c r="AV421" s="53" t="n">
        <f aca="false">ModeloDatosModificados!AV405-ModeloDatosMinisterio!AV405</f>
        <v>0</v>
      </c>
      <c r="AW421" s="54" t="n">
        <f aca="false">ModeloDatosModificados!AW405-ModeloDatosMinisterio!AW405</f>
        <v>0</v>
      </c>
      <c r="AX421" s="53" t="n">
        <f aca="false">ModeloDatosModificados!AX405-ModeloDatosMinisterio!AX405</f>
        <v>0</v>
      </c>
    </row>
    <row r="422" customFormat="false" ht="13.8" hidden="false" customHeight="false" outlineLevel="0" collapsed="false">
      <c r="A422" s="60" t="s">
        <v>44</v>
      </c>
      <c r="B422" s="53" t="n">
        <f aca="false">ModeloDatosModificados!B406-ModeloDatosMinisterio!B406</f>
        <v>0</v>
      </c>
      <c r="C422" s="53" t="n">
        <f aca="false">ModeloDatosModificados!C406-ModeloDatosMinisterio!C406</f>
        <v>0</v>
      </c>
      <c r="D422" s="53" t="n">
        <f aca="false">ModeloDatosModificados!D406-ModeloDatosMinisterio!D406</f>
        <v>0</v>
      </c>
      <c r="E422" s="53" t="n">
        <f aca="false">ModeloDatosModificados!E406-ModeloDatosMinisterio!E406</f>
        <v>0</v>
      </c>
      <c r="F422" s="53" t="n">
        <f aca="false">ModeloDatosModificados!F406-ModeloDatosMinisterio!F406</f>
        <v>0</v>
      </c>
      <c r="G422" s="53" t="n">
        <f aca="false">ModeloDatosModificados!G406-ModeloDatosMinisterio!G406</f>
        <v>0</v>
      </c>
      <c r="H422" s="53" t="n">
        <f aca="false">ModeloDatosModificados!H406-ModeloDatosMinisterio!H406</f>
        <v>0</v>
      </c>
      <c r="I422" s="54" t="n">
        <f aca="false">ModeloDatosModificados!I406-ModeloDatosMinisterio!I406</f>
        <v>0</v>
      </c>
      <c r="J422" s="53" t="n">
        <f aca="false">ModeloDatosModificados!J406-ModeloDatosMinisterio!J406</f>
        <v>0</v>
      </c>
      <c r="K422" s="54" t="n">
        <f aca="false">ModeloDatosModificados!K406-ModeloDatosMinisterio!K406</f>
        <v>0</v>
      </c>
      <c r="L422" s="53" t="n">
        <f aca="false">ModeloDatosModificados!L406-ModeloDatosMinisterio!L406</f>
        <v>0</v>
      </c>
      <c r="M422" s="54" t="n">
        <f aca="false">ModeloDatosModificados!M406-ModeloDatosMinisterio!M406</f>
        <v>0</v>
      </c>
      <c r="N422" s="53" t="n">
        <f aca="false">ModeloDatosModificados!N406-ModeloDatosMinisterio!N406</f>
        <v>0</v>
      </c>
      <c r="O422" s="53" t="n">
        <f aca="false">ModeloDatosModificados!O406-ModeloDatosMinisterio!O406</f>
        <v>0</v>
      </c>
      <c r="P422" s="53" t="n">
        <f aca="false">ModeloDatosModificados!P406-ModeloDatosMinisterio!P406</f>
        <v>0</v>
      </c>
      <c r="Q422" s="53" t="n">
        <f aca="false">ModeloDatosModificados!Q406-ModeloDatosMinisterio!Q406</f>
        <v>0</v>
      </c>
      <c r="S422" s="53" t="n">
        <f aca="false">ModeloDatosModificados!S406-ModeloDatosMinisterio!S406</f>
        <v>0</v>
      </c>
      <c r="T422" s="53" t="n">
        <f aca="false">ModeloDatosModificados!T406-ModeloDatosMinisterio!T406</f>
        <v>0</v>
      </c>
      <c r="U422" s="53" t="n">
        <f aca="false">ModeloDatosModificados!U406-ModeloDatosMinisterio!U406</f>
        <v>0</v>
      </c>
      <c r="V422" s="53" t="n">
        <f aca="false">ModeloDatosModificados!V406-ModeloDatosMinisterio!V406</f>
        <v>0</v>
      </c>
      <c r="W422" s="53" t="n">
        <f aca="false">ModeloDatosModificados!W406-ModeloDatosMinisterio!W406</f>
        <v>0</v>
      </c>
      <c r="X422" s="53" t="n">
        <f aca="false">ModeloDatosModificados!X406-ModeloDatosMinisterio!X406</f>
        <v>0</v>
      </c>
      <c r="Y422" s="53" t="n">
        <f aca="false">ModeloDatosModificados!Y406-ModeloDatosMinisterio!Y406</f>
        <v>0</v>
      </c>
      <c r="Z422" s="53" t="n">
        <f aca="false">ModeloDatosModificados!Z406-ModeloDatosMinisterio!Z406</f>
        <v>0</v>
      </c>
      <c r="AC422" s="61" t="n">
        <f aca="false">ModeloDatosModificados!AC406-ModeloDatosMinisterio!AC406</f>
        <v>0</v>
      </c>
      <c r="AD422" s="62" t="n">
        <f aca="false">ModeloDatosModificados!AD406-ModeloDatosMinisterio!AD406</f>
        <v>0</v>
      </c>
      <c r="AE422" s="63" t="n">
        <f aca="false">ModeloDatosModificados!AE406-ModeloDatosMinisterio!AE406</f>
        <v>0</v>
      </c>
      <c r="AF422" s="62" t="n">
        <f aca="false">ModeloDatosModificados!AF406-ModeloDatosMinisterio!AF406</f>
        <v>0</v>
      </c>
      <c r="AG422" s="62" t="n">
        <f aca="false">ModeloDatosModificados!AG406-ModeloDatosMinisterio!AG406</f>
        <v>0</v>
      </c>
      <c r="AH422" s="62" t="n">
        <f aca="false">ModeloDatosModificados!AH406-ModeloDatosMinisterio!AH406</f>
        <v>0</v>
      </c>
      <c r="AI422" s="62" t="n">
        <f aca="false">ModeloDatosModificados!AI406-ModeloDatosMinisterio!AI406</f>
        <v>0</v>
      </c>
      <c r="AJ422" s="62" t="n">
        <f aca="false">ModeloDatosModificados!AJ406-ModeloDatosMinisterio!AJ406</f>
        <v>0</v>
      </c>
      <c r="AK422" s="62" t="n">
        <f aca="false">ModeloDatosModificados!AK406-ModeloDatosMinisterio!AK406</f>
        <v>0</v>
      </c>
      <c r="AL422" s="62" t="n">
        <f aca="false">ModeloDatosModificados!AL406-ModeloDatosMinisterio!AL406</f>
        <v>0</v>
      </c>
      <c r="AM422" s="62" t="n">
        <f aca="false">ModeloDatosModificados!AM406-ModeloDatosMinisterio!AM406</f>
        <v>0</v>
      </c>
      <c r="AO422" s="54" t="n">
        <f aca="false">ModeloDatosModificados!AO406-ModeloDatosMinisterio!AO406</f>
        <v>0</v>
      </c>
      <c r="AP422" s="53" t="n">
        <f aca="false">ModeloDatosModificados!AP406-ModeloDatosMinisterio!AP406</f>
        <v>0</v>
      </c>
      <c r="AQ422" s="54" t="n">
        <f aca="false">ModeloDatosModificados!AQ406-ModeloDatosMinisterio!AQ406</f>
        <v>0</v>
      </c>
      <c r="AR422" s="53" t="n">
        <f aca="false">ModeloDatosModificados!AR406-ModeloDatosMinisterio!AR406</f>
        <v>0</v>
      </c>
      <c r="AS422" s="54" t="n">
        <f aca="false">ModeloDatosModificados!AS406-ModeloDatosMinisterio!AS406</f>
        <v>0</v>
      </c>
      <c r="AT422" s="53" t="n">
        <f aca="false">ModeloDatosModificados!AT406-ModeloDatosMinisterio!AT406</f>
        <v>0</v>
      </c>
      <c r="AU422" s="54" t="n">
        <f aca="false">ModeloDatosModificados!AU406-ModeloDatosMinisterio!AU406</f>
        <v>0</v>
      </c>
      <c r="AV422" s="53" t="n">
        <f aca="false">ModeloDatosModificados!AV406-ModeloDatosMinisterio!AV406</f>
        <v>0</v>
      </c>
      <c r="AW422" s="54" t="n">
        <f aca="false">ModeloDatosModificados!AW406-ModeloDatosMinisterio!AW406</f>
        <v>0</v>
      </c>
      <c r="AX422" s="53" t="n">
        <f aca="false">ModeloDatosModificados!AX406-ModeloDatosMinisterio!AX406</f>
        <v>0</v>
      </c>
    </row>
    <row r="423" customFormat="false" ht="13.8" hidden="false" customHeight="false" outlineLevel="0" collapsed="false">
      <c r="A423" s="60" t="s">
        <v>45</v>
      </c>
      <c r="B423" s="53" t="n">
        <f aca="false">ModeloDatosModificados!B407-ModeloDatosMinisterio!B407</f>
        <v>0</v>
      </c>
      <c r="C423" s="53" t="n">
        <f aca="false">ModeloDatosModificados!C407-ModeloDatosMinisterio!C407</f>
        <v>0</v>
      </c>
      <c r="D423" s="53" t="n">
        <f aca="false">ModeloDatosModificados!D407-ModeloDatosMinisterio!D407</f>
        <v>0</v>
      </c>
      <c r="E423" s="53" t="n">
        <f aca="false">ModeloDatosModificados!E407-ModeloDatosMinisterio!E407</f>
        <v>0</v>
      </c>
      <c r="F423" s="53" t="n">
        <f aca="false">ModeloDatosModificados!F407-ModeloDatosMinisterio!F407</f>
        <v>0</v>
      </c>
      <c r="G423" s="53" t="n">
        <f aca="false">ModeloDatosModificados!G407-ModeloDatosMinisterio!G407</f>
        <v>0</v>
      </c>
      <c r="H423" s="53" t="n">
        <f aca="false">ModeloDatosModificados!H407-ModeloDatosMinisterio!H407</f>
        <v>0</v>
      </c>
      <c r="I423" s="54" t="n">
        <f aca="false">ModeloDatosModificados!I407-ModeloDatosMinisterio!I407</f>
        <v>0</v>
      </c>
      <c r="J423" s="53" t="n">
        <f aca="false">ModeloDatosModificados!J407-ModeloDatosMinisterio!J407</f>
        <v>0</v>
      </c>
      <c r="K423" s="54" t="n">
        <f aca="false">ModeloDatosModificados!K407-ModeloDatosMinisterio!K407</f>
        <v>0</v>
      </c>
      <c r="L423" s="53" t="n">
        <f aca="false">ModeloDatosModificados!L407-ModeloDatosMinisterio!L407</f>
        <v>0</v>
      </c>
      <c r="M423" s="54" t="n">
        <f aca="false">ModeloDatosModificados!M407-ModeloDatosMinisterio!M407</f>
        <v>0</v>
      </c>
      <c r="N423" s="53" t="n">
        <f aca="false">ModeloDatosModificados!N407-ModeloDatosMinisterio!N407</f>
        <v>0</v>
      </c>
      <c r="O423" s="53" t="n">
        <f aca="false">ModeloDatosModificados!O407-ModeloDatosMinisterio!O407</f>
        <v>0</v>
      </c>
      <c r="P423" s="53" t="n">
        <f aca="false">ModeloDatosModificados!P407-ModeloDatosMinisterio!P407</f>
        <v>0</v>
      </c>
      <c r="Q423" s="53" t="n">
        <f aca="false">ModeloDatosModificados!Q407-ModeloDatosMinisterio!Q407</f>
        <v>0</v>
      </c>
      <c r="S423" s="53" t="n">
        <f aca="false">ModeloDatosModificados!S407-ModeloDatosMinisterio!S407</f>
        <v>0</v>
      </c>
      <c r="T423" s="53" t="n">
        <f aca="false">ModeloDatosModificados!T407-ModeloDatosMinisterio!T407</f>
        <v>0</v>
      </c>
      <c r="U423" s="53" t="n">
        <f aca="false">ModeloDatosModificados!U407-ModeloDatosMinisterio!U407</f>
        <v>0</v>
      </c>
      <c r="V423" s="53" t="n">
        <f aca="false">ModeloDatosModificados!V407-ModeloDatosMinisterio!V407</f>
        <v>0</v>
      </c>
      <c r="W423" s="53" t="n">
        <f aca="false">ModeloDatosModificados!W407-ModeloDatosMinisterio!W407</f>
        <v>0</v>
      </c>
      <c r="X423" s="53" t="n">
        <f aca="false">ModeloDatosModificados!X407-ModeloDatosMinisterio!X407</f>
        <v>0</v>
      </c>
      <c r="Y423" s="53" t="n">
        <f aca="false">ModeloDatosModificados!Y407-ModeloDatosMinisterio!Y407</f>
        <v>0</v>
      </c>
      <c r="Z423" s="53" t="n">
        <f aca="false">ModeloDatosModificados!Z407-ModeloDatosMinisterio!Z407</f>
        <v>0</v>
      </c>
      <c r="AC423" s="61" t="n">
        <f aca="false">ModeloDatosModificados!AC407-ModeloDatosMinisterio!AC407</f>
        <v>0</v>
      </c>
      <c r="AD423" s="62" t="n">
        <f aca="false">ModeloDatosModificados!AD407-ModeloDatosMinisterio!AD407</f>
        <v>0</v>
      </c>
      <c r="AE423" s="63" t="n">
        <f aca="false">ModeloDatosModificados!AE407-ModeloDatosMinisterio!AE407</f>
        <v>0</v>
      </c>
      <c r="AF423" s="62" t="n">
        <f aca="false">ModeloDatosModificados!AF407-ModeloDatosMinisterio!AF407</f>
        <v>0</v>
      </c>
      <c r="AG423" s="62" t="n">
        <f aca="false">ModeloDatosModificados!AG407-ModeloDatosMinisterio!AG407</f>
        <v>0</v>
      </c>
      <c r="AH423" s="62" t="n">
        <f aca="false">ModeloDatosModificados!AH407-ModeloDatosMinisterio!AH407</f>
        <v>0</v>
      </c>
      <c r="AI423" s="62" t="n">
        <f aca="false">ModeloDatosModificados!AI407-ModeloDatosMinisterio!AI407</f>
        <v>0</v>
      </c>
      <c r="AJ423" s="62" t="n">
        <f aca="false">ModeloDatosModificados!AJ407-ModeloDatosMinisterio!AJ407</f>
        <v>0</v>
      </c>
      <c r="AK423" s="62" t="n">
        <f aca="false">ModeloDatosModificados!AK407-ModeloDatosMinisterio!AK407</f>
        <v>0</v>
      </c>
      <c r="AL423" s="62" t="n">
        <f aca="false">ModeloDatosModificados!AL407-ModeloDatosMinisterio!AL407</f>
        <v>0</v>
      </c>
      <c r="AM423" s="62" t="n">
        <f aca="false">ModeloDatosModificados!AM407-ModeloDatosMinisterio!AM407</f>
        <v>0</v>
      </c>
      <c r="AO423" s="54" t="n">
        <f aca="false">ModeloDatosModificados!AO407-ModeloDatosMinisterio!AO407</f>
        <v>0</v>
      </c>
      <c r="AP423" s="53" t="n">
        <f aca="false">ModeloDatosModificados!AP407-ModeloDatosMinisterio!AP407</f>
        <v>0</v>
      </c>
      <c r="AQ423" s="54" t="n">
        <f aca="false">ModeloDatosModificados!AQ407-ModeloDatosMinisterio!AQ407</f>
        <v>0</v>
      </c>
      <c r="AR423" s="53" t="n">
        <f aca="false">ModeloDatosModificados!AR407-ModeloDatosMinisterio!AR407</f>
        <v>0</v>
      </c>
      <c r="AS423" s="54" t="n">
        <f aca="false">ModeloDatosModificados!AS407-ModeloDatosMinisterio!AS407</f>
        <v>0</v>
      </c>
      <c r="AT423" s="53" t="n">
        <f aca="false">ModeloDatosModificados!AT407-ModeloDatosMinisterio!AT407</f>
        <v>0</v>
      </c>
      <c r="AU423" s="54" t="n">
        <f aca="false">ModeloDatosModificados!AU407-ModeloDatosMinisterio!AU407</f>
        <v>0</v>
      </c>
      <c r="AV423" s="53" t="n">
        <f aca="false">ModeloDatosModificados!AV407-ModeloDatosMinisterio!AV407</f>
        <v>0</v>
      </c>
      <c r="AW423" s="54" t="n">
        <f aca="false">ModeloDatosModificados!AW407-ModeloDatosMinisterio!AW407</f>
        <v>0</v>
      </c>
      <c r="AX423" s="53" t="n">
        <f aca="false">ModeloDatosModificados!AX407-ModeloDatosMinisterio!AX407</f>
        <v>0</v>
      </c>
    </row>
    <row r="424" customFormat="false" ht="13.8" hidden="false" customHeight="false" outlineLevel="0" collapsed="false">
      <c r="A424" s="60" t="s">
        <v>46</v>
      </c>
      <c r="B424" s="53" t="n">
        <f aca="false">ModeloDatosModificados!B408-ModeloDatosMinisterio!B408</f>
        <v>0</v>
      </c>
      <c r="C424" s="53" t="n">
        <f aca="false">ModeloDatosModificados!C408-ModeloDatosMinisterio!C408</f>
        <v>0</v>
      </c>
      <c r="D424" s="53" t="n">
        <f aca="false">ModeloDatosModificados!D408-ModeloDatosMinisterio!D408</f>
        <v>0</v>
      </c>
      <c r="E424" s="53" t="n">
        <f aca="false">ModeloDatosModificados!E408-ModeloDatosMinisterio!E408</f>
        <v>0</v>
      </c>
      <c r="F424" s="53" t="n">
        <f aca="false">ModeloDatosModificados!F408-ModeloDatosMinisterio!F408</f>
        <v>0</v>
      </c>
      <c r="G424" s="53" t="n">
        <f aca="false">ModeloDatosModificados!G408-ModeloDatosMinisterio!G408</f>
        <v>0</v>
      </c>
      <c r="H424" s="53" t="n">
        <f aca="false">ModeloDatosModificados!H408-ModeloDatosMinisterio!H408</f>
        <v>0</v>
      </c>
      <c r="I424" s="54" t="n">
        <f aca="false">ModeloDatosModificados!I408-ModeloDatosMinisterio!I408</f>
        <v>0</v>
      </c>
      <c r="J424" s="53" t="n">
        <f aca="false">ModeloDatosModificados!J408-ModeloDatosMinisterio!J408</f>
        <v>0</v>
      </c>
      <c r="K424" s="54" t="n">
        <f aca="false">ModeloDatosModificados!K408-ModeloDatosMinisterio!K408</f>
        <v>0</v>
      </c>
      <c r="L424" s="53" t="n">
        <f aca="false">ModeloDatosModificados!L408-ModeloDatosMinisterio!L408</f>
        <v>0</v>
      </c>
      <c r="M424" s="54" t="n">
        <f aca="false">ModeloDatosModificados!M408-ModeloDatosMinisterio!M408</f>
        <v>0</v>
      </c>
      <c r="N424" s="53" t="n">
        <f aca="false">ModeloDatosModificados!N408-ModeloDatosMinisterio!N408</f>
        <v>0</v>
      </c>
      <c r="O424" s="53" t="n">
        <f aca="false">ModeloDatosModificados!O408-ModeloDatosMinisterio!O408</f>
        <v>0</v>
      </c>
      <c r="P424" s="53" t="n">
        <f aca="false">ModeloDatosModificados!P408-ModeloDatosMinisterio!P408</f>
        <v>0</v>
      </c>
      <c r="Q424" s="53" t="n">
        <f aca="false">ModeloDatosModificados!Q408-ModeloDatosMinisterio!Q408</f>
        <v>0</v>
      </c>
      <c r="S424" s="53" t="n">
        <f aca="false">ModeloDatosModificados!S408-ModeloDatosMinisterio!S408</f>
        <v>0</v>
      </c>
      <c r="T424" s="53" t="n">
        <f aca="false">ModeloDatosModificados!T408-ModeloDatosMinisterio!T408</f>
        <v>0</v>
      </c>
      <c r="U424" s="53" t="n">
        <f aca="false">ModeloDatosModificados!U408-ModeloDatosMinisterio!U408</f>
        <v>0</v>
      </c>
      <c r="V424" s="53" t="n">
        <f aca="false">ModeloDatosModificados!V408-ModeloDatosMinisterio!V408</f>
        <v>0</v>
      </c>
      <c r="W424" s="53" t="n">
        <f aca="false">ModeloDatosModificados!W408-ModeloDatosMinisterio!W408</f>
        <v>0</v>
      </c>
      <c r="X424" s="53" t="n">
        <f aca="false">ModeloDatosModificados!X408-ModeloDatosMinisterio!X408</f>
        <v>0</v>
      </c>
      <c r="Y424" s="53" t="n">
        <f aca="false">ModeloDatosModificados!Y408-ModeloDatosMinisterio!Y408</f>
        <v>0</v>
      </c>
      <c r="Z424" s="53" t="n">
        <f aca="false">ModeloDatosModificados!Z408-ModeloDatosMinisterio!Z408</f>
        <v>0</v>
      </c>
      <c r="AC424" s="61" t="n">
        <f aca="false">ModeloDatosModificados!AC408-ModeloDatosMinisterio!AC408</f>
        <v>0</v>
      </c>
      <c r="AD424" s="62" t="n">
        <f aca="false">ModeloDatosModificados!AD408-ModeloDatosMinisterio!AD408</f>
        <v>0</v>
      </c>
      <c r="AE424" s="63" t="n">
        <f aca="false">ModeloDatosModificados!AE408-ModeloDatosMinisterio!AE408</f>
        <v>0</v>
      </c>
      <c r="AF424" s="62" t="n">
        <f aca="false">ModeloDatosModificados!AF408-ModeloDatosMinisterio!AF408</f>
        <v>0</v>
      </c>
      <c r="AG424" s="62" t="n">
        <f aca="false">ModeloDatosModificados!AG408-ModeloDatosMinisterio!AG408</f>
        <v>0</v>
      </c>
      <c r="AH424" s="62" t="n">
        <f aca="false">ModeloDatosModificados!AH408-ModeloDatosMinisterio!AH408</f>
        <v>0</v>
      </c>
      <c r="AI424" s="62" t="n">
        <f aca="false">ModeloDatosModificados!AI408-ModeloDatosMinisterio!AI408</f>
        <v>0</v>
      </c>
      <c r="AJ424" s="62" t="n">
        <f aca="false">ModeloDatosModificados!AJ408-ModeloDatosMinisterio!AJ408</f>
        <v>0</v>
      </c>
      <c r="AK424" s="62" t="n">
        <f aca="false">ModeloDatosModificados!AK408-ModeloDatosMinisterio!AK408</f>
        <v>0</v>
      </c>
      <c r="AL424" s="62" t="n">
        <f aca="false">ModeloDatosModificados!AL408-ModeloDatosMinisterio!AL408</f>
        <v>0</v>
      </c>
      <c r="AM424" s="62" t="n">
        <f aca="false">ModeloDatosModificados!AM408-ModeloDatosMinisterio!AM408</f>
        <v>0</v>
      </c>
      <c r="AO424" s="54" t="n">
        <f aca="false">ModeloDatosModificados!AO408-ModeloDatosMinisterio!AO408</f>
        <v>0</v>
      </c>
      <c r="AP424" s="53" t="n">
        <f aca="false">ModeloDatosModificados!AP408-ModeloDatosMinisterio!AP408</f>
        <v>0</v>
      </c>
      <c r="AQ424" s="54" t="n">
        <f aca="false">ModeloDatosModificados!AQ408-ModeloDatosMinisterio!AQ408</f>
        <v>0</v>
      </c>
      <c r="AR424" s="53" t="n">
        <f aca="false">ModeloDatosModificados!AR408-ModeloDatosMinisterio!AR408</f>
        <v>0</v>
      </c>
      <c r="AS424" s="54" t="n">
        <f aca="false">ModeloDatosModificados!AS408-ModeloDatosMinisterio!AS408</f>
        <v>0</v>
      </c>
      <c r="AT424" s="53" t="n">
        <f aca="false">ModeloDatosModificados!AT408-ModeloDatosMinisterio!AT408</f>
        <v>0</v>
      </c>
      <c r="AU424" s="54" t="n">
        <f aca="false">ModeloDatosModificados!AU408-ModeloDatosMinisterio!AU408</f>
        <v>0</v>
      </c>
      <c r="AV424" s="53" t="n">
        <f aca="false">ModeloDatosModificados!AV408-ModeloDatosMinisterio!AV408</f>
        <v>0</v>
      </c>
      <c r="AW424" s="54" t="n">
        <f aca="false">ModeloDatosModificados!AW408-ModeloDatosMinisterio!AW408</f>
        <v>0</v>
      </c>
      <c r="AX424" s="53" t="n">
        <f aca="false">ModeloDatosModificados!AX408-ModeloDatosMinisterio!AX408</f>
        <v>0</v>
      </c>
    </row>
    <row r="425" customFormat="false" ht="13.8" hidden="false" customHeight="false" outlineLevel="0" collapsed="false">
      <c r="A425" s="71" t="s">
        <v>49</v>
      </c>
      <c r="B425" s="74" t="n">
        <f aca="false">ModeloDatosModificados!B409-ModeloDatosMinisterio!B409</f>
        <v>0</v>
      </c>
      <c r="C425" s="74" t="n">
        <f aca="false">ModeloDatosModificados!C409-ModeloDatosMinisterio!C409</f>
        <v>0</v>
      </c>
      <c r="D425" s="74" t="n">
        <f aca="false">ModeloDatosModificados!D409-ModeloDatosMinisterio!D409</f>
        <v>0</v>
      </c>
      <c r="E425" s="74" t="n">
        <f aca="false">ModeloDatosModificados!E409-ModeloDatosMinisterio!E409</f>
        <v>0</v>
      </c>
      <c r="F425" s="74" t="n">
        <f aca="false">ModeloDatosModificados!F409-ModeloDatosMinisterio!F409</f>
        <v>0</v>
      </c>
      <c r="G425" s="74" t="n">
        <f aca="false">ModeloDatosModificados!G409-ModeloDatosMinisterio!G409</f>
        <v>0</v>
      </c>
      <c r="H425" s="74" t="n">
        <f aca="false">ModeloDatosModificados!H409-ModeloDatosMinisterio!H409</f>
        <v>0</v>
      </c>
      <c r="I425" s="72" t="n">
        <f aca="false">ModeloDatosModificados!I409-ModeloDatosMinisterio!I409</f>
        <v>0</v>
      </c>
      <c r="J425" s="74" t="n">
        <f aca="false">ModeloDatosModificados!J409-ModeloDatosMinisterio!J409</f>
        <v>0</v>
      </c>
      <c r="K425" s="72" t="n">
        <f aca="false">ModeloDatosModificados!K409-ModeloDatosMinisterio!K409</f>
        <v>0</v>
      </c>
      <c r="L425" s="74" t="n">
        <f aca="false">ModeloDatosModificados!L409-ModeloDatosMinisterio!L409</f>
        <v>0</v>
      </c>
      <c r="M425" s="72" t="n">
        <f aca="false">ModeloDatosModificados!M409-ModeloDatosMinisterio!M409</f>
        <v>0</v>
      </c>
      <c r="N425" s="74" t="n">
        <f aca="false">ModeloDatosModificados!N409-ModeloDatosMinisterio!N409</f>
        <v>0</v>
      </c>
      <c r="O425" s="74" t="n">
        <f aca="false">ModeloDatosModificados!O409-ModeloDatosMinisterio!O409</f>
        <v>0</v>
      </c>
      <c r="P425" s="74" t="n">
        <f aca="false">ModeloDatosModificados!P409-ModeloDatosMinisterio!P409</f>
        <v>0</v>
      </c>
      <c r="Q425" s="74" t="n">
        <f aca="false">ModeloDatosModificados!Q409-ModeloDatosMinisterio!Q409</f>
        <v>0</v>
      </c>
      <c r="S425" s="74" t="n">
        <f aca="false">ModeloDatosModificados!S409-ModeloDatosMinisterio!S409</f>
        <v>0</v>
      </c>
      <c r="T425" s="74" t="n">
        <f aca="false">ModeloDatosModificados!T409-ModeloDatosMinisterio!T409</f>
        <v>0</v>
      </c>
      <c r="U425" s="74" t="n">
        <f aca="false">ModeloDatosModificados!U409-ModeloDatosMinisterio!U409</f>
        <v>0</v>
      </c>
      <c r="V425" s="74" t="n">
        <f aca="false">ModeloDatosModificados!V409-ModeloDatosMinisterio!V409</f>
        <v>0</v>
      </c>
      <c r="W425" s="74" t="n">
        <f aca="false">ModeloDatosModificados!W409-ModeloDatosMinisterio!W409</f>
        <v>0</v>
      </c>
      <c r="X425" s="74" t="n">
        <f aca="false">ModeloDatosModificados!X409-ModeloDatosMinisterio!X409</f>
        <v>0</v>
      </c>
      <c r="Y425" s="74" t="n">
        <f aca="false">ModeloDatosModificados!Y409-ModeloDatosMinisterio!Y409</f>
        <v>0</v>
      </c>
      <c r="Z425" s="74" t="n">
        <f aca="false">ModeloDatosModificados!Z409-ModeloDatosMinisterio!Z409</f>
        <v>0</v>
      </c>
      <c r="AB425" s="77" t="s">
        <v>225</v>
      </c>
      <c r="AC425" s="77" t="n">
        <f aca="false">ModeloDatosModificados!AC409-ModeloDatosMinisterio!AC409</f>
        <v>0</v>
      </c>
      <c r="AD425" s="76"/>
      <c r="AE425" s="78" t="n">
        <f aca="false">ModeloDatosModificados!AE409-ModeloDatosMinisterio!AE409</f>
        <v>0</v>
      </c>
      <c r="AF425" s="76"/>
      <c r="AG425" s="79" t="n">
        <f aca="false">ModeloDatosModificados!AG409-ModeloDatosMinisterio!AG409</f>
        <v>0</v>
      </c>
      <c r="AH425" s="76"/>
      <c r="AI425" s="79" t="n">
        <f aca="false">ModeloDatosModificados!AI409-ModeloDatosMinisterio!AI409</f>
        <v>0</v>
      </c>
      <c r="AJ425" s="76"/>
      <c r="AK425" s="79" t="n">
        <f aca="false">ModeloDatosModificados!AK409-ModeloDatosMinisterio!AK409</f>
        <v>0</v>
      </c>
      <c r="AL425" s="80"/>
      <c r="AM425" s="79" t="n">
        <f aca="false">ModeloDatosModificados!AM409-ModeloDatosMinisterio!AM409</f>
        <v>0</v>
      </c>
      <c r="AO425" s="72" t="n">
        <f aca="false">ModeloDatosModificados!AO409-ModeloDatosMinisterio!AO409</f>
        <v>0</v>
      </c>
      <c r="AP425" s="74" t="n">
        <f aca="false">ModeloDatosModificados!AP409-ModeloDatosMinisterio!AP409</f>
        <v>0</v>
      </c>
      <c r="AQ425" s="72" t="n">
        <f aca="false">ModeloDatosModificados!AQ409-ModeloDatosMinisterio!AQ409</f>
        <v>0</v>
      </c>
      <c r="AR425" s="74" t="n">
        <f aca="false">ModeloDatosModificados!AR409-ModeloDatosMinisterio!AR409</f>
        <v>0</v>
      </c>
      <c r="AS425" s="72" t="n">
        <f aca="false">ModeloDatosModificados!AS409-ModeloDatosMinisterio!AS409</f>
        <v>0</v>
      </c>
      <c r="AT425" s="74" t="n">
        <f aca="false">ModeloDatosModificados!AT409-ModeloDatosMinisterio!AT409</f>
        <v>0</v>
      </c>
      <c r="AU425" s="72" t="n">
        <f aca="false">ModeloDatosModificados!AU409-ModeloDatosMinisterio!AU409</f>
        <v>0</v>
      </c>
      <c r="AV425" s="74" t="n">
        <f aca="false">ModeloDatosModificados!AV409-ModeloDatosMinisterio!AV409</f>
        <v>0</v>
      </c>
      <c r="AW425" s="72" t="n">
        <f aca="false">ModeloDatosModificados!AW409-ModeloDatosMinisterio!AW409</f>
        <v>0</v>
      </c>
      <c r="AX425" s="74" t="n">
        <f aca="false">ModeloDatosModificados!AX409-ModeloDatosMinisterio!AX409</f>
        <v>0</v>
      </c>
    </row>
    <row r="426" customFormat="false" ht="13.8" hidden="false" customHeight="false" outlineLevel="0" collapsed="false">
      <c r="A426" s="31" t="s">
        <v>50</v>
      </c>
      <c r="AB426" s="77" t="s">
        <v>226</v>
      </c>
      <c r="AC426" s="77" t="n">
        <f aca="false">ModeloDatosModificados!AC410-ModeloDatosMinisterio!AC410</f>
        <v>0</v>
      </c>
      <c r="AD426" s="76"/>
      <c r="AE426" s="78" t="n">
        <f aca="false">ModeloDatosModificados!AE410-ModeloDatosMinisterio!AE410</f>
        <v>0</v>
      </c>
      <c r="AF426" s="76"/>
      <c r="AG426" s="79" t="n">
        <f aca="false">ModeloDatosModificados!AG410-ModeloDatosMinisterio!AG410</f>
        <v>0</v>
      </c>
      <c r="AH426" s="76"/>
      <c r="AI426" s="79" t="n">
        <f aca="false">ModeloDatosModificados!AI410-ModeloDatosMinisterio!AI410</f>
        <v>0</v>
      </c>
      <c r="AJ426" s="76"/>
      <c r="AK426" s="79" t="n">
        <f aca="false">ModeloDatosModificados!AK410-ModeloDatosMinisterio!AK410</f>
        <v>0</v>
      </c>
      <c r="AL426" s="76"/>
      <c r="AM426" s="79"/>
    </row>
    <row r="427" customFormat="false" ht="13.8" hidden="false" customHeight="false" outlineLevel="0" collapsed="false">
      <c r="A427" s="31" t="s">
        <v>167</v>
      </c>
    </row>
    <row r="428" customFormat="false" ht="13.8" hidden="false" customHeight="false" outlineLevel="0" collapsed="false">
      <c r="A428" s="84"/>
    </row>
    <row r="429" customFormat="false" ht="13.8" hidden="false" customHeight="false" outlineLevel="0" collapsed="false">
      <c r="A429" s="84"/>
    </row>
    <row r="430" customFormat="false" ht="13.8" hidden="false" customHeight="false" outlineLevel="0" collapsed="false">
      <c r="A430" s="84"/>
    </row>
    <row r="431" customFormat="false" ht="13.8" hidden="false" customHeight="false" outlineLevel="0" collapsed="false">
      <c r="A431" s="40" t="s">
        <v>158</v>
      </c>
      <c r="B431" s="40"/>
      <c r="C431" s="40"/>
      <c r="D431" s="40"/>
      <c r="E431" s="40"/>
      <c r="F431" s="40"/>
      <c r="G431" s="40"/>
      <c r="H431" s="40"/>
      <c r="I431" s="40"/>
      <c r="J431" s="40"/>
      <c r="S431" s="90"/>
      <c r="T431" s="90"/>
      <c r="U431" s="90"/>
      <c r="V431" s="90"/>
      <c r="W431" s="90"/>
      <c r="X431" s="90"/>
      <c r="Y431" s="90"/>
      <c r="Z431" s="90"/>
    </row>
    <row r="432" customFormat="false" ht="13.8" hidden="false" customHeight="false" outlineLevel="0" collapsed="false">
      <c r="A432" s="40" t="s">
        <v>178</v>
      </c>
      <c r="B432" s="40"/>
      <c r="C432" s="40"/>
      <c r="D432" s="40"/>
      <c r="E432" s="40"/>
      <c r="F432" s="40"/>
      <c r="G432" s="40"/>
      <c r="H432" s="40"/>
      <c r="I432" s="40"/>
      <c r="J432" s="40"/>
      <c r="S432" s="90"/>
      <c r="T432" s="90"/>
      <c r="U432" s="90"/>
      <c r="V432" s="90"/>
      <c r="W432" s="90"/>
      <c r="X432" s="90"/>
      <c r="Y432" s="90"/>
      <c r="Z432" s="90"/>
    </row>
    <row r="433" customFormat="false" ht="15.8" hidden="false" customHeight="true" outlineLevel="0" collapsed="false">
      <c r="A433" s="41" t="s">
        <v>8</v>
      </c>
      <c r="B433" s="91" t="s">
        <v>206</v>
      </c>
      <c r="C433" s="91"/>
      <c r="D433" s="91"/>
      <c r="E433" s="91"/>
      <c r="F433" s="91"/>
      <c r="G433" s="91"/>
      <c r="H433" s="91"/>
      <c r="I433" s="43" t="s">
        <v>10</v>
      </c>
      <c r="J433" s="43" t="s">
        <v>11</v>
      </c>
      <c r="K433" s="43" t="s">
        <v>207</v>
      </c>
      <c r="L433" s="43" t="s">
        <v>208</v>
      </c>
      <c r="M433" s="43" t="s">
        <v>209</v>
      </c>
      <c r="N433" s="43" t="s">
        <v>12</v>
      </c>
      <c r="O433" s="43" t="s">
        <v>210</v>
      </c>
      <c r="P433" s="43" t="s">
        <v>211</v>
      </c>
      <c r="Q433" s="43" t="s">
        <v>212</v>
      </c>
      <c r="S433" s="91" t="s">
        <v>206</v>
      </c>
      <c r="T433" s="91"/>
      <c r="U433" s="91"/>
      <c r="V433" s="91"/>
      <c r="W433" s="91"/>
      <c r="X433" s="91"/>
      <c r="Y433" s="91"/>
      <c r="Z433" s="91"/>
      <c r="AC433" s="46" t="s">
        <v>214</v>
      </c>
      <c r="AD433" s="46"/>
      <c r="AE433" s="46" t="s">
        <v>215</v>
      </c>
      <c r="AF433" s="46"/>
      <c r="AG433" s="46" t="s">
        <v>216</v>
      </c>
      <c r="AH433" s="46"/>
      <c r="AI433" s="46" t="s">
        <v>217</v>
      </c>
      <c r="AJ433" s="46"/>
      <c r="AK433" s="46" t="s">
        <v>218</v>
      </c>
      <c r="AL433" s="46"/>
      <c r="AM433" s="47" t="s">
        <v>219</v>
      </c>
      <c r="AO433" s="46" t="s">
        <v>214</v>
      </c>
      <c r="AP433" s="46"/>
      <c r="AQ433" s="46" t="s">
        <v>215</v>
      </c>
      <c r="AR433" s="46"/>
      <c r="AS433" s="46" t="s">
        <v>216</v>
      </c>
      <c r="AT433" s="46"/>
      <c r="AU433" s="46" t="s">
        <v>217</v>
      </c>
      <c r="AV433" s="46"/>
      <c r="AW433" s="47" t="s">
        <v>218</v>
      </c>
      <c r="AX433" s="47"/>
    </row>
    <row r="434" customFormat="false" ht="55.8" hidden="false" customHeight="false" outlineLevel="0" collapsed="false">
      <c r="A434" s="41"/>
      <c r="B434" s="92" t="s">
        <v>179</v>
      </c>
      <c r="C434" s="92" t="s">
        <v>180</v>
      </c>
      <c r="D434" s="92" t="s">
        <v>181</v>
      </c>
      <c r="E434" s="92" t="s">
        <v>182</v>
      </c>
      <c r="F434" s="92" t="s">
        <v>183</v>
      </c>
      <c r="G434" s="92" t="s">
        <v>184</v>
      </c>
      <c r="H434" s="92" t="s">
        <v>185</v>
      </c>
      <c r="I434" s="43"/>
      <c r="J434" s="43"/>
      <c r="K434" s="43"/>
      <c r="L434" s="43"/>
      <c r="M434" s="43"/>
      <c r="N434" s="43"/>
      <c r="O434" s="43"/>
      <c r="P434" s="43"/>
      <c r="Q434" s="43"/>
      <c r="S434" s="92" t="s">
        <v>179</v>
      </c>
      <c r="T434" s="92" t="s">
        <v>180</v>
      </c>
      <c r="U434" s="92" t="s">
        <v>181</v>
      </c>
      <c r="V434" s="92" t="s">
        <v>182</v>
      </c>
      <c r="W434" s="92" t="s">
        <v>183</v>
      </c>
      <c r="X434" s="92" t="s">
        <v>184</v>
      </c>
      <c r="Y434" s="92" t="s">
        <v>185</v>
      </c>
      <c r="Z434" s="43" t="s">
        <v>21</v>
      </c>
      <c r="AC434" s="46" t="s">
        <v>220</v>
      </c>
      <c r="AD434" s="46" t="s">
        <v>221</v>
      </c>
      <c r="AE434" s="46" t="s">
        <v>220</v>
      </c>
      <c r="AF434" s="46" t="s">
        <v>221</v>
      </c>
      <c r="AG434" s="46" t="s">
        <v>220</v>
      </c>
      <c r="AH434" s="46" t="s">
        <v>221</v>
      </c>
      <c r="AI434" s="46" t="s">
        <v>220</v>
      </c>
      <c r="AJ434" s="46" t="s">
        <v>221</v>
      </c>
      <c r="AK434" s="46" t="s">
        <v>220</v>
      </c>
      <c r="AL434" s="46" t="s">
        <v>221</v>
      </c>
      <c r="AM434" s="48" t="s">
        <v>222</v>
      </c>
      <c r="AO434" s="46" t="s">
        <v>223</v>
      </c>
      <c r="AP434" s="46" t="s">
        <v>224</v>
      </c>
      <c r="AQ434" s="46" t="s">
        <v>223</v>
      </c>
      <c r="AR434" s="46" t="s">
        <v>224</v>
      </c>
      <c r="AS434" s="46" t="s">
        <v>223</v>
      </c>
      <c r="AT434" s="46" t="s">
        <v>224</v>
      </c>
      <c r="AU434" s="46" t="s">
        <v>223</v>
      </c>
      <c r="AV434" s="46" t="s">
        <v>224</v>
      </c>
      <c r="AW434" s="46" t="s">
        <v>223</v>
      </c>
      <c r="AX434" s="48" t="s">
        <v>224</v>
      </c>
    </row>
    <row r="435" customFormat="false" ht="13.8" hidden="false" customHeight="false" outlineLevel="0" collapsed="false">
      <c r="A435" s="49" t="s">
        <v>22</v>
      </c>
      <c r="B435" s="52" t="n">
        <f aca="false">ModeloDatosModificados!B417-ModeloDatosMinisterio!B417</f>
        <v>0</v>
      </c>
      <c r="C435" s="52" t="n">
        <f aca="false">ModeloDatosModificados!C417-ModeloDatosMinisterio!C417</f>
        <v>0</v>
      </c>
      <c r="D435" s="52" t="n">
        <f aca="false">ModeloDatosModificados!D417-ModeloDatosMinisterio!D417</f>
        <v>0</v>
      </c>
      <c r="E435" s="52" t="n">
        <f aca="false">ModeloDatosModificados!E417-ModeloDatosMinisterio!E417</f>
        <v>0</v>
      </c>
      <c r="F435" s="52" t="n">
        <f aca="false">ModeloDatosModificados!F417-ModeloDatosMinisterio!F417</f>
        <v>0</v>
      </c>
      <c r="G435" s="52" t="n">
        <f aca="false">ModeloDatosModificados!G417-ModeloDatosMinisterio!G417</f>
        <v>0</v>
      </c>
      <c r="H435" s="52" t="n">
        <f aca="false">ModeloDatosModificados!H417-ModeloDatosMinisterio!H417</f>
        <v>0</v>
      </c>
      <c r="I435" s="51" t="n">
        <f aca="false">ModeloDatosModificados!I417-ModeloDatosMinisterio!I417</f>
        <v>0</v>
      </c>
      <c r="J435" s="52" t="n">
        <f aca="false">ModeloDatosModificados!J417-ModeloDatosMinisterio!J417</f>
        <v>0</v>
      </c>
      <c r="K435" s="51" t="n">
        <f aca="false">ModeloDatosModificados!K417-ModeloDatosMinisterio!K417</f>
        <v>0</v>
      </c>
      <c r="L435" s="53" t="n">
        <f aca="false">ModeloDatosModificados!L417-ModeloDatosMinisterio!L417</f>
        <v>0</v>
      </c>
      <c r="M435" s="54" t="n">
        <f aca="false">ModeloDatosModificados!M417-ModeloDatosMinisterio!M417</f>
        <v>0</v>
      </c>
      <c r="N435" s="53" t="n">
        <f aca="false">ModeloDatosModificados!N417-ModeloDatosMinisterio!N417</f>
        <v>0</v>
      </c>
      <c r="O435" s="53" t="n">
        <f aca="false">ModeloDatosModificados!O417-ModeloDatosMinisterio!O417</f>
        <v>0</v>
      </c>
      <c r="P435" s="53" t="n">
        <f aca="false">ModeloDatosModificados!P417-ModeloDatosMinisterio!P417</f>
        <v>0</v>
      </c>
      <c r="Q435" s="53" t="n">
        <f aca="false">ModeloDatosModificados!Q417-ModeloDatosMinisterio!Q417</f>
        <v>0</v>
      </c>
      <c r="S435" s="52" t="n">
        <f aca="false">ModeloDatosModificados!S417-ModeloDatosMinisterio!S417</f>
        <v>0</v>
      </c>
      <c r="T435" s="52" t="n">
        <f aca="false">ModeloDatosModificados!T417-ModeloDatosMinisterio!T417</f>
        <v>0</v>
      </c>
      <c r="U435" s="52" t="n">
        <f aca="false">ModeloDatosModificados!U417-ModeloDatosMinisterio!U417</f>
        <v>0</v>
      </c>
      <c r="V435" s="52" t="n">
        <f aca="false">ModeloDatosModificados!V417-ModeloDatosMinisterio!V417</f>
        <v>0</v>
      </c>
      <c r="W435" s="52" t="n">
        <f aca="false">ModeloDatosModificados!W417-ModeloDatosMinisterio!W417</f>
        <v>0</v>
      </c>
      <c r="X435" s="52" t="n">
        <f aca="false">ModeloDatosModificados!X417-ModeloDatosMinisterio!X417</f>
        <v>0</v>
      </c>
      <c r="Y435" s="52" t="n">
        <f aca="false">ModeloDatosModificados!Y417-ModeloDatosMinisterio!Y417</f>
        <v>0</v>
      </c>
      <c r="Z435" s="52" t="n">
        <f aca="false">ModeloDatosModificados!Z417-ModeloDatosMinisterio!Z417</f>
        <v>0</v>
      </c>
      <c r="AC435" s="57" t="n">
        <f aca="false">ModeloDatosModificados!AC417-ModeloDatosMinisterio!AC417</f>
        <v>0</v>
      </c>
      <c r="AD435" s="58" t="n">
        <f aca="false">ModeloDatosModificados!AD417-ModeloDatosMinisterio!AD417</f>
        <v>0</v>
      </c>
      <c r="AE435" s="59" t="n">
        <f aca="false">ModeloDatosModificados!AE417-ModeloDatosMinisterio!AE417</f>
        <v>0</v>
      </c>
      <c r="AF435" s="58" t="n">
        <f aca="false">ModeloDatosModificados!AF417-ModeloDatosMinisterio!AF417</f>
        <v>0</v>
      </c>
      <c r="AG435" s="58" t="n">
        <f aca="false">ModeloDatosModificados!AG417-ModeloDatosMinisterio!AG417</f>
        <v>0</v>
      </c>
      <c r="AH435" s="58" t="n">
        <f aca="false">ModeloDatosModificados!AH417-ModeloDatosMinisterio!AH417</f>
        <v>0</v>
      </c>
      <c r="AI435" s="58" t="n">
        <f aca="false">ModeloDatosModificados!AI417-ModeloDatosMinisterio!AI417</f>
        <v>0</v>
      </c>
      <c r="AJ435" s="58" t="n">
        <f aca="false">ModeloDatosModificados!AJ417-ModeloDatosMinisterio!AJ417</f>
        <v>0</v>
      </c>
      <c r="AK435" s="58" t="n">
        <f aca="false">ModeloDatosModificados!AK417-ModeloDatosMinisterio!AK417</f>
        <v>0</v>
      </c>
      <c r="AL435" s="58" t="n">
        <f aca="false">ModeloDatosModificados!AL417-ModeloDatosMinisterio!AL417</f>
        <v>0</v>
      </c>
      <c r="AM435" s="58" t="n">
        <f aca="false">ModeloDatosModificados!AM417-ModeloDatosMinisterio!AM417</f>
        <v>0</v>
      </c>
      <c r="AO435" s="51" t="n">
        <f aca="false">ModeloDatosModificados!AO417-ModeloDatosMinisterio!AO417</f>
        <v>0</v>
      </c>
      <c r="AP435" s="52" t="n">
        <f aca="false">ModeloDatosModificados!AP417-ModeloDatosMinisterio!AP417</f>
        <v>0</v>
      </c>
      <c r="AQ435" s="51" t="n">
        <f aca="false">ModeloDatosModificados!AQ417-ModeloDatosMinisterio!AQ417</f>
        <v>0</v>
      </c>
      <c r="AR435" s="52" t="n">
        <f aca="false">ModeloDatosModificados!AR417-ModeloDatosMinisterio!AR417</f>
        <v>0</v>
      </c>
      <c r="AS435" s="51" t="n">
        <f aca="false">ModeloDatosModificados!AS417-ModeloDatosMinisterio!AS417</f>
        <v>0</v>
      </c>
      <c r="AT435" s="52" t="n">
        <f aca="false">ModeloDatosModificados!AT417-ModeloDatosMinisterio!AT417</f>
        <v>0</v>
      </c>
      <c r="AU435" s="51" t="n">
        <f aca="false">ModeloDatosModificados!AU417-ModeloDatosMinisterio!AU417</f>
        <v>0</v>
      </c>
      <c r="AV435" s="52" t="n">
        <f aca="false">ModeloDatosModificados!AV417-ModeloDatosMinisterio!AV417</f>
        <v>0</v>
      </c>
      <c r="AW435" s="51" t="n">
        <f aca="false">ModeloDatosModificados!AW417-ModeloDatosMinisterio!AW417</f>
        <v>0</v>
      </c>
      <c r="AX435" s="52" t="n">
        <f aca="false">ModeloDatosModificados!AX417-ModeloDatosMinisterio!AX417</f>
        <v>0</v>
      </c>
    </row>
    <row r="436" customFormat="false" ht="13.8" hidden="false" customHeight="false" outlineLevel="0" collapsed="false">
      <c r="A436" s="60" t="s">
        <v>23</v>
      </c>
      <c r="B436" s="53" t="n">
        <f aca="false">ModeloDatosModificados!B418-ModeloDatosMinisterio!B418</f>
        <v>0</v>
      </c>
      <c r="C436" s="53" t="n">
        <f aca="false">ModeloDatosModificados!C418-ModeloDatosMinisterio!C418</f>
        <v>0</v>
      </c>
      <c r="D436" s="53" t="n">
        <f aca="false">ModeloDatosModificados!D418-ModeloDatosMinisterio!D418</f>
        <v>0</v>
      </c>
      <c r="E436" s="53" t="n">
        <f aca="false">ModeloDatosModificados!E418-ModeloDatosMinisterio!E418</f>
        <v>0</v>
      </c>
      <c r="F436" s="53" t="n">
        <f aca="false">ModeloDatosModificados!F418-ModeloDatosMinisterio!F418</f>
        <v>0</v>
      </c>
      <c r="G436" s="53" t="n">
        <f aca="false">ModeloDatosModificados!G418-ModeloDatosMinisterio!G418</f>
        <v>0</v>
      </c>
      <c r="H436" s="53" t="n">
        <f aca="false">ModeloDatosModificados!H418-ModeloDatosMinisterio!H418</f>
        <v>0</v>
      </c>
      <c r="I436" s="54" t="n">
        <f aca="false">ModeloDatosModificados!I418-ModeloDatosMinisterio!I418</f>
        <v>0</v>
      </c>
      <c r="J436" s="53" t="n">
        <f aca="false">ModeloDatosModificados!J418-ModeloDatosMinisterio!J418</f>
        <v>0</v>
      </c>
      <c r="K436" s="54" t="n">
        <f aca="false">ModeloDatosModificados!K418-ModeloDatosMinisterio!K418</f>
        <v>0</v>
      </c>
      <c r="L436" s="53" t="n">
        <f aca="false">ModeloDatosModificados!L418-ModeloDatosMinisterio!L418</f>
        <v>0</v>
      </c>
      <c r="M436" s="54" t="n">
        <f aca="false">ModeloDatosModificados!M418-ModeloDatosMinisterio!M418</f>
        <v>0</v>
      </c>
      <c r="N436" s="53" t="n">
        <f aca="false">ModeloDatosModificados!N418-ModeloDatosMinisterio!N418</f>
        <v>0</v>
      </c>
      <c r="O436" s="53" t="n">
        <f aca="false">ModeloDatosModificados!O418-ModeloDatosMinisterio!O418</f>
        <v>0</v>
      </c>
      <c r="P436" s="53" t="n">
        <f aca="false">ModeloDatosModificados!P418-ModeloDatosMinisterio!P418</f>
        <v>0</v>
      </c>
      <c r="Q436" s="53" t="n">
        <f aca="false">ModeloDatosModificados!Q418-ModeloDatosMinisterio!Q418</f>
        <v>0</v>
      </c>
      <c r="S436" s="53" t="n">
        <f aca="false">ModeloDatosModificados!S418-ModeloDatosMinisterio!S418</f>
        <v>0</v>
      </c>
      <c r="T436" s="53" t="n">
        <f aca="false">ModeloDatosModificados!T418-ModeloDatosMinisterio!T418</f>
        <v>0</v>
      </c>
      <c r="U436" s="53" t="n">
        <f aca="false">ModeloDatosModificados!U418-ModeloDatosMinisterio!U418</f>
        <v>0</v>
      </c>
      <c r="V436" s="53" t="n">
        <f aca="false">ModeloDatosModificados!V418-ModeloDatosMinisterio!V418</f>
        <v>0</v>
      </c>
      <c r="W436" s="53" t="n">
        <f aca="false">ModeloDatosModificados!W418-ModeloDatosMinisterio!W418</f>
        <v>0</v>
      </c>
      <c r="X436" s="53" t="n">
        <f aca="false">ModeloDatosModificados!X418-ModeloDatosMinisterio!X418</f>
        <v>0</v>
      </c>
      <c r="Y436" s="53" t="n">
        <f aca="false">ModeloDatosModificados!Y418-ModeloDatosMinisterio!Y418</f>
        <v>0</v>
      </c>
      <c r="Z436" s="53" t="n">
        <f aca="false">ModeloDatosModificados!Z418-ModeloDatosMinisterio!Z418</f>
        <v>0</v>
      </c>
      <c r="AC436" s="61" t="n">
        <f aca="false">ModeloDatosModificados!AC418-ModeloDatosMinisterio!AC418</f>
        <v>0</v>
      </c>
      <c r="AD436" s="62" t="n">
        <f aca="false">ModeloDatosModificados!AD418-ModeloDatosMinisterio!AD418</f>
        <v>0</v>
      </c>
      <c r="AE436" s="63" t="n">
        <f aca="false">ModeloDatosModificados!AE418-ModeloDatosMinisterio!AE418</f>
        <v>0</v>
      </c>
      <c r="AF436" s="62" t="n">
        <f aca="false">ModeloDatosModificados!AF418-ModeloDatosMinisterio!AF418</f>
        <v>0</v>
      </c>
      <c r="AG436" s="62" t="n">
        <f aca="false">ModeloDatosModificados!AG418-ModeloDatosMinisterio!AG418</f>
        <v>0</v>
      </c>
      <c r="AH436" s="62" t="n">
        <f aca="false">ModeloDatosModificados!AH418-ModeloDatosMinisterio!AH418</f>
        <v>0</v>
      </c>
      <c r="AI436" s="62" t="n">
        <f aca="false">ModeloDatosModificados!AI418-ModeloDatosMinisterio!AI418</f>
        <v>0</v>
      </c>
      <c r="AJ436" s="62" t="n">
        <f aca="false">ModeloDatosModificados!AJ418-ModeloDatosMinisterio!AJ418</f>
        <v>0</v>
      </c>
      <c r="AK436" s="62" t="n">
        <f aca="false">ModeloDatosModificados!AK418-ModeloDatosMinisterio!AK418</f>
        <v>0</v>
      </c>
      <c r="AL436" s="62" t="n">
        <f aca="false">ModeloDatosModificados!AL418-ModeloDatosMinisterio!AL418</f>
        <v>0</v>
      </c>
      <c r="AM436" s="62" t="n">
        <f aca="false">ModeloDatosModificados!AM418-ModeloDatosMinisterio!AM418</f>
        <v>0</v>
      </c>
      <c r="AO436" s="54" t="n">
        <f aca="false">ModeloDatosModificados!AO418-ModeloDatosMinisterio!AO418</f>
        <v>0</v>
      </c>
      <c r="AP436" s="53" t="n">
        <f aca="false">ModeloDatosModificados!AP418-ModeloDatosMinisterio!AP418</f>
        <v>0</v>
      </c>
      <c r="AQ436" s="54" t="n">
        <f aca="false">ModeloDatosModificados!AQ418-ModeloDatosMinisterio!AQ418</f>
        <v>0</v>
      </c>
      <c r="AR436" s="53" t="n">
        <f aca="false">ModeloDatosModificados!AR418-ModeloDatosMinisterio!AR418</f>
        <v>0</v>
      </c>
      <c r="AS436" s="54" t="n">
        <f aca="false">ModeloDatosModificados!AS418-ModeloDatosMinisterio!AS418</f>
        <v>0</v>
      </c>
      <c r="AT436" s="53" t="n">
        <f aca="false">ModeloDatosModificados!AT418-ModeloDatosMinisterio!AT418</f>
        <v>0</v>
      </c>
      <c r="AU436" s="54" t="n">
        <f aca="false">ModeloDatosModificados!AU418-ModeloDatosMinisterio!AU418</f>
        <v>0</v>
      </c>
      <c r="AV436" s="53" t="n">
        <f aca="false">ModeloDatosModificados!AV418-ModeloDatosMinisterio!AV418</f>
        <v>0</v>
      </c>
      <c r="AW436" s="54" t="n">
        <f aca="false">ModeloDatosModificados!AW418-ModeloDatosMinisterio!AW418</f>
        <v>0</v>
      </c>
      <c r="AX436" s="53" t="n">
        <f aca="false">ModeloDatosModificados!AX418-ModeloDatosMinisterio!AX418</f>
        <v>0</v>
      </c>
    </row>
    <row r="437" customFormat="false" ht="13.8" hidden="false" customHeight="false" outlineLevel="0" collapsed="false">
      <c r="A437" s="60" t="s">
        <v>24</v>
      </c>
      <c r="B437" s="53" t="n">
        <f aca="false">ModeloDatosModificados!B419-ModeloDatosMinisterio!B419</f>
        <v>0</v>
      </c>
      <c r="C437" s="53" t="n">
        <f aca="false">ModeloDatosModificados!C419-ModeloDatosMinisterio!C419</f>
        <v>0</v>
      </c>
      <c r="D437" s="53" t="n">
        <f aca="false">ModeloDatosModificados!D419-ModeloDatosMinisterio!D419</f>
        <v>0</v>
      </c>
      <c r="E437" s="53" t="n">
        <f aca="false">ModeloDatosModificados!E419-ModeloDatosMinisterio!E419</f>
        <v>0</v>
      </c>
      <c r="F437" s="53" t="n">
        <f aca="false">ModeloDatosModificados!F419-ModeloDatosMinisterio!F419</f>
        <v>0</v>
      </c>
      <c r="G437" s="53" t="n">
        <f aca="false">ModeloDatosModificados!G419-ModeloDatosMinisterio!G419</f>
        <v>0</v>
      </c>
      <c r="H437" s="53" t="n">
        <f aca="false">ModeloDatosModificados!H419-ModeloDatosMinisterio!H419</f>
        <v>0</v>
      </c>
      <c r="I437" s="54" t="n">
        <f aca="false">ModeloDatosModificados!I419-ModeloDatosMinisterio!I419</f>
        <v>0</v>
      </c>
      <c r="J437" s="53" t="n">
        <f aca="false">ModeloDatosModificados!J419-ModeloDatosMinisterio!J419</f>
        <v>0</v>
      </c>
      <c r="K437" s="54" t="n">
        <f aca="false">ModeloDatosModificados!K419-ModeloDatosMinisterio!K419</f>
        <v>0</v>
      </c>
      <c r="L437" s="53" t="n">
        <f aca="false">ModeloDatosModificados!L419-ModeloDatosMinisterio!L419</f>
        <v>0</v>
      </c>
      <c r="M437" s="54" t="n">
        <f aca="false">ModeloDatosModificados!M419-ModeloDatosMinisterio!M419</f>
        <v>0</v>
      </c>
      <c r="N437" s="53" t="n">
        <f aca="false">ModeloDatosModificados!N419-ModeloDatosMinisterio!N419</f>
        <v>0</v>
      </c>
      <c r="O437" s="53" t="n">
        <f aca="false">ModeloDatosModificados!O419-ModeloDatosMinisterio!O419</f>
        <v>0</v>
      </c>
      <c r="P437" s="53" t="n">
        <f aca="false">ModeloDatosModificados!P419-ModeloDatosMinisterio!P419</f>
        <v>0</v>
      </c>
      <c r="Q437" s="53" t="n">
        <f aca="false">ModeloDatosModificados!Q419-ModeloDatosMinisterio!Q419</f>
        <v>0</v>
      </c>
      <c r="S437" s="53" t="n">
        <f aca="false">ModeloDatosModificados!S419-ModeloDatosMinisterio!S419</f>
        <v>0</v>
      </c>
      <c r="T437" s="53" t="n">
        <f aca="false">ModeloDatosModificados!T419-ModeloDatosMinisterio!T419</f>
        <v>0</v>
      </c>
      <c r="U437" s="53" t="n">
        <f aca="false">ModeloDatosModificados!U419-ModeloDatosMinisterio!U419</f>
        <v>0</v>
      </c>
      <c r="V437" s="53" t="n">
        <f aca="false">ModeloDatosModificados!V419-ModeloDatosMinisterio!V419</f>
        <v>0</v>
      </c>
      <c r="W437" s="53" t="n">
        <f aca="false">ModeloDatosModificados!W419-ModeloDatosMinisterio!W419</f>
        <v>0</v>
      </c>
      <c r="X437" s="53" t="n">
        <f aca="false">ModeloDatosModificados!X419-ModeloDatosMinisterio!X419</f>
        <v>0</v>
      </c>
      <c r="Y437" s="53" t="n">
        <f aca="false">ModeloDatosModificados!Y419-ModeloDatosMinisterio!Y419</f>
        <v>0</v>
      </c>
      <c r="Z437" s="53" t="n">
        <f aca="false">ModeloDatosModificados!Z419-ModeloDatosMinisterio!Z419</f>
        <v>0</v>
      </c>
      <c r="AC437" s="61" t="n">
        <f aca="false">ModeloDatosModificados!AC419-ModeloDatosMinisterio!AC419</f>
        <v>0</v>
      </c>
      <c r="AD437" s="62" t="n">
        <f aca="false">ModeloDatosModificados!AD419-ModeloDatosMinisterio!AD419</f>
        <v>0</v>
      </c>
      <c r="AE437" s="63" t="n">
        <f aca="false">ModeloDatosModificados!AE419-ModeloDatosMinisterio!AE419</f>
        <v>0</v>
      </c>
      <c r="AF437" s="62" t="n">
        <f aca="false">ModeloDatosModificados!AF419-ModeloDatosMinisterio!AF419</f>
        <v>0</v>
      </c>
      <c r="AG437" s="62" t="n">
        <f aca="false">ModeloDatosModificados!AG419-ModeloDatosMinisterio!AG419</f>
        <v>0</v>
      </c>
      <c r="AH437" s="62" t="n">
        <f aca="false">ModeloDatosModificados!AH419-ModeloDatosMinisterio!AH419</f>
        <v>0</v>
      </c>
      <c r="AI437" s="62" t="n">
        <f aca="false">ModeloDatosModificados!AI419-ModeloDatosMinisterio!AI419</f>
        <v>0</v>
      </c>
      <c r="AJ437" s="62" t="n">
        <f aca="false">ModeloDatosModificados!AJ419-ModeloDatosMinisterio!AJ419</f>
        <v>0</v>
      </c>
      <c r="AK437" s="62" t="n">
        <f aca="false">ModeloDatosModificados!AK419-ModeloDatosMinisterio!AK419</f>
        <v>0</v>
      </c>
      <c r="AL437" s="62" t="n">
        <f aca="false">ModeloDatosModificados!AL419-ModeloDatosMinisterio!AL419</f>
        <v>0</v>
      </c>
      <c r="AM437" s="62" t="n">
        <f aca="false">ModeloDatosModificados!AM419-ModeloDatosMinisterio!AM419</f>
        <v>0</v>
      </c>
      <c r="AO437" s="54" t="n">
        <f aca="false">ModeloDatosModificados!AO419-ModeloDatosMinisterio!AO419</f>
        <v>0</v>
      </c>
      <c r="AP437" s="53" t="n">
        <f aca="false">ModeloDatosModificados!AP419-ModeloDatosMinisterio!AP419</f>
        <v>0</v>
      </c>
      <c r="AQ437" s="54" t="n">
        <f aca="false">ModeloDatosModificados!AQ419-ModeloDatosMinisterio!AQ419</f>
        <v>0</v>
      </c>
      <c r="AR437" s="53" t="n">
        <f aca="false">ModeloDatosModificados!AR419-ModeloDatosMinisterio!AR419</f>
        <v>0</v>
      </c>
      <c r="AS437" s="54" t="n">
        <f aca="false">ModeloDatosModificados!AS419-ModeloDatosMinisterio!AS419</f>
        <v>0</v>
      </c>
      <c r="AT437" s="53" t="n">
        <f aca="false">ModeloDatosModificados!AT419-ModeloDatosMinisterio!AT419</f>
        <v>0</v>
      </c>
      <c r="AU437" s="54" t="n">
        <f aca="false">ModeloDatosModificados!AU419-ModeloDatosMinisterio!AU419</f>
        <v>0</v>
      </c>
      <c r="AV437" s="53" t="n">
        <f aca="false">ModeloDatosModificados!AV419-ModeloDatosMinisterio!AV419</f>
        <v>0</v>
      </c>
      <c r="AW437" s="54" t="n">
        <f aca="false">ModeloDatosModificados!AW419-ModeloDatosMinisterio!AW419</f>
        <v>0</v>
      </c>
      <c r="AX437" s="53" t="n">
        <f aca="false">ModeloDatosModificados!AX419-ModeloDatosMinisterio!AX419</f>
        <v>0</v>
      </c>
    </row>
    <row r="438" customFormat="false" ht="13.8" hidden="false" customHeight="false" outlineLevel="0" collapsed="false">
      <c r="A438" s="60" t="s">
        <v>25</v>
      </c>
      <c r="B438" s="53" t="n">
        <f aca="false">ModeloDatosModificados!B420-ModeloDatosMinisterio!B420</f>
        <v>0</v>
      </c>
      <c r="C438" s="53" t="n">
        <f aca="false">ModeloDatosModificados!C420-ModeloDatosMinisterio!C420</f>
        <v>0</v>
      </c>
      <c r="D438" s="53" t="n">
        <f aca="false">ModeloDatosModificados!D420-ModeloDatosMinisterio!D420</f>
        <v>0</v>
      </c>
      <c r="E438" s="53" t="n">
        <f aca="false">ModeloDatosModificados!E420-ModeloDatosMinisterio!E420</f>
        <v>0</v>
      </c>
      <c r="F438" s="53" t="n">
        <f aca="false">ModeloDatosModificados!F420-ModeloDatosMinisterio!F420</f>
        <v>0</v>
      </c>
      <c r="G438" s="53" t="n">
        <f aca="false">ModeloDatosModificados!G420-ModeloDatosMinisterio!G420</f>
        <v>0</v>
      </c>
      <c r="H438" s="53" t="n">
        <f aca="false">ModeloDatosModificados!H420-ModeloDatosMinisterio!H420</f>
        <v>0</v>
      </c>
      <c r="I438" s="54" t="n">
        <f aca="false">ModeloDatosModificados!I420-ModeloDatosMinisterio!I420</f>
        <v>0</v>
      </c>
      <c r="J438" s="53" t="n">
        <f aca="false">ModeloDatosModificados!J420-ModeloDatosMinisterio!J420</f>
        <v>0</v>
      </c>
      <c r="K438" s="54" t="n">
        <f aca="false">ModeloDatosModificados!K420-ModeloDatosMinisterio!K420</f>
        <v>0</v>
      </c>
      <c r="L438" s="53" t="n">
        <f aca="false">ModeloDatosModificados!L420-ModeloDatosMinisterio!L420</f>
        <v>0</v>
      </c>
      <c r="M438" s="54" t="n">
        <f aca="false">ModeloDatosModificados!M420-ModeloDatosMinisterio!M420</f>
        <v>0</v>
      </c>
      <c r="N438" s="53" t="n">
        <f aca="false">ModeloDatosModificados!N420-ModeloDatosMinisterio!N420</f>
        <v>0</v>
      </c>
      <c r="O438" s="53" t="n">
        <f aca="false">ModeloDatosModificados!O420-ModeloDatosMinisterio!O420</f>
        <v>0</v>
      </c>
      <c r="P438" s="53" t="n">
        <f aca="false">ModeloDatosModificados!P420-ModeloDatosMinisterio!P420</f>
        <v>0</v>
      </c>
      <c r="Q438" s="53" t="n">
        <f aca="false">ModeloDatosModificados!Q420-ModeloDatosMinisterio!Q420</f>
        <v>0</v>
      </c>
      <c r="S438" s="53" t="n">
        <f aca="false">ModeloDatosModificados!S420-ModeloDatosMinisterio!S420</f>
        <v>0</v>
      </c>
      <c r="T438" s="53" t="n">
        <f aca="false">ModeloDatosModificados!T420-ModeloDatosMinisterio!T420</f>
        <v>0</v>
      </c>
      <c r="U438" s="53" t="n">
        <f aca="false">ModeloDatosModificados!U420-ModeloDatosMinisterio!U420</f>
        <v>0</v>
      </c>
      <c r="V438" s="53" t="n">
        <f aca="false">ModeloDatosModificados!V420-ModeloDatosMinisterio!V420</f>
        <v>0</v>
      </c>
      <c r="W438" s="53" t="n">
        <f aca="false">ModeloDatosModificados!W420-ModeloDatosMinisterio!W420</f>
        <v>0</v>
      </c>
      <c r="X438" s="53" t="n">
        <f aca="false">ModeloDatosModificados!X420-ModeloDatosMinisterio!X420</f>
        <v>0</v>
      </c>
      <c r="Y438" s="53" t="n">
        <f aca="false">ModeloDatosModificados!Y420-ModeloDatosMinisterio!Y420</f>
        <v>0</v>
      </c>
      <c r="Z438" s="53" t="n">
        <f aca="false">ModeloDatosModificados!Z420-ModeloDatosMinisterio!Z420</f>
        <v>0</v>
      </c>
      <c r="AC438" s="61" t="n">
        <f aca="false">ModeloDatosModificados!AC420-ModeloDatosMinisterio!AC420</f>
        <v>0</v>
      </c>
      <c r="AD438" s="62" t="n">
        <f aca="false">ModeloDatosModificados!AD420-ModeloDatosMinisterio!AD420</f>
        <v>0</v>
      </c>
      <c r="AE438" s="63" t="n">
        <f aca="false">ModeloDatosModificados!AE420-ModeloDatosMinisterio!AE420</f>
        <v>0</v>
      </c>
      <c r="AF438" s="62" t="n">
        <f aca="false">ModeloDatosModificados!AF420-ModeloDatosMinisterio!AF420</f>
        <v>0</v>
      </c>
      <c r="AG438" s="62" t="n">
        <f aca="false">ModeloDatosModificados!AG420-ModeloDatosMinisterio!AG420</f>
        <v>0</v>
      </c>
      <c r="AH438" s="62" t="n">
        <f aca="false">ModeloDatosModificados!AH420-ModeloDatosMinisterio!AH420</f>
        <v>0</v>
      </c>
      <c r="AI438" s="62" t="n">
        <f aca="false">ModeloDatosModificados!AI420-ModeloDatosMinisterio!AI420</f>
        <v>0</v>
      </c>
      <c r="AJ438" s="62" t="n">
        <f aca="false">ModeloDatosModificados!AJ420-ModeloDatosMinisterio!AJ420</f>
        <v>0</v>
      </c>
      <c r="AK438" s="62" t="n">
        <f aca="false">ModeloDatosModificados!AK420-ModeloDatosMinisterio!AK420</f>
        <v>0</v>
      </c>
      <c r="AL438" s="62" t="n">
        <f aca="false">ModeloDatosModificados!AL420-ModeloDatosMinisterio!AL420</f>
        <v>0</v>
      </c>
      <c r="AM438" s="62" t="n">
        <f aca="false">ModeloDatosModificados!AM420-ModeloDatosMinisterio!AM420</f>
        <v>0</v>
      </c>
      <c r="AO438" s="54" t="n">
        <f aca="false">ModeloDatosModificados!AO420-ModeloDatosMinisterio!AO420</f>
        <v>0</v>
      </c>
      <c r="AP438" s="53" t="n">
        <f aca="false">ModeloDatosModificados!AP420-ModeloDatosMinisterio!AP420</f>
        <v>0</v>
      </c>
      <c r="AQ438" s="54" t="n">
        <f aca="false">ModeloDatosModificados!AQ420-ModeloDatosMinisterio!AQ420</f>
        <v>0</v>
      </c>
      <c r="AR438" s="53" t="n">
        <f aca="false">ModeloDatosModificados!AR420-ModeloDatosMinisterio!AR420</f>
        <v>0</v>
      </c>
      <c r="AS438" s="54" t="n">
        <f aca="false">ModeloDatosModificados!AS420-ModeloDatosMinisterio!AS420</f>
        <v>0</v>
      </c>
      <c r="AT438" s="53" t="n">
        <f aca="false">ModeloDatosModificados!AT420-ModeloDatosMinisterio!AT420</f>
        <v>0</v>
      </c>
      <c r="AU438" s="54" t="n">
        <f aca="false">ModeloDatosModificados!AU420-ModeloDatosMinisterio!AU420</f>
        <v>0</v>
      </c>
      <c r="AV438" s="53" t="n">
        <f aca="false">ModeloDatosModificados!AV420-ModeloDatosMinisterio!AV420</f>
        <v>0</v>
      </c>
      <c r="AW438" s="54" t="n">
        <f aca="false">ModeloDatosModificados!AW420-ModeloDatosMinisterio!AW420</f>
        <v>0</v>
      </c>
      <c r="AX438" s="53" t="n">
        <f aca="false">ModeloDatosModificados!AX420-ModeloDatosMinisterio!AX420</f>
        <v>0</v>
      </c>
    </row>
    <row r="439" customFormat="false" ht="13.8" hidden="false" customHeight="false" outlineLevel="0" collapsed="false">
      <c r="A439" s="60" t="s">
        <v>26</v>
      </c>
      <c r="B439" s="53" t="n">
        <f aca="false">ModeloDatosModificados!B421-ModeloDatosMinisterio!B421</f>
        <v>0</v>
      </c>
      <c r="C439" s="53" t="n">
        <f aca="false">ModeloDatosModificados!C421-ModeloDatosMinisterio!C421</f>
        <v>0</v>
      </c>
      <c r="D439" s="53" t="n">
        <f aca="false">ModeloDatosModificados!D421-ModeloDatosMinisterio!D421</f>
        <v>0</v>
      </c>
      <c r="E439" s="53" t="n">
        <f aca="false">ModeloDatosModificados!E421-ModeloDatosMinisterio!E421</f>
        <v>0</v>
      </c>
      <c r="F439" s="53" t="n">
        <f aca="false">ModeloDatosModificados!F421-ModeloDatosMinisterio!F421</f>
        <v>0</v>
      </c>
      <c r="G439" s="53" t="n">
        <f aca="false">ModeloDatosModificados!G421-ModeloDatosMinisterio!G421</f>
        <v>0</v>
      </c>
      <c r="H439" s="53" t="n">
        <f aca="false">ModeloDatosModificados!H421-ModeloDatosMinisterio!H421</f>
        <v>0</v>
      </c>
      <c r="I439" s="54" t="n">
        <f aca="false">ModeloDatosModificados!I421-ModeloDatosMinisterio!I421</f>
        <v>0</v>
      </c>
      <c r="J439" s="53" t="n">
        <f aca="false">ModeloDatosModificados!J421-ModeloDatosMinisterio!J421</f>
        <v>0</v>
      </c>
      <c r="K439" s="54" t="n">
        <f aca="false">ModeloDatosModificados!K421-ModeloDatosMinisterio!K421</f>
        <v>0</v>
      </c>
      <c r="L439" s="53" t="n">
        <f aca="false">ModeloDatosModificados!L421-ModeloDatosMinisterio!L421</f>
        <v>0</v>
      </c>
      <c r="M439" s="54" t="n">
        <f aca="false">ModeloDatosModificados!M421-ModeloDatosMinisterio!M421</f>
        <v>0</v>
      </c>
      <c r="N439" s="53" t="n">
        <f aca="false">ModeloDatosModificados!N421-ModeloDatosMinisterio!N421</f>
        <v>0</v>
      </c>
      <c r="O439" s="53" t="n">
        <f aca="false">ModeloDatosModificados!O421-ModeloDatosMinisterio!O421</f>
        <v>0</v>
      </c>
      <c r="P439" s="53" t="n">
        <f aca="false">ModeloDatosModificados!P421-ModeloDatosMinisterio!P421</f>
        <v>0</v>
      </c>
      <c r="Q439" s="53" t="n">
        <f aca="false">ModeloDatosModificados!Q421-ModeloDatosMinisterio!Q421</f>
        <v>0</v>
      </c>
      <c r="S439" s="53" t="n">
        <f aca="false">ModeloDatosModificados!S421-ModeloDatosMinisterio!S421</f>
        <v>0</v>
      </c>
      <c r="T439" s="53" t="n">
        <f aca="false">ModeloDatosModificados!T421-ModeloDatosMinisterio!T421</f>
        <v>0</v>
      </c>
      <c r="U439" s="53" t="n">
        <f aca="false">ModeloDatosModificados!U421-ModeloDatosMinisterio!U421</f>
        <v>0</v>
      </c>
      <c r="V439" s="53" t="n">
        <f aca="false">ModeloDatosModificados!V421-ModeloDatosMinisterio!V421</f>
        <v>0</v>
      </c>
      <c r="W439" s="53" t="n">
        <f aca="false">ModeloDatosModificados!W421-ModeloDatosMinisterio!W421</f>
        <v>0</v>
      </c>
      <c r="X439" s="53" t="n">
        <f aca="false">ModeloDatosModificados!X421-ModeloDatosMinisterio!X421</f>
        <v>0</v>
      </c>
      <c r="Y439" s="53" t="n">
        <f aca="false">ModeloDatosModificados!Y421-ModeloDatosMinisterio!Y421</f>
        <v>0</v>
      </c>
      <c r="Z439" s="53" t="n">
        <f aca="false">ModeloDatosModificados!Z421-ModeloDatosMinisterio!Z421</f>
        <v>0</v>
      </c>
      <c r="AC439" s="61" t="n">
        <f aca="false">ModeloDatosModificados!AC421-ModeloDatosMinisterio!AC421</f>
        <v>0</v>
      </c>
      <c r="AD439" s="62" t="n">
        <f aca="false">ModeloDatosModificados!AD421-ModeloDatosMinisterio!AD421</f>
        <v>0</v>
      </c>
      <c r="AE439" s="63" t="n">
        <f aca="false">ModeloDatosModificados!AE421-ModeloDatosMinisterio!AE421</f>
        <v>0</v>
      </c>
      <c r="AF439" s="62" t="n">
        <f aca="false">ModeloDatosModificados!AF421-ModeloDatosMinisterio!AF421</f>
        <v>0</v>
      </c>
      <c r="AG439" s="62" t="n">
        <f aca="false">ModeloDatosModificados!AG421-ModeloDatosMinisterio!AG421</f>
        <v>0</v>
      </c>
      <c r="AH439" s="62" t="n">
        <f aca="false">ModeloDatosModificados!AH421-ModeloDatosMinisterio!AH421</f>
        <v>0</v>
      </c>
      <c r="AI439" s="62" t="n">
        <f aca="false">ModeloDatosModificados!AI421-ModeloDatosMinisterio!AI421</f>
        <v>0</v>
      </c>
      <c r="AJ439" s="62" t="n">
        <f aca="false">ModeloDatosModificados!AJ421-ModeloDatosMinisterio!AJ421</f>
        <v>0</v>
      </c>
      <c r="AK439" s="62" t="n">
        <f aca="false">ModeloDatosModificados!AK421-ModeloDatosMinisterio!AK421</f>
        <v>0</v>
      </c>
      <c r="AL439" s="62" t="n">
        <f aca="false">ModeloDatosModificados!AL421-ModeloDatosMinisterio!AL421</f>
        <v>0</v>
      </c>
      <c r="AM439" s="62" t="n">
        <f aca="false">ModeloDatosModificados!AM421-ModeloDatosMinisterio!AM421</f>
        <v>0</v>
      </c>
      <c r="AO439" s="54" t="n">
        <f aca="false">ModeloDatosModificados!AO421-ModeloDatosMinisterio!AO421</f>
        <v>0</v>
      </c>
      <c r="AP439" s="53" t="n">
        <f aca="false">ModeloDatosModificados!AP421-ModeloDatosMinisterio!AP421</f>
        <v>0</v>
      </c>
      <c r="AQ439" s="54" t="n">
        <f aca="false">ModeloDatosModificados!AQ421-ModeloDatosMinisterio!AQ421</f>
        <v>0</v>
      </c>
      <c r="AR439" s="53" t="n">
        <f aca="false">ModeloDatosModificados!AR421-ModeloDatosMinisterio!AR421</f>
        <v>0</v>
      </c>
      <c r="AS439" s="54" t="n">
        <f aca="false">ModeloDatosModificados!AS421-ModeloDatosMinisterio!AS421</f>
        <v>0</v>
      </c>
      <c r="AT439" s="53" t="n">
        <f aca="false">ModeloDatosModificados!AT421-ModeloDatosMinisterio!AT421</f>
        <v>0</v>
      </c>
      <c r="AU439" s="54" t="n">
        <f aca="false">ModeloDatosModificados!AU421-ModeloDatosMinisterio!AU421</f>
        <v>0</v>
      </c>
      <c r="AV439" s="53" t="n">
        <f aca="false">ModeloDatosModificados!AV421-ModeloDatosMinisterio!AV421</f>
        <v>0</v>
      </c>
      <c r="AW439" s="54" t="n">
        <f aca="false">ModeloDatosModificados!AW421-ModeloDatosMinisterio!AW421</f>
        <v>0</v>
      </c>
      <c r="AX439" s="53" t="n">
        <f aca="false">ModeloDatosModificados!AX421-ModeloDatosMinisterio!AX421</f>
        <v>0</v>
      </c>
    </row>
    <row r="440" customFormat="false" ht="13.8" hidden="false" customHeight="false" outlineLevel="0" collapsed="false">
      <c r="A440" s="60" t="s">
        <v>27</v>
      </c>
      <c r="B440" s="53" t="n">
        <f aca="false">ModeloDatosModificados!B422-ModeloDatosMinisterio!B422</f>
        <v>0</v>
      </c>
      <c r="C440" s="53" t="n">
        <f aca="false">ModeloDatosModificados!C422-ModeloDatosMinisterio!C422</f>
        <v>0</v>
      </c>
      <c r="D440" s="53" t="n">
        <f aca="false">ModeloDatosModificados!D422-ModeloDatosMinisterio!D422</f>
        <v>0</v>
      </c>
      <c r="E440" s="53" t="n">
        <f aca="false">ModeloDatosModificados!E422-ModeloDatosMinisterio!E422</f>
        <v>0</v>
      </c>
      <c r="F440" s="53" t="n">
        <f aca="false">ModeloDatosModificados!F422-ModeloDatosMinisterio!F422</f>
        <v>0</v>
      </c>
      <c r="G440" s="53" t="n">
        <f aca="false">ModeloDatosModificados!G422-ModeloDatosMinisterio!G422</f>
        <v>0</v>
      </c>
      <c r="H440" s="53" t="n">
        <f aca="false">ModeloDatosModificados!H422-ModeloDatosMinisterio!H422</f>
        <v>0</v>
      </c>
      <c r="I440" s="54" t="n">
        <f aca="false">ModeloDatosModificados!I422-ModeloDatosMinisterio!I422</f>
        <v>0</v>
      </c>
      <c r="J440" s="53" t="n">
        <f aca="false">ModeloDatosModificados!J422-ModeloDatosMinisterio!J422</f>
        <v>0</v>
      </c>
      <c r="K440" s="54" t="n">
        <f aca="false">ModeloDatosModificados!K422-ModeloDatosMinisterio!K422</f>
        <v>0</v>
      </c>
      <c r="L440" s="53" t="n">
        <f aca="false">ModeloDatosModificados!L422-ModeloDatosMinisterio!L422</f>
        <v>0</v>
      </c>
      <c r="M440" s="54" t="n">
        <f aca="false">ModeloDatosModificados!M422-ModeloDatosMinisterio!M422</f>
        <v>0</v>
      </c>
      <c r="N440" s="53" t="n">
        <f aca="false">ModeloDatosModificados!N422-ModeloDatosMinisterio!N422</f>
        <v>0</v>
      </c>
      <c r="O440" s="53" t="n">
        <f aca="false">ModeloDatosModificados!O422-ModeloDatosMinisterio!O422</f>
        <v>0</v>
      </c>
      <c r="P440" s="53" t="n">
        <f aca="false">ModeloDatosModificados!P422-ModeloDatosMinisterio!P422</f>
        <v>0</v>
      </c>
      <c r="Q440" s="53" t="n">
        <f aca="false">ModeloDatosModificados!Q422-ModeloDatosMinisterio!Q422</f>
        <v>0</v>
      </c>
      <c r="S440" s="53" t="n">
        <f aca="false">ModeloDatosModificados!S422-ModeloDatosMinisterio!S422</f>
        <v>0</v>
      </c>
      <c r="T440" s="53" t="n">
        <f aca="false">ModeloDatosModificados!T422-ModeloDatosMinisterio!T422</f>
        <v>0</v>
      </c>
      <c r="U440" s="53" t="n">
        <f aca="false">ModeloDatosModificados!U422-ModeloDatosMinisterio!U422</f>
        <v>0</v>
      </c>
      <c r="V440" s="53" t="n">
        <f aca="false">ModeloDatosModificados!V422-ModeloDatosMinisterio!V422</f>
        <v>0</v>
      </c>
      <c r="W440" s="53" t="n">
        <f aca="false">ModeloDatosModificados!W422-ModeloDatosMinisterio!W422</f>
        <v>0</v>
      </c>
      <c r="X440" s="53" t="n">
        <f aca="false">ModeloDatosModificados!X422-ModeloDatosMinisterio!X422</f>
        <v>0</v>
      </c>
      <c r="Y440" s="53" t="n">
        <f aca="false">ModeloDatosModificados!Y422-ModeloDatosMinisterio!Y422</f>
        <v>0</v>
      </c>
      <c r="Z440" s="53" t="n">
        <f aca="false">ModeloDatosModificados!Z422-ModeloDatosMinisterio!Z422</f>
        <v>0</v>
      </c>
      <c r="AC440" s="61" t="n">
        <f aca="false">ModeloDatosModificados!AC422-ModeloDatosMinisterio!AC422</f>
        <v>0</v>
      </c>
      <c r="AD440" s="62" t="n">
        <f aca="false">ModeloDatosModificados!AD422-ModeloDatosMinisterio!AD422</f>
        <v>0</v>
      </c>
      <c r="AE440" s="63" t="n">
        <f aca="false">ModeloDatosModificados!AE422-ModeloDatosMinisterio!AE422</f>
        <v>0</v>
      </c>
      <c r="AF440" s="62" t="n">
        <f aca="false">ModeloDatosModificados!AF422-ModeloDatosMinisterio!AF422</f>
        <v>0</v>
      </c>
      <c r="AG440" s="62" t="n">
        <f aca="false">ModeloDatosModificados!AG422-ModeloDatosMinisterio!AG422</f>
        <v>0</v>
      </c>
      <c r="AH440" s="62" t="n">
        <f aca="false">ModeloDatosModificados!AH422-ModeloDatosMinisterio!AH422</f>
        <v>0</v>
      </c>
      <c r="AI440" s="62" t="n">
        <f aca="false">ModeloDatosModificados!AI422-ModeloDatosMinisterio!AI422</f>
        <v>0</v>
      </c>
      <c r="AJ440" s="62" t="n">
        <f aca="false">ModeloDatosModificados!AJ422-ModeloDatosMinisterio!AJ422</f>
        <v>0</v>
      </c>
      <c r="AK440" s="62" t="n">
        <f aca="false">ModeloDatosModificados!AK422-ModeloDatosMinisterio!AK422</f>
        <v>0</v>
      </c>
      <c r="AL440" s="62" t="n">
        <f aca="false">ModeloDatosModificados!AL422-ModeloDatosMinisterio!AL422</f>
        <v>0</v>
      </c>
      <c r="AM440" s="62" t="n">
        <f aca="false">ModeloDatosModificados!AM422-ModeloDatosMinisterio!AM422</f>
        <v>0</v>
      </c>
      <c r="AO440" s="54" t="n">
        <f aca="false">ModeloDatosModificados!AO422-ModeloDatosMinisterio!AO422</f>
        <v>0</v>
      </c>
      <c r="AP440" s="53" t="n">
        <f aca="false">ModeloDatosModificados!AP422-ModeloDatosMinisterio!AP422</f>
        <v>0</v>
      </c>
      <c r="AQ440" s="54" t="n">
        <f aca="false">ModeloDatosModificados!AQ422-ModeloDatosMinisterio!AQ422</f>
        <v>0</v>
      </c>
      <c r="AR440" s="53" t="n">
        <f aca="false">ModeloDatosModificados!AR422-ModeloDatosMinisterio!AR422</f>
        <v>0</v>
      </c>
      <c r="AS440" s="54" t="n">
        <f aca="false">ModeloDatosModificados!AS422-ModeloDatosMinisterio!AS422</f>
        <v>0</v>
      </c>
      <c r="AT440" s="53" t="n">
        <f aca="false">ModeloDatosModificados!AT422-ModeloDatosMinisterio!AT422</f>
        <v>0</v>
      </c>
      <c r="AU440" s="54" t="n">
        <f aca="false">ModeloDatosModificados!AU422-ModeloDatosMinisterio!AU422</f>
        <v>0</v>
      </c>
      <c r="AV440" s="53" t="n">
        <f aca="false">ModeloDatosModificados!AV422-ModeloDatosMinisterio!AV422</f>
        <v>0</v>
      </c>
      <c r="AW440" s="54" t="n">
        <f aca="false">ModeloDatosModificados!AW422-ModeloDatosMinisterio!AW422</f>
        <v>0</v>
      </c>
      <c r="AX440" s="53" t="n">
        <f aca="false">ModeloDatosModificados!AX422-ModeloDatosMinisterio!AX422</f>
        <v>0</v>
      </c>
    </row>
    <row r="441" customFormat="false" ht="13.8" hidden="false" customHeight="false" outlineLevel="0" collapsed="false">
      <c r="A441" s="60" t="s">
        <v>28</v>
      </c>
      <c r="B441" s="53" t="n">
        <f aca="false">ModeloDatosModificados!B423-ModeloDatosMinisterio!B423</f>
        <v>0</v>
      </c>
      <c r="C441" s="53" t="n">
        <f aca="false">ModeloDatosModificados!C423-ModeloDatosMinisterio!C423</f>
        <v>0</v>
      </c>
      <c r="D441" s="53" t="n">
        <f aca="false">ModeloDatosModificados!D423-ModeloDatosMinisterio!D423</f>
        <v>0</v>
      </c>
      <c r="E441" s="53" t="n">
        <f aca="false">ModeloDatosModificados!E423-ModeloDatosMinisterio!E423</f>
        <v>0</v>
      </c>
      <c r="F441" s="53" t="n">
        <f aca="false">ModeloDatosModificados!F423-ModeloDatosMinisterio!F423</f>
        <v>0</v>
      </c>
      <c r="G441" s="53" t="n">
        <f aca="false">ModeloDatosModificados!G423-ModeloDatosMinisterio!G423</f>
        <v>0</v>
      </c>
      <c r="H441" s="53" t="n">
        <f aca="false">ModeloDatosModificados!H423-ModeloDatosMinisterio!H423</f>
        <v>0</v>
      </c>
      <c r="I441" s="54" t="n">
        <f aca="false">ModeloDatosModificados!I423-ModeloDatosMinisterio!I423</f>
        <v>0</v>
      </c>
      <c r="J441" s="53" t="n">
        <f aca="false">ModeloDatosModificados!J423-ModeloDatosMinisterio!J423</f>
        <v>0</v>
      </c>
      <c r="K441" s="54" t="n">
        <f aca="false">ModeloDatosModificados!K423-ModeloDatosMinisterio!K423</f>
        <v>0</v>
      </c>
      <c r="L441" s="53" t="n">
        <f aca="false">ModeloDatosModificados!L423-ModeloDatosMinisterio!L423</f>
        <v>0</v>
      </c>
      <c r="M441" s="54" t="n">
        <f aca="false">ModeloDatosModificados!M423-ModeloDatosMinisterio!M423</f>
        <v>0</v>
      </c>
      <c r="N441" s="53" t="n">
        <f aca="false">ModeloDatosModificados!N423-ModeloDatosMinisterio!N423</f>
        <v>0</v>
      </c>
      <c r="O441" s="53" t="n">
        <f aca="false">ModeloDatosModificados!O423-ModeloDatosMinisterio!O423</f>
        <v>0</v>
      </c>
      <c r="P441" s="53" t="n">
        <f aca="false">ModeloDatosModificados!P423-ModeloDatosMinisterio!P423</f>
        <v>0</v>
      </c>
      <c r="Q441" s="53" t="n">
        <f aca="false">ModeloDatosModificados!Q423-ModeloDatosMinisterio!Q423</f>
        <v>0</v>
      </c>
      <c r="S441" s="53" t="n">
        <f aca="false">ModeloDatosModificados!S423-ModeloDatosMinisterio!S423</f>
        <v>0</v>
      </c>
      <c r="T441" s="53" t="n">
        <f aca="false">ModeloDatosModificados!T423-ModeloDatosMinisterio!T423</f>
        <v>0</v>
      </c>
      <c r="U441" s="53" t="n">
        <f aca="false">ModeloDatosModificados!U423-ModeloDatosMinisterio!U423</f>
        <v>0</v>
      </c>
      <c r="V441" s="53" t="n">
        <f aca="false">ModeloDatosModificados!V423-ModeloDatosMinisterio!V423</f>
        <v>0</v>
      </c>
      <c r="W441" s="53" t="n">
        <f aca="false">ModeloDatosModificados!W423-ModeloDatosMinisterio!W423</f>
        <v>0</v>
      </c>
      <c r="X441" s="53" t="n">
        <f aca="false">ModeloDatosModificados!X423-ModeloDatosMinisterio!X423</f>
        <v>0</v>
      </c>
      <c r="Y441" s="53" t="n">
        <f aca="false">ModeloDatosModificados!Y423-ModeloDatosMinisterio!Y423</f>
        <v>0</v>
      </c>
      <c r="Z441" s="53" t="n">
        <f aca="false">ModeloDatosModificados!Z423-ModeloDatosMinisterio!Z423</f>
        <v>0</v>
      </c>
      <c r="AC441" s="61" t="n">
        <f aca="false">ModeloDatosModificados!AC423-ModeloDatosMinisterio!AC423</f>
        <v>0</v>
      </c>
      <c r="AD441" s="62" t="n">
        <f aca="false">ModeloDatosModificados!AD423-ModeloDatosMinisterio!AD423</f>
        <v>0</v>
      </c>
      <c r="AE441" s="63" t="n">
        <f aca="false">ModeloDatosModificados!AE423-ModeloDatosMinisterio!AE423</f>
        <v>0</v>
      </c>
      <c r="AF441" s="62" t="n">
        <f aca="false">ModeloDatosModificados!AF423-ModeloDatosMinisterio!AF423</f>
        <v>0</v>
      </c>
      <c r="AG441" s="62" t="n">
        <f aca="false">ModeloDatosModificados!AG423-ModeloDatosMinisterio!AG423</f>
        <v>0</v>
      </c>
      <c r="AH441" s="62" t="n">
        <f aca="false">ModeloDatosModificados!AH423-ModeloDatosMinisterio!AH423</f>
        <v>0</v>
      </c>
      <c r="AI441" s="62" t="n">
        <f aca="false">ModeloDatosModificados!AI423-ModeloDatosMinisterio!AI423</f>
        <v>0</v>
      </c>
      <c r="AJ441" s="62" t="n">
        <f aca="false">ModeloDatosModificados!AJ423-ModeloDatosMinisterio!AJ423</f>
        <v>0</v>
      </c>
      <c r="AK441" s="62" t="n">
        <f aca="false">ModeloDatosModificados!AK423-ModeloDatosMinisterio!AK423</f>
        <v>0</v>
      </c>
      <c r="AL441" s="62" t="n">
        <f aca="false">ModeloDatosModificados!AL423-ModeloDatosMinisterio!AL423</f>
        <v>0</v>
      </c>
      <c r="AM441" s="62" t="n">
        <f aca="false">ModeloDatosModificados!AM423-ModeloDatosMinisterio!AM423</f>
        <v>0</v>
      </c>
      <c r="AO441" s="54" t="n">
        <f aca="false">ModeloDatosModificados!AO423-ModeloDatosMinisterio!AO423</f>
        <v>0</v>
      </c>
      <c r="AP441" s="53" t="n">
        <f aca="false">ModeloDatosModificados!AP423-ModeloDatosMinisterio!AP423</f>
        <v>0</v>
      </c>
      <c r="AQ441" s="54" t="n">
        <f aca="false">ModeloDatosModificados!AQ423-ModeloDatosMinisterio!AQ423</f>
        <v>0</v>
      </c>
      <c r="AR441" s="53" t="n">
        <f aca="false">ModeloDatosModificados!AR423-ModeloDatosMinisterio!AR423</f>
        <v>0</v>
      </c>
      <c r="AS441" s="54" t="n">
        <f aca="false">ModeloDatosModificados!AS423-ModeloDatosMinisterio!AS423</f>
        <v>0</v>
      </c>
      <c r="AT441" s="53" t="n">
        <f aca="false">ModeloDatosModificados!AT423-ModeloDatosMinisterio!AT423</f>
        <v>0</v>
      </c>
      <c r="AU441" s="54" t="n">
        <f aca="false">ModeloDatosModificados!AU423-ModeloDatosMinisterio!AU423</f>
        <v>0</v>
      </c>
      <c r="AV441" s="53" t="n">
        <f aca="false">ModeloDatosModificados!AV423-ModeloDatosMinisterio!AV423</f>
        <v>0</v>
      </c>
      <c r="AW441" s="54" t="n">
        <f aca="false">ModeloDatosModificados!AW423-ModeloDatosMinisterio!AW423</f>
        <v>0</v>
      </c>
      <c r="AX441" s="53" t="n">
        <f aca="false">ModeloDatosModificados!AX423-ModeloDatosMinisterio!AX423</f>
        <v>0</v>
      </c>
    </row>
    <row r="442" customFormat="false" ht="13.8" hidden="false" customHeight="false" outlineLevel="0" collapsed="false">
      <c r="A442" s="60" t="s">
        <v>29</v>
      </c>
      <c r="B442" s="53" t="n">
        <f aca="false">ModeloDatosModificados!B424-ModeloDatosMinisterio!B424</f>
        <v>0</v>
      </c>
      <c r="C442" s="53" t="n">
        <f aca="false">ModeloDatosModificados!C424-ModeloDatosMinisterio!C424</f>
        <v>0</v>
      </c>
      <c r="D442" s="53" t="n">
        <f aca="false">ModeloDatosModificados!D424-ModeloDatosMinisterio!D424</f>
        <v>0</v>
      </c>
      <c r="E442" s="53" t="n">
        <f aca="false">ModeloDatosModificados!E424-ModeloDatosMinisterio!E424</f>
        <v>0</v>
      </c>
      <c r="F442" s="53" t="n">
        <f aca="false">ModeloDatosModificados!F424-ModeloDatosMinisterio!F424</f>
        <v>0</v>
      </c>
      <c r="G442" s="53" t="n">
        <f aca="false">ModeloDatosModificados!G424-ModeloDatosMinisterio!G424</f>
        <v>0</v>
      </c>
      <c r="H442" s="53" t="n">
        <f aca="false">ModeloDatosModificados!H424-ModeloDatosMinisterio!H424</f>
        <v>0</v>
      </c>
      <c r="I442" s="54" t="n">
        <f aca="false">ModeloDatosModificados!I424-ModeloDatosMinisterio!I424</f>
        <v>0</v>
      </c>
      <c r="J442" s="53" t="n">
        <f aca="false">ModeloDatosModificados!J424-ModeloDatosMinisterio!J424</f>
        <v>0</v>
      </c>
      <c r="K442" s="54" t="n">
        <f aca="false">ModeloDatosModificados!K424-ModeloDatosMinisterio!K424</f>
        <v>0</v>
      </c>
      <c r="L442" s="53" t="n">
        <f aca="false">ModeloDatosModificados!L424-ModeloDatosMinisterio!L424</f>
        <v>0</v>
      </c>
      <c r="M442" s="54" t="n">
        <f aca="false">ModeloDatosModificados!M424-ModeloDatosMinisterio!M424</f>
        <v>0</v>
      </c>
      <c r="N442" s="53" t="n">
        <f aca="false">ModeloDatosModificados!N424-ModeloDatosMinisterio!N424</f>
        <v>0</v>
      </c>
      <c r="O442" s="53" t="n">
        <f aca="false">ModeloDatosModificados!O424-ModeloDatosMinisterio!O424</f>
        <v>0</v>
      </c>
      <c r="P442" s="53" t="n">
        <f aca="false">ModeloDatosModificados!P424-ModeloDatosMinisterio!P424</f>
        <v>0</v>
      </c>
      <c r="Q442" s="53" t="n">
        <f aca="false">ModeloDatosModificados!Q424-ModeloDatosMinisterio!Q424</f>
        <v>0</v>
      </c>
      <c r="S442" s="53" t="n">
        <f aca="false">ModeloDatosModificados!S424-ModeloDatosMinisterio!S424</f>
        <v>0</v>
      </c>
      <c r="T442" s="53" t="n">
        <f aca="false">ModeloDatosModificados!T424-ModeloDatosMinisterio!T424</f>
        <v>0</v>
      </c>
      <c r="U442" s="53" t="n">
        <f aca="false">ModeloDatosModificados!U424-ModeloDatosMinisterio!U424</f>
        <v>0</v>
      </c>
      <c r="V442" s="53" t="n">
        <f aca="false">ModeloDatosModificados!V424-ModeloDatosMinisterio!V424</f>
        <v>0</v>
      </c>
      <c r="W442" s="53" t="n">
        <f aca="false">ModeloDatosModificados!W424-ModeloDatosMinisterio!W424</f>
        <v>0</v>
      </c>
      <c r="X442" s="53" t="n">
        <f aca="false">ModeloDatosModificados!X424-ModeloDatosMinisterio!X424</f>
        <v>0</v>
      </c>
      <c r="Y442" s="53" t="n">
        <f aca="false">ModeloDatosModificados!Y424-ModeloDatosMinisterio!Y424</f>
        <v>0</v>
      </c>
      <c r="Z442" s="53" t="n">
        <f aca="false">ModeloDatosModificados!Z424-ModeloDatosMinisterio!Z424</f>
        <v>0</v>
      </c>
      <c r="AC442" s="61" t="n">
        <f aca="false">ModeloDatosModificados!AC424-ModeloDatosMinisterio!AC424</f>
        <v>0</v>
      </c>
      <c r="AD442" s="62" t="n">
        <f aca="false">ModeloDatosModificados!AD424-ModeloDatosMinisterio!AD424</f>
        <v>0</v>
      </c>
      <c r="AE442" s="63" t="n">
        <f aca="false">ModeloDatosModificados!AE424-ModeloDatosMinisterio!AE424</f>
        <v>0</v>
      </c>
      <c r="AF442" s="62" t="n">
        <f aca="false">ModeloDatosModificados!AF424-ModeloDatosMinisterio!AF424</f>
        <v>0</v>
      </c>
      <c r="AG442" s="62" t="n">
        <f aca="false">ModeloDatosModificados!AG424-ModeloDatosMinisterio!AG424</f>
        <v>0</v>
      </c>
      <c r="AH442" s="62" t="n">
        <f aca="false">ModeloDatosModificados!AH424-ModeloDatosMinisterio!AH424</f>
        <v>0</v>
      </c>
      <c r="AI442" s="62" t="n">
        <f aca="false">ModeloDatosModificados!AI424-ModeloDatosMinisterio!AI424</f>
        <v>0</v>
      </c>
      <c r="AJ442" s="62" t="n">
        <f aca="false">ModeloDatosModificados!AJ424-ModeloDatosMinisterio!AJ424</f>
        <v>0</v>
      </c>
      <c r="AK442" s="62" t="n">
        <f aca="false">ModeloDatosModificados!AK424-ModeloDatosMinisterio!AK424</f>
        <v>0</v>
      </c>
      <c r="AL442" s="62" t="n">
        <f aca="false">ModeloDatosModificados!AL424-ModeloDatosMinisterio!AL424</f>
        <v>0</v>
      </c>
      <c r="AM442" s="62" t="n">
        <f aca="false">ModeloDatosModificados!AM424-ModeloDatosMinisterio!AM424</f>
        <v>0</v>
      </c>
      <c r="AO442" s="54" t="n">
        <f aca="false">ModeloDatosModificados!AO424-ModeloDatosMinisterio!AO424</f>
        <v>0</v>
      </c>
      <c r="AP442" s="53" t="n">
        <f aca="false">ModeloDatosModificados!AP424-ModeloDatosMinisterio!AP424</f>
        <v>0</v>
      </c>
      <c r="AQ442" s="54" t="n">
        <f aca="false">ModeloDatosModificados!AQ424-ModeloDatosMinisterio!AQ424</f>
        <v>0</v>
      </c>
      <c r="AR442" s="53" t="n">
        <f aca="false">ModeloDatosModificados!AR424-ModeloDatosMinisterio!AR424</f>
        <v>0</v>
      </c>
      <c r="AS442" s="54" t="n">
        <f aca="false">ModeloDatosModificados!AS424-ModeloDatosMinisterio!AS424</f>
        <v>0</v>
      </c>
      <c r="AT442" s="53" t="n">
        <f aca="false">ModeloDatosModificados!AT424-ModeloDatosMinisterio!AT424</f>
        <v>0</v>
      </c>
      <c r="AU442" s="54" t="n">
        <f aca="false">ModeloDatosModificados!AU424-ModeloDatosMinisterio!AU424</f>
        <v>0</v>
      </c>
      <c r="AV442" s="53" t="n">
        <f aca="false">ModeloDatosModificados!AV424-ModeloDatosMinisterio!AV424</f>
        <v>0</v>
      </c>
      <c r="AW442" s="54" t="n">
        <f aca="false">ModeloDatosModificados!AW424-ModeloDatosMinisterio!AW424</f>
        <v>0</v>
      </c>
      <c r="AX442" s="53" t="n">
        <f aca="false">ModeloDatosModificados!AX424-ModeloDatosMinisterio!AX424</f>
        <v>0</v>
      </c>
    </row>
    <row r="443" customFormat="false" ht="13.8" hidden="false" customHeight="false" outlineLevel="0" collapsed="false">
      <c r="A443" s="60" t="s">
        <v>30</v>
      </c>
      <c r="B443" s="53" t="n">
        <f aca="false">ModeloDatosModificados!B425-ModeloDatosMinisterio!B425</f>
        <v>0</v>
      </c>
      <c r="C443" s="53" t="n">
        <f aca="false">ModeloDatosModificados!C425-ModeloDatosMinisterio!C425</f>
        <v>0</v>
      </c>
      <c r="D443" s="53" t="n">
        <f aca="false">ModeloDatosModificados!D425-ModeloDatosMinisterio!D425</f>
        <v>0</v>
      </c>
      <c r="E443" s="53" t="n">
        <f aca="false">ModeloDatosModificados!E425-ModeloDatosMinisterio!E425</f>
        <v>0</v>
      </c>
      <c r="F443" s="53" t="n">
        <f aca="false">ModeloDatosModificados!F425-ModeloDatosMinisterio!F425</f>
        <v>0</v>
      </c>
      <c r="G443" s="53" t="n">
        <f aca="false">ModeloDatosModificados!G425-ModeloDatosMinisterio!G425</f>
        <v>0</v>
      </c>
      <c r="H443" s="53" t="n">
        <f aca="false">ModeloDatosModificados!H425-ModeloDatosMinisterio!H425</f>
        <v>0</v>
      </c>
      <c r="I443" s="54" t="n">
        <f aca="false">ModeloDatosModificados!I425-ModeloDatosMinisterio!I425</f>
        <v>0</v>
      </c>
      <c r="J443" s="53" t="n">
        <f aca="false">ModeloDatosModificados!J425-ModeloDatosMinisterio!J425</f>
        <v>0</v>
      </c>
      <c r="K443" s="54" t="n">
        <f aca="false">ModeloDatosModificados!K425-ModeloDatosMinisterio!K425</f>
        <v>0</v>
      </c>
      <c r="L443" s="53" t="n">
        <f aca="false">ModeloDatosModificados!L425-ModeloDatosMinisterio!L425</f>
        <v>0</v>
      </c>
      <c r="M443" s="54" t="n">
        <f aca="false">ModeloDatosModificados!M425-ModeloDatosMinisterio!M425</f>
        <v>0</v>
      </c>
      <c r="N443" s="53" t="n">
        <f aca="false">ModeloDatosModificados!N425-ModeloDatosMinisterio!N425</f>
        <v>0</v>
      </c>
      <c r="O443" s="53" t="n">
        <f aca="false">ModeloDatosModificados!O425-ModeloDatosMinisterio!O425</f>
        <v>0</v>
      </c>
      <c r="P443" s="53" t="n">
        <f aca="false">ModeloDatosModificados!P425-ModeloDatosMinisterio!P425</f>
        <v>0</v>
      </c>
      <c r="Q443" s="53" t="n">
        <f aca="false">ModeloDatosModificados!Q425-ModeloDatosMinisterio!Q425</f>
        <v>0</v>
      </c>
      <c r="S443" s="53" t="n">
        <f aca="false">ModeloDatosModificados!S425-ModeloDatosMinisterio!S425</f>
        <v>0</v>
      </c>
      <c r="T443" s="53" t="n">
        <f aca="false">ModeloDatosModificados!T425-ModeloDatosMinisterio!T425</f>
        <v>0</v>
      </c>
      <c r="U443" s="53" t="n">
        <f aca="false">ModeloDatosModificados!U425-ModeloDatosMinisterio!U425</f>
        <v>0</v>
      </c>
      <c r="V443" s="53" t="n">
        <f aca="false">ModeloDatosModificados!V425-ModeloDatosMinisterio!V425</f>
        <v>0</v>
      </c>
      <c r="W443" s="53" t="n">
        <f aca="false">ModeloDatosModificados!W425-ModeloDatosMinisterio!W425</f>
        <v>0</v>
      </c>
      <c r="X443" s="53" t="n">
        <f aca="false">ModeloDatosModificados!X425-ModeloDatosMinisterio!X425</f>
        <v>0</v>
      </c>
      <c r="Y443" s="53" t="n">
        <f aca="false">ModeloDatosModificados!Y425-ModeloDatosMinisterio!Y425</f>
        <v>0</v>
      </c>
      <c r="Z443" s="53" t="n">
        <f aca="false">ModeloDatosModificados!Z425-ModeloDatosMinisterio!Z425</f>
        <v>0</v>
      </c>
      <c r="AC443" s="61" t="n">
        <f aca="false">ModeloDatosModificados!AC425-ModeloDatosMinisterio!AC425</f>
        <v>0</v>
      </c>
      <c r="AD443" s="62" t="n">
        <f aca="false">ModeloDatosModificados!AD425-ModeloDatosMinisterio!AD425</f>
        <v>0</v>
      </c>
      <c r="AE443" s="63" t="n">
        <f aca="false">ModeloDatosModificados!AE425-ModeloDatosMinisterio!AE425</f>
        <v>0</v>
      </c>
      <c r="AF443" s="62" t="n">
        <f aca="false">ModeloDatosModificados!AF425-ModeloDatosMinisterio!AF425</f>
        <v>0</v>
      </c>
      <c r="AG443" s="62" t="n">
        <f aca="false">ModeloDatosModificados!AG425-ModeloDatosMinisterio!AG425</f>
        <v>0</v>
      </c>
      <c r="AH443" s="62" t="n">
        <f aca="false">ModeloDatosModificados!AH425-ModeloDatosMinisterio!AH425</f>
        <v>0</v>
      </c>
      <c r="AI443" s="62" t="n">
        <f aca="false">ModeloDatosModificados!AI425-ModeloDatosMinisterio!AI425</f>
        <v>0</v>
      </c>
      <c r="AJ443" s="62" t="n">
        <f aca="false">ModeloDatosModificados!AJ425-ModeloDatosMinisterio!AJ425</f>
        <v>0</v>
      </c>
      <c r="AK443" s="62" t="n">
        <f aca="false">ModeloDatosModificados!AK425-ModeloDatosMinisterio!AK425</f>
        <v>0</v>
      </c>
      <c r="AL443" s="62" t="n">
        <f aca="false">ModeloDatosModificados!AL425-ModeloDatosMinisterio!AL425</f>
        <v>0</v>
      </c>
      <c r="AM443" s="62" t="n">
        <f aca="false">ModeloDatosModificados!AM425-ModeloDatosMinisterio!AM425</f>
        <v>0</v>
      </c>
      <c r="AO443" s="54" t="n">
        <f aca="false">ModeloDatosModificados!AO425-ModeloDatosMinisterio!AO425</f>
        <v>0</v>
      </c>
      <c r="AP443" s="53" t="n">
        <f aca="false">ModeloDatosModificados!AP425-ModeloDatosMinisterio!AP425</f>
        <v>0</v>
      </c>
      <c r="AQ443" s="54" t="n">
        <f aca="false">ModeloDatosModificados!AQ425-ModeloDatosMinisterio!AQ425</f>
        <v>0</v>
      </c>
      <c r="AR443" s="53" t="n">
        <f aca="false">ModeloDatosModificados!AR425-ModeloDatosMinisterio!AR425</f>
        <v>0</v>
      </c>
      <c r="AS443" s="54" t="n">
        <f aca="false">ModeloDatosModificados!AS425-ModeloDatosMinisterio!AS425</f>
        <v>0</v>
      </c>
      <c r="AT443" s="53" t="n">
        <f aca="false">ModeloDatosModificados!AT425-ModeloDatosMinisterio!AT425</f>
        <v>0</v>
      </c>
      <c r="AU443" s="54" t="n">
        <f aca="false">ModeloDatosModificados!AU425-ModeloDatosMinisterio!AU425</f>
        <v>0</v>
      </c>
      <c r="AV443" s="53" t="n">
        <f aca="false">ModeloDatosModificados!AV425-ModeloDatosMinisterio!AV425</f>
        <v>0</v>
      </c>
      <c r="AW443" s="54" t="n">
        <f aca="false">ModeloDatosModificados!AW425-ModeloDatosMinisterio!AW425</f>
        <v>0</v>
      </c>
      <c r="AX443" s="53" t="n">
        <f aca="false">ModeloDatosModificados!AX425-ModeloDatosMinisterio!AX425</f>
        <v>0</v>
      </c>
    </row>
    <row r="444" customFormat="false" ht="13.8" hidden="false" customHeight="false" outlineLevel="0" collapsed="false">
      <c r="A444" s="60" t="s">
        <v>31</v>
      </c>
      <c r="B444" s="53" t="n">
        <f aca="false">ModeloDatosModificados!B426-ModeloDatosMinisterio!B426</f>
        <v>0</v>
      </c>
      <c r="C444" s="53" t="n">
        <f aca="false">ModeloDatosModificados!C426-ModeloDatosMinisterio!C426</f>
        <v>0</v>
      </c>
      <c r="D444" s="53" t="n">
        <f aca="false">ModeloDatosModificados!D426-ModeloDatosMinisterio!D426</f>
        <v>0</v>
      </c>
      <c r="E444" s="53" t="n">
        <f aca="false">ModeloDatosModificados!E426-ModeloDatosMinisterio!E426</f>
        <v>0</v>
      </c>
      <c r="F444" s="53" t="n">
        <f aca="false">ModeloDatosModificados!F426-ModeloDatosMinisterio!F426</f>
        <v>0</v>
      </c>
      <c r="G444" s="53" t="n">
        <f aca="false">ModeloDatosModificados!G426-ModeloDatosMinisterio!G426</f>
        <v>0</v>
      </c>
      <c r="H444" s="53" t="n">
        <f aca="false">ModeloDatosModificados!H426-ModeloDatosMinisterio!H426</f>
        <v>0</v>
      </c>
      <c r="I444" s="54" t="n">
        <f aca="false">ModeloDatosModificados!I426-ModeloDatosMinisterio!I426</f>
        <v>0</v>
      </c>
      <c r="J444" s="53" t="n">
        <f aca="false">ModeloDatosModificados!J426-ModeloDatosMinisterio!J426</f>
        <v>0</v>
      </c>
      <c r="K444" s="54" t="n">
        <f aca="false">ModeloDatosModificados!K426-ModeloDatosMinisterio!K426</f>
        <v>0</v>
      </c>
      <c r="L444" s="53" t="n">
        <f aca="false">ModeloDatosModificados!L426-ModeloDatosMinisterio!L426</f>
        <v>0</v>
      </c>
      <c r="M444" s="54" t="n">
        <f aca="false">ModeloDatosModificados!M426-ModeloDatosMinisterio!M426</f>
        <v>0</v>
      </c>
      <c r="N444" s="53" t="n">
        <f aca="false">ModeloDatosModificados!N426-ModeloDatosMinisterio!N426</f>
        <v>0</v>
      </c>
      <c r="O444" s="53" t="n">
        <f aca="false">ModeloDatosModificados!O426-ModeloDatosMinisterio!O426</f>
        <v>0</v>
      </c>
      <c r="P444" s="53" t="n">
        <f aca="false">ModeloDatosModificados!P426-ModeloDatosMinisterio!P426</f>
        <v>0</v>
      </c>
      <c r="Q444" s="53" t="n">
        <f aca="false">ModeloDatosModificados!Q426-ModeloDatosMinisterio!Q426</f>
        <v>0</v>
      </c>
      <c r="S444" s="53" t="n">
        <f aca="false">ModeloDatosModificados!S426-ModeloDatosMinisterio!S426</f>
        <v>0</v>
      </c>
      <c r="T444" s="53" t="n">
        <f aca="false">ModeloDatosModificados!T426-ModeloDatosMinisterio!T426</f>
        <v>0</v>
      </c>
      <c r="U444" s="53" t="n">
        <f aca="false">ModeloDatosModificados!U426-ModeloDatosMinisterio!U426</f>
        <v>0</v>
      </c>
      <c r="V444" s="53" t="n">
        <f aca="false">ModeloDatosModificados!V426-ModeloDatosMinisterio!V426</f>
        <v>0</v>
      </c>
      <c r="W444" s="53" t="n">
        <f aca="false">ModeloDatosModificados!W426-ModeloDatosMinisterio!W426</f>
        <v>0</v>
      </c>
      <c r="X444" s="53" t="n">
        <f aca="false">ModeloDatosModificados!X426-ModeloDatosMinisterio!X426</f>
        <v>0</v>
      </c>
      <c r="Y444" s="53" t="n">
        <f aca="false">ModeloDatosModificados!Y426-ModeloDatosMinisterio!Y426</f>
        <v>0</v>
      </c>
      <c r="Z444" s="53" t="n">
        <f aca="false">ModeloDatosModificados!Z426-ModeloDatosMinisterio!Z426</f>
        <v>0</v>
      </c>
      <c r="AC444" s="61" t="n">
        <f aca="false">ModeloDatosModificados!AC426-ModeloDatosMinisterio!AC426</f>
        <v>0</v>
      </c>
      <c r="AD444" s="62" t="n">
        <f aca="false">ModeloDatosModificados!AD426-ModeloDatosMinisterio!AD426</f>
        <v>0</v>
      </c>
      <c r="AE444" s="63" t="n">
        <f aca="false">ModeloDatosModificados!AE426-ModeloDatosMinisterio!AE426</f>
        <v>0</v>
      </c>
      <c r="AF444" s="62" t="n">
        <f aca="false">ModeloDatosModificados!AF426-ModeloDatosMinisterio!AF426</f>
        <v>0</v>
      </c>
      <c r="AG444" s="62" t="n">
        <f aca="false">ModeloDatosModificados!AG426-ModeloDatosMinisterio!AG426</f>
        <v>0</v>
      </c>
      <c r="AH444" s="62" t="n">
        <f aca="false">ModeloDatosModificados!AH426-ModeloDatosMinisterio!AH426</f>
        <v>0</v>
      </c>
      <c r="AI444" s="62" t="n">
        <f aca="false">ModeloDatosModificados!AI426-ModeloDatosMinisterio!AI426</f>
        <v>0</v>
      </c>
      <c r="AJ444" s="62" t="n">
        <f aca="false">ModeloDatosModificados!AJ426-ModeloDatosMinisterio!AJ426</f>
        <v>0</v>
      </c>
      <c r="AK444" s="62" t="n">
        <f aca="false">ModeloDatosModificados!AK426-ModeloDatosMinisterio!AK426</f>
        <v>0</v>
      </c>
      <c r="AL444" s="62" t="n">
        <f aca="false">ModeloDatosModificados!AL426-ModeloDatosMinisterio!AL426</f>
        <v>0</v>
      </c>
      <c r="AM444" s="62" t="n">
        <f aca="false">ModeloDatosModificados!AM426-ModeloDatosMinisterio!AM426</f>
        <v>0</v>
      </c>
      <c r="AO444" s="54" t="n">
        <f aca="false">ModeloDatosModificados!AO426-ModeloDatosMinisterio!AO426</f>
        <v>0</v>
      </c>
      <c r="AP444" s="53" t="n">
        <f aca="false">ModeloDatosModificados!AP426-ModeloDatosMinisterio!AP426</f>
        <v>0</v>
      </c>
      <c r="AQ444" s="54" t="n">
        <f aca="false">ModeloDatosModificados!AQ426-ModeloDatosMinisterio!AQ426</f>
        <v>0</v>
      </c>
      <c r="AR444" s="53" t="n">
        <f aca="false">ModeloDatosModificados!AR426-ModeloDatosMinisterio!AR426</f>
        <v>0</v>
      </c>
      <c r="AS444" s="54" t="n">
        <f aca="false">ModeloDatosModificados!AS426-ModeloDatosMinisterio!AS426</f>
        <v>0</v>
      </c>
      <c r="AT444" s="53" t="n">
        <f aca="false">ModeloDatosModificados!AT426-ModeloDatosMinisterio!AT426</f>
        <v>0</v>
      </c>
      <c r="AU444" s="54" t="n">
        <f aca="false">ModeloDatosModificados!AU426-ModeloDatosMinisterio!AU426</f>
        <v>0</v>
      </c>
      <c r="AV444" s="53" t="n">
        <f aca="false">ModeloDatosModificados!AV426-ModeloDatosMinisterio!AV426</f>
        <v>0</v>
      </c>
      <c r="AW444" s="54" t="n">
        <f aca="false">ModeloDatosModificados!AW426-ModeloDatosMinisterio!AW426</f>
        <v>0</v>
      </c>
      <c r="AX444" s="53" t="n">
        <f aca="false">ModeloDatosModificados!AX426-ModeloDatosMinisterio!AX426</f>
        <v>0</v>
      </c>
    </row>
    <row r="445" customFormat="false" ht="13.8" hidden="false" customHeight="false" outlineLevel="0" collapsed="false">
      <c r="A445" s="60" t="s">
        <v>32</v>
      </c>
      <c r="B445" s="53" t="n">
        <f aca="false">ModeloDatosModificados!B427-ModeloDatosMinisterio!B427</f>
        <v>0</v>
      </c>
      <c r="C445" s="53" t="n">
        <f aca="false">ModeloDatosModificados!C427-ModeloDatosMinisterio!C427</f>
        <v>0</v>
      </c>
      <c r="D445" s="53" t="n">
        <f aca="false">ModeloDatosModificados!D427-ModeloDatosMinisterio!D427</f>
        <v>0</v>
      </c>
      <c r="E445" s="53" t="n">
        <f aca="false">ModeloDatosModificados!E427-ModeloDatosMinisterio!E427</f>
        <v>0</v>
      </c>
      <c r="F445" s="53" t="n">
        <f aca="false">ModeloDatosModificados!F427-ModeloDatosMinisterio!F427</f>
        <v>0</v>
      </c>
      <c r="G445" s="53" t="n">
        <f aca="false">ModeloDatosModificados!G427-ModeloDatosMinisterio!G427</f>
        <v>0</v>
      </c>
      <c r="H445" s="53" t="n">
        <f aca="false">ModeloDatosModificados!H427-ModeloDatosMinisterio!H427</f>
        <v>0</v>
      </c>
      <c r="I445" s="54" t="n">
        <f aca="false">ModeloDatosModificados!I427-ModeloDatosMinisterio!I427</f>
        <v>0</v>
      </c>
      <c r="J445" s="53" t="n">
        <f aca="false">ModeloDatosModificados!J427-ModeloDatosMinisterio!J427</f>
        <v>0</v>
      </c>
      <c r="K445" s="54" t="n">
        <f aca="false">ModeloDatosModificados!K427-ModeloDatosMinisterio!K427</f>
        <v>0</v>
      </c>
      <c r="L445" s="53" t="n">
        <f aca="false">ModeloDatosModificados!L427-ModeloDatosMinisterio!L427</f>
        <v>0</v>
      </c>
      <c r="M445" s="54" t="n">
        <f aca="false">ModeloDatosModificados!M427-ModeloDatosMinisterio!M427</f>
        <v>0</v>
      </c>
      <c r="N445" s="53" t="n">
        <f aca="false">ModeloDatosModificados!N427-ModeloDatosMinisterio!N427</f>
        <v>0</v>
      </c>
      <c r="O445" s="53" t="n">
        <f aca="false">ModeloDatosModificados!O427-ModeloDatosMinisterio!O427</f>
        <v>0</v>
      </c>
      <c r="P445" s="53" t="n">
        <f aca="false">ModeloDatosModificados!P427-ModeloDatosMinisterio!P427</f>
        <v>0</v>
      </c>
      <c r="Q445" s="53" t="n">
        <f aca="false">ModeloDatosModificados!Q427-ModeloDatosMinisterio!Q427</f>
        <v>0</v>
      </c>
      <c r="S445" s="53" t="n">
        <f aca="false">ModeloDatosModificados!S427-ModeloDatosMinisterio!S427</f>
        <v>0</v>
      </c>
      <c r="T445" s="53" t="n">
        <f aca="false">ModeloDatosModificados!T427-ModeloDatosMinisterio!T427</f>
        <v>0</v>
      </c>
      <c r="U445" s="53" t="n">
        <f aca="false">ModeloDatosModificados!U427-ModeloDatosMinisterio!U427</f>
        <v>0</v>
      </c>
      <c r="V445" s="53" t="n">
        <f aca="false">ModeloDatosModificados!V427-ModeloDatosMinisterio!V427</f>
        <v>0</v>
      </c>
      <c r="W445" s="53" t="n">
        <f aca="false">ModeloDatosModificados!W427-ModeloDatosMinisterio!W427</f>
        <v>0</v>
      </c>
      <c r="X445" s="53" t="n">
        <f aca="false">ModeloDatosModificados!X427-ModeloDatosMinisterio!X427</f>
        <v>0</v>
      </c>
      <c r="Y445" s="53" t="n">
        <f aca="false">ModeloDatosModificados!Y427-ModeloDatosMinisterio!Y427</f>
        <v>0</v>
      </c>
      <c r="Z445" s="53" t="n">
        <f aca="false">ModeloDatosModificados!Z427-ModeloDatosMinisterio!Z427</f>
        <v>0</v>
      </c>
      <c r="AC445" s="61" t="n">
        <f aca="false">ModeloDatosModificados!AC427-ModeloDatosMinisterio!AC427</f>
        <v>0</v>
      </c>
      <c r="AD445" s="62" t="n">
        <f aca="false">ModeloDatosModificados!AD427-ModeloDatosMinisterio!AD427</f>
        <v>0</v>
      </c>
      <c r="AE445" s="63" t="n">
        <f aca="false">ModeloDatosModificados!AE427-ModeloDatosMinisterio!AE427</f>
        <v>0</v>
      </c>
      <c r="AF445" s="62" t="n">
        <f aca="false">ModeloDatosModificados!AF427-ModeloDatosMinisterio!AF427</f>
        <v>0</v>
      </c>
      <c r="AG445" s="62" t="n">
        <f aca="false">ModeloDatosModificados!AG427-ModeloDatosMinisterio!AG427</f>
        <v>0</v>
      </c>
      <c r="AH445" s="62" t="n">
        <f aca="false">ModeloDatosModificados!AH427-ModeloDatosMinisterio!AH427</f>
        <v>0</v>
      </c>
      <c r="AI445" s="62" t="n">
        <f aca="false">ModeloDatosModificados!AI427-ModeloDatosMinisterio!AI427</f>
        <v>0</v>
      </c>
      <c r="AJ445" s="62" t="n">
        <f aca="false">ModeloDatosModificados!AJ427-ModeloDatosMinisterio!AJ427</f>
        <v>0</v>
      </c>
      <c r="AK445" s="62" t="n">
        <f aca="false">ModeloDatosModificados!AK427-ModeloDatosMinisterio!AK427</f>
        <v>0</v>
      </c>
      <c r="AL445" s="62" t="n">
        <f aca="false">ModeloDatosModificados!AL427-ModeloDatosMinisterio!AL427</f>
        <v>0</v>
      </c>
      <c r="AM445" s="62" t="n">
        <f aca="false">ModeloDatosModificados!AM427-ModeloDatosMinisterio!AM427</f>
        <v>0</v>
      </c>
      <c r="AO445" s="54" t="n">
        <f aca="false">ModeloDatosModificados!AO427-ModeloDatosMinisterio!AO427</f>
        <v>0</v>
      </c>
      <c r="AP445" s="53" t="n">
        <f aca="false">ModeloDatosModificados!AP427-ModeloDatosMinisterio!AP427</f>
        <v>0</v>
      </c>
      <c r="AQ445" s="54" t="n">
        <f aca="false">ModeloDatosModificados!AQ427-ModeloDatosMinisterio!AQ427</f>
        <v>0</v>
      </c>
      <c r="AR445" s="53" t="n">
        <f aca="false">ModeloDatosModificados!AR427-ModeloDatosMinisterio!AR427</f>
        <v>0</v>
      </c>
      <c r="AS445" s="54" t="n">
        <f aca="false">ModeloDatosModificados!AS427-ModeloDatosMinisterio!AS427</f>
        <v>0</v>
      </c>
      <c r="AT445" s="53" t="n">
        <f aca="false">ModeloDatosModificados!AT427-ModeloDatosMinisterio!AT427</f>
        <v>0</v>
      </c>
      <c r="AU445" s="54" t="n">
        <f aca="false">ModeloDatosModificados!AU427-ModeloDatosMinisterio!AU427</f>
        <v>0</v>
      </c>
      <c r="AV445" s="53" t="n">
        <f aca="false">ModeloDatosModificados!AV427-ModeloDatosMinisterio!AV427</f>
        <v>0</v>
      </c>
      <c r="AW445" s="54" t="n">
        <f aca="false">ModeloDatosModificados!AW427-ModeloDatosMinisterio!AW427</f>
        <v>0</v>
      </c>
      <c r="AX445" s="53" t="n">
        <f aca="false">ModeloDatosModificados!AX427-ModeloDatosMinisterio!AX427</f>
        <v>0</v>
      </c>
    </row>
    <row r="446" customFormat="false" ht="13.8" hidden="false" customHeight="false" outlineLevel="0" collapsed="false">
      <c r="A446" s="60" t="s">
        <v>33</v>
      </c>
      <c r="B446" s="53" t="n">
        <f aca="false">ModeloDatosModificados!B428-ModeloDatosMinisterio!B428</f>
        <v>0</v>
      </c>
      <c r="C446" s="53" t="n">
        <f aca="false">ModeloDatosModificados!C428-ModeloDatosMinisterio!C428</f>
        <v>0</v>
      </c>
      <c r="D446" s="53" t="n">
        <f aca="false">ModeloDatosModificados!D428-ModeloDatosMinisterio!D428</f>
        <v>0</v>
      </c>
      <c r="E446" s="53" t="n">
        <f aca="false">ModeloDatosModificados!E428-ModeloDatosMinisterio!E428</f>
        <v>0</v>
      </c>
      <c r="F446" s="53" t="n">
        <f aca="false">ModeloDatosModificados!F428-ModeloDatosMinisterio!F428</f>
        <v>0</v>
      </c>
      <c r="G446" s="53" t="n">
        <f aca="false">ModeloDatosModificados!G428-ModeloDatosMinisterio!G428</f>
        <v>0</v>
      </c>
      <c r="H446" s="53" t="n">
        <f aca="false">ModeloDatosModificados!H428-ModeloDatosMinisterio!H428</f>
        <v>0</v>
      </c>
      <c r="I446" s="54" t="n">
        <f aca="false">ModeloDatosModificados!I428-ModeloDatosMinisterio!I428</f>
        <v>0</v>
      </c>
      <c r="J446" s="53" t="n">
        <f aca="false">ModeloDatosModificados!J428-ModeloDatosMinisterio!J428</f>
        <v>0</v>
      </c>
      <c r="K446" s="54" t="n">
        <f aca="false">ModeloDatosModificados!K428-ModeloDatosMinisterio!K428</f>
        <v>0</v>
      </c>
      <c r="L446" s="53" t="n">
        <f aca="false">ModeloDatosModificados!L428-ModeloDatosMinisterio!L428</f>
        <v>0</v>
      </c>
      <c r="M446" s="54" t="n">
        <f aca="false">ModeloDatosModificados!M428-ModeloDatosMinisterio!M428</f>
        <v>0</v>
      </c>
      <c r="N446" s="53" t="n">
        <f aca="false">ModeloDatosModificados!N428-ModeloDatosMinisterio!N428</f>
        <v>0</v>
      </c>
      <c r="O446" s="53" t="n">
        <f aca="false">ModeloDatosModificados!O428-ModeloDatosMinisterio!O428</f>
        <v>0</v>
      </c>
      <c r="P446" s="53" t="n">
        <f aca="false">ModeloDatosModificados!P428-ModeloDatosMinisterio!P428</f>
        <v>0</v>
      </c>
      <c r="Q446" s="53" t="n">
        <f aca="false">ModeloDatosModificados!Q428-ModeloDatosMinisterio!Q428</f>
        <v>0</v>
      </c>
      <c r="S446" s="53" t="n">
        <f aca="false">ModeloDatosModificados!S428-ModeloDatosMinisterio!S428</f>
        <v>0</v>
      </c>
      <c r="T446" s="53" t="n">
        <f aca="false">ModeloDatosModificados!T428-ModeloDatosMinisterio!T428</f>
        <v>0</v>
      </c>
      <c r="U446" s="53" t="n">
        <f aca="false">ModeloDatosModificados!U428-ModeloDatosMinisterio!U428</f>
        <v>0</v>
      </c>
      <c r="V446" s="53" t="n">
        <f aca="false">ModeloDatosModificados!V428-ModeloDatosMinisterio!V428</f>
        <v>0</v>
      </c>
      <c r="W446" s="53" t="n">
        <f aca="false">ModeloDatosModificados!W428-ModeloDatosMinisterio!W428</f>
        <v>0</v>
      </c>
      <c r="X446" s="53" t="n">
        <f aca="false">ModeloDatosModificados!X428-ModeloDatosMinisterio!X428</f>
        <v>0</v>
      </c>
      <c r="Y446" s="53" t="n">
        <f aca="false">ModeloDatosModificados!Y428-ModeloDatosMinisterio!Y428</f>
        <v>0</v>
      </c>
      <c r="Z446" s="53" t="n">
        <f aca="false">ModeloDatosModificados!Z428-ModeloDatosMinisterio!Z428</f>
        <v>0</v>
      </c>
      <c r="AC446" s="61" t="n">
        <f aca="false">ModeloDatosModificados!AC428-ModeloDatosMinisterio!AC428</f>
        <v>0</v>
      </c>
      <c r="AD446" s="62" t="n">
        <f aca="false">ModeloDatosModificados!AD428-ModeloDatosMinisterio!AD428</f>
        <v>0</v>
      </c>
      <c r="AE446" s="63" t="n">
        <f aca="false">ModeloDatosModificados!AE428-ModeloDatosMinisterio!AE428</f>
        <v>0</v>
      </c>
      <c r="AF446" s="62" t="n">
        <f aca="false">ModeloDatosModificados!AF428-ModeloDatosMinisterio!AF428</f>
        <v>0</v>
      </c>
      <c r="AG446" s="62" t="n">
        <f aca="false">ModeloDatosModificados!AG428-ModeloDatosMinisterio!AG428</f>
        <v>0</v>
      </c>
      <c r="AH446" s="62" t="n">
        <f aca="false">ModeloDatosModificados!AH428-ModeloDatosMinisterio!AH428</f>
        <v>0</v>
      </c>
      <c r="AI446" s="62" t="n">
        <f aca="false">ModeloDatosModificados!AI428-ModeloDatosMinisterio!AI428</f>
        <v>0</v>
      </c>
      <c r="AJ446" s="62" t="n">
        <f aca="false">ModeloDatosModificados!AJ428-ModeloDatosMinisterio!AJ428</f>
        <v>0</v>
      </c>
      <c r="AK446" s="62" t="n">
        <f aca="false">ModeloDatosModificados!AK428-ModeloDatosMinisterio!AK428</f>
        <v>0</v>
      </c>
      <c r="AL446" s="62" t="n">
        <f aca="false">ModeloDatosModificados!AL428-ModeloDatosMinisterio!AL428</f>
        <v>0</v>
      </c>
      <c r="AM446" s="62" t="n">
        <f aca="false">ModeloDatosModificados!AM428-ModeloDatosMinisterio!AM428</f>
        <v>0</v>
      </c>
      <c r="AO446" s="54" t="n">
        <f aca="false">ModeloDatosModificados!AO428-ModeloDatosMinisterio!AO428</f>
        <v>0</v>
      </c>
      <c r="AP446" s="53" t="n">
        <f aca="false">ModeloDatosModificados!AP428-ModeloDatosMinisterio!AP428</f>
        <v>0</v>
      </c>
      <c r="AQ446" s="54" t="n">
        <f aca="false">ModeloDatosModificados!AQ428-ModeloDatosMinisterio!AQ428</f>
        <v>0</v>
      </c>
      <c r="AR446" s="53" t="n">
        <f aca="false">ModeloDatosModificados!AR428-ModeloDatosMinisterio!AR428</f>
        <v>0</v>
      </c>
      <c r="AS446" s="54" t="n">
        <f aca="false">ModeloDatosModificados!AS428-ModeloDatosMinisterio!AS428</f>
        <v>0</v>
      </c>
      <c r="AT446" s="53" t="n">
        <f aca="false">ModeloDatosModificados!AT428-ModeloDatosMinisterio!AT428</f>
        <v>0</v>
      </c>
      <c r="AU446" s="54" t="n">
        <f aca="false">ModeloDatosModificados!AU428-ModeloDatosMinisterio!AU428</f>
        <v>0</v>
      </c>
      <c r="AV446" s="53" t="n">
        <f aca="false">ModeloDatosModificados!AV428-ModeloDatosMinisterio!AV428</f>
        <v>0</v>
      </c>
      <c r="AW446" s="54" t="n">
        <f aca="false">ModeloDatosModificados!AW428-ModeloDatosMinisterio!AW428</f>
        <v>0</v>
      </c>
      <c r="AX446" s="53" t="n">
        <f aca="false">ModeloDatosModificados!AX428-ModeloDatosMinisterio!AX428</f>
        <v>0</v>
      </c>
    </row>
    <row r="447" customFormat="false" ht="13.8" hidden="false" customHeight="false" outlineLevel="0" collapsed="false">
      <c r="A447" s="60" t="s">
        <v>34</v>
      </c>
      <c r="B447" s="53" t="n">
        <f aca="false">ModeloDatosModificados!B429-ModeloDatosMinisterio!B429</f>
        <v>0</v>
      </c>
      <c r="C447" s="53" t="n">
        <f aca="false">ModeloDatosModificados!C429-ModeloDatosMinisterio!C429</f>
        <v>0</v>
      </c>
      <c r="D447" s="53" t="n">
        <f aca="false">ModeloDatosModificados!D429-ModeloDatosMinisterio!D429</f>
        <v>0</v>
      </c>
      <c r="E447" s="53" t="n">
        <f aca="false">ModeloDatosModificados!E429-ModeloDatosMinisterio!E429</f>
        <v>0</v>
      </c>
      <c r="F447" s="53" t="n">
        <f aca="false">ModeloDatosModificados!F429-ModeloDatosMinisterio!F429</f>
        <v>0</v>
      </c>
      <c r="G447" s="53" t="n">
        <f aca="false">ModeloDatosModificados!G429-ModeloDatosMinisterio!G429</f>
        <v>0</v>
      </c>
      <c r="H447" s="53" t="n">
        <f aca="false">ModeloDatosModificados!H429-ModeloDatosMinisterio!H429</f>
        <v>0</v>
      </c>
      <c r="I447" s="54" t="n">
        <f aca="false">ModeloDatosModificados!I429-ModeloDatosMinisterio!I429</f>
        <v>0</v>
      </c>
      <c r="J447" s="53" t="n">
        <f aca="false">ModeloDatosModificados!J429-ModeloDatosMinisterio!J429</f>
        <v>0</v>
      </c>
      <c r="K447" s="54" t="n">
        <f aca="false">ModeloDatosModificados!K429-ModeloDatosMinisterio!K429</f>
        <v>0</v>
      </c>
      <c r="L447" s="53" t="n">
        <f aca="false">ModeloDatosModificados!L429-ModeloDatosMinisterio!L429</f>
        <v>0</v>
      </c>
      <c r="M447" s="54" t="n">
        <f aca="false">ModeloDatosModificados!M429-ModeloDatosMinisterio!M429</f>
        <v>0</v>
      </c>
      <c r="N447" s="53" t="n">
        <f aca="false">ModeloDatosModificados!N429-ModeloDatosMinisterio!N429</f>
        <v>0</v>
      </c>
      <c r="O447" s="53" t="n">
        <f aca="false">ModeloDatosModificados!O429-ModeloDatosMinisterio!O429</f>
        <v>0</v>
      </c>
      <c r="P447" s="53" t="n">
        <f aca="false">ModeloDatosModificados!P429-ModeloDatosMinisterio!P429</f>
        <v>0</v>
      </c>
      <c r="Q447" s="53" t="n">
        <f aca="false">ModeloDatosModificados!Q429-ModeloDatosMinisterio!Q429</f>
        <v>0</v>
      </c>
      <c r="S447" s="53" t="n">
        <f aca="false">ModeloDatosModificados!S429-ModeloDatosMinisterio!S429</f>
        <v>0</v>
      </c>
      <c r="T447" s="53" t="n">
        <f aca="false">ModeloDatosModificados!T429-ModeloDatosMinisterio!T429</f>
        <v>0</v>
      </c>
      <c r="U447" s="53" t="n">
        <f aca="false">ModeloDatosModificados!U429-ModeloDatosMinisterio!U429</f>
        <v>0</v>
      </c>
      <c r="V447" s="53" t="n">
        <f aca="false">ModeloDatosModificados!V429-ModeloDatosMinisterio!V429</f>
        <v>0</v>
      </c>
      <c r="W447" s="53" t="n">
        <f aca="false">ModeloDatosModificados!W429-ModeloDatosMinisterio!W429</f>
        <v>0</v>
      </c>
      <c r="X447" s="53" t="n">
        <f aca="false">ModeloDatosModificados!X429-ModeloDatosMinisterio!X429</f>
        <v>0</v>
      </c>
      <c r="Y447" s="53" t="n">
        <f aca="false">ModeloDatosModificados!Y429-ModeloDatosMinisterio!Y429</f>
        <v>0</v>
      </c>
      <c r="Z447" s="53" t="n">
        <f aca="false">ModeloDatosModificados!Z429-ModeloDatosMinisterio!Z429</f>
        <v>0</v>
      </c>
      <c r="AC447" s="61" t="n">
        <f aca="false">ModeloDatosModificados!AC429-ModeloDatosMinisterio!AC429</f>
        <v>0</v>
      </c>
      <c r="AD447" s="62" t="n">
        <f aca="false">ModeloDatosModificados!AD429-ModeloDatosMinisterio!AD429</f>
        <v>0</v>
      </c>
      <c r="AE447" s="63" t="n">
        <f aca="false">ModeloDatosModificados!AE429-ModeloDatosMinisterio!AE429</f>
        <v>0</v>
      </c>
      <c r="AF447" s="62" t="n">
        <f aca="false">ModeloDatosModificados!AF429-ModeloDatosMinisterio!AF429</f>
        <v>0</v>
      </c>
      <c r="AG447" s="62" t="n">
        <f aca="false">ModeloDatosModificados!AG429-ModeloDatosMinisterio!AG429</f>
        <v>0</v>
      </c>
      <c r="AH447" s="62" t="n">
        <f aca="false">ModeloDatosModificados!AH429-ModeloDatosMinisterio!AH429</f>
        <v>0</v>
      </c>
      <c r="AI447" s="62" t="n">
        <f aca="false">ModeloDatosModificados!AI429-ModeloDatosMinisterio!AI429</f>
        <v>0</v>
      </c>
      <c r="AJ447" s="62" t="n">
        <f aca="false">ModeloDatosModificados!AJ429-ModeloDatosMinisterio!AJ429</f>
        <v>0</v>
      </c>
      <c r="AK447" s="62" t="n">
        <f aca="false">ModeloDatosModificados!AK429-ModeloDatosMinisterio!AK429</f>
        <v>0</v>
      </c>
      <c r="AL447" s="62" t="n">
        <f aca="false">ModeloDatosModificados!AL429-ModeloDatosMinisterio!AL429</f>
        <v>0</v>
      </c>
      <c r="AM447" s="62" t="n">
        <f aca="false">ModeloDatosModificados!AM429-ModeloDatosMinisterio!AM429</f>
        <v>0</v>
      </c>
      <c r="AO447" s="54" t="n">
        <f aca="false">ModeloDatosModificados!AO429-ModeloDatosMinisterio!AO429</f>
        <v>0</v>
      </c>
      <c r="AP447" s="53" t="n">
        <f aca="false">ModeloDatosModificados!AP429-ModeloDatosMinisterio!AP429</f>
        <v>0</v>
      </c>
      <c r="AQ447" s="54" t="n">
        <f aca="false">ModeloDatosModificados!AQ429-ModeloDatosMinisterio!AQ429</f>
        <v>0</v>
      </c>
      <c r="AR447" s="53" t="n">
        <f aca="false">ModeloDatosModificados!AR429-ModeloDatosMinisterio!AR429</f>
        <v>0</v>
      </c>
      <c r="AS447" s="54" t="n">
        <f aca="false">ModeloDatosModificados!AS429-ModeloDatosMinisterio!AS429</f>
        <v>0</v>
      </c>
      <c r="AT447" s="53" t="n">
        <f aca="false">ModeloDatosModificados!AT429-ModeloDatosMinisterio!AT429</f>
        <v>0</v>
      </c>
      <c r="AU447" s="54" t="n">
        <f aca="false">ModeloDatosModificados!AU429-ModeloDatosMinisterio!AU429</f>
        <v>0</v>
      </c>
      <c r="AV447" s="53" t="n">
        <f aca="false">ModeloDatosModificados!AV429-ModeloDatosMinisterio!AV429</f>
        <v>0</v>
      </c>
      <c r="AW447" s="54" t="n">
        <f aca="false">ModeloDatosModificados!AW429-ModeloDatosMinisterio!AW429</f>
        <v>0</v>
      </c>
      <c r="AX447" s="53" t="n">
        <f aca="false">ModeloDatosModificados!AX429-ModeloDatosMinisterio!AX429</f>
        <v>0</v>
      </c>
    </row>
    <row r="448" customFormat="false" ht="13.8" hidden="false" customHeight="false" outlineLevel="0" collapsed="false">
      <c r="A448" s="60" t="s">
        <v>35</v>
      </c>
      <c r="B448" s="53" t="n">
        <f aca="false">ModeloDatosModificados!B430-ModeloDatosMinisterio!B430</f>
        <v>0</v>
      </c>
      <c r="C448" s="53" t="n">
        <f aca="false">ModeloDatosModificados!C430-ModeloDatosMinisterio!C430</f>
        <v>0</v>
      </c>
      <c r="D448" s="53" t="n">
        <f aca="false">ModeloDatosModificados!D430-ModeloDatosMinisterio!D430</f>
        <v>0</v>
      </c>
      <c r="E448" s="53" t="n">
        <f aca="false">ModeloDatosModificados!E430-ModeloDatosMinisterio!E430</f>
        <v>0</v>
      </c>
      <c r="F448" s="53" t="n">
        <f aca="false">ModeloDatosModificados!F430-ModeloDatosMinisterio!F430</f>
        <v>0</v>
      </c>
      <c r="G448" s="53" t="n">
        <f aca="false">ModeloDatosModificados!G430-ModeloDatosMinisterio!G430</f>
        <v>0</v>
      </c>
      <c r="H448" s="53" t="n">
        <f aca="false">ModeloDatosModificados!H430-ModeloDatosMinisterio!H430</f>
        <v>0</v>
      </c>
      <c r="I448" s="54" t="n">
        <f aca="false">ModeloDatosModificados!I430-ModeloDatosMinisterio!I430</f>
        <v>0</v>
      </c>
      <c r="J448" s="53" t="n">
        <f aca="false">ModeloDatosModificados!J430-ModeloDatosMinisterio!J430</f>
        <v>0</v>
      </c>
      <c r="K448" s="54" t="n">
        <f aca="false">ModeloDatosModificados!K430-ModeloDatosMinisterio!K430</f>
        <v>0</v>
      </c>
      <c r="L448" s="53" t="n">
        <f aca="false">ModeloDatosModificados!L430-ModeloDatosMinisterio!L430</f>
        <v>0</v>
      </c>
      <c r="M448" s="54" t="n">
        <f aca="false">ModeloDatosModificados!M430-ModeloDatosMinisterio!M430</f>
        <v>0</v>
      </c>
      <c r="N448" s="53" t="n">
        <f aca="false">ModeloDatosModificados!N430-ModeloDatosMinisterio!N430</f>
        <v>0</v>
      </c>
      <c r="O448" s="53" t="n">
        <f aca="false">ModeloDatosModificados!O430-ModeloDatosMinisterio!O430</f>
        <v>0</v>
      </c>
      <c r="P448" s="53" t="n">
        <f aca="false">ModeloDatosModificados!P430-ModeloDatosMinisterio!P430</f>
        <v>0</v>
      </c>
      <c r="Q448" s="53" t="n">
        <f aca="false">ModeloDatosModificados!Q430-ModeloDatosMinisterio!Q430</f>
        <v>0</v>
      </c>
      <c r="S448" s="53" t="n">
        <f aca="false">ModeloDatosModificados!S430-ModeloDatosMinisterio!S430</f>
        <v>0</v>
      </c>
      <c r="T448" s="53" t="n">
        <f aca="false">ModeloDatosModificados!T430-ModeloDatosMinisterio!T430</f>
        <v>0</v>
      </c>
      <c r="U448" s="53" t="n">
        <f aca="false">ModeloDatosModificados!U430-ModeloDatosMinisterio!U430</f>
        <v>0</v>
      </c>
      <c r="V448" s="53" t="n">
        <f aca="false">ModeloDatosModificados!V430-ModeloDatosMinisterio!V430</f>
        <v>0</v>
      </c>
      <c r="W448" s="53" t="n">
        <f aca="false">ModeloDatosModificados!W430-ModeloDatosMinisterio!W430</f>
        <v>0</v>
      </c>
      <c r="X448" s="53" t="n">
        <f aca="false">ModeloDatosModificados!X430-ModeloDatosMinisterio!X430</f>
        <v>0</v>
      </c>
      <c r="Y448" s="53" t="n">
        <f aca="false">ModeloDatosModificados!Y430-ModeloDatosMinisterio!Y430</f>
        <v>0</v>
      </c>
      <c r="Z448" s="53" t="n">
        <f aca="false">ModeloDatosModificados!Z430-ModeloDatosMinisterio!Z430</f>
        <v>0</v>
      </c>
      <c r="AC448" s="61" t="n">
        <f aca="false">ModeloDatosModificados!AC430-ModeloDatosMinisterio!AC430</f>
        <v>0</v>
      </c>
      <c r="AD448" s="62" t="n">
        <f aca="false">ModeloDatosModificados!AD430-ModeloDatosMinisterio!AD430</f>
        <v>0</v>
      </c>
      <c r="AE448" s="63" t="n">
        <f aca="false">ModeloDatosModificados!AE430-ModeloDatosMinisterio!AE430</f>
        <v>0</v>
      </c>
      <c r="AF448" s="62" t="n">
        <f aca="false">ModeloDatosModificados!AF430-ModeloDatosMinisterio!AF430</f>
        <v>0</v>
      </c>
      <c r="AG448" s="62" t="n">
        <f aca="false">ModeloDatosModificados!AG430-ModeloDatosMinisterio!AG430</f>
        <v>0</v>
      </c>
      <c r="AH448" s="62" t="n">
        <f aca="false">ModeloDatosModificados!AH430-ModeloDatosMinisterio!AH430</f>
        <v>0</v>
      </c>
      <c r="AI448" s="62" t="n">
        <f aca="false">ModeloDatosModificados!AI430-ModeloDatosMinisterio!AI430</f>
        <v>0</v>
      </c>
      <c r="AJ448" s="62" t="n">
        <f aca="false">ModeloDatosModificados!AJ430-ModeloDatosMinisterio!AJ430</f>
        <v>0</v>
      </c>
      <c r="AK448" s="62" t="n">
        <f aca="false">ModeloDatosModificados!AK430-ModeloDatosMinisterio!AK430</f>
        <v>0</v>
      </c>
      <c r="AL448" s="62" t="n">
        <f aca="false">ModeloDatosModificados!AL430-ModeloDatosMinisterio!AL430</f>
        <v>0</v>
      </c>
      <c r="AM448" s="62" t="n">
        <f aca="false">ModeloDatosModificados!AM430-ModeloDatosMinisterio!AM430</f>
        <v>0</v>
      </c>
      <c r="AO448" s="54" t="n">
        <f aca="false">ModeloDatosModificados!AO430-ModeloDatosMinisterio!AO430</f>
        <v>0</v>
      </c>
      <c r="AP448" s="53" t="n">
        <f aca="false">ModeloDatosModificados!AP430-ModeloDatosMinisterio!AP430</f>
        <v>0</v>
      </c>
      <c r="AQ448" s="54" t="n">
        <f aca="false">ModeloDatosModificados!AQ430-ModeloDatosMinisterio!AQ430</f>
        <v>0</v>
      </c>
      <c r="AR448" s="53" t="n">
        <f aca="false">ModeloDatosModificados!AR430-ModeloDatosMinisterio!AR430</f>
        <v>0</v>
      </c>
      <c r="AS448" s="54" t="n">
        <f aca="false">ModeloDatosModificados!AS430-ModeloDatosMinisterio!AS430</f>
        <v>0</v>
      </c>
      <c r="AT448" s="53" t="n">
        <f aca="false">ModeloDatosModificados!AT430-ModeloDatosMinisterio!AT430</f>
        <v>0</v>
      </c>
      <c r="AU448" s="54" t="n">
        <f aca="false">ModeloDatosModificados!AU430-ModeloDatosMinisterio!AU430</f>
        <v>0</v>
      </c>
      <c r="AV448" s="53" t="n">
        <f aca="false">ModeloDatosModificados!AV430-ModeloDatosMinisterio!AV430</f>
        <v>0</v>
      </c>
      <c r="AW448" s="54" t="n">
        <f aca="false">ModeloDatosModificados!AW430-ModeloDatosMinisterio!AW430</f>
        <v>0</v>
      </c>
      <c r="AX448" s="53" t="n">
        <f aca="false">ModeloDatosModificados!AX430-ModeloDatosMinisterio!AX430</f>
        <v>0</v>
      </c>
    </row>
    <row r="449" customFormat="false" ht="13.8" hidden="false" customHeight="false" outlineLevel="0" collapsed="false">
      <c r="A449" s="60" t="s">
        <v>36</v>
      </c>
      <c r="B449" s="53" t="n">
        <f aca="false">ModeloDatosModificados!B431-ModeloDatosMinisterio!B431</f>
        <v>0</v>
      </c>
      <c r="C449" s="53" t="n">
        <f aca="false">ModeloDatosModificados!C431-ModeloDatosMinisterio!C431</f>
        <v>0</v>
      </c>
      <c r="D449" s="53" t="n">
        <f aca="false">ModeloDatosModificados!D431-ModeloDatosMinisterio!D431</f>
        <v>0</v>
      </c>
      <c r="E449" s="53" t="n">
        <f aca="false">ModeloDatosModificados!E431-ModeloDatosMinisterio!E431</f>
        <v>0</v>
      </c>
      <c r="F449" s="53" t="n">
        <f aca="false">ModeloDatosModificados!F431-ModeloDatosMinisterio!F431</f>
        <v>0</v>
      </c>
      <c r="G449" s="53" t="n">
        <f aca="false">ModeloDatosModificados!G431-ModeloDatosMinisterio!G431</f>
        <v>0</v>
      </c>
      <c r="H449" s="53" t="n">
        <f aca="false">ModeloDatosModificados!H431-ModeloDatosMinisterio!H431</f>
        <v>0</v>
      </c>
      <c r="I449" s="54" t="n">
        <f aca="false">ModeloDatosModificados!I431-ModeloDatosMinisterio!I431</f>
        <v>0</v>
      </c>
      <c r="J449" s="53" t="n">
        <f aca="false">ModeloDatosModificados!J431-ModeloDatosMinisterio!J431</f>
        <v>0</v>
      </c>
      <c r="K449" s="54" t="n">
        <f aca="false">ModeloDatosModificados!K431-ModeloDatosMinisterio!K431</f>
        <v>0</v>
      </c>
      <c r="L449" s="53" t="n">
        <f aca="false">ModeloDatosModificados!L431-ModeloDatosMinisterio!L431</f>
        <v>0</v>
      </c>
      <c r="M449" s="54" t="n">
        <f aca="false">ModeloDatosModificados!M431-ModeloDatosMinisterio!M431</f>
        <v>0</v>
      </c>
      <c r="N449" s="53" t="n">
        <f aca="false">ModeloDatosModificados!N431-ModeloDatosMinisterio!N431</f>
        <v>0</v>
      </c>
      <c r="O449" s="53" t="n">
        <f aca="false">ModeloDatosModificados!O431-ModeloDatosMinisterio!O431</f>
        <v>0</v>
      </c>
      <c r="P449" s="53" t="n">
        <f aca="false">ModeloDatosModificados!P431-ModeloDatosMinisterio!P431</f>
        <v>0</v>
      </c>
      <c r="Q449" s="53" t="n">
        <f aca="false">ModeloDatosModificados!Q431-ModeloDatosMinisterio!Q431</f>
        <v>0</v>
      </c>
      <c r="S449" s="53" t="n">
        <f aca="false">ModeloDatosModificados!S431-ModeloDatosMinisterio!S431</f>
        <v>0</v>
      </c>
      <c r="T449" s="53" t="n">
        <f aca="false">ModeloDatosModificados!T431-ModeloDatosMinisterio!T431</f>
        <v>0</v>
      </c>
      <c r="U449" s="53" t="n">
        <f aca="false">ModeloDatosModificados!U431-ModeloDatosMinisterio!U431</f>
        <v>0</v>
      </c>
      <c r="V449" s="53" t="n">
        <f aca="false">ModeloDatosModificados!V431-ModeloDatosMinisterio!V431</f>
        <v>0</v>
      </c>
      <c r="W449" s="53" t="n">
        <f aca="false">ModeloDatosModificados!W431-ModeloDatosMinisterio!W431</f>
        <v>0</v>
      </c>
      <c r="X449" s="53" t="n">
        <f aca="false">ModeloDatosModificados!X431-ModeloDatosMinisterio!X431</f>
        <v>0</v>
      </c>
      <c r="Y449" s="53" t="n">
        <f aca="false">ModeloDatosModificados!Y431-ModeloDatosMinisterio!Y431</f>
        <v>0</v>
      </c>
      <c r="Z449" s="53" t="n">
        <f aca="false">ModeloDatosModificados!Z431-ModeloDatosMinisterio!Z431</f>
        <v>0</v>
      </c>
      <c r="AC449" s="61" t="n">
        <f aca="false">ModeloDatosModificados!AC431-ModeloDatosMinisterio!AC431</f>
        <v>0</v>
      </c>
      <c r="AD449" s="62" t="n">
        <f aca="false">ModeloDatosModificados!AD431-ModeloDatosMinisterio!AD431</f>
        <v>0</v>
      </c>
      <c r="AE449" s="63" t="n">
        <f aca="false">ModeloDatosModificados!AE431-ModeloDatosMinisterio!AE431</f>
        <v>0</v>
      </c>
      <c r="AF449" s="62" t="n">
        <f aca="false">ModeloDatosModificados!AF431-ModeloDatosMinisterio!AF431</f>
        <v>0</v>
      </c>
      <c r="AG449" s="62" t="n">
        <f aca="false">ModeloDatosModificados!AG431-ModeloDatosMinisterio!AG431</f>
        <v>0</v>
      </c>
      <c r="AH449" s="62" t="n">
        <f aca="false">ModeloDatosModificados!AH431-ModeloDatosMinisterio!AH431</f>
        <v>0</v>
      </c>
      <c r="AI449" s="62" t="n">
        <f aca="false">ModeloDatosModificados!AI431-ModeloDatosMinisterio!AI431</f>
        <v>0</v>
      </c>
      <c r="AJ449" s="62" t="n">
        <f aca="false">ModeloDatosModificados!AJ431-ModeloDatosMinisterio!AJ431</f>
        <v>0</v>
      </c>
      <c r="AK449" s="62" t="n">
        <f aca="false">ModeloDatosModificados!AK431-ModeloDatosMinisterio!AK431</f>
        <v>0</v>
      </c>
      <c r="AL449" s="62" t="n">
        <f aca="false">ModeloDatosModificados!AL431-ModeloDatosMinisterio!AL431</f>
        <v>0</v>
      </c>
      <c r="AM449" s="62" t="n">
        <f aca="false">ModeloDatosModificados!AM431-ModeloDatosMinisterio!AM431</f>
        <v>0</v>
      </c>
      <c r="AO449" s="54" t="n">
        <f aca="false">ModeloDatosModificados!AO431-ModeloDatosMinisterio!AO431</f>
        <v>0</v>
      </c>
      <c r="AP449" s="53" t="n">
        <f aca="false">ModeloDatosModificados!AP431-ModeloDatosMinisterio!AP431</f>
        <v>0</v>
      </c>
      <c r="AQ449" s="54" t="n">
        <f aca="false">ModeloDatosModificados!AQ431-ModeloDatosMinisterio!AQ431</f>
        <v>0</v>
      </c>
      <c r="AR449" s="53" t="n">
        <f aca="false">ModeloDatosModificados!AR431-ModeloDatosMinisterio!AR431</f>
        <v>0</v>
      </c>
      <c r="AS449" s="54" t="n">
        <f aca="false">ModeloDatosModificados!AS431-ModeloDatosMinisterio!AS431</f>
        <v>0</v>
      </c>
      <c r="AT449" s="53" t="n">
        <f aca="false">ModeloDatosModificados!AT431-ModeloDatosMinisterio!AT431</f>
        <v>0</v>
      </c>
      <c r="AU449" s="54" t="n">
        <f aca="false">ModeloDatosModificados!AU431-ModeloDatosMinisterio!AU431</f>
        <v>0</v>
      </c>
      <c r="AV449" s="53" t="n">
        <f aca="false">ModeloDatosModificados!AV431-ModeloDatosMinisterio!AV431</f>
        <v>0</v>
      </c>
      <c r="AW449" s="54" t="n">
        <f aca="false">ModeloDatosModificados!AW431-ModeloDatosMinisterio!AW431</f>
        <v>0</v>
      </c>
      <c r="AX449" s="53" t="n">
        <f aca="false">ModeloDatosModificados!AX431-ModeloDatosMinisterio!AX431</f>
        <v>0</v>
      </c>
    </row>
    <row r="450" customFormat="false" ht="13.8" hidden="false" customHeight="false" outlineLevel="0" collapsed="false">
      <c r="A450" s="60" t="s">
        <v>37</v>
      </c>
      <c r="B450" s="53" t="n">
        <f aca="false">ModeloDatosModificados!B432-ModeloDatosMinisterio!B432</f>
        <v>0</v>
      </c>
      <c r="C450" s="53" t="n">
        <f aca="false">ModeloDatosModificados!C432-ModeloDatosMinisterio!C432</f>
        <v>0</v>
      </c>
      <c r="D450" s="53" t="n">
        <f aca="false">ModeloDatosModificados!D432-ModeloDatosMinisterio!D432</f>
        <v>0</v>
      </c>
      <c r="E450" s="53" t="n">
        <f aca="false">ModeloDatosModificados!E432-ModeloDatosMinisterio!E432</f>
        <v>0</v>
      </c>
      <c r="F450" s="53" t="n">
        <f aca="false">ModeloDatosModificados!F432-ModeloDatosMinisterio!F432</f>
        <v>0</v>
      </c>
      <c r="G450" s="53" t="n">
        <f aca="false">ModeloDatosModificados!G432-ModeloDatosMinisterio!G432</f>
        <v>0</v>
      </c>
      <c r="H450" s="53" t="n">
        <f aca="false">ModeloDatosModificados!H432-ModeloDatosMinisterio!H432</f>
        <v>0</v>
      </c>
      <c r="I450" s="54" t="n">
        <f aca="false">ModeloDatosModificados!I432-ModeloDatosMinisterio!I432</f>
        <v>0</v>
      </c>
      <c r="J450" s="53" t="n">
        <f aca="false">ModeloDatosModificados!J432-ModeloDatosMinisterio!J432</f>
        <v>0</v>
      </c>
      <c r="K450" s="54" t="n">
        <f aca="false">ModeloDatosModificados!K432-ModeloDatosMinisterio!K432</f>
        <v>0</v>
      </c>
      <c r="L450" s="53" t="n">
        <f aca="false">ModeloDatosModificados!L432-ModeloDatosMinisterio!L432</f>
        <v>0</v>
      </c>
      <c r="M450" s="54" t="n">
        <f aca="false">ModeloDatosModificados!M432-ModeloDatosMinisterio!M432</f>
        <v>0</v>
      </c>
      <c r="N450" s="53" t="n">
        <f aca="false">ModeloDatosModificados!N432-ModeloDatosMinisterio!N432</f>
        <v>0</v>
      </c>
      <c r="O450" s="53" t="n">
        <f aca="false">ModeloDatosModificados!O432-ModeloDatosMinisterio!O432</f>
        <v>0</v>
      </c>
      <c r="P450" s="53" t="n">
        <f aca="false">ModeloDatosModificados!P432-ModeloDatosMinisterio!P432</f>
        <v>0</v>
      </c>
      <c r="Q450" s="53" t="n">
        <f aca="false">ModeloDatosModificados!Q432-ModeloDatosMinisterio!Q432</f>
        <v>0</v>
      </c>
      <c r="S450" s="53" t="n">
        <f aca="false">ModeloDatosModificados!S432-ModeloDatosMinisterio!S432</f>
        <v>0</v>
      </c>
      <c r="T450" s="53" t="n">
        <f aca="false">ModeloDatosModificados!T432-ModeloDatosMinisterio!T432</f>
        <v>0</v>
      </c>
      <c r="U450" s="53" t="n">
        <f aca="false">ModeloDatosModificados!U432-ModeloDatosMinisterio!U432</f>
        <v>0</v>
      </c>
      <c r="V450" s="53" t="n">
        <f aca="false">ModeloDatosModificados!V432-ModeloDatosMinisterio!V432</f>
        <v>0</v>
      </c>
      <c r="W450" s="53" t="n">
        <f aca="false">ModeloDatosModificados!W432-ModeloDatosMinisterio!W432</f>
        <v>0</v>
      </c>
      <c r="X450" s="53" t="n">
        <f aca="false">ModeloDatosModificados!X432-ModeloDatosMinisterio!X432</f>
        <v>0</v>
      </c>
      <c r="Y450" s="53" t="n">
        <f aca="false">ModeloDatosModificados!Y432-ModeloDatosMinisterio!Y432</f>
        <v>0</v>
      </c>
      <c r="Z450" s="53" t="n">
        <f aca="false">ModeloDatosModificados!Z432-ModeloDatosMinisterio!Z432</f>
        <v>0</v>
      </c>
      <c r="AC450" s="61" t="n">
        <f aca="false">ModeloDatosModificados!AC432-ModeloDatosMinisterio!AC432</f>
        <v>0</v>
      </c>
      <c r="AD450" s="62" t="n">
        <f aca="false">ModeloDatosModificados!AD432-ModeloDatosMinisterio!AD432</f>
        <v>0</v>
      </c>
      <c r="AE450" s="63" t="n">
        <f aca="false">ModeloDatosModificados!AE432-ModeloDatosMinisterio!AE432</f>
        <v>0</v>
      </c>
      <c r="AF450" s="62" t="n">
        <f aca="false">ModeloDatosModificados!AF432-ModeloDatosMinisterio!AF432</f>
        <v>0</v>
      </c>
      <c r="AG450" s="62" t="n">
        <f aca="false">ModeloDatosModificados!AG432-ModeloDatosMinisterio!AG432</f>
        <v>0</v>
      </c>
      <c r="AH450" s="62" t="n">
        <f aca="false">ModeloDatosModificados!AH432-ModeloDatosMinisterio!AH432</f>
        <v>0</v>
      </c>
      <c r="AI450" s="62" t="n">
        <f aca="false">ModeloDatosModificados!AI432-ModeloDatosMinisterio!AI432</f>
        <v>0</v>
      </c>
      <c r="AJ450" s="62" t="n">
        <f aca="false">ModeloDatosModificados!AJ432-ModeloDatosMinisterio!AJ432</f>
        <v>0</v>
      </c>
      <c r="AK450" s="62" t="n">
        <f aca="false">ModeloDatosModificados!AK432-ModeloDatosMinisterio!AK432</f>
        <v>0</v>
      </c>
      <c r="AL450" s="62" t="n">
        <f aca="false">ModeloDatosModificados!AL432-ModeloDatosMinisterio!AL432</f>
        <v>0</v>
      </c>
      <c r="AM450" s="62" t="n">
        <f aca="false">ModeloDatosModificados!AM432-ModeloDatosMinisterio!AM432</f>
        <v>0</v>
      </c>
      <c r="AO450" s="54" t="n">
        <f aca="false">ModeloDatosModificados!AO432-ModeloDatosMinisterio!AO432</f>
        <v>0</v>
      </c>
      <c r="AP450" s="53" t="n">
        <f aca="false">ModeloDatosModificados!AP432-ModeloDatosMinisterio!AP432</f>
        <v>0</v>
      </c>
      <c r="AQ450" s="54" t="n">
        <f aca="false">ModeloDatosModificados!AQ432-ModeloDatosMinisterio!AQ432</f>
        <v>0</v>
      </c>
      <c r="AR450" s="53" t="n">
        <f aca="false">ModeloDatosModificados!AR432-ModeloDatosMinisterio!AR432</f>
        <v>0</v>
      </c>
      <c r="AS450" s="54" t="n">
        <f aca="false">ModeloDatosModificados!AS432-ModeloDatosMinisterio!AS432</f>
        <v>0</v>
      </c>
      <c r="AT450" s="53" t="n">
        <f aca="false">ModeloDatosModificados!AT432-ModeloDatosMinisterio!AT432</f>
        <v>0</v>
      </c>
      <c r="AU450" s="54" t="n">
        <f aca="false">ModeloDatosModificados!AU432-ModeloDatosMinisterio!AU432</f>
        <v>0</v>
      </c>
      <c r="AV450" s="53" t="n">
        <f aca="false">ModeloDatosModificados!AV432-ModeloDatosMinisterio!AV432</f>
        <v>0</v>
      </c>
      <c r="AW450" s="54" t="n">
        <f aca="false">ModeloDatosModificados!AW432-ModeloDatosMinisterio!AW432</f>
        <v>0</v>
      </c>
      <c r="AX450" s="53" t="n">
        <f aca="false">ModeloDatosModificados!AX432-ModeloDatosMinisterio!AX432</f>
        <v>0</v>
      </c>
    </row>
    <row r="451" customFormat="false" ht="13.8" hidden="false" customHeight="false" outlineLevel="0" collapsed="false">
      <c r="A451" s="60" t="s">
        <v>38</v>
      </c>
      <c r="B451" s="53" t="n">
        <f aca="false">ModeloDatosModificados!B433-ModeloDatosMinisterio!B433</f>
        <v>0</v>
      </c>
      <c r="C451" s="53" t="n">
        <f aca="false">ModeloDatosModificados!C433-ModeloDatosMinisterio!C433</f>
        <v>0</v>
      </c>
      <c r="D451" s="53" t="n">
        <f aca="false">ModeloDatosModificados!D433-ModeloDatosMinisterio!D433</f>
        <v>0</v>
      </c>
      <c r="E451" s="53" t="n">
        <f aca="false">ModeloDatosModificados!E433-ModeloDatosMinisterio!E433</f>
        <v>0</v>
      </c>
      <c r="F451" s="53" t="n">
        <f aca="false">ModeloDatosModificados!F433-ModeloDatosMinisterio!F433</f>
        <v>0</v>
      </c>
      <c r="G451" s="53" t="n">
        <f aca="false">ModeloDatosModificados!G433-ModeloDatosMinisterio!G433</f>
        <v>0</v>
      </c>
      <c r="H451" s="53" t="n">
        <f aca="false">ModeloDatosModificados!H433-ModeloDatosMinisterio!H433</f>
        <v>0</v>
      </c>
      <c r="I451" s="54" t="n">
        <f aca="false">ModeloDatosModificados!I433-ModeloDatosMinisterio!I433</f>
        <v>0</v>
      </c>
      <c r="J451" s="53" t="n">
        <f aca="false">ModeloDatosModificados!J433-ModeloDatosMinisterio!J433</f>
        <v>0</v>
      </c>
      <c r="K451" s="54" t="n">
        <f aca="false">ModeloDatosModificados!K433-ModeloDatosMinisterio!K433</f>
        <v>0</v>
      </c>
      <c r="L451" s="53" t="n">
        <f aca="false">ModeloDatosModificados!L433-ModeloDatosMinisterio!L433</f>
        <v>0</v>
      </c>
      <c r="M451" s="54" t="n">
        <f aca="false">ModeloDatosModificados!M433-ModeloDatosMinisterio!M433</f>
        <v>0</v>
      </c>
      <c r="N451" s="53" t="n">
        <f aca="false">ModeloDatosModificados!N433-ModeloDatosMinisterio!N433</f>
        <v>0</v>
      </c>
      <c r="O451" s="53" t="n">
        <f aca="false">ModeloDatosModificados!O433-ModeloDatosMinisterio!O433</f>
        <v>0</v>
      </c>
      <c r="P451" s="53" t="n">
        <f aca="false">ModeloDatosModificados!P433-ModeloDatosMinisterio!P433</f>
        <v>0</v>
      </c>
      <c r="Q451" s="53" t="n">
        <f aca="false">ModeloDatosModificados!Q433-ModeloDatosMinisterio!Q433</f>
        <v>0</v>
      </c>
      <c r="S451" s="53" t="n">
        <f aca="false">ModeloDatosModificados!S433-ModeloDatosMinisterio!S433</f>
        <v>0</v>
      </c>
      <c r="T451" s="53" t="n">
        <f aca="false">ModeloDatosModificados!T433-ModeloDatosMinisterio!T433</f>
        <v>0</v>
      </c>
      <c r="U451" s="53" t="n">
        <f aca="false">ModeloDatosModificados!U433-ModeloDatosMinisterio!U433</f>
        <v>0</v>
      </c>
      <c r="V451" s="53" t="n">
        <f aca="false">ModeloDatosModificados!V433-ModeloDatosMinisterio!V433</f>
        <v>0</v>
      </c>
      <c r="W451" s="53" t="n">
        <f aca="false">ModeloDatosModificados!W433-ModeloDatosMinisterio!W433</f>
        <v>0</v>
      </c>
      <c r="X451" s="53" t="n">
        <f aca="false">ModeloDatosModificados!X433-ModeloDatosMinisterio!X433</f>
        <v>0</v>
      </c>
      <c r="Y451" s="53" t="n">
        <f aca="false">ModeloDatosModificados!Y433-ModeloDatosMinisterio!Y433</f>
        <v>0</v>
      </c>
      <c r="Z451" s="53" t="n">
        <f aca="false">ModeloDatosModificados!Z433-ModeloDatosMinisterio!Z433</f>
        <v>0</v>
      </c>
      <c r="AC451" s="61" t="n">
        <f aca="false">ModeloDatosModificados!AC433-ModeloDatosMinisterio!AC433</f>
        <v>0</v>
      </c>
      <c r="AD451" s="62" t="n">
        <f aca="false">ModeloDatosModificados!AD433-ModeloDatosMinisterio!AD433</f>
        <v>0</v>
      </c>
      <c r="AE451" s="63" t="n">
        <f aca="false">ModeloDatosModificados!AE433-ModeloDatosMinisterio!AE433</f>
        <v>0</v>
      </c>
      <c r="AF451" s="62" t="n">
        <f aca="false">ModeloDatosModificados!AF433-ModeloDatosMinisterio!AF433</f>
        <v>0</v>
      </c>
      <c r="AG451" s="62" t="n">
        <f aca="false">ModeloDatosModificados!AG433-ModeloDatosMinisterio!AG433</f>
        <v>0</v>
      </c>
      <c r="AH451" s="62" t="n">
        <f aca="false">ModeloDatosModificados!AH433-ModeloDatosMinisterio!AH433</f>
        <v>0</v>
      </c>
      <c r="AI451" s="62" t="n">
        <f aca="false">ModeloDatosModificados!AI433-ModeloDatosMinisterio!AI433</f>
        <v>0</v>
      </c>
      <c r="AJ451" s="62" t="n">
        <f aca="false">ModeloDatosModificados!AJ433-ModeloDatosMinisterio!AJ433</f>
        <v>0</v>
      </c>
      <c r="AK451" s="62" t="n">
        <f aca="false">ModeloDatosModificados!AK433-ModeloDatosMinisterio!AK433</f>
        <v>0</v>
      </c>
      <c r="AL451" s="62" t="n">
        <f aca="false">ModeloDatosModificados!AL433-ModeloDatosMinisterio!AL433</f>
        <v>0</v>
      </c>
      <c r="AM451" s="62" t="n">
        <f aca="false">ModeloDatosModificados!AM433-ModeloDatosMinisterio!AM433</f>
        <v>0</v>
      </c>
      <c r="AO451" s="54" t="n">
        <f aca="false">ModeloDatosModificados!AO433-ModeloDatosMinisterio!AO433</f>
        <v>0</v>
      </c>
      <c r="AP451" s="53" t="n">
        <f aca="false">ModeloDatosModificados!AP433-ModeloDatosMinisterio!AP433</f>
        <v>0</v>
      </c>
      <c r="AQ451" s="54" t="n">
        <f aca="false">ModeloDatosModificados!AQ433-ModeloDatosMinisterio!AQ433</f>
        <v>0</v>
      </c>
      <c r="AR451" s="53" t="n">
        <f aca="false">ModeloDatosModificados!AR433-ModeloDatosMinisterio!AR433</f>
        <v>0</v>
      </c>
      <c r="AS451" s="54" t="n">
        <f aca="false">ModeloDatosModificados!AS433-ModeloDatosMinisterio!AS433</f>
        <v>0</v>
      </c>
      <c r="AT451" s="53" t="n">
        <f aca="false">ModeloDatosModificados!AT433-ModeloDatosMinisterio!AT433</f>
        <v>0</v>
      </c>
      <c r="AU451" s="54" t="n">
        <f aca="false">ModeloDatosModificados!AU433-ModeloDatosMinisterio!AU433</f>
        <v>0</v>
      </c>
      <c r="AV451" s="53" t="n">
        <f aca="false">ModeloDatosModificados!AV433-ModeloDatosMinisterio!AV433</f>
        <v>0</v>
      </c>
      <c r="AW451" s="54" t="n">
        <f aca="false">ModeloDatosModificados!AW433-ModeloDatosMinisterio!AW433</f>
        <v>0</v>
      </c>
      <c r="AX451" s="53" t="n">
        <f aca="false">ModeloDatosModificados!AX433-ModeloDatosMinisterio!AX433</f>
        <v>0</v>
      </c>
    </row>
    <row r="452" customFormat="false" ht="13.8" hidden="false" customHeight="false" outlineLevel="0" collapsed="false">
      <c r="A452" s="60" t="s">
        <v>39</v>
      </c>
      <c r="B452" s="53" t="n">
        <f aca="false">ModeloDatosModificados!B434-ModeloDatosMinisterio!B434</f>
        <v>0</v>
      </c>
      <c r="C452" s="53" t="n">
        <f aca="false">ModeloDatosModificados!C434-ModeloDatosMinisterio!C434</f>
        <v>0</v>
      </c>
      <c r="D452" s="53" t="n">
        <f aca="false">ModeloDatosModificados!D434-ModeloDatosMinisterio!D434</f>
        <v>0</v>
      </c>
      <c r="E452" s="53" t="n">
        <f aca="false">ModeloDatosModificados!E434-ModeloDatosMinisterio!E434</f>
        <v>0</v>
      </c>
      <c r="F452" s="53" t="n">
        <f aca="false">ModeloDatosModificados!F434-ModeloDatosMinisterio!F434</f>
        <v>0</v>
      </c>
      <c r="G452" s="53" t="n">
        <f aca="false">ModeloDatosModificados!G434-ModeloDatosMinisterio!G434</f>
        <v>0</v>
      </c>
      <c r="H452" s="53" t="n">
        <f aca="false">ModeloDatosModificados!H434-ModeloDatosMinisterio!H434</f>
        <v>0</v>
      </c>
      <c r="I452" s="54" t="n">
        <f aca="false">ModeloDatosModificados!I434-ModeloDatosMinisterio!I434</f>
        <v>0</v>
      </c>
      <c r="J452" s="53" t="n">
        <f aca="false">ModeloDatosModificados!J434-ModeloDatosMinisterio!J434</f>
        <v>0</v>
      </c>
      <c r="K452" s="54" t="n">
        <f aca="false">ModeloDatosModificados!K434-ModeloDatosMinisterio!K434</f>
        <v>0</v>
      </c>
      <c r="L452" s="53" t="n">
        <f aca="false">ModeloDatosModificados!L434-ModeloDatosMinisterio!L434</f>
        <v>0</v>
      </c>
      <c r="M452" s="54" t="n">
        <f aca="false">ModeloDatosModificados!M434-ModeloDatosMinisterio!M434</f>
        <v>0</v>
      </c>
      <c r="N452" s="53" t="n">
        <f aca="false">ModeloDatosModificados!N434-ModeloDatosMinisterio!N434</f>
        <v>0</v>
      </c>
      <c r="O452" s="53" t="n">
        <f aca="false">ModeloDatosModificados!O434-ModeloDatosMinisterio!O434</f>
        <v>0</v>
      </c>
      <c r="P452" s="53" t="n">
        <f aca="false">ModeloDatosModificados!P434-ModeloDatosMinisterio!P434</f>
        <v>0</v>
      </c>
      <c r="Q452" s="53" t="n">
        <f aca="false">ModeloDatosModificados!Q434-ModeloDatosMinisterio!Q434</f>
        <v>0</v>
      </c>
      <c r="S452" s="53" t="n">
        <f aca="false">ModeloDatosModificados!S434-ModeloDatosMinisterio!S434</f>
        <v>0</v>
      </c>
      <c r="T452" s="53" t="n">
        <f aca="false">ModeloDatosModificados!T434-ModeloDatosMinisterio!T434</f>
        <v>0</v>
      </c>
      <c r="U452" s="53" t="n">
        <f aca="false">ModeloDatosModificados!U434-ModeloDatosMinisterio!U434</f>
        <v>0</v>
      </c>
      <c r="V452" s="53" t="n">
        <f aca="false">ModeloDatosModificados!V434-ModeloDatosMinisterio!V434</f>
        <v>0</v>
      </c>
      <c r="W452" s="53" t="n">
        <f aca="false">ModeloDatosModificados!W434-ModeloDatosMinisterio!W434</f>
        <v>0</v>
      </c>
      <c r="X452" s="53" t="n">
        <f aca="false">ModeloDatosModificados!X434-ModeloDatosMinisterio!X434</f>
        <v>0</v>
      </c>
      <c r="Y452" s="53" t="n">
        <f aca="false">ModeloDatosModificados!Y434-ModeloDatosMinisterio!Y434</f>
        <v>0</v>
      </c>
      <c r="Z452" s="53" t="n">
        <f aca="false">ModeloDatosModificados!Z434-ModeloDatosMinisterio!Z434</f>
        <v>0</v>
      </c>
      <c r="AC452" s="61" t="n">
        <f aca="false">ModeloDatosModificados!AC434-ModeloDatosMinisterio!AC434</f>
        <v>0</v>
      </c>
      <c r="AD452" s="62" t="n">
        <f aca="false">ModeloDatosModificados!AD434-ModeloDatosMinisterio!AD434</f>
        <v>0</v>
      </c>
      <c r="AE452" s="63" t="n">
        <f aca="false">ModeloDatosModificados!AE434-ModeloDatosMinisterio!AE434</f>
        <v>0</v>
      </c>
      <c r="AF452" s="62" t="n">
        <f aca="false">ModeloDatosModificados!AF434-ModeloDatosMinisterio!AF434</f>
        <v>0</v>
      </c>
      <c r="AG452" s="62" t="n">
        <f aca="false">ModeloDatosModificados!AG434-ModeloDatosMinisterio!AG434</f>
        <v>0</v>
      </c>
      <c r="AH452" s="62" t="n">
        <f aca="false">ModeloDatosModificados!AH434-ModeloDatosMinisterio!AH434</f>
        <v>0</v>
      </c>
      <c r="AI452" s="62" t="n">
        <f aca="false">ModeloDatosModificados!AI434-ModeloDatosMinisterio!AI434</f>
        <v>0</v>
      </c>
      <c r="AJ452" s="62" t="n">
        <f aca="false">ModeloDatosModificados!AJ434-ModeloDatosMinisterio!AJ434</f>
        <v>0</v>
      </c>
      <c r="AK452" s="62" t="n">
        <f aca="false">ModeloDatosModificados!AK434-ModeloDatosMinisterio!AK434</f>
        <v>0</v>
      </c>
      <c r="AL452" s="62" t="n">
        <f aca="false">ModeloDatosModificados!AL434-ModeloDatosMinisterio!AL434</f>
        <v>0</v>
      </c>
      <c r="AM452" s="62" t="n">
        <f aca="false">ModeloDatosModificados!AM434-ModeloDatosMinisterio!AM434</f>
        <v>0</v>
      </c>
      <c r="AO452" s="54" t="n">
        <f aca="false">ModeloDatosModificados!AO434-ModeloDatosMinisterio!AO434</f>
        <v>0</v>
      </c>
      <c r="AP452" s="53" t="n">
        <f aca="false">ModeloDatosModificados!AP434-ModeloDatosMinisterio!AP434</f>
        <v>0</v>
      </c>
      <c r="AQ452" s="54" t="n">
        <f aca="false">ModeloDatosModificados!AQ434-ModeloDatosMinisterio!AQ434</f>
        <v>0</v>
      </c>
      <c r="AR452" s="53" t="n">
        <f aca="false">ModeloDatosModificados!AR434-ModeloDatosMinisterio!AR434</f>
        <v>0</v>
      </c>
      <c r="AS452" s="54" t="n">
        <f aca="false">ModeloDatosModificados!AS434-ModeloDatosMinisterio!AS434</f>
        <v>0</v>
      </c>
      <c r="AT452" s="53" t="n">
        <f aca="false">ModeloDatosModificados!AT434-ModeloDatosMinisterio!AT434</f>
        <v>0</v>
      </c>
      <c r="AU452" s="54" t="n">
        <f aca="false">ModeloDatosModificados!AU434-ModeloDatosMinisterio!AU434</f>
        <v>0</v>
      </c>
      <c r="AV452" s="53" t="n">
        <f aca="false">ModeloDatosModificados!AV434-ModeloDatosMinisterio!AV434</f>
        <v>0</v>
      </c>
      <c r="AW452" s="54" t="n">
        <f aca="false">ModeloDatosModificados!AW434-ModeloDatosMinisterio!AW434</f>
        <v>0</v>
      </c>
      <c r="AX452" s="53" t="n">
        <f aca="false">ModeloDatosModificados!AX434-ModeloDatosMinisterio!AX434</f>
        <v>0</v>
      </c>
    </row>
    <row r="453" customFormat="false" ht="13.8" hidden="false" customHeight="false" outlineLevel="0" collapsed="false">
      <c r="A453" s="60" t="s">
        <v>40</v>
      </c>
      <c r="B453" s="53" t="n">
        <f aca="false">ModeloDatosModificados!B435-ModeloDatosMinisterio!B435</f>
        <v>0</v>
      </c>
      <c r="C453" s="53" t="n">
        <f aca="false">ModeloDatosModificados!C435-ModeloDatosMinisterio!C435</f>
        <v>0</v>
      </c>
      <c r="D453" s="53" t="n">
        <f aca="false">ModeloDatosModificados!D435-ModeloDatosMinisterio!D435</f>
        <v>0</v>
      </c>
      <c r="E453" s="53" t="n">
        <f aca="false">ModeloDatosModificados!E435-ModeloDatosMinisterio!E435</f>
        <v>0</v>
      </c>
      <c r="F453" s="53" t="n">
        <f aca="false">ModeloDatosModificados!F435-ModeloDatosMinisterio!F435</f>
        <v>0</v>
      </c>
      <c r="G453" s="53" t="n">
        <f aca="false">ModeloDatosModificados!G435-ModeloDatosMinisterio!G435</f>
        <v>0</v>
      </c>
      <c r="H453" s="53" t="n">
        <f aca="false">ModeloDatosModificados!H435-ModeloDatosMinisterio!H435</f>
        <v>0</v>
      </c>
      <c r="I453" s="54" t="n">
        <f aca="false">ModeloDatosModificados!I435-ModeloDatosMinisterio!I435</f>
        <v>0</v>
      </c>
      <c r="J453" s="53" t="n">
        <f aca="false">ModeloDatosModificados!J435-ModeloDatosMinisterio!J435</f>
        <v>0</v>
      </c>
      <c r="K453" s="54" t="n">
        <f aca="false">ModeloDatosModificados!K435-ModeloDatosMinisterio!K435</f>
        <v>0</v>
      </c>
      <c r="L453" s="53" t="n">
        <f aca="false">ModeloDatosModificados!L435-ModeloDatosMinisterio!L435</f>
        <v>0</v>
      </c>
      <c r="M453" s="54" t="n">
        <f aca="false">ModeloDatosModificados!M435-ModeloDatosMinisterio!M435</f>
        <v>0</v>
      </c>
      <c r="N453" s="53" t="n">
        <f aca="false">ModeloDatosModificados!N435-ModeloDatosMinisterio!N435</f>
        <v>0</v>
      </c>
      <c r="O453" s="53" t="n">
        <f aca="false">ModeloDatosModificados!O435-ModeloDatosMinisterio!O435</f>
        <v>0</v>
      </c>
      <c r="P453" s="53" t="n">
        <f aca="false">ModeloDatosModificados!P435-ModeloDatosMinisterio!P435</f>
        <v>0</v>
      </c>
      <c r="Q453" s="53" t="n">
        <f aca="false">ModeloDatosModificados!Q435-ModeloDatosMinisterio!Q435</f>
        <v>0</v>
      </c>
      <c r="S453" s="53" t="n">
        <f aca="false">ModeloDatosModificados!S435-ModeloDatosMinisterio!S435</f>
        <v>0</v>
      </c>
      <c r="T453" s="53" t="n">
        <f aca="false">ModeloDatosModificados!T435-ModeloDatosMinisterio!T435</f>
        <v>0</v>
      </c>
      <c r="U453" s="53" t="n">
        <f aca="false">ModeloDatosModificados!U435-ModeloDatosMinisterio!U435</f>
        <v>0</v>
      </c>
      <c r="V453" s="53" t="n">
        <f aca="false">ModeloDatosModificados!V435-ModeloDatosMinisterio!V435</f>
        <v>0</v>
      </c>
      <c r="W453" s="53" t="n">
        <f aca="false">ModeloDatosModificados!W435-ModeloDatosMinisterio!W435</f>
        <v>0</v>
      </c>
      <c r="X453" s="53" t="n">
        <f aca="false">ModeloDatosModificados!X435-ModeloDatosMinisterio!X435</f>
        <v>0</v>
      </c>
      <c r="Y453" s="53" t="n">
        <f aca="false">ModeloDatosModificados!Y435-ModeloDatosMinisterio!Y435</f>
        <v>0</v>
      </c>
      <c r="Z453" s="53" t="n">
        <f aca="false">ModeloDatosModificados!Z435-ModeloDatosMinisterio!Z435</f>
        <v>0</v>
      </c>
      <c r="AC453" s="61" t="n">
        <f aca="false">ModeloDatosModificados!AC435-ModeloDatosMinisterio!AC435</f>
        <v>0</v>
      </c>
      <c r="AD453" s="62" t="n">
        <f aca="false">ModeloDatosModificados!AD435-ModeloDatosMinisterio!AD435</f>
        <v>0</v>
      </c>
      <c r="AE453" s="63" t="n">
        <f aca="false">ModeloDatosModificados!AE435-ModeloDatosMinisterio!AE435</f>
        <v>0</v>
      </c>
      <c r="AF453" s="62" t="n">
        <f aca="false">ModeloDatosModificados!AF435-ModeloDatosMinisterio!AF435</f>
        <v>0</v>
      </c>
      <c r="AG453" s="62" t="n">
        <f aca="false">ModeloDatosModificados!AG435-ModeloDatosMinisterio!AG435</f>
        <v>0</v>
      </c>
      <c r="AH453" s="62" t="n">
        <f aca="false">ModeloDatosModificados!AH435-ModeloDatosMinisterio!AH435</f>
        <v>0</v>
      </c>
      <c r="AI453" s="62" t="n">
        <f aca="false">ModeloDatosModificados!AI435-ModeloDatosMinisterio!AI435</f>
        <v>0</v>
      </c>
      <c r="AJ453" s="62" t="n">
        <f aca="false">ModeloDatosModificados!AJ435-ModeloDatosMinisterio!AJ435</f>
        <v>0</v>
      </c>
      <c r="AK453" s="62" t="n">
        <f aca="false">ModeloDatosModificados!AK435-ModeloDatosMinisterio!AK435</f>
        <v>0</v>
      </c>
      <c r="AL453" s="62" t="n">
        <f aca="false">ModeloDatosModificados!AL435-ModeloDatosMinisterio!AL435</f>
        <v>0</v>
      </c>
      <c r="AM453" s="62" t="n">
        <f aca="false">ModeloDatosModificados!AM435-ModeloDatosMinisterio!AM435</f>
        <v>0</v>
      </c>
      <c r="AO453" s="54" t="n">
        <f aca="false">ModeloDatosModificados!AO435-ModeloDatosMinisterio!AO435</f>
        <v>0</v>
      </c>
      <c r="AP453" s="53" t="n">
        <f aca="false">ModeloDatosModificados!AP435-ModeloDatosMinisterio!AP435</f>
        <v>0</v>
      </c>
      <c r="AQ453" s="54" t="n">
        <f aca="false">ModeloDatosModificados!AQ435-ModeloDatosMinisterio!AQ435</f>
        <v>0</v>
      </c>
      <c r="AR453" s="53" t="n">
        <f aca="false">ModeloDatosModificados!AR435-ModeloDatosMinisterio!AR435</f>
        <v>0</v>
      </c>
      <c r="AS453" s="54" t="n">
        <f aca="false">ModeloDatosModificados!AS435-ModeloDatosMinisterio!AS435</f>
        <v>0</v>
      </c>
      <c r="AT453" s="53" t="n">
        <f aca="false">ModeloDatosModificados!AT435-ModeloDatosMinisterio!AT435</f>
        <v>0</v>
      </c>
      <c r="AU453" s="54" t="n">
        <f aca="false">ModeloDatosModificados!AU435-ModeloDatosMinisterio!AU435</f>
        <v>0</v>
      </c>
      <c r="AV453" s="53" t="n">
        <f aca="false">ModeloDatosModificados!AV435-ModeloDatosMinisterio!AV435</f>
        <v>0</v>
      </c>
      <c r="AW453" s="54" t="n">
        <f aca="false">ModeloDatosModificados!AW435-ModeloDatosMinisterio!AW435</f>
        <v>0</v>
      </c>
      <c r="AX453" s="53" t="n">
        <f aca="false">ModeloDatosModificados!AX435-ModeloDatosMinisterio!AX435</f>
        <v>0</v>
      </c>
    </row>
    <row r="454" customFormat="false" ht="13.8" hidden="false" customHeight="false" outlineLevel="0" collapsed="false">
      <c r="A454" s="60" t="s">
        <v>41</v>
      </c>
      <c r="B454" s="53" t="n">
        <f aca="false">ModeloDatosModificados!B436-ModeloDatosMinisterio!B436</f>
        <v>0</v>
      </c>
      <c r="C454" s="53" t="n">
        <f aca="false">ModeloDatosModificados!C436-ModeloDatosMinisterio!C436</f>
        <v>0</v>
      </c>
      <c r="D454" s="53" t="n">
        <f aca="false">ModeloDatosModificados!D436-ModeloDatosMinisterio!D436</f>
        <v>0</v>
      </c>
      <c r="E454" s="53" t="n">
        <f aca="false">ModeloDatosModificados!E436-ModeloDatosMinisterio!E436</f>
        <v>0</v>
      </c>
      <c r="F454" s="53" t="n">
        <f aca="false">ModeloDatosModificados!F436-ModeloDatosMinisterio!F436</f>
        <v>0</v>
      </c>
      <c r="G454" s="53" t="n">
        <f aca="false">ModeloDatosModificados!G436-ModeloDatosMinisterio!G436</f>
        <v>0</v>
      </c>
      <c r="H454" s="53" t="n">
        <f aca="false">ModeloDatosModificados!H436-ModeloDatosMinisterio!H436</f>
        <v>0</v>
      </c>
      <c r="I454" s="54" t="n">
        <f aca="false">ModeloDatosModificados!I436-ModeloDatosMinisterio!I436</f>
        <v>0</v>
      </c>
      <c r="J454" s="53" t="n">
        <f aca="false">ModeloDatosModificados!J436-ModeloDatosMinisterio!J436</f>
        <v>0</v>
      </c>
      <c r="K454" s="54" t="n">
        <f aca="false">ModeloDatosModificados!K436-ModeloDatosMinisterio!K436</f>
        <v>0</v>
      </c>
      <c r="L454" s="53" t="n">
        <f aca="false">ModeloDatosModificados!L436-ModeloDatosMinisterio!L436</f>
        <v>0</v>
      </c>
      <c r="M454" s="54" t="n">
        <f aca="false">ModeloDatosModificados!M436-ModeloDatosMinisterio!M436</f>
        <v>0</v>
      </c>
      <c r="N454" s="53" t="n">
        <f aca="false">ModeloDatosModificados!N436-ModeloDatosMinisterio!N436</f>
        <v>0</v>
      </c>
      <c r="O454" s="53" t="n">
        <f aca="false">ModeloDatosModificados!O436-ModeloDatosMinisterio!O436</f>
        <v>0</v>
      </c>
      <c r="P454" s="53" t="n">
        <f aca="false">ModeloDatosModificados!P436-ModeloDatosMinisterio!P436</f>
        <v>0</v>
      </c>
      <c r="Q454" s="53" t="n">
        <f aca="false">ModeloDatosModificados!Q436-ModeloDatosMinisterio!Q436</f>
        <v>0</v>
      </c>
      <c r="S454" s="53" t="n">
        <f aca="false">ModeloDatosModificados!S436-ModeloDatosMinisterio!S436</f>
        <v>0</v>
      </c>
      <c r="T454" s="53" t="n">
        <f aca="false">ModeloDatosModificados!T436-ModeloDatosMinisterio!T436</f>
        <v>0</v>
      </c>
      <c r="U454" s="53" t="n">
        <f aca="false">ModeloDatosModificados!U436-ModeloDatosMinisterio!U436</f>
        <v>0</v>
      </c>
      <c r="V454" s="53" t="n">
        <f aca="false">ModeloDatosModificados!V436-ModeloDatosMinisterio!V436</f>
        <v>0</v>
      </c>
      <c r="W454" s="53" t="n">
        <f aca="false">ModeloDatosModificados!W436-ModeloDatosMinisterio!W436</f>
        <v>0</v>
      </c>
      <c r="X454" s="53" t="n">
        <f aca="false">ModeloDatosModificados!X436-ModeloDatosMinisterio!X436</f>
        <v>0</v>
      </c>
      <c r="Y454" s="53" t="n">
        <f aca="false">ModeloDatosModificados!Y436-ModeloDatosMinisterio!Y436</f>
        <v>0</v>
      </c>
      <c r="Z454" s="53" t="n">
        <f aca="false">ModeloDatosModificados!Z436-ModeloDatosMinisterio!Z436</f>
        <v>0</v>
      </c>
      <c r="AC454" s="61" t="n">
        <f aca="false">ModeloDatosModificados!AC436-ModeloDatosMinisterio!AC436</f>
        <v>0</v>
      </c>
      <c r="AD454" s="62" t="n">
        <f aca="false">ModeloDatosModificados!AD436-ModeloDatosMinisterio!AD436</f>
        <v>0</v>
      </c>
      <c r="AE454" s="63" t="n">
        <f aca="false">ModeloDatosModificados!AE436-ModeloDatosMinisterio!AE436</f>
        <v>0</v>
      </c>
      <c r="AF454" s="62" t="n">
        <f aca="false">ModeloDatosModificados!AF436-ModeloDatosMinisterio!AF436</f>
        <v>0</v>
      </c>
      <c r="AG454" s="62" t="n">
        <f aca="false">ModeloDatosModificados!AG436-ModeloDatosMinisterio!AG436</f>
        <v>0</v>
      </c>
      <c r="AH454" s="62" t="n">
        <f aca="false">ModeloDatosModificados!AH436-ModeloDatosMinisterio!AH436</f>
        <v>0</v>
      </c>
      <c r="AI454" s="62" t="n">
        <f aca="false">ModeloDatosModificados!AI436-ModeloDatosMinisterio!AI436</f>
        <v>0</v>
      </c>
      <c r="AJ454" s="62" t="n">
        <f aca="false">ModeloDatosModificados!AJ436-ModeloDatosMinisterio!AJ436</f>
        <v>0</v>
      </c>
      <c r="AK454" s="62" t="n">
        <f aca="false">ModeloDatosModificados!AK436-ModeloDatosMinisterio!AK436</f>
        <v>0</v>
      </c>
      <c r="AL454" s="62" t="n">
        <f aca="false">ModeloDatosModificados!AL436-ModeloDatosMinisterio!AL436</f>
        <v>0</v>
      </c>
      <c r="AM454" s="62" t="n">
        <f aca="false">ModeloDatosModificados!AM436-ModeloDatosMinisterio!AM436</f>
        <v>0</v>
      </c>
      <c r="AO454" s="54" t="n">
        <f aca="false">ModeloDatosModificados!AO436-ModeloDatosMinisterio!AO436</f>
        <v>0</v>
      </c>
      <c r="AP454" s="53" t="n">
        <f aca="false">ModeloDatosModificados!AP436-ModeloDatosMinisterio!AP436</f>
        <v>0</v>
      </c>
      <c r="AQ454" s="54" t="n">
        <f aca="false">ModeloDatosModificados!AQ436-ModeloDatosMinisterio!AQ436</f>
        <v>0</v>
      </c>
      <c r="AR454" s="53" t="n">
        <f aca="false">ModeloDatosModificados!AR436-ModeloDatosMinisterio!AR436</f>
        <v>0</v>
      </c>
      <c r="AS454" s="54" t="n">
        <f aca="false">ModeloDatosModificados!AS436-ModeloDatosMinisterio!AS436</f>
        <v>0</v>
      </c>
      <c r="AT454" s="53" t="n">
        <f aca="false">ModeloDatosModificados!AT436-ModeloDatosMinisterio!AT436</f>
        <v>0</v>
      </c>
      <c r="AU454" s="54" t="n">
        <f aca="false">ModeloDatosModificados!AU436-ModeloDatosMinisterio!AU436</f>
        <v>0</v>
      </c>
      <c r="AV454" s="53" t="n">
        <f aca="false">ModeloDatosModificados!AV436-ModeloDatosMinisterio!AV436</f>
        <v>0</v>
      </c>
      <c r="AW454" s="54" t="n">
        <f aca="false">ModeloDatosModificados!AW436-ModeloDatosMinisterio!AW436</f>
        <v>0</v>
      </c>
      <c r="AX454" s="53" t="n">
        <f aca="false">ModeloDatosModificados!AX436-ModeloDatosMinisterio!AX436</f>
        <v>0</v>
      </c>
    </row>
    <row r="455" customFormat="false" ht="13.8" hidden="false" customHeight="false" outlineLevel="0" collapsed="false">
      <c r="A455" s="60" t="s">
        <v>42</v>
      </c>
      <c r="B455" s="53" t="n">
        <f aca="false">ModeloDatosModificados!B437-ModeloDatosMinisterio!B437</f>
        <v>0</v>
      </c>
      <c r="C455" s="53" t="n">
        <f aca="false">ModeloDatosModificados!C437-ModeloDatosMinisterio!C437</f>
        <v>0</v>
      </c>
      <c r="D455" s="53" t="n">
        <f aca="false">ModeloDatosModificados!D437-ModeloDatosMinisterio!D437</f>
        <v>0</v>
      </c>
      <c r="E455" s="53" t="n">
        <f aca="false">ModeloDatosModificados!E437-ModeloDatosMinisterio!E437</f>
        <v>0</v>
      </c>
      <c r="F455" s="53" t="n">
        <f aca="false">ModeloDatosModificados!F437-ModeloDatosMinisterio!F437</f>
        <v>0</v>
      </c>
      <c r="G455" s="53" t="n">
        <f aca="false">ModeloDatosModificados!G437-ModeloDatosMinisterio!G437</f>
        <v>0</v>
      </c>
      <c r="H455" s="53" t="n">
        <f aca="false">ModeloDatosModificados!H437-ModeloDatosMinisterio!H437</f>
        <v>0</v>
      </c>
      <c r="I455" s="54" t="n">
        <f aca="false">ModeloDatosModificados!I437-ModeloDatosMinisterio!I437</f>
        <v>0</v>
      </c>
      <c r="J455" s="53" t="n">
        <f aca="false">ModeloDatosModificados!J437-ModeloDatosMinisterio!J437</f>
        <v>0</v>
      </c>
      <c r="K455" s="54" t="n">
        <f aca="false">ModeloDatosModificados!K437-ModeloDatosMinisterio!K437</f>
        <v>0</v>
      </c>
      <c r="L455" s="53" t="n">
        <f aca="false">ModeloDatosModificados!L437-ModeloDatosMinisterio!L437</f>
        <v>0</v>
      </c>
      <c r="M455" s="54" t="n">
        <f aca="false">ModeloDatosModificados!M437-ModeloDatosMinisterio!M437</f>
        <v>0</v>
      </c>
      <c r="N455" s="53" t="n">
        <f aca="false">ModeloDatosModificados!N437-ModeloDatosMinisterio!N437</f>
        <v>0</v>
      </c>
      <c r="O455" s="53" t="n">
        <f aca="false">ModeloDatosModificados!O437-ModeloDatosMinisterio!O437</f>
        <v>0</v>
      </c>
      <c r="P455" s="53" t="n">
        <f aca="false">ModeloDatosModificados!P437-ModeloDatosMinisterio!P437</f>
        <v>0</v>
      </c>
      <c r="Q455" s="53" t="n">
        <f aca="false">ModeloDatosModificados!Q437-ModeloDatosMinisterio!Q437</f>
        <v>0</v>
      </c>
      <c r="S455" s="53" t="n">
        <f aca="false">ModeloDatosModificados!S437-ModeloDatosMinisterio!S437</f>
        <v>0</v>
      </c>
      <c r="T455" s="53" t="n">
        <f aca="false">ModeloDatosModificados!T437-ModeloDatosMinisterio!T437</f>
        <v>0</v>
      </c>
      <c r="U455" s="53" t="n">
        <f aca="false">ModeloDatosModificados!U437-ModeloDatosMinisterio!U437</f>
        <v>0</v>
      </c>
      <c r="V455" s="53" t="n">
        <f aca="false">ModeloDatosModificados!V437-ModeloDatosMinisterio!V437</f>
        <v>0</v>
      </c>
      <c r="W455" s="53" t="n">
        <f aca="false">ModeloDatosModificados!W437-ModeloDatosMinisterio!W437</f>
        <v>0</v>
      </c>
      <c r="X455" s="53" t="n">
        <f aca="false">ModeloDatosModificados!X437-ModeloDatosMinisterio!X437</f>
        <v>0</v>
      </c>
      <c r="Y455" s="53" t="n">
        <f aca="false">ModeloDatosModificados!Y437-ModeloDatosMinisterio!Y437</f>
        <v>0</v>
      </c>
      <c r="Z455" s="53" t="n">
        <f aca="false">ModeloDatosModificados!Z437-ModeloDatosMinisterio!Z437</f>
        <v>0</v>
      </c>
      <c r="AC455" s="61" t="n">
        <f aca="false">ModeloDatosModificados!AC437-ModeloDatosMinisterio!AC437</f>
        <v>0</v>
      </c>
      <c r="AD455" s="62" t="n">
        <f aca="false">ModeloDatosModificados!AD437-ModeloDatosMinisterio!AD437</f>
        <v>0</v>
      </c>
      <c r="AE455" s="63" t="n">
        <f aca="false">ModeloDatosModificados!AE437-ModeloDatosMinisterio!AE437</f>
        <v>0</v>
      </c>
      <c r="AF455" s="62" t="n">
        <f aca="false">ModeloDatosModificados!AF437-ModeloDatosMinisterio!AF437</f>
        <v>0</v>
      </c>
      <c r="AG455" s="62" t="n">
        <f aca="false">ModeloDatosModificados!AG437-ModeloDatosMinisterio!AG437</f>
        <v>0</v>
      </c>
      <c r="AH455" s="62" t="n">
        <f aca="false">ModeloDatosModificados!AH437-ModeloDatosMinisterio!AH437</f>
        <v>0</v>
      </c>
      <c r="AI455" s="62" t="n">
        <f aca="false">ModeloDatosModificados!AI437-ModeloDatosMinisterio!AI437</f>
        <v>0</v>
      </c>
      <c r="AJ455" s="62" t="n">
        <f aca="false">ModeloDatosModificados!AJ437-ModeloDatosMinisterio!AJ437</f>
        <v>0</v>
      </c>
      <c r="AK455" s="62" t="n">
        <f aca="false">ModeloDatosModificados!AK437-ModeloDatosMinisterio!AK437</f>
        <v>0</v>
      </c>
      <c r="AL455" s="62" t="n">
        <f aca="false">ModeloDatosModificados!AL437-ModeloDatosMinisterio!AL437</f>
        <v>0</v>
      </c>
      <c r="AM455" s="62" t="n">
        <f aca="false">ModeloDatosModificados!AM437-ModeloDatosMinisterio!AM437</f>
        <v>0</v>
      </c>
      <c r="AO455" s="54" t="n">
        <f aca="false">ModeloDatosModificados!AO437-ModeloDatosMinisterio!AO437</f>
        <v>0</v>
      </c>
      <c r="AP455" s="53" t="n">
        <f aca="false">ModeloDatosModificados!AP437-ModeloDatosMinisterio!AP437</f>
        <v>0</v>
      </c>
      <c r="AQ455" s="54" t="n">
        <f aca="false">ModeloDatosModificados!AQ437-ModeloDatosMinisterio!AQ437</f>
        <v>0</v>
      </c>
      <c r="AR455" s="53" t="n">
        <f aca="false">ModeloDatosModificados!AR437-ModeloDatosMinisterio!AR437</f>
        <v>0</v>
      </c>
      <c r="AS455" s="54" t="n">
        <f aca="false">ModeloDatosModificados!AS437-ModeloDatosMinisterio!AS437</f>
        <v>0</v>
      </c>
      <c r="AT455" s="53" t="n">
        <f aca="false">ModeloDatosModificados!AT437-ModeloDatosMinisterio!AT437</f>
        <v>0</v>
      </c>
      <c r="AU455" s="54" t="n">
        <f aca="false">ModeloDatosModificados!AU437-ModeloDatosMinisterio!AU437</f>
        <v>0</v>
      </c>
      <c r="AV455" s="53" t="n">
        <f aca="false">ModeloDatosModificados!AV437-ModeloDatosMinisterio!AV437</f>
        <v>0</v>
      </c>
      <c r="AW455" s="54" t="n">
        <f aca="false">ModeloDatosModificados!AW437-ModeloDatosMinisterio!AW437</f>
        <v>0</v>
      </c>
      <c r="AX455" s="53" t="n">
        <f aca="false">ModeloDatosModificados!AX437-ModeloDatosMinisterio!AX437</f>
        <v>0</v>
      </c>
    </row>
    <row r="456" customFormat="false" ht="13.8" hidden="false" customHeight="false" outlineLevel="0" collapsed="false">
      <c r="A456" s="60" t="s">
        <v>43</v>
      </c>
      <c r="B456" s="53" t="n">
        <f aca="false">ModeloDatosModificados!B438-ModeloDatosMinisterio!B438</f>
        <v>0</v>
      </c>
      <c r="C456" s="53" t="n">
        <f aca="false">ModeloDatosModificados!C438-ModeloDatosMinisterio!C438</f>
        <v>0</v>
      </c>
      <c r="D456" s="53" t="n">
        <f aca="false">ModeloDatosModificados!D438-ModeloDatosMinisterio!D438</f>
        <v>0</v>
      </c>
      <c r="E456" s="53" t="n">
        <f aca="false">ModeloDatosModificados!E438-ModeloDatosMinisterio!E438</f>
        <v>0</v>
      </c>
      <c r="F456" s="53" t="n">
        <f aca="false">ModeloDatosModificados!F438-ModeloDatosMinisterio!F438</f>
        <v>0</v>
      </c>
      <c r="G456" s="53" t="n">
        <f aca="false">ModeloDatosModificados!G438-ModeloDatosMinisterio!G438</f>
        <v>0</v>
      </c>
      <c r="H456" s="53" t="n">
        <f aca="false">ModeloDatosModificados!H438-ModeloDatosMinisterio!H438</f>
        <v>0</v>
      </c>
      <c r="I456" s="54" t="n">
        <f aca="false">ModeloDatosModificados!I438-ModeloDatosMinisterio!I438</f>
        <v>0</v>
      </c>
      <c r="J456" s="53" t="n">
        <f aca="false">ModeloDatosModificados!J438-ModeloDatosMinisterio!J438</f>
        <v>0</v>
      </c>
      <c r="K456" s="54" t="n">
        <f aca="false">ModeloDatosModificados!K438-ModeloDatosMinisterio!K438</f>
        <v>0</v>
      </c>
      <c r="L456" s="53" t="n">
        <f aca="false">ModeloDatosModificados!L438-ModeloDatosMinisterio!L438</f>
        <v>0</v>
      </c>
      <c r="M456" s="54" t="n">
        <f aca="false">ModeloDatosModificados!M438-ModeloDatosMinisterio!M438</f>
        <v>0</v>
      </c>
      <c r="N456" s="53" t="n">
        <f aca="false">ModeloDatosModificados!N438-ModeloDatosMinisterio!N438</f>
        <v>0</v>
      </c>
      <c r="O456" s="53" t="n">
        <f aca="false">ModeloDatosModificados!O438-ModeloDatosMinisterio!O438</f>
        <v>0</v>
      </c>
      <c r="P456" s="53" t="n">
        <f aca="false">ModeloDatosModificados!P438-ModeloDatosMinisterio!P438</f>
        <v>0</v>
      </c>
      <c r="Q456" s="53" t="n">
        <f aca="false">ModeloDatosModificados!Q438-ModeloDatosMinisterio!Q438</f>
        <v>0</v>
      </c>
      <c r="S456" s="53" t="n">
        <f aca="false">ModeloDatosModificados!S438-ModeloDatosMinisterio!S438</f>
        <v>0</v>
      </c>
      <c r="T456" s="53" t="n">
        <f aca="false">ModeloDatosModificados!T438-ModeloDatosMinisterio!T438</f>
        <v>0</v>
      </c>
      <c r="U456" s="53" t="n">
        <f aca="false">ModeloDatosModificados!U438-ModeloDatosMinisterio!U438</f>
        <v>0</v>
      </c>
      <c r="V456" s="53" t="n">
        <f aca="false">ModeloDatosModificados!V438-ModeloDatosMinisterio!V438</f>
        <v>0</v>
      </c>
      <c r="W456" s="53" t="n">
        <f aca="false">ModeloDatosModificados!W438-ModeloDatosMinisterio!W438</f>
        <v>0</v>
      </c>
      <c r="X456" s="53" t="n">
        <f aca="false">ModeloDatosModificados!X438-ModeloDatosMinisterio!X438</f>
        <v>0</v>
      </c>
      <c r="Y456" s="53" t="n">
        <f aca="false">ModeloDatosModificados!Y438-ModeloDatosMinisterio!Y438</f>
        <v>0</v>
      </c>
      <c r="Z456" s="53" t="n">
        <f aca="false">ModeloDatosModificados!Z438-ModeloDatosMinisterio!Z438</f>
        <v>0</v>
      </c>
      <c r="AC456" s="61" t="n">
        <f aca="false">ModeloDatosModificados!AC438-ModeloDatosMinisterio!AC438</f>
        <v>0</v>
      </c>
      <c r="AD456" s="62" t="n">
        <f aca="false">ModeloDatosModificados!AD438-ModeloDatosMinisterio!AD438</f>
        <v>0</v>
      </c>
      <c r="AE456" s="63" t="n">
        <f aca="false">ModeloDatosModificados!AE438-ModeloDatosMinisterio!AE438</f>
        <v>0</v>
      </c>
      <c r="AF456" s="62" t="n">
        <f aca="false">ModeloDatosModificados!AF438-ModeloDatosMinisterio!AF438</f>
        <v>0</v>
      </c>
      <c r="AG456" s="62" t="n">
        <f aca="false">ModeloDatosModificados!AG438-ModeloDatosMinisterio!AG438</f>
        <v>0</v>
      </c>
      <c r="AH456" s="62" t="n">
        <f aca="false">ModeloDatosModificados!AH438-ModeloDatosMinisterio!AH438</f>
        <v>0</v>
      </c>
      <c r="AI456" s="62" t="n">
        <f aca="false">ModeloDatosModificados!AI438-ModeloDatosMinisterio!AI438</f>
        <v>0</v>
      </c>
      <c r="AJ456" s="62" t="n">
        <f aca="false">ModeloDatosModificados!AJ438-ModeloDatosMinisterio!AJ438</f>
        <v>0</v>
      </c>
      <c r="AK456" s="62" t="n">
        <f aca="false">ModeloDatosModificados!AK438-ModeloDatosMinisterio!AK438</f>
        <v>0</v>
      </c>
      <c r="AL456" s="62" t="n">
        <f aca="false">ModeloDatosModificados!AL438-ModeloDatosMinisterio!AL438</f>
        <v>0</v>
      </c>
      <c r="AM456" s="62" t="n">
        <f aca="false">ModeloDatosModificados!AM438-ModeloDatosMinisterio!AM438</f>
        <v>0</v>
      </c>
      <c r="AO456" s="54" t="n">
        <f aca="false">ModeloDatosModificados!AO438-ModeloDatosMinisterio!AO438</f>
        <v>0</v>
      </c>
      <c r="AP456" s="53" t="n">
        <f aca="false">ModeloDatosModificados!AP438-ModeloDatosMinisterio!AP438</f>
        <v>0</v>
      </c>
      <c r="AQ456" s="54" t="n">
        <f aca="false">ModeloDatosModificados!AQ438-ModeloDatosMinisterio!AQ438</f>
        <v>0</v>
      </c>
      <c r="AR456" s="53" t="n">
        <f aca="false">ModeloDatosModificados!AR438-ModeloDatosMinisterio!AR438</f>
        <v>0</v>
      </c>
      <c r="AS456" s="54" t="n">
        <f aca="false">ModeloDatosModificados!AS438-ModeloDatosMinisterio!AS438</f>
        <v>0</v>
      </c>
      <c r="AT456" s="53" t="n">
        <f aca="false">ModeloDatosModificados!AT438-ModeloDatosMinisterio!AT438</f>
        <v>0</v>
      </c>
      <c r="AU456" s="54" t="n">
        <f aca="false">ModeloDatosModificados!AU438-ModeloDatosMinisterio!AU438</f>
        <v>0</v>
      </c>
      <c r="AV456" s="53" t="n">
        <f aca="false">ModeloDatosModificados!AV438-ModeloDatosMinisterio!AV438</f>
        <v>0</v>
      </c>
      <c r="AW456" s="54" t="n">
        <f aca="false">ModeloDatosModificados!AW438-ModeloDatosMinisterio!AW438</f>
        <v>0</v>
      </c>
      <c r="AX456" s="53" t="n">
        <f aca="false">ModeloDatosModificados!AX438-ModeloDatosMinisterio!AX438</f>
        <v>0</v>
      </c>
    </row>
    <row r="457" customFormat="false" ht="13.8" hidden="false" customHeight="false" outlineLevel="0" collapsed="false">
      <c r="A457" s="60" t="s">
        <v>44</v>
      </c>
      <c r="B457" s="53" t="n">
        <f aca="false">ModeloDatosModificados!B439-ModeloDatosMinisterio!B439</f>
        <v>0</v>
      </c>
      <c r="C457" s="53" t="n">
        <f aca="false">ModeloDatosModificados!C439-ModeloDatosMinisterio!C439</f>
        <v>0</v>
      </c>
      <c r="D457" s="53" t="n">
        <f aca="false">ModeloDatosModificados!D439-ModeloDatosMinisterio!D439</f>
        <v>0</v>
      </c>
      <c r="E457" s="53" t="n">
        <f aca="false">ModeloDatosModificados!E439-ModeloDatosMinisterio!E439</f>
        <v>0</v>
      </c>
      <c r="F457" s="53" t="n">
        <f aca="false">ModeloDatosModificados!F439-ModeloDatosMinisterio!F439</f>
        <v>0</v>
      </c>
      <c r="G457" s="53" t="n">
        <f aca="false">ModeloDatosModificados!G439-ModeloDatosMinisterio!G439</f>
        <v>0</v>
      </c>
      <c r="H457" s="53" t="n">
        <f aca="false">ModeloDatosModificados!H439-ModeloDatosMinisterio!H439</f>
        <v>0</v>
      </c>
      <c r="I457" s="54" t="n">
        <f aca="false">ModeloDatosModificados!I439-ModeloDatosMinisterio!I439</f>
        <v>0</v>
      </c>
      <c r="J457" s="53" t="n">
        <f aca="false">ModeloDatosModificados!J439-ModeloDatosMinisterio!J439</f>
        <v>0</v>
      </c>
      <c r="K457" s="54" t="n">
        <f aca="false">ModeloDatosModificados!K439-ModeloDatosMinisterio!K439</f>
        <v>0</v>
      </c>
      <c r="L457" s="53" t="n">
        <f aca="false">ModeloDatosModificados!L439-ModeloDatosMinisterio!L439</f>
        <v>0</v>
      </c>
      <c r="M457" s="54" t="n">
        <f aca="false">ModeloDatosModificados!M439-ModeloDatosMinisterio!M439</f>
        <v>0</v>
      </c>
      <c r="N457" s="53" t="n">
        <f aca="false">ModeloDatosModificados!N439-ModeloDatosMinisterio!N439</f>
        <v>0</v>
      </c>
      <c r="O457" s="53" t="n">
        <f aca="false">ModeloDatosModificados!O439-ModeloDatosMinisterio!O439</f>
        <v>0</v>
      </c>
      <c r="P457" s="53" t="n">
        <f aca="false">ModeloDatosModificados!P439-ModeloDatosMinisterio!P439</f>
        <v>0</v>
      </c>
      <c r="Q457" s="53" t="n">
        <f aca="false">ModeloDatosModificados!Q439-ModeloDatosMinisterio!Q439</f>
        <v>0</v>
      </c>
      <c r="S457" s="53" t="n">
        <f aca="false">ModeloDatosModificados!S439-ModeloDatosMinisterio!S439</f>
        <v>0</v>
      </c>
      <c r="T457" s="53" t="n">
        <f aca="false">ModeloDatosModificados!T439-ModeloDatosMinisterio!T439</f>
        <v>0</v>
      </c>
      <c r="U457" s="53" t="n">
        <f aca="false">ModeloDatosModificados!U439-ModeloDatosMinisterio!U439</f>
        <v>0</v>
      </c>
      <c r="V457" s="53" t="n">
        <f aca="false">ModeloDatosModificados!V439-ModeloDatosMinisterio!V439</f>
        <v>0</v>
      </c>
      <c r="W457" s="53" t="n">
        <f aca="false">ModeloDatosModificados!W439-ModeloDatosMinisterio!W439</f>
        <v>0</v>
      </c>
      <c r="X457" s="53" t="n">
        <f aca="false">ModeloDatosModificados!X439-ModeloDatosMinisterio!X439</f>
        <v>0</v>
      </c>
      <c r="Y457" s="53" t="n">
        <f aca="false">ModeloDatosModificados!Y439-ModeloDatosMinisterio!Y439</f>
        <v>0</v>
      </c>
      <c r="Z457" s="53" t="n">
        <f aca="false">ModeloDatosModificados!Z439-ModeloDatosMinisterio!Z439</f>
        <v>0</v>
      </c>
      <c r="AC457" s="61" t="n">
        <f aca="false">ModeloDatosModificados!AC439-ModeloDatosMinisterio!AC439</f>
        <v>0</v>
      </c>
      <c r="AD457" s="62" t="n">
        <f aca="false">ModeloDatosModificados!AD439-ModeloDatosMinisterio!AD439</f>
        <v>0</v>
      </c>
      <c r="AE457" s="63" t="n">
        <f aca="false">ModeloDatosModificados!AE439-ModeloDatosMinisterio!AE439</f>
        <v>0</v>
      </c>
      <c r="AF457" s="62" t="n">
        <f aca="false">ModeloDatosModificados!AF439-ModeloDatosMinisterio!AF439</f>
        <v>0</v>
      </c>
      <c r="AG457" s="62" t="n">
        <f aca="false">ModeloDatosModificados!AG439-ModeloDatosMinisterio!AG439</f>
        <v>0</v>
      </c>
      <c r="AH457" s="62" t="n">
        <f aca="false">ModeloDatosModificados!AH439-ModeloDatosMinisterio!AH439</f>
        <v>0</v>
      </c>
      <c r="AI457" s="62" t="n">
        <f aca="false">ModeloDatosModificados!AI439-ModeloDatosMinisterio!AI439</f>
        <v>0</v>
      </c>
      <c r="AJ457" s="62" t="n">
        <f aca="false">ModeloDatosModificados!AJ439-ModeloDatosMinisterio!AJ439</f>
        <v>0</v>
      </c>
      <c r="AK457" s="62" t="n">
        <f aca="false">ModeloDatosModificados!AK439-ModeloDatosMinisterio!AK439</f>
        <v>0</v>
      </c>
      <c r="AL457" s="62" t="n">
        <f aca="false">ModeloDatosModificados!AL439-ModeloDatosMinisterio!AL439</f>
        <v>0</v>
      </c>
      <c r="AM457" s="62" t="n">
        <f aca="false">ModeloDatosModificados!AM439-ModeloDatosMinisterio!AM439</f>
        <v>0</v>
      </c>
      <c r="AO457" s="54" t="n">
        <f aca="false">ModeloDatosModificados!AO439-ModeloDatosMinisterio!AO439</f>
        <v>0</v>
      </c>
      <c r="AP457" s="53" t="n">
        <f aca="false">ModeloDatosModificados!AP439-ModeloDatosMinisterio!AP439</f>
        <v>0</v>
      </c>
      <c r="AQ457" s="54" t="n">
        <f aca="false">ModeloDatosModificados!AQ439-ModeloDatosMinisterio!AQ439</f>
        <v>0</v>
      </c>
      <c r="AR457" s="53" t="n">
        <f aca="false">ModeloDatosModificados!AR439-ModeloDatosMinisterio!AR439</f>
        <v>0</v>
      </c>
      <c r="AS457" s="54" t="n">
        <f aca="false">ModeloDatosModificados!AS439-ModeloDatosMinisterio!AS439</f>
        <v>0</v>
      </c>
      <c r="AT457" s="53" t="n">
        <f aca="false">ModeloDatosModificados!AT439-ModeloDatosMinisterio!AT439</f>
        <v>0</v>
      </c>
      <c r="AU457" s="54" t="n">
        <f aca="false">ModeloDatosModificados!AU439-ModeloDatosMinisterio!AU439</f>
        <v>0</v>
      </c>
      <c r="AV457" s="53" t="n">
        <f aca="false">ModeloDatosModificados!AV439-ModeloDatosMinisterio!AV439</f>
        <v>0</v>
      </c>
      <c r="AW457" s="54" t="n">
        <f aca="false">ModeloDatosModificados!AW439-ModeloDatosMinisterio!AW439</f>
        <v>0</v>
      </c>
      <c r="AX457" s="53" t="n">
        <f aca="false">ModeloDatosModificados!AX439-ModeloDatosMinisterio!AX439</f>
        <v>0</v>
      </c>
    </row>
    <row r="458" customFormat="false" ht="13.8" hidden="false" customHeight="false" outlineLevel="0" collapsed="false">
      <c r="A458" s="60" t="s">
        <v>45</v>
      </c>
      <c r="B458" s="53" t="n">
        <f aca="false">ModeloDatosModificados!B440-ModeloDatosMinisterio!B440</f>
        <v>0</v>
      </c>
      <c r="C458" s="53" t="n">
        <f aca="false">ModeloDatosModificados!C440-ModeloDatosMinisterio!C440</f>
        <v>0</v>
      </c>
      <c r="D458" s="53" t="n">
        <f aca="false">ModeloDatosModificados!D440-ModeloDatosMinisterio!D440</f>
        <v>0</v>
      </c>
      <c r="E458" s="53" t="n">
        <f aca="false">ModeloDatosModificados!E440-ModeloDatosMinisterio!E440</f>
        <v>0</v>
      </c>
      <c r="F458" s="53" t="n">
        <f aca="false">ModeloDatosModificados!F440-ModeloDatosMinisterio!F440</f>
        <v>0</v>
      </c>
      <c r="G458" s="53" t="n">
        <f aca="false">ModeloDatosModificados!G440-ModeloDatosMinisterio!G440</f>
        <v>0</v>
      </c>
      <c r="H458" s="53" t="n">
        <f aca="false">ModeloDatosModificados!H440-ModeloDatosMinisterio!H440</f>
        <v>0</v>
      </c>
      <c r="I458" s="54" t="n">
        <f aca="false">ModeloDatosModificados!I440-ModeloDatosMinisterio!I440</f>
        <v>0</v>
      </c>
      <c r="J458" s="53" t="n">
        <f aca="false">ModeloDatosModificados!J440-ModeloDatosMinisterio!J440</f>
        <v>0</v>
      </c>
      <c r="K458" s="54" t="n">
        <f aca="false">ModeloDatosModificados!K440-ModeloDatosMinisterio!K440</f>
        <v>0</v>
      </c>
      <c r="L458" s="53" t="n">
        <f aca="false">ModeloDatosModificados!L440-ModeloDatosMinisterio!L440</f>
        <v>0</v>
      </c>
      <c r="M458" s="54" t="n">
        <f aca="false">ModeloDatosModificados!M440-ModeloDatosMinisterio!M440</f>
        <v>0</v>
      </c>
      <c r="N458" s="53" t="n">
        <f aca="false">ModeloDatosModificados!N440-ModeloDatosMinisterio!N440</f>
        <v>0</v>
      </c>
      <c r="O458" s="53" t="n">
        <f aca="false">ModeloDatosModificados!O440-ModeloDatosMinisterio!O440</f>
        <v>0</v>
      </c>
      <c r="P458" s="53" t="n">
        <f aca="false">ModeloDatosModificados!P440-ModeloDatosMinisterio!P440</f>
        <v>0</v>
      </c>
      <c r="Q458" s="53" t="n">
        <f aca="false">ModeloDatosModificados!Q440-ModeloDatosMinisterio!Q440</f>
        <v>0</v>
      </c>
      <c r="S458" s="53" t="n">
        <f aca="false">ModeloDatosModificados!S440-ModeloDatosMinisterio!S440</f>
        <v>0</v>
      </c>
      <c r="T458" s="53" t="n">
        <f aca="false">ModeloDatosModificados!T440-ModeloDatosMinisterio!T440</f>
        <v>0</v>
      </c>
      <c r="U458" s="53" t="n">
        <f aca="false">ModeloDatosModificados!U440-ModeloDatosMinisterio!U440</f>
        <v>0</v>
      </c>
      <c r="V458" s="53" t="n">
        <f aca="false">ModeloDatosModificados!V440-ModeloDatosMinisterio!V440</f>
        <v>0</v>
      </c>
      <c r="W458" s="53" t="n">
        <f aca="false">ModeloDatosModificados!W440-ModeloDatosMinisterio!W440</f>
        <v>0</v>
      </c>
      <c r="X458" s="53" t="n">
        <f aca="false">ModeloDatosModificados!X440-ModeloDatosMinisterio!X440</f>
        <v>0</v>
      </c>
      <c r="Y458" s="53" t="n">
        <f aca="false">ModeloDatosModificados!Y440-ModeloDatosMinisterio!Y440</f>
        <v>0</v>
      </c>
      <c r="Z458" s="53" t="n">
        <f aca="false">ModeloDatosModificados!Z440-ModeloDatosMinisterio!Z440</f>
        <v>0</v>
      </c>
      <c r="AC458" s="61" t="n">
        <f aca="false">ModeloDatosModificados!AC440-ModeloDatosMinisterio!AC440</f>
        <v>0</v>
      </c>
      <c r="AD458" s="62" t="n">
        <f aca="false">ModeloDatosModificados!AD440-ModeloDatosMinisterio!AD440</f>
        <v>0</v>
      </c>
      <c r="AE458" s="63" t="n">
        <f aca="false">ModeloDatosModificados!AE440-ModeloDatosMinisterio!AE440</f>
        <v>0</v>
      </c>
      <c r="AF458" s="62" t="n">
        <f aca="false">ModeloDatosModificados!AF440-ModeloDatosMinisterio!AF440</f>
        <v>0</v>
      </c>
      <c r="AG458" s="62" t="n">
        <f aca="false">ModeloDatosModificados!AG440-ModeloDatosMinisterio!AG440</f>
        <v>0</v>
      </c>
      <c r="AH458" s="62" t="n">
        <f aca="false">ModeloDatosModificados!AH440-ModeloDatosMinisterio!AH440</f>
        <v>0</v>
      </c>
      <c r="AI458" s="62" t="n">
        <f aca="false">ModeloDatosModificados!AI440-ModeloDatosMinisterio!AI440</f>
        <v>0</v>
      </c>
      <c r="AJ458" s="62" t="n">
        <f aca="false">ModeloDatosModificados!AJ440-ModeloDatosMinisterio!AJ440</f>
        <v>0</v>
      </c>
      <c r="AK458" s="62" t="n">
        <f aca="false">ModeloDatosModificados!AK440-ModeloDatosMinisterio!AK440</f>
        <v>0</v>
      </c>
      <c r="AL458" s="62" t="n">
        <f aca="false">ModeloDatosModificados!AL440-ModeloDatosMinisterio!AL440</f>
        <v>0</v>
      </c>
      <c r="AM458" s="62" t="n">
        <f aca="false">ModeloDatosModificados!AM440-ModeloDatosMinisterio!AM440</f>
        <v>0</v>
      </c>
      <c r="AO458" s="54" t="n">
        <f aca="false">ModeloDatosModificados!AO440-ModeloDatosMinisterio!AO440</f>
        <v>0</v>
      </c>
      <c r="AP458" s="53" t="n">
        <f aca="false">ModeloDatosModificados!AP440-ModeloDatosMinisterio!AP440</f>
        <v>0</v>
      </c>
      <c r="AQ458" s="54" t="n">
        <f aca="false">ModeloDatosModificados!AQ440-ModeloDatosMinisterio!AQ440</f>
        <v>0</v>
      </c>
      <c r="AR458" s="53" t="n">
        <f aca="false">ModeloDatosModificados!AR440-ModeloDatosMinisterio!AR440</f>
        <v>0</v>
      </c>
      <c r="AS458" s="54" t="n">
        <f aca="false">ModeloDatosModificados!AS440-ModeloDatosMinisterio!AS440</f>
        <v>0</v>
      </c>
      <c r="AT458" s="53" t="n">
        <f aca="false">ModeloDatosModificados!AT440-ModeloDatosMinisterio!AT440</f>
        <v>0</v>
      </c>
      <c r="AU458" s="54" t="n">
        <f aca="false">ModeloDatosModificados!AU440-ModeloDatosMinisterio!AU440</f>
        <v>0</v>
      </c>
      <c r="AV458" s="53" t="n">
        <f aca="false">ModeloDatosModificados!AV440-ModeloDatosMinisterio!AV440</f>
        <v>0</v>
      </c>
      <c r="AW458" s="54" t="n">
        <f aca="false">ModeloDatosModificados!AW440-ModeloDatosMinisterio!AW440</f>
        <v>0</v>
      </c>
      <c r="AX458" s="53" t="n">
        <f aca="false">ModeloDatosModificados!AX440-ModeloDatosMinisterio!AX440</f>
        <v>0</v>
      </c>
    </row>
    <row r="459" customFormat="false" ht="13.8" hidden="false" customHeight="false" outlineLevel="0" collapsed="false">
      <c r="A459" s="60" t="s">
        <v>46</v>
      </c>
      <c r="B459" s="53" t="n">
        <f aca="false">ModeloDatosModificados!B441-ModeloDatosMinisterio!B441</f>
        <v>0</v>
      </c>
      <c r="C459" s="53" t="n">
        <f aca="false">ModeloDatosModificados!C441-ModeloDatosMinisterio!C441</f>
        <v>0</v>
      </c>
      <c r="D459" s="53" t="n">
        <f aca="false">ModeloDatosModificados!D441-ModeloDatosMinisterio!D441</f>
        <v>0</v>
      </c>
      <c r="E459" s="53" t="n">
        <f aca="false">ModeloDatosModificados!E441-ModeloDatosMinisterio!E441</f>
        <v>0</v>
      </c>
      <c r="F459" s="53" t="n">
        <f aca="false">ModeloDatosModificados!F441-ModeloDatosMinisterio!F441</f>
        <v>0</v>
      </c>
      <c r="G459" s="53" t="n">
        <f aca="false">ModeloDatosModificados!G441-ModeloDatosMinisterio!G441</f>
        <v>0</v>
      </c>
      <c r="H459" s="53" t="n">
        <f aca="false">ModeloDatosModificados!H441-ModeloDatosMinisterio!H441</f>
        <v>0</v>
      </c>
      <c r="I459" s="54" t="n">
        <f aca="false">ModeloDatosModificados!I441-ModeloDatosMinisterio!I441</f>
        <v>0</v>
      </c>
      <c r="J459" s="53" t="n">
        <f aca="false">ModeloDatosModificados!J441-ModeloDatosMinisterio!J441</f>
        <v>0</v>
      </c>
      <c r="K459" s="54" t="n">
        <f aca="false">ModeloDatosModificados!K441-ModeloDatosMinisterio!K441</f>
        <v>0</v>
      </c>
      <c r="L459" s="53" t="n">
        <f aca="false">ModeloDatosModificados!L441-ModeloDatosMinisterio!L441</f>
        <v>0</v>
      </c>
      <c r="M459" s="54" t="n">
        <f aca="false">ModeloDatosModificados!M441-ModeloDatosMinisterio!M441</f>
        <v>0</v>
      </c>
      <c r="N459" s="53" t="n">
        <f aca="false">ModeloDatosModificados!N441-ModeloDatosMinisterio!N441</f>
        <v>0</v>
      </c>
      <c r="O459" s="53" t="n">
        <f aca="false">ModeloDatosModificados!O441-ModeloDatosMinisterio!O441</f>
        <v>0</v>
      </c>
      <c r="P459" s="53" t="n">
        <f aca="false">ModeloDatosModificados!P441-ModeloDatosMinisterio!P441</f>
        <v>0</v>
      </c>
      <c r="Q459" s="53" t="n">
        <f aca="false">ModeloDatosModificados!Q441-ModeloDatosMinisterio!Q441</f>
        <v>0</v>
      </c>
      <c r="S459" s="53" t="n">
        <f aca="false">ModeloDatosModificados!S441-ModeloDatosMinisterio!S441</f>
        <v>0</v>
      </c>
      <c r="T459" s="53" t="n">
        <f aca="false">ModeloDatosModificados!T441-ModeloDatosMinisterio!T441</f>
        <v>0</v>
      </c>
      <c r="U459" s="53" t="n">
        <f aca="false">ModeloDatosModificados!U441-ModeloDatosMinisterio!U441</f>
        <v>0</v>
      </c>
      <c r="V459" s="53" t="n">
        <f aca="false">ModeloDatosModificados!V441-ModeloDatosMinisterio!V441</f>
        <v>0</v>
      </c>
      <c r="W459" s="53" t="n">
        <f aca="false">ModeloDatosModificados!W441-ModeloDatosMinisterio!W441</f>
        <v>0</v>
      </c>
      <c r="X459" s="53" t="n">
        <f aca="false">ModeloDatosModificados!X441-ModeloDatosMinisterio!X441</f>
        <v>0</v>
      </c>
      <c r="Y459" s="53" t="n">
        <f aca="false">ModeloDatosModificados!Y441-ModeloDatosMinisterio!Y441</f>
        <v>0</v>
      </c>
      <c r="Z459" s="53" t="n">
        <f aca="false">ModeloDatosModificados!Z441-ModeloDatosMinisterio!Z441</f>
        <v>0</v>
      </c>
      <c r="AC459" s="61" t="n">
        <f aca="false">ModeloDatosModificados!AC441-ModeloDatosMinisterio!AC441</f>
        <v>0</v>
      </c>
      <c r="AD459" s="62" t="n">
        <f aca="false">ModeloDatosModificados!AD441-ModeloDatosMinisterio!AD441</f>
        <v>0</v>
      </c>
      <c r="AE459" s="63" t="n">
        <f aca="false">ModeloDatosModificados!AE441-ModeloDatosMinisterio!AE441</f>
        <v>0</v>
      </c>
      <c r="AF459" s="62" t="n">
        <f aca="false">ModeloDatosModificados!AF441-ModeloDatosMinisterio!AF441</f>
        <v>0</v>
      </c>
      <c r="AG459" s="62" t="n">
        <f aca="false">ModeloDatosModificados!AG441-ModeloDatosMinisterio!AG441</f>
        <v>0</v>
      </c>
      <c r="AH459" s="62" t="n">
        <f aca="false">ModeloDatosModificados!AH441-ModeloDatosMinisterio!AH441</f>
        <v>0</v>
      </c>
      <c r="AI459" s="62" t="n">
        <f aca="false">ModeloDatosModificados!AI441-ModeloDatosMinisterio!AI441</f>
        <v>0</v>
      </c>
      <c r="AJ459" s="62" t="n">
        <f aca="false">ModeloDatosModificados!AJ441-ModeloDatosMinisterio!AJ441</f>
        <v>0</v>
      </c>
      <c r="AK459" s="62" t="n">
        <f aca="false">ModeloDatosModificados!AK441-ModeloDatosMinisterio!AK441</f>
        <v>0</v>
      </c>
      <c r="AL459" s="62" t="n">
        <f aca="false">ModeloDatosModificados!AL441-ModeloDatosMinisterio!AL441</f>
        <v>0</v>
      </c>
      <c r="AM459" s="62" t="n">
        <f aca="false">ModeloDatosModificados!AM441-ModeloDatosMinisterio!AM441</f>
        <v>0</v>
      </c>
      <c r="AO459" s="54" t="n">
        <f aca="false">ModeloDatosModificados!AO441-ModeloDatosMinisterio!AO441</f>
        <v>0</v>
      </c>
      <c r="AP459" s="53" t="n">
        <f aca="false">ModeloDatosModificados!AP441-ModeloDatosMinisterio!AP441</f>
        <v>0</v>
      </c>
      <c r="AQ459" s="54" t="n">
        <f aca="false">ModeloDatosModificados!AQ441-ModeloDatosMinisterio!AQ441</f>
        <v>0</v>
      </c>
      <c r="AR459" s="53" t="n">
        <f aca="false">ModeloDatosModificados!AR441-ModeloDatosMinisterio!AR441</f>
        <v>0</v>
      </c>
      <c r="AS459" s="54" t="n">
        <f aca="false">ModeloDatosModificados!AS441-ModeloDatosMinisterio!AS441</f>
        <v>0</v>
      </c>
      <c r="AT459" s="53" t="n">
        <f aca="false">ModeloDatosModificados!AT441-ModeloDatosMinisterio!AT441</f>
        <v>0</v>
      </c>
      <c r="AU459" s="54" t="n">
        <f aca="false">ModeloDatosModificados!AU441-ModeloDatosMinisterio!AU441</f>
        <v>0</v>
      </c>
      <c r="AV459" s="53" t="n">
        <f aca="false">ModeloDatosModificados!AV441-ModeloDatosMinisterio!AV441</f>
        <v>0</v>
      </c>
      <c r="AW459" s="54" t="n">
        <f aca="false">ModeloDatosModificados!AW441-ModeloDatosMinisterio!AW441</f>
        <v>0</v>
      </c>
      <c r="AX459" s="53" t="n">
        <f aca="false">ModeloDatosModificados!AX441-ModeloDatosMinisterio!AX441</f>
        <v>0</v>
      </c>
    </row>
    <row r="460" customFormat="false" ht="13.8" hidden="false" customHeight="false" outlineLevel="0" collapsed="false">
      <c r="A460" s="71" t="s">
        <v>49</v>
      </c>
      <c r="B460" s="74" t="n">
        <f aca="false">ModeloDatosModificados!B442-ModeloDatosMinisterio!B442</f>
        <v>0</v>
      </c>
      <c r="C460" s="74" t="n">
        <f aca="false">ModeloDatosModificados!C442-ModeloDatosMinisterio!C442</f>
        <v>0</v>
      </c>
      <c r="D460" s="74" t="n">
        <f aca="false">ModeloDatosModificados!D442-ModeloDatosMinisterio!D442</f>
        <v>0</v>
      </c>
      <c r="E460" s="74" t="n">
        <f aca="false">ModeloDatosModificados!E442-ModeloDatosMinisterio!E442</f>
        <v>0</v>
      </c>
      <c r="F460" s="74" t="n">
        <f aca="false">ModeloDatosModificados!F442-ModeloDatosMinisterio!F442</f>
        <v>0</v>
      </c>
      <c r="G460" s="74" t="n">
        <f aca="false">ModeloDatosModificados!G442-ModeloDatosMinisterio!G442</f>
        <v>0</v>
      </c>
      <c r="H460" s="74" t="n">
        <f aca="false">ModeloDatosModificados!H442-ModeloDatosMinisterio!H442</f>
        <v>0</v>
      </c>
      <c r="I460" s="72" t="n">
        <f aca="false">ModeloDatosModificados!I442-ModeloDatosMinisterio!I442</f>
        <v>0</v>
      </c>
      <c r="J460" s="74" t="n">
        <f aca="false">ModeloDatosModificados!J442-ModeloDatosMinisterio!J442</f>
        <v>0</v>
      </c>
      <c r="K460" s="72" t="n">
        <f aca="false">ModeloDatosModificados!K442-ModeloDatosMinisterio!K442</f>
        <v>0</v>
      </c>
      <c r="L460" s="74" t="n">
        <f aca="false">ModeloDatosModificados!L442-ModeloDatosMinisterio!L442</f>
        <v>0</v>
      </c>
      <c r="M460" s="72" t="n">
        <f aca="false">ModeloDatosModificados!M442-ModeloDatosMinisterio!M442</f>
        <v>0</v>
      </c>
      <c r="N460" s="74" t="n">
        <f aca="false">ModeloDatosModificados!N442-ModeloDatosMinisterio!N442</f>
        <v>0</v>
      </c>
      <c r="O460" s="74" t="n">
        <f aca="false">ModeloDatosModificados!O442-ModeloDatosMinisterio!O442</f>
        <v>0</v>
      </c>
      <c r="P460" s="74" t="n">
        <f aca="false">ModeloDatosModificados!P442-ModeloDatosMinisterio!P442</f>
        <v>0</v>
      </c>
      <c r="Q460" s="74" t="n">
        <f aca="false">ModeloDatosModificados!Q442-ModeloDatosMinisterio!Q442</f>
        <v>0</v>
      </c>
      <c r="S460" s="74" t="n">
        <f aca="false">ModeloDatosModificados!S442-ModeloDatosMinisterio!S442</f>
        <v>0</v>
      </c>
      <c r="T460" s="74" t="n">
        <f aca="false">ModeloDatosModificados!T442-ModeloDatosMinisterio!T442</f>
        <v>0</v>
      </c>
      <c r="U460" s="74" t="n">
        <f aca="false">ModeloDatosModificados!U442-ModeloDatosMinisterio!U442</f>
        <v>0</v>
      </c>
      <c r="V460" s="74" t="n">
        <f aca="false">ModeloDatosModificados!V442-ModeloDatosMinisterio!V442</f>
        <v>0</v>
      </c>
      <c r="W460" s="74" t="n">
        <f aca="false">ModeloDatosModificados!W442-ModeloDatosMinisterio!W442</f>
        <v>0</v>
      </c>
      <c r="X460" s="74" t="n">
        <f aca="false">ModeloDatosModificados!X442-ModeloDatosMinisterio!X442</f>
        <v>0</v>
      </c>
      <c r="Y460" s="74" t="n">
        <f aca="false">ModeloDatosModificados!Y442-ModeloDatosMinisterio!Y442</f>
        <v>0</v>
      </c>
      <c r="Z460" s="74" t="n">
        <f aca="false">ModeloDatosModificados!Z442-ModeloDatosMinisterio!Z442</f>
        <v>0</v>
      </c>
      <c r="AB460" s="77" t="s">
        <v>225</v>
      </c>
      <c r="AC460" s="77" t="n">
        <f aca="false">ModeloDatosModificados!AC442-ModeloDatosMinisterio!AC442</f>
        <v>0</v>
      </c>
      <c r="AD460" s="76"/>
      <c r="AE460" s="78" t="n">
        <f aca="false">ModeloDatosModificados!AE442-ModeloDatosMinisterio!AE442</f>
        <v>0</v>
      </c>
      <c r="AF460" s="76"/>
      <c r="AG460" s="79" t="n">
        <f aca="false">ModeloDatosModificados!AG442-ModeloDatosMinisterio!AG442</f>
        <v>0</v>
      </c>
      <c r="AH460" s="76"/>
      <c r="AI460" s="79" t="n">
        <f aca="false">ModeloDatosModificados!AI442-ModeloDatosMinisterio!AI442</f>
        <v>0</v>
      </c>
      <c r="AJ460" s="76"/>
      <c r="AK460" s="79" t="n">
        <f aca="false">ModeloDatosModificados!AK442-ModeloDatosMinisterio!AK442</f>
        <v>0</v>
      </c>
      <c r="AL460" s="80"/>
      <c r="AM460" s="79" t="n">
        <f aca="false">ModeloDatosModificados!AM442-ModeloDatosMinisterio!AM442</f>
        <v>0</v>
      </c>
      <c r="AO460" s="72" t="n">
        <f aca="false">ModeloDatosModificados!AO442-ModeloDatosMinisterio!AO442</f>
        <v>0</v>
      </c>
      <c r="AP460" s="74" t="n">
        <f aca="false">ModeloDatosModificados!AP442-ModeloDatosMinisterio!AP442</f>
        <v>0</v>
      </c>
      <c r="AQ460" s="72" t="n">
        <f aca="false">ModeloDatosModificados!AQ442-ModeloDatosMinisterio!AQ442</f>
        <v>0</v>
      </c>
      <c r="AR460" s="74" t="n">
        <f aca="false">ModeloDatosModificados!AR442-ModeloDatosMinisterio!AR442</f>
        <v>0</v>
      </c>
      <c r="AS460" s="72" t="n">
        <f aca="false">ModeloDatosModificados!AS442-ModeloDatosMinisterio!AS442</f>
        <v>0</v>
      </c>
      <c r="AT460" s="74" t="n">
        <f aca="false">ModeloDatosModificados!AT442-ModeloDatosMinisterio!AT442</f>
        <v>0</v>
      </c>
      <c r="AU460" s="72" t="n">
        <f aca="false">ModeloDatosModificados!AU442-ModeloDatosMinisterio!AU442</f>
        <v>0</v>
      </c>
      <c r="AV460" s="74" t="n">
        <f aca="false">ModeloDatosModificados!AV442-ModeloDatosMinisterio!AV442</f>
        <v>0</v>
      </c>
      <c r="AW460" s="72" t="n">
        <f aca="false">ModeloDatosModificados!AW442-ModeloDatosMinisterio!AW442</f>
        <v>0</v>
      </c>
      <c r="AX460" s="74" t="n">
        <f aca="false">ModeloDatosModificados!AX442-ModeloDatosMinisterio!AX442</f>
        <v>0</v>
      </c>
    </row>
    <row r="461" customFormat="false" ht="13.8" hidden="false" customHeight="false" outlineLevel="0" collapsed="false">
      <c r="A461" s="31" t="s">
        <v>50</v>
      </c>
      <c r="AB461" s="77" t="s">
        <v>226</v>
      </c>
      <c r="AC461" s="77" t="n">
        <f aca="false">ModeloDatosModificados!AC443-ModeloDatosMinisterio!AC443</f>
        <v>0</v>
      </c>
      <c r="AD461" s="76"/>
      <c r="AE461" s="78" t="n">
        <f aca="false">ModeloDatosModificados!AE443-ModeloDatosMinisterio!AE443</f>
        <v>0</v>
      </c>
      <c r="AF461" s="76"/>
      <c r="AG461" s="79" t="n">
        <f aca="false">ModeloDatosModificados!AG443-ModeloDatosMinisterio!AG443</f>
        <v>0</v>
      </c>
      <c r="AH461" s="76"/>
      <c r="AI461" s="79" t="n">
        <f aca="false">ModeloDatosModificados!AI443-ModeloDatosMinisterio!AI443</f>
        <v>0</v>
      </c>
      <c r="AJ461" s="76"/>
      <c r="AK461" s="79" t="n">
        <f aca="false">ModeloDatosModificados!AK443-ModeloDatosMinisterio!AK443</f>
        <v>0</v>
      </c>
      <c r="AL461" s="76"/>
      <c r="AM461" s="79"/>
    </row>
    <row r="462" customFormat="false" ht="13.8" hidden="false" customHeight="false" outlineLevel="0" collapsed="false">
      <c r="A462" s="31" t="s">
        <v>167</v>
      </c>
    </row>
    <row r="466" customFormat="false" ht="13.8" hidden="false" customHeight="false" outlineLevel="0" collapsed="false">
      <c r="A466" s="40" t="s">
        <v>168</v>
      </c>
      <c r="B466" s="40"/>
      <c r="C466" s="40"/>
      <c r="D466" s="40"/>
      <c r="E466" s="40"/>
      <c r="F466" s="40"/>
      <c r="G466" s="40"/>
      <c r="H466" s="40"/>
      <c r="I466" s="40"/>
      <c r="J466" s="40"/>
      <c r="S466" s="90"/>
      <c r="T466" s="90"/>
      <c r="U466" s="90"/>
      <c r="V466" s="90"/>
      <c r="W466" s="90"/>
      <c r="X466" s="90"/>
      <c r="Y466" s="90"/>
      <c r="Z466" s="90"/>
    </row>
    <row r="467" customFormat="false" ht="13.8" hidden="false" customHeight="false" outlineLevel="0" collapsed="false">
      <c r="A467" s="40" t="s">
        <v>187</v>
      </c>
      <c r="B467" s="40"/>
      <c r="C467" s="40"/>
      <c r="D467" s="40"/>
      <c r="E467" s="40"/>
      <c r="F467" s="40"/>
      <c r="G467" s="40"/>
      <c r="H467" s="40"/>
      <c r="I467" s="40"/>
      <c r="J467" s="40"/>
      <c r="S467" s="90"/>
      <c r="T467" s="90"/>
      <c r="U467" s="90"/>
      <c r="V467" s="90"/>
      <c r="W467" s="90"/>
      <c r="X467" s="90"/>
      <c r="Y467" s="90"/>
      <c r="Z467" s="90"/>
    </row>
    <row r="468" customFormat="false" ht="15.8" hidden="false" customHeight="true" outlineLevel="0" collapsed="false">
      <c r="A468" s="41" t="s">
        <v>8</v>
      </c>
      <c r="B468" s="91" t="s">
        <v>206</v>
      </c>
      <c r="C468" s="91"/>
      <c r="D468" s="91"/>
      <c r="E468" s="91"/>
      <c r="F468" s="91"/>
      <c r="G468" s="91"/>
      <c r="H468" s="91"/>
      <c r="I468" s="43" t="s">
        <v>10</v>
      </c>
      <c r="J468" s="43" t="s">
        <v>11</v>
      </c>
      <c r="K468" s="43" t="s">
        <v>207</v>
      </c>
      <c r="L468" s="43" t="s">
        <v>208</v>
      </c>
      <c r="M468" s="43" t="s">
        <v>209</v>
      </c>
      <c r="N468" s="43" t="s">
        <v>12</v>
      </c>
      <c r="O468" s="43" t="s">
        <v>210</v>
      </c>
      <c r="P468" s="43" t="s">
        <v>211</v>
      </c>
      <c r="Q468" s="43" t="s">
        <v>212</v>
      </c>
      <c r="S468" s="91" t="s">
        <v>206</v>
      </c>
      <c r="T468" s="91"/>
      <c r="U468" s="91"/>
      <c r="V468" s="91"/>
      <c r="W468" s="91"/>
      <c r="X468" s="91"/>
      <c r="Y468" s="91"/>
      <c r="Z468" s="91"/>
      <c r="AC468" s="46" t="s">
        <v>214</v>
      </c>
      <c r="AD468" s="46"/>
      <c r="AE468" s="46" t="s">
        <v>215</v>
      </c>
      <c r="AF468" s="46"/>
      <c r="AG468" s="46" t="s">
        <v>216</v>
      </c>
      <c r="AH468" s="46"/>
      <c r="AI468" s="46" t="s">
        <v>217</v>
      </c>
      <c r="AJ468" s="46"/>
      <c r="AK468" s="46" t="s">
        <v>218</v>
      </c>
      <c r="AL468" s="46"/>
      <c r="AM468" s="47" t="s">
        <v>219</v>
      </c>
      <c r="AO468" s="46" t="s">
        <v>214</v>
      </c>
      <c r="AP468" s="46"/>
      <c r="AQ468" s="46" t="s">
        <v>215</v>
      </c>
      <c r="AR468" s="46"/>
      <c r="AS468" s="46" t="s">
        <v>216</v>
      </c>
      <c r="AT468" s="46"/>
      <c r="AU468" s="46" t="s">
        <v>217</v>
      </c>
      <c r="AV468" s="46"/>
      <c r="AW468" s="47" t="s">
        <v>218</v>
      </c>
      <c r="AX468" s="47"/>
    </row>
    <row r="469" customFormat="false" ht="55.8" hidden="false" customHeight="false" outlineLevel="0" collapsed="false">
      <c r="A469" s="41"/>
      <c r="B469" s="92" t="s">
        <v>188</v>
      </c>
      <c r="C469" s="92" t="s">
        <v>189</v>
      </c>
      <c r="D469" s="92" t="s">
        <v>190</v>
      </c>
      <c r="E469" s="92" t="s">
        <v>191</v>
      </c>
      <c r="F469" s="92" t="s">
        <v>192</v>
      </c>
      <c r="G469" s="92" t="s">
        <v>193</v>
      </c>
      <c r="H469" s="92" t="s">
        <v>194</v>
      </c>
      <c r="I469" s="43"/>
      <c r="J469" s="43"/>
      <c r="K469" s="43"/>
      <c r="L469" s="43"/>
      <c r="M469" s="43"/>
      <c r="N469" s="43"/>
      <c r="O469" s="43"/>
      <c r="P469" s="43"/>
      <c r="Q469" s="43"/>
      <c r="S469" s="92" t="s">
        <v>188</v>
      </c>
      <c r="T469" s="92" t="s">
        <v>189</v>
      </c>
      <c r="U469" s="92" t="s">
        <v>190</v>
      </c>
      <c r="V469" s="92" t="s">
        <v>191</v>
      </c>
      <c r="W469" s="92" t="s">
        <v>192</v>
      </c>
      <c r="X469" s="92" t="s">
        <v>193</v>
      </c>
      <c r="Y469" s="92" t="s">
        <v>194</v>
      </c>
      <c r="Z469" s="43" t="s">
        <v>21</v>
      </c>
      <c r="AC469" s="46" t="s">
        <v>220</v>
      </c>
      <c r="AD469" s="46" t="s">
        <v>221</v>
      </c>
      <c r="AE469" s="46" t="s">
        <v>220</v>
      </c>
      <c r="AF469" s="46" t="s">
        <v>221</v>
      </c>
      <c r="AG469" s="46" t="s">
        <v>220</v>
      </c>
      <c r="AH469" s="46" t="s">
        <v>221</v>
      </c>
      <c r="AI469" s="46" t="s">
        <v>220</v>
      </c>
      <c r="AJ469" s="46" t="s">
        <v>221</v>
      </c>
      <c r="AK469" s="46" t="s">
        <v>220</v>
      </c>
      <c r="AL469" s="46" t="s">
        <v>221</v>
      </c>
      <c r="AM469" s="48" t="s">
        <v>222</v>
      </c>
      <c r="AO469" s="46" t="s">
        <v>223</v>
      </c>
      <c r="AP469" s="46" t="s">
        <v>224</v>
      </c>
      <c r="AQ469" s="46" t="s">
        <v>223</v>
      </c>
      <c r="AR469" s="46" t="s">
        <v>224</v>
      </c>
      <c r="AS469" s="46" t="s">
        <v>223</v>
      </c>
      <c r="AT469" s="46" t="s">
        <v>224</v>
      </c>
      <c r="AU469" s="46" t="s">
        <v>223</v>
      </c>
      <c r="AV469" s="46" t="s">
        <v>224</v>
      </c>
      <c r="AW469" s="46" t="s">
        <v>223</v>
      </c>
      <c r="AX469" s="48" t="s">
        <v>224</v>
      </c>
    </row>
    <row r="470" customFormat="false" ht="13.8" hidden="false" customHeight="false" outlineLevel="0" collapsed="false">
      <c r="A470" s="49" t="s">
        <v>22</v>
      </c>
      <c r="B470" s="52" t="n">
        <f aca="false">ModeloDatosModificados!B450-ModeloDatosMinisterio!B450</f>
        <v>0</v>
      </c>
      <c r="C470" s="52" t="n">
        <f aca="false">ModeloDatosModificados!C450-ModeloDatosMinisterio!C450</f>
        <v>0</v>
      </c>
      <c r="D470" s="52" t="n">
        <f aca="false">ModeloDatosModificados!D450-ModeloDatosMinisterio!D450</f>
        <v>0</v>
      </c>
      <c r="E470" s="52" t="n">
        <f aca="false">ModeloDatosModificados!E450-ModeloDatosMinisterio!E450</f>
        <v>0</v>
      </c>
      <c r="F470" s="52" t="n">
        <f aca="false">ModeloDatosModificados!F450-ModeloDatosMinisterio!F450</f>
        <v>0</v>
      </c>
      <c r="G470" s="52" t="n">
        <f aca="false">ModeloDatosModificados!G450-ModeloDatosMinisterio!G450</f>
        <v>0</v>
      </c>
      <c r="H470" s="52" t="n">
        <f aca="false">ModeloDatosModificados!H450-ModeloDatosMinisterio!H450</f>
        <v>0</v>
      </c>
      <c r="I470" s="51" t="n">
        <f aca="false">ModeloDatosModificados!I450-ModeloDatosMinisterio!I450</f>
        <v>0</v>
      </c>
      <c r="J470" s="52" t="n">
        <f aca="false">ModeloDatosModificados!J450-ModeloDatosMinisterio!J450</f>
        <v>0</v>
      </c>
      <c r="K470" s="51" t="n">
        <f aca="false">ModeloDatosModificados!K450-ModeloDatosMinisterio!K450</f>
        <v>0</v>
      </c>
      <c r="L470" s="53" t="n">
        <f aca="false">ModeloDatosModificados!L450-ModeloDatosMinisterio!L450</f>
        <v>0</v>
      </c>
      <c r="M470" s="54" t="n">
        <f aca="false">ModeloDatosModificados!M450-ModeloDatosMinisterio!M450</f>
        <v>0</v>
      </c>
      <c r="N470" s="53" t="n">
        <f aca="false">ModeloDatosModificados!N450-ModeloDatosMinisterio!N450</f>
        <v>0</v>
      </c>
      <c r="O470" s="53" t="n">
        <f aca="false">ModeloDatosModificados!O450-ModeloDatosMinisterio!O450</f>
        <v>0</v>
      </c>
      <c r="P470" s="53" t="n">
        <f aca="false">ModeloDatosModificados!P450-ModeloDatosMinisterio!P450</f>
        <v>0</v>
      </c>
      <c r="Q470" s="53" t="n">
        <f aca="false">ModeloDatosModificados!Q450-ModeloDatosMinisterio!Q450</f>
        <v>0</v>
      </c>
      <c r="S470" s="52" t="n">
        <f aca="false">ModeloDatosModificados!S450-ModeloDatosMinisterio!S450</f>
        <v>0</v>
      </c>
      <c r="T470" s="52" t="n">
        <f aca="false">ModeloDatosModificados!T450-ModeloDatosMinisterio!T450</f>
        <v>0</v>
      </c>
      <c r="U470" s="52" t="n">
        <f aca="false">ModeloDatosModificados!U450-ModeloDatosMinisterio!U450</f>
        <v>0</v>
      </c>
      <c r="V470" s="52" t="n">
        <f aca="false">ModeloDatosModificados!V450-ModeloDatosMinisterio!V450</f>
        <v>0</v>
      </c>
      <c r="W470" s="52" t="n">
        <f aca="false">ModeloDatosModificados!W450-ModeloDatosMinisterio!W450</f>
        <v>0</v>
      </c>
      <c r="X470" s="52" t="n">
        <f aca="false">ModeloDatosModificados!X450-ModeloDatosMinisterio!X450</f>
        <v>0</v>
      </c>
      <c r="Y470" s="52" t="n">
        <f aca="false">ModeloDatosModificados!Y450-ModeloDatosMinisterio!Y450</f>
        <v>0</v>
      </c>
      <c r="Z470" s="52" t="n">
        <f aca="false">ModeloDatosModificados!Z450-ModeloDatosMinisterio!Z450</f>
        <v>0</v>
      </c>
      <c r="AC470" s="57" t="n">
        <f aca="false">ModeloDatosModificados!AC450-ModeloDatosMinisterio!AC450</f>
        <v>0</v>
      </c>
      <c r="AD470" s="58" t="n">
        <f aca="false">ModeloDatosModificados!AD450-ModeloDatosMinisterio!AD450</f>
        <v>0</v>
      </c>
      <c r="AE470" s="59" t="n">
        <f aca="false">ModeloDatosModificados!AE450-ModeloDatosMinisterio!AE450</f>
        <v>0</v>
      </c>
      <c r="AF470" s="58" t="n">
        <f aca="false">ModeloDatosModificados!AF450-ModeloDatosMinisterio!AF450</f>
        <v>0</v>
      </c>
      <c r="AG470" s="58" t="n">
        <f aca="false">ModeloDatosModificados!AG450-ModeloDatosMinisterio!AG450</f>
        <v>0</v>
      </c>
      <c r="AH470" s="58" t="n">
        <f aca="false">ModeloDatosModificados!AH450-ModeloDatosMinisterio!AH450</f>
        <v>0</v>
      </c>
      <c r="AI470" s="58" t="n">
        <f aca="false">ModeloDatosModificados!AI450-ModeloDatosMinisterio!AI450</f>
        <v>0</v>
      </c>
      <c r="AJ470" s="58" t="n">
        <f aca="false">ModeloDatosModificados!AJ450-ModeloDatosMinisterio!AJ450</f>
        <v>0</v>
      </c>
      <c r="AK470" s="58" t="n">
        <f aca="false">ModeloDatosModificados!AK450-ModeloDatosMinisterio!AK450</f>
        <v>0</v>
      </c>
      <c r="AL470" s="58" t="n">
        <f aca="false">ModeloDatosModificados!AL450-ModeloDatosMinisterio!AL450</f>
        <v>0</v>
      </c>
      <c r="AM470" s="58" t="n">
        <f aca="false">ModeloDatosModificados!AM450-ModeloDatosMinisterio!AM450</f>
        <v>0</v>
      </c>
      <c r="AO470" s="51" t="n">
        <f aca="false">ModeloDatosModificados!AO450-ModeloDatosMinisterio!AO450</f>
        <v>0</v>
      </c>
      <c r="AP470" s="52" t="n">
        <f aca="false">ModeloDatosModificados!AP450-ModeloDatosMinisterio!AP450</f>
        <v>0</v>
      </c>
      <c r="AQ470" s="51" t="n">
        <f aca="false">ModeloDatosModificados!AQ450-ModeloDatosMinisterio!AQ450</f>
        <v>0</v>
      </c>
      <c r="AR470" s="52" t="n">
        <f aca="false">ModeloDatosModificados!AR450-ModeloDatosMinisterio!AR450</f>
        <v>0</v>
      </c>
      <c r="AS470" s="51" t="n">
        <f aca="false">ModeloDatosModificados!AS450-ModeloDatosMinisterio!AS450</f>
        <v>0</v>
      </c>
      <c r="AT470" s="52" t="n">
        <f aca="false">ModeloDatosModificados!AT450-ModeloDatosMinisterio!AT450</f>
        <v>0</v>
      </c>
      <c r="AU470" s="51" t="n">
        <f aca="false">ModeloDatosModificados!AU450-ModeloDatosMinisterio!AU450</f>
        <v>0</v>
      </c>
      <c r="AV470" s="52" t="n">
        <f aca="false">ModeloDatosModificados!AV450-ModeloDatosMinisterio!AV450</f>
        <v>0</v>
      </c>
      <c r="AW470" s="51" t="n">
        <f aca="false">ModeloDatosModificados!AW450-ModeloDatosMinisterio!AW450</f>
        <v>0</v>
      </c>
      <c r="AX470" s="52" t="n">
        <f aca="false">ModeloDatosModificados!AX450-ModeloDatosMinisterio!AX450</f>
        <v>0</v>
      </c>
    </row>
    <row r="471" customFormat="false" ht="13.8" hidden="false" customHeight="false" outlineLevel="0" collapsed="false">
      <c r="A471" s="60" t="s">
        <v>23</v>
      </c>
      <c r="B471" s="53" t="n">
        <f aca="false">ModeloDatosModificados!B451-ModeloDatosMinisterio!B451</f>
        <v>0</v>
      </c>
      <c r="C471" s="53" t="n">
        <f aca="false">ModeloDatosModificados!C451-ModeloDatosMinisterio!C451</f>
        <v>0</v>
      </c>
      <c r="D471" s="53" t="n">
        <f aca="false">ModeloDatosModificados!D451-ModeloDatosMinisterio!D451</f>
        <v>0</v>
      </c>
      <c r="E471" s="53" t="n">
        <f aca="false">ModeloDatosModificados!E451-ModeloDatosMinisterio!E451</f>
        <v>0</v>
      </c>
      <c r="F471" s="53" t="n">
        <f aca="false">ModeloDatosModificados!F451-ModeloDatosMinisterio!F451</f>
        <v>0</v>
      </c>
      <c r="G471" s="53" t="n">
        <f aca="false">ModeloDatosModificados!G451-ModeloDatosMinisterio!G451</f>
        <v>0</v>
      </c>
      <c r="H471" s="53" t="n">
        <f aca="false">ModeloDatosModificados!H451-ModeloDatosMinisterio!H451</f>
        <v>0</v>
      </c>
      <c r="I471" s="54" t="n">
        <f aca="false">ModeloDatosModificados!I451-ModeloDatosMinisterio!I451</f>
        <v>0</v>
      </c>
      <c r="J471" s="53" t="n">
        <f aca="false">ModeloDatosModificados!J451-ModeloDatosMinisterio!J451</f>
        <v>0</v>
      </c>
      <c r="K471" s="54" t="n">
        <f aca="false">ModeloDatosModificados!K451-ModeloDatosMinisterio!K451</f>
        <v>0</v>
      </c>
      <c r="L471" s="53" t="n">
        <f aca="false">ModeloDatosModificados!L451-ModeloDatosMinisterio!L451</f>
        <v>0</v>
      </c>
      <c r="M471" s="54" t="n">
        <f aca="false">ModeloDatosModificados!M451-ModeloDatosMinisterio!M451</f>
        <v>0</v>
      </c>
      <c r="N471" s="53" t="n">
        <f aca="false">ModeloDatosModificados!N451-ModeloDatosMinisterio!N451</f>
        <v>0</v>
      </c>
      <c r="O471" s="53" t="n">
        <f aca="false">ModeloDatosModificados!O451-ModeloDatosMinisterio!O451</f>
        <v>0</v>
      </c>
      <c r="P471" s="53" t="n">
        <f aca="false">ModeloDatosModificados!P451-ModeloDatosMinisterio!P451</f>
        <v>0</v>
      </c>
      <c r="Q471" s="53" t="n">
        <f aca="false">ModeloDatosModificados!Q451-ModeloDatosMinisterio!Q451</f>
        <v>0</v>
      </c>
      <c r="S471" s="53" t="n">
        <f aca="false">ModeloDatosModificados!S451-ModeloDatosMinisterio!S451</f>
        <v>0</v>
      </c>
      <c r="T471" s="53" t="n">
        <f aca="false">ModeloDatosModificados!T451-ModeloDatosMinisterio!T451</f>
        <v>0</v>
      </c>
      <c r="U471" s="53" t="n">
        <f aca="false">ModeloDatosModificados!U451-ModeloDatosMinisterio!U451</f>
        <v>0</v>
      </c>
      <c r="V471" s="53" t="n">
        <f aca="false">ModeloDatosModificados!V451-ModeloDatosMinisterio!V451</f>
        <v>0</v>
      </c>
      <c r="W471" s="53" t="n">
        <f aca="false">ModeloDatosModificados!W451-ModeloDatosMinisterio!W451</f>
        <v>0</v>
      </c>
      <c r="X471" s="53" t="n">
        <f aca="false">ModeloDatosModificados!X451-ModeloDatosMinisterio!X451</f>
        <v>0</v>
      </c>
      <c r="Y471" s="53" t="n">
        <f aca="false">ModeloDatosModificados!Y451-ModeloDatosMinisterio!Y451</f>
        <v>0</v>
      </c>
      <c r="Z471" s="53" t="n">
        <f aca="false">ModeloDatosModificados!Z451-ModeloDatosMinisterio!Z451</f>
        <v>0</v>
      </c>
      <c r="AC471" s="61" t="n">
        <f aca="false">ModeloDatosModificados!AC451-ModeloDatosMinisterio!AC451</f>
        <v>0</v>
      </c>
      <c r="AD471" s="62" t="n">
        <f aca="false">ModeloDatosModificados!AD451-ModeloDatosMinisterio!AD451</f>
        <v>0</v>
      </c>
      <c r="AE471" s="63" t="n">
        <f aca="false">ModeloDatosModificados!AE451-ModeloDatosMinisterio!AE451</f>
        <v>0</v>
      </c>
      <c r="AF471" s="62" t="n">
        <f aca="false">ModeloDatosModificados!AF451-ModeloDatosMinisterio!AF451</f>
        <v>0</v>
      </c>
      <c r="AG471" s="62" t="n">
        <f aca="false">ModeloDatosModificados!AG451-ModeloDatosMinisterio!AG451</f>
        <v>0</v>
      </c>
      <c r="AH471" s="62" t="n">
        <f aca="false">ModeloDatosModificados!AH451-ModeloDatosMinisterio!AH451</f>
        <v>0</v>
      </c>
      <c r="AI471" s="62" t="n">
        <f aca="false">ModeloDatosModificados!AI451-ModeloDatosMinisterio!AI451</f>
        <v>0</v>
      </c>
      <c r="AJ471" s="62" t="n">
        <f aca="false">ModeloDatosModificados!AJ451-ModeloDatosMinisterio!AJ451</f>
        <v>0</v>
      </c>
      <c r="AK471" s="62" t="n">
        <f aca="false">ModeloDatosModificados!AK451-ModeloDatosMinisterio!AK451</f>
        <v>0</v>
      </c>
      <c r="AL471" s="62" t="n">
        <f aca="false">ModeloDatosModificados!AL451-ModeloDatosMinisterio!AL451</f>
        <v>0</v>
      </c>
      <c r="AM471" s="62" t="n">
        <f aca="false">ModeloDatosModificados!AM451-ModeloDatosMinisterio!AM451</f>
        <v>0</v>
      </c>
      <c r="AO471" s="54" t="n">
        <f aca="false">ModeloDatosModificados!AO451-ModeloDatosMinisterio!AO451</f>
        <v>0</v>
      </c>
      <c r="AP471" s="53" t="n">
        <f aca="false">ModeloDatosModificados!AP451-ModeloDatosMinisterio!AP451</f>
        <v>0</v>
      </c>
      <c r="AQ471" s="54" t="n">
        <f aca="false">ModeloDatosModificados!AQ451-ModeloDatosMinisterio!AQ451</f>
        <v>0</v>
      </c>
      <c r="AR471" s="53" t="n">
        <f aca="false">ModeloDatosModificados!AR451-ModeloDatosMinisterio!AR451</f>
        <v>0</v>
      </c>
      <c r="AS471" s="54" t="n">
        <f aca="false">ModeloDatosModificados!AS451-ModeloDatosMinisterio!AS451</f>
        <v>0</v>
      </c>
      <c r="AT471" s="53" t="n">
        <f aca="false">ModeloDatosModificados!AT451-ModeloDatosMinisterio!AT451</f>
        <v>0</v>
      </c>
      <c r="AU471" s="54" t="n">
        <f aca="false">ModeloDatosModificados!AU451-ModeloDatosMinisterio!AU451</f>
        <v>0</v>
      </c>
      <c r="AV471" s="53" t="n">
        <f aca="false">ModeloDatosModificados!AV451-ModeloDatosMinisterio!AV451</f>
        <v>0</v>
      </c>
      <c r="AW471" s="54" t="n">
        <f aca="false">ModeloDatosModificados!AW451-ModeloDatosMinisterio!AW451</f>
        <v>0</v>
      </c>
      <c r="AX471" s="53" t="n">
        <f aca="false">ModeloDatosModificados!AX451-ModeloDatosMinisterio!AX451</f>
        <v>0</v>
      </c>
    </row>
    <row r="472" customFormat="false" ht="13.8" hidden="false" customHeight="false" outlineLevel="0" collapsed="false">
      <c r="A472" s="60" t="s">
        <v>24</v>
      </c>
      <c r="B472" s="53" t="n">
        <f aca="false">ModeloDatosModificados!B452-ModeloDatosMinisterio!B452</f>
        <v>0</v>
      </c>
      <c r="C472" s="53" t="n">
        <f aca="false">ModeloDatosModificados!C452-ModeloDatosMinisterio!C452</f>
        <v>0</v>
      </c>
      <c r="D472" s="53" t="n">
        <f aca="false">ModeloDatosModificados!D452-ModeloDatosMinisterio!D452</f>
        <v>0</v>
      </c>
      <c r="E472" s="53" t="n">
        <f aca="false">ModeloDatosModificados!E452-ModeloDatosMinisterio!E452</f>
        <v>0</v>
      </c>
      <c r="F472" s="53" t="n">
        <f aca="false">ModeloDatosModificados!F452-ModeloDatosMinisterio!F452</f>
        <v>0</v>
      </c>
      <c r="G472" s="53" t="n">
        <f aca="false">ModeloDatosModificados!G452-ModeloDatosMinisterio!G452</f>
        <v>0</v>
      </c>
      <c r="H472" s="53" t="n">
        <f aca="false">ModeloDatosModificados!H452-ModeloDatosMinisterio!H452</f>
        <v>0</v>
      </c>
      <c r="I472" s="54" t="n">
        <f aca="false">ModeloDatosModificados!I452-ModeloDatosMinisterio!I452</f>
        <v>0</v>
      </c>
      <c r="J472" s="53" t="n">
        <f aca="false">ModeloDatosModificados!J452-ModeloDatosMinisterio!J452</f>
        <v>0</v>
      </c>
      <c r="K472" s="54" t="n">
        <f aca="false">ModeloDatosModificados!K452-ModeloDatosMinisterio!K452</f>
        <v>0</v>
      </c>
      <c r="L472" s="53" t="n">
        <f aca="false">ModeloDatosModificados!L452-ModeloDatosMinisterio!L452</f>
        <v>0</v>
      </c>
      <c r="M472" s="54" t="n">
        <f aca="false">ModeloDatosModificados!M452-ModeloDatosMinisterio!M452</f>
        <v>0</v>
      </c>
      <c r="N472" s="53" t="n">
        <f aca="false">ModeloDatosModificados!N452-ModeloDatosMinisterio!N452</f>
        <v>0</v>
      </c>
      <c r="O472" s="53" t="n">
        <f aca="false">ModeloDatosModificados!O452-ModeloDatosMinisterio!O452</f>
        <v>0</v>
      </c>
      <c r="P472" s="53" t="n">
        <f aca="false">ModeloDatosModificados!P452-ModeloDatosMinisterio!P452</f>
        <v>0</v>
      </c>
      <c r="Q472" s="53" t="n">
        <f aca="false">ModeloDatosModificados!Q452-ModeloDatosMinisterio!Q452</f>
        <v>0</v>
      </c>
      <c r="S472" s="53" t="n">
        <f aca="false">ModeloDatosModificados!S452-ModeloDatosMinisterio!S452</f>
        <v>0</v>
      </c>
      <c r="T472" s="53" t="n">
        <f aca="false">ModeloDatosModificados!T452-ModeloDatosMinisterio!T452</f>
        <v>0</v>
      </c>
      <c r="U472" s="53" t="n">
        <f aca="false">ModeloDatosModificados!U452-ModeloDatosMinisterio!U452</f>
        <v>0</v>
      </c>
      <c r="V472" s="53" t="n">
        <f aca="false">ModeloDatosModificados!V452-ModeloDatosMinisterio!V452</f>
        <v>0</v>
      </c>
      <c r="W472" s="53" t="n">
        <f aca="false">ModeloDatosModificados!W452-ModeloDatosMinisterio!W452</f>
        <v>0</v>
      </c>
      <c r="X472" s="53" t="n">
        <f aca="false">ModeloDatosModificados!X452-ModeloDatosMinisterio!X452</f>
        <v>0</v>
      </c>
      <c r="Y472" s="53" t="n">
        <f aca="false">ModeloDatosModificados!Y452-ModeloDatosMinisterio!Y452</f>
        <v>0</v>
      </c>
      <c r="Z472" s="53" t="n">
        <f aca="false">ModeloDatosModificados!Z452-ModeloDatosMinisterio!Z452</f>
        <v>0</v>
      </c>
      <c r="AC472" s="61" t="n">
        <f aca="false">ModeloDatosModificados!AC452-ModeloDatosMinisterio!AC452</f>
        <v>0</v>
      </c>
      <c r="AD472" s="62" t="n">
        <f aca="false">ModeloDatosModificados!AD452-ModeloDatosMinisterio!AD452</f>
        <v>0</v>
      </c>
      <c r="AE472" s="63" t="n">
        <f aca="false">ModeloDatosModificados!AE452-ModeloDatosMinisterio!AE452</f>
        <v>0</v>
      </c>
      <c r="AF472" s="62" t="n">
        <f aca="false">ModeloDatosModificados!AF452-ModeloDatosMinisterio!AF452</f>
        <v>0</v>
      </c>
      <c r="AG472" s="62" t="n">
        <f aca="false">ModeloDatosModificados!AG452-ModeloDatosMinisterio!AG452</f>
        <v>0</v>
      </c>
      <c r="AH472" s="62" t="n">
        <f aca="false">ModeloDatosModificados!AH452-ModeloDatosMinisterio!AH452</f>
        <v>0</v>
      </c>
      <c r="AI472" s="62" t="n">
        <f aca="false">ModeloDatosModificados!AI452-ModeloDatosMinisterio!AI452</f>
        <v>0</v>
      </c>
      <c r="AJ472" s="62" t="n">
        <f aca="false">ModeloDatosModificados!AJ452-ModeloDatosMinisterio!AJ452</f>
        <v>0</v>
      </c>
      <c r="AK472" s="62" t="n">
        <f aca="false">ModeloDatosModificados!AK452-ModeloDatosMinisterio!AK452</f>
        <v>0</v>
      </c>
      <c r="AL472" s="62" t="n">
        <f aca="false">ModeloDatosModificados!AL452-ModeloDatosMinisterio!AL452</f>
        <v>0</v>
      </c>
      <c r="AM472" s="62" t="n">
        <f aca="false">ModeloDatosModificados!AM452-ModeloDatosMinisterio!AM452</f>
        <v>0</v>
      </c>
      <c r="AO472" s="54" t="n">
        <f aca="false">ModeloDatosModificados!AO452-ModeloDatosMinisterio!AO452</f>
        <v>0</v>
      </c>
      <c r="AP472" s="53" t="n">
        <f aca="false">ModeloDatosModificados!AP452-ModeloDatosMinisterio!AP452</f>
        <v>0</v>
      </c>
      <c r="AQ472" s="54" t="n">
        <f aca="false">ModeloDatosModificados!AQ452-ModeloDatosMinisterio!AQ452</f>
        <v>0</v>
      </c>
      <c r="AR472" s="53" t="n">
        <f aca="false">ModeloDatosModificados!AR452-ModeloDatosMinisterio!AR452</f>
        <v>0</v>
      </c>
      <c r="AS472" s="54" t="n">
        <f aca="false">ModeloDatosModificados!AS452-ModeloDatosMinisterio!AS452</f>
        <v>0</v>
      </c>
      <c r="AT472" s="53" t="n">
        <f aca="false">ModeloDatosModificados!AT452-ModeloDatosMinisterio!AT452</f>
        <v>0</v>
      </c>
      <c r="AU472" s="54" t="n">
        <f aca="false">ModeloDatosModificados!AU452-ModeloDatosMinisterio!AU452</f>
        <v>0</v>
      </c>
      <c r="AV472" s="53" t="n">
        <f aca="false">ModeloDatosModificados!AV452-ModeloDatosMinisterio!AV452</f>
        <v>0</v>
      </c>
      <c r="AW472" s="54" t="n">
        <f aca="false">ModeloDatosModificados!AW452-ModeloDatosMinisterio!AW452</f>
        <v>0</v>
      </c>
      <c r="AX472" s="53" t="n">
        <f aca="false">ModeloDatosModificados!AX452-ModeloDatosMinisterio!AX452</f>
        <v>0</v>
      </c>
    </row>
    <row r="473" customFormat="false" ht="13.8" hidden="false" customHeight="false" outlineLevel="0" collapsed="false">
      <c r="A473" s="60" t="s">
        <v>25</v>
      </c>
      <c r="B473" s="53" t="n">
        <f aca="false">ModeloDatosModificados!B453-ModeloDatosMinisterio!B453</f>
        <v>0</v>
      </c>
      <c r="C473" s="53" t="n">
        <f aca="false">ModeloDatosModificados!C453-ModeloDatosMinisterio!C453</f>
        <v>0</v>
      </c>
      <c r="D473" s="53" t="n">
        <f aca="false">ModeloDatosModificados!D453-ModeloDatosMinisterio!D453</f>
        <v>0</v>
      </c>
      <c r="E473" s="53" t="n">
        <f aca="false">ModeloDatosModificados!E453-ModeloDatosMinisterio!E453</f>
        <v>0</v>
      </c>
      <c r="F473" s="53" t="n">
        <f aca="false">ModeloDatosModificados!F453-ModeloDatosMinisterio!F453</f>
        <v>0</v>
      </c>
      <c r="G473" s="53" t="n">
        <f aca="false">ModeloDatosModificados!G453-ModeloDatosMinisterio!G453</f>
        <v>0</v>
      </c>
      <c r="H473" s="53" t="n">
        <f aca="false">ModeloDatosModificados!H453-ModeloDatosMinisterio!H453</f>
        <v>0</v>
      </c>
      <c r="I473" s="54" t="n">
        <f aca="false">ModeloDatosModificados!I453-ModeloDatosMinisterio!I453</f>
        <v>0</v>
      </c>
      <c r="J473" s="53" t="n">
        <f aca="false">ModeloDatosModificados!J453-ModeloDatosMinisterio!J453</f>
        <v>0</v>
      </c>
      <c r="K473" s="54" t="n">
        <f aca="false">ModeloDatosModificados!K453-ModeloDatosMinisterio!K453</f>
        <v>0</v>
      </c>
      <c r="L473" s="53" t="n">
        <f aca="false">ModeloDatosModificados!L453-ModeloDatosMinisterio!L453</f>
        <v>0</v>
      </c>
      <c r="M473" s="54" t="n">
        <f aca="false">ModeloDatosModificados!M453-ModeloDatosMinisterio!M453</f>
        <v>0</v>
      </c>
      <c r="N473" s="53" t="n">
        <f aca="false">ModeloDatosModificados!N453-ModeloDatosMinisterio!N453</f>
        <v>0</v>
      </c>
      <c r="O473" s="53" t="n">
        <f aca="false">ModeloDatosModificados!O453-ModeloDatosMinisterio!O453</f>
        <v>0</v>
      </c>
      <c r="P473" s="53" t="n">
        <f aca="false">ModeloDatosModificados!P453-ModeloDatosMinisterio!P453</f>
        <v>0</v>
      </c>
      <c r="Q473" s="53" t="n">
        <f aca="false">ModeloDatosModificados!Q453-ModeloDatosMinisterio!Q453</f>
        <v>0</v>
      </c>
      <c r="S473" s="53" t="n">
        <f aca="false">ModeloDatosModificados!S453-ModeloDatosMinisterio!S453</f>
        <v>0</v>
      </c>
      <c r="T473" s="53" t="n">
        <f aca="false">ModeloDatosModificados!T453-ModeloDatosMinisterio!T453</f>
        <v>0</v>
      </c>
      <c r="U473" s="53" t="n">
        <f aca="false">ModeloDatosModificados!U453-ModeloDatosMinisterio!U453</f>
        <v>0</v>
      </c>
      <c r="V473" s="53" t="n">
        <f aca="false">ModeloDatosModificados!V453-ModeloDatosMinisterio!V453</f>
        <v>0</v>
      </c>
      <c r="W473" s="53" t="n">
        <f aca="false">ModeloDatosModificados!W453-ModeloDatosMinisterio!W453</f>
        <v>0</v>
      </c>
      <c r="X473" s="53" t="n">
        <f aca="false">ModeloDatosModificados!X453-ModeloDatosMinisterio!X453</f>
        <v>0</v>
      </c>
      <c r="Y473" s="53" t="n">
        <f aca="false">ModeloDatosModificados!Y453-ModeloDatosMinisterio!Y453</f>
        <v>0</v>
      </c>
      <c r="Z473" s="53" t="n">
        <f aca="false">ModeloDatosModificados!Z453-ModeloDatosMinisterio!Z453</f>
        <v>0</v>
      </c>
      <c r="AC473" s="61" t="n">
        <f aca="false">ModeloDatosModificados!AC453-ModeloDatosMinisterio!AC453</f>
        <v>0</v>
      </c>
      <c r="AD473" s="62" t="n">
        <f aca="false">ModeloDatosModificados!AD453-ModeloDatosMinisterio!AD453</f>
        <v>0</v>
      </c>
      <c r="AE473" s="63" t="n">
        <f aca="false">ModeloDatosModificados!AE453-ModeloDatosMinisterio!AE453</f>
        <v>0</v>
      </c>
      <c r="AF473" s="62" t="n">
        <f aca="false">ModeloDatosModificados!AF453-ModeloDatosMinisterio!AF453</f>
        <v>0</v>
      </c>
      <c r="AG473" s="62" t="n">
        <f aca="false">ModeloDatosModificados!AG453-ModeloDatosMinisterio!AG453</f>
        <v>0</v>
      </c>
      <c r="AH473" s="62" t="n">
        <f aca="false">ModeloDatosModificados!AH453-ModeloDatosMinisterio!AH453</f>
        <v>0</v>
      </c>
      <c r="AI473" s="62" t="n">
        <f aca="false">ModeloDatosModificados!AI453-ModeloDatosMinisterio!AI453</f>
        <v>0</v>
      </c>
      <c r="AJ473" s="62" t="n">
        <f aca="false">ModeloDatosModificados!AJ453-ModeloDatosMinisterio!AJ453</f>
        <v>0</v>
      </c>
      <c r="AK473" s="62" t="n">
        <f aca="false">ModeloDatosModificados!AK453-ModeloDatosMinisterio!AK453</f>
        <v>0</v>
      </c>
      <c r="AL473" s="62" t="n">
        <f aca="false">ModeloDatosModificados!AL453-ModeloDatosMinisterio!AL453</f>
        <v>0</v>
      </c>
      <c r="AM473" s="62" t="n">
        <f aca="false">ModeloDatosModificados!AM453-ModeloDatosMinisterio!AM453</f>
        <v>0</v>
      </c>
      <c r="AO473" s="54" t="n">
        <f aca="false">ModeloDatosModificados!AO453-ModeloDatosMinisterio!AO453</f>
        <v>0</v>
      </c>
      <c r="AP473" s="53" t="n">
        <f aca="false">ModeloDatosModificados!AP453-ModeloDatosMinisterio!AP453</f>
        <v>0</v>
      </c>
      <c r="AQ473" s="54" t="n">
        <f aca="false">ModeloDatosModificados!AQ453-ModeloDatosMinisterio!AQ453</f>
        <v>0</v>
      </c>
      <c r="AR473" s="53" t="n">
        <f aca="false">ModeloDatosModificados!AR453-ModeloDatosMinisterio!AR453</f>
        <v>0</v>
      </c>
      <c r="AS473" s="54" t="n">
        <f aca="false">ModeloDatosModificados!AS453-ModeloDatosMinisterio!AS453</f>
        <v>0</v>
      </c>
      <c r="AT473" s="53" t="n">
        <f aca="false">ModeloDatosModificados!AT453-ModeloDatosMinisterio!AT453</f>
        <v>0</v>
      </c>
      <c r="AU473" s="54" t="n">
        <f aca="false">ModeloDatosModificados!AU453-ModeloDatosMinisterio!AU453</f>
        <v>0</v>
      </c>
      <c r="AV473" s="53" t="n">
        <f aca="false">ModeloDatosModificados!AV453-ModeloDatosMinisterio!AV453</f>
        <v>0</v>
      </c>
      <c r="AW473" s="54" t="n">
        <f aca="false">ModeloDatosModificados!AW453-ModeloDatosMinisterio!AW453</f>
        <v>0</v>
      </c>
      <c r="AX473" s="53" t="n">
        <f aca="false">ModeloDatosModificados!AX453-ModeloDatosMinisterio!AX453</f>
        <v>0</v>
      </c>
    </row>
    <row r="474" customFormat="false" ht="13.8" hidden="false" customHeight="false" outlineLevel="0" collapsed="false">
      <c r="A474" s="60" t="s">
        <v>26</v>
      </c>
      <c r="B474" s="53" t="n">
        <f aca="false">ModeloDatosModificados!B454-ModeloDatosMinisterio!B454</f>
        <v>0</v>
      </c>
      <c r="C474" s="53" t="n">
        <f aca="false">ModeloDatosModificados!C454-ModeloDatosMinisterio!C454</f>
        <v>0</v>
      </c>
      <c r="D474" s="53" t="n">
        <f aca="false">ModeloDatosModificados!D454-ModeloDatosMinisterio!D454</f>
        <v>0</v>
      </c>
      <c r="E474" s="53" t="n">
        <f aca="false">ModeloDatosModificados!E454-ModeloDatosMinisterio!E454</f>
        <v>0</v>
      </c>
      <c r="F474" s="53" t="n">
        <f aca="false">ModeloDatosModificados!F454-ModeloDatosMinisterio!F454</f>
        <v>0</v>
      </c>
      <c r="G474" s="53" t="n">
        <f aca="false">ModeloDatosModificados!G454-ModeloDatosMinisterio!G454</f>
        <v>0</v>
      </c>
      <c r="H474" s="53" t="n">
        <f aca="false">ModeloDatosModificados!H454-ModeloDatosMinisterio!H454</f>
        <v>0</v>
      </c>
      <c r="I474" s="54" t="n">
        <f aca="false">ModeloDatosModificados!I454-ModeloDatosMinisterio!I454</f>
        <v>0</v>
      </c>
      <c r="J474" s="53" t="n">
        <f aca="false">ModeloDatosModificados!J454-ModeloDatosMinisterio!J454</f>
        <v>0</v>
      </c>
      <c r="K474" s="54" t="n">
        <f aca="false">ModeloDatosModificados!K454-ModeloDatosMinisterio!K454</f>
        <v>0</v>
      </c>
      <c r="L474" s="53" t="n">
        <f aca="false">ModeloDatosModificados!L454-ModeloDatosMinisterio!L454</f>
        <v>0</v>
      </c>
      <c r="M474" s="54" t="n">
        <f aca="false">ModeloDatosModificados!M454-ModeloDatosMinisterio!M454</f>
        <v>0</v>
      </c>
      <c r="N474" s="53" t="n">
        <f aca="false">ModeloDatosModificados!N454-ModeloDatosMinisterio!N454</f>
        <v>0</v>
      </c>
      <c r="O474" s="53" t="n">
        <f aca="false">ModeloDatosModificados!O454-ModeloDatosMinisterio!O454</f>
        <v>0</v>
      </c>
      <c r="P474" s="53" t="n">
        <f aca="false">ModeloDatosModificados!P454-ModeloDatosMinisterio!P454</f>
        <v>0</v>
      </c>
      <c r="Q474" s="53" t="n">
        <f aca="false">ModeloDatosModificados!Q454-ModeloDatosMinisterio!Q454</f>
        <v>0</v>
      </c>
      <c r="S474" s="53" t="n">
        <f aca="false">ModeloDatosModificados!S454-ModeloDatosMinisterio!S454</f>
        <v>0</v>
      </c>
      <c r="T474" s="53" t="n">
        <f aca="false">ModeloDatosModificados!T454-ModeloDatosMinisterio!T454</f>
        <v>0</v>
      </c>
      <c r="U474" s="53" t="n">
        <f aca="false">ModeloDatosModificados!U454-ModeloDatosMinisterio!U454</f>
        <v>0</v>
      </c>
      <c r="V474" s="53" t="n">
        <f aca="false">ModeloDatosModificados!V454-ModeloDatosMinisterio!V454</f>
        <v>0</v>
      </c>
      <c r="W474" s="53" t="n">
        <f aca="false">ModeloDatosModificados!W454-ModeloDatosMinisterio!W454</f>
        <v>0</v>
      </c>
      <c r="X474" s="53" t="n">
        <f aca="false">ModeloDatosModificados!X454-ModeloDatosMinisterio!X454</f>
        <v>0</v>
      </c>
      <c r="Y474" s="53" t="n">
        <f aca="false">ModeloDatosModificados!Y454-ModeloDatosMinisterio!Y454</f>
        <v>0</v>
      </c>
      <c r="Z474" s="53" t="n">
        <f aca="false">ModeloDatosModificados!Z454-ModeloDatosMinisterio!Z454</f>
        <v>0</v>
      </c>
      <c r="AC474" s="61" t="n">
        <f aca="false">ModeloDatosModificados!AC454-ModeloDatosMinisterio!AC454</f>
        <v>0</v>
      </c>
      <c r="AD474" s="62" t="n">
        <f aca="false">ModeloDatosModificados!AD454-ModeloDatosMinisterio!AD454</f>
        <v>0</v>
      </c>
      <c r="AE474" s="63" t="n">
        <f aca="false">ModeloDatosModificados!AE454-ModeloDatosMinisterio!AE454</f>
        <v>0</v>
      </c>
      <c r="AF474" s="62" t="n">
        <f aca="false">ModeloDatosModificados!AF454-ModeloDatosMinisterio!AF454</f>
        <v>0</v>
      </c>
      <c r="AG474" s="62" t="n">
        <f aca="false">ModeloDatosModificados!AG454-ModeloDatosMinisterio!AG454</f>
        <v>0</v>
      </c>
      <c r="AH474" s="62" t="n">
        <f aca="false">ModeloDatosModificados!AH454-ModeloDatosMinisterio!AH454</f>
        <v>0</v>
      </c>
      <c r="AI474" s="62" t="n">
        <f aca="false">ModeloDatosModificados!AI454-ModeloDatosMinisterio!AI454</f>
        <v>0</v>
      </c>
      <c r="AJ474" s="62" t="n">
        <f aca="false">ModeloDatosModificados!AJ454-ModeloDatosMinisterio!AJ454</f>
        <v>0</v>
      </c>
      <c r="AK474" s="62" t="n">
        <f aca="false">ModeloDatosModificados!AK454-ModeloDatosMinisterio!AK454</f>
        <v>0</v>
      </c>
      <c r="AL474" s="62" t="n">
        <f aca="false">ModeloDatosModificados!AL454-ModeloDatosMinisterio!AL454</f>
        <v>0</v>
      </c>
      <c r="AM474" s="62" t="n">
        <f aca="false">ModeloDatosModificados!AM454-ModeloDatosMinisterio!AM454</f>
        <v>0</v>
      </c>
      <c r="AO474" s="54" t="n">
        <f aca="false">ModeloDatosModificados!AO454-ModeloDatosMinisterio!AO454</f>
        <v>0</v>
      </c>
      <c r="AP474" s="53" t="n">
        <f aca="false">ModeloDatosModificados!AP454-ModeloDatosMinisterio!AP454</f>
        <v>0</v>
      </c>
      <c r="AQ474" s="54" t="n">
        <f aca="false">ModeloDatosModificados!AQ454-ModeloDatosMinisterio!AQ454</f>
        <v>0</v>
      </c>
      <c r="AR474" s="53" t="n">
        <f aca="false">ModeloDatosModificados!AR454-ModeloDatosMinisterio!AR454</f>
        <v>0</v>
      </c>
      <c r="AS474" s="54" t="n">
        <f aca="false">ModeloDatosModificados!AS454-ModeloDatosMinisterio!AS454</f>
        <v>0</v>
      </c>
      <c r="AT474" s="53" t="n">
        <f aca="false">ModeloDatosModificados!AT454-ModeloDatosMinisterio!AT454</f>
        <v>0</v>
      </c>
      <c r="AU474" s="54" t="n">
        <f aca="false">ModeloDatosModificados!AU454-ModeloDatosMinisterio!AU454</f>
        <v>0</v>
      </c>
      <c r="AV474" s="53" t="n">
        <f aca="false">ModeloDatosModificados!AV454-ModeloDatosMinisterio!AV454</f>
        <v>0</v>
      </c>
      <c r="AW474" s="54" t="n">
        <f aca="false">ModeloDatosModificados!AW454-ModeloDatosMinisterio!AW454</f>
        <v>0</v>
      </c>
      <c r="AX474" s="53" t="n">
        <f aca="false">ModeloDatosModificados!AX454-ModeloDatosMinisterio!AX454</f>
        <v>0</v>
      </c>
    </row>
    <row r="475" customFormat="false" ht="13.8" hidden="false" customHeight="false" outlineLevel="0" collapsed="false">
      <c r="A475" s="60" t="s">
        <v>27</v>
      </c>
      <c r="B475" s="53" t="n">
        <f aca="false">ModeloDatosModificados!B455-ModeloDatosMinisterio!B455</f>
        <v>0</v>
      </c>
      <c r="C475" s="53" t="n">
        <f aca="false">ModeloDatosModificados!C455-ModeloDatosMinisterio!C455</f>
        <v>0</v>
      </c>
      <c r="D475" s="53" t="n">
        <f aca="false">ModeloDatosModificados!D455-ModeloDatosMinisterio!D455</f>
        <v>0</v>
      </c>
      <c r="E475" s="53" t="n">
        <f aca="false">ModeloDatosModificados!E455-ModeloDatosMinisterio!E455</f>
        <v>0</v>
      </c>
      <c r="F475" s="53" t="n">
        <f aca="false">ModeloDatosModificados!F455-ModeloDatosMinisterio!F455</f>
        <v>0</v>
      </c>
      <c r="G475" s="53" t="n">
        <f aca="false">ModeloDatosModificados!G455-ModeloDatosMinisterio!G455</f>
        <v>0</v>
      </c>
      <c r="H475" s="53" t="n">
        <f aca="false">ModeloDatosModificados!H455-ModeloDatosMinisterio!H455</f>
        <v>0</v>
      </c>
      <c r="I475" s="54" t="n">
        <f aca="false">ModeloDatosModificados!I455-ModeloDatosMinisterio!I455</f>
        <v>0</v>
      </c>
      <c r="J475" s="53" t="n">
        <f aca="false">ModeloDatosModificados!J455-ModeloDatosMinisterio!J455</f>
        <v>0</v>
      </c>
      <c r="K475" s="54" t="n">
        <f aca="false">ModeloDatosModificados!K455-ModeloDatosMinisterio!K455</f>
        <v>0</v>
      </c>
      <c r="L475" s="53" t="n">
        <f aca="false">ModeloDatosModificados!L455-ModeloDatosMinisterio!L455</f>
        <v>0</v>
      </c>
      <c r="M475" s="54" t="n">
        <f aca="false">ModeloDatosModificados!M455-ModeloDatosMinisterio!M455</f>
        <v>0</v>
      </c>
      <c r="N475" s="53" t="n">
        <f aca="false">ModeloDatosModificados!N455-ModeloDatosMinisterio!N455</f>
        <v>0</v>
      </c>
      <c r="O475" s="53" t="n">
        <f aca="false">ModeloDatosModificados!O455-ModeloDatosMinisterio!O455</f>
        <v>0</v>
      </c>
      <c r="P475" s="53" t="n">
        <f aca="false">ModeloDatosModificados!P455-ModeloDatosMinisterio!P455</f>
        <v>0</v>
      </c>
      <c r="Q475" s="53" t="n">
        <f aca="false">ModeloDatosModificados!Q455-ModeloDatosMinisterio!Q455</f>
        <v>0</v>
      </c>
      <c r="S475" s="53" t="n">
        <f aca="false">ModeloDatosModificados!S455-ModeloDatosMinisterio!S455</f>
        <v>0</v>
      </c>
      <c r="T475" s="53" t="n">
        <f aca="false">ModeloDatosModificados!T455-ModeloDatosMinisterio!T455</f>
        <v>0</v>
      </c>
      <c r="U475" s="53" t="n">
        <f aca="false">ModeloDatosModificados!U455-ModeloDatosMinisterio!U455</f>
        <v>0</v>
      </c>
      <c r="V475" s="53" t="n">
        <f aca="false">ModeloDatosModificados!V455-ModeloDatosMinisterio!V455</f>
        <v>0</v>
      </c>
      <c r="W475" s="53" t="n">
        <f aca="false">ModeloDatosModificados!W455-ModeloDatosMinisterio!W455</f>
        <v>0</v>
      </c>
      <c r="X475" s="53" t="n">
        <f aca="false">ModeloDatosModificados!X455-ModeloDatosMinisterio!X455</f>
        <v>0</v>
      </c>
      <c r="Y475" s="53" t="n">
        <f aca="false">ModeloDatosModificados!Y455-ModeloDatosMinisterio!Y455</f>
        <v>0</v>
      </c>
      <c r="Z475" s="53" t="n">
        <f aca="false">ModeloDatosModificados!Z455-ModeloDatosMinisterio!Z455</f>
        <v>0</v>
      </c>
      <c r="AC475" s="61" t="n">
        <f aca="false">ModeloDatosModificados!AC455-ModeloDatosMinisterio!AC455</f>
        <v>0</v>
      </c>
      <c r="AD475" s="62" t="n">
        <f aca="false">ModeloDatosModificados!AD455-ModeloDatosMinisterio!AD455</f>
        <v>0</v>
      </c>
      <c r="AE475" s="63" t="n">
        <f aca="false">ModeloDatosModificados!AE455-ModeloDatosMinisterio!AE455</f>
        <v>0</v>
      </c>
      <c r="AF475" s="62" t="n">
        <f aca="false">ModeloDatosModificados!AF455-ModeloDatosMinisterio!AF455</f>
        <v>0</v>
      </c>
      <c r="AG475" s="62" t="n">
        <f aca="false">ModeloDatosModificados!AG455-ModeloDatosMinisterio!AG455</f>
        <v>0</v>
      </c>
      <c r="AH475" s="62" t="n">
        <f aca="false">ModeloDatosModificados!AH455-ModeloDatosMinisterio!AH455</f>
        <v>0</v>
      </c>
      <c r="AI475" s="62" t="n">
        <f aca="false">ModeloDatosModificados!AI455-ModeloDatosMinisterio!AI455</f>
        <v>0</v>
      </c>
      <c r="AJ475" s="62" t="n">
        <f aca="false">ModeloDatosModificados!AJ455-ModeloDatosMinisterio!AJ455</f>
        <v>0</v>
      </c>
      <c r="AK475" s="62" t="n">
        <f aca="false">ModeloDatosModificados!AK455-ModeloDatosMinisterio!AK455</f>
        <v>0</v>
      </c>
      <c r="AL475" s="62" t="n">
        <f aca="false">ModeloDatosModificados!AL455-ModeloDatosMinisterio!AL455</f>
        <v>0</v>
      </c>
      <c r="AM475" s="62" t="n">
        <f aca="false">ModeloDatosModificados!AM455-ModeloDatosMinisterio!AM455</f>
        <v>0</v>
      </c>
      <c r="AO475" s="54" t="n">
        <f aca="false">ModeloDatosModificados!AO455-ModeloDatosMinisterio!AO455</f>
        <v>0</v>
      </c>
      <c r="AP475" s="53" t="n">
        <f aca="false">ModeloDatosModificados!AP455-ModeloDatosMinisterio!AP455</f>
        <v>0</v>
      </c>
      <c r="AQ475" s="54" t="n">
        <f aca="false">ModeloDatosModificados!AQ455-ModeloDatosMinisterio!AQ455</f>
        <v>0</v>
      </c>
      <c r="AR475" s="53" t="n">
        <f aca="false">ModeloDatosModificados!AR455-ModeloDatosMinisterio!AR455</f>
        <v>0</v>
      </c>
      <c r="AS475" s="54" t="n">
        <f aca="false">ModeloDatosModificados!AS455-ModeloDatosMinisterio!AS455</f>
        <v>0</v>
      </c>
      <c r="AT475" s="53" t="n">
        <f aca="false">ModeloDatosModificados!AT455-ModeloDatosMinisterio!AT455</f>
        <v>0</v>
      </c>
      <c r="AU475" s="54" t="n">
        <f aca="false">ModeloDatosModificados!AU455-ModeloDatosMinisterio!AU455</f>
        <v>0</v>
      </c>
      <c r="AV475" s="53" t="n">
        <f aca="false">ModeloDatosModificados!AV455-ModeloDatosMinisterio!AV455</f>
        <v>0</v>
      </c>
      <c r="AW475" s="54" t="n">
        <f aca="false">ModeloDatosModificados!AW455-ModeloDatosMinisterio!AW455</f>
        <v>0</v>
      </c>
      <c r="AX475" s="53" t="n">
        <f aca="false">ModeloDatosModificados!AX455-ModeloDatosMinisterio!AX455</f>
        <v>0</v>
      </c>
    </row>
    <row r="476" customFormat="false" ht="13.8" hidden="false" customHeight="false" outlineLevel="0" collapsed="false">
      <c r="A476" s="60" t="s">
        <v>28</v>
      </c>
      <c r="B476" s="53" t="n">
        <f aca="false">ModeloDatosModificados!B456-ModeloDatosMinisterio!B456</f>
        <v>0</v>
      </c>
      <c r="C476" s="53" t="n">
        <f aca="false">ModeloDatosModificados!C456-ModeloDatosMinisterio!C456</f>
        <v>0</v>
      </c>
      <c r="D476" s="53" t="n">
        <f aca="false">ModeloDatosModificados!D456-ModeloDatosMinisterio!D456</f>
        <v>0</v>
      </c>
      <c r="E476" s="53" t="n">
        <f aca="false">ModeloDatosModificados!E456-ModeloDatosMinisterio!E456</f>
        <v>0</v>
      </c>
      <c r="F476" s="53" t="n">
        <f aca="false">ModeloDatosModificados!F456-ModeloDatosMinisterio!F456</f>
        <v>0</v>
      </c>
      <c r="G476" s="53" t="n">
        <f aca="false">ModeloDatosModificados!G456-ModeloDatosMinisterio!G456</f>
        <v>0</v>
      </c>
      <c r="H476" s="53" t="n">
        <f aca="false">ModeloDatosModificados!H456-ModeloDatosMinisterio!H456</f>
        <v>0</v>
      </c>
      <c r="I476" s="54" t="n">
        <f aca="false">ModeloDatosModificados!I456-ModeloDatosMinisterio!I456</f>
        <v>0</v>
      </c>
      <c r="J476" s="53" t="n">
        <f aca="false">ModeloDatosModificados!J456-ModeloDatosMinisterio!J456</f>
        <v>0</v>
      </c>
      <c r="K476" s="54" t="n">
        <f aca="false">ModeloDatosModificados!K456-ModeloDatosMinisterio!K456</f>
        <v>0</v>
      </c>
      <c r="L476" s="53" t="n">
        <f aca="false">ModeloDatosModificados!L456-ModeloDatosMinisterio!L456</f>
        <v>0</v>
      </c>
      <c r="M476" s="54" t="n">
        <f aca="false">ModeloDatosModificados!M456-ModeloDatosMinisterio!M456</f>
        <v>0</v>
      </c>
      <c r="N476" s="53" t="n">
        <f aca="false">ModeloDatosModificados!N456-ModeloDatosMinisterio!N456</f>
        <v>0</v>
      </c>
      <c r="O476" s="53" t="n">
        <f aca="false">ModeloDatosModificados!O456-ModeloDatosMinisterio!O456</f>
        <v>0</v>
      </c>
      <c r="P476" s="53" t="n">
        <f aca="false">ModeloDatosModificados!P456-ModeloDatosMinisterio!P456</f>
        <v>0</v>
      </c>
      <c r="Q476" s="53" t="n">
        <f aca="false">ModeloDatosModificados!Q456-ModeloDatosMinisterio!Q456</f>
        <v>0</v>
      </c>
      <c r="S476" s="53" t="n">
        <f aca="false">ModeloDatosModificados!S456-ModeloDatosMinisterio!S456</f>
        <v>0</v>
      </c>
      <c r="T476" s="53" t="n">
        <f aca="false">ModeloDatosModificados!T456-ModeloDatosMinisterio!T456</f>
        <v>0</v>
      </c>
      <c r="U476" s="53" t="n">
        <f aca="false">ModeloDatosModificados!U456-ModeloDatosMinisterio!U456</f>
        <v>0</v>
      </c>
      <c r="V476" s="53" t="n">
        <f aca="false">ModeloDatosModificados!V456-ModeloDatosMinisterio!V456</f>
        <v>0</v>
      </c>
      <c r="W476" s="53" t="n">
        <f aca="false">ModeloDatosModificados!W456-ModeloDatosMinisterio!W456</f>
        <v>0</v>
      </c>
      <c r="X476" s="53" t="n">
        <f aca="false">ModeloDatosModificados!X456-ModeloDatosMinisterio!X456</f>
        <v>0</v>
      </c>
      <c r="Y476" s="53" t="n">
        <f aca="false">ModeloDatosModificados!Y456-ModeloDatosMinisterio!Y456</f>
        <v>0</v>
      </c>
      <c r="Z476" s="53" t="n">
        <f aca="false">ModeloDatosModificados!Z456-ModeloDatosMinisterio!Z456</f>
        <v>0</v>
      </c>
      <c r="AC476" s="61" t="n">
        <f aca="false">ModeloDatosModificados!AC456-ModeloDatosMinisterio!AC456</f>
        <v>0</v>
      </c>
      <c r="AD476" s="62" t="n">
        <f aca="false">ModeloDatosModificados!AD456-ModeloDatosMinisterio!AD456</f>
        <v>0</v>
      </c>
      <c r="AE476" s="63" t="n">
        <f aca="false">ModeloDatosModificados!AE456-ModeloDatosMinisterio!AE456</f>
        <v>0</v>
      </c>
      <c r="AF476" s="62" t="n">
        <f aca="false">ModeloDatosModificados!AF456-ModeloDatosMinisterio!AF456</f>
        <v>0</v>
      </c>
      <c r="AG476" s="62" t="n">
        <f aca="false">ModeloDatosModificados!AG456-ModeloDatosMinisterio!AG456</f>
        <v>0</v>
      </c>
      <c r="AH476" s="62" t="n">
        <f aca="false">ModeloDatosModificados!AH456-ModeloDatosMinisterio!AH456</f>
        <v>0</v>
      </c>
      <c r="AI476" s="62" t="n">
        <f aca="false">ModeloDatosModificados!AI456-ModeloDatosMinisterio!AI456</f>
        <v>0</v>
      </c>
      <c r="AJ476" s="62" t="n">
        <f aca="false">ModeloDatosModificados!AJ456-ModeloDatosMinisterio!AJ456</f>
        <v>0</v>
      </c>
      <c r="AK476" s="62" t="n">
        <f aca="false">ModeloDatosModificados!AK456-ModeloDatosMinisterio!AK456</f>
        <v>0</v>
      </c>
      <c r="AL476" s="62" t="n">
        <f aca="false">ModeloDatosModificados!AL456-ModeloDatosMinisterio!AL456</f>
        <v>0</v>
      </c>
      <c r="AM476" s="62" t="n">
        <f aca="false">ModeloDatosModificados!AM456-ModeloDatosMinisterio!AM456</f>
        <v>0</v>
      </c>
      <c r="AO476" s="54" t="n">
        <f aca="false">ModeloDatosModificados!AO456-ModeloDatosMinisterio!AO456</f>
        <v>0</v>
      </c>
      <c r="AP476" s="53" t="n">
        <f aca="false">ModeloDatosModificados!AP456-ModeloDatosMinisterio!AP456</f>
        <v>0</v>
      </c>
      <c r="AQ476" s="54" t="n">
        <f aca="false">ModeloDatosModificados!AQ456-ModeloDatosMinisterio!AQ456</f>
        <v>0</v>
      </c>
      <c r="AR476" s="53" t="n">
        <f aca="false">ModeloDatosModificados!AR456-ModeloDatosMinisterio!AR456</f>
        <v>0</v>
      </c>
      <c r="AS476" s="54" t="n">
        <f aca="false">ModeloDatosModificados!AS456-ModeloDatosMinisterio!AS456</f>
        <v>0</v>
      </c>
      <c r="AT476" s="53" t="n">
        <f aca="false">ModeloDatosModificados!AT456-ModeloDatosMinisterio!AT456</f>
        <v>0</v>
      </c>
      <c r="AU476" s="54" t="n">
        <f aca="false">ModeloDatosModificados!AU456-ModeloDatosMinisterio!AU456</f>
        <v>0</v>
      </c>
      <c r="AV476" s="53" t="n">
        <f aca="false">ModeloDatosModificados!AV456-ModeloDatosMinisterio!AV456</f>
        <v>0</v>
      </c>
      <c r="AW476" s="54" t="n">
        <f aca="false">ModeloDatosModificados!AW456-ModeloDatosMinisterio!AW456</f>
        <v>0</v>
      </c>
      <c r="AX476" s="53" t="n">
        <f aca="false">ModeloDatosModificados!AX456-ModeloDatosMinisterio!AX456</f>
        <v>0</v>
      </c>
    </row>
    <row r="477" customFormat="false" ht="13.8" hidden="false" customHeight="false" outlineLevel="0" collapsed="false">
      <c r="A477" s="60" t="s">
        <v>29</v>
      </c>
      <c r="B477" s="53" t="n">
        <f aca="false">ModeloDatosModificados!B457-ModeloDatosMinisterio!B457</f>
        <v>0</v>
      </c>
      <c r="C477" s="53" t="n">
        <f aca="false">ModeloDatosModificados!C457-ModeloDatosMinisterio!C457</f>
        <v>0</v>
      </c>
      <c r="D477" s="53" t="n">
        <f aca="false">ModeloDatosModificados!D457-ModeloDatosMinisterio!D457</f>
        <v>0</v>
      </c>
      <c r="E477" s="53" t="n">
        <f aca="false">ModeloDatosModificados!E457-ModeloDatosMinisterio!E457</f>
        <v>0</v>
      </c>
      <c r="F477" s="53" t="n">
        <f aca="false">ModeloDatosModificados!F457-ModeloDatosMinisterio!F457</f>
        <v>0</v>
      </c>
      <c r="G477" s="53" t="n">
        <f aca="false">ModeloDatosModificados!G457-ModeloDatosMinisterio!G457</f>
        <v>0</v>
      </c>
      <c r="H477" s="53" t="n">
        <f aca="false">ModeloDatosModificados!H457-ModeloDatosMinisterio!H457</f>
        <v>0</v>
      </c>
      <c r="I477" s="54" t="n">
        <f aca="false">ModeloDatosModificados!I457-ModeloDatosMinisterio!I457</f>
        <v>0</v>
      </c>
      <c r="J477" s="53" t="n">
        <f aca="false">ModeloDatosModificados!J457-ModeloDatosMinisterio!J457</f>
        <v>0</v>
      </c>
      <c r="K477" s="54" t="n">
        <f aca="false">ModeloDatosModificados!K457-ModeloDatosMinisterio!K457</f>
        <v>0</v>
      </c>
      <c r="L477" s="53" t="n">
        <f aca="false">ModeloDatosModificados!L457-ModeloDatosMinisterio!L457</f>
        <v>0</v>
      </c>
      <c r="M477" s="54" t="n">
        <f aca="false">ModeloDatosModificados!M457-ModeloDatosMinisterio!M457</f>
        <v>0</v>
      </c>
      <c r="N477" s="53" t="n">
        <f aca="false">ModeloDatosModificados!N457-ModeloDatosMinisterio!N457</f>
        <v>0</v>
      </c>
      <c r="O477" s="53" t="n">
        <f aca="false">ModeloDatosModificados!O457-ModeloDatosMinisterio!O457</f>
        <v>0</v>
      </c>
      <c r="P477" s="53" t="n">
        <f aca="false">ModeloDatosModificados!P457-ModeloDatosMinisterio!P457</f>
        <v>0</v>
      </c>
      <c r="Q477" s="53" t="n">
        <f aca="false">ModeloDatosModificados!Q457-ModeloDatosMinisterio!Q457</f>
        <v>0</v>
      </c>
      <c r="S477" s="53" t="n">
        <f aca="false">ModeloDatosModificados!S457-ModeloDatosMinisterio!S457</f>
        <v>0</v>
      </c>
      <c r="T477" s="53" t="n">
        <f aca="false">ModeloDatosModificados!T457-ModeloDatosMinisterio!T457</f>
        <v>0</v>
      </c>
      <c r="U477" s="53" t="n">
        <f aca="false">ModeloDatosModificados!U457-ModeloDatosMinisterio!U457</f>
        <v>0</v>
      </c>
      <c r="V477" s="53" t="n">
        <f aca="false">ModeloDatosModificados!V457-ModeloDatosMinisterio!V457</f>
        <v>0</v>
      </c>
      <c r="W477" s="53" t="n">
        <f aca="false">ModeloDatosModificados!W457-ModeloDatosMinisterio!W457</f>
        <v>0</v>
      </c>
      <c r="X477" s="53" t="n">
        <f aca="false">ModeloDatosModificados!X457-ModeloDatosMinisterio!X457</f>
        <v>0</v>
      </c>
      <c r="Y477" s="53" t="n">
        <f aca="false">ModeloDatosModificados!Y457-ModeloDatosMinisterio!Y457</f>
        <v>0</v>
      </c>
      <c r="Z477" s="53" t="n">
        <f aca="false">ModeloDatosModificados!Z457-ModeloDatosMinisterio!Z457</f>
        <v>0</v>
      </c>
      <c r="AC477" s="61" t="n">
        <f aca="false">ModeloDatosModificados!AC457-ModeloDatosMinisterio!AC457</f>
        <v>0</v>
      </c>
      <c r="AD477" s="62" t="n">
        <f aca="false">ModeloDatosModificados!AD457-ModeloDatosMinisterio!AD457</f>
        <v>0</v>
      </c>
      <c r="AE477" s="63" t="n">
        <f aca="false">ModeloDatosModificados!AE457-ModeloDatosMinisterio!AE457</f>
        <v>0</v>
      </c>
      <c r="AF477" s="62" t="n">
        <f aca="false">ModeloDatosModificados!AF457-ModeloDatosMinisterio!AF457</f>
        <v>0</v>
      </c>
      <c r="AG477" s="62" t="n">
        <f aca="false">ModeloDatosModificados!AG457-ModeloDatosMinisterio!AG457</f>
        <v>0</v>
      </c>
      <c r="AH477" s="62" t="n">
        <f aca="false">ModeloDatosModificados!AH457-ModeloDatosMinisterio!AH457</f>
        <v>0</v>
      </c>
      <c r="AI477" s="62" t="n">
        <f aca="false">ModeloDatosModificados!AI457-ModeloDatosMinisterio!AI457</f>
        <v>0</v>
      </c>
      <c r="AJ477" s="62" t="n">
        <f aca="false">ModeloDatosModificados!AJ457-ModeloDatosMinisterio!AJ457</f>
        <v>0</v>
      </c>
      <c r="AK477" s="62" t="n">
        <f aca="false">ModeloDatosModificados!AK457-ModeloDatosMinisterio!AK457</f>
        <v>0</v>
      </c>
      <c r="AL477" s="62" t="n">
        <f aca="false">ModeloDatosModificados!AL457-ModeloDatosMinisterio!AL457</f>
        <v>0</v>
      </c>
      <c r="AM477" s="62" t="n">
        <f aca="false">ModeloDatosModificados!AM457-ModeloDatosMinisterio!AM457</f>
        <v>0</v>
      </c>
      <c r="AO477" s="54" t="n">
        <f aca="false">ModeloDatosModificados!AO457-ModeloDatosMinisterio!AO457</f>
        <v>0</v>
      </c>
      <c r="AP477" s="53" t="n">
        <f aca="false">ModeloDatosModificados!AP457-ModeloDatosMinisterio!AP457</f>
        <v>0</v>
      </c>
      <c r="AQ477" s="54" t="n">
        <f aca="false">ModeloDatosModificados!AQ457-ModeloDatosMinisterio!AQ457</f>
        <v>0</v>
      </c>
      <c r="AR477" s="53" t="n">
        <f aca="false">ModeloDatosModificados!AR457-ModeloDatosMinisterio!AR457</f>
        <v>0</v>
      </c>
      <c r="AS477" s="54" t="n">
        <f aca="false">ModeloDatosModificados!AS457-ModeloDatosMinisterio!AS457</f>
        <v>0</v>
      </c>
      <c r="AT477" s="53" t="n">
        <f aca="false">ModeloDatosModificados!AT457-ModeloDatosMinisterio!AT457</f>
        <v>0</v>
      </c>
      <c r="AU477" s="54" t="n">
        <f aca="false">ModeloDatosModificados!AU457-ModeloDatosMinisterio!AU457</f>
        <v>0</v>
      </c>
      <c r="AV477" s="53" t="n">
        <f aca="false">ModeloDatosModificados!AV457-ModeloDatosMinisterio!AV457</f>
        <v>0</v>
      </c>
      <c r="AW477" s="54" t="n">
        <f aca="false">ModeloDatosModificados!AW457-ModeloDatosMinisterio!AW457</f>
        <v>0</v>
      </c>
      <c r="AX477" s="53" t="n">
        <f aca="false">ModeloDatosModificados!AX457-ModeloDatosMinisterio!AX457</f>
        <v>0</v>
      </c>
    </row>
    <row r="478" customFormat="false" ht="13.8" hidden="false" customHeight="false" outlineLevel="0" collapsed="false">
      <c r="A478" s="60" t="s">
        <v>30</v>
      </c>
      <c r="B478" s="53" t="n">
        <f aca="false">ModeloDatosModificados!B458-ModeloDatosMinisterio!B458</f>
        <v>0</v>
      </c>
      <c r="C478" s="53" t="n">
        <f aca="false">ModeloDatosModificados!C458-ModeloDatosMinisterio!C458</f>
        <v>0</v>
      </c>
      <c r="D478" s="53" t="n">
        <f aca="false">ModeloDatosModificados!D458-ModeloDatosMinisterio!D458</f>
        <v>0</v>
      </c>
      <c r="E478" s="53" t="n">
        <f aca="false">ModeloDatosModificados!E458-ModeloDatosMinisterio!E458</f>
        <v>0</v>
      </c>
      <c r="F478" s="53" t="n">
        <f aca="false">ModeloDatosModificados!F458-ModeloDatosMinisterio!F458</f>
        <v>0</v>
      </c>
      <c r="G478" s="53" t="n">
        <f aca="false">ModeloDatosModificados!G458-ModeloDatosMinisterio!G458</f>
        <v>0</v>
      </c>
      <c r="H478" s="53" t="n">
        <f aca="false">ModeloDatosModificados!H458-ModeloDatosMinisterio!H458</f>
        <v>0</v>
      </c>
      <c r="I478" s="54" t="n">
        <f aca="false">ModeloDatosModificados!I458-ModeloDatosMinisterio!I458</f>
        <v>0</v>
      </c>
      <c r="J478" s="53" t="n">
        <f aca="false">ModeloDatosModificados!J458-ModeloDatosMinisterio!J458</f>
        <v>0</v>
      </c>
      <c r="K478" s="54" t="n">
        <f aca="false">ModeloDatosModificados!K458-ModeloDatosMinisterio!K458</f>
        <v>0</v>
      </c>
      <c r="L478" s="53" t="n">
        <f aca="false">ModeloDatosModificados!L458-ModeloDatosMinisterio!L458</f>
        <v>0</v>
      </c>
      <c r="M478" s="54" t="n">
        <f aca="false">ModeloDatosModificados!M458-ModeloDatosMinisterio!M458</f>
        <v>0</v>
      </c>
      <c r="N478" s="53" t="n">
        <f aca="false">ModeloDatosModificados!N458-ModeloDatosMinisterio!N458</f>
        <v>0</v>
      </c>
      <c r="O478" s="53" t="n">
        <f aca="false">ModeloDatosModificados!O458-ModeloDatosMinisterio!O458</f>
        <v>0</v>
      </c>
      <c r="P478" s="53" t="n">
        <f aca="false">ModeloDatosModificados!P458-ModeloDatosMinisterio!P458</f>
        <v>0</v>
      </c>
      <c r="Q478" s="53" t="n">
        <f aca="false">ModeloDatosModificados!Q458-ModeloDatosMinisterio!Q458</f>
        <v>0</v>
      </c>
      <c r="S478" s="53" t="n">
        <f aca="false">ModeloDatosModificados!S458-ModeloDatosMinisterio!S458</f>
        <v>0</v>
      </c>
      <c r="T478" s="53" t="n">
        <f aca="false">ModeloDatosModificados!T458-ModeloDatosMinisterio!T458</f>
        <v>0</v>
      </c>
      <c r="U478" s="53" t="n">
        <f aca="false">ModeloDatosModificados!U458-ModeloDatosMinisterio!U458</f>
        <v>0</v>
      </c>
      <c r="V478" s="53" t="n">
        <f aca="false">ModeloDatosModificados!V458-ModeloDatosMinisterio!V458</f>
        <v>0</v>
      </c>
      <c r="W478" s="53" t="n">
        <f aca="false">ModeloDatosModificados!W458-ModeloDatosMinisterio!W458</f>
        <v>0</v>
      </c>
      <c r="X478" s="53" t="n">
        <f aca="false">ModeloDatosModificados!X458-ModeloDatosMinisterio!X458</f>
        <v>0</v>
      </c>
      <c r="Y478" s="53" t="n">
        <f aca="false">ModeloDatosModificados!Y458-ModeloDatosMinisterio!Y458</f>
        <v>0</v>
      </c>
      <c r="Z478" s="53" t="n">
        <f aca="false">ModeloDatosModificados!Z458-ModeloDatosMinisterio!Z458</f>
        <v>0</v>
      </c>
      <c r="AC478" s="61" t="n">
        <f aca="false">ModeloDatosModificados!AC458-ModeloDatosMinisterio!AC458</f>
        <v>0</v>
      </c>
      <c r="AD478" s="62" t="n">
        <f aca="false">ModeloDatosModificados!AD458-ModeloDatosMinisterio!AD458</f>
        <v>0</v>
      </c>
      <c r="AE478" s="63" t="n">
        <f aca="false">ModeloDatosModificados!AE458-ModeloDatosMinisterio!AE458</f>
        <v>0</v>
      </c>
      <c r="AF478" s="62" t="n">
        <f aca="false">ModeloDatosModificados!AF458-ModeloDatosMinisterio!AF458</f>
        <v>0</v>
      </c>
      <c r="AG478" s="62" t="n">
        <f aca="false">ModeloDatosModificados!AG458-ModeloDatosMinisterio!AG458</f>
        <v>0</v>
      </c>
      <c r="AH478" s="62" t="n">
        <f aca="false">ModeloDatosModificados!AH458-ModeloDatosMinisterio!AH458</f>
        <v>0</v>
      </c>
      <c r="AI478" s="62" t="n">
        <f aca="false">ModeloDatosModificados!AI458-ModeloDatosMinisterio!AI458</f>
        <v>0</v>
      </c>
      <c r="AJ478" s="62" t="n">
        <f aca="false">ModeloDatosModificados!AJ458-ModeloDatosMinisterio!AJ458</f>
        <v>0</v>
      </c>
      <c r="AK478" s="62" t="n">
        <f aca="false">ModeloDatosModificados!AK458-ModeloDatosMinisterio!AK458</f>
        <v>0</v>
      </c>
      <c r="AL478" s="62" t="n">
        <f aca="false">ModeloDatosModificados!AL458-ModeloDatosMinisterio!AL458</f>
        <v>0</v>
      </c>
      <c r="AM478" s="62" t="n">
        <f aca="false">ModeloDatosModificados!AM458-ModeloDatosMinisterio!AM458</f>
        <v>0</v>
      </c>
      <c r="AO478" s="54" t="n">
        <f aca="false">ModeloDatosModificados!AO458-ModeloDatosMinisterio!AO458</f>
        <v>0</v>
      </c>
      <c r="AP478" s="53" t="n">
        <f aca="false">ModeloDatosModificados!AP458-ModeloDatosMinisterio!AP458</f>
        <v>0</v>
      </c>
      <c r="AQ478" s="54" t="n">
        <f aca="false">ModeloDatosModificados!AQ458-ModeloDatosMinisterio!AQ458</f>
        <v>0</v>
      </c>
      <c r="AR478" s="53" t="n">
        <f aca="false">ModeloDatosModificados!AR458-ModeloDatosMinisterio!AR458</f>
        <v>0</v>
      </c>
      <c r="AS478" s="54" t="n">
        <f aca="false">ModeloDatosModificados!AS458-ModeloDatosMinisterio!AS458</f>
        <v>0</v>
      </c>
      <c r="AT478" s="53" t="n">
        <f aca="false">ModeloDatosModificados!AT458-ModeloDatosMinisterio!AT458</f>
        <v>0</v>
      </c>
      <c r="AU478" s="54" t="n">
        <f aca="false">ModeloDatosModificados!AU458-ModeloDatosMinisterio!AU458</f>
        <v>0</v>
      </c>
      <c r="AV478" s="53" t="n">
        <f aca="false">ModeloDatosModificados!AV458-ModeloDatosMinisterio!AV458</f>
        <v>0</v>
      </c>
      <c r="AW478" s="54" t="n">
        <f aca="false">ModeloDatosModificados!AW458-ModeloDatosMinisterio!AW458</f>
        <v>0</v>
      </c>
      <c r="AX478" s="53" t="n">
        <f aca="false">ModeloDatosModificados!AX458-ModeloDatosMinisterio!AX458</f>
        <v>0</v>
      </c>
    </row>
    <row r="479" customFormat="false" ht="13.8" hidden="false" customHeight="false" outlineLevel="0" collapsed="false">
      <c r="A479" s="60" t="s">
        <v>31</v>
      </c>
      <c r="B479" s="53" t="n">
        <f aca="false">ModeloDatosModificados!B459-ModeloDatosMinisterio!B459</f>
        <v>0</v>
      </c>
      <c r="C479" s="53" t="n">
        <f aca="false">ModeloDatosModificados!C459-ModeloDatosMinisterio!C459</f>
        <v>0</v>
      </c>
      <c r="D479" s="53" t="n">
        <f aca="false">ModeloDatosModificados!D459-ModeloDatosMinisterio!D459</f>
        <v>0</v>
      </c>
      <c r="E479" s="53" t="n">
        <f aca="false">ModeloDatosModificados!E459-ModeloDatosMinisterio!E459</f>
        <v>0</v>
      </c>
      <c r="F479" s="53" t="n">
        <f aca="false">ModeloDatosModificados!F459-ModeloDatosMinisterio!F459</f>
        <v>0</v>
      </c>
      <c r="G479" s="53" t="n">
        <f aca="false">ModeloDatosModificados!G459-ModeloDatosMinisterio!G459</f>
        <v>0</v>
      </c>
      <c r="H479" s="53" t="n">
        <f aca="false">ModeloDatosModificados!H459-ModeloDatosMinisterio!H459</f>
        <v>0</v>
      </c>
      <c r="I479" s="54" t="n">
        <f aca="false">ModeloDatosModificados!I459-ModeloDatosMinisterio!I459</f>
        <v>0</v>
      </c>
      <c r="J479" s="53" t="n">
        <f aca="false">ModeloDatosModificados!J459-ModeloDatosMinisterio!J459</f>
        <v>0</v>
      </c>
      <c r="K479" s="54" t="n">
        <f aca="false">ModeloDatosModificados!K459-ModeloDatosMinisterio!K459</f>
        <v>0</v>
      </c>
      <c r="L479" s="53" t="n">
        <f aca="false">ModeloDatosModificados!L459-ModeloDatosMinisterio!L459</f>
        <v>0</v>
      </c>
      <c r="M479" s="54" t="n">
        <f aca="false">ModeloDatosModificados!M459-ModeloDatosMinisterio!M459</f>
        <v>0</v>
      </c>
      <c r="N479" s="53" t="n">
        <f aca="false">ModeloDatosModificados!N459-ModeloDatosMinisterio!N459</f>
        <v>0</v>
      </c>
      <c r="O479" s="53" t="n">
        <f aca="false">ModeloDatosModificados!O459-ModeloDatosMinisterio!O459</f>
        <v>0</v>
      </c>
      <c r="P479" s="53" t="n">
        <f aca="false">ModeloDatosModificados!P459-ModeloDatosMinisterio!P459</f>
        <v>0</v>
      </c>
      <c r="Q479" s="53" t="n">
        <f aca="false">ModeloDatosModificados!Q459-ModeloDatosMinisterio!Q459</f>
        <v>0</v>
      </c>
      <c r="S479" s="53" t="n">
        <f aca="false">ModeloDatosModificados!S459-ModeloDatosMinisterio!S459</f>
        <v>0</v>
      </c>
      <c r="T479" s="53" t="n">
        <f aca="false">ModeloDatosModificados!T459-ModeloDatosMinisterio!T459</f>
        <v>0</v>
      </c>
      <c r="U479" s="53" t="n">
        <f aca="false">ModeloDatosModificados!U459-ModeloDatosMinisterio!U459</f>
        <v>0</v>
      </c>
      <c r="V479" s="53" t="n">
        <f aca="false">ModeloDatosModificados!V459-ModeloDatosMinisterio!V459</f>
        <v>0</v>
      </c>
      <c r="W479" s="53" t="n">
        <f aca="false">ModeloDatosModificados!W459-ModeloDatosMinisterio!W459</f>
        <v>0</v>
      </c>
      <c r="X479" s="53" t="n">
        <f aca="false">ModeloDatosModificados!X459-ModeloDatosMinisterio!X459</f>
        <v>0</v>
      </c>
      <c r="Y479" s="53" t="n">
        <f aca="false">ModeloDatosModificados!Y459-ModeloDatosMinisterio!Y459</f>
        <v>0</v>
      </c>
      <c r="Z479" s="53" t="n">
        <f aca="false">ModeloDatosModificados!Z459-ModeloDatosMinisterio!Z459</f>
        <v>0</v>
      </c>
      <c r="AC479" s="61" t="n">
        <f aca="false">ModeloDatosModificados!AC459-ModeloDatosMinisterio!AC459</f>
        <v>0</v>
      </c>
      <c r="AD479" s="62" t="n">
        <f aca="false">ModeloDatosModificados!AD459-ModeloDatosMinisterio!AD459</f>
        <v>0</v>
      </c>
      <c r="AE479" s="63" t="n">
        <f aca="false">ModeloDatosModificados!AE459-ModeloDatosMinisterio!AE459</f>
        <v>0</v>
      </c>
      <c r="AF479" s="62" t="n">
        <f aca="false">ModeloDatosModificados!AF459-ModeloDatosMinisterio!AF459</f>
        <v>0</v>
      </c>
      <c r="AG479" s="62" t="n">
        <f aca="false">ModeloDatosModificados!AG459-ModeloDatosMinisterio!AG459</f>
        <v>0</v>
      </c>
      <c r="AH479" s="62" t="n">
        <f aca="false">ModeloDatosModificados!AH459-ModeloDatosMinisterio!AH459</f>
        <v>0</v>
      </c>
      <c r="AI479" s="62" t="n">
        <f aca="false">ModeloDatosModificados!AI459-ModeloDatosMinisterio!AI459</f>
        <v>0</v>
      </c>
      <c r="AJ479" s="62" t="n">
        <f aca="false">ModeloDatosModificados!AJ459-ModeloDatosMinisterio!AJ459</f>
        <v>0</v>
      </c>
      <c r="AK479" s="62" t="n">
        <f aca="false">ModeloDatosModificados!AK459-ModeloDatosMinisterio!AK459</f>
        <v>0</v>
      </c>
      <c r="AL479" s="62" t="n">
        <f aca="false">ModeloDatosModificados!AL459-ModeloDatosMinisterio!AL459</f>
        <v>0</v>
      </c>
      <c r="AM479" s="62" t="n">
        <f aca="false">ModeloDatosModificados!AM459-ModeloDatosMinisterio!AM459</f>
        <v>0</v>
      </c>
      <c r="AO479" s="54" t="n">
        <f aca="false">ModeloDatosModificados!AO459-ModeloDatosMinisterio!AO459</f>
        <v>0</v>
      </c>
      <c r="AP479" s="53" t="n">
        <f aca="false">ModeloDatosModificados!AP459-ModeloDatosMinisterio!AP459</f>
        <v>0</v>
      </c>
      <c r="AQ479" s="54" t="n">
        <f aca="false">ModeloDatosModificados!AQ459-ModeloDatosMinisterio!AQ459</f>
        <v>0</v>
      </c>
      <c r="AR479" s="53" t="n">
        <f aca="false">ModeloDatosModificados!AR459-ModeloDatosMinisterio!AR459</f>
        <v>0</v>
      </c>
      <c r="AS479" s="54" t="n">
        <f aca="false">ModeloDatosModificados!AS459-ModeloDatosMinisterio!AS459</f>
        <v>0</v>
      </c>
      <c r="AT479" s="53" t="n">
        <f aca="false">ModeloDatosModificados!AT459-ModeloDatosMinisterio!AT459</f>
        <v>0</v>
      </c>
      <c r="AU479" s="54" t="n">
        <f aca="false">ModeloDatosModificados!AU459-ModeloDatosMinisterio!AU459</f>
        <v>0</v>
      </c>
      <c r="AV479" s="53" t="n">
        <f aca="false">ModeloDatosModificados!AV459-ModeloDatosMinisterio!AV459</f>
        <v>0</v>
      </c>
      <c r="AW479" s="54" t="n">
        <f aca="false">ModeloDatosModificados!AW459-ModeloDatosMinisterio!AW459</f>
        <v>0</v>
      </c>
      <c r="AX479" s="53" t="n">
        <f aca="false">ModeloDatosModificados!AX459-ModeloDatosMinisterio!AX459</f>
        <v>0</v>
      </c>
    </row>
    <row r="480" customFormat="false" ht="13.8" hidden="false" customHeight="false" outlineLevel="0" collapsed="false">
      <c r="A480" s="60" t="s">
        <v>32</v>
      </c>
      <c r="B480" s="53" t="n">
        <f aca="false">ModeloDatosModificados!B460-ModeloDatosMinisterio!B460</f>
        <v>0</v>
      </c>
      <c r="C480" s="53" t="n">
        <f aca="false">ModeloDatosModificados!C460-ModeloDatosMinisterio!C460</f>
        <v>0</v>
      </c>
      <c r="D480" s="53" t="n">
        <f aca="false">ModeloDatosModificados!D460-ModeloDatosMinisterio!D460</f>
        <v>0</v>
      </c>
      <c r="E480" s="53" t="n">
        <f aca="false">ModeloDatosModificados!E460-ModeloDatosMinisterio!E460</f>
        <v>0</v>
      </c>
      <c r="F480" s="53" t="n">
        <f aca="false">ModeloDatosModificados!F460-ModeloDatosMinisterio!F460</f>
        <v>0</v>
      </c>
      <c r="G480" s="53" t="n">
        <f aca="false">ModeloDatosModificados!G460-ModeloDatosMinisterio!G460</f>
        <v>0</v>
      </c>
      <c r="H480" s="53" t="n">
        <f aca="false">ModeloDatosModificados!H460-ModeloDatosMinisterio!H460</f>
        <v>0</v>
      </c>
      <c r="I480" s="54" t="n">
        <f aca="false">ModeloDatosModificados!I460-ModeloDatosMinisterio!I460</f>
        <v>0</v>
      </c>
      <c r="J480" s="53" t="n">
        <f aca="false">ModeloDatosModificados!J460-ModeloDatosMinisterio!J460</f>
        <v>0</v>
      </c>
      <c r="K480" s="54" t="n">
        <f aca="false">ModeloDatosModificados!K460-ModeloDatosMinisterio!K460</f>
        <v>0</v>
      </c>
      <c r="L480" s="53" t="n">
        <f aca="false">ModeloDatosModificados!L460-ModeloDatosMinisterio!L460</f>
        <v>0</v>
      </c>
      <c r="M480" s="54" t="n">
        <f aca="false">ModeloDatosModificados!M460-ModeloDatosMinisterio!M460</f>
        <v>0</v>
      </c>
      <c r="N480" s="53" t="n">
        <f aca="false">ModeloDatosModificados!N460-ModeloDatosMinisterio!N460</f>
        <v>0</v>
      </c>
      <c r="O480" s="53" t="n">
        <f aca="false">ModeloDatosModificados!O460-ModeloDatosMinisterio!O460</f>
        <v>0</v>
      </c>
      <c r="P480" s="53" t="n">
        <f aca="false">ModeloDatosModificados!P460-ModeloDatosMinisterio!P460</f>
        <v>0</v>
      </c>
      <c r="Q480" s="53" t="n">
        <f aca="false">ModeloDatosModificados!Q460-ModeloDatosMinisterio!Q460</f>
        <v>0</v>
      </c>
      <c r="S480" s="53" t="n">
        <f aca="false">ModeloDatosModificados!S460-ModeloDatosMinisterio!S460</f>
        <v>0</v>
      </c>
      <c r="T480" s="53" t="n">
        <f aca="false">ModeloDatosModificados!T460-ModeloDatosMinisterio!T460</f>
        <v>0</v>
      </c>
      <c r="U480" s="53" t="n">
        <f aca="false">ModeloDatosModificados!U460-ModeloDatosMinisterio!U460</f>
        <v>0</v>
      </c>
      <c r="V480" s="53" t="n">
        <f aca="false">ModeloDatosModificados!V460-ModeloDatosMinisterio!V460</f>
        <v>0</v>
      </c>
      <c r="W480" s="53" t="n">
        <f aca="false">ModeloDatosModificados!W460-ModeloDatosMinisterio!W460</f>
        <v>0</v>
      </c>
      <c r="X480" s="53" t="n">
        <f aca="false">ModeloDatosModificados!X460-ModeloDatosMinisterio!X460</f>
        <v>0</v>
      </c>
      <c r="Y480" s="53" t="n">
        <f aca="false">ModeloDatosModificados!Y460-ModeloDatosMinisterio!Y460</f>
        <v>0</v>
      </c>
      <c r="Z480" s="53" t="n">
        <f aca="false">ModeloDatosModificados!Z460-ModeloDatosMinisterio!Z460</f>
        <v>0</v>
      </c>
      <c r="AC480" s="61" t="n">
        <f aca="false">ModeloDatosModificados!AC460-ModeloDatosMinisterio!AC460</f>
        <v>0</v>
      </c>
      <c r="AD480" s="62" t="n">
        <f aca="false">ModeloDatosModificados!AD460-ModeloDatosMinisterio!AD460</f>
        <v>0</v>
      </c>
      <c r="AE480" s="63" t="n">
        <f aca="false">ModeloDatosModificados!AE460-ModeloDatosMinisterio!AE460</f>
        <v>0</v>
      </c>
      <c r="AF480" s="62" t="n">
        <f aca="false">ModeloDatosModificados!AF460-ModeloDatosMinisterio!AF460</f>
        <v>0</v>
      </c>
      <c r="AG480" s="62" t="n">
        <f aca="false">ModeloDatosModificados!AG460-ModeloDatosMinisterio!AG460</f>
        <v>0</v>
      </c>
      <c r="AH480" s="62" t="n">
        <f aca="false">ModeloDatosModificados!AH460-ModeloDatosMinisterio!AH460</f>
        <v>0</v>
      </c>
      <c r="AI480" s="62" t="n">
        <f aca="false">ModeloDatosModificados!AI460-ModeloDatosMinisterio!AI460</f>
        <v>0</v>
      </c>
      <c r="AJ480" s="62" t="n">
        <f aca="false">ModeloDatosModificados!AJ460-ModeloDatosMinisterio!AJ460</f>
        <v>0</v>
      </c>
      <c r="AK480" s="62" t="n">
        <f aca="false">ModeloDatosModificados!AK460-ModeloDatosMinisterio!AK460</f>
        <v>0</v>
      </c>
      <c r="AL480" s="62" t="n">
        <f aca="false">ModeloDatosModificados!AL460-ModeloDatosMinisterio!AL460</f>
        <v>0</v>
      </c>
      <c r="AM480" s="62" t="n">
        <f aca="false">ModeloDatosModificados!AM460-ModeloDatosMinisterio!AM460</f>
        <v>0</v>
      </c>
      <c r="AO480" s="54" t="n">
        <f aca="false">ModeloDatosModificados!AO460-ModeloDatosMinisterio!AO460</f>
        <v>0</v>
      </c>
      <c r="AP480" s="53" t="n">
        <f aca="false">ModeloDatosModificados!AP460-ModeloDatosMinisterio!AP460</f>
        <v>0</v>
      </c>
      <c r="AQ480" s="54" t="n">
        <f aca="false">ModeloDatosModificados!AQ460-ModeloDatosMinisterio!AQ460</f>
        <v>0</v>
      </c>
      <c r="AR480" s="53" t="n">
        <f aca="false">ModeloDatosModificados!AR460-ModeloDatosMinisterio!AR460</f>
        <v>0</v>
      </c>
      <c r="AS480" s="54" t="n">
        <f aca="false">ModeloDatosModificados!AS460-ModeloDatosMinisterio!AS460</f>
        <v>0</v>
      </c>
      <c r="AT480" s="53" t="n">
        <f aca="false">ModeloDatosModificados!AT460-ModeloDatosMinisterio!AT460</f>
        <v>0</v>
      </c>
      <c r="AU480" s="54" t="n">
        <f aca="false">ModeloDatosModificados!AU460-ModeloDatosMinisterio!AU460</f>
        <v>0</v>
      </c>
      <c r="AV480" s="53" t="n">
        <f aca="false">ModeloDatosModificados!AV460-ModeloDatosMinisterio!AV460</f>
        <v>0</v>
      </c>
      <c r="AW480" s="54" t="n">
        <f aca="false">ModeloDatosModificados!AW460-ModeloDatosMinisterio!AW460</f>
        <v>0</v>
      </c>
      <c r="AX480" s="53" t="n">
        <f aca="false">ModeloDatosModificados!AX460-ModeloDatosMinisterio!AX460</f>
        <v>0</v>
      </c>
    </row>
    <row r="481" customFormat="false" ht="13.8" hidden="false" customHeight="false" outlineLevel="0" collapsed="false">
      <c r="A481" s="60" t="s">
        <v>33</v>
      </c>
      <c r="B481" s="53" t="n">
        <f aca="false">ModeloDatosModificados!B461-ModeloDatosMinisterio!B461</f>
        <v>0</v>
      </c>
      <c r="C481" s="53" t="n">
        <f aca="false">ModeloDatosModificados!C461-ModeloDatosMinisterio!C461</f>
        <v>0</v>
      </c>
      <c r="D481" s="53" t="n">
        <f aca="false">ModeloDatosModificados!D461-ModeloDatosMinisterio!D461</f>
        <v>0</v>
      </c>
      <c r="E481" s="53" t="n">
        <f aca="false">ModeloDatosModificados!E461-ModeloDatosMinisterio!E461</f>
        <v>0</v>
      </c>
      <c r="F481" s="53" t="n">
        <f aca="false">ModeloDatosModificados!F461-ModeloDatosMinisterio!F461</f>
        <v>0</v>
      </c>
      <c r="G481" s="53" t="n">
        <f aca="false">ModeloDatosModificados!G461-ModeloDatosMinisterio!G461</f>
        <v>0</v>
      </c>
      <c r="H481" s="53" t="n">
        <f aca="false">ModeloDatosModificados!H461-ModeloDatosMinisterio!H461</f>
        <v>0</v>
      </c>
      <c r="I481" s="54" t="n">
        <f aca="false">ModeloDatosModificados!I461-ModeloDatosMinisterio!I461</f>
        <v>0</v>
      </c>
      <c r="J481" s="53" t="n">
        <f aca="false">ModeloDatosModificados!J461-ModeloDatosMinisterio!J461</f>
        <v>0</v>
      </c>
      <c r="K481" s="54" t="n">
        <f aca="false">ModeloDatosModificados!K461-ModeloDatosMinisterio!K461</f>
        <v>0</v>
      </c>
      <c r="L481" s="53" t="n">
        <f aca="false">ModeloDatosModificados!L461-ModeloDatosMinisterio!L461</f>
        <v>0</v>
      </c>
      <c r="M481" s="54" t="n">
        <f aca="false">ModeloDatosModificados!M461-ModeloDatosMinisterio!M461</f>
        <v>0</v>
      </c>
      <c r="N481" s="53" t="n">
        <f aca="false">ModeloDatosModificados!N461-ModeloDatosMinisterio!N461</f>
        <v>0</v>
      </c>
      <c r="O481" s="53" t="n">
        <f aca="false">ModeloDatosModificados!O461-ModeloDatosMinisterio!O461</f>
        <v>0</v>
      </c>
      <c r="P481" s="53" t="n">
        <f aca="false">ModeloDatosModificados!P461-ModeloDatosMinisterio!P461</f>
        <v>0</v>
      </c>
      <c r="Q481" s="53" t="n">
        <f aca="false">ModeloDatosModificados!Q461-ModeloDatosMinisterio!Q461</f>
        <v>0</v>
      </c>
      <c r="S481" s="53" t="n">
        <f aca="false">ModeloDatosModificados!S461-ModeloDatosMinisterio!S461</f>
        <v>0</v>
      </c>
      <c r="T481" s="53" t="n">
        <f aca="false">ModeloDatosModificados!T461-ModeloDatosMinisterio!T461</f>
        <v>0</v>
      </c>
      <c r="U481" s="53" t="n">
        <f aca="false">ModeloDatosModificados!U461-ModeloDatosMinisterio!U461</f>
        <v>0</v>
      </c>
      <c r="V481" s="53" t="n">
        <f aca="false">ModeloDatosModificados!V461-ModeloDatosMinisterio!V461</f>
        <v>0</v>
      </c>
      <c r="W481" s="53" t="n">
        <f aca="false">ModeloDatosModificados!W461-ModeloDatosMinisterio!W461</f>
        <v>0</v>
      </c>
      <c r="X481" s="53" t="n">
        <f aca="false">ModeloDatosModificados!X461-ModeloDatosMinisterio!X461</f>
        <v>0</v>
      </c>
      <c r="Y481" s="53" t="n">
        <f aca="false">ModeloDatosModificados!Y461-ModeloDatosMinisterio!Y461</f>
        <v>0</v>
      </c>
      <c r="Z481" s="53" t="n">
        <f aca="false">ModeloDatosModificados!Z461-ModeloDatosMinisterio!Z461</f>
        <v>0</v>
      </c>
      <c r="AC481" s="61" t="n">
        <f aca="false">ModeloDatosModificados!AC461-ModeloDatosMinisterio!AC461</f>
        <v>0</v>
      </c>
      <c r="AD481" s="62" t="n">
        <f aca="false">ModeloDatosModificados!AD461-ModeloDatosMinisterio!AD461</f>
        <v>0</v>
      </c>
      <c r="AE481" s="63" t="n">
        <f aca="false">ModeloDatosModificados!AE461-ModeloDatosMinisterio!AE461</f>
        <v>0</v>
      </c>
      <c r="AF481" s="62" t="n">
        <f aca="false">ModeloDatosModificados!AF461-ModeloDatosMinisterio!AF461</f>
        <v>0</v>
      </c>
      <c r="AG481" s="62" t="n">
        <f aca="false">ModeloDatosModificados!AG461-ModeloDatosMinisterio!AG461</f>
        <v>0</v>
      </c>
      <c r="AH481" s="62" t="n">
        <f aca="false">ModeloDatosModificados!AH461-ModeloDatosMinisterio!AH461</f>
        <v>0</v>
      </c>
      <c r="AI481" s="62" t="n">
        <f aca="false">ModeloDatosModificados!AI461-ModeloDatosMinisterio!AI461</f>
        <v>0</v>
      </c>
      <c r="AJ481" s="62" t="n">
        <f aca="false">ModeloDatosModificados!AJ461-ModeloDatosMinisterio!AJ461</f>
        <v>0</v>
      </c>
      <c r="AK481" s="62" t="n">
        <f aca="false">ModeloDatosModificados!AK461-ModeloDatosMinisterio!AK461</f>
        <v>0</v>
      </c>
      <c r="AL481" s="62" t="n">
        <f aca="false">ModeloDatosModificados!AL461-ModeloDatosMinisterio!AL461</f>
        <v>0</v>
      </c>
      <c r="AM481" s="62" t="n">
        <f aca="false">ModeloDatosModificados!AM461-ModeloDatosMinisterio!AM461</f>
        <v>0</v>
      </c>
      <c r="AO481" s="54" t="n">
        <f aca="false">ModeloDatosModificados!AO461-ModeloDatosMinisterio!AO461</f>
        <v>0</v>
      </c>
      <c r="AP481" s="53" t="n">
        <f aca="false">ModeloDatosModificados!AP461-ModeloDatosMinisterio!AP461</f>
        <v>0</v>
      </c>
      <c r="AQ481" s="54" t="n">
        <f aca="false">ModeloDatosModificados!AQ461-ModeloDatosMinisterio!AQ461</f>
        <v>0</v>
      </c>
      <c r="AR481" s="53" t="n">
        <f aca="false">ModeloDatosModificados!AR461-ModeloDatosMinisterio!AR461</f>
        <v>0</v>
      </c>
      <c r="AS481" s="54" t="n">
        <f aca="false">ModeloDatosModificados!AS461-ModeloDatosMinisterio!AS461</f>
        <v>0</v>
      </c>
      <c r="AT481" s="53" t="n">
        <f aca="false">ModeloDatosModificados!AT461-ModeloDatosMinisterio!AT461</f>
        <v>0</v>
      </c>
      <c r="AU481" s="54" t="n">
        <f aca="false">ModeloDatosModificados!AU461-ModeloDatosMinisterio!AU461</f>
        <v>0</v>
      </c>
      <c r="AV481" s="53" t="n">
        <f aca="false">ModeloDatosModificados!AV461-ModeloDatosMinisterio!AV461</f>
        <v>0</v>
      </c>
      <c r="AW481" s="54" t="n">
        <f aca="false">ModeloDatosModificados!AW461-ModeloDatosMinisterio!AW461</f>
        <v>0</v>
      </c>
      <c r="AX481" s="53" t="n">
        <f aca="false">ModeloDatosModificados!AX461-ModeloDatosMinisterio!AX461</f>
        <v>0</v>
      </c>
    </row>
    <row r="482" customFormat="false" ht="13.8" hidden="false" customHeight="false" outlineLevel="0" collapsed="false">
      <c r="A482" s="60" t="s">
        <v>34</v>
      </c>
      <c r="B482" s="53" t="n">
        <f aca="false">ModeloDatosModificados!B462-ModeloDatosMinisterio!B462</f>
        <v>0</v>
      </c>
      <c r="C482" s="53" t="n">
        <f aca="false">ModeloDatosModificados!C462-ModeloDatosMinisterio!C462</f>
        <v>0</v>
      </c>
      <c r="D482" s="53" t="n">
        <f aca="false">ModeloDatosModificados!D462-ModeloDatosMinisterio!D462</f>
        <v>0</v>
      </c>
      <c r="E482" s="53" t="n">
        <f aca="false">ModeloDatosModificados!E462-ModeloDatosMinisterio!E462</f>
        <v>0</v>
      </c>
      <c r="F482" s="53" t="n">
        <f aca="false">ModeloDatosModificados!F462-ModeloDatosMinisterio!F462</f>
        <v>0</v>
      </c>
      <c r="G482" s="53" t="n">
        <f aca="false">ModeloDatosModificados!G462-ModeloDatosMinisterio!G462</f>
        <v>0</v>
      </c>
      <c r="H482" s="53" t="n">
        <f aca="false">ModeloDatosModificados!H462-ModeloDatosMinisterio!H462</f>
        <v>0</v>
      </c>
      <c r="I482" s="54" t="n">
        <f aca="false">ModeloDatosModificados!I462-ModeloDatosMinisterio!I462</f>
        <v>0</v>
      </c>
      <c r="J482" s="53" t="n">
        <f aca="false">ModeloDatosModificados!J462-ModeloDatosMinisterio!J462</f>
        <v>0</v>
      </c>
      <c r="K482" s="54" t="n">
        <f aca="false">ModeloDatosModificados!K462-ModeloDatosMinisterio!K462</f>
        <v>0</v>
      </c>
      <c r="L482" s="53" t="n">
        <f aca="false">ModeloDatosModificados!L462-ModeloDatosMinisterio!L462</f>
        <v>0</v>
      </c>
      <c r="M482" s="54" t="n">
        <f aca="false">ModeloDatosModificados!M462-ModeloDatosMinisterio!M462</f>
        <v>0</v>
      </c>
      <c r="N482" s="53" t="n">
        <f aca="false">ModeloDatosModificados!N462-ModeloDatosMinisterio!N462</f>
        <v>0</v>
      </c>
      <c r="O482" s="53" t="n">
        <f aca="false">ModeloDatosModificados!O462-ModeloDatosMinisterio!O462</f>
        <v>0</v>
      </c>
      <c r="P482" s="53" t="n">
        <f aca="false">ModeloDatosModificados!P462-ModeloDatosMinisterio!P462</f>
        <v>0</v>
      </c>
      <c r="Q482" s="53" t="n">
        <f aca="false">ModeloDatosModificados!Q462-ModeloDatosMinisterio!Q462</f>
        <v>0</v>
      </c>
      <c r="S482" s="53" t="n">
        <f aca="false">ModeloDatosModificados!S462-ModeloDatosMinisterio!S462</f>
        <v>0</v>
      </c>
      <c r="T482" s="53" t="n">
        <f aca="false">ModeloDatosModificados!T462-ModeloDatosMinisterio!T462</f>
        <v>0</v>
      </c>
      <c r="U482" s="53" t="n">
        <f aca="false">ModeloDatosModificados!U462-ModeloDatosMinisterio!U462</f>
        <v>0</v>
      </c>
      <c r="V482" s="53" t="n">
        <f aca="false">ModeloDatosModificados!V462-ModeloDatosMinisterio!V462</f>
        <v>0</v>
      </c>
      <c r="W482" s="53" t="n">
        <f aca="false">ModeloDatosModificados!W462-ModeloDatosMinisterio!W462</f>
        <v>0</v>
      </c>
      <c r="X482" s="53" t="n">
        <f aca="false">ModeloDatosModificados!X462-ModeloDatosMinisterio!X462</f>
        <v>0</v>
      </c>
      <c r="Y482" s="53" t="n">
        <f aca="false">ModeloDatosModificados!Y462-ModeloDatosMinisterio!Y462</f>
        <v>0</v>
      </c>
      <c r="Z482" s="53" t="n">
        <f aca="false">ModeloDatosModificados!Z462-ModeloDatosMinisterio!Z462</f>
        <v>0</v>
      </c>
      <c r="AC482" s="61" t="n">
        <f aca="false">ModeloDatosModificados!AC462-ModeloDatosMinisterio!AC462</f>
        <v>0</v>
      </c>
      <c r="AD482" s="62" t="n">
        <f aca="false">ModeloDatosModificados!AD462-ModeloDatosMinisterio!AD462</f>
        <v>0</v>
      </c>
      <c r="AE482" s="63" t="n">
        <f aca="false">ModeloDatosModificados!AE462-ModeloDatosMinisterio!AE462</f>
        <v>0</v>
      </c>
      <c r="AF482" s="62" t="n">
        <f aca="false">ModeloDatosModificados!AF462-ModeloDatosMinisterio!AF462</f>
        <v>0</v>
      </c>
      <c r="AG482" s="62" t="n">
        <f aca="false">ModeloDatosModificados!AG462-ModeloDatosMinisterio!AG462</f>
        <v>0</v>
      </c>
      <c r="AH482" s="62" t="n">
        <f aca="false">ModeloDatosModificados!AH462-ModeloDatosMinisterio!AH462</f>
        <v>0</v>
      </c>
      <c r="AI482" s="62" t="n">
        <f aca="false">ModeloDatosModificados!AI462-ModeloDatosMinisterio!AI462</f>
        <v>0</v>
      </c>
      <c r="AJ482" s="62" t="n">
        <f aca="false">ModeloDatosModificados!AJ462-ModeloDatosMinisterio!AJ462</f>
        <v>0</v>
      </c>
      <c r="AK482" s="62" t="n">
        <f aca="false">ModeloDatosModificados!AK462-ModeloDatosMinisterio!AK462</f>
        <v>0</v>
      </c>
      <c r="AL482" s="62" t="n">
        <f aca="false">ModeloDatosModificados!AL462-ModeloDatosMinisterio!AL462</f>
        <v>0</v>
      </c>
      <c r="AM482" s="62" t="n">
        <f aca="false">ModeloDatosModificados!AM462-ModeloDatosMinisterio!AM462</f>
        <v>0</v>
      </c>
      <c r="AO482" s="54" t="n">
        <f aca="false">ModeloDatosModificados!AO462-ModeloDatosMinisterio!AO462</f>
        <v>0</v>
      </c>
      <c r="AP482" s="53" t="n">
        <f aca="false">ModeloDatosModificados!AP462-ModeloDatosMinisterio!AP462</f>
        <v>0</v>
      </c>
      <c r="AQ482" s="54" t="n">
        <f aca="false">ModeloDatosModificados!AQ462-ModeloDatosMinisterio!AQ462</f>
        <v>0</v>
      </c>
      <c r="AR482" s="53" t="n">
        <f aca="false">ModeloDatosModificados!AR462-ModeloDatosMinisterio!AR462</f>
        <v>0</v>
      </c>
      <c r="AS482" s="54" t="n">
        <f aca="false">ModeloDatosModificados!AS462-ModeloDatosMinisterio!AS462</f>
        <v>0</v>
      </c>
      <c r="AT482" s="53" t="n">
        <f aca="false">ModeloDatosModificados!AT462-ModeloDatosMinisterio!AT462</f>
        <v>0</v>
      </c>
      <c r="AU482" s="54" t="n">
        <f aca="false">ModeloDatosModificados!AU462-ModeloDatosMinisterio!AU462</f>
        <v>0</v>
      </c>
      <c r="AV482" s="53" t="n">
        <f aca="false">ModeloDatosModificados!AV462-ModeloDatosMinisterio!AV462</f>
        <v>0</v>
      </c>
      <c r="AW482" s="54" t="n">
        <f aca="false">ModeloDatosModificados!AW462-ModeloDatosMinisterio!AW462</f>
        <v>0</v>
      </c>
      <c r="AX482" s="53" t="n">
        <f aca="false">ModeloDatosModificados!AX462-ModeloDatosMinisterio!AX462</f>
        <v>0</v>
      </c>
    </row>
    <row r="483" customFormat="false" ht="13.8" hidden="false" customHeight="false" outlineLevel="0" collapsed="false">
      <c r="A483" s="60" t="s">
        <v>35</v>
      </c>
      <c r="B483" s="53" t="n">
        <f aca="false">ModeloDatosModificados!B463-ModeloDatosMinisterio!B463</f>
        <v>0</v>
      </c>
      <c r="C483" s="53" t="n">
        <f aca="false">ModeloDatosModificados!C463-ModeloDatosMinisterio!C463</f>
        <v>0</v>
      </c>
      <c r="D483" s="53" t="n">
        <f aca="false">ModeloDatosModificados!D463-ModeloDatosMinisterio!D463</f>
        <v>0</v>
      </c>
      <c r="E483" s="53" t="n">
        <f aca="false">ModeloDatosModificados!E463-ModeloDatosMinisterio!E463</f>
        <v>0</v>
      </c>
      <c r="F483" s="53" t="n">
        <f aca="false">ModeloDatosModificados!F463-ModeloDatosMinisterio!F463</f>
        <v>0</v>
      </c>
      <c r="G483" s="53" t="n">
        <f aca="false">ModeloDatosModificados!G463-ModeloDatosMinisterio!G463</f>
        <v>0</v>
      </c>
      <c r="H483" s="53" t="n">
        <f aca="false">ModeloDatosModificados!H463-ModeloDatosMinisterio!H463</f>
        <v>0</v>
      </c>
      <c r="I483" s="54" t="n">
        <f aca="false">ModeloDatosModificados!I463-ModeloDatosMinisterio!I463</f>
        <v>0</v>
      </c>
      <c r="J483" s="53" t="n">
        <f aca="false">ModeloDatosModificados!J463-ModeloDatosMinisterio!J463</f>
        <v>0</v>
      </c>
      <c r="K483" s="54" t="n">
        <f aca="false">ModeloDatosModificados!K463-ModeloDatosMinisterio!K463</f>
        <v>0</v>
      </c>
      <c r="L483" s="53" t="n">
        <f aca="false">ModeloDatosModificados!L463-ModeloDatosMinisterio!L463</f>
        <v>0</v>
      </c>
      <c r="M483" s="54" t="n">
        <f aca="false">ModeloDatosModificados!M463-ModeloDatosMinisterio!M463</f>
        <v>0</v>
      </c>
      <c r="N483" s="53" t="n">
        <f aca="false">ModeloDatosModificados!N463-ModeloDatosMinisterio!N463</f>
        <v>0</v>
      </c>
      <c r="O483" s="53" t="n">
        <f aca="false">ModeloDatosModificados!O463-ModeloDatosMinisterio!O463</f>
        <v>0</v>
      </c>
      <c r="P483" s="53" t="n">
        <f aca="false">ModeloDatosModificados!P463-ModeloDatosMinisterio!P463</f>
        <v>0</v>
      </c>
      <c r="Q483" s="53" t="n">
        <f aca="false">ModeloDatosModificados!Q463-ModeloDatosMinisterio!Q463</f>
        <v>0</v>
      </c>
      <c r="S483" s="53" t="n">
        <f aca="false">ModeloDatosModificados!S463-ModeloDatosMinisterio!S463</f>
        <v>0</v>
      </c>
      <c r="T483" s="53" t="n">
        <f aca="false">ModeloDatosModificados!T463-ModeloDatosMinisterio!T463</f>
        <v>0</v>
      </c>
      <c r="U483" s="53" t="n">
        <f aca="false">ModeloDatosModificados!U463-ModeloDatosMinisterio!U463</f>
        <v>0</v>
      </c>
      <c r="V483" s="53" t="n">
        <f aca="false">ModeloDatosModificados!V463-ModeloDatosMinisterio!V463</f>
        <v>0</v>
      </c>
      <c r="W483" s="53" t="n">
        <f aca="false">ModeloDatosModificados!W463-ModeloDatosMinisterio!W463</f>
        <v>0</v>
      </c>
      <c r="X483" s="53" t="n">
        <f aca="false">ModeloDatosModificados!X463-ModeloDatosMinisterio!X463</f>
        <v>0</v>
      </c>
      <c r="Y483" s="53" t="n">
        <f aca="false">ModeloDatosModificados!Y463-ModeloDatosMinisterio!Y463</f>
        <v>0</v>
      </c>
      <c r="Z483" s="53" t="n">
        <f aca="false">ModeloDatosModificados!Z463-ModeloDatosMinisterio!Z463</f>
        <v>0</v>
      </c>
      <c r="AC483" s="61" t="n">
        <f aca="false">ModeloDatosModificados!AC463-ModeloDatosMinisterio!AC463</f>
        <v>0</v>
      </c>
      <c r="AD483" s="62" t="n">
        <f aca="false">ModeloDatosModificados!AD463-ModeloDatosMinisterio!AD463</f>
        <v>0</v>
      </c>
      <c r="AE483" s="63" t="n">
        <f aca="false">ModeloDatosModificados!AE463-ModeloDatosMinisterio!AE463</f>
        <v>0</v>
      </c>
      <c r="AF483" s="62" t="n">
        <f aca="false">ModeloDatosModificados!AF463-ModeloDatosMinisterio!AF463</f>
        <v>0</v>
      </c>
      <c r="AG483" s="62" t="n">
        <f aca="false">ModeloDatosModificados!AG463-ModeloDatosMinisterio!AG463</f>
        <v>0</v>
      </c>
      <c r="AH483" s="62" t="n">
        <f aca="false">ModeloDatosModificados!AH463-ModeloDatosMinisterio!AH463</f>
        <v>0</v>
      </c>
      <c r="AI483" s="62" t="n">
        <f aca="false">ModeloDatosModificados!AI463-ModeloDatosMinisterio!AI463</f>
        <v>0</v>
      </c>
      <c r="AJ483" s="62" t="n">
        <f aca="false">ModeloDatosModificados!AJ463-ModeloDatosMinisterio!AJ463</f>
        <v>0</v>
      </c>
      <c r="AK483" s="62" t="n">
        <f aca="false">ModeloDatosModificados!AK463-ModeloDatosMinisterio!AK463</f>
        <v>0</v>
      </c>
      <c r="AL483" s="62" t="n">
        <f aca="false">ModeloDatosModificados!AL463-ModeloDatosMinisterio!AL463</f>
        <v>0</v>
      </c>
      <c r="AM483" s="62" t="n">
        <f aca="false">ModeloDatosModificados!AM463-ModeloDatosMinisterio!AM463</f>
        <v>0</v>
      </c>
      <c r="AO483" s="54" t="n">
        <f aca="false">ModeloDatosModificados!AO463-ModeloDatosMinisterio!AO463</f>
        <v>0</v>
      </c>
      <c r="AP483" s="53" t="n">
        <f aca="false">ModeloDatosModificados!AP463-ModeloDatosMinisterio!AP463</f>
        <v>0</v>
      </c>
      <c r="AQ483" s="54" t="n">
        <f aca="false">ModeloDatosModificados!AQ463-ModeloDatosMinisterio!AQ463</f>
        <v>0</v>
      </c>
      <c r="AR483" s="53" t="n">
        <f aca="false">ModeloDatosModificados!AR463-ModeloDatosMinisterio!AR463</f>
        <v>0</v>
      </c>
      <c r="AS483" s="54" t="n">
        <f aca="false">ModeloDatosModificados!AS463-ModeloDatosMinisterio!AS463</f>
        <v>0</v>
      </c>
      <c r="AT483" s="53" t="n">
        <f aca="false">ModeloDatosModificados!AT463-ModeloDatosMinisterio!AT463</f>
        <v>0</v>
      </c>
      <c r="AU483" s="54" t="n">
        <f aca="false">ModeloDatosModificados!AU463-ModeloDatosMinisterio!AU463</f>
        <v>0</v>
      </c>
      <c r="AV483" s="53" t="n">
        <f aca="false">ModeloDatosModificados!AV463-ModeloDatosMinisterio!AV463</f>
        <v>0</v>
      </c>
      <c r="AW483" s="54" t="n">
        <f aca="false">ModeloDatosModificados!AW463-ModeloDatosMinisterio!AW463</f>
        <v>0</v>
      </c>
      <c r="AX483" s="53" t="n">
        <f aca="false">ModeloDatosModificados!AX463-ModeloDatosMinisterio!AX463</f>
        <v>0</v>
      </c>
    </row>
    <row r="484" customFormat="false" ht="13.8" hidden="false" customHeight="false" outlineLevel="0" collapsed="false">
      <c r="A484" s="60" t="s">
        <v>36</v>
      </c>
      <c r="B484" s="53" t="n">
        <f aca="false">ModeloDatosModificados!B464-ModeloDatosMinisterio!B464</f>
        <v>0</v>
      </c>
      <c r="C484" s="53" t="n">
        <f aca="false">ModeloDatosModificados!C464-ModeloDatosMinisterio!C464</f>
        <v>0</v>
      </c>
      <c r="D484" s="53" t="n">
        <f aca="false">ModeloDatosModificados!D464-ModeloDatosMinisterio!D464</f>
        <v>0</v>
      </c>
      <c r="E484" s="53" t="n">
        <f aca="false">ModeloDatosModificados!E464-ModeloDatosMinisterio!E464</f>
        <v>0</v>
      </c>
      <c r="F484" s="53" t="n">
        <f aca="false">ModeloDatosModificados!F464-ModeloDatosMinisterio!F464</f>
        <v>0</v>
      </c>
      <c r="G484" s="53" t="n">
        <f aca="false">ModeloDatosModificados!G464-ModeloDatosMinisterio!G464</f>
        <v>0</v>
      </c>
      <c r="H484" s="53" t="n">
        <f aca="false">ModeloDatosModificados!H464-ModeloDatosMinisterio!H464</f>
        <v>0</v>
      </c>
      <c r="I484" s="54" t="n">
        <f aca="false">ModeloDatosModificados!I464-ModeloDatosMinisterio!I464</f>
        <v>0</v>
      </c>
      <c r="J484" s="53" t="n">
        <f aca="false">ModeloDatosModificados!J464-ModeloDatosMinisterio!J464</f>
        <v>0</v>
      </c>
      <c r="K484" s="54" t="n">
        <f aca="false">ModeloDatosModificados!K464-ModeloDatosMinisterio!K464</f>
        <v>0</v>
      </c>
      <c r="L484" s="53" t="n">
        <f aca="false">ModeloDatosModificados!L464-ModeloDatosMinisterio!L464</f>
        <v>0</v>
      </c>
      <c r="M484" s="54" t="n">
        <f aca="false">ModeloDatosModificados!M464-ModeloDatosMinisterio!M464</f>
        <v>0</v>
      </c>
      <c r="N484" s="53" t="n">
        <f aca="false">ModeloDatosModificados!N464-ModeloDatosMinisterio!N464</f>
        <v>0</v>
      </c>
      <c r="O484" s="53" t="n">
        <f aca="false">ModeloDatosModificados!O464-ModeloDatosMinisterio!O464</f>
        <v>0</v>
      </c>
      <c r="P484" s="53" t="n">
        <f aca="false">ModeloDatosModificados!P464-ModeloDatosMinisterio!P464</f>
        <v>0</v>
      </c>
      <c r="Q484" s="53" t="n">
        <f aca="false">ModeloDatosModificados!Q464-ModeloDatosMinisterio!Q464</f>
        <v>0</v>
      </c>
      <c r="S484" s="53" t="n">
        <f aca="false">ModeloDatosModificados!S464-ModeloDatosMinisterio!S464</f>
        <v>0</v>
      </c>
      <c r="T484" s="53" t="n">
        <f aca="false">ModeloDatosModificados!T464-ModeloDatosMinisterio!T464</f>
        <v>0</v>
      </c>
      <c r="U484" s="53" t="n">
        <f aca="false">ModeloDatosModificados!U464-ModeloDatosMinisterio!U464</f>
        <v>0</v>
      </c>
      <c r="V484" s="53" t="n">
        <f aca="false">ModeloDatosModificados!V464-ModeloDatosMinisterio!V464</f>
        <v>0</v>
      </c>
      <c r="W484" s="53" t="n">
        <f aca="false">ModeloDatosModificados!W464-ModeloDatosMinisterio!W464</f>
        <v>0</v>
      </c>
      <c r="X484" s="53" t="n">
        <f aca="false">ModeloDatosModificados!X464-ModeloDatosMinisterio!X464</f>
        <v>0</v>
      </c>
      <c r="Y484" s="53" t="n">
        <f aca="false">ModeloDatosModificados!Y464-ModeloDatosMinisterio!Y464</f>
        <v>0</v>
      </c>
      <c r="Z484" s="53" t="n">
        <f aca="false">ModeloDatosModificados!Z464-ModeloDatosMinisterio!Z464</f>
        <v>0</v>
      </c>
      <c r="AC484" s="61" t="n">
        <f aca="false">ModeloDatosModificados!AC464-ModeloDatosMinisterio!AC464</f>
        <v>0</v>
      </c>
      <c r="AD484" s="62" t="n">
        <f aca="false">ModeloDatosModificados!AD464-ModeloDatosMinisterio!AD464</f>
        <v>0</v>
      </c>
      <c r="AE484" s="63" t="n">
        <f aca="false">ModeloDatosModificados!AE464-ModeloDatosMinisterio!AE464</f>
        <v>0</v>
      </c>
      <c r="AF484" s="62" t="n">
        <f aca="false">ModeloDatosModificados!AF464-ModeloDatosMinisterio!AF464</f>
        <v>0</v>
      </c>
      <c r="AG484" s="62" t="n">
        <f aca="false">ModeloDatosModificados!AG464-ModeloDatosMinisterio!AG464</f>
        <v>0</v>
      </c>
      <c r="AH484" s="62" t="n">
        <f aca="false">ModeloDatosModificados!AH464-ModeloDatosMinisterio!AH464</f>
        <v>0</v>
      </c>
      <c r="AI484" s="62" t="n">
        <f aca="false">ModeloDatosModificados!AI464-ModeloDatosMinisterio!AI464</f>
        <v>0</v>
      </c>
      <c r="AJ484" s="62" t="n">
        <f aca="false">ModeloDatosModificados!AJ464-ModeloDatosMinisterio!AJ464</f>
        <v>0</v>
      </c>
      <c r="AK484" s="62" t="n">
        <f aca="false">ModeloDatosModificados!AK464-ModeloDatosMinisterio!AK464</f>
        <v>0</v>
      </c>
      <c r="AL484" s="62" t="n">
        <f aca="false">ModeloDatosModificados!AL464-ModeloDatosMinisterio!AL464</f>
        <v>0</v>
      </c>
      <c r="AM484" s="62" t="n">
        <f aca="false">ModeloDatosModificados!AM464-ModeloDatosMinisterio!AM464</f>
        <v>0</v>
      </c>
      <c r="AO484" s="54" t="n">
        <f aca="false">ModeloDatosModificados!AO464-ModeloDatosMinisterio!AO464</f>
        <v>0</v>
      </c>
      <c r="AP484" s="53" t="n">
        <f aca="false">ModeloDatosModificados!AP464-ModeloDatosMinisterio!AP464</f>
        <v>0</v>
      </c>
      <c r="AQ484" s="54" t="n">
        <f aca="false">ModeloDatosModificados!AQ464-ModeloDatosMinisterio!AQ464</f>
        <v>0</v>
      </c>
      <c r="AR484" s="53" t="n">
        <f aca="false">ModeloDatosModificados!AR464-ModeloDatosMinisterio!AR464</f>
        <v>0</v>
      </c>
      <c r="AS484" s="54" t="n">
        <f aca="false">ModeloDatosModificados!AS464-ModeloDatosMinisterio!AS464</f>
        <v>0</v>
      </c>
      <c r="AT484" s="53" t="n">
        <f aca="false">ModeloDatosModificados!AT464-ModeloDatosMinisterio!AT464</f>
        <v>0</v>
      </c>
      <c r="AU484" s="54" t="n">
        <f aca="false">ModeloDatosModificados!AU464-ModeloDatosMinisterio!AU464</f>
        <v>0</v>
      </c>
      <c r="AV484" s="53" t="n">
        <f aca="false">ModeloDatosModificados!AV464-ModeloDatosMinisterio!AV464</f>
        <v>0</v>
      </c>
      <c r="AW484" s="54" t="n">
        <f aca="false">ModeloDatosModificados!AW464-ModeloDatosMinisterio!AW464</f>
        <v>0</v>
      </c>
      <c r="AX484" s="53" t="n">
        <f aca="false">ModeloDatosModificados!AX464-ModeloDatosMinisterio!AX464</f>
        <v>0</v>
      </c>
    </row>
    <row r="485" customFormat="false" ht="13.8" hidden="false" customHeight="false" outlineLevel="0" collapsed="false">
      <c r="A485" s="60" t="s">
        <v>37</v>
      </c>
      <c r="B485" s="53" t="n">
        <f aca="false">ModeloDatosModificados!B465-ModeloDatosMinisterio!B465</f>
        <v>0</v>
      </c>
      <c r="C485" s="53" t="n">
        <f aca="false">ModeloDatosModificados!C465-ModeloDatosMinisterio!C465</f>
        <v>0</v>
      </c>
      <c r="D485" s="53" t="n">
        <f aca="false">ModeloDatosModificados!D465-ModeloDatosMinisterio!D465</f>
        <v>0</v>
      </c>
      <c r="E485" s="53" t="n">
        <f aca="false">ModeloDatosModificados!E465-ModeloDatosMinisterio!E465</f>
        <v>0</v>
      </c>
      <c r="F485" s="53" t="n">
        <f aca="false">ModeloDatosModificados!F465-ModeloDatosMinisterio!F465</f>
        <v>0</v>
      </c>
      <c r="G485" s="53" t="n">
        <f aca="false">ModeloDatosModificados!G465-ModeloDatosMinisterio!G465</f>
        <v>0</v>
      </c>
      <c r="H485" s="53" t="n">
        <f aca="false">ModeloDatosModificados!H465-ModeloDatosMinisterio!H465</f>
        <v>0</v>
      </c>
      <c r="I485" s="54" t="n">
        <f aca="false">ModeloDatosModificados!I465-ModeloDatosMinisterio!I465</f>
        <v>0</v>
      </c>
      <c r="J485" s="53" t="n">
        <f aca="false">ModeloDatosModificados!J465-ModeloDatosMinisterio!J465</f>
        <v>0</v>
      </c>
      <c r="K485" s="54" t="n">
        <f aca="false">ModeloDatosModificados!K465-ModeloDatosMinisterio!K465</f>
        <v>0</v>
      </c>
      <c r="L485" s="53" t="n">
        <f aca="false">ModeloDatosModificados!L465-ModeloDatosMinisterio!L465</f>
        <v>0</v>
      </c>
      <c r="M485" s="54" t="n">
        <f aca="false">ModeloDatosModificados!M465-ModeloDatosMinisterio!M465</f>
        <v>0</v>
      </c>
      <c r="N485" s="53" t="n">
        <f aca="false">ModeloDatosModificados!N465-ModeloDatosMinisterio!N465</f>
        <v>0</v>
      </c>
      <c r="O485" s="53" t="n">
        <f aca="false">ModeloDatosModificados!O465-ModeloDatosMinisterio!O465</f>
        <v>0</v>
      </c>
      <c r="P485" s="53" t="n">
        <f aca="false">ModeloDatosModificados!P465-ModeloDatosMinisterio!P465</f>
        <v>0</v>
      </c>
      <c r="Q485" s="53" t="n">
        <f aca="false">ModeloDatosModificados!Q465-ModeloDatosMinisterio!Q465</f>
        <v>0</v>
      </c>
      <c r="S485" s="53" t="n">
        <f aca="false">ModeloDatosModificados!S465-ModeloDatosMinisterio!S465</f>
        <v>0</v>
      </c>
      <c r="T485" s="53" t="n">
        <f aca="false">ModeloDatosModificados!T465-ModeloDatosMinisterio!T465</f>
        <v>0</v>
      </c>
      <c r="U485" s="53" t="n">
        <f aca="false">ModeloDatosModificados!U465-ModeloDatosMinisterio!U465</f>
        <v>0</v>
      </c>
      <c r="V485" s="53" t="n">
        <f aca="false">ModeloDatosModificados!V465-ModeloDatosMinisterio!V465</f>
        <v>0</v>
      </c>
      <c r="W485" s="53" t="n">
        <f aca="false">ModeloDatosModificados!W465-ModeloDatosMinisterio!W465</f>
        <v>0</v>
      </c>
      <c r="X485" s="53" t="n">
        <f aca="false">ModeloDatosModificados!X465-ModeloDatosMinisterio!X465</f>
        <v>0</v>
      </c>
      <c r="Y485" s="53" t="n">
        <f aca="false">ModeloDatosModificados!Y465-ModeloDatosMinisterio!Y465</f>
        <v>0</v>
      </c>
      <c r="Z485" s="53" t="n">
        <f aca="false">ModeloDatosModificados!Z465-ModeloDatosMinisterio!Z465</f>
        <v>0</v>
      </c>
      <c r="AC485" s="61" t="n">
        <f aca="false">ModeloDatosModificados!AC465-ModeloDatosMinisterio!AC465</f>
        <v>0</v>
      </c>
      <c r="AD485" s="62" t="n">
        <f aca="false">ModeloDatosModificados!AD465-ModeloDatosMinisterio!AD465</f>
        <v>0</v>
      </c>
      <c r="AE485" s="63" t="n">
        <f aca="false">ModeloDatosModificados!AE465-ModeloDatosMinisterio!AE465</f>
        <v>0</v>
      </c>
      <c r="AF485" s="62" t="n">
        <f aca="false">ModeloDatosModificados!AF465-ModeloDatosMinisterio!AF465</f>
        <v>0</v>
      </c>
      <c r="AG485" s="62" t="n">
        <f aca="false">ModeloDatosModificados!AG465-ModeloDatosMinisterio!AG465</f>
        <v>0</v>
      </c>
      <c r="AH485" s="62" t="n">
        <f aca="false">ModeloDatosModificados!AH465-ModeloDatosMinisterio!AH465</f>
        <v>0</v>
      </c>
      <c r="AI485" s="62" t="n">
        <f aca="false">ModeloDatosModificados!AI465-ModeloDatosMinisterio!AI465</f>
        <v>0</v>
      </c>
      <c r="AJ485" s="62" t="n">
        <f aca="false">ModeloDatosModificados!AJ465-ModeloDatosMinisterio!AJ465</f>
        <v>0</v>
      </c>
      <c r="AK485" s="62" t="n">
        <f aca="false">ModeloDatosModificados!AK465-ModeloDatosMinisterio!AK465</f>
        <v>0</v>
      </c>
      <c r="AL485" s="62" t="n">
        <f aca="false">ModeloDatosModificados!AL465-ModeloDatosMinisterio!AL465</f>
        <v>0</v>
      </c>
      <c r="AM485" s="62" t="n">
        <f aca="false">ModeloDatosModificados!AM465-ModeloDatosMinisterio!AM465</f>
        <v>0</v>
      </c>
      <c r="AO485" s="54" t="n">
        <f aca="false">ModeloDatosModificados!AO465-ModeloDatosMinisterio!AO465</f>
        <v>0</v>
      </c>
      <c r="AP485" s="53" t="n">
        <f aca="false">ModeloDatosModificados!AP465-ModeloDatosMinisterio!AP465</f>
        <v>0</v>
      </c>
      <c r="AQ485" s="54" t="n">
        <f aca="false">ModeloDatosModificados!AQ465-ModeloDatosMinisterio!AQ465</f>
        <v>0</v>
      </c>
      <c r="AR485" s="53" t="n">
        <f aca="false">ModeloDatosModificados!AR465-ModeloDatosMinisterio!AR465</f>
        <v>0</v>
      </c>
      <c r="AS485" s="54" t="n">
        <f aca="false">ModeloDatosModificados!AS465-ModeloDatosMinisterio!AS465</f>
        <v>0</v>
      </c>
      <c r="AT485" s="53" t="n">
        <f aca="false">ModeloDatosModificados!AT465-ModeloDatosMinisterio!AT465</f>
        <v>0</v>
      </c>
      <c r="AU485" s="54" t="n">
        <f aca="false">ModeloDatosModificados!AU465-ModeloDatosMinisterio!AU465</f>
        <v>0</v>
      </c>
      <c r="AV485" s="53" t="n">
        <f aca="false">ModeloDatosModificados!AV465-ModeloDatosMinisterio!AV465</f>
        <v>0</v>
      </c>
      <c r="AW485" s="54" t="n">
        <f aca="false">ModeloDatosModificados!AW465-ModeloDatosMinisterio!AW465</f>
        <v>0</v>
      </c>
      <c r="AX485" s="53" t="n">
        <f aca="false">ModeloDatosModificados!AX465-ModeloDatosMinisterio!AX465</f>
        <v>0</v>
      </c>
    </row>
    <row r="486" customFormat="false" ht="13.8" hidden="false" customHeight="false" outlineLevel="0" collapsed="false">
      <c r="A486" s="60" t="s">
        <v>38</v>
      </c>
      <c r="B486" s="53" t="n">
        <f aca="false">ModeloDatosModificados!B466-ModeloDatosMinisterio!B466</f>
        <v>0</v>
      </c>
      <c r="C486" s="53" t="n">
        <f aca="false">ModeloDatosModificados!C466-ModeloDatosMinisterio!C466</f>
        <v>0</v>
      </c>
      <c r="D486" s="53" t="n">
        <f aca="false">ModeloDatosModificados!D466-ModeloDatosMinisterio!D466</f>
        <v>0</v>
      </c>
      <c r="E486" s="53" t="n">
        <f aca="false">ModeloDatosModificados!E466-ModeloDatosMinisterio!E466</f>
        <v>0</v>
      </c>
      <c r="F486" s="53" t="n">
        <f aca="false">ModeloDatosModificados!F466-ModeloDatosMinisterio!F466</f>
        <v>0</v>
      </c>
      <c r="G486" s="53" t="n">
        <f aca="false">ModeloDatosModificados!G466-ModeloDatosMinisterio!G466</f>
        <v>0</v>
      </c>
      <c r="H486" s="53" t="n">
        <f aca="false">ModeloDatosModificados!H466-ModeloDatosMinisterio!H466</f>
        <v>0</v>
      </c>
      <c r="I486" s="54" t="n">
        <f aca="false">ModeloDatosModificados!I466-ModeloDatosMinisterio!I466</f>
        <v>0</v>
      </c>
      <c r="J486" s="53" t="n">
        <f aca="false">ModeloDatosModificados!J466-ModeloDatosMinisterio!J466</f>
        <v>0</v>
      </c>
      <c r="K486" s="54" t="n">
        <f aca="false">ModeloDatosModificados!K466-ModeloDatosMinisterio!K466</f>
        <v>0</v>
      </c>
      <c r="L486" s="53" t="n">
        <f aca="false">ModeloDatosModificados!L466-ModeloDatosMinisterio!L466</f>
        <v>0</v>
      </c>
      <c r="M486" s="54" t="n">
        <f aca="false">ModeloDatosModificados!M466-ModeloDatosMinisterio!M466</f>
        <v>0</v>
      </c>
      <c r="N486" s="53" t="n">
        <f aca="false">ModeloDatosModificados!N466-ModeloDatosMinisterio!N466</f>
        <v>0</v>
      </c>
      <c r="O486" s="53" t="n">
        <f aca="false">ModeloDatosModificados!O466-ModeloDatosMinisterio!O466</f>
        <v>0</v>
      </c>
      <c r="P486" s="53" t="n">
        <f aca="false">ModeloDatosModificados!P466-ModeloDatosMinisterio!P466</f>
        <v>0</v>
      </c>
      <c r="Q486" s="53" t="n">
        <f aca="false">ModeloDatosModificados!Q466-ModeloDatosMinisterio!Q466</f>
        <v>0</v>
      </c>
      <c r="S486" s="53" t="n">
        <f aca="false">ModeloDatosModificados!S466-ModeloDatosMinisterio!S466</f>
        <v>0</v>
      </c>
      <c r="T486" s="53" t="n">
        <f aca="false">ModeloDatosModificados!T466-ModeloDatosMinisterio!T466</f>
        <v>0</v>
      </c>
      <c r="U486" s="53" t="n">
        <f aca="false">ModeloDatosModificados!U466-ModeloDatosMinisterio!U466</f>
        <v>0</v>
      </c>
      <c r="V486" s="53" t="n">
        <f aca="false">ModeloDatosModificados!V466-ModeloDatosMinisterio!V466</f>
        <v>0</v>
      </c>
      <c r="W486" s="53" t="n">
        <f aca="false">ModeloDatosModificados!W466-ModeloDatosMinisterio!W466</f>
        <v>0</v>
      </c>
      <c r="X486" s="53" t="n">
        <f aca="false">ModeloDatosModificados!X466-ModeloDatosMinisterio!X466</f>
        <v>0</v>
      </c>
      <c r="Y486" s="53" t="n">
        <f aca="false">ModeloDatosModificados!Y466-ModeloDatosMinisterio!Y466</f>
        <v>0</v>
      </c>
      <c r="Z486" s="53" t="n">
        <f aca="false">ModeloDatosModificados!Z466-ModeloDatosMinisterio!Z466</f>
        <v>0</v>
      </c>
      <c r="AC486" s="61" t="n">
        <f aca="false">ModeloDatosModificados!AC466-ModeloDatosMinisterio!AC466</f>
        <v>0</v>
      </c>
      <c r="AD486" s="62" t="n">
        <f aca="false">ModeloDatosModificados!AD466-ModeloDatosMinisterio!AD466</f>
        <v>0</v>
      </c>
      <c r="AE486" s="63" t="n">
        <f aca="false">ModeloDatosModificados!AE466-ModeloDatosMinisterio!AE466</f>
        <v>0</v>
      </c>
      <c r="AF486" s="62" t="n">
        <f aca="false">ModeloDatosModificados!AF466-ModeloDatosMinisterio!AF466</f>
        <v>0</v>
      </c>
      <c r="AG486" s="62" t="n">
        <f aca="false">ModeloDatosModificados!AG466-ModeloDatosMinisterio!AG466</f>
        <v>0</v>
      </c>
      <c r="AH486" s="62" t="n">
        <f aca="false">ModeloDatosModificados!AH466-ModeloDatosMinisterio!AH466</f>
        <v>0</v>
      </c>
      <c r="AI486" s="62" t="n">
        <f aca="false">ModeloDatosModificados!AI466-ModeloDatosMinisterio!AI466</f>
        <v>0</v>
      </c>
      <c r="AJ486" s="62" t="n">
        <f aca="false">ModeloDatosModificados!AJ466-ModeloDatosMinisterio!AJ466</f>
        <v>0</v>
      </c>
      <c r="AK486" s="62" t="n">
        <f aca="false">ModeloDatosModificados!AK466-ModeloDatosMinisterio!AK466</f>
        <v>0</v>
      </c>
      <c r="AL486" s="62" t="n">
        <f aca="false">ModeloDatosModificados!AL466-ModeloDatosMinisterio!AL466</f>
        <v>0</v>
      </c>
      <c r="AM486" s="62" t="n">
        <f aca="false">ModeloDatosModificados!AM466-ModeloDatosMinisterio!AM466</f>
        <v>0</v>
      </c>
      <c r="AO486" s="54" t="n">
        <f aca="false">ModeloDatosModificados!AO466-ModeloDatosMinisterio!AO466</f>
        <v>0</v>
      </c>
      <c r="AP486" s="53" t="n">
        <f aca="false">ModeloDatosModificados!AP466-ModeloDatosMinisterio!AP466</f>
        <v>0</v>
      </c>
      <c r="AQ486" s="54" t="n">
        <f aca="false">ModeloDatosModificados!AQ466-ModeloDatosMinisterio!AQ466</f>
        <v>0</v>
      </c>
      <c r="AR486" s="53" t="n">
        <f aca="false">ModeloDatosModificados!AR466-ModeloDatosMinisterio!AR466</f>
        <v>0</v>
      </c>
      <c r="AS486" s="54" t="n">
        <f aca="false">ModeloDatosModificados!AS466-ModeloDatosMinisterio!AS466</f>
        <v>0</v>
      </c>
      <c r="AT486" s="53" t="n">
        <f aca="false">ModeloDatosModificados!AT466-ModeloDatosMinisterio!AT466</f>
        <v>0</v>
      </c>
      <c r="AU486" s="54" t="n">
        <f aca="false">ModeloDatosModificados!AU466-ModeloDatosMinisterio!AU466</f>
        <v>0</v>
      </c>
      <c r="AV486" s="53" t="n">
        <f aca="false">ModeloDatosModificados!AV466-ModeloDatosMinisterio!AV466</f>
        <v>0</v>
      </c>
      <c r="AW486" s="54" t="n">
        <f aca="false">ModeloDatosModificados!AW466-ModeloDatosMinisterio!AW466</f>
        <v>0</v>
      </c>
      <c r="AX486" s="53" t="n">
        <f aca="false">ModeloDatosModificados!AX466-ModeloDatosMinisterio!AX466</f>
        <v>0</v>
      </c>
    </row>
    <row r="487" customFormat="false" ht="13.8" hidden="false" customHeight="false" outlineLevel="0" collapsed="false">
      <c r="A487" s="60" t="s">
        <v>39</v>
      </c>
      <c r="B487" s="53" t="n">
        <f aca="false">ModeloDatosModificados!B467-ModeloDatosMinisterio!B467</f>
        <v>0</v>
      </c>
      <c r="C487" s="53" t="n">
        <f aca="false">ModeloDatosModificados!C467-ModeloDatosMinisterio!C467</f>
        <v>0</v>
      </c>
      <c r="D487" s="53" t="n">
        <f aca="false">ModeloDatosModificados!D467-ModeloDatosMinisterio!D467</f>
        <v>0</v>
      </c>
      <c r="E487" s="53" t="n">
        <f aca="false">ModeloDatosModificados!E467-ModeloDatosMinisterio!E467</f>
        <v>0</v>
      </c>
      <c r="F487" s="53" t="n">
        <f aca="false">ModeloDatosModificados!F467-ModeloDatosMinisterio!F467</f>
        <v>0</v>
      </c>
      <c r="G487" s="53" t="n">
        <f aca="false">ModeloDatosModificados!G467-ModeloDatosMinisterio!G467</f>
        <v>0</v>
      </c>
      <c r="H487" s="53" t="n">
        <f aca="false">ModeloDatosModificados!H467-ModeloDatosMinisterio!H467</f>
        <v>0</v>
      </c>
      <c r="I487" s="54" t="n">
        <f aca="false">ModeloDatosModificados!I467-ModeloDatosMinisterio!I467</f>
        <v>0</v>
      </c>
      <c r="J487" s="53" t="n">
        <f aca="false">ModeloDatosModificados!J467-ModeloDatosMinisterio!J467</f>
        <v>0</v>
      </c>
      <c r="K487" s="54" t="n">
        <f aca="false">ModeloDatosModificados!K467-ModeloDatosMinisterio!K467</f>
        <v>0</v>
      </c>
      <c r="L487" s="53" t="n">
        <f aca="false">ModeloDatosModificados!L467-ModeloDatosMinisterio!L467</f>
        <v>0</v>
      </c>
      <c r="M487" s="54" t="n">
        <f aca="false">ModeloDatosModificados!M467-ModeloDatosMinisterio!M467</f>
        <v>0</v>
      </c>
      <c r="N487" s="53" t="n">
        <f aca="false">ModeloDatosModificados!N467-ModeloDatosMinisterio!N467</f>
        <v>0</v>
      </c>
      <c r="O487" s="53" t="n">
        <f aca="false">ModeloDatosModificados!O467-ModeloDatosMinisterio!O467</f>
        <v>0</v>
      </c>
      <c r="P487" s="53" t="n">
        <f aca="false">ModeloDatosModificados!P467-ModeloDatosMinisterio!P467</f>
        <v>0</v>
      </c>
      <c r="Q487" s="53" t="n">
        <f aca="false">ModeloDatosModificados!Q467-ModeloDatosMinisterio!Q467</f>
        <v>0</v>
      </c>
      <c r="S487" s="53" t="n">
        <f aca="false">ModeloDatosModificados!S467-ModeloDatosMinisterio!S467</f>
        <v>0</v>
      </c>
      <c r="T487" s="53" t="n">
        <f aca="false">ModeloDatosModificados!T467-ModeloDatosMinisterio!T467</f>
        <v>0</v>
      </c>
      <c r="U487" s="53" t="n">
        <f aca="false">ModeloDatosModificados!U467-ModeloDatosMinisterio!U467</f>
        <v>0</v>
      </c>
      <c r="V487" s="53" t="n">
        <f aca="false">ModeloDatosModificados!V467-ModeloDatosMinisterio!V467</f>
        <v>0</v>
      </c>
      <c r="W487" s="53" t="n">
        <f aca="false">ModeloDatosModificados!W467-ModeloDatosMinisterio!W467</f>
        <v>0</v>
      </c>
      <c r="X487" s="53" t="n">
        <f aca="false">ModeloDatosModificados!X467-ModeloDatosMinisterio!X467</f>
        <v>0</v>
      </c>
      <c r="Y487" s="53" t="n">
        <f aca="false">ModeloDatosModificados!Y467-ModeloDatosMinisterio!Y467</f>
        <v>0</v>
      </c>
      <c r="Z487" s="53" t="n">
        <f aca="false">ModeloDatosModificados!Z467-ModeloDatosMinisterio!Z467</f>
        <v>0</v>
      </c>
      <c r="AC487" s="61" t="n">
        <f aca="false">ModeloDatosModificados!AC467-ModeloDatosMinisterio!AC467</f>
        <v>0</v>
      </c>
      <c r="AD487" s="62" t="n">
        <f aca="false">ModeloDatosModificados!AD467-ModeloDatosMinisterio!AD467</f>
        <v>0</v>
      </c>
      <c r="AE487" s="63" t="n">
        <f aca="false">ModeloDatosModificados!AE467-ModeloDatosMinisterio!AE467</f>
        <v>0</v>
      </c>
      <c r="AF487" s="62" t="n">
        <f aca="false">ModeloDatosModificados!AF467-ModeloDatosMinisterio!AF467</f>
        <v>0</v>
      </c>
      <c r="AG487" s="62" t="n">
        <f aca="false">ModeloDatosModificados!AG467-ModeloDatosMinisterio!AG467</f>
        <v>0</v>
      </c>
      <c r="AH487" s="62" t="n">
        <f aca="false">ModeloDatosModificados!AH467-ModeloDatosMinisterio!AH467</f>
        <v>0</v>
      </c>
      <c r="AI487" s="62" t="n">
        <f aca="false">ModeloDatosModificados!AI467-ModeloDatosMinisterio!AI467</f>
        <v>0</v>
      </c>
      <c r="AJ487" s="62" t="n">
        <f aca="false">ModeloDatosModificados!AJ467-ModeloDatosMinisterio!AJ467</f>
        <v>0</v>
      </c>
      <c r="AK487" s="62" t="n">
        <f aca="false">ModeloDatosModificados!AK467-ModeloDatosMinisterio!AK467</f>
        <v>0</v>
      </c>
      <c r="AL487" s="62" t="n">
        <f aca="false">ModeloDatosModificados!AL467-ModeloDatosMinisterio!AL467</f>
        <v>0</v>
      </c>
      <c r="AM487" s="62" t="n">
        <f aca="false">ModeloDatosModificados!AM467-ModeloDatosMinisterio!AM467</f>
        <v>0</v>
      </c>
      <c r="AO487" s="54" t="n">
        <f aca="false">ModeloDatosModificados!AO467-ModeloDatosMinisterio!AO467</f>
        <v>0</v>
      </c>
      <c r="AP487" s="53" t="n">
        <f aca="false">ModeloDatosModificados!AP467-ModeloDatosMinisterio!AP467</f>
        <v>0</v>
      </c>
      <c r="AQ487" s="54" t="n">
        <f aca="false">ModeloDatosModificados!AQ467-ModeloDatosMinisterio!AQ467</f>
        <v>0</v>
      </c>
      <c r="AR487" s="53" t="n">
        <f aca="false">ModeloDatosModificados!AR467-ModeloDatosMinisterio!AR467</f>
        <v>0</v>
      </c>
      <c r="AS487" s="54" t="n">
        <f aca="false">ModeloDatosModificados!AS467-ModeloDatosMinisterio!AS467</f>
        <v>0</v>
      </c>
      <c r="AT487" s="53" t="n">
        <f aca="false">ModeloDatosModificados!AT467-ModeloDatosMinisterio!AT467</f>
        <v>0</v>
      </c>
      <c r="AU487" s="54" t="n">
        <f aca="false">ModeloDatosModificados!AU467-ModeloDatosMinisterio!AU467</f>
        <v>0</v>
      </c>
      <c r="AV487" s="53" t="n">
        <f aca="false">ModeloDatosModificados!AV467-ModeloDatosMinisterio!AV467</f>
        <v>0</v>
      </c>
      <c r="AW487" s="54" t="n">
        <f aca="false">ModeloDatosModificados!AW467-ModeloDatosMinisterio!AW467</f>
        <v>0</v>
      </c>
      <c r="AX487" s="53" t="n">
        <f aca="false">ModeloDatosModificados!AX467-ModeloDatosMinisterio!AX467</f>
        <v>0</v>
      </c>
    </row>
    <row r="488" customFormat="false" ht="13.8" hidden="false" customHeight="false" outlineLevel="0" collapsed="false">
      <c r="A488" s="60" t="s">
        <v>40</v>
      </c>
      <c r="B488" s="53" t="n">
        <f aca="false">ModeloDatosModificados!B468-ModeloDatosMinisterio!B468</f>
        <v>0</v>
      </c>
      <c r="C488" s="53" t="n">
        <f aca="false">ModeloDatosModificados!C468-ModeloDatosMinisterio!C468</f>
        <v>0</v>
      </c>
      <c r="D488" s="53" t="n">
        <f aca="false">ModeloDatosModificados!D468-ModeloDatosMinisterio!D468</f>
        <v>0</v>
      </c>
      <c r="E488" s="53" t="n">
        <f aca="false">ModeloDatosModificados!E468-ModeloDatosMinisterio!E468</f>
        <v>0</v>
      </c>
      <c r="F488" s="53" t="n">
        <f aca="false">ModeloDatosModificados!F468-ModeloDatosMinisterio!F468</f>
        <v>0</v>
      </c>
      <c r="G488" s="53" t="n">
        <f aca="false">ModeloDatosModificados!G468-ModeloDatosMinisterio!G468</f>
        <v>0</v>
      </c>
      <c r="H488" s="53" t="n">
        <f aca="false">ModeloDatosModificados!H468-ModeloDatosMinisterio!H468</f>
        <v>0</v>
      </c>
      <c r="I488" s="54" t="n">
        <f aca="false">ModeloDatosModificados!I468-ModeloDatosMinisterio!I468</f>
        <v>0</v>
      </c>
      <c r="J488" s="53" t="n">
        <f aca="false">ModeloDatosModificados!J468-ModeloDatosMinisterio!J468</f>
        <v>0</v>
      </c>
      <c r="K488" s="54" t="n">
        <f aca="false">ModeloDatosModificados!K468-ModeloDatosMinisterio!K468</f>
        <v>0</v>
      </c>
      <c r="L488" s="53" t="n">
        <f aca="false">ModeloDatosModificados!L468-ModeloDatosMinisterio!L468</f>
        <v>0</v>
      </c>
      <c r="M488" s="54" t="n">
        <f aca="false">ModeloDatosModificados!M468-ModeloDatosMinisterio!M468</f>
        <v>0</v>
      </c>
      <c r="N488" s="53" t="n">
        <f aca="false">ModeloDatosModificados!N468-ModeloDatosMinisterio!N468</f>
        <v>0</v>
      </c>
      <c r="O488" s="53" t="n">
        <f aca="false">ModeloDatosModificados!O468-ModeloDatosMinisterio!O468</f>
        <v>0</v>
      </c>
      <c r="P488" s="53" t="n">
        <f aca="false">ModeloDatosModificados!P468-ModeloDatosMinisterio!P468</f>
        <v>0</v>
      </c>
      <c r="Q488" s="53" t="n">
        <f aca="false">ModeloDatosModificados!Q468-ModeloDatosMinisterio!Q468</f>
        <v>0</v>
      </c>
      <c r="S488" s="53" t="n">
        <f aca="false">ModeloDatosModificados!S468-ModeloDatosMinisterio!S468</f>
        <v>0</v>
      </c>
      <c r="T488" s="53" t="n">
        <f aca="false">ModeloDatosModificados!T468-ModeloDatosMinisterio!T468</f>
        <v>0</v>
      </c>
      <c r="U488" s="53" t="n">
        <f aca="false">ModeloDatosModificados!U468-ModeloDatosMinisterio!U468</f>
        <v>0</v>
      </c>
      <c r="V488" s="53" t="n">
        <f aca="false">ModeloDatosModificados!V468-ModeloDatosMinisterio!V468</f>
        <v>0</v>
      </c>
      <c r="W488" s="53" t="n">
        <f aca="false">ModeloDatosModificados!W468-ModeloDatosMinisterio!W468</f>
        <v>0</v>
      </c>
      <c r="X488" s="53" t="n">
        <f aca="false">ModeloDatosModificados!X468-ModeloDatosMinisterio!X468</f>
        <v>0</v>
      </c>
      <c r="Y488" s="53" t="n">
        <f aca="false">ModeloDatosModificados!Y468-ModeloDatosMinisterio!Y468</f>
        <v>0</v>
      </c>
      <c r="Z488" s="53" t="n">
        <f aca="false">ModeloDatosModificados!Z468-ModeloDatosMinisterio!Z468</f>
        <v>0</v>
      </c>
      <c r="AC488" s="61" t="n">
        <f aca="false">ModeloDatosModificados!AC468-ModeloDatosMinisterio!AC468</f>
        <v>0</v>
      </c>
      <c r="AD488" s="62" t="n">
        <f aca="false">ModeloDatosModificados!AD468-ModeloDatosMinisterio!AD468</f>
        <v>0</v>
      </c>
      <c r="AE488" s="63" t="n">
        <f aca="false">ModeloDatosModificados!AE468-ModeloDatosMinisterio!AE468</f>
        <v>0</v>
      </c>
      <c r="AF488" s="62" t="n">
        <f aca="false">ModeloDatosModificados!AF468-ModeloDatosMinisterio!AF468</f>
        <v>0</v>
      </c>
      <c r="AG488" s="62" t="n">
        <f aca="false">ModeloDatosModificados!AG468-ModeloDatosMinisterio!AG468</f>
        <v>0</v>
      </c>
      <c r="AH488" s="62" t="n">
        <f aca="false">ModeloDatosModificados!AH468-ModeloDatosMinisterio!AH468</f>
        <v>0</v>
      </c>
      <c r="AI488" s="62" t="n">
        <f aca="false">ModeloDatosModificados!AI468-ModeloDatosMinisterio!AI468</f>
        <v>0</v>
      </c>
      <c r="AJ488" s="62" t="n">
        <f aca="false">ModeloDatosModificados!AJ468-ModeloDatosMinisterio!AJ468</f>
        <v>0</v>
      </c>
      <c r="AK488" s="62" t="n">
        <f aca="false">ModeloDatosModificados!AK468-ModeloDatosMinisterio!AK468</f>
        <v>0</v>
      </c>
      <c r="AL488" s="62" t="n">
        <f aca="false">ModeloDatosModificados!AL468-ModeloDatosMinisterio!AL468</f>
        <v>0</v>
      </c>
      <c r="AM488" s="62" t="n">
        <f aca="false">ModeloDatosModificados!AM468-ModeloDatosMinisterio!AM468</f>
        <v>0</v>
      </c>
      <c r="AO488" s="54" t="n">
        <f aca="false">ModeloDatosModificados!AO468-ModeloDatosMinisterio!AO468</f>
        <v>0</v>
      </c>
      <c r="AP488" s="53" t="n">
        <f aca="false">ModeloDatosModificados!AP468-ModeloDatosMinisterio!AP468</f>
        <v>0</v>
      </c>
      <c r="AQ488" s="54" t="n">
        <f aca="false">ModeloDatosModificados!AQ468-ModeloDatosMinisterio!AQ468</f>
        <v>0</v>
      </c>
      <c r="AR488" s="53" t="n">
        <f aca="false">ModeloDatosModificados!AR468-ModeloDatosMinisterio!AR468</f>
        <v>0</v>
      </c>
      <c r="AS488" s="54" t="n">
        <f aca="false">ModeloDatosModificados!AS468-ModeloDatosMinisterio!AS468</f>
        <v>0</v>
      </c>
      <c r="AT488" s="53" t="n">
        <f aca="false">ModeloDatosModificados!AT468-ModeloDatosMinisterio!AT468</f>
        <v>0</v>
      </c>
      <c r="AU488" s="54" t="n">
        <f aca="false">ModeloDatosModificados!AU468-ModeloDatosMinisterio!AU468</f>
        <v>0</v>
      </c>
      <c r="AV488" s="53" t="n">
        <f aca="false">ModeloDatosModificados!AV468-ModeloDatosMinisterio!AV468</f>
        <v>0</v>
      </c>
      <c r="AW488" s="54" t="n">
        <f aca="false">ModeloDatosModificados!AW468-ModeloDatosMinisterio!AW468</f>
        <v>0</v>
      </c>
      <c r="AX488" s="53" t="n">
        <f aca="false">ModeloDatosModificados!AX468-ModeloDatosMinisterio!AX468</f>
        <v>0</v>
      </c>
    </row>
    <row r="489" customFormat="false" ht="13.8" hidden="false" customHeight="false" outlineLevel="0" collapsed="false">
      <c r="A489" s="60" t="s">
        <v>41</v>
      </c>
      <c r="B489" s="53" t="n">
        <f aca="false">ModeloDatosModificados!B469-ModeloDatosMinisterio!B469</f>
        <v>0</v>
      </c>
      <c r="C489" s="53" t="n">
        <f aca="false">ModeloDatosModificados!C469-ModeloDatosMinisterio!C469</f>
        <v>0</v>
      </c>
      <c r="D489" s="53" t="n">
        <f aca="false">ModeloDatosModificados!D469-ModeloDatosMinisterio!D469</f>
        <v>0</v>
      </c>
      <c r="E489" s="53" t="n">
        <f aca="false">ModeloDatosModificados!E469-ModeloDatosMinisterio!E469</f>
        <v>0</v>
      </c>
      <c r="F489" s="53" t="n">
        <f aca="false">ModeloDatosModificados!F469-ModeloDatosMinisterio!F469</f>
        <v>0</v>
      </c>
      <c r="G489" s="53" t="n">
        <f aca="false">ModeloDatosModificados!G469-ModeloDatosMinisterio!G469</f>
        <v>0</v>
      </c>
      <c r="H489" s="53" t="n">
        <f aca="false">ModeloDatosModificados!H469-ModeloDatosMinisterio!H469</f>
        <v>0</v>
      </c>
      <c r="I489" s="54" t="n">
        <f aca="false">ModeloDatosModificados!I469-ModeloDatosMinisterio!I469</f>
        <v>0</v>
      </c>
      <c r="J489" s="53" t="n">
        <f aca="false">ModeloDatosModificados!J469-ModeloDatosMinisterio!J469</f>
        <v>0</v>
      </c>
      <c r="K489" s="54" t="n">
        <f aca="false">ModeloDatosModificados!K469-ModeloDatosMinisterio!K469</f>
        <v>0</v>
      </c>
      <c r="L489" s="53" t="n">
        <f aca="false">ModeloDatosModificados!L469-ModeloDatosMinisterio!L469</f>
        <v>0</v>
      </c>
      <c r="M489" s="54" t="n">
        <f aca="false">ModeloDatosModificados!M469-ModeloDatosMinisterio!M469</f>
        <v>0</v>
      </c>
      <c r="N489" s="53" t="n">
        <f aca="false">ModeloDatosModificados!N469-ModeloDatosMinisterio!N469</f>
        <v>0</v>
      </c>
      <c r="O489" s="53" t="n">
        <f aca="false">ModeloDatosModificados!O469-ModeloDatosMinisterio!O469</f>
        <v>0</v>
      </c>
      <c r="P489" s="53" t="n">
        <f aca="false">ModeloDatosModificados!P469-ModeloDatosMinisterio!P469</f>
        <v>0</v>
      </c>
      <c r="Q489" s="53" t="n">
        <f aca="false">ModeloDatosModificados!Q469-ModeloDatosMinisterio!Q469</f>
        <v>0</v>
      </c>
      <c r="S489" s="53" t="n">
        <f aca="false">ModeloDatosModificados!S469-ModeloDatosMinisterio!S469</f>
        <v>0</v>
      </c>
      <c r="T489" s="53" t="n">
        <f aca="false">ModeloDatosModificados!T469-ModeloDatosMinisterio!T469</f>
        <v>0</v>
      </c>
      <c r="U489" s="53" t="n">
        <f aca="false">ModeloDatosModificados!U469-ModeloDatosMinisterio!U469</f>
        <v>0</v>
      </c>
      <c r="V489" s="53" t="n">
        <f aca="false">ModeloDatosModificados!V469-ModeloDatosMinisterio!V469</f>
        <v>0</v>
      </c>
      <c r="W489" s="53" t="n">
        <f aca="false">ModeloDatosModificados!W469-ModeloDatosMinisterio!W469</f>
        <v>0</v>
      </c>
      <c r="X489" s="53" t="n">
        <f aca="false">ModeloDatosModificados!X469-ModeloDatosMinisterio!X469</f>
        <v>0</v>
      </c>
      <c r="Y489" s="53" t="n">
        <f aca="false">ModeloDatosModificados!Y469-ModeloDatosMinisterio!Y469</f>
        <v>0</v>
      </c>
      <c r="Z489" s="53" t="n">
        <f aca="false">ModeloDatosModificados!Z469-ModeloDatosMinisterio!Z469</f>
        <v>0</v>
      </c>
      <c r="AC489" s="61" t="n">
        <f aca="false">ModeloDatosModificados!AC469-ModeloDatosMinisterio!AC469</f>
        <v>0</v>
      </c>
      <c r="AD489" s="62" t="n">
        <f aca="false">ModeloDatosModificados!AD469-ModeloDatosMinisterio!AD469</f>
        <v>0</v>
      </c>
      <c r="AE489" s="63" t="n">
        <f aca="false">ModeloDatosModificados!AE469-ModeloDatosMinisterio!AE469</f>
        <v>0</v>
      </c>
      <c r="AF489" s="62" t="n">
        <f aca="false">ModeloDatosModificados!AF469-ModeloDatosMinisterio!AF469</f>
        <v>0</v>
      </c>
      <c r="AG489" s="62" t="n">
        <f aca="false">ModeloDatosModificados!AG469-ModeloDatosMinisterio!AG469</f>
        <v>0</v>
      </c>
      <c r="AH489" s="62" t="n">
        <f aca="false">ModeloDatosModificados!AH469-ModeloDatosMinisterio!AH469</f>
        <v>0</v>
      </c>
      <c r="AI489" s="62" t="n">
        <f aca="false">ModeloDatosModificados!AI469-ModeloDatosMinisterio!AI469</f>
        <v>0</v>
      </c>
      <c r="AJ489" s="62" t="n">
        <f aca="false">ModeloDatosModificados!AJ469-ModeloDatosMinisterio!AJ469</f>
        <v>0</v>
      </c>
      <c r="AK489" s="62" t="n">
        <f aca="false">ModeloDatosModificados!AK469-ModeloDatosMinisterio!AK469</f>
        <v>0</v>
      </c>
      <c r="AL489" s="62" t="n">
        <f aca="false">ModeloDatosModificados!AL469-ModeloDatosMinisterio!AL469</f>
        <v>0</v>
      </c>
      <c r="AM489" s="62" t="n">
        <f aca="false">ModeloDatosModificados!AM469-ModeloDatosMinisterio!AM469</f>
        <v>0</v>
      </c>
      <c r="AO489" s="54" t="n">
        <f aca="false">ModeloDatosModificados!AO469-ModeloDatosMinisterio!AO469</f>
        <v>0</v>
      </c>
      <c r="AP489" s="53" t="n">
        <f aca="false">ModeloDatosModificados!AP469-ModeloDatosMinisterio!AP469</f>
        <v>0</v>
      </c>
      <c r="AQ489" s="54" t="n">
        <f aca="false">ModeloDatosModificados!AQ469-ModeloDatosMinisterio!AQ469</f>
        <v>0</v>
      </c>
      <c r="AR489" s="53" t="n">
        <f aca="false">ModeloDatosModificados!AR469-ModeloDatosMinisterio!AR469</f>
        <v>0</v>
      </c>
      <c r="AS489" s="54" t="n">
        <f aca="false">ModeloDatosModificados!AS469-ModeloDatosMinisterio!AS469</f>
        <v>0</v>
      </c>
      <c r="AT489" s="53" t="n">
        <f aca="false">ModeloDatosModificados!AT469-ModeloDatosMinisterio!AT469</f>
        <v>0</v>
      </c>
      <c r="AU489" s="54" t="n">
        <f aca="false">ModeloDatosModificados!AU469-ModeloDatosMinisterio!AU469</f>
        <v>0</v>
      </c>
      <c r="AV489" s="53" t="n">
        <f aca="false">ModeloDatosModificados!AV469-ModeloDatosMinisterio!AV469</f>
        <v>0</v>
      </c>
      <c r="AW489" s="54" t="n">
        <f aca="false">ModeloDatosModificados!AW469-ModeloDatosMinisterio!AW469</f>
        <v>0</v>
      </c>
      <c r="AX489" s="53" t="n">
        <f aca="false">ModeloDatosModificados!AX469-ModeloDatosMinisterio!AX469</f>
        <v>0</v>
      </c>
    </row>
    <row r="490" customFormat="false" ht="13.8" hidden="false" customHeight="false" outlineLevel="0" collapsed="false">
      <c r="A490" s="60" t="s">
        <v>42</v>
      </c>
      <c r="B490" s="53" t="n">
        <f aca="false">ModeloDatosModificados!B470-ModeloDatosMinisterio!B470</f>
        <v>0</v>
      </c>
      <c r="C490" s="53" t="n">
        <f aca="false">ModeloDatosModificados!C470-ModeloDatosMinisterio!C470</f>
        <v>0</v>
      </c>
      <c r="D490" s="53" t="n">
        <f aca="false">ModeloDatosModificados!D470-ModeloDatosMinisterio!D470</f>
        <v>0</v>
      </c>
      <c r="E490" s="53" t="n">
        <f aca="false">ModeloDatosModificados!E470-ModeloDatosMinisterio!E470</f>
        <v>0</v>
      </c>
      <c r="F490" s="53" t="n">
        <f aca="false">ModeloDatosModificados!F470-ModeloDatosMinisterio!F470</f>
        <v>0</v>
      </c>
      <c r="G490" s="53" t="n">
        <f aca="false">ModeloDatosModificados!G470-ModeloDatosMinisterio!G470</f>
        <v>0</v>
      </c>
      <c r="H490" s="53" t="n">
        <f aca="false">ModeloDatosModificados!H470-ModeloDatosMinisterio!H470</f>
        <v>0</v>
      </c>
      <c r="I490" s="54" t="n">
        <f aca="false">ModeloDatosModificados!I470-ModeloDatosMinisterio!I470</f>
        <v>0</v>
      </c>
      <c r="J490" s="53" t="n">
        <f aca="false">ModeloDatosModificados!J470-ModeloDatosMinisterio!J470</f>
        <v>0</v>
      </c>
      <c r="K490" s="54" t="n">
        <f aca="false">ModeloDatosModificados!K470-ModeloDatosMinisterio!K470</f>
        <v>0</v>
      </c>
      <c r="L490" s="53" t="n">
        <f aca="false">ModeloDatosModificados!L470-ModeloDatosMinisterio!L470</f>
        <v>0</v>
      </c>
      <c r="M490" s="54" t="n">
        <f aca="false">ModeloDatosModificados!M470-ModeloDatosMinisterio!M470</f>
        <v>0</v>
      </c>
      <c r="N490" s="53" t="n">
        <f aca="false">ModeloDatosModificados!N470-ModeloDatosMinisterio!N470</f>
        <v>0</v>
      </c>
      <c r="O490" s="53" t="n">
        <f aca="false">ModeloDatosModificados!O470-ModeloDatosMinisterio!O470</f>
        <v>0</v>
      </c>
      <c r="P490" s="53" t="n">
        <f aca="false">ModeloDatosModificados!P470-ModeloDatosMinisterio!P470</f>
        <v>0</v>
      </c>
      <c r="Q490" s="53" t="n">
        <f aca="false">ModeloDatosModificados!Q470-ModeloDatosMinisterio!Q470</f>
        <v>0</v>
      </c>
      <c r="S490" s="53" t="n">
        <f aca="false">ModeloDatosModificados!S470-ModeloDatosMinisterio!S470</f>
        <v>0</v>
      </c>
      <c r="T490" s="53" t="n">
        <f aca="false">ModeloDatosModificados!T470-ModeloDatosMinisterio!T470</f>
        <v>0</v>
      </c>
      <c r="U490" s="53" t="n">
        <f aca="false">ModeloDatosModificados!U470-ModeloDatosMinisterio!U470</f>
        <v>0</v>
      </c>
      <c r="V490" s="53" t="n">
        <f aca="false">ModeloDatosModificados!V470-ModeloDatosMinisterio!V470</f>
        <v>0</v>
      </c>
      <c r="W490" s="53" t="n">
        <f aca="false">ModeloDatosModificados!W470-ModeloDatosMinisterio!W470</f>
        <v>0</v>
      </c>
      <c r="X490" s="53" t="n">
        <f aca="false">ModeloDatosModificados!X470-ModeloDatosMinisterio!X470</f>
        <v>0</v>
      </c>
      <c r="Y490" s="53" t="n">
        <f aca="false">ModeloDatosModificados!Y470-ModeloDatosMinisterio!Y470</f>
        <v>0</v>
      </c>
      <c r="Z490" s="53" t="n">
        <f aca="false">ModeloDatosModificados!Z470-ModeloDatosMinisterio!Z470</f>
        <v>0</v>
      </c>
      <c r="AC490" s="61" t="n">
        <f aca="false">ModeloDatosModificados!AC470-ModeloDatosMinisterio!AC470</f>
        <v>0</v>
      </c>
      <c r="AD490" s="62" t="n">
        <f aca="false">ModeloDatosModificados!AD470-ModeloDatosMinisterio!AD470</f>
        <v>0</v>
      </c>
      <c r="AE490" s="63" t="n">
        <f aca="false">ModeloDatosModificados!AE470-ModeloDatosMinisterio!AE470</f>
        <v>0</v>
      </c>
      <c r="AF490" s="62" t="n">
        <f aca="false">ModeloDatosModificados!AF470-ModeloDatosMinisterio!AF470</f>
        <v>0</v>
      </c>
      <c r="AG490" s="62" t="n">
        <f aca="false">ModeloDatosModificados!AG470-ModeloDatosMinisterio!AG470</f>
        <v>0</v>
      </c>
      <c r="AH490" s="62" t="n">
        <f aca="false">ModeloDatosModificados!AH470-ModeloDatosMinisterio!AH470</f>
        <v>0</v>
      </c>
      <c r="AI490" s="62" t="n">
        <f aca="false">ModeloDatosModificados!AI470-ModeloDatosMinisterio!AI470</f>
        <v>0</v>
      </c>
      <c r="AJ490" s="62" t="n">
        <f aca="false">ModeloDatosModificados!AJ470-ModeloDatosMinisterio!AJ470</f>
        <v>0</v>
      </c>
      <c r="AK490" s="62" t="n">
        <f aca="false">ModeloDatosModificados!AK470-ModeloDatosMinisterio!AK470</f>
        <v>0</v>
      </c>
      <c r="AL490" s="62" t="n">
        <f aca="false">ModeloDatosModificados!AL470-ModeloDatosMinisterio!AL470</f>
        <v>0</v>
      </c>
      <c r="AM490" s="62" t="n">
        <f aca="false">ModeloDatosModificados!AM470-ModeloDatosMinisterio!AM470</f>
        <v>0</v>
      </c>
      <c r="AO490" s="54" t="n">
        <f aca="false">ModeloDatosModificados!AO470-ModeloDatosMinisterio!AO470</f>
        <v>0</v>
      </c>
      <c r="AP490" s="53" t="n">
        <f aca="false">ModeloDatosModificados!AP470-ModeloDatosMinisterio!AP470</f>
        <v>0</v>
      </c>
      <c r="AQ490" s="54" t="n">
        <f aca="false">ModeloDatosModificados!AQ470-ModeloDatosMinisterio!AQ470</f>
        <v>0</v>
      </c>
      <c r="AR490" s="53" t="n">
        <f aca="false">ModeloDatosModificados!AR470-ModeloDatosMinisterio!AR470</f>
        <v>0</v>
      </c>
      <c r="AS490" s="54" t="n">
        <f aca="false">ModeloDatosModificados!AS470-ModeloDatosMinisterio!AS470</f>
        <v>0</v>
      </c>
      <c r="AT490" s="53" t="n">
        <f aca="false">ModeloDatosModificados!AT470-ModeloDatosMinisterio!AT470</f>
        <v>0</v>
      </c>
      <c r="AU490" s="54" t="n">
        <f aca="false">ModeloDatosModificados!AU470-ModeloDatosMinisterio!AU470</f>
        <v>0</v>
      </c>
      <c r="AV490" s="53" t="n">
        <f aca="false">ModeloDatosModificados!AV470-ModeloDatosMinisterio!AV470</f>
        <v>0</v>
      </c>
      <c r="AW490" s="54" t="n">
        <f aca="false">ModeloDatosModificados!AW470-ModeloDatosMinisterio!AW470</f>
        <v>0</v>
      </c>
      <c r="AX490" s="53" t="n">
        <f aca="false">ModeloDatosModificados!AX470-ModeloDatosMinisterio!AX470</f>
        <v>0</v>
      </c>
    </row>
    <row r="491" customFormat="false" ht="13.8" hidden="false" customHeight="false" outlineLevel="0" collapsed="false">
      <c r="A491" s="60" t="s">
        <v>43</v>
      </c>
      <c r="B491" s="53" t="n">
        <f aca="false">ModeloDatosModificados!B471-ModeloDatosMinisterio!B471</f>
        <v>0</v>
      </c>
      <c r="C491" s="53" t="n">
        <f aca="false">ModeloDatosModificados!C471-ModeloDatosMinisterio!C471</f>
        <v>0</v>
      </c>
      <c r="D491" s="53" t="n">
        <f aca="false">ModeloDatosModificados!D471-ModeloDatosMinisterio!D471</f>
        <v>0</v>
      </c>
      <c r="E491" s="53" t="n">
        <f aca="false">ModeloDatosModificados!E471-ModeloDatosMinisterio!E471</f>
        <v>0</v>
      </c>
      <c r="F491" s="53" t="n">
        <f aca="false">ModeloDatosModificados!F471-ModeloDatosMinisterio!F471</f>
        <v>0</v>
      </c>
      <c r="G491" s="53" t="n">
        <f aca="false">ModeloDatosModificados!G471-ModeloDatosMinisterio!G471</f>
        <v>0</v>
      </c>
      <c r="H491" s="53" t="n">
        <f aca="false">ModeloDatosModificados!H471-ModeloDatosMinisterio!H471</f>
        <v>0</v>
      </c>
      <c r="I491" s="54" t="n">
        <f aca="false">ModeloDatosModificados!I471-ModeloDatosMinisterio!I471</f>
        <v>0</v>
      </c>
      <c r="J491" s="53" t="n">
        <f aca="false">ModeloDatosModificados!J471-ModeloDatosMinisterio!J471</f>
        <v>0</v>
      </c>
      <c r="K491" s="54" t="n">
        <f aca="false">ModeloDatosModificados!K471-ModeloDatosMinisterio!K471</f>
        <v>0</v>
      </c>
      <c r="L491" s="53" t="n">
        <f aca="false">ModeloDatosModificados!L471-ModeloDatosMinisterio!L471</f>
        <v>0</v>
      </c>
      <c r="M491" s="54" t="n">
        <f aca="false">ModeloDatosModificados!M471-ModeloDatosMinisterio!M471</f>
        <v>0</v>
      </c>
      <c r="N491" s="53" t="n">
        <f aca="false">ModeloDatosModificados!N471-ModeloDatosMinisterio!N471</f>
        <v>0</v>
      </c>
      <c r="O491" s="53" t="n">
        <f aca="false">ModeloDatosModificados!O471-ModeloDatosMinisterio!O471</f>
        <v>0</v>
      </c>
      <c r="P491" s="53" t="n">
        <f aca="false">ModeloDatosModificados!P471-ModeloDatosMinisterio!P471</f>
        <v>0</v>
      </c>
      <c r="Q491" s="53" t="n">
        <f aca="false">ModeloDatosModificados!Q471-ModeloDatosMinisterio!Q471</f>
        <v>0</v>
      </c>
      <c r="S491" s="53" t="n">
        <f aca="false">ModeloDatosModificados!S471-ModeloDatosMinisterio!S471</f>
        <v>0</v>
      </c>
      <c r="T491" s="53" t="n">
        <f aca="false">ModeloDatosModificados!T471-ModeloDatosMinisterio!T471</f>
        <v>0</v>
      </c>
      <c r="U491" s="53" t="n">
        <f aca="false">ModeloDatosModificados!U471-ModeloDatosMinisterio!U471</f>
        <v>0</v>
      </c>
      <c r="V491" s="53" t="n">
        <f aca="false">ModeloDatosModificados!V471-ModeloDatosMinisterio!V471</f>
        <v>0</v>
      </c>
      <c r="W491" s="53" t="n">
        <f aca="false">ModeloDatosModificados!W471-ModeloDatosMinisterio!W471</f>
        <v>0</v>
      </c>
      <c r="X491" s="53" t="n">
        <f aca="false">ModeloDatosModificados!X471-ModeloDatosMinisterio!X471</f>
        <v>0</v>
      </c>
      <c r="Y491" s="53" t="n">
        <f aca="false">ModeloDatosModificados!Y471-ModeloDatosMinisterio!Y471</f>
        <v>0</v>
      </c>
      <c r="Z491" s="53" t="n">
        <f aca="false">ModeloDatosModificados!Z471-ModeloDatosMinisterio!Z471</f>
        <v>0</v>
      </c>
      <c r="AC491" s="61" t="n">
        <f aca="false">ModeloDatosModificados!AC471-ModeloDatosMinisterio!AC471</f>
        <v>0</v>
      </c>
      <c r="AD491" s="62" t="n">
        <f aca="false">ModeloDatosModificados!AD471-ModeloDatosMinisterio!AD471</f>
        <v>0</v>
      </c>
      <c r="AE491" s="63" t="n">
        <f aca="false">ModeloDatosModificados!AE471-ModeloDatosMinisterio!AE471</f>
        <v>0</v>
      </c>
      <c r="AF491" s="62" t="n">
        <f aca="false">ModeloDatosModificados!AF471-ModeloDatosMinisterio!AF471</f>
        <v>0</v>
      </c>
      <c r="AG491" s="62" t="n">
        <f aca="false">ModeloDatosModificados!AG471-ModeloDatosMinisterio!AG471</f>
        <v>0</v>
      </c>
      <c r="AH491" s="62" t="n">
        <f aca="false">ModeloDatosModificados!AH471-ModeloDatosMinisterio!AH471</f>
        <v>0</v>
      </c>
      <c r="AI491" s="62" t="n">
        <f aca="false">ModeloDatosModificados!AI471-ModeloDatosMinisterio!AI471</f>
        <v>0</v>
      </c>
      <c r="AJ491" s="62" t="n">
        <f aca="false">ModeloDatosModificados!AJ471-ModeloDatosMinisterio!AJ471</f>
        <v>0</v>
      </c>
      <c r="AK491" s="62" t="n">
        <f aca="false">ModeloDatosModificados!AK471-ModeloDatosMinisterio!AK471</f>
        <v>0</v>
      </c>
      <c r="AL491" s="62" t="n">
        <f aca="false">ModeloDatosModificados!AL471-ModeloDatosMinisterio!AL471</f>
        <v>0</v>
      </c>
      <c r="AM491" s="62" t="n">
        <f aca="false">ModeloDatosModificados!AM471-ModeloDatosMinisterio!AM471</f>
        <v>0</v>
      </c>
      <c r="AO491" s="54" t="n">
        <f aca="false">ModeloDatosModificados!AO471-ModeloDatosMinisterio!AO471</f>
        <v>0</v>
      </c>
      <c r="AP491" s="53" t="n">
        <f aca="false">ModeloDatosModificados!AP471-ModeloDatosMinisterio!AP471</f>
        <v>0</v>
      </c>
      <c r="AQ491" s="54" t="n">
        <f aca="false">ModeloDatosModificados!AQ471-ModeloDatosMinisterio!AQ471</f>
        <v>0</v>
      </c>
      <c r="AR491" s="53" t="n">
        <f aca="false">ModeloDatosModificados!AR471-ModeloDatosMinisterio!AR471</f>
        <v>0</v>
      </c>
      <c r="AS491" s="54" t="n">
        <f aca="false">ModeloDatosModificados!AS471-ModeloDatosMinisterio!AS471</f>
        <v>0</v>
      </c>
      <c r="AT491" s="53" t="n">
        <f aca="false">ModeloDatosModificados!AT471-ModeloDatosMinisterio!AT471</f>
        <v>0</v>
      </c>
      <c r="AU491" s="54" t="n">
        <f aca="false">ModeloDatosModificados!AU471-ModeloDatosMinisterio!AU471</f>
        <v>0</v>
      </c>
      <c r="AV491" s="53" t="n">
        <f aca="false">ModeloDatosModificados!AV471-ModeloDatosMinisterio!AV471</f>
        <v>0</v>
      </c>
      <c r="AW491" s="54" t="n">
        <f aca="false">ModeloDatosModificados!AW471-ModeloDatosMinisterio!AW471</f>
        <v>0</v>
      </c>
      <c r="AX491" s="53" t="n">
        <f aca="false">ModeloDatosModificados!AX471-ModeloDatosMinisterio!AX471</f>
        <v>0</v>
      </c>
    </row>
    <row r="492" customFormat="false" ht="13.8" hidden="false" customHeight="false" outlineLevel="0" collapsed="false">
      <c r="A492" s="60" t="s">
        <v>44</v>
      </c>
      <c r="B492" s="53" t="n">
        <f aca="false">ModeloDatosModificados!B472-ModeloDatosMinisterio!B472</f>
        <v>0</v>
      </c>
      <c r="C492" s="53" t="n">
        <f aca="false">ModeloDatosModificados!C472-ModeloDatosMinisterio!C472</f>
        <v>0</v>
      </c>
      <c r="D492" s="53" t="n">
        <f aca="false">ModeloDatosModificados!D472-ModeloDatosMinisterio!D472</f>
        <v>0</v>
      </c>
      <c r="E492" s="53" t="n">
        <f aca="false">ModeloDatosModificados!E472-ModeloDatosMinisterio!E472</f>
        <v>0</v>
      </c>
      <c r="F492" s="53" t="n">
        <f aca="false">ModeloDatosModificados!F472-ModeloDatosMinisterio!F472</f>
        <v>0</v>
      </c>
      <c r="G492" s="53" t="n">
        <f aca="false">ModeloDatosModificados!G472-ModeloDatosMinisterio!G472</f>
        <v>0</v>
      </c>
      <c r="H492" s="53" t="n">
        <f aca="false">ModeloDatosModificados!H472-ModeloDatosMinisterio!H472</f>
        <v>0</v>
      </c>
      <c r="I492" s="54" t="n">
        <f aca="false">ModeloDatosModificados!I472-ModeloDatosMinisterio!I472</f>
        <v>0</v>
      </c>
      <c r="J492" s="53" t="n">
        <f aca="false">ModeloDatosModificados!J472-ModeloDatosMinisterio!J472</f>
        <v>0</v>
      </c>
      <c r="K492" s="54" t="n">
        <f aca="false">ModeloDatosModificados!K472-ModeloDatosMinisterio!K472</f>
        <v>0</v>
      </c>
      <c r="L492" s="53" t="n">
        <f aca="false">ModeloDatosModificados!L472-ModeloDatosMinisterio!L472</f>
        <v>0</v>
      </c>
      <c r="M492" s="54" t="n">
        <f aca="false">ModeloDatosModificados!M472-ModeloDatosMinisterio!M472</f>
        <v>0</v>
      </c>
      <c r="N492" s="53" t="n">
        <f aca="false">ModeloDatosModificados!N472-ModeloDatosMinisterio!N472</f>
        <v>0</v>
      </c>
      <c r="O492" s="53" t="n">
        <f aca="false">ModeloDatosModificados!O472-ModeloDatosMinisterio!O472</f>
        <v>0</v>
      </c>
      <c r="P492" s="53" t="n">
        <f aca="false">ModeloDatosModificados!P472-ModeloDatosMinisterio!P472</f>
        <v>0</v>
      </c>
      <c r="Q492" s="53" t="n">
        <f aca="false">ModeloDatosModificados!Q472-ModeloDatosMinisterio!Q472</f>
        <v>0</v>
      </c>
      <c r="S492" s="53" t="n">
        <f aca="false">ModeloDatosModificados!S472-ModeloDatosMinisterio!S472</f>
        <v>0</v>
      </c>
      <c r="T492" s="53" t="n">
        <f aca="false">ModeloDatosModificados!T472-ModeloDatosMinisterio!T472</f>
        <v>0</v>
      </c>
      <c r="U492" s="53" t="n">
        <f aca="false">ModeloDatosModificados!U472-ModeloDatosMinisterio!U472</f>
        <v>0</v>
      </c>
      <c r="V492" s="53" t="n">
        <f aca="false">ModeloDatosModificados!V472-ModeloDatosMinisterio!V472</f>
        <v>0</v>
      </c>
      <c r="W492" s="53" t="n">
        <f aca="false">ModeloDatosModificados!W472-ModeloDatosMinisterio!W472</f>
        <v>0</v>
      </c>
      <c r="X492" s="53" t="n">
        <f aca="false">ModeloDatosModificados!X472-ModeloDatosMinisterio!X472</f>
        <v>0</v>
      </c>
      <c r="Y492" s="53" t="n">
        <f aca="false">ModeloDatosModificados!Y472-ModeloDatosMinisterio!Y472</f>
        <v>0</v>
      </c>
      <c r="Z492" s="53" t="n">
        <f aca="false">ModeloDatosModificados!Z472-ModeloDatosMinisterio!Z472</f>
        <v>0</v>
      </c>
      <c r="AC492" s="61" t="n">
        <f aca="false">ModeloDatosModificados!AC472-ModeloDatosMinisterio!AC472</f>
        <v>0</v>
      </c>
      <c r="AD492" s="62" t="n">
        <f aca="false">ModeloDatosModificados!AD472-ModeloDatosMinisterio!AD472</f>
        <v>0</v>
      </c>
      <c r="AE492" s="63" t="n">
        <f aca="false">ModeloDatosModificados!AE472-ModeloDatosMinisterio!AE472</f>
        <v>0</v>
      </c>
      <c r="AF492" s="62" t="n">
        <f aca="false">ModeloDatosModificados!AF472-ModeloDatosMinisterio!AF472</f>
        <v>0</v>
      </c>
      <c r="AG492" s="62" t="n">
        <f aca="false">ModeloDatosModificados!AG472-ModeloDatosMinisterio!AG472</f>
        <v>0</v>
      </c>
      <c r="AH492" s="62" t="n">
        <f aca="false">ModeloDatosModificados!AH472-ModeloDatosMinisterio!AH472</f>
        <v>0</v>
      </c>
      <c r="AI492" s="62" t="n">
        <f aca="false">ModeloDatosModificados!AI472-ModeloDatosMinisterio!AI472</f>
        <v>0</v>
      </c>
      <c r="AJ492" s="62" t="n">
        <f aca="false">ModeloDatosModificados!AJ472-ModeloDatosMinisterio!AJ472</f>
        <v>0</v>
      </c>
      <c r="AK492" s="62" t="n">
        <f aca="false">ModeloDatosModificados!AK472-ModeloDatosMinisterio!AK472</f>
        <v>0</v>
      </c>
      <c r="AL492" s="62" t="n">
        <f aca="false">ModeloDatosModificados!AL472-ModeloDatosMinisterio!AL472</f>
        <v>0</v>
      </c>
      <c r="AM492" s="62" t="n">
        <f aca="false">ModeloDatosModificados!AM472-ModeloDatosMinisterio!AM472</f>
        <v>0</v>
      </c>
      <c r="AO492" s="54" t="n">
        <f aca="false">ModeloDatosModificados!AO472-ModeloDatosMinisterio!AO472</f>
        <v>0</v>
      </c>
      <c r="AP492" s="53" t="n">
        <f aca="false">ModeloDatosModificados!AP472-ModeloDatosMinisterio!AP472</f>
        <v>0</v>
      </c>
      <c r="AQ492" s="54" t="n">
        <f aca="false">ModeloDatosModificados!AQ472-ModeloDatosMinisterio!AQ472</f>
        <v>0</v>
      </c>
      <c r="AR492" s="53" t="n">
        <f aca="false">ModeloDatosModificados!AR472-ModeloDatosMinisterio!AR472</f>
        <v>0</v>
      </c>
      <c r="AS492" s="54" t="n">
        <f aca="false">ModeloDatosModificados!AS472-ModeloDatosMinisterio!AS472</f>
        <v>0</v>
      </c>
      <c r="AT492" s="53" t="n">
        <f aca="false">ModeloDatosModificados!AT472-ModeloDatosMinisterio!AT472</f>
        <v>0</v>
      </c>
      <c r="AU492" s="54" t="n">
        <f aca="false">ModeloDatosModificados!AU472-ModeloDatosMinisterio!AU472</f>
        <v>0</v>
      </c>
      <c r="AV492" s="53" t="n">
        <f aca="false">ModeloDatosModificados!AV472-ModeloDatosMinisterio!AV472</f>
        <v>0</v>
      </c>
      <c r="AW492" s="54" t="n">
        <f aca="false">ModeloDatosModificados!AW472-ModeloDatosMinisterio!AW472</f>
        <v>0</v>
      </c>
      <c r="AX492" s="53" t="n">
        <f aca="false">ModeloDatosModificados!AX472-ModeloDatosMinisterio!AX472</f>
        <v>0</v>
      </c>
    </row>
    <row r="493" customFormat="false" ht="13.8" hidden="false" customHeight="false" outlineLevel="0" collapsed="false">
      <c r="A493" s="60" t="s">
        <v>45</v>
      </c>
      <c r="B493" s="53" t="n">
        <f aca="false">ModeloDatosModificados!B473-ModeloDatosMinisterio!B473</f>
        <v>0</v>
      </c>
      <c r="C493" s="53" t="n">
        <f aca="false">ModeloDatosModificados!C473-ModeloDatosMinisterio!C473</f>
        <v>0</v>
      </c>
      <c r="D493" s="53" t="n">
        <f aca="false">ModeloDatosModificados!D473-ModeloDatosMinisterio!D473</f>
        <v>0</v>
      </c>
      <c r="E493" s="53" t="n">
        <f aca="false">ModeloDatosModificados!E473-ModeloDatosMinisterio!E473</f>
        <v>0</v>
      </c>
      <c r="F493" s="53" t="n">
        <f aca="false">ModeloDatosModificados!F473-ModeloDatosMinisterio!F473</f>
        <v>0</v>
      </c>
      <c r="G493" s="53" t="n">
        <f aca="false">ModeloDatosModificados!G473-ModeloDatosMinisterio!G473</f>
        <v>0</v>
      </c>
      <c r="H493" s="53" t="n">
        <f aca="false">ModeloDatosModificados!H473-ModeloDatosMinisterio!H473</f>
        <v>0</v>
      </c>
      <c r="I493" s="54" t="n">
        <f aca="false">ModeloDatosModificados!I473-ModeloDatosMinisterio!I473</f>
        <v>0</v>
      </c>
      <c r="J493" s="53" t="n">
        <f aca="false">ModeloDatosModificados!J473-ModeloDatosMinisterio!J473</f>
        <v>0</v>
      </c>
      <c r="K493" s="54" t="n">
        <f aca="false">ModeloDatosModificados!K473-ModeloDatosMinisterio!K473</f>
        <v>0</v>
      </c>
      <c r="L493" s="53" t="n">
        <f aca="false">ModeloDatosModificados!L473-ModeloDatosMinisterio!L473</f>
        <v>0</v>
      </c>
      <c r="M493" s="54" t="n">
        <f aca="false">ModeloDatosModificados!M473-ModeloDatosMinisterio!M473</f>
        <v>0</v>
      </c>
      <c r="N493" s="53" t="n">
        <f aca="false">ModeloDatosModificados!N473-ModeloDatosMinisterio!N473</f>
        <v>0</v>
      </c>
      <c r="O493" s="53" t="n">
        <f aca="false">ModeloDatosModificados!O473-ModeloDatosMinisterio!O473</f>
        <v>0</v>
      </c>
      <c r="P493" s="53" t="n">
        <f aca="false">ModeloDatosModificados!P473-ModeloDatosMinisterio!P473</f>
        <v>0</v>
      </c>
      <c r="Q493" s="53" t="n">
        <f aca="false">ModeloDatosModificados!Q473-ModeloDatosMinisterio!Q473</f>
        <v>0</v>
      </c>
      <c r="S493" s="53" t="n">
        <f aca="false">ModeloDatosModificados!S473-ModeloDatosMinisterio!S473</f>
        <v>0</v>
      </c>
      <c r="T493" s="53" t="n">
        <f aca="false">ModeloDatosModificados!T473-ModeloDatosMinisterio!T473</f>
        <v>0</v>
      </c>
      <c r="U493" s="53" t="n">
        <f aca="false">ModeloDatosModificados!U473-ModeloDatosMinisterio!U473</f>
        <v>0</v>
      </c>
      <c r="V493" s="53" t="n">
        <f aca="false">ModeloDatosModificados!V473-ModeloDatosMinisterio!V473</f>
        <v>0</v>
      </c>
      <c r="W493" s="53" t="n">
        <f aca="false">ModeloDatosModificados!W473-ModeloDatosMinisterio!W473</f>
        <v>0</v>
      </c>
      <c r="X493" s="53" t="n">
        <f aca="false">ModeloDatosModificados!X473-ModeloDatosMinisterio!X473</f>
        <v>0</v>
      </c>
      <c r="Y493" s="53" t="n">
        <f aca="false">ModeloDatosModificados!Y473-ModeloDatosMinisterio!Y473</f>
        <v>0</v>
      </c>
      <c r="Z493" s="53" t="n">
        <f aca="false">ModeloDatosModificados!Z473-ModeloDatosMinisterio!Z473</f>
        <v>0</v>
      </c>
      <c r="AC493" s="61" t="n">
        <f aca="false">ModeloDatosModificados!AC473-ModeloDatosMinisterio!AC473</f>
        <v>0</v>
      </c>
      <c r="AD493" s="62" t="n">
        <f aca="false">ModeloDatosModificados!AD473-ModeloDatosMinisterio!AD473</f>
        <v>0</v>
      </c>
      <c r="AE493" s="63" t="n">
        <f aca="false">ModeloDatosModificados!AE473-ModeloDatosMinisterio!AE473</f>
        <v>0</v>
      </c>
      <c r="AF493" s="62" t="n">
        <f aca="false">ModeloDatosModificados!AF473-ModeloDatosMinisterio!AF473</f>
        <v>0</v>
      </c>
      <c r="AG493" s="62" t="n">
        <f aca="false">ModeloDatosModificados!AG473-ModeloDatosMinisterio!AG473</f>
        <v>0</v>
      </c>
      <c r="AH493" s="62" t="n">
        <f aca="false">ModeloDatosModificados!AH473-ModeloDatosMinisterio!AH473</f>
        <v>0</v>
      </c>
      <c r="AI493" s="62" t="n">
        <f aca="false">ModeloDatosModificados!AI473-ModeloDatosMinisterio!AI473</f>
        <v>0</v>
      </c>
      <c r="AJ493" s="62" t="n">
        <f aca="false">ModeloDatosModificados!AJ473-ModeloDatosMinisterio!AJ473</f>
        <v>0</v>
      </c>
      <c r="AK493" s="62" t="n">
        <f aca="false">ModeloDatosModificados!AK473-ModeloDatosMinisterio!AK473</f>
        <v>0</v>
      </c>
      <c r="AL493" s="62" t="n">
        <f aca="false">ModeloDatosModificados!AL473-ModeloDatosMinisterio!AL473</f>
        <v>0</v>
      </c>
      <c r="AM493" s="62" t="n">
        <f aca="false">ModeloDatosModificados!AM473-ModeloDatosMinisterio!AM473</f>
        <v>0</v>
      </c>
      <c r="AO493" s="54" t="n">
        <f aca="false">ModeloDatosModificados!AO473-ModeloDatosMinisterio!AO473</f>
        <v>0</v>
      </c>
      <c r="AP493" s="53" t="n">
        <f aca="false">ModeloDatosModificados!AP473-ModeloDatosMinisterio!AP473</f>
        <v>0</v>
      </c>
      <c r="AQ493" s="54" t="n">
        <f aca="false">ModeloDatosModificados!AQ473-ModeloDatosMinisterio!AQ473</f>
        <v>0</v>
      </c>
      <c r="AR493" s="53" t="n">
        <f aca="false">ModeloDatosModificados!AR473-ModeloDatosMinisterio!AR473</f>
        <v>0</v>
      </c>
      <c r="AS493" s="54" t="n">
        <f aca="false">ModeloDatosModificados!AS473-ModeloDatosMinisterio!AS473</f>
        <v>0</v>
      </c>
      <c r="AT493" s="53" t="n">
        <f aca="false">ModeloDatosModificados!AT473-ModeloDatosMinisterio!AT473</f>
        <v>0</v>
      </c>
      <c r="AU493" s="54" t="n">
        <f aca="false">ModeloDatosModificados!AU473-ModeloDatosMinisterio!AU473</f>
        <v>0</v>
      </c>
      <c r="AV493" s="53" t="n">
        <f aca="false">ModeloDatosModificados!AV473-ModeloDatosMinisterio!AV473</f>
        <v>0</v>
      </c>
      <c r="AW493" s="54" t="n">
        <f aca="false">ModeloDatosModificados!AW473-ModeloDatosMinisterio!AW473</f>
        <v>0</v>
      </c>
      <c r="AX493" s="53" t="n">
        <f aca="false">ModeloDatosModificados!AX473-ModeloDatosMinisterio!AX473</f>
        <v>0</v>
      </c>
    </row>
    <row r="494" customFormat="false" ht="13.8" hidden="false" customHeight="false" outlineLevel="0" collapsed="false">
      <c r="A494" s="60" t="s">
        <v>46</v>
      </c>
      <c r="B494" s="53" t="n">
        <f aca="false">ModeloDatosModificados!B474-ModeloDatosMinisterio!B474</f>
        <v>0</v>
      </c>
      <c r="C494" s="53" t="n">
        <f aca="false">ModeloDatosModificados!C474-ModeloDatosMinisterio!C474</f>
        <v>0</v>
      </c>
      <c r="D494" s="53" t="n">
        <f aca="false">ModeloDatosModificados!D474-ModeloDatosMinisterio!D474</f>
        <v>0</v>
      </c>
      <c r="E494" s="53" t="n">
        <f aca="false">ModeloDatosModificados!E474-ModeloDatosMinisterio!E474</f>
        <v>0</v>
      </c>
      <c r="F494" s="53" t="n">
        <f aca="false">ModeloDatosModificados!F474-ModeloDatosMinisterio!F474</f>
        <v>0</v>
      </c>
      <c r="G494" s="53" t="n">
        <f aca="false">ModeloDatosModificados!G474-ModeloDatosMinisterio!G474</f>
        <v>0</v>
      </c>
      <c r="H494" s="53" t="n">
        <f aca="false">ModeloDatosModificados!H474-ModeloDatosMinisterio!H474</f>
        <v>0</v>
      </c>
      <c r="I494" s="54" t="n">
        <f aca="false">ModeloDatosModificados!I474-ModeloDatosMinisterio!I474</f>
        <v>0</v>
      </c>
      <c r="J494" s="53" t="n">
        <f aca="false">ModeloDatosModificados!J474-ModeloDatosMinisterio!J474</f>
        <v>0</v>
      </c>
      <c r="K494" s="54" t="n">
        <f aca="false">ModeloDatosModificados!K474-ModeloDatosMinisterio!K474</f>
        <v>0</v>
      </c>
      <c r="L494" s="53" t="n">
        <f aca="false">ModeloDatosModificados!L474-ModeloDatosMinisterio!L474</f>
        <v>0</v>
      </c>
      <c r="M494" s="54" t="n">
        <f aca="false">ModeloDatosModificados!M474-ModeloDatosMinisterio!M474</f>
        <v>0</v>
      </c>
      <c r="N494" s="53" t="n">
        <f aca="false">ModeloDatosModificados!N474-ModeloDatosMinisterio!N474</f>
        <v>0</v>
      </c>
      <c r="O494" s="53" t="n">
        <f aca="false">ModeloDatosModificados!O474-ModeloDatosMinisterio!O474</f>
        <v>0</v>
      </c>
      <c r="P494" s="53" t="n">
        <f aca="false">ModeloDatosModificados!P474-ModeloDatosMinisterio!P474</f>
        <v>0</v>
      </c>
      <c r="Q494" s="53" t="n">
        <f aca="false">ModeloDatosModificados!Q474-ModeloDatosMinisterio!Q474</f>
        <v>0</v>
      </c>
      <c r="S494" s="53" t="n">
        <f aca="false">ModeloDatosModificados!S474-ModeloDatosMinisterio!S474</f>
        <v>0</v>
      </c>
      <c r="T494" s="53" t="n">
        <f aca="false">ModeloDatosModificados!T474-ModeloDatosMinisterio!T474</f>
        <v>0</v>
      </c>
      <c r="U494" s="53" t="n">
        <f aca="false">ModeloDatosModificados!U474-ModeloDatosMinisterio!U474</f>
        <v>0</v>
      </c>
      <c r="V494" s="53" t="n">
        <f aca="false">ModeloDatosModificados!V474-ModeloDatosMinisterio!V474</f>
        <v>0</v>
      </c>
      <c r="W494" s="53" t="n">
        <f aca="false">ModeloDatosModificados!W474-ModeloDatosMinisterio!W474</f>
        <v>0</v>
      </c>
      <c r="X494" s="53" t="n">
        <f aca="false">ModeloDatosModificados!X474-ModeloDatosMinisterio!X474</f>
        <v>0</v>
      </c>
      <c r="Y494" s="53" t="n">
        <f aca="false">ModeloDatosModificados!Y474-ModeloDatosMinisterio!Y474</f>
        <v>0</v>
      </c>
      <c r="Z494" s="53" t="n">
        <f aca="false">ModeloDatosModificados!Z474-ModeloDatosMinisterio!Z474</f>
        <v>0</v>
      </c>
      <c r="AC494" s="61" t="n">
        <f aca="false">ModeloDatosModificados!AC474-ModeloDatosMinisterio!AC474</f>
        <v>0</v>
      </c>
      <c r="AD494" s="62" t="n">
        <f aca="false">ModeloDatosModificados!AD474-ModeloDatosMinisterio!AD474</f>
        <v>0</v>
      </c>
      <c r="AE494" s="63" t="n">
        <f aca="false">ModeloDatosModificados!AE474-ModeloDatosMinisterio!AE474</f>
        <v>0</v>
      </c>
      <c r="AF494" s="62" t="n">
        <f aca="false">ModeloDatosModificados!AF474-ModeloDatosMinisterio!AF474</f>
        <v>0</v>
      </c>
      <c r="AG494" s="62" t="n">
        <f aca="false">ModeloDatosModificados!AG474-ModeloDatosMinisterio!AG474</f>
        <v>0</v>
      </c>
      <c r="AH494" s="62" t="n">
        <f aca="false">ModeloDatosModificados!AH474-ModeloDatosMinisterio!AH474</f>
        <v>0</v>
      </c>
      <c r="AI494" s="62" t="n">
        <f aca="false">ModeloDatosModificados!AI474-ModeloDatosMinisterio!AI474</f>
        <v>0</v>
      </c>
      <c r="AJ494" s="62" t="n">
        <f aca="false">ModeloDatosModificados!AJ474-ModeloDatosMinisterio!AJ474</f>
        <v>0</v>
      </c>
      <c r="AK494" s="62" t="n">
        <f aca="false">ModeloDatosModificados!AK474-ModeloDatosMinisterio!AK474</f>
        <v>0</v>
      </c>
      <c r="AL494" s="62" t="n">
        <f aca="false">ModeloDatosModificados!AL474-ModeloDatosMinisterio!AL474</f>
        <v>0</v>
      </c>
      <c r="AM494" s="62" t="n">
        <f aca="false">ModeloDatosModificados!AM474-ModeloDatosMinisterio!AM474</f>
        <v>0</v>
      </c>
      <c r="AO494" s="54" t="n">
        <f aca="false">ModeloDatosModificados!AO474-ModeloDatosMinisterio!AO474</f>
        <v>0</v>
      </c>
      <c r="AP494" s="53" t="n">
        <f aca="false">ModeloDatosModificados!AP474-ModeloDatosMinisterio!AP474</f>
        <v>0</v>
      </c>
      <c r="AQ494" s="54" t="n">
        <f aca="false">ModeloDatosModificados!AQ474-ModeloDatosMinisterio!AQ474</f>
        <v>0</v>
      </c>
      <c r="AR494" s="53" t="n">
        <f aca="false">ModeloDatosModificados!AR474-ModeloDatosMinisterio!AR474</f>
        <v>0</v>
      </c>
      <c r="AS494" s="54" t="n">
        <f aca="false">ModeloDatosModificados!AS474-ModeloDatosMinisterio!AS474</f>
        <v>0</v>
      </c>
      <c r="AT494" s="53" t="n">
        <f aca="false">ModeloDatosModificados!AT474-ModeloDatosMinisterio!AT474</f>
        <v>0</v>
      </c>
      <c r="AU494" s="54" t="n">
        <f aca="false">ModeloDatosModificados!AU474-ModeloDatosMinisterio!AU474</f>
        <v>0</v>
      </c>
      <c r="AV494" s="53" t="n">
        <f aca="false">ModeloDatosModificados!AV474-ModeloDatosMinisterio!AV474</f>
        <v>0</v>
      </c>
      <c r="AW494" s="54" t="n">
        <f aca="false">ModeloDatosModificados!AW474-ModeloDatosMinisterio!AW474</f>
        <v>0</v>
      </c>
      <c r="AX494" s="53" t="n">
        <f aca="false">ModeloDatosModificados!AX474-ModeloDatosMinisterio!AX474</f>
        <v>0</v>
      </c>
    </row>
    <row r="495" customFormat="false" ht="13.8" hidden="false" customHeight="false" outlineLevel="0" collapsed="false">
      <c r="A495" s="71" t="s">
        <v>49</v>
      </c>
      <c r="B495" s="74" t="n">
        <f aca="false">ModeloDatosModificados!B475-ModeloDatosMinisterio!B475</f>
        <v>0</v>
      </c>
      <c r="C495" s="74" t="n">
        <f aca="false">ModeloDatosModificados!C475-ModeloDatosMinisterio!C475</f>
        <v>0</v>
      </c>
      <c r="D495" s="74" t="n">
        <f aca="false">ModeloDatosModificados!D475-ModeloDatosMinisterio!D475</f>
        <v>0</v>
      </c>
      <c r="E495" s="74" t="n">
        <f aca="false">ModeloDatosModificados!E475-ModeloDatosMinisterio!E475</f>
        <v>0</v>
      </c>
      <c r="F495" s="74" t="n">
        <f aca="false">ModeloDatosModificados!F475-ModeloDatosMinisterio!F475</f>
        <v>0</v>
      </c>
      <c r="G495" s="74" t="n">
        <f aca="false">ModeloDatosModificados!G475-ModeloDatosMinisterio!G475</f>
        <v>0</v>
      </c>
      <c r="H495" s="74" t="n">
        <f aca="false">ModeloDatosModificados!H475-ModeloDatosMinisterio!H475</f>
        <v>0</v>
      </c>
      <c r="I495" s="72" t="n">
        <f aca="false">ModeloDatosModificados!I475-ModeloDatosMinisterio!I475</f>
        <v>0</v>
      </c>
      <c r="J495" s="74" t="n">
        <f aca="false">ModeloDatosModificados!J475-ModeloDatosMinisterio!J475</f>
        <v>0</v>
      </c>
      <c r="K495" s="72" t="n">
        <f aca="false">ModeloDatosModificados!K475-ModeloDatosMinisterio!K475</f>
        <v>0</v>
      </c>
      <c r="L495" s="74" t="n">
        <f aca="false">ModeloDatosModificados!L475-ModeloDatosMinisterio!L475</f>
        <v>0</v>
      </c>
      <c r="M495" s="72" t="n">
        <f aca="false">ModeloDatosModificados!M475-ModeloDatosMinisterio!M475</f>
        <v>0</v>
      </c>
      <c r="N495" s="74" t="n">
        <f aca="false">ModeloDatosModificados!N475-ModeloDatosMinisterio!N475</f>
        <v>0</v>
      </c>
      <c r="O495" s="74" t="n">
        <f aca="false">ModeloDatosModificados!O475-ModeloDatosMinisterio!O475</f>
        <v>0</v>
      </c>
      <c r="P495" s="74" t="n">
        <f aca="false">ModeloDatosModificados!P475-ModeloDatosMinisterio!P475</f>
        <v>0</v>
      </c>
      <c r="Q495" s="74" t="n">
        <f aca="false">ModeloDatosModificados!Q475-ModeloDatosMinisterio!Q475</f>
        <v>0</v>
      </c>
      <c r="S495" s="74" t="n">
        <f aca="false">ModeloDatosModificados!S475-ModeloDatosMinisterio!S475</f>
        <v>0</v>
      </c>
      <c r="T495" s="74" t="n">
        <f aca="false">ModeloDatosModificados!T475-ModeloDatosMinisterio!T475</f>
        <v>0</v>
      </c>
      <c r="U495" s="74" t="n">
        <f aca="false">ModeloDatosModificados!U475-ModeloDatosMinisterio!U475</f>
        <v>0</v>
      </c>
      <c r="V495" s="74" t="n">
        <f aca="false">ModeloDatosModificados!V475-ModeloDatosMinisterio!V475</f>
        <v>0</v>
      </c>
      <c r="W495" s="74" t="n">
        <f aca="false">ModeloDatosModificados!W475-ModeloDatosMinisterio!W475</f>
        <v>0</v>
      </c>
      <c r="X495" s="74" t="n">
        <f aca="false">ModeloDatosModificados!X475-ModeloDatosMinisterio!X475</f>
        <v>0</v>
      </c>
      <c r="Y495" s="74" t="n">
        <f aca="false">ModeloDatosModificados!Y475-ModeloDatosMinisterio!Y475</f>
        <v>0</v>
      </c>
      <c r="Z495" s="74" t="n">
        <f aca="false">ModeloDatosModificados!Z475-ModeloDatosMinisterio!Z475</f>
        <v>0</v>
      </c>
      <c r="AB495" s="77" t="s">
        <v>225</v>
      </c>
      <c r="AC495" s="77" t="n">
        <f aca="false">ModeloDatosModificados!AC475-ModeloDatosMinisterio!AC475</f>
        <v>0</v>
      </c>
      <c r="AD495" s="76"/>
      <c r="AE495" s="78" t="n">
        <f aca="false">ModeloDatosModificados!AE475-ModeloDatosMinisterio!AE475</f>
        <v>0</v>
      </c>
      <c r="AF495" s="76"/>
      <c r="AG495" s="79" t="n">
        <f aca="false">ModeloDatosModificados!AG475-ModeloDatosMinisterio!AG475</f>
        <v>0</v>
      </c>
      <c r="AH495" s="76"/>
      <c r="AI495" s="79" t="n">
        <f aca="false">ModeloDatosModificados!AI475-ModeloDatosMinisterio!AI475</f>
        <v>0</v>
      </c>
      <c r="AJ495" s="76"/>
      <c r="AK495" s="79" t="n">
        <f aca="false">ModeloDatosModificados!AK475-ModeloDatosMinisterio!AK475</f>
        <v>0</v>
      </c>
      <c r="AL495" s="80"/>
      <c r="AM495" s="79" t="n">
        <f aca="false">ModeloDatosModificados!AM475-ModeloDatosMinisterio!AM475</f>
        <v>0</v>
      </c>
      <c r="AO495" s="72" t="n">
        <f aca="false">ModeloDatosModificados!AO475-ModeloDatosMinisterio!AO475</f>
        <v>0</v>
      </c>
      <c r="AP495" s="74" t="n">
        <f aca="false">ModeloDatosModificados!AP475-ModeloDatosMinisterio!AP475</f>
        <v>0</v>
      </c>
      <c r="AQ495" s="72" t="n">
        <f aca="false">ModeloDatosModificados!AQ475-ModeloDatosMinisterio!AQ475</f>
        <v>0</v>
      </c>
      <c r="AR495" s="74" t="n">
        <f aca="false">ModeloDatosModificados!AR475-ModeloDatosMinisterio!AR475</f>
        <v>0</v>
      </c>
      <c r="AS495" s="72" t="n">
        <f aca="false">ModeloDatosModificados!AS475-ModeloDatosMinisterio!AS475</f>
        <v>0</v>
      </c>
      <c r="AT495" s="74" t="n">
        <f aca="false">ModeloDatosModificados!AT475-ModeloDatosMinisterio!AT475</f>
        <v>0</v>
      </c>
      <c r="AU495" s="72" t="n">
        <f aca="false">ModeloDatosModificados!AU475-ModeloDatosMinisterio!AU475</f>
        <v>0</v>
      </c>
      <c r="AV495" s="74" t="n">
        <f aca="false">ModeloDatosModificados!AV475-ModeloDatosMinisterio!AV475</f>
        <v>0</v>
      </c>
      <c r="AW495" s="72" t="n">
        <f aca="false">ModeloDatosModificados!AW475-ModeloDatosMinisterio!AW475</f>
        <v>0</v>
      </c>
      <c r="AX495" s="74" t="n">
        <f aca="false">ModeloDatosModificados!AX475-ModeloDatosMinisterio!AX475</f>
        <v>0</v>
      </c>
    </row>
    <row r="496" customFormat="false" ht="13.8" hidden="false" customHeight="false" outlineLevel="0" collapsed="false">
      <c r="A496" s="31" t="s">
        <v>50</v>
      </c>
      <c r="AB496" s="77" t="s">
        <v>226</v>
      </c>
      <c r="AC496" s="77" t="n">
        <f aca="false">ModeloDatosModificados!AC476-ModeloDatosMinisterio!AC476</f>
        <v>0</v>
      </c>
      <c r="AD496" s="76"/>
      <c r="AE496" s="78" t="n">
        <f aca="false">ModeloDatosModificados!AE476-ModeloDatosMinisterio!AE476</f>
        <v>0</v>
      </c>
      <c r="AF496" s="76"/>
      <c r="AG496" s="79" t="n">
        <f aca="false">ModeloDatosModificados!AG476-ModeloDatosMinisterio!AG476</f>
        <v>0</v>
      </c>
      <c r="AH496" s="76"/>
      <c r="AI496" s="79" t="n">
        <f aca="false">ModeloDatosModificados!AI476-ModeloDatosMinisterio!AI476</f>
        <v>0</v>
      </c>
      <c r="AJ496" s="76"/>
      <c r="AK496" s="79" t="n">
        <f aca="false">ModeloDatosModificados!AK476-ModeloDatosMinisterio!AK476</f>
        <v>0</v>
      </c>
      <c r="AL496" s="76"/>
      <c r="AM496" s="79"/>
    </row>
    <row r="497" customFormat="false" ht="13.8" hidden="false" customHeight="false" outlineLevel="0" collapsed="false">
      <c r="A497" s="31" t="s">
        <v>167</v>
      </c>
    </row>
    <row r="501" customFormat="false" ht="13.8" hidden="false" customHeight="false" outlineLevel="0" collapsed="false">
      <c r="A501" s="40" t="s">
        <v>177</v>
      </c>
      <c r="B501" s="40"/>
      <c r="C501" s="40"/>
      <c r="D501" s="40"/>
      <c r="E501" s="40"/>
      <c r="F501" s="40"/>
      <c r="G501" s="40"/>
      <c r="H501" s="40"/>
      <c r="I501" s="40"/>
      <c r="J501" s="40"/>
      <c r="S501" s="90"/>
      <c r="T501" s="90"/>
      <c r="U501" s="90"/>
      <c r="V501" s="90"/>
      <c r="W501" s="90"/>
      <c r="X501" s="90"/>
      <c r="Y501" s="90"/>
      <c r="Z501" s="90"/>
    </row>
    <row r="502" customFormat="false" ht="13.8" hidden="false" customHeight="false" outlineLevel="0" collapsed="false">
      <c r="A502" s="40" t="s">
        <v>196</v>
      </c>
      <c r="B502" s="40"/>
      <c r="C502" s="40"/>
      <c r="D502" s="40"/>
      <c r="E502" s="40"/>
      <c r="F502" s="40"/>
      <c r="G502" s="40"/>
      <c r="H502" s="40"/>
      <c r="I502" s="40"/>
      <c r="J502" s="40"/>
      <c r="S502" s="90"/>
      <c r="T502" s="90"/>
      <c r="U502" s="90"/>
      <c r="V502" s="90"/>
      <c r="W502" s="90"/>
      <c r="X502" s="90"/>
      <c r="Y502" s="90"/>
      <c r="Z502" s="90"/>
    </row>
    <row r="503" customFormat="false" ht="15.8" hidden="false" customHeight="true" outlineLevel="0" collapsed="false">
      <c r="A503" s="41" t="s">
        <v>8</v>
      </c>
      <c r="B503" s="91" t="s">
        <v>206</v>
      </c>
      <c r="C503" s="91"/>
      <c r="D503" s="91"/>
      <c r="E503" s="91"/>
      <c r="F503" s="91"/>
      <c r="G503" s="91"/>
      <c r="H503" s="91"/>
      <c r="I503" s="43" t="s">
        <v>10</v>
      </c>
      <c r="J503" s="43" t="s">
        <v>11</v>
      </c>
      <c r="K503" s="43" t="s">
        <v>207</v>
      </c>
      <c r="L503" s="43" t="s">
        <v>208</v>
      </c>
      <c r="M503" s="43" t="s">
        <v>209</v>
      </c>
      <c r="N503" s="43" t="s">
        <v>12</v>
      </c>
      <c r="O503" s="43" t="s">
        <v>210</v>
      </c>
      <c r="P503" s="43" t="s">
        <v>211</v>
      </c>
      <c r="Q503" s="43" t="s">
        <v>212</v>
      </c>
      <c r="S503" s="91" t="s">
        <v>206</v>
      </c>
      <c r="T503" s="91"/>
      <c r="U503" s="91"/>
      <c r="V503" s="91"/>
      <c r="W503" s="91"/>
      <c r="X503" s="91"/>
      <c r="Y503" s="91"/>
      <c r="Z503" s="91"/>
      <c r="AC503" s="46" t="s">
        <v>214</v>
      </c>
      <c r="AD503" s="46"/>
      <c r="AE503" s="46" t="s">
        <v>215</v>
      </c>
      <c r="AF503" s="46"/>
      <c r="AG503" s="46" t="s">
        <v>216</v>
      </c>
      <c r="AH503" s="46"/>
      <c r="AI503" s="46" t="s">
        <v>217</v>
      </c>
      <c r="AJ503" s="46"/>
      <c r="AK503" s="46" t="s">
        <v>218</v>
      </c>
      <c r="AL503" s="46"/>
      <c r="AM503" s="47" t="s">
        <v>219</v>
      </c>
      <c r="AO503" s="46" t="s">
        <v>214</v>
      </c>
      <c r="AP503" s="46"/>
      <c r="AQ503" s="46" t="s">
        <v>215</v>
      </c>
      <c r="AR503" s="46"/>
      <c r="AS503" s="46" t="s">
        <v>216</v>
      </c>
      <c r="AT503" s="46"/>
      <c r="AU503" s="46" t="s">
        <v>217</v>
      </c>
      <c r="AV503" s="46"/>
      <c r="AW503" s="47" t="s">
        <v>218</v>
      </c>
      <c r="AX503" s="47"/>
    </row>
    <row r="504" customFormat="false" ht="55.8" hidden="false" customHeight="false" outlineLevel="0" collapsed="false">
      <c r="A504" s="41"/>
      <c r="B504" s="92" t="s">
        <v>197</v>
      </c>
      <c r="C504" s="92" t="s">
        <v>198</v>
      </c>
      <c r="D504" s="92" t="s">
        <v>199</v>
      </c>
      <c r="E504" s="92" t="s">
        <v>200</v>
      </c>
      <c r="F504" s="92" t="s">
        <v>201</v>
      </c>
      <c r="G504" s="92" t="s">
        <v>202</v>
      </c>
      <c r="H504" s="92" t="s">
        <v>203</v>
      </c>
      <c r="I504" s="43"/>
      <c r="J504" s="43"/>
      <c r="K504" s="43"/>
      <c r="L504" s="43"/>
      <c r="M504" s="43"/>
      <c r="N504" s="43"/>
      <c r="O504" s="43"/>
      <c r="P504" s="43"/>
      <c r="Q504" s="43"/>
      <c r="S504" s="92" t="s">
        <v>197</v>
      </c>
      <c r="T504" s="92" t="s">
        <v>198</v>
      </c>
      <c r="U504" s="92" t="s">
        <v>199</v>
      </c>
      <c r="V504" s="92" t="s">
        <v>200</v>
      </c>
      <c r="W504" s="92" t="s">
        <v>201</v>
      </c>
      <c r="X504" s="92" t="s">
        <v>202</v>
      </c>
      <c r="Y504" s="92" t="s">
        <v>203</v>
      </c>
      <c r="Z504" s="43" t="s">
        <v>21</v>
      </c>
      <c r="AC504" s="46" t="s">
        <v>220</v>
      </c>
      <c r="AD504" s="46" t="s">
        <v>221</v>
      </c>
      <c r="AE504" s="46" t="s">
        <v>220</v>
      </c>
      <c r="AF504" s="46" t="s">
        <v>221</v>
      </c>
      <c r="AG504" s="46" t="s">
        <v>220</v>
      </c>
      <c r="AH504" s="46" t="s">
        <v>221</v>
      </c>
      <c r="AI504" s="46" t="s">
        <v>220</v>
      </c>
      <c r="AJ504" s="46" t="s">
        <v>221</v>
      </c>
      <c r="AK504" s="46" t="s">
        <v>220</v>
      </c>
      <c r="AL504" s="46" t="s">
        <v>221</v>
      </c>
      <c r="AM504" s="48" t="s">
        <v>222</v>
      </c>
      <c r="AO504" s="46" t="s">
        <v>223</v>
      </c>
      <c r="AP504" s="46" t="s">
        <v>224</v>
      </c>
      <c r="AQ504" s="46" t="s">
        <v>223</v>
      </c>
      <c r="AR504" s="46" t="s">
        <v>224</v>
      </c>
      <c r="AS504" s="46" t="s">
        <v>223</v>
      </c>
      <c r="AT504" s="46" t="s">
        <v>224</v>
      </c>
      <c r="AU504" s="46" t="s">
        <v>223</v>
      </c>
      <c r="AV504" s="46" t="s">
        <v>224</v>
      </c>
      <c r="AW504" s="46" t="s">
        <v>223</v>
      </c>
      <c r="AX504" s="48" t="s">
        <v>224</v>
      </c>
      <c r="AY504" s="93" t="s">
        <v>228</v>
      </c>
    </row>
    <row r="505" customFormat="false" ht="13.8" hidden="false" customHeight="false" outlineLevel="0" collapsed="false">
      <c r="A505" s="49" t="s">
        <v>22</v>
      </c>
      <c r="B505" s="52" t="n">
        <f aca="false">ModeloDatosModificados!B483-ModeloDatosMinisterio!B483</f>
        <v>0</v>
      </c>
      <c r="C505" s="52" t="n">
        <f aca="false">ModeloDatosModificados!C483-ModeloDatosMinisterio!C483</f>
        <v>0</v>
      </c>
      <c r="D505" s="52" t="n">
        <f aca="false">ModeloDatosModificados!D483-ModeloDatosMinisterio!D483</f>
        <v>0</v>
      </c>
      <c r="E505" s="52" t="n">
        <f aca="false">ModeloDatosModificados!E483-ModeloDatosMinisterio!E483</f>
        <v>0</v>
      </c>
      <c r="F505" s="52" t="n">
        <f aca="false">ModeloDatosModificados!F483-ModeloDatosMinisterio!F483</f>
        <v>0</v>
      </c>
      <c r="G505" s="52" t="n">
        <f aca="false">ModeloDatosModificados!G483-ModeloDatosMinisterio!G483</f>
        <v>0</v>
      </c>
      <c r="H505" s="52" t="n">
        <f aca="false">ModeloDatosModificados!H483-ModeloDatosMinisterio!H483</f>
        <v>0</v>
      </c>
      <c r="I505" s="51" t="n">
        <f aca="false">ModeloDatosModificados!I483-ModeloDatosMinisterio!I483</f>
        <v>0</v>
      </c>
      <c r="J505" s="52" t="n">
        <f aca="false">ModeloDatosModificados!J483-ModeloDatosMinisterio!J483</f>
        <v>0</v>
      </c>
      <c r="K505" s="51" t="n">
        <f aca="false">ModeloDatosModificados!K483-ModeloDatosMinisterio!K483</f>
        <v>0</v>
      </c>
      <c r="L505" s="53" t="n">
        <f aca="false">ModeloDatosModificados!L483-ModeloDatosMinisterio!L483</f>
        <v>0</v>
      </c>
      <c r="M505" s="54" t="n">
        <f aca="false">ModeloDatosModificados!M483-ModeloDatosMinisterio!M483</f>
        <v>0</v>
      </c>
      <c r="N505" s="53" t="n">
        <f aca="false">ModeloDatosModificados!N483-ModeloDatosMinisterio!N483</f>
        <v>0</v>
      </c>
      <c r="O505" s="53" t="n">
        <f aca="false">ModeloDatosModificados!O483-ModeloDatosMinisterio!O483</f>
        <v>0</v>
      </c>
      <c r="P505" s="53" t="n">
        <f aca="false">ModeloDatosModificados!P483-ModeloDatosMinisterio!P483</f>
        <v>0</v>
      </c>
      <c r="Q505" s="53" t="n">
        <f aca="false">ModeloDatosModificados!Q483-ModeloDatosMinisterio!Q483</f>
        <v>0</v>
      </c>
      <c r="S505" s="52" t="n">
        <f aca="false">ModeloDatosModificados!S483-ModeloDatosMinisterio!S483</f>
        <v>0</v>
      </c>
      <c r="T505" s="52" t="n">
        <f aca="false">ModeloDatosModificados!T483-ModeloDatosMinisterio!T483</f>
        <v>0</v>
      </c>
      <c r="U505" s="52" t="n">
        <f aca="false">ModeloDatosModificados!U483-ModeloDatosMinisterio!U483</f>
        <v>0</v>
      </c>
      <c r="V505" s="52" t="n">
        <f aca="false">ModeloDatosModificados!V483-ModeloDatosMinisterio!V483</f>
        <v>0</v>
      </c>
      <c r="W505" s="52" t="n">
        <f aca="false">ModeloDatosModificados!W483-ModeloDatosMinisterio!W483</f>
        <v>0</v>
      </c>
      <c r="X505" s="52" t="n">
        <f aca="false">ModeloDatosModificados!X483-ModeloDatosMinisterio!X483</f>
        <v>0</v>
      </c>
      <c r="Y505" s="52" t="n">
        <f aca="false">ModeloDatosModificados!Y483-ModeloDatosMinisterio!Y483</f>
        <v>0</v>
      </c>
      <c r="Z505" s="52" t="n">
        <f aca="false">ModeloDatosModificados!Z483-ModeloDatosMinisterio!Z483</f>
        <v>0</v>
      </c>
      <c r="AC505" s="57" t="n">
        <f aca="false">ModeloDatosModificados!AC483-ModeloDatosMinisterio!AC483</f>
        <v>0</v>
      </c>
      <c r="AD505" s="58" t="n">
        <f aca="false">ModeloDatosModificados!AD483-ModeloDatosMinisterio!AD483</f>
        <v>0</v>
      </c>
      <c r="AE505" s="59" t="n">
        <f aca="false">ModeloDatosModificados!AE483-ModeloDatosMinisterio!AE483</f>
        <v>0</v>
      </c>
      <c r="AF505" s="58" t="n">
        <f aca="false">ModeloDatosModificados!AF483-ModeloDatosMinisterio!AF483</f>
        <v>0</v>
      </c>
      <c r="AG505" s="58" t="n">
        <f aca="false">ModeloDatosModificados!AG483-ModeloDatosMinisterio!AG483</f>
        <v>0</v>
      </c>
      <c r="AH505" s="58" t="n">
        <f aca="false">ModeloDatosModificados!AH483-ModeloDatosMinisterio!AH483</f>
        <v>0</v>
      </c>
      <c r="AI505" s="58" t="n">
        <f aca="false">ModeloDatosModificados!AI483-ModeloDatosMinisterio!AI483</f>
        <v>0</v>
      </c>
      <c r="AJ505" s="58" t="n">
        <f aca="false">ModeloDatosModificados!AJ483-ModeloDatosMinisterio!AJ483</f>
        <v>0</v>
      </c>
      <c r="AK505" s="58" t="n">
        <f aca="false">ModeloDatosModificados!AK483-ModeloDatosMinisterio!AK483</f>
        <v>0</v>
      </c>
      <c r="AL505" s="58" t="n">
        <f aca="false">ModeloDatosModificados!AL483-ModeloDatosMinisterio!AL483</f>
        <v>0</v>
      </c>
      <c r="AM505" s="58" t="n">
        <f aca="false">ModeloDatosModificados!AM483-ModeloDatosMinisterio!AM483</f>
        <v>0</v>
      </c>
      <c r="AO505" s="51" t="n">
        <f aca="false">ModeloDatosModificados!AO483-ModeloDatosMinisterio!AO483</f>
        <v>0</v>
      </c>
      <c r="AP505" s="52" t="n">
        <f aca="false">ModeloDatosModificados!AP483-ModeloDatosMinisterio!AP483</f>
        <v>0</v>
      </c>
      <c r="AQ505" s="51" t="n">
        <f aca="false">ModeloDatosModificados!AQ483-ModeloDatosMinisterio!AQ483</f>
        <v>0</v>
      </c>
      <c r="AR505" s="52" t="n">
        <f aca="false">ModeloDatosModificados!AR483-ModeloDatosMinisterio!AR483</f>
        <v>0</v>
      </c>
      <c r="AS505" s="51" t="n">
        <f aca="false">ModeloDatosModificados!AS483-ModeloDatosMinisterio!AS483</f>
        <v>0</v>
      </c>
      <c r="AT505" s="52" t="n">
        <f aca="false">ModeloDatosModificados!AT483-ModeloDatosMinisterio!AT483</f>
        <v>0</v>
      </c>
      <c r="AU505" s="51" t="n">
        <f aca="false">ModeloDatosModificados!AU483-ModeloDatosMinisterio!AU483</f>
        <v>0</v>
      </c>
      <c r="AV505" s="52" t="n">
        <f aca="false">ModeloDatosModificados!AV483-ModeloDatosMinisterio!AV483</f>
        <v>0</v>
      </c>
      <c r="AW505" s="51" t="n">
        <f aca="false">ModeloDatosModificados!AW483-ModeloDatosMinisterio!AW483</f>
        <v>0</v>
      </c>
      <c r="AX505" s="52" t="n">
        <f aca="false">ModeloDatosModificados!AX483-ModeloDatosMinisterio!AX483</f>
        <v>0</v>
      </c>
    </row>
    <row r="506" customFormat="false" ht="13.8" hidden="false" customHeight="false" outlineLevel="0" collapsed="false">
      <c r="A506" s="60" t="s">
        <v>23</v>
      </c>
      <c r="B506" s="53" t="n">
        <f aca="false">ModeloDatosModificados!B484-ModeloDatosMinisterio!B484</f>
        <v>0</v>
      </c>
      <c r="C506" s="53" t="n">
        <f aca="false">ModeloDatosModificados!C484-ModeloDatosMinisterio!C484</f>
        <v>0</v>
      </c>
      <c r="D506" s="53" t="n">
        <f aca="false">ModeloDatosModificados!D484-ModeloDatosMinisterio!D484</f>
        <v>0</v>
      </c>
      <c r="E506" s="53" t="n">
        <f aca="false">ModeloDatosModificados!E484-ModeloDatosMinisterio!E484</f>
        <v>0</v>
      </c>
      <c r="F506" s="53" t="n">
        <f aca="false">ModeloDatosModificados!F484-ModeloDatosMinisterio!F484</f>
        <v>0</v>
      </c>
      <c r="G506" s="53" t="n">
        <f aca="false">ModeloDatosModificados!G484-ModeloDatosMinisterio!G484</f>
        <v>0</v>
      </c>
      <c r="H506" s="53" t="n">
        <f aca="false">ModeloDatosModificados!H484-ModeloDatosMinisterio!H484</f>
        <v>0</v>
      </c>
      <c r="I506" s="54" t="n">
        <f aca="false">ModeloDatosModificados!I484-ModeloDatosMinisterio!I484</f>
        <v>0</v>
      </c>
      <c r="J506" s="53" t="n">
        <f aca="false">ModeloDatosModificados!J484-ModeloDatosMinisterio!J484</f>
        <v>0</v>
      </c>
      <c r="K506" s="54" t="n">
        <f aca="false">ModeloDatosModificados!K484-ModeloDatosMinisterio!K484</f>
        <v>0</v>
      </c>
      <c r="L506" s="53" t="n">
        <f aca="false">ModeloDatosModificados!L484-ModeloDatosMinisterio!L484</f>
        <v>0</v>
      </c>
      <c r="M506" s="54" t="n">
        <f aca="false">ModeloDatosModificados!M484-ModeloDatosMinisterio!M484</f>
        <v>0</v>
      </c>
      <c r="N506" s="53" t="n">
        <f aca="false">ModeloDatosModificados!N484-ModeloDatosMinisterio!N484</f>
        <v>0</v>
      </c>
      <c r="O506" s="53" t="n">
        <f aca="false">ModeloDatosModificados!O484-ModeloDatosMinisterio!O484</f>
        <v>0</v>
      </c>
      <c r="P506" s="53" t="n">
        <f aca="false">ModeloDatosModificados!P484-ModeloDatosMinisterio!P484</f>
        <v>0</v>
      </c>
      <c r="Q506" s="53" t="n">
        <f aca="false">ModeloDatosModificados!Q484-ModeloDatosMinisterio!Q484</f>
        <v>0</v>
      </c>
      <c r="S506" s="53" t="n">
        <f aca="false">ModeloDatosModificados!S484-ModeloDatosMinisterio!S484</f>
        <v>0</v>
      </c>
      <c r="T506" s="53" t="n">
        <f aca="false">ModeloDatosModificados!T484-ModeloDatosMinisterio!T484</f>
        <v>0</v>
      </c>
      <c r="U506" s="53" t="n">
        <f aca="false">ModeloDatosModificados!U484-ModeloDatosMinisterio!U484</f>
        <v>0</v>
      </c>
      <c r="V506" s="53" t="n">
        <f aca="false">ModeloDatosModificados!V484-ModeloDatosMinisterio!V484</f>
        <v>0</v>
      </c>
      <c r="W506" s="53" t="n">
        <f aca="false">ModeloDatosModificados!W484-ModeloDatosMinisterio!W484</f>
        <v>0</v>
      </c>
      <c r="X506" s="53" t="n">
        <f aca="false">ModeloDatosModificados!X484-ModeloDatosMinisterio!X484</f>
        <v>0</v>
      </c>
      <c r="Y506" s="53" t="n">
        <f aca="false">ModeloDatosModificados!Y484-ModeloDatosMinisterio!Y484</f>
        <v>0</v>
      </c>
      <c r="Z506" s="53" t="n">
        <f aca="false">ModeloDatosModificados!Z484-ModeloDatosMinisterio!Z484</f>
        <v>0</v>
      </c>
      <c r="AC506" s="61" t="n">
        <f aca="false">ModeloDatosModificados!AC484-ModeloDatosMinisterio!AC484</f>
        <v>0</v>
      </c>
      <c r="AD506" s="62" t="n">
        <f aca="false">ModeloDatosModificados!AD484-ModeloDatosMinisterio!AD484</f>
        <v>0</v>
      </c>
      <c r="AE506" s="63" t="n">
        <f aca="false">ModeloDatosModificados!AE484-ModeloDatosMinisterio!AE484</f>
        <v>0</v>
      </c>
      <c r="AF506" s="62" t="n">
        <f aca="false">ModeloDatosModificados!AF484-ModeloDatosMinisterio!AF484</f>
        <v>0</v>
      </c>
      <c r="AG506" s="62" t="n">
        <f aca="false">ModeloDatosModificados!AG484-ModeloDatosMinisterio!AG484</f>
        <v>0</v>
      </c>
      <c r="AH506" s="62" t="n">
        <f aca="false">ModeloDatosModificados!AH484-ModeloDatosMinisterio!AH484</f>
        <v>0</v>
      </c>
      <c r="AI506" s="62" t="n">
        <f aca="false">ModeloDatosModificados!AI484-ModeloDatosMinisterio!AI484</f>
        <v>0</v>
      </c>
      <c r="AJ506" s="62" t="n">
        <f aca="false">ModeloDatosModificados!AJ484-ModeloDatosMinisterio!AJ484</f>
        <v>0</v>
      </c>
      <c r="AK506" s="62" t="n">
        <f aca="false">ModeloDatosModificados!AK484-ModeloDatosMinisterio!AK484</f>
        <v>0</v>
      </c>
      <c r="AL506" s="62" t="n">
        <f aca="false">ModeloDatosModificados!AL484-ModeloDatosMinisterio!AL484</f>
        <v>0</v>
      </c>
      <c r="AM506" s="62" t="n">
        <f aca="false">ModeloDatosModificados!AM484-ModeloDatosMinisterio!AM484</f>
        <v>0</v>
      </c>
      <c r="AO506" s="54" t="n">
        <f aca="false">ModeloDatosModificados!AO484-ModeloDatosMinisterio!AO484</f>
        <v>0</v>
      </c>
      <c r="AP506" s="53" t="n">
        <f aca="false">ModeloDatosModificados!AP484-ModeloDatosMinisterio!AP484</f>
        <v>0</v>
      </c>
      <c r="AQ506" s="54" t="n">
        <f aca="false">ModeloDatosModificados!AQ484-ModeloDatosMinisterio!AQ484</f>
        <v>0</v>
      </c>
      <c r="AR506" s="53" t="n">
        <f aca="false">ModeloDatosModificados!AR484-ModeloDatosMinisterio!AR484</f>
        <v>0</v>
      </c>
      <c r="AS506" s="54" t="n">
        <f aca="false">ModeloDatosModificados!AS484-ModeloDatosMinisterio!AS484</f>
        <v>0</v>
      </c>
      <c r="AT506" s="53" t="n">
        <f aca="false">ModeloDatosModificados!AT484-ModeloDatosMinisterio!AT484</f>
        <v>0</v>
      </c>
      <c r="AU506" s="54" t="n">
        <f aca="false">ModeloDatosModificados!AU484-ModeloDatosMinisterio!AU484</f>
        <v>0</v>
      </c>
      <c r="AV506" s="53" t="n">
        <f aca="false">ModeloDatosModificados!AV484-ModeloDatosMinisterio!AV484</f>
        <v>0</v>
      </c>
      <c r="AW506" s="54" t="n">
        <f aca="false">ModeloDatosModificados!AW484-ModeloDatosMinisterio!AW484</f>
        <v>0</v>
      </c>
      <c r="AX506" s="53" t="n">
        <f aca="false">ModeloDatosModificados!AX484-ModeloDatosMinisterio!AX484</f>
        <v>0</v>
      </c>
    </row>
    <row r="507" customFormat="false" ht="13.8" hidden="false" customHeight="false" outlineLevel="0" collapsed="false">
      <c r="A507" s="60" t="s">
        <v>24</v>
      </c>
      <c r="B507" s="53" t="n">
        <f aca="false">ModeloDatosModificados!B485-ModeloDatosMinisterio!B485</f>
        <v>0</v>
      </c>
      <c r="C507" s="53" t="n">
        <f aca="false">ModeloDatosModificados!C485-ModeloDatosMinisterio!C485</f>
        <v>0</v>
      </c>
      <c r="D507" s="53" t="n">
        <f aca="false">ModeloDatosModificados!D485-ModeloDatosMinisterio!D485</f>
        <v>0</v>
      </c>
      <c r="E507" s="53" t="n">
        <f aca="false">ModeloDatosModificados!E485-ModeloDatosMinisterio!E485</f>
        <v>0</v>
      </c>
      <c r="F507" s="53" t="n">
        <f aca="false">ModeloDatosModificados!F485-ModeloDatosMinisterio!F485</f>
        <v>0</v>
      </c>
      <c r="G507" s="53" t="n">
        <f aca="false">ModeloDatosModificados!G485-ModeloDatosMinisterio!G485</f>
        <v>0</v>
      </c>
      <c r="H507" s="53" t="n">
        <f aca="false">ModeloDatosModificados!H485-ModeloDatosMinisterio!H485</f>
        <v>0</v>
      </c>
      <c r="I507" s="54" t="n">
        <f aca="false">ModeloDatosModificados!I485-ModeloDatosMinisterio!I485</f>
        <v>0</v>
      </c>
      <c r="J507" s="53" t="n">
        <f aca="false">ModeloDatosModificados!J485-ModeloDatosMinisterio!J485</f>
        <v>0</v>
      </c>
      <c r="K507" s="54" t="n">
        <f aca="false">ModeloDatosModificados!K485-ModeloDatosMinisterio!K485</f>
        <v>0</v>
      </c>
      <c r="L507" s="53" t="n">
        <f aca="false">ModeloDatosModificados!L485-ModeloDatosMinisterio!L485</f>
        <v>0</v>
      </c>
      <c r="M507" s="54" t="n">
        <f aca="false">ModeloDatosModificados!M485-ModeloDatosMinisterio!M485</f>
        <v>0</v>
      </c>
      <c r="N507" s="53" t="n">
        <f aca="false">ModeloDatosModificados!N485-ModeloDatosMinisterio!N485</f>
        <v>0</v>
      </c>
      <c r="O507" s="53" t="n">
        <f aca="false">ModeloDatosModificados!O485-ModeloDatosMinisterio!O485</f>
        <v>0</v>
      </c>
      <c r="P507" s="53" t="n">
        <f aca="false">ModeloDatosModificados!P485-ModeloDatosMinisterio!P485</f>
        <v>0</v>
      </c>
      <c r="Q507" s="53" t="n">
        <f aca="false">ModeloDatosModificados!Q485-ModeloDatosMinisterio!Q485</f>
        <v>0</v>
      </c>
      <c r="S507" s="53" t="n">
        <f aca="false">ModeloDatosModificados!S485-ModeloDatosMinisterio!S485</f>
        <v>0</v>
      </c>
      <c r="T507" s="53" t="n">
        <f aca="false">ModeloDatosModificados!T485-ModeloDatosMinisterio!T485</f>
        <v>0</v>
      </c>
      <c r="U507" s="53" t="n">
        <f aca="false">ModeloDatosModificados!U485-ModeloDatosMinisterio!U485</f>
        <v>0</v>
      </c>
      <c r="V507" s="53" t="n">
        <f aca="false">ModeloDatosModificados!V485-ModeloDatosMinisterio!V485</f>
        <v>0</v>
      </c>
      <c r="W507" s="53" t="n">
        <f aca="false">ModeloDatosModificados!W485-ModeloDatosMinisterio!W485</f>
        <v>0</v>
      </c>
      <c r="X507" s="53" t="n">
        <f aca="false">ModeloDatosModificados!X485-ModeloDatosMinisterio!X485</f>
        <v>0</v>
      </c>
      <c r="Y507" s="53" t="n">
        <f aca="false">ModeloDatosModificados!Y485-ModeloDatosMinisterio!Y485</f>
        <v>0</v>
      </c>
      <c r="Z507" s="53" t="n">
        <f aca="false">ModeloDatosModificados!Z485-ModeloDatosMinisterio!Z485</f>
        <v>0</v>
      </c>
      <c r="AC507" s="61" t="n">
        <f aca="false">ModeloDatosModificados!AC485-ModeloDatosMinisterio!AC485</f>
        <v>0</v>
      </c>
      <c r="AD507" s="62" t="n">
        <f aca="false">ModeloDatosModificados!AD485-ModeloDatosMinisterio!AD485</f>
        <v>0</v>
      </c>
      <c r="AE507" s="63" t="n">
        <f aca="false">ModeloDatosModificados!AE485-ModeloDatosMinisterio!AE485</f>
        <v>0</v>
      </c>
      <c r="AF507" s="62" t="n">
        <f aca="false">ModeloDatosModificados!AF485-ModeloDatosMinisterio!AF485</f>
        <v>0</v>
      </c>
      <c r="AG507" s="62" t="n">
        <f aca="false">ModeloDatosModificados!AG485-ModeloDatosMinisterio!AG485</f>
        <v>0</v>
      </c>
      <c r="AH507" s="62" t="n">
        <f aca="false">ModeloDatosModificados!AH485-ModeloDatosMinisterio!AH485</f>
        <v>0</v>
      </c>
      <c r="AI507" s="62" t="n">
        <f aca="false">ModeloDatosModificados!AI485-ModeloDatosMinisterio!AI485</f>
        <v>0</v>
      </c>
      <c r="AJ507" s="62" t="n">
        <f aca="false">ModeloDatosModificados!AJ485-ModeloDatosMinisterio!AJ485</f>
        <v>0</v>
      </c>
      <c r="AK507" s="62" t="n">
        <f aca="false">ModeloDatosModificados!AK485-ModeloDatosMinisterio!AK485</f>
        <v>0</v>
      </c>
      <c r="AL507" s="62" t="n">
        <f aca="false">ModeloDatosModificados!AL485-ModeloDatosMinisterio!AL485</f>
        <v>0</v>
      </c>
      <c r="AM507" s="62" t="n">
        <f aca="false">ModeloDatosModificados!AM485-ModeloDatosMinisterio!AM485</f>
        <v>0</v>
      </c>
      <c r="AO507" s="54" t="n">
        <f aca="false">ModeloDatosModificados!AO485-ModeloDatosMinisterio!AO485</f>
        <v>0</v>
      </c>
      <c r="AP507" s="53" t="n">
        <f aca="false">ModeloDatosModificados!AP485-ModeloDatosMinisterio!AP485</f>
        <v>0</v>
      </c>
      <c r="AQ507" s="54" t="n">
        <f aca="false">ModeloDatosModificados!AQ485-ModeloDatosMinisterio!AQ485</f>
        <v>0</v>
      </c>
      <c r="AR507" s="53" t="n">
        <f aca="false">ModeloDatosModificados!AR485-ModeloDatosMinisterio!AR485</f>
        <v>0</v>
      </c>
      <c r="AS507" s="54" t="n">
        <f aca="false">ModeloDatosModificados!AS485-ModeloDatosMinisterio!AS485</f>
        <v>0</v>
      </c>
      <c r="AT507" s="53" t="n">
        <f aca="false">ModeloDatosModificados!AT485-ModeloDatosMinisterio!AT485</f>
        <v>0</v>
      </c>
      <c r="AU507" s="54" t="n">
        <f aca="false">ModeloDatosModificados!AU485-ModeloDatosMinisterio!AU485</f>
        <v>0</v>
      </c>
      <c r="AV507" s="53" t="n">
        <f aca="false">ModeloDatosModificados!AV485-ModeloDatosMinisterio!AV485</f>
        <v>0</v>
      </c>
      <c r="AW507" s="54" t="n">
        <f aca="false">ModeloDatosModificados!AW485-ModeloDatosMinisterio!AW485</f>
        <v>0</v>
      </c>
      <c r="AX507" s="53" t="n">
        <f aca="false">ModeloDatosModificados!AX485-ModeloDatosMinisterio!AX485</f>
        <v>0</v>
      </c>
    </row>
    <row r="508" customFormat="false" ht="13.8" hidden="false" customHeight="false" outlineLevel="0" collapsed="false">
      <c r="A508" s="60" t="s">
        <v>25</v>
      </c>
      <c r="B508" s="53" t="n">
        <f aca="false">ModeloDatosModificados!B486-ModeloDatosMinisterio!B486</f>
        <v>0</v>
      </c>
      <c r="C508" s="53" t="n">
        <f aca="false">ModeloDatosModificados!C486-ModeloDatosMinisterio!C486</f>
        <v>0</v>
      </c>
      <c r="D508" s="53" t="n">
        <f aca="false">ModeloDatosModificados!D486-ModeloDatosMinisterio!D486</f>
        <v>0</v>
      </c>
      <c r="E508" s="53" t="n">
        <f aca="false">ModeloDatosModificados!E486-ModeloDatosMinisterio!E486</f>
        <v>0</v>
      </c>
      <c r="F508" s="53" t="n">
        <f aca="false">ModeloDatosModificados!F486-ModeloDatosMinisterio!F486</f>
        <v>0</v>
      </c>
      <c r="G508" s="53" t="n">
        <f aca="false">ModeloDatosModificados!G486-ModeloDatosMinisterio!G486</f>
        <v>0</v>
      </c>
      <c r="H508" s="53" t="n">
        <f aca="false">ModeloDatosModificados!H486-ModeloDatosMinisterio!H486</f>
        <v>0</v>
      </c>
      <c r="I508" s="54" t="n">
        <f aca="false">ModeloDatosModificados!I486-ModeloDatosMinisterio!I486</f>
        <v>0</v>
      </c>
      <c r="J508" s="53" t="n">
        <f aca="false">ModeloDatosModificados!J486-ModeloDatosMinisterio!J486</f>
        <v>0</v>
      </c>
      <c r="K508" s="54" t="n">
        <f aca="false">ModeloDatosModificados!K486-ModeloDatosMinisterio!K486</f>
        <v>0</v>
      </c>
      <c r="L508" s="53" t="n">
        <f aca="false">ModeloDatosModificados!L486-ModeloDatosMinisterio!L486</f>
        <v>0</v>
      </c>
      <c r="M508" s="54" t="n">
        <f aca="false">ModeloDatosModificados!M486-ModeloDatosMinisterio!M486</f>
        <v>0</v>
      </c>
      <c r="N508" s="53" t="n">
        <f aca="false">ModeloDatosModificados!N486-ModeloDatosMinisterio!N486</f>
        <v>0</v>
      </c>
      <c r="O508" s="53" t="n">
        <f aca="false">ModeloDatosModificados!O486-ModeloDatosMinisterio!O486</f>
        <v>0</v>
      </c>
      <c r="P508" s="53" t="n">
        <f aca="false">ModeloDatosModificados!P486-ModeloDatosMinisterio!P486</f>
        <v>0</v>
      </c>
      <c r="Q508" s="53" t="n">
        <f aca="false">ModeloDatosModificados!Q486-ModeloDatosMinisterio!Q486</f>
        <v>0</v>
      </c>
      <c r="S508" s="53" t="n">
        <f aca="false">ModeloDatosModificados!S486-ModeloDatosMinisterio!S486</f>
        <v>0</v>
      </c>
      <c r="T508" s="53" t="n">
        <f aca="false">ModeloDatosModificados!T486-ModeloDatosMinisterio!T486</f>
        <v>0</v>
      </c>
      <c r="U508" s="53" t="n">
        <f aca="false">ModeloDatosModificados!U486-ModeloDatosMinisterio!U486</f>
        <v>0</v>
      </c>
      <c r="V508" s="53" t="n">
        <f aca="false">ModeloDatosModificados!V486-ModeloDatosMinisterio!V486</f>
        <v>0</v>
      </c>
      <c r="W508" s="53" t="n">
        <f aca="false">ModeloDatosModificados!W486-ModeloDatosMinisterio!W486</f>
        <v>0</v>
      </c>
      <c r="X508" s="53" t="n">
        <f aca="false">ModeloDatosModificados!X486-ModeloDatosMinisterio!X486</f>
        <v>0</v>
      </c>
      <c r="Y508" s="53" t="n">
        <f aca="false">ModeloDatosModificados!Y486-ModeloDatosMinisterio!Y486</f>
        <v>0</v>
      </c>
      <c r="Z508" s="53" t="n">
        <f aca="false">ModeloDatosModificados!Z486-ModeloDatosMinisterio!Z486</f>
        <v>0</v>
      </c>
      <c r="AC508" s="61" t="n">
        <f aca="false">ModeloDatosModificados!AC486-ModeloDatosMinisterio!AC486</f>
        <v>0</v>
      </c>
      <c r="AD508" s="62" t="n">
        <f aca="false">ModeloDatosModificados!AD486-ModeloDatosMinisterio!AD486</f>
        <v>0</v>
      </c>
      <c r="AE508" s="63" t="n">
        <f aca="false">ModeloDatosModificados!AE486-ModeloDatosMinisterio!AE486</f>
        <v>0</v>
      </c>
      <c r="AF508" s="62" t="n">
        <f aca="false">ModeloDatosModificados!AF486-ModeloDatosMinisterio!AF486</f>
        <v>0</v>
      </c>
      <c r="AG508" s="62" t="n">
        <f aca="false">ModeloDatosModificados!AG486-ModeloDatosMinisterio!AG486</f>
        <v>0</v>
      </c>
      <c r="AH508" s="62" t="n">
        <f aca="false">ModeloDatosModificados!AH486-ModeloDatosMinisterio!AH486</f>
        <v>0</v>
      </c>
      <c r="AI508" s="62" t="n">
        <f aca="false">ModeloDatosModificados!AI486-ModeloDatosMinisterio!AI486</f>
        <v>0</v>
      </c>
      <c r="AJ508" s="62" t="n">
        <f aca="false">ModeloDatosModificados!AJ486-ModeloDatosMinisterio!AJ486</f>
        <v>0</v>
      </c>
      <c r="AK508" s="62" t="n">
        <f aca="false">ModeloDatosModificados!AK486-ModeloDatosMinisterio!AK486</f>
        <v>0</v>
      </c>
      <c r="AL508" s="62" t="n">
        <f aca="false">ModeloDatosModificados!AL486-ModeloDatosMinisterio!AL486</f>
        <v>0</v>
      </c>
      <c r="AM508" s="62" t="n">
        <f aca="false">ModeloDatosModificados!AM486-ModeloDatosMinisterio!AM486</f>
        <v>0</v>
      </c>
      <c r="AO508" s="54" t="n">
        <f aca="false">ModeloDatosModificados!AO486-ModeloDatosMinisterio!AO486</f>
        <v>0</v>
      </c>
      <c r="AP508" s="53" t="n">
        <f aca="false">ModeloDatosModificados!AP486-ModeloDatosMinisterio!AP486</f>
        <v>0</v>
      </c>
      <c r="AQ508" s="54" t="n">
        <f aca="false">ModeloDatosModificados!AQ486-ModeloDatosMinisterio!AQ486</f>
        <v>0</v>
      </c>
      <c r="AR508" s="53" t="n">
        <f aca="false">ModeloDatosModificados!AR486-ModeloDatosMinisterio!AR486</f>
        <v>0</v>
      </c>
      <c r="AS508" s="54" t="n">
        <f aca="false">ModeloDatosModificados!AS486-ModeloDatosMinisterio!AS486</f>
        <v>0</v>
      </c>
      <c r="AT508" s="53" t="n">
        <f aca="false">ModeloDatosModificados!AT486-ModeloDatosMinisterio!AT486</f>
        <v>0</v>
      </c>
      <c r="AU508" s="54" t="n">
        <f aca="false">ModeloDatosModificados!AU486-ModeloDatosMinisterio!AU486</f>
        <v>0</v>
      </c>
      <c r="AV508" s="53" t="n">
        <f aca="false">ModeloDatosModificados!AV486-ModeloDatosMinisterio!AV486</f>
        <v>0</v>
      </c>
      <c r="AW508" s="54" t="n">
        <f aca="false">ModeloDatosModificados!AW486-ModeloDatosMinisterio!AW486</f>
        <v>0</v>
      </c>
      <c r="AX508" s="53" t="n">
        <f aca="false">ModeloDatosModificados!AX486-ModeloDatosMinisterio!AX486</f>
        <v>0</v>
      </c>
    </row>
    <row r="509" customFormat="false" ht="13.8" hidden="false" customHeight="false" outlineLevel="0" collapsed="false">
      <c r="A509" s="60" t="s">
        <v>26</v>
      </c>
      <c r="B509" s="53" t="n">
        <f aca="false">ModeloDatosModificados!B487-ModeloDatosMinisterio!B487</f>
        <v>0</v>
      </c>
      <c r="C509" s="53" t="n">
        <f aca="false">ModeloDatosModificados!C487-ModeloDatosMinisterio!C487</f>
        <v>0</v>
      </c>
      <c r="D509" s="53" t="n">
        <f aca="false">ModeloDatosModificados!D487-ModeloDatosMinisterio!D487</f>
        <v>0</v>
      </c>
      <c r="E509" s="53" t="n">
        <f aca="false">ModeloDatosModificados!E487-ModeloDatosMinisterio!E487</f>
        <v>0</v>
      </c>
      <c r="F509" s="53" t="n">
        <f aca="false">ModeloDatosModificados!F487-ModeloDatosMinisterio!F487</f>
        <v>0</v>
      </c>
      <c r="G509" s="53" t="n">
        <f aca="false">ModeloDatosModificados!G487-ModeloDatosMinisterio!G487</f>
        <v>0</v>
      </c>
      <c r="H509" s="53" t="n">
        <f aca="false">ModeloDatosModificados!H487-ModeloDatosMinisterio!H487</f>
        <v>0</v>
      </c>
      <c r="I509" s="54" t="n">
        <f aca="false">ModeloDatosModificados!I487-ModeloDatosMinisterio!I487</f>
        <v>0</v>
      </c>
      <c r="J509" s="53" t="n">
        <f aca="false">ModeloDatosModificados!J487-ModeloDatosMinisterio!J487</f>
        <v>0</v>
      </c>
      <c r="K509" s="54" t="n">
        <f aca="false">ModeloDatosModificados!K487-ModeloDatosMinisterio!K487</f>
        <v>0</v>
      </c>
      <c r="L509" s="53" t="n">
        <f aca="false">ModeloDatosModificados!L487-ModeloDatosMinisterio!L487</f>
        <v>0</v>
      </c>
      <c r="M509" s="54" t="n">
        <f aca="false">ModeloDatosModificados!M487-ModeloDatosMinisterio!M487</f>
        <v>0</v>
      </c>
      <c r="N509" s="53" t="n">
        <f aca="false">ModeloDatosModificados!N487-ModeloDatosMinisterio!N487</f>
        <v>0</v>
      </c>
      <c r="O509" s="53" t="n">
        <f aca="false">ModeloDatosModificados!O487-ModeloDatosMinisterio!O487</f>
        <v>0</v>
      </c>
      <c r="P509" s="53" t="n">
        <f aca="false">ModeloDatosModificados!P487-ModeloDatosMinisterio!P487</f>
        <v>0</v>
      </c>
      <c r="Q509" s="53" t="n">
        <f aca="false">ModeloDatosModificados!Q487-ModeloDatosMinisterio!Q487</f>
        <v>0</v>
      </c>
      <c r="S509" s="53" t="n">
        <f aca="false">ModeloDatosModificados!S487-ModeloDatosMinisterio!S487</f>
        <v>0</v>
      </c>
      <c r="T509" s="53" t="n">
        <f aca="false">ModeloDatosModificados!T487-ModeloDatosMinisterio!T487</f>
        <v>0</v>
      </c>
      <c r="U509" s="53" t="n">
        <f aca="false">ModeloDatosModificados!U487-ModeloDatosMinisterio!U487</f>
        <v>0</v>
      </c>
      <c r="V509" s="53" t="n">
        <f aca="false">ModeloDatosModificados!V487-ModeloDatosMinisterio!V487</f>
        <v>0</v>
      </c>
      <c r="W509" s="53" t="n">
        <f aca="false">ModeloDatosModificados!W487-ModeloDatosMinisterio!W487</f>
        <v>0</v>
      </c>
      <c r="X509" s="53" t="n">
        <f aca="false">ModeloDatosModificados!X487-ModeloDatosMinisterio!X487</f>
        <v>0</v>
      </c>
      <c r="Y509" s="53" t="n">
        <f aca="false">ModeloDatosModificados!Y487-ModeloDatosMinisterio!Y487</f>
        <v>0</v>
      </c>
      <c r="Z509" s="53" t="n">
        <f aca="false">ModeloDatosModificados!Z487-ModeloDatosMinisterio!Z487</f>
        <v>0</v>
      </c>
      <c r="AC509" s="61" t="n">
        <f aca="false">ModeloDatosModificados!AC487-ModeloDatosMinisterio!AC487</f>
        <v>0</v>
      </c>
      <c r="AD509" s="62" t="n">
        <f aca="false">ModeloDatosModificados!AD487-ModeloDatosMinisterio!AD487</f>
        <v>0</v>
      </c>
      <c r="AE509" s="63" t="n">
        <f aca="false">ModeloDatosModificados!AE487-ModeloDatosMinisterio!AE487</f>
        <v>0</v>
      </c>
      <c r="AF509" s="62" t="n">
        <f aca="false">ModeloDatosModificados!AF487-ModeloDatosMinisterio!AF487</f>
        <v>0</v>
      </c>
      <c r="AG509" s="62" t="n">
        <f aca="false">ModeloDatosModificados!AG487-ModeloDatosMinisterio!AG487</f>
        <v>0</v>
      </c>
      <c r="AH509" s="62" t="n">
        <f aca="false">ModeloDatosModificados!AH487-ModeloDatosMinisterio!AH487</f>
        <v>0</v>
      </c>
      <c r="AI509" s="62" t="n">
        <f aca="false">ModeloDatosModificados!AI487-ModeloDatosMinisterio!AI487</f>
        <v>0</v>
      </c>
      <c r="AJ509" s="62" t="n">
        <f aca="false">ModeloDatosModificados!AJ487-ModeloDatosMinisterio!AJ487</f>
        <v>0</v>
      </c>
      <c r="AK509" s="62" t="n">
        <f aca="false">ModeloDatosModificados!AK487-ModeloDatosMinisterio!AK487</f>
        <v>0</v>
      </c>
      <c r="AL509" s="62" t="n">
        <f aca="false">ModeloDatosModificados!AL487-ModeloDatosMinisterio!AL487</f>
        <v>0</v>
      </c>
      <c r="AM509" s="62" t="n">
        <f aca="false">ModeloDatosModificados!AM487-ModeloDatosMinisterio!AM487</f>
        <v>0</v>
      </c>
      <c r="AO509" s="54" t="n">
        <f aca="false">ModeloDatosModificados!AO487-ModeloDatosMinisterio!AO487</f>
        <v>0</v>
      </c>
      <c r="AP509" s="53" t="n">
        <f aca="false">ModeloDatosModificados!AP487-ModeloDatosMinisterio!AP487</f>
        <v>0</v>
      </c>
      <c r="AQ509" s="54" t="n">
        <f aca="false">ModeloDatosModificados!AQ487-ModeloDatosMinisterio!AQ487</f>
        <v>0</v>
      </c>
      <c r="AR509" s="53" t="n">
        <f aca="false">ModeloDatosModificados!AR487-ModeloDatosMinisterio!AR487</f>
        <v>0</v>
      </c>
      <c r="AS509" s="54" t="n">
        <f aca="false">ModeloDatosModificados!AS487-ModeloDatosMinisterio!AS487</f>
        <v>0</v>
      </c>
      <c r="AT509" s="53" t="n">
        <f aca="false">ModeloDatosModificados!AT487-ModeloDatosMinisterio!AT487</f>
        <v>0</v>
      </c>
      <c r="AU509" s="54" t="n">
        <f aca="false">ModeloDatosModificados!AU487-ModeloDatosMinisterio!AU487</f>
        <v>0</v>
      </c>
      <c r="AV509" s="53" t="n">
        <f aca="false">ModeloDatosModificados!AV487-ModeloDatosMinisterio!AV487</f>
        <v>0</v>
      </c>
      <c r="AW509" s="54" t="n">
        <f aca="false">ModeloDatosModificados!AW487-ModeloDatosMinisterio!AW487</f>
        <v>0</v>
      </c>
      <c r="AX509" s="53" t="n">
        <f aca="false">ModeloDatosModificados!AX487-ModeloDatosMinisterio!AX487</f>
        <v>0</v>
      </c>
    </row>
    <row r="510" customFormat="false" ht="13.8" hidden="false" customHeight="false" outlineLevel="0" collapsed="false">
      <c r="A510" s="60" t="s">
        <v>27</v>
      </c>
      <c r="B510" s="53" t="n">
        <f aca="false">ModeloDatosModificados!B488-ModeloDatosMinisterio!B488</f>
        <v>0</v>
      </c>
      <c r="C510" s="53" t="n">
        <f aca="false">ModeloDatosModificados!C488-ModeloDatosMinisterio!C488</f>
        <v>0</v>
      </c>
      <c r="D510" s="53" t="n">
        <f aca="false">ModeloDatosModificados!D488-ModeloDatosMinisterio!D488</f>
        <v>0</v>
      </c>
      <c r="E510" s="53" t="n">
        <f aca="false">ModeloDatosModificados!E488-ModeloDatosMinisterio!E488</f>
        <v>0</v>
      </c>
      <c r="F510" s="53" t="n">
        <f aca="false">ModeloDatosModificados!F488-ModeloDatosMinisterio!F488</f>
        <v>0</v>
      </c>
      <c r="G510" s="53" t="n">
        <f aca="false">ModeloDatosModificados!G488-ModeloDatosMinisterio!G488</f>
        <v>0</v>
      </c>
      <c r="H510" s="53" t="n">
        <f aca="false">ModeloDatosModificados!H488-ModeloDatosMinisterio!H488</f>
        <v>0</v>
      </c>
      <c r="I510" s="54" t="n">
        <f aca="false">ModeloDatosModificados!I488-ModeloDatosMinisterio!I488</f>
        <v>0</v>
      </c>
      <c r="J510" s="53" t="n">
        <f aca="false">ModeloDatosModificados!J488-ModeloDatosMinisterio!J488</f>
        <v>0</v>
      </c>
      <c r="K510" s="54" t="n">
        <f aca="false">ModeloDatosModificados!K488-ModeloDatosMinisterio!K488</f>
        <v>0</v>
      </c>
      <c r="L510" s="53" t="n">
        <f aca="false">ModeloDatosModificados!L488-ModeloDatosMinisterio!L488</f>
        <v>0</v>
      </c>
      <c r="M510" s="54" t="n">
        <f aca="false">ModeloDatosModificados!M488-ModeloDatosMinisterio!M488</f>
        <v>0</v>
      </c>
      <c r="N510" s="53" t="n">
        <f aca="false">ModeloDatosModificados!N488-ModeloDatosMinisterio!N488</f>
        <v>0</v>
      </c>
      <c r="O510" s="53" t="n">
        <f aca="false">ModeloDatosModificados!O488-ModeloDatosMinisterio!O488</f>
        <v>0</v>
      </c>
      <c r="P510" s="53" t="n">
        <f aca="false">ModeloDatosModificados!P488-ModeloDatosMinisterio!P488</f>
        <v>0</v>
      </c>
      <c r="Q510" s="53" t="n">
        <f aca="false">ModeloDatosModificados!Q488-ModeloDatosMinisterio!Q488</f>
        <v>0</v>
      </c>
      <c r="S510" s="53" t="n">
        <f aca="false">ModeloDatosModificados!S488-ModeloDatosMinisterio!S488</f>
        <v>0</v>
      </c>
      <c r="T510" s="53" t="n">
        <f aca="false">ModeloDatosModificados!T488-ModeloDatosMinisterio!T488</f>
        <v>0</v>
      </c>
      <c r="U510" s="53" t="n">
        <f aca="false">ModeloDatosModificados!U488-ModeloDatosMinisterio!U488</f>
        <v>0</v>
      </c>
      <c r="V510" s="53" t="n">
        <f aca="false">ModeloDatosModificados!V488-ModeloDatosMinisterio!V488</f>
        <v>0</v>
      </c>
      <c r="W510" s="53" t="n">
        <f aca="false">ModeloDatosModificados!W488-ModeloDatosMinisterio!W488</f>
        <v>0</v>
      </c>
      <c r="X510" s="53" t="n">
        <f aca="false">ModeloDatosModificados!X488-ModeloDatosMinisterio!X488</f>
        <v>0</v>
      </c>
      <c r="Y510" s="53" t="n">
        <f aca="false">ModeloDatosModificados!Y488-ModeloDatosMinisterio!Y488</f>
        <v>0</v>
      </c>
      <c r="Z510" s="53" t="n">
        <f aca="false">ModeloDatosModificados!Z488-ModeloDatosMinisterio!Z488</f>
        <v>0</v>
      </c>
      <c r="AC510" s="61" t="n">
        <f aca="false">ModeloDatosModificados!AC488-ModeloDatosMinisterio!AC488</f>
        <v>0</v>
      </c>
      <c r="AD510" s="62" t="n">
        <f aca="false">ModeloDatosModificados!AD488-ModeloDatosMinisterio!AD488</f>
        <v>0</v>
      </c>
      <c r="AE510" s="63" t="n">
        <f aca="false">ModeloDatosModificados!AE488-ModeloDatosMinisterio!AE488</f>
        <v>0</v>
      </c>
      <c r="AF510" s="62" t="n">
        <f aca="false">ModeloDatosModificados!AF488-ModeloDatosMinisterio!AF488</f>
        <v>0</v>
      </c>
      <c r="AG510" s="62" t="n">
        <f aca="false">ModeloDatosModificados!AG488-ModeloDatosMinisterio!AG488</f>
        <v>0</v>
      </c>
      <c r="AH510" s="62" t="n">
        <f aca="false">ModeloDatosModificados!AH488-ModeloDatosMinisterio!AH488</f>
        <v>0</v>
      </c>
      <c r="AI510" s="62" t="n">
        <f aca="false">ModeloDatosModificados!AI488-ModeloDatosMinisterio!AI488</f>
        <v>0</v>
      </c>
      <c r="AJ510" s="62" t="n">
        <f aca="false">ModeloDatosModificados!AJ488-ModeloDatosMinisterio!AJ488</f>
        <v>0</v>
      </c>
      <c r="AK510" s="62" t="n">
        <f aca="false">ModeloDatosModificados!AK488-ModeloDatosMinisterio!AK488</f>
        <v>0</v>
      </c>
      <c r="AL510" s="62" t="n">
        <f aca="false">ModeloDatosModificados!AL488-ModeloDatosMinisterio!AL488</f>
        <v>0</v>
      </c>
      <c r="AM510" s="62" t="n">
        <f aca="false">ModeloDatosModificados!AM488-ModeloDatosMinisterio!AM488</f>
        <v>0</v>
      </c>
      <c r="AO510" s="54" t="n">
        <f aca="false">ModeloDatosModificados!AO488-ModeloDatosMinisterio!AO488</f>
        <v>0</v>
      </c>
      <c r="AP510" s="53" t="n">
        <f aca="false">ModeloDatosModificados!AP488-ModeloDatosMinisterio!AP488</f>
        <v>0</v>
      </c>
      <c r="AQ510" s="54" t="n">
        <f aca="false">ModeloDatosModificados!AQ488-ModeloDatosMinisterio!AQ488</f>
        <v>0</v>
      </c>
      <c r="AR510" s="53" t="n">
        <f aca="false">ModeloDatosModificados!AR488-ModeloDatosMinisterio!AR488</f>
        <v>0</v>
      </c>
      <c r="AS510" s="54" t="n">
        <f aca="false">ModeloDatosModificados!AS488-ModeloDatosMinisterio!AS488</f>
        <v>0</v>
      </c>
      <c r="AT510" s="53" t="n">
        <f aca="false">ModeloDatosModificados!AT488-ModeloDatosMinisterio!AT488</f>
        <v>0</v>
      </c>
      <c r="AU510" s="54" t="n">
        <f aca="false">ModeloDatosModificados!AU488-ModeloDatosMinisterio!AU488</f>
        <v>0</v>
      </c>
      <c r="AV510" s="53" t="n">
        <f aca="false">ModeloDatosModificados!AV488-ModeloDatosMinisterio!AV488</f>
        <v>0</v>
      </c>
      <c r="AW510" s="54" t="n">
        <f aca="false">ModeloDatosModificados!AW488-ModeloDatosMinisterio!AW488</f>
        <v>0</v>
      </c>
      <c r="AX510" s="53" t="n">
        <f aca="false">ModeloDatosModificados!AX488-ModeloDatosMinisterio!AX488</f>
        <v>0</v>
      </c>
    </row>
    <row r="511" customFormat="false" ht="13.8" hidden="false" customHeight="false" outlineLevel="0" collapsed="false">
      <c r="A511" s="60" t="s">
        <v>28</v>
      </c>
      <c r="B511" s="53" t="n">
        <f aca="false">ModeloDatosModificados!B489-ModeloDatosMinisterio!B489</f>
        <v>0</v>
      </c>
      <c r="C511" s="53" t="n">
        <f aca="false">ModeloDatosModificados!C489-ModeloDatosMinisterio!C489</f>
        <v>0</v>
      </c>
      <c r="D511" s="53" t="n">
        <f aca="false">ModeloDatosModificados!D489-ModeloDatosMinisterio!D489</f>
        <v>0</v>
      </c>
      <c r="E511" s="53" t="n">
        <f aca="false">ModeloDatosModificados!E489-ModeloDatosMinisterio!E489</f>
        <v>0</v>
      </c>
      <c r="F511" s="53" t="n">
        <f aca="false">ModeloDatosModificados!F489-ModeloDatosMinisterio!F489</f>
        <v>0</v>
      </c>
      <c r="G511" s="53" t="n">
        <f aca="false">ModeloDatosModificados!G489-ModeloDatosMinisterio!G489</f>
        <v>0</v>
      </c>
      <c r="H511" s="53" t="n">
        <f aca="false">ModeloDatosModificados!H489-ModeloDatosMinisterio!H489</f>
        <v>0</v>
      </c>
      <c r="I511" s="54" t="n">
        <f aca="false">ModeloDatosModificados!I489-ModeloDatosMinisterio!I489</f>
        <v>0</v>
      </c>
      <c r="J511" s="53" t="n">
        <f aca="false">ModeloDatosModificados!J489-ModeloDatosMinisterio!J489</f>
        <v>0</v>
      </c>
      <c r="K511" s="54" t="n">
        <f aca="false">ModeloDatosModificados!K489-ModeloDatosMinisterio!K489</f>
        <v>0</v>
      </c>
      <c r="L511" s="53" t="n">
        <f aca="false">ModeloDatosModificados!L489-ModeloDatosMinisterio!L489</f>
        <v>0</v>
      </c>
      <c r="M511" s="54" t="n">
        <f aca="false">ModeloDatosModificados!M489-ModeloDatosMinisterio!M489</f>
        <v>0</v>
      </c>
      <c r="N511" s="53" t="n">
        <f aca="false">ModeloDatosModificados!N489-ModeloDatosMinisterio!N489</f>
        <v>0</v>
      </c>
      <c r="O511" s="53" t="n">
        <f aca="false">ModeloDatosModificados!O489-ModeloDatosMinisterio!O489</f>
        <v>0</v>
      </c>
      <c r="P511" s="53" t="n">
        <f aca="false">ModeloDatosModificados!P489-ModeloDatosMinisterio!P489</f>
        <v>0</v>
      </c>
      <c r="Q511" s="53" t="n">
        <f aca="false">ModeloDatosModificados!Q489-ModeloDatosMinisterio!Q489</f>
        <v>0</v>
      </c>
      <c r="S511" s="53" t="n">
        <f aca="false">ModeloDatosModificados!S489-ModeloDatosMinisterio!S489</f>
        <v>0</v>
      </c>
      <c r="T511" s="53" t="n">
        <f aca="false">ModeloDatosModificados!T489-ModeloDatosMinisterio!T489</f>
        <v>0</v>
      </c>
      <c r="U511" s="53" t="n">
        <f aca="false">ModeloDatosModificados!U489-ModeloDatosMinisterio!U489</f>
        <v>0</v>
      </c>
      <c r="V511" s="53" t="n">
        <f aca="false">ModeloDatosModificados!V489-ModeloDatosMinisterio!V489</f>
        <v>0</v>
      </c>
      <c r="W511" s="53" t="n">
        <f aca="false">ModeloDatosModificados!W489-ModeloDatosMinisterio!W489</f>
        <v>0</v>
      </c>
      <c r="X511" s="53" t="n">
        <f aca="false">ModeloDatosModificados!X489-ModeloDatosMinisterio!X489</f>
        <v>0</v>
      </c>
      <c r="Y511" s="53" t="n">
        <f aca="false">ModeloDatosModificados!Y489-ModeloDatosMinisterio!Y489</f>
        <v>0</v>
      </c>
      <c r="Z511" s="53" t="n">
        <f aca="false">ModeloDatosModificados!Z489-ModeloDatosMinisterio!Z489</f>
        <v>0</v>
      </c>
      <c r="AC511" s="61" t="n">
        <f aca="false">ModeloDatosModificados!AC489-ModeloDatosMinisterio!AC489</f>
        <v>0</v>
      </c>
      <c r="AD511" s="62" t="n">
        <f aca="false">ModeloDatosModificados!AD489-ModeloDatosMinisterio!AD489</f>
        <v>0</v>
      </c>
      <c r="AE511" s="63" t="n">
        <f aca="false">ModeloDatosModificados!AE489-ModeloDatosMinisterio!AE489</f>
        <v>0</v>
      </c>
      <c r="AF511" s="62" t="n">
        <f aca="false">ModeloDatosModificados!AF489-ModeloDatosMinisterio!AF489</f>
        <v>0</v>
      </c>
      <c r="AG511" s="62" t="n">
        <f aca="false">ModeloDatosModificados!AG489-ModeloDatosMinisterio!AG489</f>
        <v>0</v>
      </c>
      <c r="AH511" s="62" t="n">
        <f aca="false">ModeloDatosModificados!AH489-ModeloDatosMinisterio!AH489</f>
        <v>0</v>
      </c>
      <c r="AI511" s="62" t="n">
        <f aca="false">ModeloDatosModificados!AI489-ModeloDatosMinisterio!AI489</f>
        <v>0</v>
      </c>
      <c r="AJ511" s="62" t="n">
        <f aca="false">ModeloDatosModificados!AJ489-ModeloDatosMinisterio!AJ489</f>
        <v>0</v>
      </c>
      <c r="AK511" s="62" t="n">
        <f aca="false">ModeloDatosModificados!AK489-ModeloDatosMinisterio!AK489</f>
        <v>0</v>
      </c>
      <c r="AL511" s="62" t="n">
        <f aca="false">ModeloDatosModificados!AL489-ModeloDatosMinisterio!AL489</f>
        <v>0</v>
      </c>
      <c r="AM511" s="62" t="n">
        <f aca="false">ModeloDatosModificados!AM489-ModeloDatosMinisterio!AM489</f>
        <v>0</v>
      </c>
      <c r="AO511" s="54" t="n">
        <f aca="false">ModeloDatosModificados!AO489-ModeloDatosMinisterio!AO489</f>
        <v>0</v>
      </c>
      <c r="AP511" s="53" t="n">
        <f aca="false">ModeloDatosModificados!AP489-ModeloDatosMinisterio!AP489</f>
        <v>0</v>
      </c>
      <c r="AQ511" s="54" t="n">
        <f aca="false">ModeloDatosModificados!AQ489-ModeloDatosMinisterio!AQ489</f>
        <v>0</v>
      </c>
      <c r="AR511" s="53" t="n">
        <f aca="false">ModeloDatosModificados!AR489-ModeloDatosMinisterio!AR489</f>
        <v>0</v>
      </c>
      <c r="AS511" s="54" t="n">
        <f aca="false">ModeloDatosModificados!AS489-ModeloDatosMinisterio!AS489</f>
        <v>0</v>
      </c>
      <c r="AT511" s="53" t="n">
        <f aca="false">ModeloDatosModificados!AT489-ModeloDatosMinisterio!AT489</f>
        <v>0</v>
      </c>
      <c r="AU511" s="54" t="n">
        <f aca="false">ModeloDatosModificados!AU489-ModeloDatosMinisterio!AU489</f>
        <v>0</v>
      </c>
      <c r="AV511" s="53" t="n">
        <f aca="false">ModeloDatosModificados!AV489-ModeloDatosMinisterio!AV489</f>
        <v>0</v>
      </c>
      <c r="AW511" s="54" t="n">
        <f aca="false">ModeloDatosModificados!AW489-ModeloDatosMinisterio!AW489</f>
        <v>0</v>
      </c>
      <c r="AX511" s="53" t="n">
        <f aca="false">ModeloDatosModificados!AX489-ModeloDatosMinisterio!AX489</f>
        <v>0</v>
      </c>
    </row>
    <row r="512" customFormat="false" ht="13.8" hidden="false" customHeight="false" outlineLevel="0" collapsed="false">
      <c r="A512" s="60" t="s">
        <v>29</v>
      </c>
      <c r="B512" s="53" t="n">
        <f aca="false">ModeloDatosModificados!B490-ModeloDatosMinisterio!B490</f>
        <v>0</v>
      </c>
      <c r="C512" s="53" t="n">
        <f aca="false">ModeloDatosModificados!C490-ModeloDatosMinisterio!C490</f>
        <v>0</v>
      </c>
      <c r="D512" s="53" t="n">
        <f aca="false">ModeloDatosModificados!D490-ModeloDatosMinisterio!D490</f>
        <v>0</v>
      </c>
      <c r="E512" s="53" t="n">
        <f aca="false">ModeloDatosModificados!E490-ModeloDatosMinisterio!E490</f>
        <v>0</v>
      </c>
      <c r="F512" s="53" t="n">
        <f aca="false">ModeloDatosModificados!F490-ModeloDatosMinisterio!F490</f>
        <v>0</v>
      </c>
      <c r="G512" s="53" t="n">
        <f aca="false">ModeloDatosModificados!G490-ModeloDatosMinisterio!G490</f>
        <v>0</v>
      </c>
      <c r="H512" s="53" t="n">
        <f aca="false">ModeloDatosModificados!H490-ModeloDatosMinisterio!H490</f>
        <v>0</v>
      </c>
      <c r="I512" s="54" t="n">
        <f aca="false">ModeloDatosModificados!I490-ModeloDatosMinisterio!I490</f>
        <v>0</v>
      </c>
      <c r="J512" s="53" t="n">
        <f aca="false">ModeloDatosModificados!J490-ModeloDatosMinisterio!J490</f>
        <v>0</v>
      </c>
      <c r="K512" s="54" t="n">
        <f aca="false">ModeloDatosModificados!K490-ModeloDatosMinisterio!K490</f>
        <v>0</v>
      </c>
      <c r="L512" s="53" t="n">
        <f aca="false">ModeloDatosModificados!L490-ModeloDatosMinisterio!L490</f>
        <v>0</v>
      </c>
      <c r="M512" s="54" t="n">
        <f aca="false">ModeloDatosModificados!M490-ModeloDatosMinisterio!M490</f>
        <v>0</v>
      </c>
      <c r="N512" s="53" t="n">
        <f aca="false">ModeloDatosModificados!N490-ModeloDatosMinisterio!N490</f>
        <v>0</v>
      </c>
      <c r="O512" s="53" t="n">
        <f aca="false">ModeloDatosModificados!O490-ModeloDatosMinisterio!O490</f>
        <v>0</v>
      </c>
      <c r="P512" s="53" t="n">
        <f aca="false">ModeloDatosModificados!P490-ModeloDatosMinisterio!P490</f>
        <v>0</v>
      </c>
      <c r="Q512" s="53" t="n">
        <f aca="false">ModeloDatosModificados!Q490-ModeloDatosMinisterio!Q490</f>
        <v>0</v>
      </c>
      <c r="S512" s="53" t="n">
        <f aca="false">ModeloDatosModificados!S490-ModeloDatosMinisterio!S490</f>
        <v>0</v>
      </c>
      <c r="T512" s="53" t="n">
        <f aca="false">ModeloDatosModificados!T490-ModeloDatosMinisterio!T490</f>
        <v>0</v>
      </c>
      <c r="U512" s="53" t="n">
        <f aca="false">ModeloDatosModificados!U490-ModeloDatosMinisterio!U490</f>
        <v>0</v>
      </c>
      <c r="V512" s="53" t="n">
        <f aca="false">ModeloDatosModificados!V490-ModeloDatosMinisterio!V490</f>
        <v>0</v>
      </c>
      <c r="W512" s="53" t="n">
        <f aca="false">ModeloDatosModificados!W490-ModeloDatosMinisterio!W490</f>
        <v>0</v>
      </c>
      <c r="X512" s="53" t="n">
        <f aca="false">ModeloDatosModificados!X490-ModeloDatosMinisterio!X490</f>
        <v>0</v>
      </c>
      <c r="Y512" s="53" t="n">
        <f aca="false">ModeloDatosModificados!Y490-ModeloDatosMinisterio!Y490</f>
        <v>0</v>
      </c>
      <c r="Z512" s="53" t="n">
        <f aca="false">ModeloDatosModificados!Z490-ModeloDatosMinisterio!Z490</f>
        <v>0</v>
      </c>
      <c r="AC512" s="61" t="n">
        <f aca="false">ModeloDatosModificados!AC490-ModeloDatosMinisterio!AC490</f>
        <v>0</v>
      </c>
      <c r="AD512" s="62" t="n">
        <f aca="false">ModeloDatosModificados!AD490-ModeloDatosMinisterio!AD490</f>
        <v>0</v>
      </c>
      <c r="AE512" s="63" t="n">
        <f aca="false">ModeloDatosModificados!AE490-ModeloDatosMinisterio!AE490</f>
        <v>0</v>
      </c>
      <c r="AF512" s="62" t="n">
        <f aca="false">ModeloDatosModificados!AF490-ModeloDatosMinisterio!AF490</f>
        <v>0</v>
      </c>
      <c r="AG512" s="62" t="n">
        <f aca="false">ModeloDatosModificados!AG490-ModeloDatosMinisterio!AG490</f>
        <v>0</v>
      </c>
      <c r="AH512" s="62" t="n">
        <f aca="false">ModeloDatosModificados!AH490-ModeloDatosMinisterio!AH490</f>
        <v>0</v>
      </c>
      <c r="AI512" s="62" t="n">
        <f aca="false">ModeloDatosModificados!AI490-ModeloDatosMinisterio!AI490</f>
        <v>0</v>
      </c>
      <c r="AJ512" s="62" t="n">
        <f aca="false">ModeloDatosModificados!AJ490-ModeloDatosMinisterio!AJ490</f>
        <v>0</v>
      </c>
      <c r="AK512" s="62" t="n">
        <f aca="false">ModeloDatosModificados!AK490-ModeloDatosMinisterio!AK490</f>
        <v>0</v>
      </c>
      <c r="AL512" s="62" t="n">
        <f aca="false">ModeloDatosModificados!AL490-ModeloDatosMinisterio!AL490</f>
        <v>0</v>
      </c>
      <c r="AM512" s="62" t="n">
        <f aca="false">ModeloDatosModificados!AM490-ModeloDatosMinisterio!AM490</f>
        <v>0</v>
      </c>
      <c r="AO512" s="54" t="n">
        <f aca="false">ModeloDatosModificados!AO490-ModeloDatosMinisterio!AO490</f>
        <v>0</v>
      </c>
      <c r="AP512" s="53" t="n">
        <f aca="false">ModeloDatosModificados!AP490-ModeloDatosMinisterio!AP490</f>
        <v>0</v>
      </c>
      <c r="AQ512" s="54" t="n">
        <f aca="false">ModeloDatosModificados!AQ490-ModeloDatosMinisterio!AQ490</f>
        <v>0</v>
      </c>
      <c r="AR512" s="53" t="n">
        <f aca="false">ModeloDatosModificados!AR490-ModeloDatosMinisterio!AR490</f>
        <v>0</v>
      </c>
      <c r="AS512" s="54" t="n">
        <f aca="false">ModeloDatosModificados!AS490-ModeloDatosMinisterio!AS490</f>
        <v>0</v>
      </c>
      <c r="AT512" s="53" t="n">
        <f aca="false">ModeloDatosModificados!AT490-ModeloDatosMinisterio!AT490</f>
        <v>0</v>
      </c>
      <c r="AU512" s="54" t="n">
        <f aca="false">ModeloDatosModificados!AU490-ModeloDatosMinisterio!AU490</f>
        <v>0</v>
      </c>
      <c r="AV512" s="53" t="n">
        <f aca="false">ModeloDatosModificados!AV490-ModeloDatosMinisterio!AV490</f>
        <v>0</v>
      </c>
      <c r="AW512" s="54" t="n">
        <f aca="false">ModeloDatosModificados!AW490-ModeloDatosMinisterio!AW490</f>
        <v>0</v>
      </c>
      <c r="AX512" s="53" t="n">
        <f aca="false">ModeloDatosModificados!AX490-ModeloDatosMinisterio!AX490</f>
        <v>0</v>
      </c>
    </row>
    <row r="513" customFormat="false" ht="13.8" hidden="false" customHeight="false" outlineLevel="0" collapsed="false">
      <c r="A513" s="60" t="s">
        <v>30</v>
      </c>
      <c r="B513" s="53" t="n">
        <f aca="false">ModeloDatosModificados!B491-ModeloDatosMinisterio!B491</f>
        <v>0</v>
      </c>
      <c r="C513" s="53" t="n">
        <f aca="false">ModeloDatosModificados!C491-ModeloDatosMinisterio!C491</f>
        <v>0</v>
      </c>
      <c r="D513" s="53" t="n">
        <f aca="false">ModeloDatosModificados!D491-ModeloDatosMinisterio!D491</f>
        <v>0</v>
      </c>
      <c r="E513" s="53" t="n">
        <f aca="false">ModeloDatosModificados!E491-ModeloDatosMinisterio!E491</f>
        <v>0</v>
      </c>
      <c r="F513" s="53" t="n">
        <f aca="false">ModeloDatosModificados!F491-ModeloDatosMinisterio!F491</f>
        <v>0</v>
      </c>
      <c r="G513" s="53" t="n">
        <f aca="false">ModeloDatosModificados!G491-ModeloDatosMinisterio!G491</f>
        <v>0</v>
      </c>
      <c r="H513" s="53" t="n">
        <f aca="false">ModeloDatosModificados!H491-ModeloDatosMinisterio!H491</f>
        <v>0</v>
      </c>
      <c r="I513" s="54" t="n">
        <f aca="false">ModeloDatosModificados!I491-ModeloDatosMinisterio!I491</f>
        <v>0</v>
      </c>
      <c r="J513" s="53" t="n">
        <f aca="false">ModeloDatosModificados!J491-ModeloDatosMinisterio!J491</f>
        <v>0</v>
      </c>
      <c r="K513" s="54" t="n">
        <f aca="false">ModeloDatosModificados!K491-ModeloDatosMinisterio!K491</f>
        <v>0</v>
      </c>
      <c r="L513" s="53" t="n">
        <f aca="false">ModeloDatosModificados!L491-ModeloDatosMinisterio!L491</f>
        <v>0</v>
      </c>
      <c r="M513" s="54" t="n">
        <f aca="false">ModeloDatosModificados!M491-ModeloDatosMinisterio!M491</f>
        <v>0</v>
      </c>
      <c r="N513" s="53" t="n">
        <f aca="false">ModeloDatosModificados!N491-ModeloDatosMinisterio!N491</f>
        <v>0</v>
      </c>
      <c r="O513" s="53" t="n">
        <f aca="false">ModeloDatosModificados!O491-ModeloDatosMinisterio!O491</f>
        <v>0</v>
      </c>
      <c r="P513" s="53" t="n">
        <f aca="false">ModeloDatosModificados!P491-ModeloDatosMinisterio!P491</f>
        <v>0</v>
      </c>
      <c r="Q513" s="53" t="n">
        <f aca="false">ModeloDatosModificados!Q491-ModeloDatosMinisterio!Q491</f>
        <v>0</v>
      </c>
      <c r="S513" s="53" t="n">
        <f aca="false">ModeloDatosModificados!S491-ModeloDatosMinisterio!S491</f>
        <v>0</v>
      </c>
      <c r="T513" s="53" t="n">
        <f aca="false">ModeloDatosModificados!T491-ModeloDatosMinisterio!T491</f>
        <v>0</v>
      </c>
      <c r="U513" s="53" t="n">
        <f aca="false">ModeloDatosModificados!U491-ModeloDatosMinisterio!U491</f>
        <v>0</v>
      </c>
      <c r="V513" s="53" t="n">
        <f aca="false">ModeloDatosModificados!V491-ModeloDatosMinisterio!V491</f>
        <v>0</v>
      </c>
      <c r="W513" s="53" t="n">
        <f aca="false">ModeloDatosModificados!W491-ModeloDatosMinisterio!W491</f>
        <v>0</v>
      </c>
      <c r="X513" s="53" t="n">
        <f aca="false">ModeloDatosModificados!X491-ModeloDatosMinisterio!X491</f>
        <v>0</v>
      </c>
      <c r="Y513" s="53" t="n">
        <f aca="false">ModeloDatosModificados!Y491-ModeloDatosMinisterio!Y491</f>
        <v>0</v>
      </c>
      <c r="Z513" s="53" t="n">
        <f aca="false">ModeloDatosModificados!Z491-ModeloDatosMinisterio!Z491</f>
        <v>0</v>
      </c>
      <c r="AC513" s="61" t="n">
        <f aca="false">ModeloDatosModificados!AC491-ModeloDatosMinisterio!AC491</f>
        <v>0</v>
      </c>
      <c r="AD513" s="62" t="n">
        <f aca="false">ModeloDatosModificados!AD491-ModeloDatosMinisterio!AD491</f>
        <v>0</v>
      </c>
      <c r="AE513" s="63" t="n">
        <f aca="false">ModeloDatosModificados!AE491-ModeloDatosMinisterio!AE491</f>
        <v>0</v>
      </c>
      <c r="AF513" s="62" t="n">
        <f aca="false">ModeloDatosModificados!AF491-ModeloDatosMinisterio!AF491</f>
        <v>0</v>
      </c>
      <c r="AG513" s="62" t="n">
        <f aca="false">ModeloDatosModificados!AG491-ModeloDatosMinisterio!AG491</f>
        <v>0</v>
      </c>
      <c r="AH513" s="62" t="n">
        <f aca="false">ModeloDatosModificados!AH491-ModeloDatosMinisterio!AH491</f>
        <v>0</v>
      </c>
      <c r="AI513" s="62" t="n">
        <f aca="false">ModeloDatosModificados!AI491-ModeloDatosMinisterio!AI491</f>
        <v>0</v>
      </c>
      <c r="AJ513" s="62" t="n">
        <f aca="false">ModeloDatosModificados!AJ491-ModeloDatosMinisterio!AJ491</f>
        <v>0</v>
      </c>
      <c r="AK513" s="62" t="n">
        <f aca="false">ModeloDatosModificados!AK491-ModeloDatosMinisterio!AK491</f>
        <v>0</v>
      </c>
      <c r="AL513" s="62" t="n">
        <f aca="false">ModeloDatosModificados!AL491-ModeloDatosMinisterio!AL491</f>
        <v>0</v>
      </c>
      <c r="AM513" s="62" t="n">
        <f aca="false">ModeloDatosModificados!AM491-ModeloDatosMinisterio!AM491</f>
        <v>0</v>
      </c>
      <c r="AO513" s="54" t="n">
        <f aca="false">ModeloDatosModificados!AO491-ModeloDatosMinisterio!AO491</f>
        <v>0</v>
      </c>
      <c r="AP513" s="53" t="n">
        <f aca="false">ModeloDatosModificados!AP491-ModeloDatosMinisterio!AP491</f>
        <v>0</v>
      </c>
      <c r="AQ513" s="54" t="n">
        <f aca="false">ModeloDatosModificados!AQ491-ModeloDatosMinisterio!AQ491</f>
        <v>0</v>
      </c>
      <c r="AR513" s="53" t="n">
        <f aca="false">ModeloDatosModificados!AR491-ModeloDatosMinisterio!AR491</f>
        <v>0</v>
      </c>
      <c r="AS513" s="54" t="n">
        <f aca="false">ModeloDatosModificados!AS491-ModeloDatosMinisterio!AS491</f>
        <v>0</v>
      </c>
      <c r="AT513" s="53" t="n">
        <f aca="false">ModeloDatosModificados!AT491-ModeloDatosMinisterio!AT491</f>
        <v>0</v>
      </c>
      <c r="AU513" s="54" t="n">
        <f aca="false">ModeloDatosModificados!AU491-ModeloDatosMinisterio!AU491</f>
        <v>0</v>
      </c>
      <c r="AV513" s="53" t="n">
        <f aca="false">ModeloDatosModificados!AV491-ModeloDatosMinisterio!AV491</f>
        <v>0</v>
      </c>
      <c r="AW513" s="54" t="n">
        <f aca="false">ModeloDatosModificados!AW491-ModeloDatosMinisterio!AW491</f>
        <v>0</v>
      </c>
      <c r="AX513" s="53" t="n">
        <f aca="false">ModeloDatosModificados!AX491-ModeloDatosMinisterio!AX491</f>
        <v>0</v>
      </c>
    </row>
    <row r="514" customFormat="false" ht="13.8" hidden="false" customHeight="false" outlineLevel="0" collapsed="false">
      <c r="A514" s="60" t="s">
        <v>31</v>
      </c>
      <c r="B514" s="53" t="n">
        <f aca="false">ModeloDatosModificados!B492-ModeloDatosMinisterio!B492</f>
        <v>0</v>
      </c>
      <c r="C514" s="53" t="n">
        <f aca="false">ModeloDatosModificados!C492-ModeloDatosMinisterio!C492</f>
        <v>0</v>
      </c>
      <c r="D514" s="53" t="n">
        <f aca="false">ModeloDatosModificados!D492-ModeloDatosMinisterio!D492</f>
        <v>0</v>
      </c>
      <c r="E514" s="53" t="n">
        <f aca="false">ModeloDatosModificados!E492-ModeloDatosMinisterio!E492</f>
        <v>0</v>
      </c>
      <c r="F514" s="53" t="n">
        <f aca="false">ModeloDatosModificados!F492-ModeloDatosMinisterio!F492</f>
        <v>0</v>
      </c>
      <c r="G514" s="53" t="n">
        <f aca="false">ModeloDatosModificados!G492-ModeloDatosMinisterio!G492</f>
        <v>0</v>
      </c>
      <c r="H514" s="53" t="n">
        <f aca="false">ModeloDatosModificados!H492-ModeloDatosMinisterio!H492</f>
        <v>0</v>
      </c>
      <c r="I514" s="54" t="n">
        <f aca="false">ModeloDatosModificados!I492-ModeloDatosMinisterio!I492</f>
        <v>0</v>
      </c>
      <c r="J514" s="53" t="n">
        <f aca="false">ModeloDatosModificados!J492-ModeloDatosMinisterio!J492</f>
        <v>0</v>
      </c>
      <c r="K514" s="54" t="n">
        <f aca="false">ModeloDatosModificados!K492-ModeloDatosMinisterio!K492</f>
        <v>0</v>
      </c>
      <c r="L514" s="53" t="n">
        <f aca="false">ModeloDatosModificados!L492-ModeloDatosMinisterio!L492</f>
        <v>0</v>
      </c>
      <c r="M514" s="54" t="n">
        <f aca="false">ModeloDatosModificados!M492-ModeloDatosMinisterio!M492</f>
        <v>0</v>
      </c>
      <c r="N514" s="53" t="n">
        <f aca="false">ModeloDatosModificados!N492-ModeloDatosMinisterio!N492</f>
        <v>0</v>
      </c>
      <c r="O514" s="53" t="n">
        <f aca="false">ModeloDatosModificados!O492-ModeloDatosMinisterio!O492</f>
        <v>0</v>
      </c>
      <c r="P514" s="53" t="n">
        <f aca="false">ModeloDatosModificados!P492-ModeloDatosMinisterio!P492</f>
        <v>0</v>
      </c>
      <c r="Q514" s="53" t="n">
        <f aca="false">ModeloDatosModificados!Q492-ModeloDatosMinisterio!Q492</f>
        <v>0</v>
      </c>
      <c r="S514" s="53" t="n">
        <f aca="false">ModeloDatosModificados!S492-ModeloDatosMinisterio!S492</f>
        <v>0</v>
      </c>
      <c r="T514" s="53" t="n">
        <f aca="false">ModeloDatosModificados!T492-ModeloDatosMinisterio!T492</f>
        <v>0</v>
      </c>
      <c r="U514" s="53" t="n">
        <f aca="false">ModeloDatosModificados!U492-ModeloDatosMinisterio!U492</f>
        <v>0</v>
      </c>
      <c r="V514" s="53" t="n">
        <f aca="false">ModeloDatosModificados!V492-ModeloDatosMinisterio!V492</f>
        <v>0</v>
      </c>
      <c r="W514" s="53" t="n">
        <f aca="false">ModeloDatosModificados!W492-ModeloDatosMinisterio!W492</f>
        <v>0</v>
      </c>
      <c r="X514" s="53" t="n">
        <f aca="false">ModeloDatosModificados!X492-ModeloDatosMinisterio!X492</f>
        <v>0</v>
      </c>
      <c r="Y514" s="53" t="n">
        <f aca="false">ModeloDatosModificados!Y492-ModeloDatosMinisterio!Y492</f>
        <v>0</v>
      </c>
      <c r="Z514" s="53" t="n">
        <f aca="false">ModeloDatosModificados!Z492-ModeloDatosMinisterio!Z492</f>
        <v>0</v>
      </c>
      <c r="AC514" s="61" t="n">
        <f aca="false">ModeloDatosModificados!AC492-ModeloDatosMinisterio!AC492</f>
        <v>0</v>
      </c>
      <c r="AD514" s="62" t="n">
        <f aca="false">ModeloDatosModificados!AD492-ModeloDatosMinisterio!AD492</f>
        <v>0</v>
      </c>
      <c r="AE514" s="63" t="n">
        <f aca="false">ModeloDatosModificados!AE492-ModeloDatosMinisterio!AE492</f>
        <v>0</v>
      </c>
      <c r="AF514" s="62" t="n">
        <f aca="false">ModeloDatosModificados!AF492-ModeloDatosMinisterio!AF492</f>
        <v>0</v>
      </c>
      <c r="AG514" s="62" t="n">
        <f aca="false">ModeloDatosModificados!AG492-ModeloDatosMinisterio!AG492</f>
        <v>0</v>
      </c>
      <c r="AH514" s="62" t="n">
        <f aca="false">ModeloDatosModificados!AH492-ModeloDatosMinisterio!AH492</f>
        <v>0</v>
      </c>
      <c r="AI514" s="62" t="n">
        <f aca="false">ModeloDatosModificados!AI492-ModeloDatosMinisterio!AI492</f>
        <v>0</v>
      </c>
      <c r="AJ514" s="62" t="n">
        <f aca="false">ModeloDatosModificados!AJ492-ModeloDatosMinisterio!AJ492</f>
        <v>0</v>
      </c>
      <c r="AK514" s="62" t="n">
        <f aca="false">ModeloDatosModificados!AK492-ModeloDatosMinisterio!AK492</f>
        <v>0</v>
      </c>
      <c r="AL514" s="62" t="n">
        <f aca="false">ModeloDatosModificados!AL492-ModeloDatosMinisterio!AL492</f>
        <v>0</v>
      </c>
      <c r="AM514" s="62" t="n">
        <f aca="false">ModeloDatosModificados!AM492-ModeloDatosMinisterio!AM492</f>
        <v>0</v>
      </c>
      <c r="AO514" s="54" t="n">
        <f aca="false">ModeloDatosModificados!AO492-ModeloDatosMinisterio!AO492</f>
        <v>0</v>
      </c>
      <c r="AP514" s="53" t="n">
        <f aca="false">ModeloDatosModificados!AP492-ModeloDatosMinisterio!AP492</f>
        <v>0</v>
      </c>
      <c r="AQ514" s="54" t="n">
        <f aca="false">ModeloDatosModificados!AQ492-ModeloDatosMinisterio!AQ492</f>
        <v>0</v>
      </c>
      <c r="AR514" s="53" t="n">
        <f aca="false">ModeloDatosModificados!AR492-ModeloDatosMinisterio!AR492</f>
        <v>0</v>
      </c>
      <c r="AS514" s="54" t="n">
        <f aca="false">ModeloDatosModificados!AS492-ModeloDatosMinisterio!AS492</f>
        <v>0</v>
      </c>
      <c r="AT514" s="53" t="n">
        <f aca="false">ModeloDatosModificados!AT492-ModeloDatosMinisterio!AT492</f>
        <v>0</v>
      </c>
      <c r="AU514" s="54" t="n">
        <f aca="false">ModeloDatosModificados!AU492-ModeloDatosMinisterio!AU492</f>
        <v>0</v>
      </c>
      <c r="AV514" s="53" t="n">
        <f aca="false">ModeloDatosModificados!AV492-ModeloDatosMinisterio!AV492</f>
        <v>0</v>
      </c>
      <c r="AW514" s="54" t="n">
        <f aca="false">ModeloDatosModificados!AW492-ModeloDatosMinisterio!AW492</f>
        <v>0</v>
      </c>
      <c r="AX514" s="53" t="n">
        <f aca="false">ModeloDatosModificados!AX492-ModeloDatosMinisterio!AX492</f>
        <v>0</v>
      </c>
    </row>
    <row r="515" customFormat="false" ht="13.8" hidden="false" customHeight="false" outlineLevel="0" collapsed="false">
      <c r="A515" s="60" t="s">
        <v>32</v>
      </c>
      <c r="B515" s="53" t="n">
        <f aca="false">ModeloDatosModificados!B493-ModeloDatosMinisterio!B493</f>
        <v>0</v>
      </c>
      <c r="C515" s="53" t="n">
        <f aca="false">ModeloDatosModificados!C493-ModeloDatosMinisterio!C493</f>
        <v>0</v>
      </c>
      <c r="D515" s="53" t="n">
        <f aca="false">ModeloDatosModificados!D493-ModeloDatosMinisterio!D493</f>
        <v>0</v>
      </c>
      <c r="E515" s="53" t="n">
        <f aca="false">ModeloDatosModificados!E493-ModeloDatosMinisterio!E493</f>
        <v>0</v>
      </c>
      <c r="F515" s="53" t="n">
        <f aca="false">ModeloDatosModificados!F493-ModeloDatosMinisterio!F493</f>
        <v>0</v>
      </c>
      <c r="G515" s="53" t="n">
        <f aca="false">ModeloDatosModificados!G493-ModeloDatosMinisterio!G493</f>
        <v>0</v>
      </c>
      <c r="H515" s="53" t="n">
        <f aca="false">ModeloDatosModificados!H493-ModeloDatosMinisterio!H493</f>
        <v>0</v>
      </c>
      <c r="I515" s="54" t="n">
        <f aca="false">ModeloDatosModificados!I493-ModeloDatosMinisterio!I493</f>
        <v>0</v>
      </c>
      <c r="J515" s="53" t="n">
        <f aca="false">ModeloDatosModificados!J493-ModeloDatosMinisterio!J493</f>
        <v>0</v>
      </c>
      <c r="K515" s="54" t="n">
        <f aca="false">ModeloDatosModificados!K493-ModeloDatosMinisterio!K493</f>
        <v>0</v>
      </c>
      <c r="L515" s="53" t="n">
        <f aca="false">ModeloDatosModificados!L493-ModeloDatosMinisterio!L493</f>
        <v>0</v>
      </c>
      <c r="M515" s="54" t="n">
        <f aca="false">ModeloDatosModificados!M493-ModeloDatosMinisterio!M493</f>
        <v>0</v>
      </c>
      <c r="N515" s="53" t="n">
        <f aca="false">ModeloDatosModificados!N493-ModeloDatosMinisterio!N493</f>
        <v>0</v>
      </c>
      <c r="O515" s="53" t="n">
        <f aca="false">ModeloDatosModificados!O493-ModeloDatosMinisterio!O493</f>
        <v>0</v>
      </c>
      <c r="P515" s="53" t="n">
        <f aca="false">ModeloDatosModificados!P493-ModeloDatosMinisterio!P493</f>
        <v>0</v>
      </c>
      <c r="Q515" s="53" t="n">
        <f aca="false">ModeloDatosModificados!Q493-ModeloDatosMinisterio!Q493</f>
        <v>0</v>
      </c>
      <c r="S515" s="53" t="n">
        <f aca="false">ModeloDatosModificados!S493-ModeloDatosMinisterio!S493</f>
        <v>0</v>
      </c>
      <c r="T515" s="53" t="n">
        <f aca="false">ModeloDatosModificados!T493-ModeloDatosMinisterio!T493</f>
        <v>0</v>
      </c>
      <c r="U515" s="53" t="n">
        <f aca="false">ModeloDatosModificados!U493-ModeloDatosMinisterio!U493</f>
        <v>0</v>
      </c>
      <c r="V515" s="53" t="n">
        <f aca="false">ModeloDatosModificados!V493-ModeloDatosMinisterio!V493</f>
        <v>0</v>
      </c>
      <c r="W515" s="53" t="n">
        <f aca="false">ModeloDatosModificados!W493-ModeloDatosMinisterio!W493</f>
        <v>0</v>
      </c>
      <c r="X515" s="53" t="n">
        <f aca="false">ModeloDatosModificados!X493-ModeloDatosMinisterio!X493</f>
        <v>0</v>
      </c>
      <c r="Y515" s="53" t="n">
        <f aca="false">ModeloDatosModificados!Y493-ModeloDatosMinisterio!Y493</f>
        <v>0</v>
      </c>
      <c r="Z515" s="53" t="n">
        <f aca="false">ModeloDatosModificados!Z493-ModeloDatosMinisterio!Z493</f>
        <v>0</v>
      </c>
      <c r="AC515" s="61" t="n">
        <f aca="false">ModeloDatosModificados!AC493-ModeloDatosMinisterio!AC493</f>
        <v>0</v>
      </c>
      <c r="AD515" s="62" t="n">
        <f aca="false">ModeloDatosModificados!AD493-ModeloDatosMinisterio!AD493</f>
        <v>0</v>
      </c>
      <c r="AE515" s="63" t="n">
        <f aca="false">ModeloDatosModificados!AE493-ModeloDatosMinisterio!AE493</f>
        <v>0</v>
      </c>
      <c r="AF515" s="62" t="n">
        <f aca="false">ModeloDatosModificados!AF493-ModeloDatosMinisterio!AF493</f>
        <v>0</v>
      </c>
      <c r="AG515" s="62" t="n">
        <f aca="false">ModeloDatosModificados!AG493-ModeloDatosMinisterio!AG493</f>
        <v>0</v>
      </c>
      <c r="AH515" s="62" t="n">
        <f aca="false">ModeloDatosModificados!AH493-ModeloDatosMinisterio!AH493</f>
        <v>0</v>
      </c>
      <c r="AI515" s="62" t="n">
        <f aca="false">ModeloDatosModificados!AI493-ModeloDatosMinisterio!AI493</f>
        <v>0</v>
      </c>
      <c r="AJ515" s="62" t="n">
        <f aca="false">ModeloDatosModificados!AJ493-ModeloDatosMinisterio!AJ493</f>
        <v>0</v>
      </c>
      <c r="AK515" s="62" t="n">
        <f aca="false">ModeloDatosModificados!AK493-ModeloDatosMinisterio!AK493</f>
        <v>0</v>
      </c>
      <c r="AL515" s="62" t="n">
        <f aca="false">ModeloDatosModificados!AL493-ModeloDatosMinisterio!AL493</f>
        <v>0</v>
      </c>
      <c r="AM515" s="62" t="n">
        <f aca="false">ModeloDatosModificados!AM493-ModeloDatosMinisterio!AM493</f>
        <v>0</v>
      </c>
      <c r="AO515" s="54" t="n">
        <f aca="false">ModeloDatosModificados!AO493-ModeloDatosMinisterio!AO493</f>
        <v>0</v>
      </c>
      <c r="AP515" s="53" t="n">
        <f aca="false">ModeloDatosModificados!AP493-ModeloDatosMinisterio!AP493</f>
        <v>0</v>
      </c>
      <c r="AQ515" s="54" t="n">
        <f aca="false">ModeloDatosModificados!AQ493-ModeloDatosMinisterio!AQ493</f>
        <v>0</v>
      </c>
      <c r="AR515" s="53" t="n">
        <f aca="false">ModeloDatosModificados!AR493-ModeloDatosMinisterio!AR493</f>
        <v>0</v>
      </c>
      <c r="AS515" s="54" t="n">
        <f aca="false">ModeloDatosModificados!AS493-ModeloDatosMinisterio!AS493</f>
        <v>0</v>
      </c>
      <c r="AT515" s="53" t="n">
        <f aca="false">ModeloDatosModificados!AT493-ModeloDatosMinisterio!AT493</f>
        <v>0</v>
      </c>
      <c r="AU515" s="54" t="n">
        <f aca="false">ModeloDatosModificados!AU493-ModeloDatosMinisterio!AU493</f>
        <v>0</v>
      </c>
      <c r="AV515" s="53" t="n">
        <f aca="false">ModeloDatosModificados!AV493-ModeloDatosMinisterio!AV493</f>
        <v>0</v>
      </c>
      <c r="AW515" s="54" t="n">
        <f aca="false">ModeloDatosModificados!AW493-ModeloDatosMinisterio!AW493</f>
        <v>0</v>
      </c>
      <c r="AX515" s="53" t="n">
        <f aca="false">ModeloDatosModificados!AX493-ModeloDatosMinisterio!AX493</f>
        <v>0</v>
      </c>
    </row>
    <row r="516" customFormat="false" ht="13.8" hidden="false" customHeight="false" outlineLevel="0" collapsed="false">
      <c r="A516" s="60" t="s">
        <v>33</v>
      </c>
      <c r="B516" s="53" t="n">
        <f aca="false">ModeloDatosModificados!B494-ModeloDatosMinisterio!B494</f>
        <v>0</v>
      </c>
      <c r="C516" s="53" t="n">
        <f aca="false">ModeloDatosModificados!C494-ModeloDatosMinisterio!C494</f>
        <v>0</v>
      </c>
      <c r="D516" s="53" t="n">
        <f aca="false">ModeloDatosModificados!D494-ModeloDatosMinisterio!D494</f>
        <v>0</v>
      </c>
      <c r="E516" s="53" t="n">
        <f aca="false">ModeloDatosModificados!E494-ModeloDatosMinisterio!E494</f>
        <v>0</v>
      </c>
      <c r="F516" s="53" t="n">
        <f aca="false">ModeloDatosModificados!F494-ModeloDatosMinisterio!F494</f>
        <v>0</v>
      </c>
      <c r="G516" s="53" t="n">
        <f aca="false">ModeloDatosModificados!G494-ModeloDatosMinisterio!G494</f>
        <v>0</v>
      </c>
      <c r="H516" s="53" t="n">
        <f aca="false">ModeloDatosModificados!H494-ModeloDatosMinisterio!H494</f>
        <v>0</v>
      </c>
      <c r="I516" s="54" t="n">
        <f aca="false">ModeloDatosModificados!I494-ModeloDatosMinisterio!I494</f>
        <v>0</v>
      </c>
      <c r="J516" s="53" t="n">
        <f aca="false">ModeloDatosModificados!J494-ModeloDatosMinisterio!J494</f>
        <v>0</v>
      </c>
      <c r="K516" s="54" t="n">
        <f aca="false">ModeloDatosModificados!K494-ModeloDatosMinisterio!K494</f>
        <v>0</v>
      </c>
      <c r="L516" s="53" t="n">
        <f aca="false">ModeloDatosModificados!L494-ModeloDatosMinisterio!L494</f>
        <v>0</v>
      </c>
      <c r="M516" s="54" t="n">
        <f aca="false">ModeloDatosModificados!M494-ModeloDatosMinisterio!M494</f>
        <v>0</v>
      </c>
      <c r="N516" s="53" t="n">
        <f aca="false">ModeloDatosModificados!N494-ModeloDatosMinisterio!N494</f>
        <v>0</v>
      </c>
      <c r="O516" s="53" t="n">
        <f aca="false">ModeloDatosModificados!O494-ModeloDatosMinisterio!O494</f>
        <v>0</v>
      </c>
      <c r="P516" s="53" t="n">
        <f aca="false">ModeloDatosModificados!P494-ModeloDatosMinisterio!P494</f>
        <v>0</v>
      </c>
      <c r="Q516" s="53" t="n">
        <f aca="false">ModeloDatosModificados!Q494-ModeloDatosMinisterio!Q494</f>
        <v>0</v>
      </c>
      <c r="S516" s="53" t="n">
        <f aca="false">ModeloDatosModificados!S494-ModeloDatosMinisterio!S494</f>
        <v>0</v>
      </c>
      <c r="T516" s="53" t="n">
        <f aca="false">ModeloDatosModificados!T494-ModeloDatosMinisterio!T494</f>
        <v>0</v>
      </c>
      <c r="U516" s="53" t="n">
        <f aca="false">ModeloDatosModificados!U494-ModeloDatosMinisterio!U494</f>
        <v>0</v>
      </c>
      <c r="V516" s="53" t="n">
        <f aca="false">ModeloDatosModificados!V494-ModeloDatosMinisterio!V494</f>
        <v>0</v>
      </c>
      <c r="W516" s="53" t="n">
        <f aca="false">ModeloDatosModificados!W494-ModeloDatosMinisterio!W494</f>
        <v>0</v>
      </c>
      <c r="X516" s="53" t="n">
        <f aca="false">ModeloDatosModificados!X494-ModeloDatosMinisterio!X494</f>
        <v>0</v>
      </c>
      <c r="Y516" s="53" t="n">
        <f aca="false">ModeloDatosModificados!Y494-ModeloDatosMinisterio!Y494</f>
        <v>0</v>
      </c>
      <c r="Z516" s="53" t="n">
        <f aca="false">ModeloDatosModificados!Z494-ModeloDatosMinisterio!Z494</f>
        <v>0</v>
      </c>
      <c r="AC516" s="61" t="n">
        <f aca="false">ModeloDatosModificados!AC494-ModeloDatosMinisterio!AC494</f>
        <v>0</v>
      </c>
      <c r="AD516" s="62" t="n">
        <f aca="false">ModeloDatosModificados!AD494-ModeloDatosMinisterio!AD494</f>
        <v>0</v>
      </c>
      <c r="AE516" s="63" t="n">
        <f aca="false">ModeloDatosModificados!AE494-ModeloDatosMinisterio!AE494</f>
        <v>0</v>
      </c>
      <c r="AF516" s="62" t="n">
        <f aca="false">ModeloDatosModificados!AF494-ModeloDatosMinisterio!AF494</f>
        <v>0</v>
      </c>
      <c r="AG516" s="62" t="n">
        <f aca="false">ModeloDatosModificados!AG494-ModeloDatosMinisterio!AG494</f>
        <v>0</v>
      </c>
      <c r="AH516" s="62" t="n">
        <f aca="false">ModeloDatosModificados!AH494-ModeloDatosMinisterio!AH494</f>
        <v>0</v>
      </c>
      <c r="AI516" s="62" t="n">
        <f aca="false">ModeloDatosModificados!AI494-ModeloDatosMinisterio!AI494</f>
        <v>0</v>
      </c>
      <c r="AJ516" s="62" t="n">
        <f aca="false">ModeloDatosModificados!AJ494-ModeloDatosMinisterio!AJ494</f>
        <v>0</v>
      </c>
      <c r="AK516" s="62" t="n">
        <f aca="false">ModeloDatosModificados!AK494-ModeloDatosMinisterio!AK494</f>
        <v>0</v>
      </c>
      <c r="AL516" s="62" t="n">
        <f aca="false">ModeloDatosModificados!AL494-ModeloDatosMinisterio!AL494</f>
        <v>0</v>
      </c>
      <c r="AM516" s="62" t="n">
        <f aca="false">ModeloDatosModificados!AM494-ModeloDatosMinisterio!AM494</f>
        <v>0</v>
      </c>
      <c r="AO516" s="54" t="n">
        <f aca="false">ModeloDatosModificados!AO494-ModeloDatosMinisterio!AO494</f>
        <v>0</v>
      </c>
      <c r="AP516" s="53" t="n">
        <f aca="false">ModeloDatosModificados!AP494-ModeloDatosMinisterio!AP494</f>
        <v>0</v>
      </c>
      <c r="AQ516" s="54" t="n">
        <f aca="false">ModeloDatosModificados!AQ494-ModeloDatosMinisterio!AQ494</f>
        <v>0</v>
      </c>
      <c r="AR516" s="53" t="n">
        <f aca="false">ModeloDatosModificados!AR494-ModeloDatosMinisterio!AR494</f>
        <v>0</v>
      </c>
      <c r="AS516" s="54" t="n">
        <f aca="false">ModeloDatosModificados!AS494-ModeloDatosMinisterio!AS494</f>
        <v>0</v>
      </c>
      <c r="AT516" s="53" t="n">
        <f aca="false">ModeloDatosModificados!AT494-ModeloDatosMinisterio!AT494</f>
        <v>0</v>
      </c>
      <c r="AU516" s="54" t="n">
        <f aca="false">ModeloDatosModificados!AU494-ModeloDatosMinisterio!AU494</f>
        <v>0</v>
      </c>
      <c r="AV516" s="53" t="n">
        <f aca="false">ModeloDatosModificados!AV494-ModeloDatosMinisterio!AV494</f>
        <v>0</v>
      </c>
      <c r="AW516" s="54" t="n">
        <f aca="false">ModeloDatosModificados!AW494-ModeloDatosMinisterio!AW494</f>
        <v>0</v>
      </c>
      <c r="AX516" s="53" t="n">
        <f aca="false">ModeloDatosModificados!AX494-ModeloDatosMinisterio!AX494</f>
        <v>0</v>
      </c>
    </row>
    <row r="517" customFormat="false" ht="13.8" hidden="false" customHeight="false" outlineLevel="0" collapsed="false">
      <c r="A517" s="60" t="s">
        <v>34</v>
      </c>
      <c r="B517" s="53" t="n">
        <f aca="false">ModeloDatosModificados!B495-ModeloDatosMinisterio!B495</f>
        <v>0</v>
      </c>
      <c r="C517" s="53" t="n">
        <f aca="false">ModeloDatosModificados!C495-ModeloDatosMinisterio!C495</f>
        <v>0</v>
      </c>
      <c r="D517" s="53" t="n">
        <f aca="false">ModeloDatosModificados!D495-ModeloDatosMinisterio!D495</f>
        <v>0</v>
      </c>
      <c r="E517" s="53" t="n">
        <f aca="false">ModeloDatosModificados!E495-ModeloDatosMinisterio!E495</f>
        <v>0</v>
      </c>
      <c r="F517" s="53" t="n">
        <f aca="false">ModeloDatosModificados!F495-ModeloDatosMinisterio!F495</f>
        <v>0</v>
      </c>
      <c r="G517" s="53" t="n">
        <f aca="false">ModeloDatosModificados!G495-ModeloDatosMinisterio!G495</f>
        <v>0</v>
      </c>
      <c r="H517" s="53" t="n">
        <f aca="false">ModeloDatosModificados!H495-ModeloDatosMinisterio!H495</f>
        <v>0</v>
      </c>
      <c r="I517" s="54" t="n">
        <f aca="false">ModeloDatosModificados!I495-ModeloDatosMinisterio!I495</f>
        <v>0</v>
      </c>
      <c r="J517" s="53" t="n">
        <f aca="false">ModeloDatosModificados!J495-ModeloDatosMinisterio!J495</f>
        <v>0</v>
      </c>
      <c r="K517" s="54" t="n">
        <f aca="false">ModeloDatosModificados!K495-ModeloDatosMinisterio!K495</f>
        <v>0</v>
      </c>
      <c r="L517" s="53" t="n">
        <f aca="false">ModeloDatosModificados!L495-ModeloDatosMinisterio!L495</f>
        <v>0</v>
      </c>
      <c r="M517" s="54" t="n">
        <f aca="false">ModeloDatosModificados!M495-ModeloDatosMinisterio!M495</f>
        <v>0</v>
      </c>
      <c r="N517" s="53" t="n">
        <f aca="false">ModeloDatosModificados!N495-ModeloDatosMinisterio!N495</f>
        <v>0</v>
      </c>
      <c r="O517" s="53" t="n">
        <f aca="false">ModeloDatosModificados!O495-ModeloDatosMinisterio!O495</f>
        <v>0</v>
      </c>
      <c r="P517" s="53" t="n">
        <f aca="false">ModeloDatosModificados!P495-ModeloDatosMinisterio!P495</f>
        <v>0</v>
      </c>
      <c r="Q517" s="53" t="n">
        <f aca="false">ModeloDatosModificados!Q495-ModeloDatosMinisterio!Q495</f>
        <v>0</v>
      </c>
      <c r="S517" s="53" t="n">
        <f aca="false">ModeloDatosModificados!S495-ModeloDatosMinisterio!S495</f>
        <v>0</v>
      </c>
      <c r="T517" s="53" t="n">
        <f aca="false">ModeloDatosModificados!T495-ModeloDatosMinisterio!T495</f>
        <v>0</v>
      </c>
      <c r="U517" s="53" t="n">
        <f aca="false">ModeloDatosModificados!U495-ModeloDatosMinisterio!U495</f>
        <v>0</v>
      </c>
      <c r="V517" s="53" t="n">
        <f aca="false">ModeloDatosModificados!V495-ModeloDatosMinisterio!V495</f>
        <v>0</v>
      </c>
      <c r="W517" s="53" t="n">
        <f aca="false">ModeloDatosModificados!W495-ModeloDatosMinisterio!W495</f>
        <v>0</v>
      </c>
      <c r="X517" s="53" t="n">
        <f aca="false">ModeloDatosModificados!X495-ModeloDatosMinisterio!X495</f>
        <v>0</v>
      </c>
      <c r="Y517" s="53" t="n">
        <f aca="false">ModeloDatosModificados!Y495-ModeloDatosMinisterio!Y495</f>
        <v>0</v>
      </c>
      <c r="Z517" s="53" t="n">
        <f aca="false">ModeloDatosModificados!Z495-ModeloDatosMinisterio!Z495</f>
        <v>0</v>
      </c>
      <c r="AC517" s="61" t="n">
        <f aca="false">ModeloDatosModificados!AC495-ModeloDatosMinisterio!AC495</f>
        <v>0</v>
      </c>
      <c r="AD517" s="62" t="n">
        <f aca="false">ModeloDatosModificados!AD495-ModeloDatosMinisterio!AD495</f>
        <v>0</v>
      </c>
      <c r="AE517" s="63" t="n">
        <f aca="false">ModeloDatosModificados!AE495-ModeloDatosMinisterio!AE495</f>
        <v>0</v>
      </c>
      <c r="AF517" s="62" t="n">
        <f aca="false">ModeloDatosModificados!AF495-ModeloDatosMinisterio!AF495</f>
        <v>0</v>
      </c>
      <c r="AG517" s="62" t="n">
        <f aca="false">ModeloDatosModificados!AG495-ModeloDatosMinisterio!AG495</f>
        <v>0</v>
      </c>
      <c r="AH517" s="62" t="n">
        <f aca="false">ModeloDatosModificados!AH495-ModeloDatosMinisterio!AH495</f>
        <v>0</v>
      </c>
      <c r="AI517" s="62" t="n">
        <f aca="false">ModeloDatosModificados!AI495-ModeloDatosMinisterio!AI495</f>
        <v>0</v>
      </c>
      <c r="AJ517" s="62" t="n">
        <f aca="false">ModeloDatosModificados!AJ495-ModeloDatosMinisterio!AJ495</f>
        <v>0</v>
      </c>
      <c r="AK517" s="62" t="n">
        <f aca="false">ModeloDatosModificados!AK495-ModeloDatosMinisterio!AK495</f>
        <v>0</v>
      </c>
      <c r="AL517" s="62" t="n">
        <f aca="false">ModeloDatosModificados!AL495-ModeloDatosMinisterio!AL495</f>
        <v>0</v>
      </c>
      <c r="AM517" s="62" t="n">
        <f aca="false">ModeloDatosModificados!AM495-ModeloDatosMinisterio!AM495</f>
        <v>0</v>
      </c>
      <c r="AO517" s="54" t="n">
        <f aca="false">ModeloDatosModificados!AO495-ModeloDatosMinisterio!AO495</f>
        <v>0</v>
      </c>
      <c r="AP517" s="53" t="n">
        <f aca="false">ModeloDatosModificados!AP495-ModeloDatosMinisterio!AP495</f>
        <v>0</v>
      </c>
      <c r="AQ517" s="54" t="n">
        <f aca="false">ModeloDatosModificados!AQ495-ModeloDatosMinisterio!AQ495</f>
        <v>0</v>
      </c>
      <c r="AR517" s="53" t="n">
        <f aca="false">ModeloDatosModificados!AR495-ModeloDatosMinisterio!AR495</f>
        <v>0</v>
      </c>
      <c r="AS517" s="54" t="n">
        <f aca="false">ModeloDatosModificados!AS495-ModeloDatosMinisterio!AS495</f>
        <v>0</v>
      </c>
      <c r="AT517" s="53" t="n">
        <f aca="false">ModeloDatosModificados!AT495-ModeloDatosMinisterio!AT495</f>
        <v>0</v>
      </c>
      <c r="AU517" s="54" t="n">
        <f aca="false">ModeloDatosModificados!AU495-ModeloDatosMinisterio!AU495</f>
        <v>0</v>
      </c>
      <c r="AV517" s="53" t="n">
        <f aca="false">ModeloDatosModificados!AV495-ModeloDatosMinisterio!AV495</f>
        <v>0</v>
      </c>
      <c r="AW517" s="54" t="n">
        <f aca="false">ModeloDatosModificados!AW495-ModeloDatosMinisterio!AW495</f>
        <v>0</v>
      </c>
      <c r="AX517" s="53" t="n">
        <f aca="false">ModeloDatosModificados!AX495-ModeloDatosMinisterio!AX495</f>
        <v>0</v>
      </c>
    </row>
    <row r="518" customFormat="false" ht="13.8" hidden="false" customHeight="false" outlineLevel="0" collapsed="false">
      <c r="A518" s="60" t="s">
        <v>35</v>
      </c>
      <c r="B518" s="53" t="n">
        <f aca="false">ModeloDatosModificados!B496-ModeloDatosMinisterio!B496</f>
        <v>0</v>
      </c>
      <c r="C518" s="53" t="n">
        <f aca="false">ModeloDatosModificados!C496-ModeloDatosMinisterio!C496</f>
        <v>0</v>
      </c>
      <c r="D518" s="53" t="n">
        <f aca="false">ModeloDatosModificados!D496-ModeloDatosMinisterio!D496</f>
        <v>0</v>
      </c>
      <c r="E518" s="53" t="n">
        <f aca="false">ModeloDatosModificados!E496-ModeloDatosMinisterio!E496</f>
        <v>0</v>
      </c>
      <c r="F518" s="53" t="n">
        <f aca="false">ModeloDatosModificados!F496-ModeloDatosMinisterio!F496</f>
        <v>0</v>
      </c>
      <c r="G518" s="53" t="n">
        <f aca="false">ModeloDatosModificados!G496-ModeloDatosMinisterio!G496</f>
        <v>0</v>
      </c>
      <c r="H518" s="53" t="n">
        <f aca="false">ModeloDatosModificados!H496-ModeloDatosMinisterio!H496</f>
        <v>0</v>
      </c>
      <c r="I518" s="54" t="n">
        <f aca="false">ModeloDatosModificados!I496-ModeloDatosMinisterio!I496</f>
        <v>0</v>
      </c>
      <c r="J518" s="53" t="n">
        <f aca="false">ModeloDatosModificados!J496-ModeloDatosMinisterio!J496</f>
        <v>0</v>
      </c>
      <c r="K518" s="54" t="n">
        <f aca="false">ModeloDatosModificados!K496-ModeloDatosMinisterio!K496</f>
        <v>0</v>
      </c>
      <c r="L518" s="53" t="n">
        <f aca="false">ModeloDatosModificados!L496-ModeloDatosMinisterio!L496</f>
        <v>0</v>
      </c>
      <c r="M518" s="54" t="n">
        <f aca="false">ModeloDatosModificados!M496-ModeloDatosMinisterio!M496</f>
        <v>0</v>
      </c>
      <c r="N518" s="53" t="n">
        <f aca="false">ModeloDatosModificados!N496-ModeloDatosMinisterio!N496</f>
        <v>0</v>
      </c>
      <c r="O518" s="53" t="n">
        <f aca="false">ModeloDatosModificados!O496-ModeloDatosMinisterio!O496</f>
        <v>0</v>
      </c>
      <c r="P518" s="53" t="n">
        <f aca="false">ModeloDatosModificados!P496-ModeloDatosMinisterio!P496</f>
        <v>0</v>
      </c>
      <c r="Q518" s="53" t="n">
        <f aca="false">ModeloDatosModificados!Q496-ModeloDatosMinisterio!Q496</f>
        <v>0</v>
      </c>
      <c r="S518" s="53" t="n">
        <f aca="false">ModeloDatosModificados!S496-ModeloDatosMinisterio!S496</f>
        <v>0</v>
      </c>
      <c r="T518" s="53" t="n">
        <f aca="false">ModeloDatosModificados!T496-ModeloDatosMinisterio!T496</f>
        <v>0</v>
      </c>
      <c r="U518" s="53" t="n">
        <f aca="false">ModeloDatosModificados!U496-ModeloDatosMinisterio!U496</f>
        <v>0</v>
      </c>
      <c r="V518" s="53" t="n">
        <f aca="false">ModeloDatosModificados!V496-ModeloDatosMinisterio!V496</f>
        <v>0</v>
      </c>
      <c r="W518" s="53" t="n">
        <f aca="false">ModeloDatosModificados!W496-ModeloDatosMinisterio!W496</f>
        <v>0</v>
      </c>
      <c r="X518" s="53" t="n">
        <f aca="false">ModeloDatosModificados!X496-ModeloDatosMinisterio!X496</f>
        <v>0</v>
      </c>
      <c r="Y518" s="53" t="n">
        <f aca="false">ModeloDatosModificados!Y496-ModeloDatosMinisterio!Y496</f>
        <v>0</v>
      </c>
      <c r="Z518" s="53" t="n">
        <f aca="false">ModeloDatosModificados!Z496-ModeloDatosMinisterio!Z496</f>
        <v>0</v>
      </c>
      <c r="AC518" s="61" t="n">
        <f aca="false">ModeloDatosModificados!AC496-ModeloDatosMinisterio!AC496</f>
        <v>0</v>
      </c>
      <c r="AD518" s="62" t="n">
        <f aca="false">ModeloDatosModificados!AD496-ModeloDatosMinisterio!AD496</f>
        <v>0</v>
      </c>
      <c r="AE518" s="63" t="n">
        <f aca="false">ModeloDatosModificados!AE496-ModeloDatosMinisterio!AE496</f>
        <v>0</v>
      </c>
      <c r="AF518" s="62" t="n">
        <f aca="false">ModeloDatosModificados!AF496-ModeloDatosMinisterio!AF496</f>
        <v>0</v>
      </c>
      <c r="AG518" s="62" t="n">
        <f aca="false">ModeloDatosModificados!AG496-ModeloDatosMinisterio!AG496</f>
        <v>0</v>
      </c>
      <c r="AH518" s="62" t="n">
        <f aca="false">ModeloDatosModificados!AH496-ModeloDatosMinisterio!AH496</f>
        <v>0</v>
      </c>
      <c r="AI518" s="62" t="n">
        <f aca="false">ModeloDatosModificados!AI496-ModeloDatosMinisterio!AI496</f>
        <v>0</v>
      </c>
      <c r="AJ518" s="62" t="n">
        <f aca="false">ModeloDatosModificados!AJ496-ModeloDatosMinisterio!AJ496</f>
        <v>0</v>
      </c>
      <c r="AK518" s="62" t="n">
        <f aca="false">ModeloDatosModificados!AK496-ModeloDatosMinisterio!AK496</f>
        <v>0</v>
      </c>
      <c r="AL518" s="62" t="n">
        <f aca="false">ModeloDatosModificados!AL496-ModeloDatosMinisterio!AL496</f>
        <v>0</v>
      </c>
      <c r="AM518" s="62" t="n">
        <f aca="false">ModeloDatosModificados!AM496-ModeloDatosMinisterio!AM496</f>
        <v>0</v>
      </c>
      <c r="AO518" s="54" t="n">
        <f aca="false">ModeloDatosModificados!AO496-ModeloDatosMinisterio!AO496</f>
        <v>0</v>
      </c>
      <c r="AP518" s="53" t="n">
        <f aca="false">ModeloDatosModificados!AP496-ModeloDatosMinisterio!AP496</f>
        <v>0</v>
      </c>
      <c r="AQ518" s="54" t="n">
        <f aca="false">ModeloDatosModificados!AQ496-ModeloDatosMinisterio!AQ496</f>
        <v>0</v>
      </c>
      <c r="AR518" s="53" t="n">
        <f aca="false">ModeloDatosModificados!AR496-ModeloDatosMinisterio!AR496</f>
        <v>0</v>
      </c>
      <c r="AS518" s="54" t="n">
        <f aca="false">ModeloDatosModificados!AS496-ModeloDatosMinisterio!AS496</f>
        <v>0</v>
      </c>
      <c r="AT518" s="53" t="n">
        <f aca="false">ModeloDatosModificados!AT496-ModeloDatosMinisterio!AT496</f>
        <v>0</v>
      </c>
      <c r="AU518" s="54" t="n">
        <f aca="false">ModeloDatosModificados!AU496-ModeloDatosMinisterio!AU496</f>
        <v>0</v>
      </c>
      <c r="AV518" s="53" t="n">
        <f aca="false">ModeloDatosModificados!AV496-ModeloDatosMinisterio!AV496</f>
        <v>0</v>
      </c>
      <c r="AW518" s="54" t="n">
        <f aca="false">ModeloDatosModificados!AW496-ModeloDatosMinisterio!AW496</f>
        <v>0</v>
      </c>
      <c r="AX518" s="53" t="n">
        <f aca="false">ModeloDatosModificados!AX496-ModeloDatosMinisterio!AX496</f>
        <v>0</v>
      </c>
    </row>
    <row r="519" customFormat="false" ht="13.8" hidden="false" customHeight="false" outlineLevel="0" collapsed="false">
      <c r="A519" s="60" t="s">
        <v>36</v>
      </c>
      <c r="B519" s="53" t="n">
        <f aca="false">ModeloDatosModificados!B497-ModeloDatosMinisterio!B497</f>
        <v>0</v>
      </c>
      <c r="C519" s="53" t="n">
        <f aca="false">ModeloDatosModificados!C497-ModeloDatosMinisterio!C497</f>
        <v>0</v>
      </c>
      <c r="D519" s="53" t="n">
        <f aca="false">ModeloDatosModificados!D497-ModeloDatosMinisterio!D497</f>
        <v>0</v>
      </c>
      <c r="E519" s="53" t="n">
        <f aca="false">ModeloDatosModificados!E497-ModeloDatosMinisterio!E497</f>
        <v>0</v>
      </c>
      <c r="F519" s="53" t="n">
        <f aca="false">ModeloDatosModificados!F497-ModeloDatosMinisterio!F497</f>
        <v>0</v>
      </c>
      <c r="G519" s="53" t="n">
        <f aca="false">ModeloDatosModificados!G497-ModeloDatosMinisterio!G497</f>
        <v>0</v>
      </c>
      <c r="H519" s="53" t="n">
        <f aca="false">ModeloDatosModificados!H497-ModeloDatosMinisterio!H497</f>
        <v>0</v>
      </c>
      <c r="I519" s="54" t="n">
        <f aca="false">ModeloDatosModificados!I497-ModeloDatosMinisterio!I497</f>
        <v>0</v>
      </c>
      <c r="J519" s="53" t="n">
        <f aca="false">ModeloDatosModificados!J497-ModeloDatosMinisterio!J497</f>
        <v>0</v>
      </c>
      <c r="K519" s="54" t="n">
        <f aca="false">ModeloDatosModificados!K497-ModeloDatosMinisterio!K497</f>
        <v>0</v>
      </c>
      <c r="L519" s="53" t="n">
        <f aca="false">ModeloDatosModificados!L497-ModeloDatosMinisterio!L497</f>
        <v>0</v>
      </c>
      <c r="M519" s="54" t="n">
        <f aca="false">ModeloDatosModificados!M497-ModeloDatosMinisterio!M497</f>
        <v>0</v>
      </c>
      <c r="N519" s="53" t="n">
        <f aca="false">ModeloDatosModificados!N497-ModeloDatosMinisterio!N497</f>
        <v>0</v>
      </c>
      <c r="O519" s="53" t="n">
        <f aca="false">ModeloDatosModificados!O497-ModeloDatosMinisterio!O497</f>
        <v>0</v>
      </c>
      <c r="P519" s="53" t="n">
        <f aca="false">ModeloDatosModificados!P497-ModeloDatosMinisterio!P497</f>
        <v>0</v>
      </c>
      <c r="Q519" s="53" t="n">
        <f aca="false">ModeloDatosModificados!Q497-ModeloDatosMinisterio!Q497</f>
        <v>0</v>
      </c>
      <c r="S519" s="53" t="n">
        <f aca="false">ModeloDatosModificados!S497-ModeloDatosMinisterio!S497</f>
        <v>0</v>
      </c>
      <c r="T519" s="53" t="n">
        <f aca="false">ModeloDatosModificados!T497-ModeloDatosMinisterio!T497</f>
        <v>0</v>
      </c>
      <c r="U519" s="53" t="n">
        <f aca="false">ModeloDatosModificados!U497-ModeloDatosMinisterio!U497</f>
        <v>0</v>
      </c>
      <c r="V519" s="53" t="n">
        <f aca="false">ModeloDatosModificados!V497-ModeloDatosMinisterio!V497</f>
        <v>0</v>
      </c>
      <c r="W519" s="53" t="n">
        <f aca="false">ModeloDatosModificados!W497-ModeloDatosMinisterio!W497</f>
        <v>0</v>
      </c>
      <c r="X519" s="53" t="n">
        <f aca="false">ModeloDatosModificados!X497-ModeloDatosMinisterio!X497</f>
        <v>0</v>
      </c>
      <c r="Y519" s="53" t="n">
        <f aca="false">ModeloDatosModificados!Y497-ModeloDatosMinisterio!Y497</f>
        <v>0</v>
      </c>
      <c r="Z519" s="53" t="n">
        <f aca="false">ModeloDatosModificados!Z497-ModeloDatosMinisterio!Z497</f>
        <v>0</v>
      </c>
      <c r="AC519" s="61" t="n">
        <f aca="false">ModeloDatosModificados!AC497-ModeloDatosMinisterio!AC497</f>
        <v>0</v>
      </c>
      <c r="AD519" s="62" t="n">
        <f aca="false">ModeloDatosModificados!AD497-ModeloDatosMinisterio!AD497</f>
        <v>0</v>
      </c>
      <c r="AE519" s="63" t="n">
        <f aca="false">ModeloDatosModificados!AE497-ModeloDatosMinisterio!AE497</f>
        <v>0</v>
      </c>
      <c r="AF519" s="62" t="n">
        <f aca="false">ModeloDatosModificados!AF497-ModeloDatosMinisterio!AF497</f>
        <v>0</v>
      </c>
      <c r="AG519" s="62" t="n">
        <f aca="false">ModeloDatosModificados!AG497-ModeloDatosMinisterio!AG497</f>
        <v>0</v>
      </c>
      <c r="AH519" s="62" t="n">
        <f aca="false">ModeloDatosModificados!AH497-ModeloDatosMinisterio!AH497</f>
        <v>0</v>
      </c>
      <c r="AI519" s="62" t="n">
        <f aca="false">ModeloDatosModificados!AI497-ModeloDatosMinisterio!AI497</f>
        <v>0</v>
      </c>
      <c r="AJ519" s="62" t="n">
        <f aca="false">ModeloDatosModificados!AJ497-ModeloDatosMinisterio!AJ497</f>
        <v>0</v>
      </c>
      <c r="AK519" s="62" t="n">
        <f aca="false">ModeloDatosModificados!AK497-ModeloDatosMinisterio!AK497</f>
        <v>0</v>
      </c>
      <c r="AL519" s="62" t="n">
        <f aca="false">ModeloDatosModificados!AL497-ModeloDatosMinisterio!AL497</f>
        <v>0</v>
      </c>
      <c r="AM519" s="62" t="n">
        <f aca="false">ModeloDatosModificados!AM497-ModeloDatosMinisterio!AM497</f>
        <v>0</v>
      </c>
      <c r="AO519" s="54" t="n">
        <f aca="false">ModeloDatosModificados!AO497-ModeloDatosMinisterio!AO497</f>
        <v>0</v>
      </c>
      <c r="AP519" s="53" t="n">
        <f aca="false">ModeloDatosModificados!AP497-ModeloDatosMinisterio!AP497</f>
        <v>0</v>
      </c>
      <c r="AQ519" s="54" t="n">
        <f aca="false">ModeloDatosModificados!AQ497-ModeloDatosMinisterio!AQ497</f>
        <v>0</v>
      </c>
      <c r="AR519" s="53" t="n">
        <f aca="false">ModeloDatosModificados!AR497-ModeloDatosMinisterio!AR497</f>
        <v>0</v>
      </c>
      <c r="AS519" s="54" t="n">
        <f aca="false">ModeloDatosModificados!AS497-ModeloDatosMinisterio!AS497</f>
        <v>0</v>
      </c>
      <c r="AT519" s="53" t="n">
        <f aca="false">ModeloDatosModificados!AT497-ModeloDatosMinisterio!AT497</f>
        <v>0</v>
      </c>
      <c r="AU519" s="54" t="n">
        <f aca="false">ModeloDatosModificados!AU497-ModeloDatosMinisterio!AU497</f>
        <v>0</v>
      </c>
      <c r="AV519" s="53" t="n">
        <f aca="false">ModeloDatosModificados!AV497-ModeloDatosMinisterio!AV497</f>
        <v>0</v>
      </c>
      <c r="AW519" s="54" t="n">
        <f aca="false">ModeloDatosModificados!AW497-ModeloDatosMinisterio!AW497</f>
        <v>0</v>
      </c>
      <c r="AX519" s="53" t="n">
        <f aca="false">ModeloDatosModificados!AX497-ModeloDatosMinisterio!AX497</f>
        <v>0</v>
      </c>
    </row>
    <row r="520" customFormat="false" ht="13.8" hidden="false" customHeight="false" outlineLevel="0" collapsed="false">
      <c r="A520" s="60" t="s">
        <v>37</v>
      </c>
      <c r="B520" s="53" t="n">
        <f aca="false">ModeloDatosModificados!B498-ModeloDatosMinisterio!B498</f>
        <v>0</v>
      </c>
      <c r="C520" s="53" t="n">
        <f aca="false">ModeloDatosModificados!C498-ModeloDatosMinisterio!C498</f>
        <v>0</v>
      </c>
      <c r="D520" s="53" t="n">
        <f aca="false">ModeloDatosModificados!D498-ModeloDatosMinisterio!D498</f>
        <v>0</v>
      </c>
      <c r="E520" s="53" t="n">
        <f aca="false">ModeloDatosModificados!E498-ModeloDatosMinisterio!E498</f>
        <v>0</v>
      </c>
      <c r="F520" s="53" t="n">
        <f aca="false">ModeloDatosModificados!F498-ModeloDatosMinisterio!F498</f>
        <v>0</v>
      </c>
      <c r="G520" s="53" t="n">
        <f aca="false">ModeloDatosModificados!G498-ModeloDatosMinisterio!G498</f>
        <v>0</v>
      </c>
      <c r="H520" s="53" t="n">
        <f aca="false">ModeloDatosModificados!H498-ModeloDatosMinisterio!H498</f>
        <v>0</v>
      </c>
      <c r="I520" s="54" t="n">
        <f aca="false">ModeloDatosModificados!I498-ModeloDatosMinisterio!I498</f>
        <v>0</v>
      </c>
      <c r="J520" s="53" t="n">
        <f aca="false">ModeloDatosModificados!J498-ModeloDatosMinisterio!J498</f>
        <v>0</v>
      </c>
      <c r="K520" s="54" t="n">
        <f aca="false">ModeloDatosModificados!K498-ModeloDatosMinisterio!K498</f>
        <v>0</v>
      </c>
      <c r="L520" s="53" t="n">
        <f aca="false">ModeloDatosModificados!L498-ModeloDatosMinisterio!L498</f>
        <v>0</v>
      </c>
      <c r="M520" s="54" t="n">
        <f aca="false">ModeloDatosModificados!M498-ModeloDatosMinisterio!M498</f>
        <v>0</v>
      </c>
      <c r="N520" s="53" t="n">
        <f aca="false">ModeloDatosModificados!N498-ModeloDatosMinisterio!N498</f>
        <v>0</v>
      </c>
      <c r="O520" s="53" t="n">
        <f aca="false">ModeloDatosModificados!O498-ModeloDatosMinisterio!O498</f>
        <v>0</v>
      </c>
      <c r="P520" s="53" t="n">
        <f aca="false">ModeloDatosModificados!P498-ModeloDatosMinisterio!P498</f>
        <v>0</v>
      </c>
      <c r="Q520" s="53" t="n">
        <f aca="false">ModeloDatosModificados!Q498-ModeloDatosMinisterio!Q498</f>
        <v>0</v>
      </c>
      <c r="S520" s="53" t="n">
        <f aca="false">ModeloDatosModificados!S498-ModeloDatosMinisterio!S498</f>
        <v>0</v>
      </c>
      <c r="T520" s="53" t="n">
        <f aca="false">ModeloDatosModificados!T498-ModeloDatosMinisterio!T498</f>
        <v>0</v>
      </c>
      <c r="U520" s="53" t="n">
        <f aca="false">ModeloDatosModificados!U498-ModeloDatosMinisterio!U498</f>
        <v>0</v>
      </c>
      <c r="V520" s="53" t="n">
        <f aca="false">ModeloDatosModificados!V498-ModeloDatosMinisterio!V498</f>
        <v>0</v>
      </c>
      <c r="W520" s="53" t="n">
        <f aca="false">ModeloDatosModificados!W498-ModeloDatosMinisterio!W498</f>
        <v>0</v>
      </c>
      <c r="X520" s="53" t="n">
        <f aca="false">ModeloDatosModificados!X498-ModeloDatosMinisterio!X498</f>
        <v>0</v>
      </c>
      <c r="Y520" s="53" t="n">
        <f aca="false">ModeloDatosModificados!Y498-ModeloDatosMinisterio!Y498</f>
        <v>0</v>
      </c>
      <c r="Z520" s="53" t="n">
        <f aca="false">ModeloDatosModificados!Z498-ModeloDatosMinisterio!Z498</f>
        <v>0</v>
      </c>
      <c r="AC520" s="61" t="n">
        <f aca="false">ModeloDatosModificados!AC498-ModeloDatosMinisterio!AC498</f>
        <v>0</v>
      </c>
      <c r="AD520" s="62" t="n">
        <f aca="false">ModeloDatosModificados!AD498-ModeloDatosMinisterio!AD498</f>
        <v>0</v>
      </c>
      <c r="AE520" s="63" t="n">
        <f aca="false">ModeloDatosModificados!AE498-ModeloDatosMinisterio!AE498</f>
        <v>0</v>
      </c>
      <c r="AF520" s="62" t="n">
        <f aca="false">ModeloDatosModificados!AF498-ModeloDatosMinisterio!AF498</f>
        <v>0</v>
      </c>
      <c r="AG520" s="62" t="n">
        <f aca="false">ModeloDatosModificados!AG498-ModeloDatosMinisterio!AG498</f>
        <v>0</v>
      </c>
      <c r="AH520" s="62" t="n">
        <f aca="false">ModeloDatosModificados!AH498-ModeloDatosMinisterio!AH498</f>
        <v>0</v>
      </c>
      <c r="AI520" s="62" t="n">
        <f aca="false">ModeloDatosModificados!AI498-ModeloDatosMinisterio!AI498</f>
        <v>0</v>
      </c>
      <c r="AJ520" s="62" t="n">
        <f aca="false">ModeloDatosModificados!AJ498-ModeloDatosMinisterio!AJ498</f>
        <v>0</v>
      </c>
      <c r="AK520" s="62" t="n">
        <f aca="false">ModeloDatosModificados!AK498-ModeloDatosMinisterio!AK498</f>
        <v>0</v>
      </c>
      <c r="AL520" s="62" t="n">
        <f aca="false">ModeloDatosModificados!AL498-ModeloDatosMinisterio!AL498</f>
        <v>0</v>
      </c>
      <c r="AM520" s="62" t="n">
        <f aca="false">ModeloDatosModificados!AM498-ModeloDatosMinisterio!AM498</f>
        <v>0</v>
      </c>
      <c r="AO520" s="54" t="n">
        <f aca="false">ModeloDatosModificados!AO498-ModeloDatosMinisterio!AO498</f>
        <v>0</v>
      </c>
      <c r="AP520" s="53" t="n">
        <f aca="false">ModeloDatosModificados!AP498-ModeloDatosMinisterio!AP498</f>
        <v>0</v>
      </c>
      <c r="AQ520" s="54" t="n">
        <f aca="false">ModeloDatosModificados!AQ498-ModeloDatosMinisterio!AQ498</f>
        <v>0</v>
      </c>
      <c r="AR520" s="53" t="n">
        <f aca="false">ModeloDatosModificados!AR498-ModeloDatosMinisterio!AR498</f>
        <v>0</v>
      </c>
      <c r="AS520" s="54" t="n">
        <f aca="false">ModeloDatosModificados!AS498-ModeloDatosMinisterio!AS498</f>
        <v>0</v>
      </c>
      <c r="AT520" s="53" t="n">
        <f aca="false">ModeloDatosModificados!AT498-ModeloDatosMinisterio!AT498</f>
        <v>0</v>
      </c>
      <c r="AU520" s="54" t="n">
        <f aca="false">ModeloDatosModificados!AU498-ModeloDatosMinisterio!AU498</f>
        <v>0</v>
      </c>
      <c r="AV520" s="53" t="n">
        <f aca="false">ModeloDatosModificados!AV498-ModeloDatosMinisterio!AV498</f>
        <v>0</v>
      </c>
      <c r="AW520" s="54" t="n">
        <f aca="false">ModeloDatosModificados!AW498-ModeloDatosMinisterio!AW498</f>
        <v>0</v>
      </c>
      <c r="AX520" s="53" t="n">
        <f aca="false">ModeloDatosModificados!AX498-ModeloDatosMinisterio!AX498</f>
        <v>0</v>
      </c>
    </row>
    <row r="521" customFormat="false" ht="13.8" hidden="false" customHeight="false" outlineLevel="0" collapsed="false">
      <c r="A521" s="60" t="s">
        <v>38</v>
      </c>
      <c r="B521" s="53" t="n">
        <f aca="false">ModeloDatosModificados!B499-ModeloDatosMinisterio!B499</f>
        <v>0</v>
      </c>
      <c r="C521" s="53" t="n">
        <f aca="false">ModeloDatosModificados!C499-ModeloDatosMinisterio!C499</f>
        <v>0</v>
      </c>
      <c r="D521" s="53" t="n">
        <f aca="false">ModeloDatosModificados!D499-ModeloDatosMinisterio!D499</f>
        <v>0</v>
      </c>
      <c r="E521" s="53" t="n">
        <f aca="false">ModeloDatosModificados!E499-ModeloDatosMinisterio!E499</f>
        <v>0</v>
      </c>
      <c r="F521" s="53" t="n">
        <f aca="false">ModeloDatosModificados!F499-ModeloDatosMinisterio!F499</f>
        <v>0</v>
      </c>
      <c r="G521" s="53" t="n">
        <f aca="false">ModeloDatosModificados!G499-ModeloDatosMinisterio!G499</f>
        <v>0</v>
      </c>
      <c r="H521" s="53" t="n">
        <f aca="false">ModeloDatosModificados!H499-ModeloDatosMinisterio!H499</f>
        <v>0</v>
      </c>
      <c r="I521" s="54" t="n">
        <f aca="false">ModeloDatosModificados!I499-ModeloDatosMinisterio!I499</f>
        <v>0</v>
      </c>
      <c r="J521" s="53" t="n">
        <f aca="false">ModeloDatosModificados!J499-ModeloDatosMinisterio!J499</f>
        <v>0</v>
      </c>
      <c r="K521" s="54" t="n">
        <f aca="false">ModeloDatosModificados!K499-ModeloDatosMinisterio!K499</f>
        <v>0</v>
      </c>
      <c r="L521" s="53" t="n">
        <f aca="false">ModeloDatosModificados!L499-ModeloDatosMinisterio!L499</f>
        <v>0</v>
      </c>
      <c r="M521" s="54" t="n">
        <f aca="false">ModeloDatosModificados!M499-ModeloDatosMinisterio!M499</f>
        <v>0</v>
      </c>
      <c r="N521" s="53" t="n">
        <f aca="false">ModeloDatosModificados!N499-ModeloDatosMinisterio!N499</f>
        <v>0</v>
      </c>
      <c r="O521" s="53" t="n">
        <f aca="false">ModeloDatosModificados!O499-ModeloDatosMinisterio!O499</f>
        <v>0</v>
      </c>
      <c r="P521" s="53" t="n">
        <f aca="false">ModeloDatosModificados!P499-ModeloDatosMinisterio!P499</f>
        <v>0</v>
      </c>
      <c r="Q521" s="53" t="n">
        <f aca="false">ModeloDatosModificados!Q499-ModeloDatosMinisterio!Q499</f>
        <v>0</v>
      </c>
      <c r="S521" s="53" t="n">
        <f aca="false">ModeloDatosModificados!S499-ModeloDatosMinisterio!S499</f>
        <v>0</v>
      </c>
      <c r="T521" s="53" t="n">
        <f aca="false">ModeloDatosModificados!T499-ModeloDatosMinisterio!T499</f>
        <v>0</v>
      </c>
      <c r="U521" s="53" t="n">
        <f aca="false">ModeloDatosModificados!U499-ModeloDatosMinisterio!U499</f>
        <v>0</v>
      </c>
      <c r="V521" s="53" t="n">
        <f aca="false">ModeloDatosModificados!V499-ModeloDatosMinisterio!V499</f>
        <v>0</v>
      </c>
      <c r="W521" s="53" t="n">
        <f aca="false">ModeloDatosModificados!W499-ModeloDatosMinisterio!W499</f>
        <v>0</v>
      </c>
      <c r="X521" s="53" t="n">
        <f aca="false">ModeloDatosModificados!X499-ModeloDatosMinisterio!X499</f>
        <v>0</v>
      </c>
      <c r="Y521" s="53" t="n">
        <f aca="false">ModeloDatosModificados!Y499-ModeloDatosMinisterio!Y499</f>
        <v>0</v>
      </c>
      <c r="Z521" s="53" t="n">
        <f aca="false">ModeloDatosModificados!Z499-ModeloDatosMinisterio!Z499</f>
        <v>0</v>
      </c>
      <c r="AC521" s="61" t="n">
        <f aca="false">ModeloDatosModificados!AC499-ModeloDatosMinisterio!AC499</f>
        <v>0</v>
      </c>
      <c r="AD521" s="62" t="n">
        <f aca="false">ModeloDatosModificados!AD499-ModeloDatosMinisterio!AD499</f>
        <v>0</v>
      </c>
      <c r="AE521" s="63" t="n">
        <f aca="false">ModeloDatosModificados!AE499-ModeloDatosMinisterio!AE499</f>
        <v>0</v>
      </c>
      <c r="AF521" s="62" t="n">
        <f aca="false">ModeloDatosModificados!AF499-ModeloDatosMinisterio!AF499</f>
        <v>0</v>
      </c>
      <c r="AG521" s="62" t="n">
        <f aca="false">ModeloDatosModificados!AG499-ModeloDatosMinisterio!AG499</f>
        <v>0</v>
      </c>
      <c r="AH521" s="62" t="n">
        <f aca="false">ModeloDatosModificados!AH499-ModeloDatosMinisterio!AH499</f>
        <v>0</v>
      </c>
      <c r="AI521" s="62" t="n">
        <f aca="false">ModeloDatosModificados!AI499-ModeloDatosMinisterio!AI499</f>
        <v>0</v>
      </c>
      <c r="AJ521" s="62" t="n">
        <f aca="false">ModeloDatosModificados!AJ499-ModeloDatosMinisterio!AJ499</f>
        <v>0</v>
      </c>
      <c r="AK521" s="62" t="n">
        <f aca="false">ModeloDatosModificados!AK499-ModeloDatosMinisterio!AK499</f>
        <v>0</v>
      </c>
      <c r="AL521" s="62" t="n">
        <f aca="false">ModeloDatosModificados!AL499-ModeloDatosMinisterio!AL499</f>
        <v>0</v>
      </c>
      <c r="AM521" s="62" t="n">
        <f aca="false">ModeloDatosModificados!AM499-ModeloDatosMinisterio!AM499</f>
        <v>0</v>
      </c>
      <c r="AO521" s="54" t="n">
        <f aca="false">ModeloDatosModificados!AO499-ModeloDatosMinisterio!AO499</f>
        <v>0</v>
      </c>
      <c r="AP521" s="53" t="n">
        <f aca="false">ModeloDatosModificados!AP499-ModeloDatosMinisterio!AP499</f>
        <v>0</v>
      </c>
      <c r="AQ521" s="54" t="n">
        <f aca="false">ModeloDatosModificados!AQ499-ModeloDatosMinisterio!AQ499</f>
        <v>0</v>
      </c>
      <c r="AR521" s="53" t="n">
        <f aca="false">ModeloDatosModificados!AR499-ModeloDatosMinisterio!AR499</f>
        <v>0</v>
      </c>
      <c r="AS521" s="54" t="n">
        <f aca="false">ModeloDatosModificados!AS499-ModeloDatosMinisterio!AS499</f>
        <v>0</v>
      </c>
      <c r="AT521" s="53" t="n">
        <f aca="false">ModeloDatosModificados!AT499-ModeloDatosMinisterio!AT499</f>
        <v>0</v>
      </c>
      <c r="AU521" s="54" t="n">
        <f aca="false">ModeloDatosModificados!AU499-ModeloDatosMinisterio!AU499</f>
        <v>0</v>
      </c>
      <c r="AV521" s="53" t="n">
        <f aca="false">ModeloDatosModificados!AV499-ModeloDatosMinisterio!AV499</f>
        <v>0</v>
      </c>
      <c r="AW521" s="54" t="n">
        <f aca="false">ModeloDatosModificados!AW499-ModeloDatosMinisterio!AW499</f>
        <v>0</v>
      </c>
      <c r="AX521" s="53" t="n">
        <f aca="false">ModeloDatosModificados!AX499-ModeloDatosMinisterio!AX499</f>
        <v>0</v>
      </c>
    </row>
    <row r="522" customFormat="false" ht="13.8" hidden="false" customHeight="false" outlineLevel="0" collapsed="false">
      <c r="A522" s="60" t="s">
        <v>39</v>
      </c>
      <c r="B522" s="53" t="n">
        <f aca="false">ModeloDatosModificados!B500-ModeloDatosMinisterio!B500</f>
        <v>0</v>
      </c>
      <c r="C522" s="53" t="n">
        <f aca="false">ModeloDatosModificados!C500-ModeloDatosMinisterio!C500</f>
        <v>0</v>
      </c>
      <c r="D522" s="53" t="n">
        <f aca="false">ModeloDatosModificados!D500-ModeloDatosMinisterio!D500</f>
        <v>0</v>
      </c>
      <c r="E522" s="53" t="n">
        <f aca="false">ModeloDatosModificados!E500-ModeloDatosMinisterio!E500</f>
        <v>0</v>
      </c>
      <c r="F522" s="53" t="n">
        <f aca="false">ModeloDatosModificados!F500-ModeloDatosMinisterio!F500</f>
        <v>0</v>
      </c>
      <c r="G522" s="53" t="n">
        <f aca="false">ModeloDatosModificados!G500-ModeloDatosMinisterio!G500</f>
        <v>0</v>
      </c>
      <c r="H522" s="53" t="n">
        <f aca="false">ModeloDatosModificados!H500-ModeloDatosMinisterio!H500</f>
        <v>0</v>
      </c>
      <c r="I522" s="54" t="n">
        <f aca="false">ModeloDatosModificados!I500-ModeloDatosMinisterio!I500</f>
        <v>0</v>
      </c>
      <c r="J522" s="53" t="n">
        <f aca="false">ModeloDatosModificados!J500-ModeloDatosMinisterio!J500</f>
        <v>0</v>
      </c>
      <c r="K522" s="54" t="n">
        <f aca="false">ModeloDatosModificados!K500-ModeloDatosMinisterio!K500</f>
        <v>0</v>
      </c>
      <c r="L522" s="53" t="n">
        <f aca="false">ModeloDatosModificados!L500-ModeloDatosMinisterio!L500</f>
        <v>0</v>
      </c>
      <c r="M522" s="54" t="n">
        <f aca="false">ModeloDatosModificados!M500-ModeloDatosMinisterio!M500</f>
        <v>0</v>
      </c>
      <c r="N522" s="53" t="n">
        <f aca="false">ModeloDatosModificados!N500-ModeloDatosMinisterio!N500</f>
        <v>0</v>
      </c>
      <c r="O522" s="53" t="n">
        <f aca="false">ModeloDatosModificados!O500-ModeloDatosMinisterio!O500</f>
        <v>0</v>
      </c>
      <c r="P522" s="53" t="n">
        <f aca="false">ModeloDatosModificados!P500-ModeloDatosMinisterio!P500</f>
        <v>0</v>
      </c>
      <c r="Q522" s="53" t="n">
        <f aca="false">ModeloDatosModificados!Q500-ModeloDatosMinisterio!Q500</f>
        <v>0</v>
      </c>
      <c r="S522" s="53" t="n">
        <f aca="false">ModeloDatosModificados!S500-ModeloDatosMinisterio!S500</f>
        <v>0</v>
      </c>
      <c r="T522" s="53" t="n">
        <f aca="false">ModeloDatosModificados!T500-ModeloDatosMinisterio!T500</f>
        <v>0</v>
      </c>
      <c r="U522" s="53" t="n">
        <f aca="false">ModeloDatosModificados!U500-ModeloDatosMinisterio!U500</f>
        <v>0</v>
      </c>
      <c r="V522" s="53" t="n">
        <f aca="false">ModeloDatosModificados!V500-ModeloDatosMinisterio!V500</f>
        <v>0</v>
      </c>
      <c r="W522" s="53" t="n">
        <f aca="false">ModeloDatosModificados!W500-ModeloDatosMinisterio!W500</f>
        <v>0</v>
      </c>
      <c r="X522" s="53" t="n">
        <f aca="false">ModeloDatosModificados!X500-ModeloDatosMinisterio!X500</f>
        <v>0</v>
      </c>
      <c r="Y522" s="53" t="n">
        <f aca="false">ModeloDatosModificados!Y500-ModeloDatosMinisterio!Y500</f>
        <v>0</v>
      </c>
      <c r="Z522" s="53" t="n">
        <f aca="false">ModeloDatosModificados!Z500-ModeloDatosMinisterio!Z500</f>
        <v>0</v>
      </c>
      <c r="AC522" s="61" t="n">
        <f aca="false">ModeloDatosModificados!AC500-ModeloDatosMinisterio!AC500</f>
        <v>0</v>
      </c>
      <c r="AD522" s="62" t="n">
        <f aca="false">ModeloDatosModificados!AD500-ModeloDatosMinisterio!AD500</f>
        <v>0</v>
      </c>
      <c r="AE522" s="63" t="n">
        <f aca="false">ModeloDatosModificados!AE500-ModeloDatosMinisterio!AE500</f>
        <v>0</v>
      </c>
      <c r="AF522" s="62" t="n">
        <f aca="false">ModeloDatosModificados!AF500-ModeloDatosMinisterio!AF500</f>
        <v>0</v>
      </c>
      <c r="AG522" s="62" t="n">
        <f aca="false">ModeloDatosModificados!AG500-ModeloDatosMinisterio!AG500</f>
        <v>0</v>
      </c>
      <c r="AH522" s="62" t="n">
        <f aca="false">ModeloDatosModificados!AH500-ModeloDatosMinisterio!AH500</f>
        <v>0</v>
      </c>
      <c r="AI522" s="62" t="n">
        <f aca="false">ModeloDatosModificados!AI500-ModeloDatosMinisterio!AI500</f>
        <v>0</v>
      </c>
      <c r="AJ522" s="62" t="n">
        <f aca="false">ModeloDatosModificados!AJ500-ModeloDatosMinisterio!AJ500</f>
        <v>0</v>
      </c>
      <c r="AK522" s="62" t="n">
        <f aca="false">ModeloDatosModificados!AK500-ModeloDatosMinisterio!AK500</f>
        <v>0</v>
      </c>
      <c r="AL522" s="62" t="n">
        <f aca="false">ModeloDatosModificados!AL500-ModeloDatosMinisterio!AL500</f>
        <v>0</v>
      </c>
      <c r="AM522" s="62" t="n">
        <f aca="false">ModeloDatosModificados!AM500-ModeloDatosMinisterio!AM500</f>
        <v>0</v>
      </c>
      <c r="AO522" s="54" t="n">
        <f aca="false">ModeloDatosModificados!AO500-ModeloDatosMinisterio!AO500</f>
        <v>0</v>
      </c>
      <c r="AP522" s="53" t="n">
        <f aca="false">ModeloDatosModificados!AP500-ModeloDatosMinisterio!AP500</f>
        <v>0</v>
      </c>
      <c r="AQ522" s="54" t="n">
        <f aca="false">ModeloDatosModificados!AQ500-ModeloDatosMinisterio!AQ500</f>
        <v>0</v>
      </c>
      <c r="AR522" s="53" t="n">
        <f aca="false">ModeloDatosModificados!AR500-ModeloDatosMinisterio!AR500</f>
        <v>0</v>
      </c>
      <c r="AS522" s="54" t="n">
        <f aca="false">ModeloDatosModificados!AS500-ModeloDatosMinisterio!AS500</f>
        <v>0</v>
      </c>
      <c r="AT522" s="53" t="n">
        <f aca="false">ModeloDatosModificados!AT500-ModeloDatosMinisterio!AT500</f>
        <v>0</v>
      </c>
      <c r="AU522" s="54" t="n">
        <f aca="false">ModeloDatosModificados!AU500-ModeloDatosMinisterio!AU500</f>
        <v>0</v>
      </c>
      <c r="AV522" s="53" t="n">
        <f aca="false">ModeloDatosModificados!AV500-ModeloDatosMinisterio!AV500</f>
        <v>0</v>
      </c>
      <c r="AW522" s="54" t="n">
        <f aca="false">ModeloDatosModificados!AW500-ModeloDatosMinisterio!AW500</f>
        <v>0</v>
      </c>
      <c r="AX522" s="53" t="n">
        <f aca="false">ModeloDatosModificados!AX500-ModeloDatosMinisterio!AX500</f>
        <v>0</v>
      </c>
    </row>
    <row r="523" customFormat="false" ht="13.8" hidden="false" customHeight="false" outlineLevel="0" collapsed="false">
      <c r="A523" s="60" t="s">
        <v>40</v>
      </c>
      <c r="B523" s="53" t="n">
        <f aca="false">ModeloDatosModificados!B501-ModeloDatosMinisterio!B501</f>
        <v>0</v>
      </c>
      <c r="C523" s="53" t="n">
        <f aca="false">ModeloDatosModificados!C501-ModeloDatosMinisterio!C501</f>
        <v>0</v>
      </c>
      <c r="D523" s="53" t="n">
        <f aca="false">ModeloDatosModificados!D501-ModeloDatosMinisterio!D501</f>
        <v>0</v>
      </c>
      <c r="E523" s="53" t="n">
        <f aca="false">ModeloDatosModificados!E501-ModeloDatosMinisterio!E501</f>
        <v>0</v>
      </c>
      <c r="F523" s="53" t="n">
        <f aca="false">ModeloDatosModificados!F501-ModeloDatosMinisterio!F501</f>
        <v>0</v>
      </c>
      <c r="G523" s="53" t="n">
        <f aca="false">ModeloDatosModificados!G501-ModeloDatosMinisterio!G501</f>
        <v>0</v>
      </c>
      <c r="H523" s="53" t="n">
        <f aca="false">ModeloDatosModificados!H501-ModeloDatosMinisterio!H501</f>
        <v>0</v>
      </c>
      <c r="I523" s="54" t="n">
        <f aca="false">ModeloDatosModificados!I501-ModeloDatosMinisterio!I501</f>
        <v>0</v>
      </c>
      <c r="J523" s="53" t="n">
        <f aca="false">ModeloDatosModificados!J501-ModeloDatosMinisterio!J501</f>
        <v>0</v>
      </c>
      <c r="K523" s="54" t="n">
        <f aca="false">ModeloDatosModificados!K501-ModeloDatosMinisterio!K501</f>
        <v>0</v>
      </c>
      <c r="L523" s="53" t="n">
        <f aca="false">ModeloDatosModificados!L501-ModeloDatosMinisterio!L501</f>
        <v>0</v>
      </c>
      <c r="M523" s="54" t="n">
        <f aca="false">ModeloDatosModificados!M501-ModeloDatosMinisterio!M501</f>
        <v>0</v>
      </c>
      <c r="N523" s="53" t="n">
        <f aca="false">ModeloDatosModificados!N501-ModeloDatosMinisterio!N501</f>
        <v>0</v>
      </c>
      <c r="O523" s="53" t="n">
        <f aca="false">ModeloDatosModificados!O501-ModeloDatosMinisterio!O501</f>
        <v>0</v>
      </c>
      <c r="P523" s="53" t="n">
        <f aca="false">ModeloDatosModificados!P501-ModeloDatosMinisterio!P501</f>
        <v>0</v>
      </c>
      <c r="Q523" s="53" t="n">
        <f aca="false">ModeloDatosModificados!Q501-ModeloDatosMinisterio!Q501</f>
        <v>0</v>
      </c>
      <c r="S523" s="53" t="n">
        <f aca="false">ModeloDatosModificados!S501-ModeloDatosMinisterio!S501</f>
        <v>0</v>
      </c>
      <c r="T523" s="53" t="n">
        <f aca="false">ModeloDatosModificados!T501-ModeloDatosMinisterio!T501</f>
        <v>0</v>
      </c>
      <c r="U523" s="53" t="n">
        <f aca="false">ModeloDatosModificados!U501-ModeloDatosMinisterio!U501</f>
        <v>0</v>
      </c>
      <c r="V523" s="53" t="n">
        <f aca="false">ModeloDatosModificados!V501-ModeloDatosMinisterio!V501</f>
        <v>0</v>
      </c>
      <c r="W523" s="53" t="n">
        <f aca="false">ModeloDatosModificados!W501-ModeloDatosMinisterio!W501</f>
        <v>0</v>
      </c>
      <c r="X523" s="53" t="n">
        <f aca="false">ModeloDatosModificados!X501-ModeloDatosMinisterio!X501</f>
        <v>0</v>
      </c>
      <c r="Y523" s="53" t="n">
        <f aca="false">ModeloDatosModificados!Y501-ModeloDatosMinisterio!Y501</f>
        <v>0</v>
      </c>
      <c r="Z523" s="53" t="n">
        <f aca="false">ModeloDatosModificados!Z501-ModeloDatosMinisterio!Z501</f>
        <v>0</v>
      </c>
      <c r="AC523" s="61" t="n">
        <f aca="false">ModeloDatosModificados!AC501-ModeloDatosMinisterio!AC501</f>
        <v>0</v>
      </c>
      <c r="AD523" s="62" t="n">
        <f aca="false">ModeloDatosModificados!AD501-ModeloDatosMinisterio!AD501</f>
        <v>0</v>
      </c>
      <c r="AE523" s="63" t="n">
        <f aca="false">ModeloDatosModificados!AE501-ModeloDatosMinisterio!AE501</f>
        <v>0</v>
      </c>
      <c r="AF523" s="62" t="n">
        <f aca="false">ModeloDatosModificados!AF501-ModeloDatosMinisterio!AF501</f>
        <v>0</v>
      </c>
      <c r="AG523" s="62" t="n">
        <f aca="false">ModeloDatosModificados!AG501-ModeloDatosMinisterio!AG501</f>
        <v>0</v>
      </c>
      <c r="AH523" s="62" t="n">
        <f aca="false">ModeloDatosModificados!AH501-ModeloDatosMinisterio!AH501</f>
        <v>0</v>
      </c>
      <c r="AI523" s="62" t="n">
        <f aca="false">ModeloDatosModificados!AI501-ModeloDatosMinisterio!AI501</f>
        <v>0</v>
      </c>
      <c r="AJ523" s="62" t="n">
        <f aca="false">ModeloDatosModificados!AJ501-ModeloDatosMinisterio!AJ501</f>
        <v>0</v>
      </c>
      <c r="AK523" s="62" t="n">
        <f aca="false">ModeloDatosModificados!AK501-ModeloDatosMinisterio!AK501</f>
        <v>0</v>
      </c>
      <c r="AL523" s="62" t="n">
        <f aca="false">ModeloDatosModificados!AL501-ModeloDatosMinisterio!AL501</f>
        <v>0</v>
      </c>
      <c r="AM523" s="62" t="n">
        <f aca="false">ModeloDatosModificados!AM501-ModeloDatosMinisterio!AM501</f>
        <v>0</v>
      </c>
      <c r="AO523" s="54" t="n">
        <f aca="false">ModeloDatosModificados!AO501-ModeloDatosMinisterio!AO501</f>
        <v>0</v>
      </c>
      <c r="AP523" s="53" t="n">
        <f aca="false">ModeloDatosModificados!AP501-ModeloDatosMinisterio!AP501</f>
        <v>0</v>
      </c>
      <c r="AQ523" s="54" t="n">
        <f aca="false">ModeloDatosModificados!AQ501-ModeloDatosMinisterio!AQ501</f>
        <v>0</v>
      </c>
      <c r="AR523" s="53" t="n">
        <f aca="false">ModeloDatosModificados!AR501-ModeloDatosMinisterio!AR501</f>
        <v>0</v>
      </c>
      <c r="AS523" s="54" t="n">
        <f aca="false">ModeloDatosModificados!AS501-ModeloDatosMinisterio!AS501</f>
        <v>0</v>
      </c>
      <c r="AT523" s="53" t="n">
        <f aca="false">ModeloDatosModificados!AT501-ModeloDatosMinisterio!AT501</f>
        <v>0</v>
      </c>
      <c r="AU523" s="54" t="n">
        <f aca="false">ModeloDatosModificados!AU501-ModeloDatosMinisterio!AU501</f>
        <v>0</v>
      </c>
      <c r="AV523" s="53" t="n">
        <f aca="false">ModeloDatosModificados!AV501-ModeloDatosMinisterio!AV501</f>
        <v>0</v>
      </c>
      <c r="AW523" s="54" t="n">
        <f aca="false">ModeloDatosModificados!AW501-ModeloDatosMinisterio!AW501</f>
        <v>0</v>
      </c>
      <c r="AX523" s="53" t="n">
        <f aca="false">ModeloDatosModificados!AX501-ModeloDatosMinisterio!AX501</f>
        <v>0</v>
      </c>
    </row>
    <row r="524" customFormat="false" ht="13.8" hidden="false" customHeight="false" outlineLevel="0" collapsed="false">
      <c r="A524" s="60" t="s">
        <v>41</v>
      </c>
      <c r="B524" s="53" t="n">
        <f aca="false">ModeloDatosModificados!B502-ModeloDatosMinisterio!B502</f>
        <v>0</v>
      </c>
      <c r="C524" s="53" t="n">
        <f aca="false">ModeloDatosModificados!C502-ModeloDatosMinisterio!C502</f>
        <v>0</v>
      </c>
      <c r="D524" s="53" t="n">
        <f aca="false">ModeloDatosModificados!D502-ModeloDatosMinisterio!D502</f>
        <v>0</v>
      </c>
      <c r="E524" s="53" t="n">
        <f aca="false">ModeloDatosModificados!E502-ModeloDatosMinisterio!E502</f>
        <v>0</v>
      </c>
      <c r="F524" s="53" t="n">
        <f aca="false">ModeloDatosModificados!F502-ModeloDatosMinisterio!F502</f>
        <v>0</v>
      </c>
      <c r="G524" s="53" t="n">
        <f aca="false">ModeloDatosModificados!G502-ModeloDatosMinisterio!G502</f>
        <v>0</v>
      </c>
      <c r="H524" s="53" t="n">
        <f aca="false">ModeloDatosModificados!H502-ModeloDatosMinisterio!H502</f>
        <v>0</v>
      </c>
      <c r="I524" s="54" t="n">
        <f aca="false">ModeloDatosModificados!I502-ModeloDatosMinisterio!I502</f>
        <v>0</v>
      </c>
      <c r="J524" s="53" t="n">
        <f aca="false">ModeloDatosModificados!J502-ModeloDatosMinisterio!J502</f>
        <v>0</v>
      </c>
      <c r="K524" s="54" t="n">
        <f aca="false">ModeloDatosModificados!K502-ModeloDatosMinisterio!K502</f>
        <v>0</v>
      </c>
      <c r="L524" s="53" t="n">
        <f aca="false">ModeloDatosModificados!L502-ModeloDatosMinisterio!L502</f>
        <v>0</v>
      </c>
      <c r="M524" s="54" t="n">
        <f aca="false">ModeloDatosModificados!M502-ModeloDatosMinisterio!M502</f>
        <v>0</v>
      </c>
      <c r="N524" s="53" t="n">
        <f aca="false">ModeloDatosModificados!N502-ModeloDatosMinisterio!N502</f>
        <v>0</v>
      </c>
      <c r="O524" s="53" t="n">
        <f aca="false">ModeloDatosModificados!O502-ModeloDatosMinisterio!O502</f>
        <v>0</v>
      </c>
      <c r="P524" s="53" t="n">
        <f aca="false">ModeloDatosModificados!P502-ModeloDatosMinisterio!P502</f>
        <v>0</v>
      </c>
      <c r="Q524" s="53" t="n">
        <f aca="false">ModeloDatosModificados!Q502-ModeloDatosMinisterio!Q502</f>
        <v>0</v>
      </c>
      <c r="S524" s="53" t="n">
        <f aca="false">ModeloDatosModificados!S502-ModeloDatosMinisterio!S502</f>
        <v>0</v>
      </c>
      <c r="T524" s="53" t="n">
        <f aca="false">ModeloDatosModificados!T502-ModeloDatosMinisterio!T502</f>
        <v>0</v>
      </c>
      <c r="U524" s="53" t="n">
        <f aca="false">ModeloDatosModificados!U502-ModeloDatosMinisterio!U502</f>
        <v>0</v>
      </c>
      <c r="V524" s="53" t="n">
        <f aca="false">ModeloDatosModificados!V502-ModeloDatosMinisterio!V502</f>
        <v>0</v>
      </c>
      <c r="W524" s="53" t="n">
        <f aca="false">ModeloDatosModificados!W502-ModeloDatosMinisterio!W502</f>
        <v>0</v>
      </c>
      <c r="X524" s="53" t="n">
        <f aca="false">ModeloDatosModificados!X502-ModeloDatosMinisterio!X502</f>
        <v>0</v>
      </c>
      <c r="Y524" s="53" t="n">
        <f aca="false">ModeloDatosModificados!Y502-ModeloDatosMinisterio!Y502</f>
        <v>0</v>
      </c>
      <c r="Z524" s="53" t="n">
        <f aca="false">ModeloDatosModificados!Z502-ModeloDatosMinisterio!Z502</f>
        <v>0</v>
      </c>
      <c r="AC524" s="61" t="n">
        <f aca="false">ModeloDatosModificados!AC502-ModeloDatosMinisterio!AC502</f>
        <v>0</v>
      </c>
      <c r="AD524" s="62" t="n">
        <f aca="false">ModeloDatosModificados!AD502-ModeloDatosMinisterio!AD502</f>
        <v>0</v>
      </c>
      <c r="AE524" s="63" t="n">
        <f aca="false">ModeloDatosModificados!AE502-ModeloDatosMinisterio!AE502</f>
        <v>0</v>
      </c>
      <c r="AF524" s="62" t="n">
        <f aca="false">ModeloDatosModificados!AF502-ModeloDatosMinisterio!AF502</f>
        <v>0</v>
      </c>
      <c r="AG524" s="62" t="n">
        <f aca="false">ModeloDatosModificados!AG502-ModeloDatosMinisterio!AG502</f>
        <v>0</v>
      </c>
      <c r="AH524" s="62" t="n">
        <f aca="false">ModeloDatosModificados!AH502-ModeloDatosMinisterio!AH502</f>
        <v>0</v>
      </c>
      <c r="AI524" s="62" t="n">
        <f aca="false">ModeloDatosModificados!AI502-ModeloDatosMinisterio!AI502</f>
        <v>0</v>
      </c>
      <c r="AJ524" s="62" t="n">
        <f aca="false">ModeloDatosModificados!AJ502-ModeloDatosMinisterio!AJ502</f>
        <v>0</v>
      </c>
      <c r="AK524" s="62" t="n">
        <f aca="false">ModeloDatosModificados!AK502-ModeloDatosMinisterio!AK502</f>
        <v>0</v>
      </c>
      <c r="AL524" s="62" t="n">
        <f aca="false">ModeloDatosModificados!AL502-ModeloDatosMinisterio!AL502</f>
        <v>0</v>
      </c>
      <c r="AM524" s="62" t="n">
        <f aca="false">ModeloDatosModificados!AM502-ModeloDatosMinisterio!AM502</f>
        <v>0</v>
      </c>
      <c r="AO524" s="54" t="n">
        <f aca="false">ModeloDatosModificados!AO502-ModeloDatosMinisterio!AO502</f>
        <v>0</v>
      </c>
      <c r="AP524" s="53" t="n">
        <f aca="false">ModeloDatosModificados!AP502-ModeloDatosMinisterio!AP502</f>
        <v>0</v>
      </c>
      <c r="AQ524" s="54" t="n">
        <f aca="false">ModeloDatosModificados!AQ502-ModeloDatosMinisterio!AQ502</f>
        <v>0</v>
      </c>
      <c r="AR524" s="53" t="n">
        <f aca="false">ModeloDatosModificados!AR502-ModeloDatosMinisterio!AR502</f>
        <v>0</v>
      </c>
      <c r="AS524" s="54" t="n">
        <f aca="false">ModeloDatosModificados!AS502-ModeloDatosMinisterio!AS502</f>
        <v>0</v>
      </c>
      <c r="AT524" s="53" t="n">
        <f aca="false">ModeloDatosModificados!AT502-ModeloDatosMinisterio!AT502</f>
        <v>0</v>
      </c>
      <c r="AU524" s="54" t="n">
        <f aca="false">ModeloDatosModificados!AU502-ModeloDatosMinisterio!AU502</f>
        <v>0</v>
      </c>
      <c r="AV524" s="53" t="n">
        <f aca="false">ModeloDatosModificados!AV502-ModeloDatosMinisterio!AV502</f>
        <v>0</v>
      </c>
      <c r="AW524" s="54" t="n">
        <f aca="false">ModeloDatosModificados!AW502-ModeloDatosMinisterio!AW502</f>
        <v>0</v>
      </c>
      <c r="AX524" s="53" t="n">
        <f aca="false">ModeloDatosModificados!AX502-ModeloDatosMinisterio!AX502</f>
        <v>0</v>
      </c>
    </row>
    <row r="525" customFormat="false" ht="13.8" hidden="false" customHeight="false" outlineLevel="0" collapsed="false">
      <c r="A525" s="60" t="s">
        <v>42</v>
      </c>
      <c r="B525" s="53" t="n">
        <f aca="false">ModeloDatosModificados!B503-ModeloDatosMinisterio!B503</f>
        <v>0</v>
      </c>
      <c r="C525" s="53" t="n">
        <f aca="false">ModeloDatosModificados!C503-ModeloDatosMinisterio!C503</f>
        <v>0</v>
      </c>
      <c r="D525" s="53" t="n">
        <f aca="false">ModeloDatosModificados!D503-ModeloDatosMinisterio!D503</f>
        <v>0</v>
      </c>
      <c r="E525" s="53" t="n">
        <f aca="false">ModeloDatosModificados!E503-ModeloDatosMinisterio!E503</f>
        <v>0</v>
      </c>
      <c r="F525" s="53" t="n">
        <f aca="false">ModeloDatosModificados!F503-ModeloDatosMinisterio!F503</f>
        <v>0</v>
      </c>
      <c r="G525" s="53" t="n">
        <f aca="false">ModeloDatosModificados!G503-ModeloDatosMinisterio!G503</f>
        <v>0</v>
      </c>
      <c r="H525" s="53" t="n">
        <f aca="false">ModeloDatosModificados!H503-ModeloDatosMinisterio!H503</f>
        <v>0</v>
      </c>
      <c r="I525" s="54" t="n">
        <f aca="false">ModeloDatosModificados!I503-ModeloDatosMinisterio!I503</f>
        <v>0</v>
      </c>
      <c r="J525" s="53" t="n">
        <f aca="false">ModeloDatosModificados!J503-ModeloDatosMinisterio!J503</f>
        <v>0</v>
      </c>
      <c r="K525" s="54" t="n">
        <f aca="false">ModeloDatosModificados!K503-ModeloDatosMinisterio!K503</f>
        <v>0</v>
      </c>
      <c r="L525" s="53" t="n">
        <f aca="false">ModeloDatosModificados!L503-ModeloDatosMinisterio!L503</f>
        <v>0</v>
      </c>
      <c r="M525" s="54" t="n">
        <f aca="false">ModeloDatosModificados!M503-ModeloDatosMinisterio!M503</f>
        <v>0</v>
      </c>
      <c r="N525" s="53" t="n">
        <f aca="false">ModeloDatosModificados!N503-ModeloDatosMinisterio!N503</f>
        <v>0</v>
      </c>
      <c r="O525" s="53" t="n">
        <f aca="false">ModeloDatosModificados!O503-ModeloDatosMinisterio!O503</f>
        <v>0</v>
      </c>
      <c r="P525" s="53" t="n">
        <f aca="false">ModeloDatosModificados!P503-ModeloDatosMinisterio!P503</f>
        <v>0</v>
      </c>
      <c r="Q525" s="53" t="n">
        <f aca="false">ModeloDatosModificados!Q503-ModeloDatosMinisterio!Q503</f>
        <v>0</v>
      </c>
      <c r="S525" s="53" t="n">
        <f aca="false">ModeloDatosModificados!S503-ModeloDatosMinisterio!S503</f>
        <v>0</v>
      </c>
      <c r="T525" s="53" t="n">
        <f aca="false">ModeloDatosModificados!T503-ModeloDatosMinisterio!T503</f>
        <v>0</v>
      </c>
      <c r="U525" s="53" t="n">
        <f aca="false">ModeloDatosModificados!U503-ModeloDatosMinisterio!U503</f>
        <v>0</v>
      </c>
      <c r="V525" s="53" t="n">
        <f aca="false">ModeloDatosModificados!V503-ModeloDatosMinisterio!V503</f>
        <v>0</v>
      </c>
      <c r="W525" s="53" t="n">
        <f aca="false">ModeloDatosModificados!W503-ModeloDatosMinisterio!W503</f>
        <v>0</v>
      </c>
      <c r="X525" s="53" t="n">
        <f aca="false">ModeloDatosModificados!X503-ModeloDatosMinisterio!X503</f>
        <v>0</v>
      </c>
      <c r="Y525" s="53" t="n">
        <f aca="false">ModeloDatosModificados!Y503-ModeloDatosMinisterio!Y503</f>
        <v>0</v>
      </c>
      <c r="Z525" s="53" t="n">
        <f aca="false">ModeloDatosModificados!Z503-ModeloDatosMinisterio!Z503</f>
        <v>0</v>
      </c>
      <c r="AC525" s="61" t="n">
        <f aca="false">ModeloDatosModificados!AC503-ModeloDatosMinisterio!AC503</f>
        <v>0</v>
      </c>
      <c r="AD525" s="62" t="n">
        <f aca="false">ModeloDatosModificados!AD503-ModeloDatosMinisterio!AD503</f>
        <v>0</v>
      </c>
      <c r="AE525" s="63" t="n">
        <f aca="false">ModeloDatosModificados!AE503-ModeloDatosMinisterio!AE503</f>
        <v>0</v>
      </c>
      <c r="AF525" s="62" t="n">
        <f aca="false">ModeloDatosModificados!AF503-ModeloDatosMinisterio!AF503</f>
        <v>0</v>
      </c>
      <c r="AG525" s="62" t="n">
        <f aca="false">ModeloDatosModificados!AG503-ModeloDatosMinisterio!AG503</f>
        <v>0</v>
      </c>
      <c r="AH525" s="62" t="n">
        <f aca="false">ModeloDatosModificados!AH503-ModeloDatosMinisterio!AH503</f>
        <v>0</v>
      </c>
      <c r="AI525" s="62" t="n">
        <f aca="false">ModeloDatosModificados!AI503-ModeloDatosMinisterio!AI503</f>
        <v>0</v>
      </c>
      <c r="AJ525" s="62" t="n">
        <f aca="false">ModeloDatosModificados!AJ503-ModeloDatosMinisterio!AJ503</f>
        <v>0</v>
      </c>
      <c r="AK525" s="62" t="n">
        <f aca="false">ModeloDatosModificados!AK503-ModeloDatosMinisterio!AK503</f>
        <v>0</v>
      </c>
      <c r="AL525" s="62" t="n">
        <f aca="false">ModeloDatosModificados!AL503-ModeloDatosMinisterio!AL503</f>
        <v>0</v>
      </c>
      <c r="AM525" s="62" t="n">
        <f aca="false">ModeloDatosModificados!AM503-ModeloDatosMinisterio!AM503</f>
        <v>0</v>
      </c>
      <c r="AO525" s="54" t="n">
        <f aca="false">ModeloDatosModificados!AO503-ModeloDatosMinisterio!AO503</f>
        <v>0</v>
      </c>
      <c r="AP525" s="53" t="n">
        <f aca="false">ModeloDatosModificados!AP503-ModeloDatosMinisterio!AP503</f>
        <v>0</v>
      </c>
      <c r="AQ525" s="54" t="n">
        <f aca="false">ModeloDatosModificados!AQ503-ModeloDatosMinisterio!AQ503</f>
        <v>0</v>
      </c>
      <c r="AR525" s="53" t="n">
        <f aca="false">ModeloDatosModificados!AR503-ModeloDatosMinisterio!AR503</f>
        <v>0</v>
      </c>
      <c r="AS525" s="54" t="n">
        <f aca="false">ModeloDatosModificados!AS503-ModeloDatosMinisterio!AS503</f>
        <v>0</v>
      </c>
      <c r="AT525" s="53" t="n">
        <f aca="false">ModeloDatosModificados!AT503-ModeloDatosMinisterio!AT503</f>
        <v>0</v>
      </c>
      <c r="AU525" s="54" t="n">
        <f aca="false">ModeloDatosModificados!AU503-ModeloDatosMinisterio!AU503</f>
        <v>0</v>
      </c>
      <c r="AV525" s="53" t="n">
        <f aca="false">ModeloDatosModificados!AV503-ModeloDatosMinisterio!AV503</f>
        <v>0</v>
      </c>
      <c r="AW525" s="54" t="n">
        <f aca="false">ModeloDatosModificados!AW503-ModeloDatosMinisterio!AW503</f>
        <v>0</v>
      </c>
      <c r="AX525" s="53" t="n">
        <f aca="false">ModeloDatosModificados!AX503-ModeloDatosMinisterio!AX503</f>
        <v>0</v>
      </c>
    </row>
    <row r="526" customFormat="false" ht="13.8" hidden="false" customHeight="false" outlineLevel="0" collapsed="false">
      <c r="A526" s="60" t="s">
        <v>43</v>
      </c>
      <c r="B526" s="53" t="n">
        <f aca="false">ModeloDatosModificados!B504-ModeloDatosMinisterio!B504</f>
        <v>0</v>
      </c>
      <c r="C526" s="53" t="n">
        <f aca="false">ModeloDatosModificados!C504-ModeloDatosMinisterio!C504</f>
        <v>0</v>
      </c>
      <c r="D526" s="53" t="n">
        <f aca="false">ModeloDatosModificados!D504-ModeloDatosMinisterio!D504</f>
        <v>0</v>
      </c>
      <c r="E526" s="53" t="n">
        <f aca="false">ModeloDatosModificados!E504-ModeloDatosMinisterio!E504</f>
        <v>0</v>
      </c>
      <c r="F526" s="53" t="n">
        <f aca="false">ModeloDatosModificados!F504-ModeloDatosMinisterio!F504</f>
        <v>0</v>
      </c>
      <c r="G526" s="53" t="n">
        <f aca="false">ModeloDatosModificados!G504-ModeloDatosMinisterio!G504</f>
        <v>0</v>
      </c>
      <c r="H526" s="53" t="n">
        <f aca="false">ModeloDatosModificados!H504-ModeloDatosMinisterio!H504</f>
        <v>0</v>
      </c>
      <c r="I526" s="54" t="n">
        <f aca="false">ModeloDatosModificados!I504-ModeloDatosMinisterio!I504</f>
        <v>0</v>
      </c>
      <c r="J526" s="53" t="n">
        <f aca="false">ModeloDatosModificados!J504-ModeloDatosMinisterio!J504</f>
        <v>0</v>
      </c>
      <c r="K526" s="54" t="n">
        <f aca="false">ModeloDatosModificados!K504-ModeloDatosMinisterio!K504</f>
        <v>0</v>
      </c>
      <c r="L526" s="53" t="n">
        <f aca="false">ModeloDatosModificados!L504-ModeloDatosMinisterio!L504</f>
        <v>0</v>
      </c>
      <c r="M526" s="54" t="n">
        <f aca="false">ModeloDatosModificados!M504-ModeloDatosMinisterio!M504</f>
        <v>0</v>
      </c>
      <c r="N526" s="53" t="n">
        <f aca="false">ModeloDatosModificados!N504-ModeloDatosMinisterio!N504</f>
        <v>0</v>
      </c>
      <c r="O526" s="53" t="n">
        <f aca="false">ModeloDatosModificados!O504-ModeloDatosMinisterio!O504</f>
        <v>0</v>
      </c>
      <c r="P526" s="53" t="n">
        <f aca="false">ModeloDatosModificados!P504-ModeloDatosMinisterio!P504</f>
        <v>0</v>
      </c>
      <c r="Q526" s="53" t="n">
        <f aca="false">ModeloDatosModificados!Q504-ModeloDatosMinisterio!Q504</f>
        <v>0</v>
      </c>
      <c r="S526" s="53" t="n">
        <f aca="false">ModeloDatosModificados!S504-ModeloDatosMinisterio!S504</f>
        <v>0</v>
      </c>
      <c r="T526" s="53" t="n">
        <f aca="false">ModeloDatosModificados!T504-ModeloDatosMinisterio!T504</f>
        <v>0</v>
      </c>
      <c r="U526" s="53" t="n">
        <f aca="false">ModeloDatosModificados!U504-ModeloDatosMinisterio!U504</f>
        <v>0</v>
      </c>
      <c r="V526" s="53" t="n">
        <f aca="false">ModeloDatosModificados!V504-ModeloDatosMinisterio!V504</f>
        <v>0</v>
      </c>
      <c r="W526" s="53" t="n">
        <f aca="false">ModeloDatosModificados!W504-ModeloDatosMinisterio!W504</f>
        <v>0</v>
      </c>
      <c r="X526" s="53" t="n">
        <f aca="false">ModeloDatosModificados!X504-ModeloDatosMinisterio!X504</f>
        <v>0</v>
      </c>
      <c r="Y526" s="53" t="n">
        <f aca="false">ModeloDatosModificados!Y504-ModeloDatosMinisterio!Y504</f>
        <v>0</v>
      </c>
      <c r="Z526" s="53" t="n">
        <f aca="false">ModeloDatosModificados!Z504-ModeloDatosMinisterio!Z504</f>
        <v>0</v>
      </c>
      <c r="AC526" s="61" t="n">
        <f aca="false">ModeloDatosModificados!AC504-ModeloDatosMinisterio!AC504</f>
        <v>0</v>
      </c>
      <c r="AD526" s="62" t="n">
        <f aca="false">ModeloDatosModificados!AD504-ModeloDatosMinisterio!AD504</f>
        <v>0</v>
      </c>
      <c r="AE526" s="63" t="n">
        <f aca="false">ModeloDatosModificados!AE504-ModeloDatosMinisterio!AE504</f>
        <v>0</v>
      </c>
      <c r="AF526" s="62" t="n">
        <f aca="false">ModeloDatosModificados!AF504-ModeloDatosMinisterio!AF504</f>
        <v>0</v>
      </c>
      <c r="AG526" s="62" t="n">
        <f aca="false">ModeloDatosModificados!AG504-ModeloDatosMinisterio!AG504</f>
        <v>0</v>
      </c>
      <c r="AH526" s="62" t="n">
        <f aca="false">ModeloDatosModificados!AH504-ModeloDatosMinisterio!AH504</f>
        <v>0</v>
      </c>
      <c r="AI526" s="62" t="n">
        <f aca="false">ModeloDatosModificados!AI504-ModeloDatosMinisterio!AI504</f>
        <v>0</v>
      </c>
      <c r="AJ526" s="62" t="n">
        <f aca="false">ModeloDatosModificados!AJ504-ModeloDatosMinisterio!AJ504</f>
        <v>0</v>
      </c>
      <c r="AK526" s="62" t="n">
        <f aca="false">ModeloDatosModificados!AK504-ModeloDatosMinisterio!AK504</f>
        <v>0</v>
      </c>
      <c r="AL526" s="62" t="n">
        <f aca="false">ModeloDatosModificados!AL504-ModeloDatosMinisterio!AL504</f>
        <v>0</v>
      </c>
      <c r="AM526" s="62" t="n">
        <f aca="false">ModeloDatosModificados!AM504-ModeloDatosMinisterio!AM504</f>
        <v>0</v>
      </c>
      <c r="AO526" s="54" t="n">
        <f aca="false">ModeloDatosModificados!AO504-ModeloDatosMinisterio!AO504</f>
        <v>0</v>
      </c>
      <c r="AP526" s="53" t="n">
        <f aca="false">ModeloDatosModificados!AP504-ModeloDatosMinisterio!AP504</f>
        <v>0</v>
      </c>
      <c r="AQ526" s="54" t="n">
        <f aca="false">ModeloDatosModificados!AQ504-ModeloDatosMinisterio!AQ504</f>
        <v>0</v>
      </c>
      <c r="AR526" s="53" t="n">
        <f aca="false">ModeloDatosModificados!AR504-ModeloDatosMinisterio!AR504</f>
        <v>0</v>
      </c>
      <c r="AS526" s="54" t="n">
        <f aca="false">ModeloDatosModificados!AS504-ModeloDatosMinisterio!AS504</f>
        <v>0</v>
      </c>
      <c r="AT526" s="53" t="n">
        <f aca="false">ModeloDatosModificados!AT504-ModeloDatosMinisterio!AT504</f>
        <v>0</v>
      </c>
      <c r="AU526" s="54" t="n">
        <f aca="false">ModeloDatosModificados!AU504-ModeloDatosMinisterio!AU504</f>
        <v>0</v>
      </c>
      <c r="AV526" s="53" t="n">
        <f aca="false">ModeloDatosModificados!AV504-ModeloDatosMinisterio!AV504</f>
        <v>0</v>
      </c>
      <c r="AW526" s="54" t="n">
        <f aca="false">ModeloDatosModificados!AW504-ModeloDatosMinisterio!AW504</f>
        <v>0</v>
      </c>
      <c r="AX526" s="53" t="n">
        <f aca="false">ModeloDatosModificados!AX504-ModeloDatosMinisterio!AX504</f>
        <v>0</v>
      </c>
    </row>
    <row r="527" customFormat="false" ht="13.8" hidden="false" customHeight="false" outlineLevel="0" collapsed="false">
      <c r="A527" s="60" t="s">
        <v>44</v>
      </c>
      <c r="B527" s="53" t="n">
        <f aca="false">ModeloDatosModificados!B505-ModeloDatosMinisterio!B505</f>
        <v>0</v>
      </c>
      <c r="C527" s="53" t="n">
        <f aca="false">ModeloDatosModificados!C505-ModeloDatosMinisterio!C505</f>
        <v>0</v>
      </c>
      <c r="D527" s="53" t="n">
        <f aca="false">ModeloDatosModificados!D505-ModeloDatosMinisterio!D505</f>
        <v>0</v>
      </c>
      <c r="E527" s="53" t="n">
        <f aca="false">ModeloDatosModificados!E505-ModeloDatosMinisterio!E505</f>
        <v>0</v>
      </c>
      <c r="F527" s="53" t="n">
        <f aca="false">ModeloDatosModificados!F505-ModeloDatosMinisterio!F505</f>
        <v>0</v>
      </c>
      <c r="G527" s="53" t="n">
        <f aca="false">ModeloDatosModificados!G505-ModeloDatosMinisterio!G505</f>
        <v>0</v>
      </c>
      <c r="H527" s="53" t="n">
        <f aca="false">ModeloDatosModificados!H505-ModeloDatosMinisterio!H505</f>
        <v>0</v>
      </c>
      <c r="I527" s="54" t="n">
        <f aca="false">ModeloDatosModificados!I505-ModeloDatosMinisterio!I505</f>
        <v>0</v>
      </c>
      <c r="J527" s="53" t="n">
        <f aca="false">ModeloDatosModificados!J505-ModeloDatosMinisterio!J505</f>
        <v>0</v>
      </c>
      <c r="K527" s="54" t="n">
        <f aca="false">ModeloDatosModificados!K505-ModeloDatosMinisterio!K505</f>
        <v>0</v>
      </c>
      <c r="L527" s="53" t="n">
        <f aca="false">ModeloDatosModificados!L505-ModeloDatosMinisterio!L505</f>
        <v>0</v>
      </c>
      <c r="M527" s="54" t="n">
        <f aca="false">ModeloDatosModificados!M505-ModeloDatosMinisterio!M505</f>
        <v>0</v>
      </c>
      <c r="N527" s="53" t="n">
        <f aca="false">ModeloDatosModificados!N505-ModeloDatosMinisterio!N505</f>
        <v>0</v>
      </c>
      <c r="O527" s="53" t="n">
        <f aca="false">ModeloDatosModificados!O505-ModeloDatosMinisterio!O505</f>
        <v>0</v>
      </c>
      <c r="P527" s="53" t="n">
        <f aca="false">ModeloDatosModificados!P505-ModeloDatosMinisterio!P505</f>
        <v>0</v>
      </c>
      <c r="Q527" s="53" t="n">
        <f aca="false">ModeloDatosModificados!Q505-ModeloDatosMinisterio!Q505</f>
        <v>0</v>
      </c>
      <c r="S527" s="53" t="n">
        <f aca="false">ModeloDatosModificados!S505-ModeloDatosMinisterio!S505</f>
        <v>0</v>
      </c>
      <c r="T527" s="53" t="n">
        <f aca="false">ModeloDatosModificados!T505-ModeloDatosMinisterio!T505</f>
        <v>0</v>
      </c>
      <c r="U527" s="53" t="n">
        <f aca="false">ModeloDatosModificados!U505-ModeloDatosMinisterio!U505</f>
        <v>0</v>
      </c>
      <c r="V527" s="53" t="n">
        <f aca="false">ModeloDatosModificados!V505-ModeloDatosMinisterio!V505</f>
        <v>0</v>
      </c>
      <c r="W527" s="53" t="n">
        <f aca="false">ModeloDatosModificados!W505-ModeloDatosMinisterio!W505</f>
        <v>0</v>
      </c>
      <c r="X527" s="53" t="n">
        <f aca="false">ModeloDatosModificados!X505-ModeloDatosMinisterio!X505</f>
        <v>0</v>
      </c>
      <c r="Y527" s="53" t="n">
        <f aca="false">ModeloDatosModificados!Y505-ModeloDatosMinisterio!Y505</f>
        <v>0</v>
      </c>
      <c r="Z527" s="53" t="n">
        <f aca="false">ModeloDatosModificados!Z505-ModeloDatosMinisterio!Z505</f>
        <v>0</v>
      </c>
      <c r="AC527" s="61" t="n">
        <f aca="false">ModeloDatosModificados!AC505-ModeloDatosMinisterio!AC505</f>
        <v>0</v>
      </c>
      <c r="AD527" s="62" t="n">
        <f aca="false">ModeloDatosModificados!AD505-ModeloDatosMinisterio!AD505</f>
        <v>0</v>
      </c>
      <c r="AE527" s="63" t="n">
        <f aca="false">ModeloDatosModificados!AE505-ModeloDatosMinisterio!AE505</f>
        <v>0</v>
      </c>
      <c r="AF527" s="62" t="n">
        <f aca="false">ModeloDatosModificados!AF505-ModeloDatosMinisterio!AF505</f>
        <v>0</v>
      </c>
      <c r="AG527" s="62" t="n">
        <f aca="false">ModeloDatosModificados!AG505-ModeloDatosMinisterio!AG505</f>
        <v>0</v>
      </c>
      <c r="AH527" s="62" t="n">
        <f aca="false">ModeloDatosModificados!AH505-ModeloDatosMinisterio!AH505</f>
        <v>0</v>
      </c>
      <c r="AI527" s="62" t="n">
        <f aca="false">ModeloDatosModificados!AI505-ModeloDatosMinisterio!AI505</f>
        <v>0</v>
      </c>
      <c r="AJ527" s="62" t="n">
        <f aca="false">ModeloDatosModificados!AJ505-ModeloDatosMinisterio!AJ505</f>
        <v>0</v>
      </c>
      <c r="AK527" s="62" t="n">
        <f aca="false">ModeloDatosModificados!AK505-ModeloDatosMinisterio!AK505</f>
        <v>0</v>
      </c>
      <c r="AL527" s="62" t="n">
        <f aca="false">ModeloDatosModificados!AL505-ModeloDatosMinisterio!AL505</f>
        <v>0</v>
      </c>
      <c r="AM527" s="62" t="n">
        <f aca="false">ModeloDatosModificados!AM505-ModeloDatosMinisterio!AM505</f>
        <v>0</v>
      </c>
      <c r="AO527" s="54" t="n">
        <f aca="false">ModeloDatosModificados!AO505-ModeloDatosMinisterio!AO505</f>
        <v>0</v>
      </c>
      <c r="AP527" s="53" t="n">
        <f aca="false">ModeloDatosModificados!AP505-ModeloDatosMinisterio!AP505</f>
        <v>0</v>
      </c>
      <c r="AQ527" s="54" t="n">
        <f aca="false">ModeloDatosModificados!AQ505-ModeloDatosMinisterio!AQ505</f>
        <v>0</v>
      </c>
      <c r="AR527" s="53" t="n">
        <f aca="false">ModeloDatosModificados!AR505-ModeloDatosMinisterio!AR505</f>
        <v>0</v>
      </c>
      <c r="AS527" s="54" t="n">
        <f aca="false">ModeloDatosModificados!AS505-ModeloDatosMinisterio!AS505</f>
        <v>0</v>
      </c>
      <c r="AT527" s="53" t="n">
        <f aca="false">ModeloDatosModificados!AT505-ModeloDatosMinisterio!AT505</f>
        <v>0</v>
      </c>
      <c r="AU527" s="54" t="n">
        <f aca="false">ModeloDatosModificados!AU505-ModeloDatosMinisterio!AU505</f>
        <v>0</v>
      </c>
      <c r="AV527" s="53" t="n">
        <f aca="false">ModeloDatosModificados!AV505-ModeloDatosMinisterio!AV505</f>
        <v>0</v>
      </c>
      <c r="AW527" s="54" t="n">
        <f aca="false">ModeloDatosModificados!AW505-ModeloDatosMinisterio!AW505</f>
        <v>0</v>
      </c>
      <c r="AX527" s="53" t="n">
        <f aca="false">ModeloDatosModificados!AX505-ModeloDatosMinisterio!AX505</f>
        <v>0</v>
      </c>
    </row>
    <row r="528" customFormat="false" ht="13.8" hidden="false" customHeight="false" outlineLevel="0" collapsed="false">
      <c r="A528" s="60" t="s">
        <v>45</v>
      </c>
      <c r="B528" s="53" t="n">
        <f aca="false">ModeloDatosModificados!B506-ModeloDatosMinisterio!B506</f>
        <v>0</v>
      </c>
      <c r="C528" s="53" t="n">
        <f aca="false">ModeloDatosModificados!C506-ModeloDatosMinisterio!C506</f>
        <v>0</v>
      </c>
      <c r="D528" s="53" t="n">
        <f aca="false">ModeloDatosModificados!D506-ModeloDatosMinisterio!D506</f>
        <v>0</v>
      </c>
      <c r="E528" s="53" t="n">
        <f aca="false">ModeloDatosModificados!E506-ModeloDatosMinisterio!E506</f>
        <v>0</v>
      </c>
      <c r="F528" s="53" t="n">
        <f aca="false">ModeloDatosModificados!F506-ModeloDatosMinisterio!F506</f>
        <v>0</v>
      </c>
      <c r="G528" s="53" t="n">
        <f aca="false">ModeloDatosModificados!G506-ModeloDatosMinisterio!G506</f>
        <v>0</v>
      </c>
      <c r="H528" s="53" t="n">
        <f aca="false">ModeloDatosModificados!H506-ModeloDatosMinisterio!H506</f>
        <v>0</v>
      </c>
      <c r="I528" s="54" t="n">
        <f aca="false">ModeloDatosModificados!I506-ModeloDatosMinisterio!I506</f>
        <v>0</v>
      </c>
      <c r="J528" s="53" t="n">
        <f aca="false">ModeloDatosModificados!J506-ModeloDatosMinisterio!J506</f>
        <v>0</v>
      </c>
      <c r="K528" s="54" t="n">
        <f aca="false">ModeloDatosModificados!K506-ModeloDatosMinisterio!K506</f>
        <v>0</v>
      </c>
      <c r="L528" s="53" t="n">
        <f aca="false">ModeloDatosModificados!L506-ModeloDatosMinisterio!L506</f>
        <v>0</v>
      </c>
      <c r="M528" s="54" t="n">
        <f aca="false">ModeloDatosModificados!M506-ModeloDatosMinisterio!M506</f>
        <v>0</v>
      </c>
      <c r="N528" s="53" t="n">
        <f aca="false">ModeloDatosModificados!N506-ModeloDatosMinisterio!N506</f>
        <v>0</v>
      </c>
      <c r="O528" s="53" t="n">
        <f aca="false">ModeloDatosModificados!O506-ModeloDatosMinisterio!O506</f>
        <v>0</v>
      </c>
      <c r="P528" s="53" t="n">
        <f aca="false">ModeloDatosModificados!P506-ModeloDatosMinisterio!P506</f>
        <v>0</v>
      </c>
      <c r="Q528" s="53" t="n">
        <f aca="false">ModeloDatosModificados!Q506-ModeloDatosMinisterio!Q506</f>
        <v>0</v>
      </c>
      <c r="S528" s="53" t="n">
        <f aca="false">ModeloDatosModificados!S506-ModeloDatosMinisterio!S506</f>
        <v>0</v>
      </c>
      <c r="T528" s="53" t="n">
        <f aca="false">ModeloDatosModificados!T506-ModeloDatosMinisterio!T506</f>
        <v>0</v>
      </c>
      <c r="U528" s="53" t="n">
        <f aca="false">ModeloDatosModificados!U506-ModeloDatosMinisterio!U506</f>
        <v>0</v>
      </c>
      <c r="V528" s="53" t="n">
        <f aca="false">ModeloDatosModificados!V506-ModeloDatosMinisterio!V506</f>
        <v>0</v>
      </c>
      <c r="W528" s="53" t="n">
        <f aca="false">ModeloDatosModificados!W506-ModeloDatosMinisterio!W506</f>
        <v>0</v>
      </c>
      <c r="X528" s="53" t="n">
        <f aca="false">ModeloDatosModificados!X506-ModeloDatosMinisterio!X506</f>
        <v>0</v>
      </c>
      <c r="Y528" s="53" t="n">
        <f aca="false">ModeloDatosModificados!Y506-ModeloDatosMinisterio!Y506</f>
        <v>0</v>
      </c>
      <c r="Z528" s="53" t="n">
        <f aca="false">ModeloDatosModificados!Z506-ModeloDatosMinisterio!Z506</f>
        <v>0</v>
      </c>
      <c r="AC528" s="61" t="n">
        <f aca="false">ModeloDatosModificados!AC506-ModeloDatosMinisterio!AC506</f>
        <v>0</v>
      </c>
      <c r="AD528" s="62" t="n">
        <f aca="false">ModeloDatosModificados!AD506-ModeloDatosMinisterio!AD506</f>
        <v>0</v>
      </c>
      <c r="AE528" s="63" t="n">
        <f aca="false">ModeloDatosModificados!AE506-ModeloDatosMinisterio!AE506</f>
        <v>0</v>
      </c>
      <c r="AF528" s="62" t="n">
        <f aca="false">ModeloDatosModificados!AF506-ModeloDatosMinisterio!AF506</f>
        <v>0</v>
      </c>
      <c r="AG528" s="62" t="n">
        <f aca="false">ModeloDatosModificados!AG506-ModeloDatosMinisterio!AG506</f>
        <v>0</v>
      </c>
      <c r="AH528" s="62" t="n">
        <f aca="false">ModeloDatosModificados!AH506-ModeloDatosMinisterio!AH506</f>
        <v>0</v>
      </c>
      <c r="AI528" s="62" t="n">
        <f aca="false">ModeloDatosModificados!AI506-ModeloDatosMinisterio!AI506</f>
        <v>0</v>
      </c>
      <c r="AJ528" s="62" t="n">
        <f aca="false">ModeloDatosModificados!AJ506-ModeloDatosMinisterio!AJ506</f>
        <v>0</v>
      </c>
      <c r="AK528" s="62" t="n">
        <f aca="false">ModeloDatosModificados!AK506-ModeloDatosMinisterio!AK506</f>
        <v>0</v>
      </c>
      <c r="AL528" s="62" t="n">
        <f aca="false">ModeloDatosModificados!AL506-ModeloDatosMinisterio!AL506</f>
        <v>0</v>
      </c>
      <c r="AM528" s="62" t="n">
        <f aca="false">ModeloDatosModificados!AM506-ModeloDatosMinisterio!AM506</f>
        <v>0</v>
      </c>
      <c r="AO528" s="54" t="n">
        <f aca="false">ModeloDatosModificados!AO506-ModeloDatosMinisterio!AO506</f>
        <v>0</v>
      </c>
      <c r="AP528" s="53" t="n">
        <f aca="false">ModeloDatosModificados!AP506-ModeloDatosMinisterio!AP506</f>
        <v>0</v>
      </c>
      <c r="AQ528" s="54" t="n">
        <f aca="false">ModeloDatosModificados!AQ506-ModeloDatosMinisterio!AQ506</f>
        <v>0</v>
      </c>
      <c r="AR528" s="53" t="n">
        <f aca="false">ModeloDatosModificados!AR506-ModeloDatosMinisterio!AR506</f>
        <v>0</v>
      </c>
      <c r="AS528" s="54" t="n">
        <f aca="false">ModeloDatosModificados!AS506-ModeloDatosMinisterio!AS506</f>
        <v>0</v>
      </c>
      <c r="AT528" s="53" t="n">
        <f aca="false">ModeloDatosModificados!AT506-ModeloDatosMinisterio!AT506</f>
        <v>0</v>
      </c>
      <c r="AU528" s="54" t="n">
        <f aca="false">ModeloDatosModificados!AU506-ModeloDatosMinisterio!AU506</f>
        <v>0</v>
      </c>
      <c r="AV528" s="53" t="n">
        <f aca="false">ModeloDatosModificados!AV506-ModeloDatosMinisterio!AV506</f>
        <v>0</v>
      </c>
      <c r="AW528" s="54" t="n">
        <f aca="false">ModeloDatosModificados!AW506-ModeloDatosMinisterio!AW506</f>
        <v>0</v>
      </c>
      <c r="AX528" s="53" t="n">
        <f aca="false">ModeloDatosModificados!AX506-ModeloDatosMinisterio!AX506</f>
        <v>0</v>
      </c>
    </row>
    <row r="529" customFormat="false" ht="13.8" hidden="false" customHeight="false" outlineLevel="0" collapsed="false">
      <c r="A529" s="60" t="s">
        <v>46</v>
      </c>
      <c r="B529" s="53" t="n">
        <f aca="false">ModeloDatosModificados!B507-ModeloDatosMinisterio!B507</f>
        <v>0</v>
      </c>
      <c r="C529" s="53" t="n">
        <f aca="false">ModeloDatosModificados!C507-ModeloDatosMinisterio!C507</f>
        <v>0</v>
      </c>
      <c r="D529" s="53" t="n">
        <f aca="false">ModeloDatosModificados!D507-ModeloDatosMinisterio!D507</f>
        <v>0</v>
      </c>
      <c r="E529" s="53" t="n">
        <f aca="false">ModeloDatosModificados!E507-ModeloDatosMinisterio!E507</f>
        <v>0</v>
      </c>
      <c r="F529" s="53" t="n">
        <f aca="false">ModeloDatosModificados!F507-ModeloDatosMinisterio!F507</f>
        <v>0</v>
      </c>
      <c r="G529" s="53" t="n">
        <f aca="false">ModeloDatosModificados!G507-ModeloDatosMinisterio!G507</f>
        <v>0</v>
      </c>
      <c r="H529" s="53" t="n">
        <f aca="false">ModeloDatosModificados!H507-ModeloDatosMinisterio!H507</f>
        <v>0</v>
      </c>
      <c r="I529" s="54" t="n">
        <f aca="false">ModeloDatosModificados!I507-ModeloDatosMinisterio!I507</f>
        <v>0</v>
      </c>
      <c r="J529" s="53" t="n">
        <f aca="false">ModeloDatosModificados!J507-ModeloDatosMinisterio!J507</f>
        <v>0</v>
      </c>
      <c r="K529" s="54" t="n">
        <f aca="false">ModeloDatosModificados!K507-ModeloDatosMinisterio!K507</f>
        <v>0</v>
      </c>
      <c r="L529" s="53" t="n">
        <f aca="false">ModeloDatosModificados!L507-ModeloDatosMinisterio!L507</f>
        <v>0</v>
      </c>
      <c r="M529" s="54" t="n">
        <f aca="false">ModeloDatosModificados!M507-ModeloDatosMinisterio!M507</f>
        <v>0</v>
      </c>
      <c r="N529" s="53" t="n">
        <f aca="false">ModeloDatosModificados!N507-ModeloDatosMinisterio!N507</f>
        <v>0</v>
      </c>
      <c r="O529" s="53" t="n">
        <f aca="false">ModeloDatosModificados!O507-ModeloDatosMinisterio!O507</f>
        <v>0</v>
      </c>
      <c r="P529" s="53" t="n">
        <f aca="false">ModeloDatosModificados!P507-ModeloDatosMinisterio!P507</f>
        <v>0</v>
      </c>
      <c r="Q529" s="53" t="n">
        <f aca="false">ModeloDatosModificados!Q507-ModeloDatosMinisterio!Q507</f>
        <v>0</v>
      </c>
      <c r="S529" s="53" t="n">
        <f aca="false">ModeloDatosModificados!S507-ModeloDatosMinisterio!S507</f>
        <v>0</v>
      </c>
      <c r="T529" s="53" t="n">
        <f aca="false">ModeloDatosModificados!T507-ModeloDatosMinisterio!T507</f>
        <v>0</v>
      </c>
      <c r="U529" s="53" t="n">
        <f aca="false">ModeloDatosModificados!U507-ModeloDatosMinisterio!U507</f>
        <v>0</v>
      </c>
      <c r="V529" s="53" t="n">
        <f aca="false">ModeloDatosModificados!V507-ModeloDatosMinisterio!V507</f>
        <v>0</v>
      </c>
      <c r="W529" s="53" t="n">
        <f aca="false">ModeloDatosModificados!W507-ModeloDatosMinisterio!W507</f>
        <v>0</v>
      </c>
      <c r="X529" s="53" t="n">
        <f aca="false">ModeloDatosModificados!X507-ModeloDatosMinisterio!X507</f>
        <v>0</v>
      </c>
      <c r="Y529" s="53" t="n">
        <f aca="false">ModeloDatosModificados!Y507-ModeloDatosMinisterio!Y507</f>
        <v>0</v>
      </c>
      <c r="Z529" s="53" t="n">
        <f aca="false">ModeloDatosModificados!Z507-ModeloDatosMinisterio!Z507</f>
        <v>0</v>
      </c>
      <c r="AC529" s="61" t="n">
        <f aca="false">ModeloDatosModificados!AC507-ModeloDatosMinisterio!AC507</f>
        <v>0</v>
      </c>
      <c r="AD529" s="62" t="n">
        <f aca="false">ModeloDatosModificados!AD507-ModeloDatosMinisterio!AD507</f>
        <v>0</v>
      </c>
      <c r="AE529" s="63" t="n">
        <f aca="false">ModeloDatosModificados!AE507-ModeloDatosMinisterio!AE507</f>
        <v>0</v>
      </c>
      <c r="AF529" s="62" t="n">
        <f aca="false">ModeloDatosModificados!AF507-ModeloDatosMinisterio!AF507</f>
        <v>0</v>
      </c>
      <c r="AG529" s="62" t="n">
        <f aca="false">ModeloDatosModificados!AG507-ModeloDatosMinisterio!AG507</f>
        <v>0</v>
      </c>
      <c r="AH529" s="62" t="n">
        <f aca="false">ModeloDatosModificados!AH507-ModeloDatosMinisterio!AH507</f>
        <v>0</v>
      </c>
      <c r="AI529" s="62" t="n">
        <f aca="false">ModeloDatosModificados!AI507-ModeloDatosMinisterio!AI507</f>
        <v>0</v>
      </c>
      <c r="AJ529" s="62" t="n">
        <f aca="false">ModeloDatosModificados!AJ507-ModeloDatosMinisterio!AJ507</f>
        <v>0</v>
      </c>
      <c r="AK529" s="62" t="n">
        <f aca="false">ModeloDatosModificados!AK507-ModeloDatosMinisterio!AK507</f>
        <v>0</v>
      </c>
      <c r="AL529" s="62" t="n">
        <f aca="false">ModeloDatosModificados!AL507-ModeloDatosMinisterio!AL507</f>
        <v>0</v>
      </c>
      <c r="AM529" s="62" t="n">
        <f aca="false">ModeloDatosModificados!AM507-ModeloDatosMinisterio!AM507</f>
        <v>0</v>
      </c>
      <c r="AO529" s="54" t="n">
        <f aca="false">ModeloDatosModificados!AO507-ModeloDatosMinisterio!AO507</f>
        <v>0</v>
      </c>
      <c r="AP529" s="53" t="n">
        <f aca="false">ModeloDatosModificados!AP507-ModeloDatosMinisterio!AP507</f>
        <v>0</v>
      </c>
      <c r="AQ529" s="54" t="n">
        <f aca="false">ModeloDatosModificados!AQ507-ModeloDatosMinisterio!AQ507</f>
        <v>0</v>
      </c>
      <c r="AR529" s="53" t="n">
        <f aca="false">ModeloDatosModificados!AR507-ModeloDatosMinisterio!AR507</f>
        <v>0</v>
      </c>
      <c r="AS529" s="54" t="n">
        <f aca="false">ModeloDatosModificados!AS507-ModeloDatosMinisterio!AS507</f>
        <v>0</v>
      </c>
      <c r="AT529" s="53" t="n">
        <f aca="false">ModeloDatosModificados!AT507-ModeloDatosMinisterio!AT507</f>
        <v>0</v>
      </c>
      <c r="AU529" s="54" t="n">
        <f aca="false">ModeloDatosModificados!AU507-ModeloDatosMinisterio!AU507</f>
        <v>0</v>
      </c>
      <c r="AV529" s="53" t="n">
        <f aca="false">ModeloDatosModificados!AV507-ModeloDatosMinisterio!AV507</f>
        <v>0</v>
      </c>
      <c r="AW529" s="54" t="n">
        <f aca="false">ModeloDatosModificados!AW507-ModeloDatosMinisterio!AW507</f>
        <v>0</v>
      </c>
      <c r="AX529" s="53" t="n">
        <f aca="false">ModeloDatosModificados!AX507-ModeloDatosMinisterio!AX507</f>
        <v>0</v>
      </c>
    </row>
    <row r="530" customFormat="false" ht="13.8" hidden="false" customHeight="false" outlineLevel="0" collapsed="false">
      <c r="A530" s="71" t="s">
        <v>49</v>
      </c>
      <c r="B530" s="74" t="n">
        <f aca="false">ModeloDatosModificados!B508-ModeloDatosMinisterio!B508</f>
        <v>0</v>
      </c>
      <c r="C530" s="74" t="n">
        <f aca="false">ModeloDatosModificados!C508-ModeloDatosMinisterio!C508</f>
        <v>0</v>
      </c>
      <c r="D530" s="74" t="n">
        <f aca="false">ModeloDatosModificados!D508-ModeloDatosMinisterio!D508</f>
        <v>0</v>
      </c>
      <c r="E530" s="74" t="n">
        <f aca="false">ModeloDatosModificados!E508-ModeloDatosMinisterio!E508</f>
        <v>0</v>
      </c>
      <c r="F530" s="74" t="n">
        <f aca="false">ModeloDatosModificados!F508-ModeloDatosMinisterio!F508</f>
        <v>0</v>
      </c>
      <c r="G530" s="74" t="n">
        <f aca="false">ModeloDatosModificados!G508-ModeloDatosMinisterio!G508</f>
        <v>0</v>
      </c>
      <c r="H530" s="74" t="n">
        <f aca="false">ModeloDatosModificados!H508-ModeloDatosMinisterio!H508</f>
        <v>0</v>
      </c>
      <c r="I530" s="72" t="n">
        <f aca="false">ModeloDatosModificados!I508-ModeloDatosMinisterio!I508</f>
        <v>0</v>
      </c>
      <c r="J530" s="74" t="n">
        <f aca="false">ModeloDatosModificados!J508-ModeloDatosMinisterio!J508</f>
        <v>0</v>
      </c>
      <c r="K530" s="72" t="n">
        <f aca="false">ModeloDatosModificados!K508-ModeloDatosMinisterio!K508</f>
        <v>0</v>
      </c>
      <c r="L530" s="74" t="n">
        <f aca="false">ModeloDatosModificados!L508-ModeloDatosMinisterio!L508</f>
        <v>0</v>
      </c>
      <c r="M530" s="72" t="n">
        <f aca="false">ModeloDatosModificados!M508-ModeloDatosMinisterio!M508</f>
        <v>0</v>
      </c>
      <c r="N530" s="74" t="n">
        <f aca="false">ModeloDatosModificados!N508-ModeloDatosMinisterio!N508</f>
        <v>0</v>
      </c>
      <c r="O530" s="74" t="n">
        <f aca="false">ModeloDatosModificados!O508-ModeloDatosMinisterio!O508</f>
        <v>0</v>
      </c>
      <c r="P530" s="74" t="n">
        <f aca="false">ModeloDatosModificados!P508-ModeloDatosMinisterio!P508</f>
        <v>0</v>
      </c>
      <c r="Q530" s="74" t="n">
        <f aca="false">ModeloDatosModificados!Q508-ModeloDatosMinisterio!Q508</f>
        <v>0</v>
      </c>
      <c r="S530" s="74" t="n">
        <f aca="false">ModeloDatosModificados!S508-ModeloDatosMinisterio!S508</f>
        <v>0</v>
      </c>
      <c r="T530" s="74" t="n">
        <f aca="false">ModeloDatosModificados!T508-ModeloDatosMinisterio!T508</f>
        <v>0</v>
      </c>
      <c r="U530" s="74" t="n">
        <f aca="false">ModeloDatosModificados!U508-ModeloDatosMinisterio!U508</f>
        <v>0</v>
      </c>
      <c r="V530" s="74" t="n">
        <f aca="false">ModeloDatosModificados!V508-ModeloDatosMinisterio!V508</f>
        <v>0</v>
      </c>
      <c r="W530" s="74" t="n">
        <f aca="false">ModeloDatosModificados!W508-ModeloDatosMinisterio!W508</f>
        <v>0</v>
      </c>
      <c r="X530" s="74" t="n">
        <f aca="false">ModeloDatosModificados!X508-ModeloDatosMinisterio!X508</f>
        <v>0</v>
      </c>
      <c r="Y530" s="74" t="n">
        <f aca="false">ModeloDatosModificados!Y508-ModeloDatosMinisterio!Y508</f>
        <v>0</v>
      </c>
      <c r="Z530" s="74" t="n">
        <f aca="false">ModeloDatosModificados!Z508-ModeloDatosMinisterio!Z508</f>
        <v>0</v>
      </c>
      <c r="AB530" s="77" t="s">
        <v>225</v>
      </c>
      <c r="AC530" s="77" t="n">
        <f aca="false">ModeloDatosModificados!AC508-ModeloDatosMinisterio!AC508</f>
        <v>0</v>
      </c>
      <c r="AD530" s="76"/>
      <c r="AE530" s="78" t="n">
        <f aca="false">ModeloDatosModificados!AE508-ModeloDatosMinisterio!AE508</f>
        <v>0</v>
      </c>
      <c r="AF530" s="76"/>
      <c r="AG530" s="79" t="n">
        <f aca="false">ModeloDatosModificados!AG508-ModeloDatosMinisterio!AG508</f>
        <v>0</v>
      </c>
      <c r="AH530" s="76"/>
      <c r="AI530" s="79" t="n">
        <f aca="false">ModeloDatosModificados!AI508-ModeloDatosMinisterio!AI508</f>
        <v>0</v>
      </c>
      <c r="AJ530" s="76"/>
      <c r="AK530" s="79" t="n">
        <f aca="false">ModeloDatosModificados!AK508-ModeloDatosMinisterio!AK508</f>
        <v>0</v>
      </c>
      <c r="AL530" s="80"/>
      <c r="AM530" s="79" t="n">
        <f aca="false">ModeloDatosModificados!AM508-ModeloDatosMinisterio!AM508</f>
        <v>0</v>
      </c>
      <c r="AO530" s="72" t="n">
        <f aca="false">ModeloDatosModificados!AO508-ModeloDatosMinisterio!AO508</f>
        <v>0</v>
      </c>
      <c r="AP530" s="74" t="n">
        <f aca="false">ModeloDatosModificados!AP508-ModeloDatosMinisterio!AP508</f>
        <v>0</v>
      </c>
      <c r="AQ530" s="72" t="n">
        <f aca="false">ModeloDatosModificados!AQ508-ModeloDatosMinisterio!AQ508</f>
        <v>0</v>
      </c>
      <c r="AR530" s="74" t="n">
        <f aca="false">ModeloDatosModificados!AR508-ModeloDatosMinisterio!AR508</f>
        <v>0</v>
      </c>
      <c r="AS530" s="72" t="n">
        <f aca="false">ModeloDatosModificados!AS508-ModeloDatosMinisterio!AS508</f>
        <v>0</v>
      </c>
      <c r="AT530" s="74" t="n">
        <f aca="false">ModeloDatosModificados!AT508-ModeloDatosMinisterio!AT508</f>
        <v>0</v>
      </c>
      <c r="AU530" s="72" t="n">
        <f aca="false">ModeloDatosModificados!AU508-ModeloDatosMinisterio!AU508</f>
        <v>0</v>
      </c>
      <c r="AV530" s="74" t="n">
        <f aca="false">ModeloDatosModificados!AV508-ModeloDatosMinisterio!AV508</f>
        <v>0</v>
      </c>
      <c r="AW530" s="72" t="n">
        <f aca="false">ModeloDatosModificados!AW508-ModeloDatosMinisterio!AW508</f>
        <v>0</v>
      </c>
      <c r="AX530" s="74" t="n">
        <f aca="false">ModeloDatosModificados!AX508-ModeloDatosMinisterio!AX508</f>
        <v>0</v>
      </c>
    </row>
    <row r="531" customFormat="false" ht="13.8" hidden="false" customHeight="false" outlineLevel="0" collapsed="false">
      <c r="A531" s="31" t="s">
        <v>50</v>
      </c>
      <c r="AB531" s="77" t="s">
        <v>226</v>
      </c>
      <c r="AC531" s="77" t="n">
        <f aca="false">ModeloDatosModificados!AC509-ModeloDatosMinisterio!AC509</f>
        <v>0</v>
      </c>
      <c r="AD531" s="76"/>
      <c r="AE531" s="78" t="n">
        <f aca="false">ModeloDatosModificados!AE509-ModeloDatosMinisterio!AE509</f>
        <v>0</v>
      </c>
      <c r="AF531" s="76"/>
      <c r="AG531" s="79" t="n">
        <f aca="false">ModeloDatosModificados!AG509-ModeloDatosMinisterio!AG509</f>
        <v>0</v>
      </c>
      <c r="AH531" s="76"/>
      <c r="AI531" s="79" t="n">
        <f aca="false">ModeloDatosModificados!AI509-ModeloDatosMinisterio!AI509</f>
        <v>0</v>
      </c>
      <c r="AJ531" s="76"/>
      <c r="AK531" s="79" t="n">
        <f aca="false">ModeloDatosModificados!AK509-ModeloDatosMinisterio!AK509</f>
        <v>0</v>
      </c>
      <c r="AL531" s="76"/>
      <c r="AM531" s="79"/>
    </row>
    <row r="532" customFormat="false" ht="13.8" hidden="false" customHeight="false" outlineLevel="0" collapsed="false">
      <c r="A532" s="31" t="s">
        <v>167</v>
      </c>
    </row>
    <row r="533" customFormat="false" ht="13.8" hidden="false" customHeight="false" outlineLevel="0" collapsed="false">
      <c r="A533" s="31"/>
    </row>
    <row r="534" customFormat="false" ht="13.8" hidden="false" customHeight="false" outlineLevel="0" collapsed="false">
      <c r="A534" s="84"/>
      <c r="B534" s="104"/>
      <c r="C534" s="95"/>
      <c r="D534" s="95"/>
      <c r="E534" s="95"/>
      <c r="F534" s="95"/>
      <c r="G534" s="95"/>
      <c r="H534" s="95"/>
      <c r="I534" s="95"/>
      <c r="J534" s="95"/>
    </row>
  </sheetData>
  <mergeCells count="369">
    <mergeCell ref="A1:J1"/>
    <mergeCell ref="A2:J2"/>
    <mergeCell ref="A3:J3"/>
    <mergeCell ref="A4:J4"/>
    <mergeCell ref="A5:J5"/>
    <mergeCell ref="A6:J6"/>
    <mergeCell ref="A7:J7"/>
    <mergeCell ref="A8:J8"/>
    <mergeCell ref="A9:J9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S153:Z153"/>
    <mergeCell ref="AC153:AD153"/>
    <mergeCell ref="AE153:AF153"/>
    <mergeCell ref="AG153:AH153"/>
    <mergeCell ref="AI153:AJ153"/>
    <mergeCell ref="AK153:AL153"/>
    <mergeCell ref="AO153:AP153"/>
    <mergeCell ref="AQ153:AR153"/>
    <mergeCell ref="AS153:AT153"/>
    <mergeCell ref="AU153:AV153"/>
    <mergeCell ref="AW153:AX153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S188:Z188"/>
    <mergeCell ref="AC188:AD188"/>
    <mergeCell ref="AE188:AF188"/>
    <mergeCell ref="AG188:AH188"/>
    <mergeCell ref="AI188:AJ188"/>
    <mergeCell ref="AK188:AL188"/>
    <mergeCell ref="AO188:AP188"/>
    <mergeCell ref="AQ188:AR188"/>
    <mergeCell ref="AS188:AT188"/>
    <mergeCell ref="AU188:AV188"/>
    <mergeCell ref="AW188:AX188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S223:Z223"/>
    <mergeCell ref="AC223:AD223"/>
    <mergeCell ref="AE223:AF223"/>
    <mergeCell ref="AG223:AH223"/>
    <mergeCell ref="AI223:AJ223"/>
    <mergeCell ref="AK223:AL223"/>
    <mergeCell ref="AO223:AP223"/>
    <mergeCell ref="AQ223:AR223"/>
    <mergeCell ref="AS223:AT223"/>
    <mergeCell ref="AU223:AV223"/>
    <mergeCell ref="AW223:AX223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S258:Z258"/>
    <mergeCell ref="AC258:AD258"/>
    <mergeCell ref="AE258:AF258"/>
    <mergeCell ref="AG258:AH258"/>
    <mergeCell ref="AI258:AJ258"/>
    <mergeCell ref="AK258:AL258"/>
    <mergeCell ref="AO258:AP258"/>
    <mergeCell ref="AQ258:AR258"/>
    <mergeCell ref="AS258:AT258"/>
    <mergeCell ref="AU258:AV258"/>
    <mergeCell ref="AW258:AX258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S293:Z293"/>
    <mergeCell ref="AC293:AD293"/>
    <mergeCell ref="AE293:AF293"/>
    <mergeCell ref="AG293:AH293"/>
    <mergeCell ref="AI293:AJ293"/>
    <mergeCell ref="AK293:AL293"/>
    <mergeCell ref="AO293:AP293"/>
    <mergeCell ref="AQ293:AR293"/>
    <mergeCell ref="AS293:AT293"/>
    <mergeCell ref="AU293:AV293"/>
    <mergeCell ref="AW293:AX293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S328:Z328"/>
    <mergeCell ref="AC328:AD328"/>
    <mergeCell ref="AE328:AF328"/>
    <mergeCell ref="AG328:AH328"/>
    <mergeCell ref="AI328:AJ328"/>
    <mergeCell ref="AK328:AL328"/>
    <mergeCell ref="AO328:AP328"/>
    <mergeCell ref="AQ328:AR328"/>
    <mergeCell ref="AS328:AT328"/>
    <mergeCell ref="AU328:AV328"/>
    <mergeCell ref="AW328:AX328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S363:Z363"/>
    <mergeCell ref="AC363:AD363"/>
    <mergeCell ref="AE363:AF363"/>
    <mergeCell ref="AG363:AH363"/>
    <mergeCell ref="AI363:AJ363"/>
    <mergeCell ref="AK363:AL363"/>
    <mergeCell ref="AO363:AP363"/>
    <mergeCell ref="AQ363:AR363"/>
    <mergeCell ref="AS363:AT363"/>
    <mergeCell ref="AU363:AV363"/>
    <mergeCell ref="AW363:AX363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S398:Z398"/>
    <mergeCell ref="AC398:AD398"/>
    <mergeCell ref="AE398:AF398"/>
    <mergeCell ref="AG398:AH398"/>
    <mergeCell ref="AI398:AJ398"/>
    <mergeCell ref="AK398:AL398"/>
    <mergeCell ref="AO398:AP398"/>
    <mergeCell ref="AQ398:AR398"/>
    <mergeCell ref="AS398:AT398"/>
    <mergeCell ref="AU398:AV398"/>
    <mergeCell ref="AW398:AX398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S433:Z433"/>
    <mergeCell ref="AC433:AD433"/>
    <mergeCell ref="AE433:AF433"/>
    <mergeCell ref="AG433:AH433"/>
    <mergeCell ref="AI433:AJ433"/>
    <mergeCell ref="AK433:AL433"/>
    <mergeCell ref="AO433:AP433"/>
    <mergeCell ref="AQ433:AR433"/>
    <mergeCell ref="AS433:AT433"/>
    <mergeCell ref="AU433:AV433"/>
    <mergeCell ref="AW433:AX433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S468:Z468"/>
    <mergeCell ref="AC468:AD468"/>
    <mergeCell ref="AE468:AF468"/>
    <mergeCell ref="AG468:AH468"/>
    <mergeCell ref="AI468:AJ468"/>
    <mergeCell ref="AK468:AL468"/>
    <mergeCell ref="AO468:AP468"/>
    <mergeCell ref="AQ468:AR468"/>
    <mergeCell ref="AS468:AT468"/>
    <mergeCell ref="AU468:AV468"/>
    <mergeCell ref="AW468:AX468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S503:Z503"/>
    <mergeCell ref="AC503:AD503"/>
    <mergeCell ref="AE503:AF503"/>
    <mergeCell ref="AG503:AH503"/>
    <mergeCell ref="AI503:AJ503"/>
    <mergeCell ref="AK503:AL503"/>
    <mergeCell ref="AO503:AP503"/>
    <mergeCell ref="AQ503:AR503"/>
    <mergeCell ref="AS503:AT503"/>
    <mergeCell ref="AU503:AV503"/>
    <mergeCell ref="AW503:AX50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&amp;C&amp;"Sans,Regular"Times New Roman,Regular"2&amp;A</oddHeader>
    <oddFooter>&amp;C&amp;"Sans,Regular"Times New Roman,Regular"2Page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Q29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D20" activeCellId="0" sqref="D2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5.26"/>
    <col collapsed="false" customWidth="true" hidden="false" outlineLevel="0" max="17" min="2" style="0" width="10.2"/>
  </cols>
  <sheetData>
    <row r="2" customFormat="false" ht="12.8" hidden="false" customHeight="false" outlineLevel="0" collapsed="false">
      <c r="B2" s="105" t="s">
        <v>230</v>
      </c>
      <c r="C2" s="105" t="n">
        <f aca="false">2023-COLUMN()</f>
        <v>2020</v>
      </c>
      <c r="D2" s="105" t="n">
        <f aca="false">2023-COLUMN()</f>
        <v>2019</v>
      </c>
      <c r="E2" s="105" t="n">
        <f aca="false">2023-COLUMN()</f>
        <v>2018</v>
      </c>
      <c r="F2" s="105" t="n">
        <f aca="false">2023-COLUMN()</f>
        <v>2017</v>
      </c>
      <c r="G2" s="105" t="n">
        <f aca="false">2023-COLUMN()</f>
        <v>2016</v>
      </c>
      <c r="H2" s="105" t="n">
        <f aca="false">2023-COLUMN()</f>
        <v>2015</v>
      </c>
      <c r="I2" s="105" t="n">
        <f aca="false">2023-COLUMN()</f>
        <v>2014</v>
      </c>
      <c r="J2" s="105" t="n">
        <f aca="false">2023-COLUMN()</f>
        <v>2013</v>
      </c>
      <c r="K2" s="105" t="n">
        <f aca="false">2023-COLUMN()</f>
        <v>2012</v>
      </c>
      <c r="L2" s="105" t="n">
        <f aca="false">2023-COLUMN()</f>
        <v>2011</v>
      </c>
      <c r="M2" s="105" t="n">
        <f aca="false">2023-COLUMN()</f>
        <v>2010</v>
      </c>
      <c r="N2" s="105" t="n">
        <f aca="false">2023-COLUMN()</f>
        <v>2009</v>
      </c>
      <c r="O2" s="105" t="n">
        <f aca="false">2023-COLUMN()</f>
        <v>2008</v>
      </c>
      <c r="P2" s="105" t="n">
        <f aca="false">2023-COLUMN()</f>
        <v>2007</v>
      </c>
      <c r="Q2" s="105" t="n">
        <f aca="false">2023-COLUMN()</f>
        <v>2006</v>
      </c>
    </row>
    <row r="3" customFormat="false" ht="12.8" hidden="false" customHeight="false" outlineLevel="0" collapsed="false">
      <c r="A3" s="49" t="s">
        <v>22</v>
      </c>
      <c r="B3" s="106" t="n">
        <f aca="false">SUM(C3:Q3)</f>
        <v>6671</v>
      </c>
      <c r="C3" s="107" t="n">
        <f aca="true">INDIRECT("$Diferencia.Q" &amp; TEXT(COLUMN()*35-90+ROW()-3, "0"))</f>
        <v>3276</v>
      </c>
      <c r="D3" s="107" t="n">
        <f aca="true">INDIRECT("$Diferencia.Q" &amp; TEXT(COLUMN()*35-90+ROW()-3, "0"))</f>
        <v>3395</v>
      </c>
      <c r="E3" s="107" t="n">
        <f aca="true">INDIRECT("$Diferencia.Q" &amp; TEXT(COLUMN()*35-90+ROW()-3, "0"))</f>
        <v>0</v>
      </c>
      <c r="F3" s="107" t="n">
        <f aca="true">INDIRECT("$Diferencia.Q" &amp; TEXT(COLUMN()*35-90+ROW()-3, "0"))</f>
        <v>0</v>
      </c>
      <c r="G3" s="107" t="n">
        <f aca="true">INDIRECT("$Diferencia.Q" &amp; TEXT(COLUMN()*35-90+ROW()-3, "0"))</f>
        <v>0</v>
      </c>
      <c r="H3" s="107" t="n">
        <f aca="true">INDIRECT("$Diferencia.Q" &amp; TEXT(COLUMN()*35-90+ROW()-3, "0"))</f>
        <v>0</v>
      </c>
      <c r="I3" s="107" t="n">
        <f aca="true">INDIRECT("$Diferencia.Q" &amp; TEXT(COLUMN()*35-90+ROW()-3, "0"))</f>
        <v>0</v>
      </c>
      <c r="J3" s="107" t="n">
        <f aca="true">INDIRECT("$Diferencia.Q" &amp; TEXT(COLUMN()*35-90+ROW()-3, "0"))</f>
        <v>0</v>
      </c>
      <c r="K3" s="107" t="n">
        <f aca="true">INDIRECT("$Diferencia.Q" &amp; TEXT(COLUMN()*35-90+ROW()-3, "0"))</f>
        <v>0</v>
      </c>
      <c r="L3" s="107" t="n">
        <f aca="true">INDIRECT("$Diferencia.Q" &amp; TEXT(COLUMN()*35-90+ROW()-3, "0"))</f>
        <v>0</v>
      </c>
      <c r="M3" s="107" t="n">
        <f aca="true">INDIRECT("$Diferencia.Q" &amp; TEXT(COLUMN()*35-90+ROW()-3, "0"))</f>
        <v>0</v>
      </c>
      <c r="N3" s="107" t="n">
        <f aca="true">INDIRECT("$Diferencia.Q" &amp; TEXT(COLUMN()*35-90+ROW()-3, "0"))</f>
        <v>0</v>
      </c>
      <c r="O3" s="107" t="n">
        <f aca="true">INDIRECT("$Diferencia.Q" &amp; TEXT(COLUMN()*35-90+ROW()-3, "0"))</f>
        <v>0</v>
      </c>
      <c r="P3" s="107" t="n">
        <f aca="true">INDIRECT("$Diferencia.Q" &amp; TEXT(COLUMN()*35-90+ROW()-3, "0"))</f>
        <v>0</v>
      </c>
      <c r="Q3" s="107" t="n">
        <f aca="true">INDIRECT("$Diferencia.Q" &amp; TEXT(COLUMN()*35-90+ROW()-3, "0"))</f>
        <v>0</v>
      </c>
    </row>
    <row r="4" customFormat="false" ht="12.8" hidden="false" customHeight="false" outlineLevel="0" collapsed="false">
      <c r="A4" s="60" t="s">
        <v>23</v>
      </c>
      <c r="B4" s="106" t="n">
        <f aca="false">SUM(C4:Q4)</f>
        <v>5967</v>
      </c>
      <c r="C4" s="107" t="n">
        <f aca="true">INDIRECT("$Diferencia.Q" &amp; TEXT(COLUMN()*35-90+ROW()-3, "0"))</f>
        <v>2930</v>
      </c>
      <c r="D4" s="107" t="n">
        <f aca="true">INDIRECT("$Diferencia.Q" &amp; TEXT(COLUMN()*35-90+ROW()-3, "0"))</f>
        <v>3037</v>
      </c>
      <c r="E4" s="107" t="n">
        <f aca="true">INDIRECT("$Diferencia.Q" &amp; TEXT(COLUMN()*35-90+ROW()-3, "0"))</f>
        <v>0</v>
      </c>
      <c r="F4" s="107" t="n">
        <f aca="true">INDIRECT("$Diferencia.Q" &amp; TEXT(COLUMN()*35-90+ROW()-3, "0"))</f>
        <v>0</v>
      </c>
      <c r="G4" s="107" t="n">
        <f aca="true">INDIRECT("$Diferencia.Q" &amp; TEXT(COLUMN()*35-90+ROW()-3, "0"))</f>
        <v>0</v>
      </c>
      <c r="H4" s="107" t="n">
        <f aca="true">INDIRECT("$Diferencia.Q" &amp; TEXT(COLUMN()*35-90+ROW()-3, "0"))</f>
        <v>0</v>
      </c>
      <c r="I4" s="107" t="n">
        <f aca="true">INDIRECT("$Diferencia.Q" &amp; TEXT(COLUMN()*35-90+ROW()-3, "0"))</f>
        <v>0</v>
      </c>
      <c r="J4" s="107" t="n">
        <f aca="true">INDIRECT("$Diferencia.Q" &amp; TEXT(COLUMN()*35-90+ROW()-3, "0"))</f>
        <v>0</v>
      </c>
      <c r="K4" s="107" t="n">
        <f aca="true">INDIRECT("$Diferencia.Q" &amp; TEXT(COLUMN()*35-90+ROW()-3, "0"))</f>
        <v>0</v>
      </c>
      <c r="L4" s="107" t="n">
        <f aca="true">INDIRECT("$Diferencia.Q" &amp; TEXT(COLUMN()*35-90+ROW()-3, "0"))</f>
        <v>0</v>
      </c>
      <c r="M4" s="107" t="n">
        <f aca="true">INDIRECT("$Diferencia.Q" &amp; TEXT(COLUMN()*35-90+ROW()-3, "0"))</f>
        <v>0</v>
      </c>
      <c r="N4" s="107" t="n">
        <f aca="true">INDIRECT("$Diferencia.Q" &amp; TEXT(COLUMN()*35-90+ROW()-3, "0"))</f>
        <v>0</v>
      </c>
      <c r="O4" s="107" t="n">
        <f aca="true">INDIRECT("$Diferencia.Q" &amp; TEXT(COLUMN()*35-90+ROW()-3, "0"))</f>
        <v>0</v>
      </c>
      <c r="P4" s="107" t="n">
        <f aca="true">INDIRECT("$Diferencia.Q" &amp; TEXT(COLUMN()*35-90+ROW()-3, "0"))</f>
        <v>0</v>
      </c>
      <c r="Q4" s="107" t="n">
        <f aca="true">INDIRECT("$Diferencia.Q" &amp; TEXT(COLUMN()*35-90+ROW()-3, "0"))</f>
        <v>0</v>
      </c>
    </row>
    <row r="5" customFormat="false" ht="12.8" hidden="false" customHeight="false" outlineLevel="0" collapsed="false">
      <c r="A5" s="60" t="s">
        <v>24</v>
      </c>
      <c r="B5" s="106" t="n">
        <f aca="false">SUM(C5:Q5)</f>
        <v>-824</v>
      </c>
      <c r="C5" s="107" t="n">
        <f aca="true">INDIRECT("$Diferencia.Q" &amp; TEXT(COLUMN()*35-90+ROW()-3, "0"))</f>
        <v>-405</v>
      </c>
      <c r="D5" s="107" t="n">
        <f aca="true">INDIRECT("$Diferencia.Q" &amp; TEXT(COLUMN()*35-90+ROW()-3, "0"))</f>
        <v>-419</v>
      </c>
      <c r="E5" s="107" t="n">
        <f aca="true">INDIRECT("$Diferencia.Q" &amp; TEXT(COLUMN()*35-90+ROW()-3, "0"))</f>
        <v>0</v>
      </c>
      <c r="F5" s="107" t="n">
        <f aca="true">INDIRECT("$Diferencia.Q" &amp; TEXT(COLUMN()*35-90+ROW()-3, "0"))</f>
        <v>0</v>
      </c>
      <c r="G5" s="107" t="n">
        <f aca="true">INDIRECT("$Diferencia.Q" &amp; TEXT(COLUMN()*35-90+ROW()-3, "0"))</f>
        <v>0</v>
      </c>
      <c r="H5" s="107" t="n">
        <f aca="true">INDIRECT("$Diferencia.Q" &amp; TEXT(COLUMN()*35-90+ROW()-3, "0"))</f>
        <v>0</v>
      </c>
      <c r="I5" s="107" t="n">
        <f aca="true">INDIRECT("$Diferencia.Q" &amp; TEXT(COLUMN()*35-90+ROW()-3, "0"))</f>
        <v>0</v>
      </c>
      <c r="J5" s="107" t="n">
        <f aca="true">INDIRECT("$Diferencia.Q" &amp; TEXT(COLUMN()*35-90+ROW()-3, "0"))</f>
        <v>0</v>
      </c>
      <c r="K5" s="107" t="n">
        <f aca="true">INDIRECT("$Diferencia.Q" &amp; TEXT(COLUMN()*35-90+ROW()-3, "0"))</f>
        <v>0</v>
      </c>
      <c r="L5" s="107" t="n">
        <f aca="true">INDIRECT("$Diferencia.Q" &amp; TEXT(COLUMN()*35-90+ROW()-3, "0"))</f>
        <v>0</v>
      </c>
      <c r="M5" s="107" t="n">
        <f aca="true">INDIRECT("$Diferencia.Q" &amp; TEXT(COLUMN()*35-90+ROW()-3, "0"))</f>
        <v>0</v>
      </c>
      <c r="N5" s="107" t="n">
        <f aca="true">INDIRECT("$Diferencia.Q" &amp; TEXT(COLUMN()*35-90+ROW()-3, "0"))</f>
        <v>0</v>
      </c>
      <c r="O5" s="107" t="n">
        <f aca="true">INDIRECT("$Diferencia.Q" &amp; TEXT(COLUMN()*35-90+ROW()-3, "0"))</f>
        <v>0</v>
      </c>
      <c r="P5" s="107" t="n">
        <f aca="true">INDIRECT("$Diferencia.Q" &amp; TEXT(COLUMN()*35-90+ROW()-3, "0"))</f>
        <v>0</v>
      </c>
      <c r="Q5" s="107" t="n">
        <f aca="true">INDIRECT("$Diferencia.Q" &amp; TEXT(COLUMN()*35-90+ROW()-3, "0"))</f>
        <v>0</v>
      </c>
    </row>
    <row r="6" customFormat="false" ht="12.8" hidden="false" customHeight="false" outlineLevel="0" collapsed="false">
      <c r="A6" s="60" t="s">
        <v>25</v>
      </c>
      <c r="B6" s="106" t="n">
        <f aca="false">SUM(C6:Q6)</f>
        <v>2849</v>
      </c>
      <c r="C6" s="107" t="n">
        <f aca="true">INDIRECT("$Diferencia.Q" &amp; TEXT(COLUMN()*35-90+ROW()-3, "0"))</f>
        <v>1399</v>
      </c>
      <c r="D6" s="107" t="n">
        <f aca="true">INDIRECT("$Diferencia.Q" &amp; TEXT(COLUMN()*35-90+ROW()-3, "0"))</f>
        <v>1450</v>
      </c>
      <c r="E6" s="107" t="n">
        <f aca="true">INDIRECT("$Diferencia.Q" &amp; TEXT(COLUMN()*35-90+ROW()-3, "0"))</f>
        <v>0</v>
      </c>
      <c r="F6" s="107" t="n">
        <f aca="true">INDIRECT("$Diferencia.Q" &amp; TEXT(COLUMN()*35-90+ROW()-3, "0"))</f>
        <v>0</v>
      </c>
      <c r="G6" s="107" t="n">
        <f aca="true">INDIRECT("$Diferencia.Q" &amp; TEXT(COLUMN()*35-90+ROW()-3, "0"))</f>
        <v>0</v>
      </c>
      <c r="H6" s="107" t="n">
        <f aca="true">INDIRECT("$Diferencia.Q" &amp; TEXT(COLUMN()*35-90+ROW()-3, "0"))</f>
        <v>0</v>
      </c>
      <c r="I6" s="107" t="n">
        <f aca="true">INDIRECT("$Diferencia.Q" &amp; TEXT(COLUMN()*35-90+ROW()-3, "0"))</f>
        <v>0</v>
      </c>
      <c r="J6" s="107" t="n">
        <f aca="true">INDIRECT("$Diferencia.Q" &amp; TEXT(COLUMN()*35-90+ROW()-3, "0"))</f>
        <v>0</v>
      </c>
      <c r="K6" s="107" t="n">
        <f aca="true">INDIRECT("$Diferencia.Q" &amp; TEXT(COLUMN()*35-90+ROW()-3, "0"))</f>
        <v>0</v>
      </c>
      <c r="L6" s="107" t="n">
        <f aca="true">INDIRECT("$Diferencia.Q" &amp; TEXT(COLUMN()*35-90+ROW()-3, "0"))</f>
        <v>0</v>
      </c>
      <c r="M6" s="107" t="n">
        <f aca="true">INDIRECT("$Diferencia.Q" &amp; TEXT(COLUMN()*35-90+ROW()-3, "0"))</f>
        <v>0</v>
      </c>
      <c r="N6" s="107" t="n">
        <f aca="true">INDIRECT("$Diferencia.Q" &amp; TEXT(COLUMN()*35-90+ROW()-3, "0"))</f>
        <v>0</v>
      </c>
      <c r="O6" s="107" t="n">
        <f aca="true">INDIRECT("$Diferencia.Q" &amp; TEXT(COLUMN()*35-90+ROW()-3, "0"))</f>
        <v>0</v>
      </c>
      <c r="P6" s="107" t="n">
        <f aca="true">INDIRECT("$Diferencia.Q" &amp; TEXT(COLUMN()*35-90+ROW()-3, "0"))</f>
        <v>0</v>
      </c>
      <c r="Q6" s="107" t="n">
        <f aca="true">INDIRECT("$Diferencia.Q" &amp; TEXT(COLUMN()*35-90+ROW()-3, "0"))</f>
        <v>0</v>
      </c>
    </row>
    <row r="7" customFormat="false" ht="12.8" hidden="false" customHeight="false" outlineLevel="0" collapsed="false">
      <c r="A7" s="60" t="s">
        <v>26</v>
      </c>
      <c r="B7" s="106" t="n">
        <f aca="false">SUM(C7:Q7)</f>
        <v>-802</v>
      </c>
      <c r="C7" s="107" t="n">
        <f aca="true">INDIRECT("$Diferencia.Q" &amp; TEXT(COLUMN()*35-90+ROW()-3, "0"))</f>
        <v>-394</v>
      </c>
      <c r="D7" s="107" t="n">
        <f aca="true">INDIRECT("$Diferencia.Q" &amp; TEXT(COLUMN()*35-90+ROW()-3, "0"))</f>
        <v>-408</v>
      </c>
      <c r="E7" s="107" t="n">
        <f aca="true">INDIRECT("$Diferencia.Q" &amp; TEXT(COLUMN()*35-90+ROW()-3, "0"))</f>
        <v>0</v>
      </c>
      <c r="F7" s="107" t="n">
        <f aca="true">INDIRECT("$Diferencia.Q" &amp; TEXT(COLUMN()*35-90+ROW()-3, "0"))</f>
        <v>0</v>
      </c>
      <c r="G7" s="107" t="n">
        <f aca="true">INDIRECT("$Diferencia.Q" &amp; TEXT(COLUMN()*35-90+ROW()-3, "0"))</f>
        <v>0</v>
      </c>
      <c r="H7" s="107" t="n">
        <f aca="true">INDIRECT("$Diferencia.Q" &amp; TEXT(COLUMN()*35-90+ROW()-3, "0"))</f>
        <v>0</v>
      </c>
      <c r="I7" s="107" t="n">
        <f aca="true">INDIRECT("$Diferencia.Q" &amp; TEXT(COLUMN()*35-90+ROW()-3, "0"))</f>
        <v>0</v>
      </c>
      <c r="J7" s="107" t="n">
        <f aca="true">INDIRECT("$Diferencia.Q" &amp; TEXT(COLUMN()*35-90+ROW()-3, "0"))</f>
        <v>0</v>
      </c>
      <c r="K7" s="107" t="n">
        <f aca="true">INDIRECT("$Diferencia.Q" &amp; TEXT(COLUMN()*35-90+ROW()-3, "0"))</f>
        <v>0</v>
      </c>
      <c r="L7" s="107" t="n">
        <f aca="true">INDIRECT("$Diferencia.Q" &amp; TEXT(COLUMN()*35-90+ROW()-3, "0"))</f>
        <v>0</v>
      </c>
      <c r="M7" s="107" t="n">
        <f aca="true">INDIRECT("$Diferencia.Q" &amp; TEXT(COLUMN()*35-90+ROW()-3, "0"))</f>
        <v>0</v>
      </c>
      <c r="N7" s="107" t="n">
        <f aca="true">INDIRECT("$Diferencia.Q" &amp; TEXT(COLUMN()*35-90+ROW()-3, "0"))</f>
        <v>0</v>
      </c>
      <c r="O7" s="107" t="n">
        <f aca="true">INDIRECT("$Diferencia.Q" &amp; TEXT(COLUMN()*35-90+ROW()-3, "0"))</f>
        <v>0</v>
      </c>
      <c r="P7" s="107" t="n">
        <f aca="true">INDIRECT("$Diferencia.Q" &amp; TEXT(COLUMN()*35-90+ROW()-3, "0"))</f>
        <v>0</v>
      </c>
      <c r="Q7" s="107" t="n">
        <f aca="true">INDIRECT("$Diferencia.Q" &amp; TEXT(COLUMN()*35-90+ROW()-3, "0"))</f>
        <v>0</v>
      </c>
    </row>
    <row r="8" customFormat="false" ht="12.8" hidden="false" customHeight="false" outlineLevel="0" collapsed="false">
      <c r="A8" s="60" t="s">
        <v>27</v>
      </c>
      <c r="B8" s="106" t="n">
        <f aca="false">SUM(C8:Q8)</f>
        <v>-1918</v>
      </c>
      <c r="C8" s="107" t="n">
        <f aca="true">INDIRECT("$Diferencia.Q" &amp; TEXT(COLUMN()*35-90+ROW()-3, "0"))</f>
        <v>-942</v>
      </c>
      <c r="D8" s="107" t="n">
        <f aca="true">INDIRECT("$Diferencia.Q" &amp; TEXT(COLUMN()*35-90+ROW()-3, "0"))</f>
        <v>-976</v>
      </c>
      <c r="E8" s="107" t="n">
        <f aca="true">INDIRECT("$Diferencia.Q" &amp; TEXT(COLUMN()*35-90+ROW()-3, "0"))</f>
        <v>0</v>
      </c>
      <c r="F8" s="107" t="n">
        <f aca="true">INDIRECT("$Diferencia.Q" &amp; TEXT(COLUMN()*35-90+ROW()-3, "0"))</f>
        <v>0</v>
      </c>
      <c r="G8" s="107" t="n">
        <f aca="true">INDIRECT("$Diferencia.Q" &amp; TEXT(COLUMN()*35-90+ROW()-3, "0"))</f>
        <v>0</v>
      </c>
      <c r="H8" s="107" t="n">
        <f aca="true">INDIRECT("$Diferencia.Q" &amp; TEXT(COLUMN()*35-90+ROW()-3, "0"))</f>
        <v>0</v>
      </c>
      <c r="I8" s="107" t="n">
        <f aca="true">INDIRECT("$Diferencia.Q" &amp; TEXT(COLUMN()*35-90+ROW()-3, "0"))</f>
        <v>0</v>
      </c>
      <c r="J8" s="107" t="n">
        <f aca="true">INDIRECT("$Diferencia.Q" &amp; TEXT(COLUMN()*35-90+ROW()-3, "0"))</f>
        <v>0</v>
      </c>
      <c r="K8" s="107" t="n">
        <f aca="true">INDIRECT("$Diferencia.Q" &amp; TEXT(COLUMN()*35-90+ROW()-3, "0"))</f>
        <v>0</v>
      </c>
      <c r="L8" s="107" t="n">
        <f aca="true">INDIRECT("$Diferencia.Q" &amp; TEXT(COLUMN()*35-90+ROW()-3, "0"))</f>
        <v>0</v>
      </c>
      <c r="M8" s="107" t="n">
        <f aca="true">INDIRECT("$Diferencia.Q" &amp; TEXT(COLUMN()*35-90+ROW()-3, "0"))</f>
        <v>0</v>
      </c>
      <c r="N8" s="107" t="n">
        <f aca="true">INDIRECT("$Diferencia.Q" &amp; TEXT(COLUMN()*35-90+ROW()-3, "0"))</f>
        <v>0</v>
      </c>
      <c r="O8" s="107" t="n">
        <f aca="true">INDIRECT("$Diferencia.Q" &amp; TEXT(COLUMN()*35-90+ROW()-3, "0"))</f>
        <v>0</v>
      </c>
      <c r="P8" s="107" t="n">
        <f aca="true">INDIRECT("$Diferencia.Q" &amp; TEXT(COLUMN()*35-90+ROW()-3, "0"))</f>
        <v>0</v>
      </c>
      <c r="Q8" s="107" t="n">
        <f aca="true">INDIRECT("$Diferencia.Q" &amp; TEXT(COLUMN()*35-90+ROW()-3, "0"))</f>
        <v>0</v>
      </c>
    </row>
    <row r="9" customFormat="false" ht="12.8" hidden="false" customHeight="false" outlineLevel="0" collapsed="false">
      <c r="A9" s="60" t="s">
        <v>28</v>
      </c>
      <c r="B9" s="106" t="n">
        <f aca="false">SUM(C9:Q9)</f>
        <v>-1900</v>
      </c>
      <c r="C9" s="107" t="n">
        <f aca="true">INDIRECT("$Diferencia.Q" &amp; TEXT(COLUMN()*35-90+ROW()-3, "0"))</f>
        <v>-933</v>
      </c>
      <c r="D9" s="107" t="n">
        <f aca="true">INDIRECT("$Diferencia.Q" &amp; TEXT(COLUMN()*35-90+ROW()-3, "0"))</f>
        <v>-967</v>
      </c>
      <c r="E9" s="107" t="n">
        <f aca="true">INDIRECT("$Diferencia.Q" &amp; TEXT(COLUMN()*35-90+ROW()-3, "0"))</f>
        <v>0</v>
      </c>
      <c r="F9" s="107" t="n">
        <f aca="true">INDIRECT("$Diferencia.Q" &amp; TEXT(COLUMN()*35-90+ROW()-3, "0"))</f>
        <v>0</v>
      </c>
      <c r="G9" s="107" t="n">
        <f aca="true">INDIRECT("$Diferencia.Q" &amp; TEXT(COLUMN()*35-90+ROW()-3, "0"))</f>
        <v>0</v>
      </c>
      <c r="H9" s="107" t="n">
        <f aca="true">INDIRECT("$Diferencia.Q" &amp; TEXT(COLUMN()*35-90+ROW()-3, "0"))</f>
        <v>0</v>
      </c>
      <c r="I9" s="107" t="n">
        <f aca="true">INDIRECT("$Diferencia.Q" &amp; TEXT(COLUMN()*35-90+ROW()-3, "0"))</f>
        <v>0</v>
      </c>
      <c r="J9" s="107" t="n">
        <f aca="true">INDIRECT("$Diferencia.Q" &amp; TEXT(COLUMN()*35-90+ROW()-3, "0"))</f>
        <v>0</v>
      </c>
      <c r="K9" s="107" t="n">
        <f aca="true">INDIRECT("$Diferencia.Q" &amp; TEXT(COLUMN()*35-90+ROW()-3, "0"))</f>
        <v>0</v>
      </c>
      <c r="L9" s="107" t="n">
        <f aca="true">INDIRECT("$Diferencia.Q" &amp; TEXT(COLUMN()*35-90+ROW()-3, "0"))</f>
        <v>0</v>
      </c>
      <c r="M9" s="107" t="n">
        <f aca="true">INDIRECT("$Diferencia.Q" &amp; TEXT(COLUMN()*35-90+ROW()-3, "0"))</f>
        <v>0</v>
      </c>
      <c r="N9" s="107" t="n">
        <f aca="true">INDIRECT("$Diferencia.Q" &amp; TEXT(COLUMN()*35-90+ROW()-3, "0"))</f>
        <v>0</v>
      </c>
      <c r="O9" s="107" t="n">
        <f aca="true">INDIRECT("$Diferencia.Q" &amp; TEXT(COLUMN()*35-90+ROW()-3, "0"))</f>
        <v>0</v>
      </c>
      <c r="P9" s="107" t="n">
        <f aca="true">INDIRECT("$Diferencia.Q" &amp; TEXT(COLUMN()*35-90+ROW()-3, "0"))</f>
        <v>0</v>
      </c>
      <c r="Q9" s="107" t="n">
        <f aca="true">INDIRECT("$Diferencia.Q" &amp; TEXT(COLUMN()*35-90+ROW()-3, "0"))</f>
        <v>0</v>
      </c>
    </row>
    <row r="10" customFormat="false" ht="12.8" hidden="false" customHeight="false" outlineLevel="0" collapsed="false">
      <c r="A10" s="60" t="s">
        <v>29</v>
      </c>
      <c r="B10" s="106" t="n">
        <f aca="false">SUM(C10:Q10)</f>
        <v>-1878</v>
      </c>
      <c r="C10" s="107" t="n">
        <f aca="true">INDIRECT("$Diferencia.Q" &amp; TEXT(COLUMN()*35-90+ROW()-3, "0"))</f>
        <v>-922</v>
      </c>
      <c r="D10" s="107" t="n">
        <f aca="true">INDIRECT("$Diferencia.Q" &amp; TEXT(COLUMN()*35-90+ROW()-3, "0"))</f>
        <v>-956</v>
      </c>
      <c r="E10" s="107" t="n">
        <f aca="true">INDIRECT("$Diferencia.Q" &amp; TEXT(COLUMN()*35-90+ROW()-3, "0"))</f>
        <v>0</v>
      </c>
      <c r="F10" s="107" t="n">
        <f aca="true">INDIRECT("$Diferencia.Q" &amp; TEXT(COLUMN()*35-90+ROW()-3, "0"))</f>
        <v>0</v>
      </c>
      <c r="G10" s="107" t="n">
        <f aca="true">INDIRECT("$Diferencia.Q" &amp; TEXT(COLUMN()*35-90+ROW()-3, "0"))</f>
        <v>0</v>
      </c>
      <c r="H10" s="107" t="n">
        <f aca="true">INDIRECT("$Diferencia.Q" &amp; TEXT(COLUMN()*35-90+ROW()-3, "0"))</f>
        <v>0</v>
      </c>
      <c r="I10" s="107" t="n">
        <f aca="true">INDIRECT("$Diferencia.Q" &amp; TEXT(COLUMN()*35-90+ROW()-3, "0"))</f>
        <v>0</v>
      </c>
      <c r="J10" s="107" t="n">
        <f aca="true">INDIRECT("$Diferencia.Q" &amp; TEXT(COLUMN()*35-90+ROW()-3, "0"))</f>
        <v>0</v>
      </c>
      <c r="K10" s="107" t="n">
        <f aca="true">INDIRECT("$Diferencia.Q" &amp; TEXT(COLUMN()*35-90+ROW()-3, "0"))</f>
        <v>0</v>
      </c>
      <c r="L10" s="107" t="n">
        <f aca="true">INDIRECT("$Diferencia.Q" &amp; TEXT(COLUMN()*35-90+ROW()-3, "0"))</f>
        <v>0</v>
      </c>
      <c r="M10" s="107" t="n">
        <f aca="true">INDIRECT("$Diferencia.Q" &amp; TEXT(COLUMN()*35-90+ROW()-3, "0"))</f>
        <v>0</v>
      </c>
      <c r="N10" s="107" t="n">
        <f aca="true">INDIRECT("$Diferencia.Q" &amp; TEXT(COLUMN()*35-90+ROW()-3, "0"))</f>
        <v>0</v>
      </c>
      <c r="O10" s="107" t="n">
        <f aca="true">INDIRECT("$Diferencia.Q" &amp; TEXT(COLUMN()*35-90+ROW()-3, "0"))</f>
        <v>0</v>
      </c>
      <c r="P10" s="107" t="n">
        <f aca="true">INDIRECT("$Diferencia.Q" &amp; TEXT(COLUMN()*35-90+ROW()-3, "0"))</f>
        <v>0</v>
      </c>
      <c r="Q10" s="107" t="n">
        <f aca="true">INDIRECT("$Diferencia.Q" &amp; TEXT(COLUMN()*35-90+ROW()-3, "0"))</f>
        <v>0</v>
      </c>
    </row>
    <row r="11" customFormat="false" ht="12.8" hidden="false" customHeight="false" outlineLevel="0" collapsed="false">
      <c r="A11" s="60" t="s">
        <v>30</v>
      </c>
      <c r="B11" s="106" t="n">
        <f aca="false">SUM(C11:Q11)</f>
        <v>-2051</v>
      </c>
      <c r="C11" s="107" t="n">
        <f aca="true">INDIRECT("$Diferencia.Q" &amp; TEXT(COLUMN()*35-90+ROW()-3, "0"))</f>
        <v>-1007</v>
      </c>
      <c r="D11" s="107" t="n">
        <f aca="true">INDIRECT("$Diferencia.Q" &amp; TEXT(COLUMN()*35-90+ROW()-3, "0"))</f>
        <v>-1044</v>
      </c>
      <c r="E11" s="107" t="n">
        <f aca="true">INDIRECT("$Diferencia.Q" &amp; TEXT(COLUMN()*35-90+ROW()-3, "0"))</f>
        <v>0</v>
      </c>
      <c r="F11" s="107" t="n">
        <f aca="true">INDIRECT("$Diferencia.Q" &amp; TEXT(COLUMN()*35-90+ROW()-3, "0"))</f>
        <v>0</v>
      </c>
      <c r="G11" s="107" t="n">
        <f aca="true">INDIRECT("$Diferencia.Q" &amp; TEXT(COLUMN()*35-90+ROW()-3, "0"))</f>
        <v>0</v>
      </c>
      <c r="H11" s="107" t="n">
        <f aca="true">INDIRECT("$Diferencia.Q" &amp; TEXT(COLUMN()*35-90+ROW()-3, "0"))</f>
        <v>0</v>
      </c>
      <c r="I11" s="107" t="n">
        <f aca="true">INDIRECT("$Diferencia.Q" &amp; TEXT(COLUMN()*35-90+ROW()-3, "0"))</f>
        <v>0</v>
      </c>
      <c r="J11" s="107" t="n">
        <f aca="true">INDIRECT("$Diferencia.Q" &amp; TEXT(COLUMN()*35-90+ROW()-3, "0"))</f>
        <v>0</v>
      </c>
      <c r="K11" s="107" t="n">
        <f aca="true">INDIRECT("$Diferencia.Q" &amp; TEXT(COLUMN()*35-90+ROW()-3, "0"))</f>
        <v>0</v>
      </c>
      <c r="L11" s="107" t="n">
        <f aca="true">INDIRECT("$Diferencia.Q" &amp; TEXT(COLUMN()*35-90+ROW()-3, "0"))</f>
        <v>0</v>
      </c>
      <c r="M11" s="107" t="n">
        <f aca="true">INDIRECT("$Diferencia.Q" &amp; TEXT(COLUMN()*35-90+ROW()-3, "0"))</f>
        <v>0</v>
      </c>
      <c r="N11" s="107" t="n">
        <f aca="true">INDIRECT("$Diferencia.Q" &amp; TEXT(COLUMN()*35-90+ROW()-3, "0"))</f>
        <v>0</v>
      </c>
      <c r="O11" s="107" t="n">
        <f aca="true">INDIRECT("$Diferencia.Q" &amp; TEXT(COLUMN()*35-90+ROW()-3, "0"))</f>
        <v>0</v>
      </c>
      <c r="P11" s="107" t="n">
        <f aca="true">INDIRECT("$Diferencia.Q" &amp; TEXT(COLUMN()*35-90+ROW()-3, "0"))</f>
        <v>0</v>
      </c>
      <c r="Q11" s="107" t="n">
        <f aca="true">INDIRECT("$Diferencia.Q" &amp; TEXT(COLUMN()*35-90+ROW()-3, "0"))</f>
        <v>0</v>
      </c>
    </row>
    <row r="12" customFormat="false" ht="12.8" hidden="false" customHeight="false" outlineLevel="0" collapsed="false">
      <c r="A12" s="60" t="s">
        <v>31</v>
      </c>
      <c r="B12" s="106" t="n">
        <f aca="false">SUM(C12:Q12)</f>
        <v>-1645</v>
      </c>
      <c r="C12" s="107" t="n">
        <f aca="true">INDIRECT("$Diferencia.Q" &amp; TEXT(COLUMN()*35-90+ROW()-3, "0"))</f>
        <v>-808</v>
      </c>
      <c r="D12" s="107" t="n">
        <f aca="true">INDIRECT("$Diferencia.Q" &amp; TEXT(COLUMN()*35-90+ROW()-3, "0"))</f>
        <v>-837</v>
      </c>
      <c r="E12" s="107" t="n">
        <f aca="true">INDIRECT("$Diferencia.Q" &amp; TEXT(COLUMN()*35-90+ROW()-3, "0"))</f>
        <v>0</v>
      </c>
      <c r="F12" s="107" t="n">
        <f aca="true">INDIRECT("$Diferencia.Q" &amp; TEXT(COLUMN()*35-90+ROW()-3, "0"))</f>
        <v>0</v>
      </c>
      <c r="G12" s="107" t="n">
        <f aca="true">INDIRECT("$Diferencia.Q" &amp; TEXT(COLUMN()*35-90+ROW()-3, "0"))</f>
        <v>0</v>
      </c>
      <c r="H12" s="107" t="n">
        <f aca="true">INDIRECT("$Diferencia.Q" &amp; TEXT(COLUMN()*35-90+ROW()-3, "0"))</f>
        <v>0</v>
      </c>
      <c r="I12" s="107" t="n">
        <f aca="true">INDIRECT("$Diferencia.Q" &amp; TEXT(COLUMN()*35-90+ROW()-3, "0"))</f>
        <v>0</v>
      </c>
      <c r="J12" s="107" t="n">
        <f aca="true">INDIRECT("$Diferencia.Q" &amp; TEXT(COLUMN()*35-90+ROW()-3, "0"))</f>
        <v>0</v>
      </c>
      <c r="K12" s="107" t="n">
        <f aca="true">INDIRECT("$Diferencia.Q" &amp; TEXT(COLUMN()*35-90+ROW()-3, "0"))</f>
        <v>0</v>
      </c>
      <c r="L12" s="107" t="n">
        <f aca="true">INDIRECT("$Diferencia.Q" &amp; TEXT(COLUMN()*35-90+ROW()-3, "0"))</f>
        <v>0</v>
      </c>
      <c r="M12" s="107" t="n">
        <f aca="true">INDIRECT("$Diferencia.Q" &amp; TEXT(COLUMN()*35-90+ROW()-3, "0"))</f>
        <v>0</v>
      </c>
      <c r="N12" s="107" t="n">
        <f aca="true">INDIRECT("$Diferencia.Q" &amp; TEXT(COLUMN()*35-90+ROW()-3, "0"))</f>
        <v>0</v>
      </c>
      <c r="O12" s="107" t="n">
        <f aca="true">INDIRECT("$Diferencia.Q" &amp; TEXT(COLUMN()*35-90+ROW()-3, "0"))</f>
        <v>0</v>
      </c>
      <c r="P12" s="107" t="n">
        <f aca="true">INDIRECT("$Diferencia.Q" &amp; TEXT(COLUMN()*35-90+ROW()-3, "0"))</f>
        <v>0</v>
      </c>
      <c r="Q12" s="107" t="n">
        <f aca="true">INDIRECT("$Diferencia.Q" &amp; TEXT(COLUMN()*35-90+ROW()-3, "0"))</f>
        <v>0</v>
      </c>
    </row>
    <row r="13" customFormat="false" ht="12.8" hidden="false" customHeight="false" outlineLevel="0" collapsed="false">
      <c r="A13" s="60" t="s">
        <v>32</v>
      </c>
      <c r="B13" s="106" t="n">
        <f aca="false">SUM(C13:Q13)</f>
        <v>-1602</v>
      </c>
      <c r="C13" s="107" t="n">
        <f aca="true">INDIRECT("$Diferencia.Q" &amp; TEXT(COLUMN()*35-90+ROW()-3, "0"))</f>
        <v>-787</v>
      </c>
      <c r="D13" s="107" t="n">
        <f aca="true">INDIRECT("$Diferencia.Q" &amp; TEXT(COLUMN()*35-90+ROW()-3, "0"))</f>
        <v>-815</v>
      </c>
      <c r="E13" s="107" t="n">
        <f aca="true">INDIRECT("$Diferencia.Q" &amp; TEXT(COLUMN()*35-90+ROW()-3, "0"))</f>
        <v>0</v>
      </c>
      <c r="F13" s="107" t="n">
        <f aca="true">INDIRECT("$Diferencia.Q" &amp; TEXT(COLUMN()*35-90+ROW()-3, "0"))</f>
        <v>0</v>
      </c>
      <c r="G13" s="107" t="n">
        <f aca="true">INDIRECT("$Diferencia.Q" &amp; TEXT(COLUMN()*35-90+ROW()-3, "0"))</f>
        <v>0</v>
      </c>
      <c r="H13" s="107" t="n">
        <f aca="true">INDIRECT("$Diferencia.Q" &amp; TEXT(COLUMN()*35-90+ROW()-3, "0"))</f>
        <v>0</v>
      </c>
      <c r="I13" s="107" t="n">
        <f aca="true">INDIRECT("$Diferencia.Q" &amp; TEXT(COLUMN()*35-90+ROW()-3, "0"))</f>
        <v>0</v>
      </c>
      <c r="J13" s="107" t="n">
        <f aca="true">INDIRECT("$Diferencia.Q" &amp; TEXT(COLUMN()*35-90+ROW()-3, "0"))</f>
        <v>0</v>
      </c>
      <c r="K13" s="107" t="n">
        <f aca="true">INDIRECT("$Diferencia.Q" &amp; TEXT(COLUMN()*35-90+ROW()-3, "0"))</f>
        <v>0</v>
      </c>
      <c r="L13" s="107" t="n">
        <f aca="true">INDIRECT("$Diferencia.Q" &amp; TEXT(COLUMN()*35-90+ROW()-3, "0"))</f>
        <v>0</v>
      </c>
      <c r="M13" s="107" t="n">
        <f aca="true">INDIRECT("$Diferencia.Q" &amp; TEXT(COLUMN()*35-90+ROW()-3, "0"))</f>
        <v>0</v>
      </c>
      <c r="N13" s="107" t="n">
        <f aca="true">INDIRECT("$Diferencia.Q" &amp; TEXT(COLUMN()*35-90+ROW()-3, "0"))</f>
        <v>0</v>
      </c>
      <c r="O13" s="107" t="n">
        <f aca="true">INDIRECT("$Diferencia.Q" &amp; TEXT(COLUMN()*35-90+ROW()-3, "0"))</f>
        <v>0</v>
      </c>
      <c r="P13" s="107" t="n">
        <f aca="true">INDIRECT("$Diferencia.Q" &amp; TEXT(COLUMN()*35-90+ROW()-3, "0"))</f>
        <v>0</v>
      </c>
      <c r="Q13" s="107" t="n">
        <f aca="true">INDIRECT("$Diferencia.Q" &amp; TEXT(COLUMN()*35-90+ROW()-3, "0"))</f>
        <v>0</v>
      </c>
    </row>
    <row r="14" customFormat="false" ht="12.8" hidden="false" customHeight="false" outlineLevel="0" collapsed="false">
      <c r="A14" s="60" t="s">
        <v>33</v>
      </c>
      <c r="B14" s="106" t="n">
        <f aca="false">SUM(C14:Q14)</f>
        <v>-2197</v>
      </c>
      <c r="C14" s="107" t="n">
        <f aca="true">INDIRECT("$Diferencia.Q" &amp; TEXT(COLUMN()*35-90+ROW()-3, "0"))</f>
        <v>-1079</v>
      </c>
      <c r="D14" s="107" t="n">
        <f aca="true">INDIRECT("$Diferencia.Q" &amp; TEXT(COLUMN()*35-90+ROW()-3, "0"))</f>
        <v>-1118</v>
      </c>
      <c r="E14" s="107" t="n">
        <f aca="true">INDIRECT("$Diferencia.Q" &amp; TEXT(COLUMN()*35-90+ROW()-3, "0"))</f>
        <v>0</v>
      </c>
      <c r="F14" s="107" t="n">
        <f aca="true">INDIRECT("$Diferencia.Q" &amp; TEXT(COLUMN()*35-90+ROW()-3, "0"))</f>
        <v>0</v>
      </c>
      <c r="G14" s="107" t="n">
        <f aca="true">INDIRECT("$Diferencia.Q" &amp; TEXT(COLUMN()*35-90+ROW()-3, "0"))</f>
        <v>0</v>
      </c>
      <c r="H14" s="107" t="n">
        <f aca="true">INDIRECT("$Diferencia.Q" &amp; TEXT(COLUMN()*35-90+ROW()-3, "0"))</f>
        <v>0</v>
      </c>
      <c r="I14" s="107" t="n">
        <f aca="true">INDIRECT("$Diferencia.Q" &amp; TEXT(COLUMN()*35-90+ROW()-3, "0"))</f>
        <v>0</v>
      </c>
      <c r="J14" s="107" t="n">
        <f aca="true">INDIRECT("$Diferencia.Q" &amp; TEXT(COLUMN()*35-90+ROW()-3, "0"))</f>
        <v>0</v>
      </c>
      <c r="K14" s="107" t="n">
        <f aca="true">INDIRECT("$Diferencia.Q" &amp; TEXT(COLUMN()*35-90+ROW()-3, "0"))</f>
        <v>0</v>
      </c>
      <c r="L14" s="107" t="n">
        <f aca="true">INDIRECT("$Diferencia.Q" &amp; TEXT(COLUMN()*35-90+ROW()-3, "0"))</f>
        <v>0</v>
      </c>
      <c r="M14" s="107" t="n">
        <f aca="true">INDIRECT("$Diferencia.Q" &amp; TEXT(COLUMN()*35-90+ROW()-3, "0"))</f>
        <v>0</v>
      </c>
      <c r="N14" s="107" t="n">
        <f aca="true">INDIRECT("$Diferencia.Q" &amp; TEXT(COLUMN()*35-90+ROW()-3, "0"))</f>
        <v>0</v>
      </c>
      <c r="O14" s="107" t="n">
        <f aca="true">INDIRECT("$Diferencia.Q" &amp; TEXT(COLUMN()*35-90+ROW()-3, "0"))</f>
        <v>0</v>
      </c>
      <c r="P14" s="107" t="n">
        <f aca="true">INDIRECT("$Diferencia.Q" &amp; TEXT(COLUMN()*35-90+ROW()-3, "0"))</f>
        <v>0</v>
      </c>
      <c r="Q14" s="107" t="n">
        <f aca="true">INDIRECT("$Diferencia.Q" &amp; TEXT(COLUMN()*35-90+ROW()-3, "0"))</f>
        <v>0</v>
      </c>
    </row>
    <row r="15" customFormat="false" ht="12.8" hidden="false" customHeight="false" outlineLevel="0" collapsed="false">
      <c r="A15" s="60" t="s">
        <v>34</v>
      </c>
      <c r="B15" s="106" t="n">
        <f aca="false">SUM(C15:Q15)</f>
        <v>9674</v>
      </c>
      <c r="C15" s="107" t="n">
        <f aca="true">INDIRECT("$Diferencia.Q" &amp; TEXT(COLUMN()*35-90+ROW()-3, "0"))</f>
        <v>4751</v>
      </c>
      <c r="D15" s="107" t="n">
        <f aca="true">INDIRECT("$Diferencia.Q" &amp; TEXT(COLUMN()*35-90+ROW()-3, "0"))</f>
        <v>4923</v>
      </c>
      <c r="E15" s="107" t="n">
        <f aca="true">INDIRECT("$Diferencia.Q" &amp; TEXT(COLUMN()*35-90+ROW()-3, "0"))</f>
        <v>0</v>
      </c>
      <c r="F15" s="107" t="n">
        <f aca="true">INDIRECT("$Diferencia.Q" &amp; TEXT(COLUMN()*35-90+ROW()-3, "0"))</f>
        <v>0</v>
      </c>
      <c r="G15" s="107" t="n">
        <f aca="true">INDIRECT("$Diferencia.Q" &amp; TEXT(COLUMN()*35-90+ROW()-3, "0"))</f>
        <v>0</v>
      </c>
      <c r="H15" s="107" t="n">
        <f aca="true">INDIRECT("$Diferencia.Q" &amp; TEXT(COLUMN()*35-90+ROW()-3, "0"))</f>
        <v>0</v>
      </c>
      <c r="I15" s="107" t="n">
        <f aca="true">INDIRECT("$Diferencia.Q" &amp; TEXT(COLUMN()*35-90+ROW()-3, "0"))</f>
        <v>0</v>
      </c>
      <c r="J15" s="107" t="n">
        <f aca="true">INDIRECT("$Diferencia.Q" &amp; TEXT(COLUMN()*35-90+ROW()-3, "0"))</f>
        <v>0</v>
      </c>
      <c r="K15" s="107" t="n">
        <f aca="true">INDIRECT("$Diferencia.Q" &amp; TEXT(COLUMN()*35-90+ROW()-3, "0"))</f>
        <v>0</v>
      </c>
      <c r="L15" s="107" t="n">
        <f aca="true">INDIRECT("$Diferencia.Q" &amp; TEXT(COLUMN()*35-90+ROW()-3, "0"))</f>
        <v>0</v>
      </c>
      <c r="M15" s="107" t="n">
        <f aca="true">INDIRECT("$Diferencia.Q" &amp; TEXT(COLUMN()*35-90+ROW()-3, "0"))</f>
        <v>0</v>
      </c>
      <c r="N15" s="107" t="n">
        <f aca="true">INDIRECT("$Diferencia.Q" &amp; TEXT(COLUMN()*35-90+ROW()-3, "0"))</f>
        <v>0</v>
      </c>
      <c r="O15" s="107" t="n">
        <f aca="true">INDIRECT("$Diferencia.Q" &amp; TEXT(COLUMN()*35-90+ROW()-3, "0"))</f>
        <v>0</v>
      </c>
      <c r="P15" s="107" t="n">
        <f aca="true">INDIRECT("$Diferencia.Q" &amp; TEXT(COLUMN()*35-90+ROW()-3, "0"))</f>
        <v>0</v>
      </c>
      <c r="Q15" s="107" t="n">
        <f aca="true">INDIRECT("$Diferencia.Q" &amp; TEXT(COLUMN()*35-90+ROW()-3, "0"))</f>
        <v>0</v>
      </c>
    </row>
    <row r="16" customFormat="false" ht="12.8" hidden="false" customHeight="false" outlineLevel="0" collapsed="false">
      <c r="A16" s="60" t="s">
        <v>35</v>
      </c>
      <c r="B16" s="106" t="n">
        <f aca="false">SUM(C16:Q16)</f>
        <v>-2033</v>
      </c>
      <c r="C16" s="107" t="n">
        <f aca="true">INDIRECT("$Diferencia.Q" &amp; TEXT(COLUMN()*35-90+ROW()-3, "0"))</f>
        <v>-998</v>
      </c>
      <c r="D16" s="107" t="n">
        <f aca="true">INDIRECT("$Diferencia.Q" &amp; TEXT(COLUMN()*35-90+ROW()-3, "0"))</f>
        <v>-1035</v>
      </c>
      <c r="E16" s="107" t="n">
        <f aca="true">INDIRECT("$Diferencia.Q" &amp; TEXT(COLUMN()*35-90+ROW()-3, "0"))</f>
        <v>0</v>
      </c>
      <c r="F16" s="107" t="n">
        <f aca="true">INDIRECT("$Diferencia.Q" &amp; TEXT(COLUMN()*35-90+ROW()-3, "0"))</f>
        <v>0</v>
      </c>
      <c r="G16" s="107" t="n">
        <f aca="true">INDIRECT("$Diferencia.Q" &amp; TEXT(COLUMN()*35-90+ROW()-3, "0"))</f>
        <v>0</v>
      </c>
      <c r="H16" s="107" t="n">
        <f aca="true">INDIRECT("$Diferencia.Q" &amp; TEXT(COLUMN()*35-90+ROW()-3, "0"))</f>
        <v>0</v>
      </c>
      <c r="I16" s="107" t="n">
        <f aca="true">INDIRECT("$Diferencia.Q" &amp; TEXT(COLUMN()*35-90+ROW()-3, "0"))</f>
        <v>0</v>
      </c>
      <c r="J16" s="107" t="n">
        <f aca="true">INDIRECT("$Diferencia.Q" &amp; TEXT(COLUMN()*35-90+ROW()-3, "0"))</f>
        <v>0</v>
      </c>
      <c r="K16" s="107" t="n">
        <f aca="true">INDIRECT("$Diferencia.Q" &amp; TEXT(COLUMN()*35-90+ROW()-3, "0"))</f>
        <v>0</v>
      </c>
      <c r="L16" s="107" t="n">
        <f aca="true">INDIRECT("$Diferencia.Q" &amp; TEXT(COLUMN()*35-90+ROW()-3, "0"))</f>
        <v>0</v>
      </c>
      <c r="M16" s="107" t="n">
        <f aca="true">INDIRECT("$Diferencia.Q" &amp; TEXT(COLUMN()*35-90+ROW()-3, "0"))</f>
        <v>0</v>
      </c>
      <c r="N16" s="107" t="n">
        <f aca="true">INDIRECT("$Diferencia.Q" &amp; TEXT(COLUMN()*35-90+ROW()-3, "0"))</f>
        <v>0</v>
      </c>
      <c r="O16" s="107" t="n">
        <f aca="true">INDIRECT("$Diferencia.Q" &amp; TEXT(COLUMN()*35-90+ROW()-3, "0"))</f>
        <v>0</v>
      </c>
      <c r="P16" s="107" t="n">
        <f aca="true">INDIRECT("$Diferencia.Q" &amp; TEXT(COLUMN()*35-90+ROW()-3, "0"))</f>
        <v>0</v>
      </c>
      <c r="Q16" s="107" t="n">
        <f aca="true">INDIRECT("$Diferencia.Q" &amp; TEXT(COLUMN()*35-90+ROW()-3, "0"))</f>
        <v>0</v>
      </c>
    </row>
    <row r="17" customFormat="false" ht="12.8" hidden="false" customHeight="false" outlineLevel="0" collapsed="false">
      <c r="A17" s="60" t="s">
        <v>36</v>
      </c>
      <c r="B17" s="106" t="n">
        <f aca="false">SUM(C17:Q17)</f>
        <v>-667</v>
      </c>
      <c r="C17" s="107" t="n">
        <f aca="true">INDIRECT("$Diferencia.Q" &amp; TEXT(COLUMN()*35-90+ROW()-3, "0"))</f>
        <v>-328</v>
      </c>
      <c r="D17" s="107" t="n">
        <f aca="true">INDIRECT("$Diferencia.Q" &amp; TEXT(COLUMN()*35-90+ROW()-3, "0"))</f>
        <v>-339</v>
      </c>
      <c r="E17" s="107" t="n">
        <f aca="true">INDIRECT("$Diferencia.Q" &amp; TEXT(COLUMN()*35-90+ROW()-3, "0"))</f>
        <v>0</v>
      </c>
      <c r="F17" s="107" t="n">
        <f aca="true">INDIRECT("$Diferencia.Q" &amp; TEXT(COLUMN()*35-90+ROW()-3, "0"))</f>
        <v>0</v>
      </c>
      <c r="G17" s="107" t="n">
        <f aca="true">INDIRECT("$Diferencia.Q" &amp; TEXT(COLUMN()*35-90+ROW()-3, "0"))</f>
        <v>0</v>
      </c>
      <c r="H17" s="107" t="n">
        <f aca="true">INDIRECT("$Diferencia.Q" &amp; TEXT(COLUMN()*35-90+ROW()-3, "0"))</f>
        <v>0</v>
      </c>
      <c r="I17" s="107" t="n">
        <f aca="true">INDIRECT("$Diferencia.Q" &amp; TEXT(COLUMN()*35-90+ROW()-3, "0"))</f>
        <v>0</v>
      </c>
      <c r="J17" s="107" t="n">
        <f aca="true">INDIRECT("$Diferencia.Q" &amp; TEXT(COLUMN()*35-90+ROW()-3, "0"))</f>
        <v>0</v>
      </c>
      <c r="K17" s="107" t="n">
        <f aca="true">INDIRECT("$Diferencia.Q" &amp; TEXT(COLUMN()*35-90+ROW()-3, "0"))</f>
        <v>0</v>
      </c>
      <c r="L17" s="107" t="n">
        <f aca="true">INDIRECT("$Diferencia.Q" &amp; TEXT(COLUMN()*35-90+ROW()-3, "0"))</f>
        <v>0</v>
      </c>
      <c r="M17" s="107" t="n">
        <f aca="true">INDIRECT("$Diferencia.Q" &amp; TEXT(COLUMN()*35-90+ROW()-3, "0"))</f>
        <v>0</v>
      </c>
      <c r="N17" s="107" t="n">
        <f aca="true">INDIRECT("$Diferencia.Q" &amp; TEXT(COLUMN()*35-90+ROW()-3, "0"))</f>
        <v>0</v>
      </c>
      <c r="O17" s="107" t="n">
        <f aca="true">INDIRECT("$Diferencia.Q" &amp; TEXT(COLUMN()*35-90+ROW()-3, "0"))</f>
        <v>0</v>
      </c>
      <c r="P17" s="107" t="n">
        <f aca="true">INDIRECT("$Diferencia.Q" &amp; TEXT(COLUMN()*35-90+ROW()-3, "0"))</f>
        <v>0</v>
      </c>
      <c r="Q17" s="107" t="n">
        <f aca="true">INDIRECT("$Diferencia.Q" &amp; TEXT(COLUMN()*35-90+ROW()-3, "0"))</f>
        <v>0</v>
      </c>
    </row>
    <row r="18" customFormat="false" ht="12.8" hidden="false" customHeight="false" outlineLevel="0" collapsed="false">
      <c r="A18" s="60" t="s">
        <v>37</v>
      </c>
      <c r="B18" s="106" t="n">
        <f aca="false">SUM(C18:Q18)</f>
        <v>8184</v>
      </c>
      <c r="C18" s="107" t="n">
        <f aca="true">INDIRECT("$Diferencia.Q" &amp; TEXT(COLUMN()*35-90+ROW()-3, "0"))</f>
        <v>4019</v>
      </c>
      <c r="D18" s="107" t="n">
        <f aca="true">INDIRECT("$Diferencia.Q" &amp; TEXT(COLUMN()*35-90+ROW()-3, "0"))</f>
        <v>4165</v>
      </c>
      <c r="E18" s="107" t="n">
        <f aca="true">INDIRECT("$Diferencia.Q" &amp; TEXT(COLUMN()*35-90+ROW()-3, "0"))</f>
        <v>0</v>
      </c>
      <c r="F18" s="107" t="n">
        <f aca="true">INDIRECT("$Diferencia.Q" &amp; TEXT(COLUMN()*35-90+ROW()-3, "0"))</f>
        <v>0</v>
      </c>
      <c r="G18" s="107" t="n">
        <f aca="true">INDIRECT("$Diferencia.Q" &amp; TEXT(COLUMN()*35-90+ROW()-3, "0"))</f>
        <v>0</v>
      </c>
      <c r="H18" s="107" t="n">
        <f aca="true">INDIRECT("$Diferencia.Q" &amp; TEXT(COLUMN()*35-90+ROW()-3, "0"))</f>
        <v>0</v>
      </c>
      <c r="I18" s="107" t="n">
        <f aca="true">INDIRECT("$Diferencia.Q" &amp; TEXT(COLUMN()*35-90+ROW()-3, "0"))</f>
        <v>0</v>
      </c>
      <c r="J18" s="107" t="n">
        <f aca="true">INDIRECT("$Diferencia.Q" &amp; TEXT(COLUMN()*35-90+ROW()-3, "0"))</f>
        <v>0</v>
      </c>
      <c r="K18" s="107" t="n">
        <f aca="true">INDIRECT("$Diferencia.Q" &amp; TEXT(COLUMN()*35-90+ROW()-3, "0"))</f>
        <v>0</v>
      </c>
      <c r="L18" s="107" t="n">
        <f aca="true">INDIRECT("$Diferencia.Q" &amp; TEXT(COLUMN()*35-90+ROW()-3, "0"))</f>
        <v>0</v>
      </c>
      <c r="M18" s="107" t="n">
        <f aca="true">INDIRECT("$Diferencia.Q" &amp; TEXT(COLUMN()*35-90+ROW()-3, "0"))</f>
        <v>0</v>
      </c>
      <c r="N18" s="107" t="n">
        <f aca="true">INDIRECT("$Diferencia.Q" &amp; TEXT(COLUMN()*35-90+ROW()-3, "0"))</f>
        <v>0</v>
      </c>
      <c r="O18" s="107" t="n">
        <f aca="true">INDIRECT("$Diferencia.Q" &amp; TEXT(COLUMN()*35-90+ROW()-3, "0"))</f>
        <v>0</v>
      </c>
      <c r="P18" s="107" t="n">
        <f aca="true">INDIRECT("$Diferencia.Q" &amp; TEXT(COLUMN()*35-90+ROW()-3, "0"))</f>
        <v>0</v>
      </c>
      <c r="Q18" s="107" t="n">
        <f aca="true">INDIRECT("$Diferencia.Q" &amp; TEXT(COLUMN()*35-90+ROW()-3, "0"))</f>
        <v>0</v>
      </c>
    </row>
    <row r="19" customFormat="false" ht="12.8" hidden="false" customHeight="false" outlineLevel="0" collapsed="false">
      <c r="A19" s="60" t="s">
        <v>38</v>
      </c>
      <c r="B19" s="106" t="n">
        <f aca="false">SUM(C19:Q19)</f>
        <v>-2260</v>
      </c>
      <c r="C19" s="107" t="n">
        <f aca="true">INDIRECT("$Diferencia.Q" &amp; TEXT(COLUMN()*35-90+ROW()-3, "0"))</f>
        <v>-1110</v>
      </c>
      <c r="D19" s="107" t="n">
        <f aca="true">INDIRECT("$Diferencia.Q" &amp; TEXT(COLUMN()*35-90+ROW()-3, "0"))</f>
        <v>-1150</v>
      </c>
      <c r="E19" s="107" t="n">
        <f aca="true">INDIRECT("$Diferencia.Q" &amp; TEXT(COLUMN()*35-90+ROW()-3, "0"))</f>
        <v>0</v>
      </c>
      <c r="F19" s="107" t="n">
        <f aca="true">INDIRECT("$Diferencia.Q" &amp; TEXT(COLUMN()*35-90+ROW()-3, "0"))</f>
        <v>0</v>
      </c>
      <c r="G19" s="107" t="n">
        <f aca="true">INDIRECT("$Diferencia.Q" &amp; TEXT(COLUMN()*35-90+ROW()-3, "0"))</f>
        <v>0</v>
      </c>
      <c r="H19" s="107" t="n">
        <f aca="true">INDIRECT("$Diferencia.Q" &amp; TEXT(COLUMN()*35-90+ROW()-3, "0"))</f>
        <v>0</v>
      </c>
      <c r="I19" s="107" t="n">
        <f aca="true">INDIRECT("$Diferencia.Q" &amp; TEXT(COLUMN()*35-90+ROW()-3, "0"))</f>
        <v>0</v>
      </c>
      <c r="J19" s="107" t="n">
        <f aca="true">INDIRECT("$Diferencia.Q" &amp; TEXT(COLUMN()*35-90+ROW()-3, "0"))</f>
        <v>0</v>
      </c>
      <c r="K19" s="107" t="n">
        <f aca="true">INDIRECT("$Diferencia.Q" &amp; TEXT(COLUMN()*35-90+ROW()-3, "0"))</f>
        <v>0</v>
      </c>
      <c r="L19" s="107" t="n">
        <f aca="true">INDIRECT("$Diferencia.Q" &amp; TEXT(COLUMN()*35-90+ROW()-3, "0"))</f>
        <v>0</v>
      </c>
      <c r="M19" s="107" t="n">
        <f aca="true">INDIRECT("$Diferencia.Q" &amp; TEXT(COLUMN()*35-90+ROW()-3, "0"))</f>
        <v>0</v>
      </c>
      <c r="N19" s="107" t="n">
        <f aca="true">INDIRECT("$Diferencia.Q" &amp; TEXT(COLUMN()*35-90+ROW()-3, "0"))</f>
        <v>0</v>
      </c>
      <c r="O19" s="107" t="n">
        <f aca="true">INDIRECT("$Diferencia.Q" &amp; TEXT(COLUMN()*35-90+ROW()-3, "0"))</f>
        <v>0</v>
      </c>
      <c r="P19" s="107" t="n">
        <f aca="true">INDIRECT("$Diferencia.Q" &amp; TEXT(COLUMN()*35-90+ROW()-3, "0"))</f>
        <v>0</v>
      </c>
      <c r="Q19" s="107" t="n">
        <f aca="true">INDIRECT("$Diferencia.Q" &amp; TEXT(COLUMN()*35-90+ROW()-3, "0"))</f>
        <v>0</v>
      </c>
    </row>
    <row r="20" customFormat="false" ht="12.8" hidden="false" customHeight="false" outlineLevel="0" collapsed="false">
      <c r="A20" s="60" t="s">
        <v>39</v>
      </c>
      <c r="B20" s="106" t="n">
        <f aca="false">SUM(C20:Q20)</f>
        <v>-1043</v>
      </c>
      <c r="C20" s="107" t="n">
        <f aca="true">INDIRECT("$Diferencia.Q" &amp; TEXT(COLUMN()*35-90+ROW()-3, "0"))</f>
        <v>-512</v>
      </c>
      <c r="D20" s="107" t="n">
        <f aca="true">INDIRECT("$Diferencia.Q" &amp; TEXT(COLUMN()*35-90+ROW()-3, "0"))</f>
        <v>-531</v>
      </c>
      <c r="E20" s="107" t="n">
        <f aca="true">INDIRECT("$Diferencia.Q" &amp; TEXT(COLUMN()*35-90+ROW()-3, "0"))</f>
        <v>0</v>
      </c>
      <c r="F20" s="107" t="n">
        <f aca="true">INDIRECT("$Diferencia.Q" &amp; TEXT(COLUMN()*35-90+ROW()-3, "0"))</f>
        <v>0</v>
      </c>
      <c r="G20" s="107" t="n">
        <f aca="true">INDIRECT("$Diferencia.Q" &amp; TEXT(COLUMN()*35-90+ROW()-3, "0"))</f>
        <v>0</v>
      </c>
      <c r="H20" s="107" t="n">
        <f aca="true">INDIRECT("$Diferencia.Q" &amp; TEXT(COLUMN()*35-90+ROW()-3, "0"))</f>
        <v>0</v>
      </c>
      <c r="I20" s="107" t="n">
        <f aca="true">INDIRECT("$Diferencia.Q" &amp; TEXT(COLUMN()*35-90+ROW()-3, "0"))</f>
        <v>0</v>
      </c>
      <c r="J20" s="107" t="n">
        <f aca="true">INDIRECT("$Diferencia.Q" &amp; TEXT(COLUMN()*35-90+ROW()-3, "0"))</f>
        <v>0</v>
      </c>
      <c r="K20" s="107" t="n">
        <f aca="true">INDIRECT("$Diferencia.Q" &amp; TEXT(COLUMN()*35-90+ROW()-3, "0"))</f>
        <v>0</v>
      </c>
      <c r="L20" s="107" t="n">
        <f aca="true">INDIRECT("$Diferencia.Q" &amp; TEXT(COLUMN()*35-90+ROW()-3, "0"))</f>
        <v>0</v>
      </c>
      <c r="M20" s="107" t="n">
        <f aca="true">INDIRECT("$Diferencia.Q" &amp; TEXT(COLUMN()*35-90+ROW()-3, "0"))</f>
        <v>0</v>
      </c>
      <c r="N20" s="107" t="n">
        <f aca="true">INDIRECT("$Diferencia.Q" &amp; TEXT(COLUMN()*35-90+ROW()-3, "0"))</f>
        <v>0</v>
      </c>
      <c r="O20" s="107" t="n">
        <f aca="true">INDIRECT("$Diferencia.Q" &amp; TEXT(COLUMN()*35-90+ROW()-3, "0"))</f>
        <v>0</v>
      </c>
      <c r="P20" s="107" t="n">
        <f aca="true">INDIRECT("$Diferencia.Q" &amp; TEXT(COLUMN()*35-90+ROW()-3, "0"))</f>
        <v>0</v>
      </c>
      <c r="Q20" s="107" t="n">
        <f aca="true">INDIRECT("$Diferencia.Q" &amp; TEXT(COLUMN()*35-90+ROW()-3, "0"))</f>
        <v>0</v>
      </c>
    </row>
    <row r="21" customFormat="false" ht="12.8" hidden="false" customHeight="false" outlineLevel="0" collapsed="false">
      <c r="A21" s="60" t="s">
        <v>40</v>
      </c>
      <c r="B21" s="106" t="n">
        <f aca="false">SUM(C21:Q21)</f>
        <v>-605</v>
      </c>
      <c r="C21" s="107" t="n">
        <f aca="true">INDIRECT("$Diferencia.Q" &amp; TEXT(COLUMN()*35-90+ROW()-3, "0"))</f>
        <v>-297</v>
      </c>
      <c r="D21" s="107" t="n">
        <f aca="true">INDIRECT("$Diferencia.Q" &amp; TEXT(COLUMN()*35-90+ROW()-3, "0"))</f>
        <v>-308</v>
      </c>
      <c r="E21" s="107" t="n">
        <f aca="true">INDIRECT("$Diferencia.Q" &amp; TEXT(COLUMN()*35-90+ROW()-3, "0"))</f>
        <v>0</v>
      </c>
      <c r="F21" s="107" t="n">
        <f aca="true">INDIRECT("$Diferencia.Q" &amp; TEXT(COLUMN()*35-90+ROW()-3, "0"))</f>
        <v>0</v>
      </c>
      <c r="G21" s="107" t="n">
        <f aca="true">INDIRECT("$Diferencia.Q" &amp; TEXT(COLUMN()*35-90+ROW()-3, "0"))</f>
        <v>0</v>
      </c>
      <c r="H21" s="107" t="n">
        <f aca="true">INDIRECT("$Diferencia.Q" &amp; TEXT(COLUMN()*35-90+ROW()-3, "0"))</f>
        <v>0</v>
      </c>
      <c r="I21" s="107" t="n">
        <f aca="true">INDIRECT("$Diferencia.Q" &amp; TEXT(COLUMN()*35-90+ROW()-3, "0"))</f>
        <v>0</v>
      </c>
      <c r="J21" s="107" t="n">
        <f aca="true">INDIRECT("$Diferencia.Q" &amp; TEXT(COLUMN()*35-90+ROW()-3, "0"))</f>
        <v>0</v>
      </c>
      <c r="K21" s="107" t="n">
        <f aca="true">INDIRECT("$Diferencia.Q" &amp; TEXT(COLUMN()*35-90+ROW()-3, "0"))</f>
        <v>0</v>
      </c>
      <c r="L21" s="107" t="n">
        <f aca="true">INDIRECT("$Diferencia.Q" &amp; TEXT(COLUMN()*35-90+ROW()-3, "0"))</f>
        <v>0</v>
      </c>
      <c r="M21" s="107" t="n">
        <f aca="true">INDIRECT("$Diferencia.Q" &amp; TEXT(COLUMN()*35-90+ROW()-3, "0"))</f>
        <v>0</v>
      </c>
      <c r="N21" s="107" t="n">
        <f aca="true">INDIRECT("$Diferencia.Q" &amp; TEXT(COLUMN()*35-90+ROW()-3, "0"))</f>
        <v>0</v>
      </c>
      <c r="O21" s="107" t="n">
        <f aca="true">INDIRECT("$Diferencia.Q" &amp; TEXT(COLUMN()*35-90+ROW()-3, "0"))</f>
        <v>0</v>
      </c>
      <c r="P21" s="107" t="n">
        <f aca="true">INDIRECT("$Diferencia.Q" &amp; TEXT(COLUMN()*35-90+ROW()-3, "0"))</f>
        <v>0</v>
      </c>
      <c r="Q21" s="107" t="n">
        <f aca="true">INDIRECT("$Diferencia.Q" &amp; TEXT(COLUMN()*35-90+ROW()-3, "0"))</f>
        <v>0</v>
      </c>
    </row>
    <row r="22" customFormat="false" ht="12.8" hidden="false" customHeight="false" outlineLevel="0" collapsed="false">
      <c r="A22" s="60" t="s">
        <v>41</v>
      </c>
      <c r="B22" s="106" t="n">
        <f aca="false">SUM(C22:Q22)</f>
        <v>-1812</v>
      </c>
      <c r="C22" s="107" t="n">
        <f aca="true">INDIRECT("$Diferencia.Q" &amp; TEXT(COLUMN()*35-90+ROW()-3, "0"))</f>
        <v>-890</v>
      </c>
      <c r="D22" s="107" t="n">
        <f aca="true">INDIRECT("$Diferencia.Q" &amp; TEXT(COLUMN()*35-90+ROW()-3, "0"))</f>
        <v>-922</v>
      </c>
      <c r="E22" s="107" t="n">
        <f aca="true">INDIRECT("$Diferencia.Q" &amp; TEXT(COLUMN()*35-90+ROW()-3, "0"))</f>
        <v>0</v>
      </c>
      <c r="F22" s="107" t="n">
        <f aca="true">INDIRECT("$Diferencia.Q" &amp; TEXT(COLUMN()*35-90+ROW()-3, "0"))</f>
        <v>0</v>
      </c>
      <c r="G22" s="107" t="n">
        <f aca="true">INDIRECT("$Diferencia.Q" &amp; TEXT(COLUMN()*35-90+ROW()-3, "0"))</f>
        <v>0</v>
      </c>
      <c r="H22" s="107" t="n">
        <f aca="true">INDIRECT("$Diferencia.Q" &amp; TEXT(COLUMN()*35-90+ROW()-3, "0"))</f>
        <v>0</v>
      </c>
      <c r="I22" s="107" t="n">
        <f aca="true">INDIRECT("$Diferencia.Q" &amp; TEXT(COLUMN()*35-90+ROW()-3, "0"))</f>
        <v>0</v>
      </c>
      <c r="J22" s="107" t="n">
        <f aca="true">INDIRECT("$Diferencia.Q" &amp; TEXT(COLUMN()*35-90+ROW()-3, "0"))</f>
        <v>0</v>
      </c>
      <c r="K22" s="107" t="n">
        <f aca="true">INDIRECT("$Diferencia.Q" &amp; TEXT(COLUMN()*35-90+ROW()-3, "0"))</f>
        <v>0</v>
      </c>
      <c r="L22" s="107" t="n">
        <f aca="true">INDIRECT("$Diferencia.Q" &amp; TEXT(COLUMN()*35-90+ROW()-3, "0"))</f>
        <v>0</v>
      </c>
      <c r="M22" s="107" t="n">
        <f aca="true">INDIRECT("$Diferencia.Q" &amp; TEXT(COLUMN()*35-90+ROW()-3, "0"))</f>
        <v>0</v>
      </c>
      <c r="N22" s="107" t="n">
        <f aca="true">INDIRECT("$Diferencia.Q" &amp; TEXT(COLUMN()*35-90+ROW()-3, "0"))</f>
        <v>0</v>
      </c>
      <c r="O22" s="107" t="n">
        <f aca="true">INDIRECT("$Diferencia.Q" &amp; TEXT(COLUMN()*35-90+ROW()-3, "0"))</f>
        <v>0</v>
      </c>
      <c r="P22" s="107" t="n">
        <f aca="true">INDIRECT("$Diferencia.Q" &amp; TEXT(COLUMN()*35-90+ROW()-3, "0"))</f>
        <v>0</v>
      </c>
      <c r="Q22" s="107" t="n">
        <f aca="true">INDIRECT("$Diferencia.Q" &amp; TEXT(COLUMN()*35-90+ROW()-3, "0"))</f>
        <v>0</v>
      </c>
    </row>
    <row r="23" customFormat="false" ht="12.8" hidden="false" customHeight="false" outlineLevel="0" collapsed="false">
      <c r="A23" s="60" t="s">
        <v>42</v>
      </c>
      <c r="B23" s="106" t="n">
        <f aca="false">SUM(C23:Q23)</f>
        <v>-1079</v>
      </c>
      <c r="C23" s="107" t="n">
        <f aca="true">INDIRECT("$Diferencia.Q" &amp; TEXT(COLUMN()*35-90+ROW()-3, "0"))</f>
        <v>-530</v>
      </c>
      <c r="D23" s="107" t="n">
        <f aca="true">INDIRECT("$Diferencia.Q" &amp; TEXT(COLUMN()*35-90+ROW()-3, "0"))</f>
        <v>-549</v>
      </c>
      <c r="E23" s="107" t="n">
        <f aca="true">INDIRECT("$Diferencia.Q" &amp; TEXT(COLUMN()*35-90+ROW()-3, "0"))</f>
        <v>0</v>
      </c>
      <c r="F23" s="107" t="n">
        <f aca="true">INDIRECT("$Diferencia.Q" &amp; TEXT(COLUMN()*35-90+ROW()-3, "0"))</f>
        <v>0</v>
      </c>
      <c r="G23" s="107" t="n">
        <f aca="true">INDIRECT("$Diferencia.Q" &amp; TEXT(COLUMN()*35-90+ROW()-3, "0"))</f>
        <v>0</v>
      </c>
      <c r="H23" s="107" t="n">
        <f aca="true">INDIRECT("$Diferencia.Q" &amp; TEXT(COLUMN()*35-90+ROW()-3, "0"))</f>
        <v>0</v>
      </c>
      <c r="I23" s="107" t="n">
        <f aca="true">INDIRECT("$Diferencia.Q" &amp; TEXT(COLUMN()*35-90+ROW()-3, "0"))</f>
        <v>0</v>
      </c>
      <c r="J23" s="107" t="n">
        <f aca="true">INDIRECT("$Diferencia.Q" &amp; TEXT(COLUMN()*35-90+ROW()-3, "0"))</f>
        <v>0</v>
      </c>
      <c r="K23" s="107" t="n">
        <f aca="true">INDIRECT("$Diferencia.Q" &amp; TEXT(COLUMN()*35-90+ROW()-3, "0"))</f>
        <v>0</v>
      </c>
      <c r="L23" s="107" t="n">
        <f aca="true">INDIRECT("$Diferencia.Q" &amp; TEXT(COLUMN()*35-90+ROW()-3, "0"))</f>
        <v>0</v>
      </c>
      <c r="M23" s="107" t="n">
        <f aca="true">INDIRECT("$Diferencia.Q" &amp; TEXT(COLUMN()*35-90+ROW()-3, "0"))</f>
        <v>0</v>
      </c>
      <c r="N23" s="107" t="n">
        <f aca="true">INDIRECT("$Diferencia.Q" &amp; TEXT(COLUMN()*35-90+ROW()-3, "0"))</f>
        <v>0</v>
      </c>
      <c r="O23" s="107" t="n">
        <f aca="true">INDIRECT("$Diferencia.Q" &amp; TEXT(COLUMN()*35-90+ROW()-3, "0"))</f>
        <v>0</v>
      </c>
      <c r="P23" s="107" t="n">
        <f aca="true">INDIRECT("$Diferencia.Q" &amp; TEXT(COLUMN()*35-90+ROW()-3, "0"))</f>
        <v>0</v>
      </c>
      <c r="Q23" s="107" t="n">
        <f aca="true">INDIRECT("$Diferencia.Q" &amp; TEXT(COLUMN()*35-90+ROW()-3, "0"))</f>
        <v>0</v>
      </c>
    </row>
    <row r="24" customFormat="false" ht="12.8" hidden="false" customHeight="false" outlineLevel="0" collapsed="false">
      <c r="A24" s="60" t="s">
        <v>43</v>
      </c>
      <c r="B24" s="106" t="n">
        <f aca="false">SUM(C24:Q24)</f>
        <v>-1423</v>
      </c>
      <c r="C24" s="107" t="n">
        <f aca="true">INDIRECT("$Diferencia.Q" &amp; TEXT(COLUMN()*35-90+ROW()-3, "0"))</f>
        <v>-699</v>
      </c>
      <c r="D24" s="107" t="n">
        <f aca="true">INDIRECT("$Diferencia.Q" &amp; TEXT(COLUMN()*35-90+ROW()-3, "0"))</f>
        <v>-724</v>
      </c>
      <c r="E24" s="107" t="n">
        <f aca="true">INDIRECT("$Diferencia.Q" &amp; TEXT(COLUMN()*35-90+ROW()-3, "0"))</f>
        <v>0</v>
      </c>
      <c r="F24" s="107" t="n">
        <f aca="true">INDIRECT("$Diferencia.Q" &amp; TEXT(COLUMN()*35-90+ROW()-3, "0"))</f>
        <v>0</v>
      </c>
      <c r="G24" s="107" t="n">
        <f aca="true">INDIRECT("$Diferencia.Q" &amp; TEXT(COLUMN()*35-90+ROW()-3, "0"))</f>
        <v>0</v>
      </c>
      <c r="H24" s="107" t="n">
        <f aca="true">INDIRECT("$Diferencia.Q" &amp; TEXT(COLUMN()*35-90+ROW()-3, "0"))</f>
        <v>0</v>
      </c>
      <c r="I24" s="107" t="n">
        <f aca="true">INDIRECT("$Diferencia.Q" &amp; TEXT(COLUMN()*35-90+ROW()-3, "0"))</f>
        <v>0</v>
      </c>
      <c r="J24" s="107" t="n">
        <f aca="true">INDIRECT("$Diferencia.Q" &amp; TEXT(COLUMN()*35-90+ROW()-3, "0"))</f>
        <v>0</v>
      </c>
      <c r="K24" s="107" t="n">
        <f aca="true">INDIRECT("$Diferencia.Q" &amp; TEXT(COLUMN()*35-90+ROW()-3, "0"))</f>
        <v>0</v>
      </c>
      <c r="L24" s="107" t="n">
        <f aca="true">INDIRECT("$Diferencia.Q" &amp; TEXT(COLUMN()*35-90+ROW()-3, "0"))</f>
        <v>0</v>
      </c>
      <c r="M24" s="107" t="n">
        <f aca="true">INDIRECT("$Diferencia.Q" &amp; TEXT(COLUMN()*35-90+ROW()-3, "0"))</f>
        <v>0</v>
      </c>
      <c r="N24" s="107" t="n">
        <f aca="true">INDIRECT("$Diferencia.Q" &amp; TEXT(COLUMN()*35-90+ROW()-3, "0"))</f>
        <v>0</v>
      </c>
      <c r="O24" s="107" t="n">
        <f aca="true">INDIRECT("$Diferencia.Q" &amp; TEXT(COLUMN()*35-90+ROW()-3, "0"))</f>
        <v>0</v>
      </c>
      <c r="P24" s="107" t="n">
        <f aca="true">INDIRECT("$Diferencia.Q" &amp; TEXT(COLUMN()*35-90+ROW()-3, "0"))</f>
        <v>0</v>
      </c>
      <c r="Q24" s="107" t="n">
        <f aca="true">INDIRECT("$Diferencia.Q" &amp; TEXT(COLUMN()*35-90+ROW()-3, "0"))</f>
        <v>0</v>
      </c>
    </row>
    <row r="25" customFormat="false" ht="12.8" hidden="false" customHeight="false" outlineLevel="0" collapsed="false">
      <c r="A25" s="60" t="s">
        <v>44</v>
      </c>
      <c r="B25" s="106" t="n">
        <f aca="false">SUM(C25:Q25)</f>
        <v>-1190</v>
      </c>
      <c r="C25" s="107" t="n">
        <f aca="true">INDIRECT("$Diferencia.Q" &amp; TEXT(COLUMN()*35-90+ROW()-3, "0"))</f>
        <v>-584</v>
      </c>
      <c r="D25" s="107" t="n">
        <f aca="true">INDIRECT("$Diferencia.Q" &amp; TEXT(COLUMN()*35-90+ROW()-3, "0"))</f>
        <v>-606</v>
      </c>
      <c r="E25" s="107" t="n">
        <f aca="true">INDIRECT("$Diferencia.Q" &amp; TEXT(COLUMN()*35-90+ROW()-3, "0"))</f>
        <v>0</v>
      </c>
      <c r="F25" s="107" t="n">
        <f aca="true">INDIRECT("$Diferencia.Q" &amp; TEXT(COLUMN()*35-90+ROW()-3, "0"))</f>
        <v>0</v>
      </c>
      <c r="G25" s="107" t="n">
        <f aca="true">INDIRECT("$Diferencia.Q" &amp; TEXT(COLUMN()*35-90+ROW()-3, "0"))</f>
        <v>0</v>
      </c>
      <c r="H25" s="107" t="n">
        <f aca="true">INDIRECT("$Diferencia.Q" &amp; TEXT(COLUMN()*35-90+ROW()-3, "0"))</f>
        <v>0</v>
      </c>
      <c r="I25" s="107" t="n">
        <f aca="true">INDIRECT("$Diferencia.Q" &amp; TEXT(COLUMN()*35-90+ROW()-3, "0"))</f>
        <v>0</v>
      </c>
      <c r="J25" s="107" t="n">
        <f aca="true">INDIRECT("$Diferencia.Q" &amp; TEXT(COLUMN()*35-90+ROW()-3, "0"))</f>
        <v>0</v>
      </c>
      <c r="K25" s="107" t="n">
        <f aca="true">INDIRECT("$Diferencia.Q" &amp; TEXT(COLUMN()*35-90+ROW()-3, "0"))</f>
        <v>0</v>
      </c>
      <c r="L25" s="107" t="n">
        <f aca="true">INDIRECT("$Diferencia.Q" &amp; TEXT(COLUMN()*35-90+ROW()-3, "0"))</f>
        <v>0</v>
      </c>
      <c r="M25" s="107" t="n">
        <f aca="true">INDIRECT("$Diferencia.Q" &amp; TEXT(COLUMN()*35-90+ROW()-3, "0"))</f>
        <v>0</v>
      </c>
      <c r="N25" s="107" t="n">
        <f aca="true">INDIRECT("$Diferencia.Q" &amp; TEXT(COLUMN()*35-90+ROW()-3, "0"))</f>
        <v>0</v>
      </c>
      <c r="O25" s="107" t="n">
        <f aca="true">INDIRECT("$Diferencia.Q" &amp; TEXT(COLUMN()*35-90+ROW()-3, "0"))</f>
        <v>0</v>
      </c>
      <c r="P25" s="107" t="n">
        <f aca="true">INDIRECT("$Diferencia.Q" &amp; TEXT(COLUMN()*35-90+ROW()-3, "0"))</f>
        <v>0</v>
      </c>
      <c r="Q25" s="107" t="n">
        <f aca="true">INDIRECT("$Diferencia.Q" &amp; TEXT(COLUMN()*35-90+ROW()-3, "0"))</f>
        <v>0</v>
      </c>
    </row>
    <row r="26" customFormat="false" ht="12.8" hidden="false" customHeight="false" outlineLevel="0" collapsed="false">
      <c r="A26" s="60" t="s">
        <v>45</v>
      </c>
      <c r="B26" s="106" t="n">
        <f aca="false">SUM(C26:Q26)</f>
        <v>-1377</v>
      </c>
      <c r="C26" s="107" t="n">
        <f aca="true">INDIRECT("$Diferencia.Q" &amp; TEXT(COLUMN()*35-90+ROW()-3, "0"))</f>
        <v>-676</v>
      </c>
      <c r="D26" s="107" t="n">
        <f aca="true">INDIRECT("$Diferencia.Q" &amp; TEXT(COLUMN()*35-90+ROW()-3, "0"))</f>
        <v>-701</v>
      </c>
      <c r="E26" s="107" t="n">
        <f aca="true">INDIRECT("$Diferencia.Q" &amp; TEXT(COLUMN()*35-90+ROW()-3, "0"))</f>
        <v>0</v>
      </c>
      <c r="F26" s="107" t="n">
        <f aca="true">INDIRECT("$Diferencia.Q" &amp; TEXT(COLUMN()*35-90+ROW()-3, "0"))</f>
        <v>0</v>
      </c>
      <c r="G26" s="107" t="n">
        <f aca="true">INDIRECT("$Diferencia.Q" &amp; TEXT(COLUMN()*35-90+ROW()-3, "0"))</f>
        <v>0</v>
      </c>
      <c r="H26" s="107" t="n">
        <f aca="true">INDIRECT("$Diferencia.Q" &amp; TEXT(COLUMN()*35-90+ROW()-3, "0"))</f>
        <v>0</v>
      </c>
      <c r="I26" s="107" t="n">
        <f aca="true">INDIRECT("$Diferencia.Q" &amp; TEXT(COLUMN()*35-90+ROW()-3, "0"))</f>
        <v>0</v>
      </c>
      <c r="J26" s="107" t="n">
        <f aca="true">INDIRECT("$Diferencia.Q" &amp; TEXT(COLUMN()*35-90+ROW()-3, "0"))</f>
        <v>0</v>
      </c>
      <c r="K26" s="107" t="n">
        <f aca="true">INDIRECT("$Diferencia.Q" &amp; TEXT(COLUMN()*35-90+ROW()-3, "0"))</f>
        <v>0</v>
      </c>
      <c r="L26" s="107" t="n">
        <f aca="true">INDIRECT("$Diferencia.Q" &amp; TEXT(COLUMN()*35-90+ROW()-3, "0"))</f>
        <v>0</v>
      </c>
      <c r="M26" s="107" t="n">
        <f aca="true">INDIRECT("$Diferencia.Q" &amp; TEXT(COLUMN()*35-90+ROW()-3, "0"))</f>
        <v>0</v>
      </c>
      <c r="N26" s="107" t="n">
        <f aca="true">INDIRECT("$Diferencia.Q" &amp; TEXT(COLUMN()*35-90+ROW()-3, "0"))</f>
        <v>0</v>
      </c>
      <c r="O26" s="107" t="n">
        <f aca="true">INDIRECT("$Diferencia.Q" &amp; TEXT(COLUMN()*35-90+ROW()-3, "0"))</f>
        <v>0</v>
      </c>
      <c r="P26" s="107" t="n">
        <f aca="true">INDIRECT("$Diferencia.Q" &amp; TEXT(COLUMN()*35-90+ROW()-3, "0"))</f>
        <v>0</v>
      </c>
      <c r="Q26" s="107" t="n">
        <f aca="true">INDIRECT("$Diferencia.Q" &amp; TEXT(COLUMN()*35-90+ROW()-3, "0"))</f>
        <v>0</v>
      </c>
    </row>
    <row r="27" customFormat="false" ht="12.8" hidden="false" customHeight="false" outlineLevel="0" collapsed="false">
      <c r="A27" s="60" t="s">
        <v>46</v>
      </c>
      <c r="B27" s="106" t="n">
        <f aca="false">SUM(C27:Q27)</f>
        <v>-1346</v>
      </c>
      <c r="C27" s="107" t="n">
        <f aca="true">INDIRECT("$Diferencia.Q" &amp; TEXT(COLUMN()*35-90+ROW()-3, "0"))</f>
        <v>-661</v>
      </c>
      <c r="D27" s="107" t="n">
        <f aca="true">INDIRECT("$Diferencia.Q" &amp; TEXT(COLUMN()*35-90+ROW()-3, "0"))</f>
        <v>-685</v>
      </c>
      <c r="E27" s="107" t="n">
        <f aca="true">INDIRECT("$Diferencia.Q" &amp; TEXT(COLUMN()*35-90+ROW()-3, "0"))</f>
        <v>0</v>
      </c>
      <c r="F27" s="107" t="n">
        <f aca="true">INDIRECT("$Diferencia.Q" &amp; TEXT(COLUMN()*35-90+ROW()-3, "0"))</f>
        <v>0</v>
      </c>
      <c r="G27" s="107" t="n">
        <f aca="true">INDIRECT("$Diferencia.Q" &amp; TEXT(COLUMN()*35-90+ROW()-3, "0"))</f>
        <v>0</v>
      </c>
      <c r="H27" s="107" t="n">
        <f aca="true">INDIRECT("$Diferencia.Q" &amp; TEXT(COLUMN()*35-90+ROW()-3, "0"))</f>
        <v>0</v>
      </c>
      <c r="I27" s="107" t="n">
        <f aca="true">INDIRECT("$Diferencia.Q" &amp; TEXT(COLUMN()*35-90+ROW()-3, "0"))</f>
        <v>0</v>
      </c>
      <c r="J27" s="107" t="n">
        <f aca="true">INDIRECT("$Diferencia.Q" &amp; TEXT(COLUMN()*35-90+ROW()-3, "0"))</f>
        <v>0</v>
      </c>
      <c r="K27" s="107" t="n">
        <f aca="true">INDIRECT("$Diferencia.Q" &amp; TEXT(COLUMN()*35-90+ROW()-3, "0"))</f>
        <v>0</v>
      </c>
      <c r="L27" s="107" t="n">
        <f aca="true">INDIRECT("$Diferencia.Q" &amp; TEXT(COLUMN()*35-90+ROW()-3, "0"))</f>
        <v>0</v>
      </c>
      <c r="M27" s="107" t="n">
        <f aca="true">INDIRECT("$Diferencia.Q" &amp; TEXT(COLUMN()*35-90+ROW()-3, "0"))</f>
        <v>0</v>
      </c>
      <c r="N27" s="107" t="n">
        <f aca="true">INDIRECT("$Diferencia.Q" &amp; TEXT(COLUMN()*35-90+ROW()-3, "0"))</f>
        <v>0</v>
      </c>
      <c r="O27" s="107" t="n">
        <f aca="true">INDIRECT("$Diferencia.Q" &amp; TEXT(COLUMN()*35-90+ROW()-3, "0"))</f>
        <v>0</v>
      </c>
      <c r="P27" s="107" t="n">
        <f aca="true">INDIRECT("$Diferencia.Q" &amp; TEXT(COLUMN()*35-90+ROW()-3, "0"))</f>
        <v>0</v>
      </c>
      <c r="Q27" s="107" t="n">
        <f aca="true">INDIRECT("$Diferencia.Q" &amp; TEXT(COLUMN()*35-90+ROW()-3, "0"))</f>
        <v>0</v>
      </c>
    </row>
    <row r="28" customFormat="false" ht="12.8" hidden="false" customHeight="false" outlineLevel="0" collapsed="false">
      <c r="A28" s="60" t="s">
        <v>47</v>
      </c>
      <c r="B28" s="106" t="n">
        <f aca="false">SUM(C28:Q28)</f>
        <v>-2153</v>
      </c>
      <c r="C28" s="107" t="n">
        <f aca="true">INDIRECT("$Diferencia.Q" &amp; TEXT(COLUMN()*35-90+ROW()-3, "0"))</f>
        <v>-1057</v>
      </c>
      <c r="D28" s="107" t="n">
        <f aca="true">INDIRECT("$Diferencia.Q" &amp; TEXT(COLUMN()*35-90+ROW()-3, "0"))</f>
        <v>-1096</v>
      </c>
    </row>
    <row r="29" customFormat="false" ht="12.8" hidden="false" customHeight="false" outlineLevel="0" collapsed="false">
      <c r="A29" s="64" t="s">
        <v>48</v>
      </c>
      <c r="B29" s="106" t="n">
        <f aca="false">SUM(C29:Q29)</f>
        <v>-1539</v>
      </c>
      <c r="C29" s="107" t="n">
        <f aca="true">INDIRECT("$Diferencia.Q" &amp; TEXT(COLUMN()*35-90+ROW()-3, "0"))</f>
        <v>-756</v>
      </c>
      <c r="D29" s="107" t="n">
        <f aca="true">INDIRECT("$Diferencia.Q" &amp; TEXT(COLUMN()*35-90+ROW()-3, "0"))</f>
        <v>-783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4560</TotalTime>
  <Application>LibreOffice/6.4.5.2$Linux_X86_64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2014-10-30T21:00:27Z</dcterms:created>
  <dc:creator>Marcelo Vargas Oyarce</dc:creator>
  <dc:description/>
  <dc:language>en-US</dc:language>
  <cp:lastModifiedBy/>
  <cp:lastPrinted>2017-10-25T21:28:59Z</cp:lastPrinted>
  <dcterms:modified xsi:type="dcterms:W3CDTF">2020-08-31T14:24:14Z</dcterms:modified>
  <cp:revision>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1.1243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